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mo\Desktop\CIEMA\Server\"/>
    </mc:Choice>
  </mc:AlternateContent>
  <xr:revisionPtr revIDLastSave="0" documentId="13_ncr:1_{E4D66711-B354-47A3-910E-F41CD5F5CA71}" xr6:coauthVersionLast="45" xr6:coauthVersionMax="45" xr10:uidLastSave="{00000000-0000-0000-0000-000000000000}"/>
  <bookViews>
    <workbookView xWindow="-108" yWindow="-108" windowWidth="23256" windowHeight="12576" tabRatio="602" xr2:uid="{00000000-000D-0000-FFFF-FFFF00000000}"/>
  </bookViews>
  <sheets>
    <sheet name="Cutting Data" sheetId="9" r:id="rId1"/>
    <sheet name="Sheet1" sheetId="55" state="hidden" r:id="rId2"/>
  </sheets>
  <definedNames>
    <definedName name="_xlnm._FilterDatabase" localSheetId="0" hidden="1">'Cutting Data'!$B$1:$BG$1695</definedName>
    <definedName name="_xlcn.WorksheetConnection_CuttingDataABB" hidden="1">'Cutting Data'!$A:$AT</definedName>
    <definedName name="_xlcn.WorksheetConnection_CuttingDataE1AN10289" hidden="1">'Cutting Data'!$B$1:$AT$5400</definedName>
    <definedName name="_xlcn.WorksheetConnection_CuttingDataE1AP10289" hidden="1">'Cutting Data'!$B$1:$AT$5400</definedName>
    <definedName name="_xlcn.WorksheetConnection_تحليلالأنتاجاليومىلقسم3المناشير1.xlsxTable1" hidden="1">Table1[]</definedName>
    <definedName name="_xlcn.WorksheetConnection_تحليلالأنتاجاليومىلقسم3المناشير1.xlsxTable3" hidden="1">Table3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3" name="Table3" connection="WorksheetConnection_تحليل الأنتاج اليومى لقسم -3-المناشير - (1).xlsx!Table3"/>
          <x15:modelTable id="Table1" name="Table1" connection="WorksheetConnection_تحليل الأنتاج اليومى لقسم -3-المناشير - (1).xlsx!Table1"/>
          <x15:modelTable id="Range 1" name="Range 1" connection="WorksheetConnection_Cutting Data!$E$1:$AP$10289"/>
          <x15:modelTable id="Range" name="Range" connection="WorksheetConnection_Cutting Data!$E$1:$AN$10289"/>
          <x15:modelTable id="Range 2" name="Range 2" connection="WorksheetConnection_Cutting Data!$A:$B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136" i="9" l="1"/>
  <c r="C2136" i="9"/>
  <c r="D2136" i="9"/>
  <c r="E2136" i="9"/>
  <c r="B2137" i="9"/>
  <c r="C2137" i="9"/>
  <c r="D2137" i="9"/>
  <c r="E2137" i="9"/>
  <c r="B2138" i="9"/>
  <c r="C2138" i="9"/>
  <c r="D2138" i="9"/>
  <c r="E2138" i="9"/>
  <c r="T2138" i="9"/>
  <c r="U2138" i="9"/>
  <c r="T2139" i="9"/>
  <c r="U2139" i="9"/>
  <c r="T2140" i="9"/>
  <c r="U2140" i="9"/>
  <c r="T2141" i="9"/>
  <c r="U2141" i="9"/>
  <c r="T2142" i="9"/>
  <c r="U2142" i="9"/>
  <c r="T2143" i="9"/>
  <c r="U2143" i="9"/>
  <c r="T2144" i="9"/>
  <c r="U2144" i="9"/>
  <c r="T2145" i="9"/>
  <c r="U2145" i="9"/>
  <c r="T2146" i="9"/>
  <c r="U2146" i="9"/>
  <c r="T2147" i="9"/>
  <c r="U2147" i="9"/>
  <c r="T2148" i="9"/>
  <c r="U2148" i="9"/>
  <c r="T2149" i="9"/>
  <c r="U2149" i="9"/>
  <c r="T2150" i="9"/>
  <c r="U2150" i="9"/>
  <c r="T2151" i="9"/>
  <c r="U2151" i="9"/>
  <c r="T2152" i="9"/>
  <c r="U2152" i="9"/>
  <c r="T2153" i="9"/>
  <c r="U2153" i="9"/>
  <c r="T2154" i="9"/>
  <c r="U2154" i="9"/>
  <c r="T2155" i="9"/>
  <c r="U2155" i="9"/>
  <c r="T2156" i="9"/>
  <c r="U2156" i="9"/>
  <c r="T2157" i="9"/>
  <c r="U2157" i="9"/>
  <c r="T2158" i="9"/>
  <c r="U2158" i="9"/>
  <c r="T2159" i="9"/>
  <c r="U2159" i="9"/>
  <c r="T2160" i="9"/>
  <c r="U2160" i="9"/>
  <c r="T2161" i="9"/>
  <c r="U2161" i="9"/>
  <c r="T2162" i="9"/>
  <c r="U2162" i="9"/>
  <c r="T2163" i="9"/>
  <c r="U2163" i="9"/>
  <c r="T2164" i="9"/>
  <c r="U2164" i="9"/>
  <c r="T2165" i="9"/>
  <c r="U2165" i="9"/>
  <c r="T2166" i="9"/>
  <c r="U2166" i="9"/>
  <c r="T2167" i="9"/>
  <c r="U2167" i="9"/>
  <c r="T2168" i="9"/>
  <c r="U2168" i="9"/>
  <c r="T2169" i="9"/>
  <c r="U2169" i="9"/>
  <c r="T2170" i="9"/>
  <c r="U2170" i="9"/>
  <c r="T2171" i="9"/>
  <c r="U2171" i="9"/>
  <c r="T2172" i="9"/>
  <c r="U2172" i="9"/>
  <c r="T2173" i="9"/>
  <c r="U2173" i="9"/>
  <c r="T2174" i="9"/>
  <c r="U2174" i="9"/>
  <c r="T2175" i="9"/>
  <c r="U2175" i="9"/>
  <c r="T2176" i="9"/>
  <c r="U2176" i="9"/>
  <c r="T2177" i="9"/>
  <c r="U2177" i="9"/>
  <c r="T2178" i="9"/>
  <c r="U2178" i="9"/>
  <c r="T2179" i="9"/>
  <c r="U2179" i="9"/>
  <c r="T2180" i="9"/>
  <c r="U2180" i="9"/>
  <c r="T2181" i="9"/>
  <c r="U2181" i="9"/>
  <c r="T2182" i="9"/>
  <c r="U2182" i="9"/>
  <c r="T2183" i="9"/>
  <c r="U2183" i="9"/>
  <c r="T2184" i="9"/>
  <c r="U2184" i="9"/>
  <c r="T2185" i="9"/>
  <c r="U2185" i="9"/>
  <c r="T2186" i="9"/>
  <c r="U2186" i="9"/>
  <c r="T2187" i="9"/>
  <c r="U2187" i="9"/>
  <c r="T2188" i="9"/>
  <c r="U2188" i="9"/>
  <c r="T2189" i="9"/>
  <c r="U2189" i="9"/>
  <c r="T2190" i="9"/>
  <c r="U2190" i="9"/>
  <c r="T2191" i="9"/>
  <c r="U2191" i="9"/>
  <c r="T2192" i="9"/>
  <c r="U2192" i="9"/>
  <c r="T2193" i="9"/>
  <c r="U2193" i="9"/>
  <c r="T2194" i="9"/>
  <c r="U2194" i="9"/>
  <c r="T2195" i="9"/>
  <c r="U2195" i="9"/>
  <c r="T2196" i="9"/>
  <c r="U2196" i="9"/>
  <c r="T2197" i="9"/>
  <c r="U2197" i="9"/>
  <c r="T2198" i="9"/>
  <c r="U2198" i="9"/>
  <c r="T2199" i="9"/>
  <c r="U2199" i="9"/>
  <c r="T2200" i="9"/>
  <c r="U2200" i="9"/>
  <c r="T2201" i="9"/>
  <c r="U2201" i="9"/>
  <c r="T2202" i="9"/>
  <c r="U2202" i="9"/>
  <c r="T2203" i="9"/>
  <c r="U2203" i="9"/>
  <c r="T2204" i="9"/>
  <c r="U2204" i="9"/>
  <c r="T2205" i="9"/>
  <c r="U2205" i="9"/>
  <c r="T2206" i="9"/>
  <c r="U2206" i="9"/>
  <c r="T2207" i="9"/>
  <c r="U2207" i="9"/>
  <c r="T2208" i="9"/>
  <c r="U2208" i="9"/>
  <c r="T2209" i="9"/>
  <c r="U2209" i="9"/>
  <c r="T2210" i="9"/>
  <c r="U2210" i="9"/>
  <c r="T2211" i="9"/>
  <c r="U2211" i="9"/>
  <c r="T2212" i="9"/>
  <c r="U2212" i="9"/>
  <c r="T2213" i="9"/>
  <c r="U2213" i="9"/>
  <c r="T2214" i="9"/>
  <c r="U2214" i="9"/>
  <c r="T2215" i="9"/>
  <c r="U2215" i="9"/>
  <c r="T2216" i="9"/>
  <c r="U2216" i="9"/>
  <c r="T2217" i="9"/>
  <c r="U2217" i="9"/>
  <c r="T2218" i="9"/>
  <c r="U2218" i="9"/>
  <c r="T2219" i="9"/>
  <c r="U2219" i="9"/>
  <c r="T2220" i="9"/>
  <c r="U2220" i="9"/>
  <c r="T2221" i="9"/>
  <c r="U2221" i="9"/>
  <c r="T2222" i="9"/>
  <c r="U2222" i="9"/>
  <c r="T2223" i="9"/>
  <c r="U2223" i="9"/>
  <c r="T2224" i="9"/>
  <c r="U2224" i="9"/>
  <c r="T2225" i="9"/>
  <c r="U2225" i="9"/>
  <c r="T2226" i="9"/>
  <c r="U2226" i="9"/>
  <c r="T2227" i="9"/>
  <c r="U2227" i="9"/>
  <c r="T2228" i="9"/>
  <c r="U2228" i="9"/>
  <c r="T2229" i="9"/>
  <c r="U2229" i="9"/>
  <c r="T2230" i="9"/>
  <c r="U2230" i="9"/>
  <c r="T2231" i="9"/>
  <c r="U2231" i="9"/>
  <c r="T2232" i="9"/>
  <c r="U2232" i="9"/>
  <c r="T2233" i="9"/>
  <c r="U2233" i="9"/>
  <c r="T2234" i="9"/>
  <c r="U2234" i="9"/>
  <c r="T2235" i="9"/>
  <c r="U2235" i="9"/>
  <c r="T2236" i="9"/>
  <c r="U2236" i="9"/>
  <c r="T2237" i="9"/>
  <c r="U2237" i="9"/>
  <c r="T2238" i="9"/>
  <c r="U2238" i="9"/>
  <c r="T2239" i="9"/>
  <c r="U2239" i="9"/>
  <c r="T2240" i="9"/>
  <c r="U2240" i="9"/>
  <c r="T2241" i="9"/>
  <c r="U2241" i="9"/>
  <c r="T2242" i="9"/>
  <c r="U2242" i="9"/>
  <c r="T2243" i="9"/>
  <c r="U2243" i="9"/>
  <c r="T2244" i="9"/>
  <c r="U2244" i="9"/>
  <c r="T2245" i="9"/>
  <c r="U2245" i="9"/>
  <c r="T2246" i="9"/>
  <c r="U2246" i="9"/>
  <c r="T2247" i="9"/>
  <c r="U2247" i="9"/>
  <c r="T2248" i="9"/>
  <c r="U2248" i="9"/>
  <c r="T2249" i="9"/>
  <c r="U2249" i="9"/>
  <c r="T2250" i="9"/>
  <c r="U2250" i="9"/>
  <c r="T2251" i="9"/>
  <c r="U2251" i="9"/>
  <c r="T2252" i="9"/>
  <c r="U2252" i="9"/>
  <c r="T2253" i="9"/>
  <c r="U2253" i="9"/>
  <c r="T2254" i="9"/>
  <c r="U2254" i="9"/>
  <c r="T2255" i="9"/>
  <c r="U2255" i="9"/>
  <c r="T2256" i="9"/>
  <c r="U2256" i="9"/>
  <c r="T2257" i="9"/>
  <c r="U2257" i="9"/>
  <c r="T2258" i="9"/>
  <c r="U2258" i="9"/>
  <c r="T2259" i="9"/>
  <c r="U2259" i="9"/>
  <c r="T2260" i="9"/>
  <c r="U2260" i="9"/>
  <c r="T2261" i="9"/>
  <c r="U2261" i="9"/>
  <c r="T2262" i="9"/>
  <c r="U2262" i="9"/>
  <c r="T2263" i="9"/>
  <c r="U2263" i="9"/>
  <c r="T2264" i="9"/>
  <c r="U2264" i="9"/>
  <c r="T2265" i="9"/>
  <c r="U2265" i="9"/>
  <c r="T2266" i="9"/>
  <c r="U2266" i="9"/>
  <c r="T2267" i="9"/>
  <c r="U2267" i="9"/>
  <c r="T2268" i="9"/>
  <c r="U2268" i="9"/>
  <c r="T2269" i="9"/>
  <c r="U2269" i="9"/>
  <c r="T2270" i="9"/>
  <c r="U2270" i="9"/>
  <c r="T2271" i="9"/>
  <c r="U2271" i="9"/>
  <c r="T2272" i="9"/>
  <c r="U2272" i="9"/>
  <c r="T2273" i="9"/>
  <c r="U2273" i="9"/>
  <c r="T2274" i="9"/>
  <c r="U2274" i="9"/>
  <c r="T2275" i="9"/>
  <c r="U2275" i="9"/>
  <c r="T2276" i="9"/>
  <c r="U2276" i="9"/>
  <c r="T2277" i="9"/>
  <c r="U2277" i="9"/>
  <c r="T2278" i="9"/>
  <c r="U2278" i="9"/>
  <c r="T2279" i="9"/>
  <c r="U2279" i="9"/>
  <c r="T2280" i="9"/>
  <c r="U2280" i="9"/>
  <c r="T2281" i="9"/>
  <c r="U2281" i="9"/>
  <c r="T2282" i="9"/>
  <c r="U2282" i="9"/>
  <c r="T2283" i="9"/>
  <c r="U2283" i="9"/>
  <c r="T2284" i="9"/>
  <c r="U2284" i="9"/>
  <c r="T2285" i="9"/>
  <c r="U2285" i="9"/>
  <c r="T2286" i="9"/>
  <c r="U2286" i="9"/>
  <c r="T2287" i="9"/>
  <c r="U2287" i="9"/>
  <c r="T2288" i="9"/>
  <c r="U2288" i="9"/>
  <c r="T2289" i="9"/>
  <c r="U2289" i="9"/>
  <c r="T2290" i="9"/>
  <c r="U2290" i="9"/>
  <c r="T2291" i="9"/>
  <c r="U2291" i="9"/>
  <c r="T2292" i="9"/>
  <c r="U2292" i="9"/>
  <c r="T2293" i="9"/>
  <c r="U2293" i="9"/>
  <c r="T2294" i="9"/>
  <c r="U2294" i="9"/>
  <c r="T2295" i="9"/>
  <c r="U2295" i="9"/>
  <c r="T2296" i="9"/>
  <c r="U2296" i="9"/>
  <c r="T2297" i="9"/>
  <c r="U2297" i="9"/>
  <c r="T2298" i="9"/>
  <c r="U2298" i="9"/>
  <c r="T2299" i="9"/>
  <c r="U2299" i="9"/>
  <c r="T2300" i="9"/>
  <c r="U2300" i="9"/>
  <c r="T2301" i="9"/>
  <c r="U2301" i="9"/>
  <c r="T2302" i="9"/>
  <c r="U2302" i="9"/>
  <c r="T2303" i="9"/>
  <c r="U2303" i="9"/>
  <c r="T2304" i="9"/>
  <c r="U2304" i="9"/>
  <c r="T2305" i="9"/>
  <c r="U2305" i="9"/>
  <c r="T2306" i="9"/>
  <c r="U2306" i="9"/>
  <c r="T2307" i="9"/>
  <c r="U2307" i="9"/>
  <c r="T2308" i="9"/>
  <c r="U2308" i="9"/>
  <c r="T2309" i="9"/>
  <c r="U2309" i="9"/>
  <c r="T2310" i="9"/>
  <c r="U2310" i="9"/>
  <c r="T2311" i="9"/>
  <c r="U2311" i="9"/>
  <c r="T2312" i="9"/>
  <c r="U2312" i="9"/>
  <c r="T2313" i="9"/>
  <c r="U2313" i="9"/>
  <c r="T2314" i="9"/>
  <c r="U2314" i="9"/>
  <c r="T2315" i="9"/>
  <c r="U2315" i="9"/>
  <c r="T2316" i="9"/>
  <c r="U2316" i="9"/>
  <c r="T2317" i="9"/>
  <c r="U2317" i="9"/>
  <c r="T2318" i="9"/>
  <c r="U2318" i="9"/>
  <c r="T2319" i="9"/>
  <c r="U2319" i="9"/>
  <c r="T2320" i="9"/>
  <c r="U2320" i="9"/>
  <c r="T2321" i="9"/>
  <c r="U2321" i="9"/>
  <c r="T2322" i="9"/>
  <c r="U2322" i="9"/>
  <c r="T2323" i="9"/>
  <c r="U2323" i="9"/>
  <c r="T2324" i="9"/>
  <c r="U2324" i="9"/>
  <c r="T2325" i="9"/>
  <c r="U2325" i="9"/>
  <c r="T2326" i="9"/>
  <c r="U2326" i="9"/>
  <c r="T2327" i="9"/>
  <c r="U2327" i="9"/>
  <c r="T2328" i="9"/>
  <c r="U2328" i="9"/>
  <c r="T2329" i="9"/>
  <c r="U2329" i="9"/>
  <c r="T2330" i="9"/>
  <c r="U2330" i="9"/>
  <c r="T2331" i="9"/>
  <c r="U2331" i="9"/>
  <c r="T2332" i="9"/>
  <c r="U2332" i="9"/>
  <c r="T2333" i="9"/>
  <c r="U2333" i="9"/>
  <c r="T2334" i="9"/>
  <c r="U2334" i="9"/>
  <c r="T2335" i="9"/>
  <c r="U2335" i="9"/>
  <c r="T2336" i="9"/>
  <c r="U2336" i="9"/>
  <c r="T2337" i="9"/>
  <c r="U2337" i="9"/>
  <c r="T2338" i="9"/>
  <c r="U2338" i="9"/>
  <c r="T2339" i="9"/>
  <c r="U2339" i="9"/>
  <c r="T2340" i="9"/>
  <c r="U2340" i="9"/>
  <c r="T2341" i="9"/>
  <c r="U2341" i="9"/>
  <c r="T2342" i="9"/>
  <c r="U2342" i="9"/>
  <c r="T2343" i="9"/>
  <c r="U2343" i="9"/>
  <c r="T2344" i="9"/>
  <c r="U2344" i="9"/>
  <c r="T2345" i="9"/>
  <c r="U2345" i="9"/>
  <c r="T2346" i="9"/>
  <c r="U2346" i="9"/>
  <c r="T2347" i="9"/>
  <c r="U2347" i="9"/>
  <c r="T2348" i="9"/>
  <c r="U2348" i="9"/>
  <c r="T2349" i="9"/>
  <c r="U2349" i="9"/>
  <c r="T2350" i="9"/>
  <c r="U2350" i="9"/>
  <c r="T2351" i="9"/>
  <c r="U2351" i="9"/>
  <c r="T2352" i="9"/>
  <c r="U2352" i="9"/>
  <c r="T2353" i="9"/>
  <c r="U2353" i="9"/>
  <c r="T2354" i="9"/>
  <c r="U2354" i="9"/>
  <c r="T2355" i="9"/>
  <c r="U2355" i="9"/>
  <c r="T2356" i="9"/>
  <c r="U2356" i="9"/>
  <c r="T2357" i="9"/>
  <c r="U2357" i="9"/>
  <c r="T2358" i="9"/>
  <c r="U2358" i="9"/>
  <c r="T2359" i="9"/>
  <c r="U2359" i="9"/>
  <c r="T2360" i="9"/>
  <c r="U2360" i="9"/>
  <c r="T2361" i="9"/>
  <c r="U2361" i="9"/>
  <c r="T2362" i="9"/>
  <c r="U2362" i="9"/>
  <c r="T2363" i="9"/>
  <c r="U2363" i="9"/>
  <c r="T2364" i="9"/>
  <c r="U2364" i="9"/>
  <c r="T2365" i="9"/>
  <c r="U2365" i="9"/>
  <c r="T2366" i="9"/>
  <c r="U2366" i="9"/>
  <c r="T2367" i="9"/>
  <c r="U2367" i="9"/>
  <c r="T2368" i="9"/>
  <c r="U2368" i="9"/>
  <c r="T2369" i="9"/>
  <c r="U2369" i="9"/>
  <c r="T2370" i="9"/>
  <c r="U2370" i="9"/>
  <c r="T2371" i="9"/>
  <c r="U2371" i="9"/>
  <c r="T2372" i="9"/>
  <c r="U2372" i="9"/>
  <c r="T2373" i="9"/>
  <c r="U2373" i="9"/>
  <c r="T2374" i="9"/>
  <c r="U2374" i="9"/>
  <c r="T2375" i="9"/>
  <c r="U2375" i="9"/>
  <c r="T2376" i="9"/>
  <c r="U2376" i="9"/>
  <c r="T2377" i="9"/>
  <c r="U2377" i="9"/>
  <c r="T2378" i="9"/>
  <c r="U2378" i="9"/>
  <c r="T2379" i="9"/>
  <c r="U2379" i="9"/>
  <c r="T2380" i="9"/>
  <c r="U2380" i="9"/>
  <c r="T2381" i="9"/>
  <c r="U2381" i="9"/>
  <c r="T2382" i="9"/>
  <c r="U2382" i="9"/>
  <c r="T2383" i="9"/>
  <c r="U2383" i="9"/>
  <c r="T2384" i="9"/>
  <c r="U2384" i="9"/>
  <c r="T2385" i="9"/>
  <c r="U2385" i="9"/>
  <c r="T2386" i="9"/>
  <c r="U2386" i="9"/>
  <c r="T2387" i="9"/>
  <c r="U2387" i="9"/>
  <c r="T2388" i="9"/>
  <c r="U2388" i="9"/>
  <c r="T2389" i="9"/>
  <c r="U2389" i="9"/>
  <c r="T2390" i="9"/>
  <c r="U2390" i="9"/>
  <c r="T2391" i="9"/>
  <c r="U2391" i="9"/>
  <c r="T2392" i="9"/>
  <c r="U2392" i="9"/>
  <c r="T2393" i="9"/>
  <c r="U2393" i="9"/>
  <c r="T2394" i="9"/>
  <c r="U2394" i="9"/>
  <c r="T2395" i="9"/>
  <c r="U2395" i="9"/>
  <c r="T2396" i="9"/>
  <c r="U2396" i="9"/>
  <c r="T2397" i="9"/>
  <c r="U2397" i="9"/>
  <c r="T2398" i="9"/>
  <c r="U2398" i="9"/>
  <c r="T2399" i="9"/>
  <c r="U2399" i="9"/>
  <c r="T2400" i="9"/>
  <c r="U2400" i="9"/>
  <c r="T2401" i="9"/>
  <c r="U2401" i="9"/>
  <c r="T2402" i="9"/>
  <c r="U2402" i="9"/>
  <c r="T2403" i="9"/>
  <c r="U2403" i="9"/>
  <c r="T2404" i="9"/>
  <c r="U2404" i="9"/>
  <c r="T2405" i="9"/>
  <c r="U2405" i="9"/>
  <c r="T2406" i="9"/>
  <c r="U2406" i="9"/>
  <c r="T2407" i="9"/>
  <c r="U2407" i="9"/>
  <c r="T2408" i="9"/>
  <c r="U2408" i="9"/>
  <c r="T2409" i="9"/>
  <c r="U2409" i="9"/>
  <c r="T2410" i="9"/>
  <c r="U2410" i="9"/>
  <c r="T2411" i="9"/>
  <c r="U2411" i="9"/>
  <c r="T2412" i="9"/>
  <c r="U2412" i="9"/>
  <c r="T2413" i="9"/>
  <c r="U2413" i="9"/>
  <c r="T2414" i="9"/>
  <c r="U2414" i="9"/>
  <c r="T2415" i="9"/>
  <c r="U2415" i="9"/>
  <c r="T2416" i="9"/>
  <c r="U2416" i="9"/>
  <c r="T2417" i="9"/>
  <c r="U2417" i="9"/>
  <c r="T2418" i="9"/>
  <c r="U2418" i="9"/>
  <c r="T2419" i="9"/>
  <c r="U2419" i="9"/>
  <c r="T2420" i="9"/>
  <c r="U2420" i="9"/>
  <c r="T2421" i="9"/>
  <c r="U2421" i="9"/>
  <c r="T2422" i="9"/>
  <c r="U2422" i="9"/>
  <c r="T2423" i="9"/>
  <c r="U2423" i="9"/>
  <c r="T2424" i="9"/>
  <c r="U2424" i="9"/>
  <c r="T2425" i="9"/>
  <c r="U2425" i="9"/>
  <c r="T2426" i="9"/>
  <c r="U2426" i="9"/>
  <c r="T2427" i="9"/>
  <c r="U2427" i="9"/>
  <c r="T2428" i="9"/>
  <c r="U2428" i="9"/>
  <c r="T2429" i="9"/>
  <c r="U2429" i="9"/>
  <c r="T2430" i="9"/>
  <c r="U2430" i="9"/>
  <c r="T2431" i="9"/>
  <c r="U2431" i="9"/>
  <c r="T2432" i="9"/>
  <c r="U2432" i="9"/>
  <c r="T2433" i="9"/>
  <c r="U2433" i="9"/>
  <c r="T2434" i="9"/>
  <c r="U2434" i="9"/>
  <c r="T2435" i="9"/>
  <c r="U2435" i="9"/>
  <c r="T2436" i="9"/>
  <c r="U2436" i="9"/>
  <c r="T2437" i="9"/>
  <c r="U2437" i="9"/>
  <c r="T2438" i="9"/>
  <c r="U2438" i="9"/>
  <c r="T2439" i="9"/>
  <c r="U2439" i="9"/>
  <c r="T2440" i="9"/>
  <c r="U2440" i="9"/>
  <c r="T2441" i="9"/>
  <c r="U2441" i="9"/>
  <c r="T2442" i="9"/>
  <c r="U2442" i="9"/>
  <c r="T2443" i="9"/>
  <c r="U2443" i="9"/>
  <c r="T2444" i="9"/>
  <c r="U2444" i="9"/>
  <c r="T2445" i="9"/>
  <c r="U2445" i="9"/>
  <c r="T2446" i="9"/>
  <c r="U2446" i="9"/>
  <c r="T2447" i="9"/>
  <c r="U2447" i="9"/>
  <c r="T2448" i="9"/>
  <c r="U2448" i="9"/>
  <c r="T2449" i="9"/>
  <c r="U2449" i="9"/>
  <c r="T2450" i="9"/>
  <c r="U2450" i="9"/>
  <c r="T2451" i="9"/>
  <c r="U2451" i="9"/>
  <c r="T2452" i="9"/>
  <c r="U2452" i="9"/>
  <c r="T2453" i="9"/>
  <c r="U2453" i="9"/>
  <c r="T2454" i="9"/>
  <c r="U2454" i="9"/>
  <c r="T2455" i="9"/>
  <c r="U2455" i="9"/>
  <c r="T2456" i="9"/>
  <c r="U2456" i="9"/>
  <c r="T2457" i="9"/>
  <c r="U2457" i="9"/>
  <c r="T2458" i="9"/>
  <c r="U2458" i="9"/>
  <c r="T2459" i="9"/>
  <c r="U2459" i="9"/>
  <c r="T2460" i="9"/>
  <c r="U2460" i="9"/>
  <c r="T2461" i="9"/>
  <c r="U2461" i="9"/>
  <c r="T2462" i="9"/>
  <c r="U2462" i="9"/>
  <c r="T2463" i="9"/>
  <c r="U2463" i="9"/>
  <c r="T2464" i="9"/>
  <c r="U2464" i="9"/>
  <c r="T2465" i="9"/>
  <c r="U2465" i="9"/>
  <c r="T2466" i="9"/>
  <c r="U2466" i="9"/>
  <c r="T2467" i="9"/>
  <c r="U2467" i="9"/>
  <c r="T2468" i="9"/>
  <c r="U2468" i="9"/>
  <c r="T2469" i="9"/>
  <c r="U2469" i="9"/>
  <c r="T2470" i="9"/>
  <c r="U2470" i="9"/>
  <c r="T2471" i="9"/>
  <c r="U2471" i="9"/>
  <c r="T2472" i="9"/>
  <c r="U2472" i="9"/>
  <c r="T2473" i="9"/>
  <c r="U2473" i="9"/>
  <c r="T2115" i="9" l="1"/>
  <c r="U2115" i="9"/>
  <c r="AD2115" i="9" s="1"/>
  <c r="AE2115" i="9" s="1"/>
  <c r="B2115" i="9"/>
  <c r="C2115" i="9"/>
  <c r="D2115" i="9"/>
  <c r="E2115" i="9"/>
  <c r="J2115" i="9"/>
  <c r="X2115" i="9"/>
  <c r="AG2115" i="9"/>
  <c r="AK2115" i="9"/>
  <c r="T2118" i="9"/>
  <c r="U2118" i="9"/>
  <c r="T2121" i="9"/>
  <c r="U2121" i="9"/>
  <c r="T2123" i="9"/>
  <c r="U2123" i="9"/>
  <c r="T2124" i="9"/>
  <c r="U2124" i="9"/>
  <c r="T2127" i="9"/>
  <c r="U2127" i="9"/>
  <c r="T2129" i="9"/>
  <c r="U2129" i="9"/>
  <c r="T2130" i="9"/>
  <c r="U2130" i="9"/>
  <c r="T2131" i="9"/>
  <c r="U2131" i="9"/>
  <c r="T2132" i="9"/>
  <c r="U2132" i="9"/>
  <c r="T2134" i="9"/>
  <c r="U2134" i="9"/>
  <c r="T2135" i="9"/>
  <c r="U2135" i="9"/>
  <c r="AH2115" i="9" l="1"/>
  <c r="AJ2115" i="9" s="1"/>
  <c r="B2104" i="9"/>
  <c r="C2104" i="9"/>
  <c r="D2104" i="9"/>
  <c r="E2104" i="9"/>
  <c r="B2105" i="9"/>
  <c r="C2105" i="9"/>
  <c r="D2105" i="9"/>
  <c r="E2105" i="9"/>
  <c r="B2106" i="9"/>
  <c r="C2106" i="9"/>
  <c r="D2106" i="9"/>
  <c r="E2106" i="9"/>
  <c r="B2107" i="9"/>
  <c r="C2107" i="9"/>
  <c r="D2107" i="9"/>
  <c r="E2107" i="9"/>
  <c r="B2108" i="9"/>
  <c r="C2108" i="9"/>
  <c r="D2108" i="9"/>
  <c r="E2108" i="9"/>
  <c r="B2109" i="9"/>
  <c r="C2109" i="9"/>
  <c r="D2109" i="9"/>
  <c r="E2109" i="9"/>
  <c r="B2110" i="9"/>
  <c r="C2110" i="9"/>
  <c r="D2110" i="9"/>
  <c r="E2110" i="9"/>
  <c r="B2097" i="9"/>
  <c r="C2097" i="9"/>
  <c r="D2097" i="9"/>
  <c r="E2097" i="9"/>
  <c r="B2098" i="9"/>
  <c r="C2098" i="9"/>
  <c r="D2098" i="9"/>
  <c r="E2098" i="9"/>
  <c r="B2099" i="9"/>
  <c r="C2099" i="9"/>
  <c r="D2099" i="9"/>
  <c r="E2099" i="9"/>
  <c r="B2100" i="9"/>
  <c r="C2100" i="9"/>
  <c r="D2100" i="9"/>
  <c r="E2100" i="9"/>
  <c r="B2084" i="9" l="1"/>
  <c r="C2084" i="9"/>
  <c r="D2084" i="9"/>
  <c r="E2084" i="9"/>
  <c r="B2085" i="9"/>
  <c r="C2085" i="9"/>
  <c r="D2085" i="9"/>
  <c r="E2085" i="9"/>
  <c r="B2086" i="9"/>
  <c r="C2086" i="9"/>
  <c r="D2086" i="9"/>
  <c r="E2086" i="9"/>
  <c r="B2087" i="9"/>
  <c r="C2087" i="9"/>
  <c r="D2087" i="9"/>
  <c r="E2087" i="9"/>
  <c r="X2063" i="9" l="1"/>
  <c r="B2046" i="9" l="1"/>
  <c r="C2046" i="9"/>
  <c r="D2046" i="9"/>
  <c r="E2046" i="9"/>
  <c r="B2047" i="9"/>
  <c r="C2047" i="9"/>
  <c r="D2047" i="9"/>
  <c r="E2047" i="9"/>
  <c r="B2048" i="9"/>
  <c r="C2048" i="9"/>
  <c r="D2048" i="9"/>
  <c r="E2048" i="9"/>
  <c r="B2038" i="9" l="1"/>
  <c r="C2038" i="9"/>
  <c r="D2038" i="9"/>
  <c r="E2038" i="9"/>
  <c r="U2024" i="9"/>
  <c r="B2027" i="9" l="1"/>
  <c r="C2027" i="9"/>
  <c r="D2027" i="9"/>
  <c r="E2027" i="9"/>
  <c r="B2028" i="9"/>
  <c r="C2028" i="9"/>
  <c r="D2028" i="9"/>
  <c r="E2028" i="9"/>
  <c r="B2029" i="9"/>
  <c r="C2029" i="9"/>
  <c r="D2029" i="9"/>
  <c r="E2029" i="9"/>
  <c r="B2030" i="9"/>
  <c r="C2030" i="9"/>
  <c r="D2030" i="9"/>
  <c r="E2030" i="9"/>
  <c r="B2031" i="9"/>
  <c r="C2031" i="9"/>
  <c r="D2031" i="9"/>
  <c r="E2031" i="9"/>
  <c r="B2032" i="9"/>
  <c r="C2032" i="9"/>
  <c r="D2032" i="9"/>
  <c r="E2032" i="9"/>
  <c r="B2033" i="9"/>
  <c r="C2033" i="9"/>
  <c r="D2033" i="9"/>
  <c r="E2033" i="9"/>
  <c r="B2034" i="9"/>
  <c r="C2034" i="9"/>
  <c r="D2034" i="9"/>
  <c r="E2034" i="9"/>
  <c r="B2035" i="9"/>
  <c r="C2035" i="9"/>
  <c r="D2035" i="9"/>
  <c r="E2035" i="9"/>
  <c r="B2036" i="9"/>
  <c r="C2036" i="9"/>
  <c r="D2036" i="9"/>
  <c r="E2036" i="9"/>
  <c r="B2037" i="9"/>
  <c r="C2037" i="9"/>
  <c r="D2037" i="9"/>
  <c r="E2037" i="9"/>
  <c r="B2010" i="9"/>
  <c r="C2010" i="9"/>
  <c r="D2010" i="9"/>
  <c r="E2010" i="9"/>
  <c r="B2011" i="9"/>
  <c r="C2011" i="9"/>
  <c r="D2011" i="9"/>
  <c r="E2011" i="9"/>
  <c r="B2012" i="9"/>
  <c r="C2012" i="9"/>
  <c r="D2012" i="9"/>
  <c r="E2012" i="9"/>
  <c r="B2013" i="9"/>
  <c r="C2013" i="9"/>
  <c r="D2013" i="9"/>
  <c r="E2013" i="9"/>
  <c r="B2014" i="9"/>
  <c r="C2014" i="9"/>
  <c r="D2014" i="9"/>
  <c r="E2014" i="9"/>
  <c r="B2015" i="9"/>
  <c r="C2015" i="9"/>
  <c r="D2015" i="9"/>
  <c r="E2015" i="9"/>
  <c r="B2016" i="9"/>
  <c r="C2016" i="9"/>
  <c r="D2016" i="9"/>
  <c r="E2016" i="9"/>
  <c r="B2017" i="9"/>
  <c r="C2017" i="9"/>
  <c r="D2017" i="9"/>
  <c r="E2017" i="9"/>
  <c r="B2018" i="9"/>
  <c r="C2018" i="9"/>
  <c r="D2018" i="9"/>
  <c r="E2018" i="9"/>
  <c r="J1974" i="9" l="1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B1989" i="9"/>
  <c r="C1989" i="9"/>
  <c r="D1989" i="9"/>
  <c r="E1989" i="9"/>
  <c r="B1986" i="9"/>
  <c r="C1986" i="9"/>
  <c r="D1986" i="9"/>
  <c r="E1986" i="9"/>
  <c r="B1987" i="9"/>
  <c r="C1987" i="9"/>
  <c r="D1987" i="9"/>
  <c r="E1987" i="9"/>
  <c r="B1988" i="9"/>
  <c r="C1988" i="9"/>
  <c r="D1988" i="9"/>
  <c r="E1988" i="9"/>
  <c r="B1979" i="9"/>
  <c r="C1979" i="9"/>
  <c r="D1979" i="9"/>
  <c r="E1979" i="9"/>
  <c r="B1980" i="9"/>
  <c r="C1980" i="9"/>
  <c r="D1980" i="9"/>
  <c r="E1980" i="9"/>
  <c r="Y1955" i="9"/>
  <c r="X1955" i="9" s="1"/>
  <c r="E1973" i="9"/>
  <c r="D1973" i="9"/>
  <c r="C1973" i="9"/>
  <c r="B1973" i="9"/>
  <c r="E1972" i="9"/>
  <c r="D1972" i="9"/>
  <c r="C1972" i="9"/>
  <c r="B1972" i="9"/>
  <c r="E1971" i="9"/>
  <c r="D1971" i="9"/>
  <c r="C1971" i="9"/>
  <c r="B1971" i="9"/>
  <c r="U1970" i="9" l="1"/>
  <c r="B1969" i="9"/>
  <c r="C1969" i="9"/>
  <c r="D1969" i="9"/>
  <c r="E1969" i="9"/>
  <c r="B1970" i="9"/>
  <c r="C1970" i="9"/>
  <c r="D1970" i="9"/>
  <c r="E1970" i="9"/>
  <c r="B1956" i="9" l="1"/>
  <c r="C1956" i="9"/>
  <c r="D1956" i="9"/>
  <c r="E1956" i="9"/>
  <c r="B1957" i="9"/>
  <c r="C1957" i="9"/>
  <c r="D1957" i="9"/>
  <c r="E1957" i="9"/>
  <c r="B1958" i="9"/>
  <c r="C1958" i="9"/>
  <c r="D1958" i="9"/>
  <c r="E1958" i="9"/>
  <c r="B1959" i="9"/>
  <c r="C1959" i="9"/>
  <c r="D1959" i="9"/>
  <c r="E1959" i="9"/>
  <c r="B1960" i="9"/>
  <c r="C1960" i="9"/>
  <c r="D1960" i="9"/>
  <c r="E1960" i="9"/>
  <c r="B1961" i="9"/>
  <c r="C1961" i="9"/>
  <c r="D1961" i="9"/>
  <c r="E1961" i="9"/>
  <c r="B1962" i="9"/>
  <c r="C1962" i="9"/>
  <c r="D1962" i="9"/>
  <c r="E1962" i="9"/>
  <c r="B1949" i="9" l="1"/>
  <c r="C1949" i="9"/>
  <c r="D1949" i="9"/>
  <c r="E1949" i="9"/>
  <c r="B1950" i="9"/>
  <c r="C1950" i="9"/>
  <c r="D1950" i="9"/>
  <c r="E1950" i="9"/>
  <c r="B1903" i="9" l="1"/>
  <c r="C1903" i="9"/>
  <c r="D1903" i="9"/>
  <c r="E1903" i="9"/>
  <c r="B1904" i="9"/>
  <c r="C1904" i="9"/>
  <c r="D1904" i="9"/>
  <c r="E1904" i="9"/>
  <c r="B1905" i="9"/>
  <c r="C1905" i="9"/>
  <c r="D1905" i="9"/>
  <c r="E1905" i="9"/>
  <c r="B1906" i="9"/>
  <c r="C1906" i="9"/>
  <c r="D1906" i="9"/>
  <c r="E1906" i="9"/>
  <c r="B1907" i="9"/>
  <c r="C1907" i="9"/>
  <c r="D1907" i="9"/>
  <c r="E1907" i="9"/>
  <c r="B1908" i="9"/>
  <c r="C1908" i="9"/>
  <c r="D1908" i="9"/>
  <c r="E1908" i="9"/>
  <c r="B1909" i="9"/>
  <c r="C1909" i="9"/>
  <c r="D1909" i="9"/>
  <c r="E1909" i="9"/>
  <c r="B1910" i="9"/>
  <c r="C1910" i="9"/>
  <c r="D1910" i="9"/>
  <c r="E1910" i="9"/>
  <c r="B1901" i="9"/>
  <c r="C1901" i="9"/>
  <c r="D1901" i="9"/>
  <c r="E1901" i="9"/>
  <c r="B1902" i="9"/>
  <c r="C1902" i="9"/>
  <c r="D1902" i="9"/>
  <c r="E1902" i="9"/>
  <c r="B1895" i="9"/>
  <c r="C1895" i="9"/>
  <c r="D1895" i="9"/>
  <c r="E1895" i="9"/>
  <c r="B1896" i="9"/>
  <c r="C1896" i="9"/>
  <c r="D1896" i="9"/>
  <c r="E1896" i="9"/>
  <c r="B1894" i="9"/>
  <c r="C1894" i="9"/>
  <c r="D1894" i="9"/>
  <c r="E1894" i="9"/>
  <c r="B1887" i="9"/>
  <c r="C1887" i="9"/>
  <c r="D1887" i="9"/>
  <c r="E1887" i="9"/>
  <c r="B1888" i="9"/>
  <c r="C1888" i="9"/>
  <c r="D1888" i="9"/>
  <c r="E1888" i="9"/>
  <c r="B1872" i="9" l="1"/>
  <c r="C1872" i="9"/>
  <c r="D1872" i="9"/>
  <c r="E1872" i="9"/>
  <c r="B1869" i="9"/>
  <c r="C1869" i="9"/>
  <c r="D1869" i="9"/>
  <c r="E1869" i="9"/>
  <c r="B1870" i="9"/>
  <c r="C1870" i="9"/>
  <c r="D1870" i="9"/>
  <c r="E1870" i="9"/>
  <c r="B1871" i="9"/>
  <c r="C1871" i="9"/>
  <c r="D1871" i="9"/>
  <c r="E1871" i="9"/>
  <c r="AP1849" i="9" l="1"/>
  <c r="AP1850" i="9"/>
  <c r="AP1851" i="9"/>
  <c r="AP1852" i="9"/>
  <c r="AP1853" i="9"/>
  <c r="AP1854" i="9"/>
  <c r="AP1855" i="9"/>
  <c r="AP1856" i="9"/>
  <c r="AP1857" i="9"/>
  <c r="AP1858" i="9"/>
  <c r="AP1859" i="9"/>
  <c r="AP1860" i="9"/>
  <c r="AP1861" i="9"/>
  <c r="AP1862" i="9"/>
  <c r="AP1863" i="9"/>
  <c r="AP1864" i="9"/>
  <c r="AP1865" i="9"/>
  <c r="AP1866" i="9"/>
  <c r="AP1867" i="9"/>
  <c r="AP1868" i="9"/>
  <c r="AP1869" i="9"/>
  <c r="AP1870" i="9"/>
  <c r="AP1871" i="9"/>
  <c r="AP1872" i="9"/>
  <c r="AP1873" i="9"/>
  <c r="AP1874" i="9"/>
  <c r="AP1875" i="9"/>
  <c r="AP1876" i="9"/>
  <c r="AP1877" i="9"/>
  <c r="AP1878" i="9"/>
  <c r="AP1879" i="9"/>
  <c r="AP1880" i="9"/>
  <c r="AP1881" i="9"/>
  <c r="AP1882" i="9"/>
  <c r="AP1883" i="9"/>
  <c r="AP1884" i="9"/>
  <c r="AP1885" i="9"/>
  <c r="AP1886" i="9"/>
  <c r="AP1887" i="9"/>
  <c r="AP1888" i="9"/>
  <c r="AP1889" i="9"/>
  <c r="AP1890" i="9"/>
  <c r="AP1891" i="9"/>
  <c r="AP1892" i="9"/>
  <c r="AP1893" i="9"/>
  <c r="AP1894" i="9"/>
  <c r="AP1895" i="9"/>
  <c r="AP1896" i="9"/>
  <c r="AP1897" i="9"/>
  <c r="AP1898" i="9"/>
  <c r="AP1899" i="9"/>
  <c r="AP1900" i="9"/>
  <c r="AP1901" i="9"/>
  <c r="AP1902" i="9"/>
  <c r="AP1903" i="9"/>
  <c r="AP1904" i="9"/>
  <c r="AP1905" i="9"/>
  <c r="AP1906" i="9"/>
  <c r="AP1907" i="9"/>
  <c r="AP1908" i="9"/>
  <c r="AP1909" i="9"/>
  <c r="AP1910" i="9"/>
  <c r="AP1911" i="9"/>
  <c r="AP1912" i="9"/>
  <c r="AP1913" i="9"/>
  <c r="AP1914" i="9"/>
  <c r="AP1915" i="9"/>
  <c r="AP1916" i="9"/>
  <c r="AP1917" i="9"/>
  <c r="AP1918" i="9"/>
  <c r="AP1919" i="9"/>
  <c r="AP1920" i="9"/>
  <c r="AP1921" i="9"/>
  <c r="AP1922" i="9"/>
  <c r="AP1923" i="9"/>
  <c r="AP1924" i="9"/>
  <c r="AP1925" i="9"/>
  <c r="AP1926" i="9"/>
  <c r="AP1927" i="9"/>
  <c r="AP1928" i="9"/>
  <c r="AP1929" i="9"/>
  <c r="AP1930" i="9"/>
  <c r="AP1931" i="9"/>
  <c r="AP1932" i="9"/>
  <c r="AP1933" i="9"/>
  <c r="AP1934" i="9"/>
  <c r="AP1935" i="9"/>
  <c r="AP1936" i="9"/>
  <c r="AP1937" i="9"/>
  <c r="AP1938" i="9"/>
  <c r="AP1939" i="9"/>
  <c r="AP1940" i="9"/>
  <c r="AP1941" i="9"/>
  <c r="AP1942" i="9"/>
  <c r="AP1943" i="9"/>
  <c r="AP1944" i="9"/>
  <c r="AP1945" i="9"/>
  <c r="AP1946" i="9"/>
  <c r="AP1947" i="9"/>
  <c r="AP1948" i="9"/>
  <c r="AP1949" i="9"/>
  <c r="AP1950" i="9"/>
  <c r="AP1951" i="9"/>
  <c r="AP1952" i="9"/>
  <c r="AP1953" i="9"/>
  <c r="AP1954" i="9"/>
  <c r="AP1955" i="9"/>
  <c r="AP1956" i="9"/>
  <c r="AP1957" i="9"/>
  <c r="AP1958" i="9"/>
  <c r="AP1959" i="9"/>
  <c r="AP1960" i="9"/>
  <c r="AP1961" i="9"/>
  <c r="AP1962" i="9"/>
  <c r="AP1963" i="9"/>
  <c r="AP1964" i="9"/>
  <c r="AP1965" i="9"/>
  <c r="AP1966" i="9"/>
  <c r="AP1967" i="9"/>
  <c r="AP1968" i="9"/>
  <c r="AP1969" i="9"/>
  <c r="AP1970" i="9"/>
  <c r="AP1971" i="9"/>
  <c r="AP1972" i="9"/>
  <c r="AP1973" i="9"/>
  <c r="AP1974" i="9"/>
  <c r="AP1975" i="9"/>
  <c r="AP1976" i="9"/>
  <c r="AP1977" i="9"/>
  <c r="AP1978" i="9"/>
  <c r="AP1979" i="9"/>
  <c r="AP1980" i="9"/>
  <c r="AP1981" i="9"/>
  <c r="AP1982" i="9"/>
  <c r="AP1983" i="9"/>
  <c r="AP1984" i="9"/>
  <c r="AP1985" i="9"/>
  <c r="AP1986" i="9"/>
  <c r="AP1987" i="9"/>
  <c r="AP1988" i="9"/>
  <c r="AP1989" i="9"/>
  <c r="AP1990" i="9"/>
  <c r="AP1991" i="9"/>
  <c r="AP1992" i="9"/>
  <c r="AP1993" i="9"/>
  <c r="AP1994" i="9"/>
  <c r="AP1995" i="9"/>
  <c r="AP1996" i="9"/>
  <c r="AP1997" i="9"/>
  <c r="AP1998" i="9"/>
  <c r="AP1999" i="9"/>
  <c r="AP2000" i="9"/>
  <c r="AP2001" i="9"/>
  <c r="AP2002" i="9"/>
  <c r="AP2003" i="9"/>
  <c r="AP2004" i="9"/>
  <c r="AP2005" i="9"/>
  <c r="AP2006" i="9"/>
  <c r="AP2007" i="9"/>
  <c r="AP2008" i="9"/>
  <c r="AP2009" i="9"/>
  <c r="AP2010" i="9"/>
  <c r="AP2011" i="9"/>
  <c r="AP2012" i="9"/>
  <c r="AP2013" i="9"/>
  <c r="AP2014" i="9"/>
  <c r="AP2015" i="9"/>
  <c r="AP2016" i="9"/>
  <c r="AP2017" i="9"/>
  <c r="AP2018" i="9"/>
  <c r="AP2019" i="9"/>
  <c r="AP2020" i="9"/>
  <c r="AP2021" i="9"/>
  <c r="AP2022" i="9"/>
  <c r="AP2023" i="9"/>
  <c r="AP2024" i="9"/>
  <c r="AP2025" i="9"/>
  <c r="AP2026" i="9"/>
  <c r="AP2027" i="9"/>
  <c r="AP2028" i="9"/>
  <c r="AP2029" i="9"/>
  <c r="AP2030" i="9"/>
  <c r="AP2031" i="9"/>
  <c r="AP2032" i="9"/>
  <c r="AP2033" i="9"/>
  <c r="AP2034" i="9"/>
  <c r="AP2035" i="9"/>
  <c r="AP2036" i="9"/>
  <c r="AP2037" i="9"/>
  <c r="AP2038" i="9"/>
  <c r="AP2039" i="9"/>
  <c r="AP2040" i="9"/>
  <c r="AP2041" i="9"/>
  <c r="AP2042" i="9"/>
  <c r="AP2043" i="9"/>
  <c r="AP2044" i="9"/>
  <c r="AP2045" i="9"/>
  <c r="AP2046" i="9"/>
  <c r="AP2047" i="9"/>
  <c r="AP2048" i="9"/>
  <c r="AP2049" i="9"/>
  <c r="AP2050" i="9"/>
  <c r="AP2051" i="9"/>
  <c r="AP2052" i="9"/>
  <c r="AP2053" i="9"/>
  <c r="AP2054" i="9"/>
  <c r="AP2055" i="9"/>
  <c r="AP2056" i="9"/>
  <c r="AP2057" i="9"/>
  <c r="AP2058" i="9"/>
  <c r="AP2059" i="9"/>
  <c r="AP2060" i="9"/>
  <c r="AP2061" i="9"/>
  <c r="AP2062" i="9"/>
  <c r="AP2063" i="9"/>
  <c r="AP2064" i="9"/>
  <c r="AP2065" i="9"/>
  <c r="AP2066" i="9"/>
  <c r="AP2067" i="9"/>
  <c r="AP2068" i="9"/>
  <c r="AP2069" i="9"/>
  <c r="AP2070" i="9"/>
  <c r="AP2071" i="9"/>
  <c r="AP2072" i="9"/>
  <c r="AP2073" i="9"/>
  <c r="AP2074" i="9"/>
  <c r="AP2075" i="9"/>
  <c r="AP2076" i="9"/>
  <c r="AP2077" i="9"/>
  <c r="AP2078" i="9"/>
  <c r="AP2079" i="9"/>
  <c r="AP2080" i="9"/>
  <c r="AP2081" i="9"/>
  <c r="AP2082" i="9"/>
  <c r="AP2083" i="9"/>
  <c r="AP2084" i="9"/>
  <c r="AP2085" i="9"/>
  <c r="AP2086" i="9"/>
  <c r="AP2087" i="9"/>
  <c r="AP2088" i="9"/>
  <c r="AP2089" i="9"/>
  <c r="AP2090" i="9"/>
  <c r="AP2091" i="9"/>
  <c r="AP2092" i="9"/>
  <c r="AP2093" i="9"/>
  <c r="AP2094" i="9"/>
  <c r="AP2095" i="9"/>
  <c r="AP2096" i="9"/>
  <c r="AP2097" i="9"/>
  <c r="AP2098" i="9"/>
  <c r="AP2099" i="9"/>
  <c r="AP2100" i="9"/>
  <c r="AP2101" i="9"/>
  <c r="AP2102" i="9"/>
  <c r="AP2103" i="9"/>
  <c r="AP2104" i="9"/>
  <c r="AP2105" i="9"/>
  <c r="AP2106" i="9"/>
  <c r="AP2107" i="9"/>
  <c r="AP2108" i="9"/>
  <c r="AP2109" i="9"/>
  <c r="AP2110" i="9"/>
  <c r="AP2111" i="9"/>
  <c r="AP2112" i="9"/>
  <c r="AP2113" i="9"/>
  <c r="AP2114" i="9"/>
  <c r="AP2116" i="9"/>
  <c r="AP2117" i="9"/>
  <c r="AP2118" i="9"/>
  <c r="AP2119" i="9"/>
  <c r="AP2120" i="9"/>
  <c r="AP2121" i="9"/>
  <c r="AP2122" i="9"/>
  <c r="AP2123" i="9"/>
  <c r="AP2124" i="9"/>
  <c r="AP2125" i="9"/>
  <c r="AP2126" i="9"/>
  <c r="AP2127" i="9"/>
  <c r="AP2128" i="9"/>
  <c r="AP2129" i="9"/>
  <c r="AP2130" i="9"/>
  <c r="AP2131" i="9"/>
  <c r="AP2132" i="9"/>
  <c r="AP2133" i="9"/>
  <c r="AP2134" i="9"/>
  <c r="AP2135" i="9"/>
  <c r="AP2136" i="9"/>
  <c r="AP2137" i="9"/>
  <c r="AP2138" i="9"/>
  <c r="AP2139" i="9"/>
  <c r="AP2140" i="9"/>
  <c r="AP2141" i="9"/>
  <c r="AP2142" i="9"/>
  <c r="AP2143" i="9"/>
  <c r="AP2144" i="9"/>
  <c r="AP2145" i="9"/>
  <c r="AP2146" i="9"/>
  <c r="AP2147" i="9"/>
  <c r="AP2148" i="9"/>
  <c r="AP2149" i="9"/>
  <c r="AP2150" i="9"/>
  <c r="AP2151" i="9"/>
  <c r="AP2152" i="9"/>
  <c r="AP2153" i="9"/>
  <c r="AP2154" i="9"/>
  <c r="AP2155" i="9"/>
  <c r="AP2156" i="9"/>
  <c r="AP2157" i="9"/>
  <c r="AP2158" i="9"/>
  <c r="AP2159" i="9"/>
  <c r="AP2160" i="9"/>
  <c r="AP2161" i="9"/>
  <c r="AP2162" i="9"/>
  <c r="AP2163" i="9"/>
  <c r="AP2164" i="9"/>
  <c r="AP2165" i="9"/>
  <c r="AP2166" i="9"/>
  <c r="AP2167" i="9"/>
  <c r="AP2168" i="9"/>
  <c r="AP2169" i="9"/>
  <c r="AP2170" i="9"/>
  <c r="AP2171" i="9"/>
  <c r="AP2172" i="9"/>
  <c r="AP2173" i="9"/>
  <c r="AP2174" i="9"/>
  <c r="AP2175" i="9"/>
  <c r="AP2176" i="9"/>
  <c r="AP2177" i="9"/>
  <c r="AP2178" i="9"/>
  <c r="AP2179" i="9"/>
  <c r="AP2180" i="9"/>
  <c r="AP2181" i="9"/>
  <c r="AP2182" i="9"/>
  <c r="AP2183" i="9"/>
  <c r="AP2184" i="9"/>
  <c r="AP2185" i="9"/>
  <c r="AP2186" i="9"/>
  <c r="AP2187" i="9"/>
  <c r="AP2188" i="9"/>
  <c r="AP2189" i="9"/>
  <c r="AP2190" i="9"/>
  <c r="AP2191" i="9"/>
  <c r="AP2192" i="9"/>
  <c r="AP2193" i="9"/>
  <c r="AP2194" i="9"/>
  <c r="AP2195" i="9"/>
  <c r="AP2196" i="9"/>
  <c r="AP2197" i="9"/>
  <c r="AP2198" i="9"/>
  <c r="AP2199" i="9"/>
  <c r="AP2200" i="9"/>
  <c r="AP2201" i="9"/>
  <c r="AP2202" i="9"/>
  <c r="AP2203" i="9"/>
  <c r="AP2204" i="9"/>
  <c r="AP2205" i="9"/>
  <c r="AP2206" i="9"/>
  <c r="AP2207" i="9"/>
  <c r="AP2208" i="9"/>
  <c r="AP2209" i="9"/>
  <c r="AP2210" i="9"/>
  <c r="AP2211" i="9"/>
  <c r="AP2212" i="9"/>
  <c r="AP2213" i="9"/>
  <c r="AP2214" i="9"/>
  <c r="AP2215" i="9"/>
  <c r="AP2216" i="9"/>
  <c r="AP2217" i="9"/>
  <c r="AP2218" i="9"/>
  <c r="AP2219" i="9"/>
  <c r="AP2220" i="9"/>
  <c r="AP2221" i="9"/>
  <c r="AP2222" i="9"/>
  <c r="AP2223" i="9"/>
  <c r="AP2224" i="9"/>
  <c r="AP2225" i="9"/>
  <c r="AP2226" i="9"/>
  <c r="AP2227" i="9"/>
  <c r="AP2228" i="9"/>
  <c r="AP2229" i="9"/>
  <c r="AP2230" i="9"/>
  <c r="AP2231" i="9"/>
  <c r="AP2232" i="9"/>
  <c r="AP2233" i="9"/>
  <c r="AP2234" i="9"/>
  <c r="AP2235" i="9"/>
  <c r="AP2236" i="9"/>
  <c r="AP2237" i="9"/>
  <c r="AP2238" i="9"/>
  <c r="AP2239" i="9"/>
  <c r="AP2240" i="9"/>
  <c r="AP2241" i="9"/>
  <c r="AP2242" i="9"/>
  <c r="AP2243" i="9"/>
  <c r="AP2244" i="9"/>
  <c r="AP2245" i="9"/>
  <c r="AP2246" i="9"/>
  <c r="AP2247" i="9"/>
  <c r="AP2248" i="9"/>
  <c r="AP2249" i="9"/>
  <c r="AP2250" i="9"/>
  <c r="AP2251" i="9"/>
  <c r="AP2252" i="9"/>
  <c r="AP2253" i="9"/>
  <c r="AP2254" i="9"/>
  <c r="AP2255" i="9"/>
  <c r="AP2256" i="9"/>
  <c r="AP2257" i="9"/>
  <c r="AP2258" i="9"/>
  <c r="AP2259" i="9"/>
  <c r="AP2260" i="9"/>
  <c r="AP2261" i="9"/>
  <c r="AP2262" i="9"/>
  <c r="AP2263" i="9"/>
  <c r="AP2264" i="9"/>
  <c r="AP2265" i="9"/>
  <c r="AP2266" i="9"/>
  <c r="AP2267" i="9"/>
  <c r="AP2268" i="9"/>
  <c r="AP2269" i="9"/>
  <c r="AP2270" i="9"/>
  <c r="AP2271" i="9"/>
  <c r="AP2272" i="9"/>
  <c r="AP2273" i="9"/>
  <c r="AP2274" i="9"/>
  <c r="AP2275" i="9"/>
  <c r="AP2276" i="9"/>
  <c r="AP2277" i="9"/>
  <c r="AP2278" i="9"/>
  <c r="AP2279" i="9"/>
  <c r="AP2280" i="9"/>
  <c r="AP2281" i="9"/>
  <c r="AP2282" i="9"/>
  <c r="AP2283" i="9"/>
  <c r="AP2284" i="9"/>
  <c r="AP2285" i="9"/>
  <c r="AP2286" i="9"/>
  <c r="AP2287" i="9"/>
  <c r="AP2288" i="9"/>
  <c r="AP2289" i="9"/>
  <c r="AP2290" i="9"/>
  <c r="AP2291" i="9"/>
  <c r="AP2292" i="9"/>
  <c r="AP2293" i="9"/>
  <c r="AP2294" i="9"/>
  <c r="AP2295" i="9"/>
  <c r="AP2296" i="9"/>
  <c r="AP2297" i="9"/>
  <c r="AP2298" i="9"/>
  <c r="AP2299" i="9"/>
  <c r="AP2300" i="9"/>
  <c r="AP2301" i="9"/>
  <c r="AP2302" i="9"/>
  <c r="AP2303" i="9"/>
  <c r="AP2304" i="9"/>
  <c r="AP2305" i="9"/>
  <c r="AP2306" i="9"/>
  <c r="AP2307" i="9"/>
  <c r="AP2308" i="9"/>
  <c r="AP2309" i="9"/>
  <c r="AP2310" i="9"/>
  <c r="AP2311" i="9"/>
  <c r="AP2312" i="9"/>
  <c r="AP2313" i="9"/>
  <c r="AP2314" i="9"/>
  <c r="AP2315" i="9"/>
  <c r="AP2316" i="9"/>
  <c r="AP2317" i="9"/>
  <c r="AP2318" i="9"/>
  <c r="AP2319" i="9"/>
  <c r="AP2320" i="9"/>
  <c r="AP2321" i="9"/>
  <c r="AP2322" i="9"/>
  <c r="AP2323" i="9"/>
  <c r="AP2324" i="9"/>
  <c r="AP2325" i="9"/>
  <c r="AP2326" i="9"/>
  <c r="AP2327" i="9"/>
  <c r="AP2328" i="9"/>
  <c r="AP2329" i="9"/>
  <c r="AP2330" i="9"/>
  <c r="AP2331" i="9"/>
  <c r="AP2332" i="9"/>
  <c r="AP2333" i="9"/>
  <c r="AP2334" i="9"/>
  <c r="AP2335" i="9"/>
  <c r="AP2336" i="9"/>
  <c r="AP2337" i="9"/>
  <c r="AP2338" i="9"/>
  <c r="AP2339" i="9"/>
  <c r="AP2340" i="9"/>
  <c r="AP2341" i="9"/>
  <c r="AP2342" i="9"/>
  <c r="AP2343" i="9"/>
  <c r="AP2344" i="9"/>
  <c r="AP2345" i="9"/>
  <c r="AP2346" i="9"/>
  <c r="AP2347" i="9"/>
  <c r="AP2348" i="9"/>
  <c r="AP2349" i="9"/>
  <c r="AP2350" i="9"/>
  <c r="AP2351" i="9"/>
  <c r="AP2352" i="9"/>
  <c r="AP2353" i="9"/>
  <c r="AP2354" i="9"/>
  <c r="AP2355" i="9"/>
  <c r="AP2356" i="9"/>
  <c r="AP2357" i="9"/>
  <c r="AP2358" i="9"/>
  <c r="AP2359" i="9"/>
  <c r="AP2360" i="9"/>
  <c r="AP1848" i="9"/>
  <c r="AP1847" i="9"/>
  <c r="B1851" i="9" l="1"/>
  <c r="C1851" i="9"/>
  <c r="D1851" i="9"/>
  <c r="E1851" i="9"/>
  <c r="B1852" i="9"/>
  <c r="C1852" i="9"/>
  <c r="D1852" i="9"/>
  <c r="E1852" i="9"/>
  <c r="B1853" i="9"/>
  <c r="C1853" i="9"/>
  <c r="D1853" i="9"/>
  <c r="E1853" i="9"/>
  <c r="B1854" i="9"/>
  <c r="C1854" i="9"/>
  <c r="D1854" i="9"/>
  <c r="E1854" i="9"/>
  <c r="B1855" i="9"/>
  <c r="C1855" i="9"/>
  <c r="D1855" i="9"/>
  <c r="E1855" i="9"/>
  <c r="B1835" i="9" l="1"/>
  <c r="C1835" i="9"/>
  <c r="D1835" i="9"/>
  <c r="E1835" i="9"/>
  <c r="B1836" i="9"/>
  <c r="C1836" i="9"/>
  <c r="D1836" i="9"/>
  <c r="E1836" i="9"/>
  <c r="B1816" i="9"/>
  <c r="C1816" i="9"/>
  <c r="D1816" i="9"/>
  <c r="E1816" i="9"/>
  <c r="B1817" i="9"/>
  <c r="C1817" i="9"/>
  <c r="D1817" i="9"/>
  <c r="E1817" i="9"/>
  <c r="B1818" i="9"/>
  <c r="C1818" i="9"/>
  <c r="D1818" i="9"/>
  <c r="E1818" i="9"/>
  <c r="B1819" i="9"/>
  <c r="C1819" i="9"/>
  <c r="D1819" i="9"/>
  <c r="E1819" i="9"/>
  <c r="B1820" i="9"/>
  <c r="C1820" i="9"/>
  <c r="D1820" i="9"/>
  <c r="E1820" i="9"/>
  <c r="B1821" i="9"/>
  <c r="C1821" i="9"/>
  <c r="D1821" i="9"/>
  <c r="E1821" i="9"/>
  <c r="B1822" i="9"/>
  <c r="C1822" i="9"/>
  <c r="D1822" i="9"/>
  <c r="E1822" i="9"/>
  <c r="B1823" i="9"/>
  <c r="C1823" i="9"/>
  <c r="D1823" i="9"/>
  <c r="E1823" i="9"/>
  <c r="B1807" i="9"/>
  <c r="C1807" i="9"/>
  <c r="D1807" i="9"/>
  <c r="E1807" i="9"/>
  <c r="B1808" i="9"/>
  <c r="C1808" i="9"/>
  <c r="D1808" i="9"/>
  <c r="E1808" i="9"/>
  <c r="B1809" i="9"/>
  <c r="C1809" i="9"/>
  <c r="D1809" i="9"/>
  <c r="E1809" i="9"/>
  <c r="B1801" i="9"/>
  <c r="C1801" i="9"/>
  <c r="D1801" i="9"/>
  <c r="E1801" i="9"/>
  <c r="B1800" i="9"/>
  <c r="C1800" i="9"/>
  <c r="D1800" i="9"/>
  <c r="E1800" i="9"/>
  <c r="B1797" i="9"/>
  <c r="C1797" i="9"/>
  <c r="D1797" i="9"/>
  <c r="E1797" i="9"/>
  <c r="B1798" i="9"/>
  <c r="C1798" i="9"/>
  <c r="D1798" i="9"/>
  <c r="E1798" i="9"/>
  <c r="B1799" i="9"/>
  <c r="C1799" i="9"/>
  <c r="D1799" i="9"/>
  <c r="E1799" i="9"/>
  <c r="B1790" i="9" l="1"/>
  <c r="C1790" i="9"/>
  <c r="D1790" i="9"/>
  <c r="E1790" i="9"/>
  <c r="B1791" i="9"/>
  <c r="C1791" i="9"/>
  <c r="D1791" i="9"/>
  <c r="E1791" i="9"/>
  <c r="B1792" i="9"/>
  <c r="C1792" i="9"/>
  <c r="D1792" i="9"/>
  <c r="E1792" i="9"/>
  <c r="B1774" i="9" l="1"/>
  <c r="C1774" i="9"/>
  <c r="D1774" i="9"/>
  <c r="E1774" i="9"/>
  <c r="B1775" i="9"/>
  <c r="C1775" i="9"/>
  <c r="D1775" i="9"/>
  <c r="E1775" i="9"/>
  <c r="B1776" i="9"/>
  <c r="C1776" i="9"/>
  <c r="D1776" i="9"/>
  <c r="E1776" i="9"/>
  <c r="B1777" i="9"/>
  <c r="C1777" i="9"/>
  <c r="D1777" i="9"/>
  <c r="E1777" i="9"/>
  <c r="B1778" i="9"/>
  <c r="C1778" i="9"/>
  <c r="D1778" i="9"/>
  <c r="E1778" i="9"/>
  <c r="B1779" i="9"/>
  <c r="C1779" i="9"/>
  <c r="D1779" i="9"/>
  <c r="E1779" i="9"/>
  <c r="J1770" i="9" l="1"/>
  <c r="J1769" i="9"/>
  <c r="B1768" i="9" l="1"/>
  <c r="C1768" i="9"/>
  <c r="D1768" i="9"/>
  <c r="E1768" i="9"/>
  <c r="B1755" i="9" l="1"/>
  <c r="C1755" i="9"/>
  <c r="D1755" i="9"/>
  <c r="E1755" i="9"/>
  <c r="B1756" i="9"/>
  <c r="C1756" i="9"/>
  <c r="D1756" i="9"/>
  <c r="E1756" i="9"/>
  <c r="B1757" i="9"/>
  <c r="C1757" i="9"/>
  <c r="D1757" i="9"/>
  <c r="E1757" i="9"/>
  <c r="B1758" i="9"/>
  <c r="C1758" i="9"/>
  <c r="D1758" i="9"/>
  <c r="E1758" i="9"/>
  <c r="B1759" i="9"/>
  <c r="C1759" i="9"/>
  <c r="D1759" i="9"/>
  <c r="E1759" i="9"/>
  <c r="B1745" i="9" l="1"/>
  <c r="C1745" i="9"/>
  <c r="D1745" i="9"/>
  <c r="E1745" i="9"/>
  <c r="B1746" i="9"/>
  <c r="C1746" i="9"/>
  <c r="D1746" i="9"/>
  <c r="E1746" i="9"/>
  <c r="B1747" i="9"/>
  <c r="C1747" i="9"/>
  <c r="D1747" i="9"/>
  <c r="E1747" i="9"/>
  <c r="B1748" i="9"/>
  <c r="C1748" i="9"/>
  <c r="D1748" i="9"/>
  <c r="E1748" i="9"/>
  <c r="B1749" i="9"/>
  <c r="C1749" i="9"/>
  <c r="D1749" i="9"/>
  <c r="E1749" i="9"/>
  <c r="Y1697" i="9" l="1"/>
  <c r="B1700" i="9"/>
  <c r="C1700" i="9"/>
  <c r="D1700" i="9"/>
  <c r="E1700" i="9"/>
  <c r="B1701" i="9"/>
  <c r="C1701" i="9"/>
  <c r="D1701" i="9"/>
  <c r="E1701" i="9"/>
  <c r="J1686" i="9" l="1"/>
  <c r="J1687" i="9"/>
  <c r="AH2625" i="9" l="1"/>
  <c r="AJ2625" i="9" s="1"/>
  <c r="X2625" i="9"/>
  <c r="AD2625" i="9"/>
  <c r="AE2625" i="9" s="1"/>
  <c r="AG2625" i="9"/>
  <c r="AK2625" i="9"/>
  <c r="E1675" i="9"/>
  <c r="D1675" i="9"/>
  <c r="C1675" i="9"/>
  <c r="B1675" i="9"/>
  <c r="C1369" i="9" l="1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9" i="9"/>
  <c r="C1740" i="9"/>
  <c r="C1741" i="9"/>
  <c r="C1742" i="9"/>
  <c r="C1743" i="9"/>
  <c r="C1744" i="9"/>
  <c r="C1750" i="9"/>
  <c r="C1751" i="9"/>
  <c r="C1752" i="9"/>
  <c r="C1753" i="9"/>
  <c r="C1754" i="9"/>
  <c r="C1760" i="9"/>
  <c r="C1761" i="9"/>
  <c r="C1762" i="9"/>
  <c r="C1763" i="9"/>
  <c r="C1764" i="9"/>
  <c r="C1765" i="9"/>
  <c r="C1766" i="9"/>
  <c r="C1767" i="9"/>
  <c r="C1769" i="9"/>
  <c r="C1770" i="9"/>
  <c r="C1771" i="9"/>
  <c r="C1772" i="9"/>
  <c r="C1773" i="9"/>
  <c r="C1780" i="9"/>
  <c r="C1781" i="9"/>
  <c r="C1782" i="9"/>
  <c r="C1783" i="9"/>
  <c r="C1784" i="9"/>
  <c r="C1785" i="9"/>
  <c r="C1786" i="9"/>
  <c r="C1787" i="9"/>
  <c r="C1788" i="9"/>
  <c r="C1789" i="9"/>
  <c r="C1793" i="9"/>
  <c r="C1794" i="9"/>
  <c r="C1795" i="9"/>
  <c r="C1796" i="9"/>
  <c r="C1802" i="9"/>
  <c r="C1803" i="9"/>
  <c r="C1804" i="9"/>
  <c r="C1805" i="9"/>
  <c r="C1806" i="9"/>
  <c r="C1810" i="9"/>
  <c r="C1811" i="9"/>
  <c r="C1812" i="9"/>
  <c r="C1813" i="9"/>
  <c r="C1814" i="9"/>
  <c r="C1815" i="9"/>
  <c r="C1824" i="9"/>
  <c r="C1825" i="9"/>
  <c r="C1826" i="9"/>
  <c r="C1827" i="9"/>
  <c r="C1828" i="9"/>
  <c r="C1829" i="9"/>
  <c r="C1830" i="9"/>
  <c r="C1831" i="9"/>
  <c r="C1832" i="9"/>
  <c r="C1833" i="9"/>
  <c r="C1834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9" i="9"/>
  <c r="C1890" i="9"/>
  <c r="C1891" i="9"/>
  <c r="C1892" i="9"/>
  <c r="C1893" i="9"/>
  <c r="C1897" i="9"/>
  <c r="C1898" i="9"/>
  <c r="C1899" i="9"/>
  <c r="C190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51" i="9"/>
  <c r="C1952" i="9"/>
  <c r="C1953" i="9"/>
  <c r="C1954" i="9"/>
  <c r="C1955" i="9"/>
  <c r="C1963" i="9"/>
  <c r="C1964" i="9"/>
  <c r="C1965" i="9"/>
  <c r="C1966" i="9"/>
  <c r="C1967" i="9"/>
  <c r="C1968" i="9"/>
  <c r="C1974" i="9"/>
  <c r="C1975" i="9"/>
  <c r="C1976" i="9"/>
  <c r="C1977" i="9"/>
  <c r="C1978" i="9"/>
  <c r="C1981" i="9"/>
  <c r="C1982" i="9"/>
  <c r="C1983" i="9"/>
  <c r="C1984" i="9"/>
  <c r="C1985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9" i="9"/>
  <c r="C2020" i="9"/>
  <c r="C2021" i="9"/>
  <c r="C2022" i="9"/>
  <c r="C2023" i="9"/>
  <c r="C2024" i="9"/>
  <c r="C2025" i="9"/>
  <c r="C2026" i="9"/>
  <c r="C2039" i="9"/>
  <c r="C2040" i="9"/>
  <c r="C2041" i="9"/>
  <c r="C2042" i="9"/>
  <c r="C2043" i="9"/>
  <c r="C2044" i="9"/>
  <c r="C2045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8" i="9"/>
  <c r="C2089" i="9"/>
  <c r="C2090" i="9"/>
  <c r="C2091" i="9"/>
  <c r="C2092" i="9"/>
  <c r="C2093" i="9"/>
  <c r="C2094" i="9"/>
  <c r="C2095" i="9"/>
  <c r="C2096" i="9"/>
  <c r="C2101" i="9"/>
  <c r="C2102" i="9"/>
  <c r="C2103" i="9"/>
  <c r="C2111" i="9"/>
  <c r="C2112" i="9"/>
  <c r="C2113" i="9"/>
  <c r="C2114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U1666" i="9" l="1"/>
  <c r="B1665" i="9"/>
  <c r="D1665" i="9"/>
  <c r="E1665" i="9"/>
  <c r="B1666" i="9"/>
  <c r="D1666" i="9"/>
  <c r="E1666" i="9"/>
  <c r="B1667" i="9"/>
  <c r="D1667" i="9"/>
  <c r="E1667" i="9"/>
  <c r="B1668" i="9"/>
  <c r="D1668" i="9"/>
  <c r="E1668" i="9"/>
  <c r="B1637" i="9" l="1"/>
  <c r="D1637" i="9"/>
  <c r="E1637" i="9"/>
  <c r="B1638" i="9"/>
  <c r="D1638" i="9"/>
  <c r="E1638" i="9"/>
  <c r="B1639" i="9"/>
  <c r="D1639" i="9"/>
  <c r="E1639" i="9"/>
  <c r="B1640" i="9"/>
  <c r="D1640" i="9"/>
  <c r="E1640" i="9"/>
  <c r="B1641" i="9"/>
  <c r="D1641" i="9"/>
  <c r="E1641" i="9"/>
  <c r="B1642" i="9"/>
  <c r="D1642" i="9"/>
  <c r="E1642" i="9"/>
  <c r="B1643" i="9"/>
  <c r="D1643" i="9"/>
  <c r="E1643" i="9"/>
  <c r="B1644" i="9"/>
  <c r="D1644" i="9"/>
  <c r="E1644" i="9"/>
  <c r="B1645" i="9"/>
  <c r="D1645" i="9"/>
  <c r="E1645" i="9"/>
  <c r="B1628" i="9" l="1"/>
  <c r="D1628" i="9"/>
  <c r="E1628" i="9"/>
  <c r="B1629" i="9"/>
  <c r="D1629" i="9"/>
  <c r="E1629" i="9"/>
  <c r="B1630" i="9"/>
  <c r="D1630" i="9"/>
  <c r="E1630" i="9"/>
  <c r="B1617" i="9"/>
  <c r="D1617" i="9"/>
  <c r="E1617" i="9"/>
  <c r="B1618" i="9"/>
  <c r="D1618" i="9"/>
  <c r="E1618" i="9"/>
  <c r="T1613" i="9" l="1"/>
  <c r="U1613" i="9"/>
  <c r="T1614" i="9"/>
  <c r="U1614" i="9"/>
  <c r="T1615" i="9"/>
  <c r="U1615" i="9"/>
  <c r="T1616" i="9"/>
  <c r="U1616" i="9"/>
  <c r="T1617" i="9"/>
  <c r="U1617" i="9"/>
  <c r="T1618" i="9"/>
  <c r="U1618" i="9"/>
  <c r="T1619" i="9"/>
  <c r="U1619" i="9"/>
  <c r="T1620" i="9"/>
  <c r="U1620" i="9"/>
  <c r="T1621" i="9"/>
  <c r="U1621" i="9"/>
  <c r="T1622" i="9"/>
  <c r="U1622" i="9"/>
  <c r="T1623" i="9"/>
  <c r="U1623" i="9"/>
  <c r="T1624" i="9"/>
  <c r="U1624" i="9"/>
  <c r="T1625" i="9"/>
  <c r="U1625" i="9"/>
  <c r="T1626" i="9"/>
  <c r="U1626" i="9"/>
  <c r="T1627" i="9"/>
  <c r="U1627" i="9"/>
  <c r="T1628" i="9"/>
  <c r="U1628" i="9"/>
  <c r="T1629" i="9"/>
  <c r="U1629" i="9"/>
  <c r="T1630" i="9"/>
  <c r="U1630" i="9"/>
  <c r="T1631" i="9"/>
  <c r="U1631" i="9"/>
  <c r="T1632" i="9"/>
  <c r="U1632" i="9"/>
  <c r="T1633" i="9"/>
  <c r="U1633" i="9"/>
  <c r="T1634" i="9"/>
  <c r="U1634" i="9"/>
  <c r="T1635" i="9"/>
  <c r="U1635" i="9"/>
  <c r="T1636" i="9"/>
  <c r="U1636" i="9"/>
  <c r="T1638" i="9"/>
  <c r="U1638" i="9"/>
  <c r="T1639" i="9"/>
  <c r="U1639" i="9"/>
  <c r="T1640" i="9"/>
  <c r="U1640" i="9"/>
  <c r="T1641" i="9"/>
  <c r="U1641" i="9"/>
  <c r="T1642" i="9"/>
  <c r="U1642" i="9"/>
  <c r="T1643" i="9"/>
  <c r="U1643" i="9"/>
  <c r="T1644" i="9"/>
  <c r="U1644" i="9"/>
  <c r="T1645" i="9"/>
  <c r="U1645" i="9"/>
  <c r="T1648" i="9"/>
  <c r="U1648" i="9"/>
  <c r="T1649" i="9"/>
  <c r="U1649" i="9"/>
  <c r="T1650" i="9"/>
  <c r="U1650" i="9"/>
  <c r="T1651" i="9"/>
  <c r="U1651" i="9"/>
  <c r="T1652" i="9"/>
  <c r="U1652" i="9"/>
  <c r="T1653" i="9"/>
  <c r="U1653" i="9"/>
  <c r="T1654" i="9"/>
  <c r="U1654" i="9"/>
  <c r="T1655" i="9"/>
  <c r="U1655" i="9"/>
  <c r="T1656" i="9"/>
  <c r="U1656" i="9"/>
  <c r="T1657" i="9"/>
  <c r="U1657" i="9"/>
  <c r="T1659" i="9"/>
  <c r="U1659" i="9"/>
  <c r="T1660" i="9"/>
  <c r="U1660" i="9"/>
  <c r="T1661" i="9"/>
  <c r="U1661" i="9"/>
  <c r="T1662" i="9"/>
  <c r="U1662" i="9"/>
  <c r="T1663" i="9"/>
  <c r="U1663" i="9"/>
  <c r="T1664" i="9"/>
  <c r="U1664" i="9"/>
  <c r="T1665" i="9"/>
  <c r="U1665" i="9"/>
  <c r="T1666" i="9"/>
  <c r="T1667" i="9"/>
  <c r="U1667" i="9"/>
  <c r="T1668" i="9"/>
  <c r="U1668" i="9"/>
  <c r="T1669" i="9"/>
  <c r="U1669" i="9"/>
  <c r="T1670" i="9"/>
  <c r="U1670" i="9"/>
  <c r="T1673" i="9"/>
  <c r="U1673" i="9"/>
  <c r="T1674" i="9"/>
  <c r="U1674" i="9"/>
  <c r="T1675" i="9"/>
  <c r="U1675" i="9"/>
  <c r="T1676" i="9"/>
  <c r="U1676" i="9"/>
  <c r="T1677" i="9"/>
  <c r="U1677" i="9"/>
  <c r="T1678" i="9"/>
  <c r="U1678" i="9"/>
  <c r="T1679" i="9"/>
  <c r="U1679" i="9"/>
  <c r="T1680" i="9"/>
  <c r="U1680" i="9"/>
  <c r="T1681" i="9"/>
  <c r="U1681" i="9"/>
  <c r="T1682" i="9"/>
  <c r="U1682" i="9"/>
  <c r="T1683" i="9"/>
  <c r="U1683" i="9"/>
  <c r="T1684" i="9"/>
  <c r="U1684" i="9"/>
  <c r="T1685" i="9"/>
  <c r="U1685" i="9"/>
  <c r="T1686" i="9"/>
  <c r="U1686" i="9"/>
  <c r="T1688" i="9"/>
  <c r="U1688" i="9"/>
  <c r="T1689" i="9"/>
  <c r="U1689" i="9"/>
  <c r="T1690" i="9"/>
  <c r="U1690" i="9"/>
  <c r="T1691" i="9"/>
  <c r="U1691" i="9"/>
  <c r="T1692" i="9"/>
  <c r="U1692" i="9"/>
  <c r="T1693" i="9"/>
  <c r="U1693" i="9"/>
  <c r="T1694" i="9"/>
  <c r="U1694" i="9"/>
  <c r="T1695" i="9"/>
  <c r="U1695" i="9"/>
  <c r="T1697" i="9"/>
  <c r="U1697" i="9"/>
  <c r="T1698" i="9"/>
  <c r="U1698" i="9"/>
  <c r="T1699" i="9"/>
  <c r="U1699" i="9"/>
  <c r="T1703" i="9"/>
  <c r="U1703" i="9"/>
  <c r="T1704" i="9"/>
  <c r="U1704" i="9"/>
  <c r="T1705" i="9"/>
  <c r="U1705" i="9"/>
  <c r="T1706" i="9"/>
  <c r="U1706" i="9"/>
  <c r="T1707" i="9"/>
  <c r="U1707" i="9"/>
  <c r="T1708" i="9"/>
  <c r="U1708" i="9"/>
  <c r="T1709" i="9"/>
  <c r="U1709" i="9"/>
  <c r="T1710" i="9"/>
  <c r="U1710" i="9"/>
  <c r="T1712" i="9"/>
  <c r="U1712" i="9"/>
  <c r="T1713" i="9"/>
  <c r="U1713" i="9"/>
  <c r="T1714" i="9"/>
  <c r="U1714" i="9"/>
  <c r="T1715" i="9"/>
  <c r="U1715" i="9"/>
  <c r="T1717" i="9"/>
  <c r="U1717" i="9"/>
  <c r="T1718" i="9"/>
  <c r="U1718" i="9"/>
  <c r="T1719" i="9"/>
  <c r="U1719" i="9"/>
  <c r="T1722" i="9"/>
  <c r="U1722" i="9"/>
  <c r="T1723" i="9"/>
  <c r="U1723" i="9"/>
  <c r="T1724" i="9"/>
  <c r="U1724" i="9"/>
  <c r="T1725" i="9"/>
  <c r="U1725" i="9"/>
  <c r="T1726" i="9"/>
  <c r="U1726" i="9"/>
  <c r="T1727" i="9"/>
  <c r="U1727" i="9"/>
  <c r="T1728" i="9"/>
  <c r="U1728" i="9"/>
  <c r="T1729" i="9"/>
  <c r="U1729" i="9"/>
  <c r="T1731" i="9"/>
  <c r="U1731" i="9"/>
  <c r="T1732" i="9"/>
  <c r="U1732" i="9"/>
  <c r="T1733" i="9"/>
  <c r="U1733" i="9"/>
  <c r="T1734" i="9"/>
  <c r="U1734" i="9"/>
  <c r="T1736" i="9"/>
  <c r="U1736" i="9"/>
  <c r="T1737" i="9"/>
  <c r="U1737" i="9"/>
  <c r="T1738" i="9"/>
  <c r="U1738" i="9"/>
  <c r="T1740" i="9"/>
  <c r="U1740" i="9"/>
  <c r="T1741" i="9"/>
  <c r="U1741" i="9"/>
  <c r="T1742" i="9"/>
  <c r="U1742" i="9"/>
  <c r="T1744" i="9"/>
  <c r="U1744" i="9"/>
  <c r="T1745" i="9"/>
  <c r="U1745" i="9"/>
  <c r="T1747" i="9"/>
  <c r="U1747" i="9"/>
  <c r="T1748" i="9"/>
  <c r="U1748" i="9"/>
  <c r="T1749" i="9"/>
  <c r="U1749" i="9"/>
  <c r="T1750" i="9"/>
  <c r="U1750" i="9"/>
  <c r="T1751" i="9"/>
  <c r="U1751" i="9"/>
  <c r="T1752" i="9"/>
  <c r="U1752" i="9"/>
  <c r="T1753" i="9"/>
  <c r="U1753" i="9"/>
  <c r="T1754" i="9"/>
  <c r="U1754" i="9"/>
  <c r="T1755" i="9"/>
  <c r="U1755" i="9"/>
  <c r="T1757" i="9"/>
  <c r="U1757" i="9"/>
  <c r="T1758" i="9"/>
  <c r="U1758" i="9"/>
  <c r="T1759" i="9"/>
  <c r="U1759" i="9"/>
  <c r="T1760" i="9"/>
  <c r="T1761" i="9"/>
  <c r="U1761" i="9"/>
  <c r="T1762" i="9"/>
  <c r="U1762" i="9"/>
  <c r="T1763" i="9"/>
  <c r="U1763" i="9"/>
  <c r="T1764" i="9"/>
  <c r="U1764" i="9"/>
  <c r="T1765" i="9"/>
  <c r="U1765" i="9"/>
  <c r="T1766" i="9"/>
  <c r="U1766" i="9"/>
  <c r="T1767" i="9"/>
  <c r="U1767" i="9"/>
  <c r="T1768" i="9"/>
  <c r="U1768" i="9"/>
  <c r="T1769" i="9"/>
  <c r="U1769" i="9"/>
  <c r="T1770" i="9"/>
  <c r="U1770" i="9"/>
  <c r="T1771" i="9"/>
  <c r="U1771" i="9"/>
  <c r="T1772" i="9"/>
  <c r="U1772" i="9"/>
  <c r="T1773" i="9"/>
  <c r="U1773" i="9"/>
  <c r="T1774" i="9"/>
  <c r="U1774" i="9"/>
  <c r="T1775" i="9"/>
  <c r="U1775" i="9"/>
  <c r="T1776" i="9"/>
  <c r="U1776" i="9"/>
  <c r="T1777" i="9"/>
  <c r="U1777" i="9"/>
  <c r="T1778" i="9"/>
  <c r="U1778" i="9"/>
  <c r="T1779" i="9"/>
  <c r="U1779" i="9"/>
  <c r="T1780" i="9"/>
  <c r="U1780" i="9"/>
  <c r="T1781" i="9"/>
  <c r="U1781" i="9"/>
  <c r="T1782" i="9"/>
  <c r="U1782" i="9"/>
  <c r="T1783" i="9"/>
  <c r="U1783" i="9"/>
  <c r="T1784" i="9"/>
  <c r="U1784" i="9"/>
  <c r="T1785" i="9"/>
  <c r="U1785" i="9"/>
  <c r="T1786" i="9"/>
  <c r="U1786" i="9"/>
  <c r="T1787" i="9"/>
  <c r="U1787" i="9"/>
  <c r="T1788" i="9"/>
  <c r="U1788" i="9"/>
  <c r="T1789" i="9"/>
  <c r="U1789" i="9"/>
  <c r="T1790" i="9"/>
  <c r="U1790" i="9"/>
  <c r="T1791" i="9"/>
  <c r="U1791" i="9"/>
  <c r="T1792" i="9"/>
  <c r="U1792" i="9"/>
  <c r="T1795" i="9"/>
  <c r="U1795" i="9"/>
  <c r="T1796" i="9"/>
  <c r="U1796" i="9"/>
  <c r="T1798" i="9"/>
  <c r="U1798" i="9"/>
  <c r="T1799" i="9"/>
  <c r="U1799" i="9"/>
  <c r="T1800" i="9"/>
  <c r="U1800" i="9"/>
  <c r="T1801" i="9"/>
  <c r="U1801" i="9"/>
  <c r="T1802" i="9"/>
  <c r="U1802" i="9"/>
  <c r="T1803" i="9"/>
  <c r="U1803" i="9"/>
  <c r="T1804" i="9"/>
  <c r="U1804" i="9"/>
  <c r="T1805" i="9"/>
  <c r="U1805" i="9"/>
  <c r="T1807" i="9"/>
  <c r="U1807" i="9"/>
  <c r="T1808" i="9"/>
  <c r="U1808" i="9"/>
  <c r="T1809" i="9"/>
  <c r="U1809" i="9"/>
  <c r="T1811" i="9"/>
  <c r="U1811" i="9"/>
  <c r="T1812" i="9"/>
  <c r="U1812" i="9"/>
  <c r="T1813" i="9"/>
  <c r="U1813" i="9"/>
  <c r="T1814" i="9"/>
  <c r="U1814" i="9"/>
  <c r="T1815" i="9"/>
  <c r="U1815" i="9"/>
  <c r="T1816" i="9"/>
  <c r="U1816" i="9"/>
  <c r="T1817" i="9"/>
  <c r="U1817" i="9"/>
  <c r="T1818" i="9"/>
  <c r="U1818" i="9"/>
  <c r="T1819" i="9"/>
  <c r="U1819" i="9"/>
  <c r="T1820" i="9"/>
  <c r="U1820" i="9"/>
  <c r="T1821" i="9"/>
  <c r="U1821" i="9"/>
  <c r="T1822" i="9"/>
  <c r="U1822" i="9"/>
  <c r="T1823" i="9"/>
  <c r="U1823" i="9"/>
  <c r="T1824" i="9"/>
  <c r="U1824" i="9"/>
  <c r="T1826" i="9"/>
  <c r="U1826" i="9"/>
  <c r="T1827" i="9"/>
  <c r="U1827" i="9"/>
  <c r="T1828" i="9"/>
  <c r="U1828" i="9"/>
  <c r="T1829" i="9"/>
  <c r="T1830" i="9"/>
  <c r="U1830" i="9"/>
  <c r="T1833" i="9"/>
  <c r="U1833" i="9"/>
  <c r="T1834" i="9"/>
  <c r="U1834" i="9"/>
  <c r="T1835" i="9"/>
  <c r="U1835" i="9"/>
  <c r="T1836" i="9"/>
  <c r="U1836" i="9"/>
  <c r="T1837" i="9"/>
  <c r="U1837" i="9"/>
  <c r="T1838" i="9"/>
  <c r="U1838" i="9"/>
  <c r="T1839" i="9"/>
  <c r="U1839" i="9"/>
  <c r="T1840" i="9"/>
  <c r="U1840" i="9"/>
  <c r="T1841" i="9"/>
  <c r="U1841" i="9"/>
  <c r="T1843" i="9"/>
  <c r="U1843" i="9"/>
  <c r="T1844" i="9"/>
  <c r="U1844" i="9"/>
  <c r="T1845" i="9"/>
  <c r="U1845" i="9"/>
  <c r="T1846" i="9"/>
  <c r="U1846" i="9"/>
  <c r="T1848" i="9"/>
  <c r="U1848" i="9"/>
  <c r="T1849" i="9"/>
  <c r="U1849" i="9"/>
  <c r="T1850" i="9"/>
  <c r="U1850" i="9"/>
  <c r="T1851" i="9"/>
  <c r="U1851" i="9"/>
  <c r="T1852" i="9"/>
  <c r="U1852" i="9"/>
  <c r="T1853" i="9"/>
  <c r="U1853" i="9"/>
  <c r="T1854" i="9"/>
  <c r="U1854" i="9"/>
  <c r="T1855" i="9"/>
  <c r="U1855" i="9"/>
  <c r="T1858" i="9"/>
  <c r="U1858" i="9"/>
  <c r="T1859" i="9"/>
  <c r="U1859" i="9"/>
  <c r="T1860" i="9"/>
  <c r="U1860" i="9"/>
  <c r="T1861" i="9"/>
  <c r="U1861" i="9"/>
  <c r="T1862" i="9"/>
  <c r="U1862" i="9"/>
  <c r="T1863" i="9"/>
  <c r="U1863" i="9"/>
  <c r="T1864" i="9"/>
  <c r="U1864" i="9"/>
  <c r="T1865" i="9"/>
  <c r="U1865" i="9"/>
  <c r="T1866" i="9"/>
  <c r="U1866" i="9"/>
  <c r="T1867" i="9"/>
  <c r="U1867" i="9"/>
  <c r="T1868" i="9"/>
  <c r="U1868" i="9"/>
  <c r="T1869" i="9"/>
  <c r="U1869" i="9"/>
  <c r="T1870" i="9"/>
  <c r="U1870" i="9"/>
  <c r="T1871" i="9"/>
  <c r="U1871" i="9"/>
  <c r="T1872" i="9"/>
  <c r="U1872" i="9"/>
  <c r="T1873" i="9"/>
  <c r="T1874" i="9"/>
  <c r="T1875" i="9"/>
  <c r="U1875" i="9"/>
  <c r="T1876" i="9"/>
  <c r="U1876" i="9"/>
  <c r="T1877" i="9"/>
  <c r="U1877" i="9"/>
  <c r="T1878" i="9"/>
  <c r="U1878" i="9"/>
  <c r="T1879" i="9"/>
  <c r="U1879" i="9"/>
  <c r="T1880" i="9"/>
  <c r="U1880" i="9"/>
  <c r="T1881" i="9"/>
  <c r="U1881" i="9"/>
  <c r="T1882" i="9"/>
  <c r="T1885" i="9"/>
  <c r="U1885" i="9"/>
  <c r="T1886" i="9"/>
  <c r="U1886" i="9"/>
  <c r="T1887" i="9"/>
  <c r="U1887" i="9"/>
  <c r="T1888" i="9"/>
  <c r="U1888" i="9"/>
  <c r="T1891" i="9"/>
  <c r="U1891" i="9"/>
  <c r="T1892" i="9"/>
  <c r="U1892" i="9"/>
  <c r="T1893" i="9"/>
  <c r="U1893" i="9"/>
  <c r="T1894" i="9"/>
  <c r="U1894" i="9"/>
  <c r="T1895" i="9"/>
  <c r="U1895" i="9"/>
  <c r="T1896" i="9"/>
  <c r="U1896" i="9"/>
  <c r="T1899" i="9"/>
  <c r="U1899" i="9"/>
  <c r="T1900" i="9"/>
  <c r="U1900" i="9"/>
  <c r="T1901" i="9"/>
  <c r="U1901" i="9"/>
  <c r="T1902" i="9"/>
  <c r="U1902" i="9"/>
  <c r="T1903" i="9"/>
  <c r="U1903" i="9"/>
  <c r="T1904" i="9"/>
  <c r="U1904" i="9"/>
  <c r="T1905" i="9"/>
  <c r="U1905" i="9"/>
  <c r="T1906" i="9"/>
  <c r="U1906" i="9"/>
  <c r="T1907" i="9"/>
  <c r="U1907" i="9"/>
  <c r="T1908" i="9"/>
  <c r="U1908" i="9"/>
  <c r="T1909" i="9"/>
  <c r="U1909" i="9"/>
  <c r="T1910" i="9"/>
  <c r="U1910" i="9"/>
  <c r="T1911" i="9"/>
  <c r="U1911" i="9"/>
  <c r="T1912" i="9"/>
  <c r="U1912" i="9"/>
  <c r="T1913" i="9"/>
  <c r="U1913" i="9"/>
  <c r="T1914" i="9"/>
  <c r="U1914" i="9"/>
  <c r="T1915" i="9"/>
  <c r="U1915" i="9"/>
  <c r="T1916" i="9"/>
  <c r="U1916" i="9"/>
  <c r="T1917" i="9"/>
  <c r="U1917" i="9"/>
  <c r="T1918" i="9"/>
  <c r="U1918" i="9"/>
  <c r="T1919" i="9"/>
  <c r="U1919" i="9"/>
  <c r="T1920" i="9"/>
  <c r="U1920" i="9"/>
  <c r="T1921" i="9"/>
  <c r="U1921" i="9"/>
  <c r="T1922" i="9"/>
  <c r="U1922" i="9"/>
  <c r="T1923" i="9"/>
  <c r="U1923" i="9"/>
  <c r="T1924" i="9"/>
  <c r="U1924" i="9"/>
  <c r="T1925" i="9"/>
  <c r="U1925" i="9"/>
  <c r="T1926" i="9"/>
  <c r="U1926" i="9"/>
  <c r="T1927" i="9"/>
  <c r="U1927" i="9"/>
  <c r="T1928" i="9"/>
  <c r="U1928" i="9"/>
  <c r="T1929" i="9"/>
  <c r="U1929" i="9"/>
  <c r="T1930" i="9"/>
  <c r="U1930" i="9"/>
  <c r="T1931" i="9"/>
  <c r="U1931" i="9"/>
  <c r="T1932" i="9"/>
  <c r="U1932" i="9"/>
  <c r="T1933" i="9"/>
  <c r="U1933" i="9"/>
  <c r="T1934" i="9"/>
  <c r="U1934" i="9"/>
  <c r="T1935" i="9"/>
  <c r="U1935" i="9"/>
  <c r="T1936" i="9"/>
  <c r="U1936" i="9"/>
  <c r="T1937" i="9"/>
  <c r="U1937" i="9"/>
  <c r="T1938" i="9"/>
  <c r="U1938" i="9"/>
  <c r="T1939" i="9"/>
  <c r="U1939" i="9"/>
  <c r="T1940" i="9"/>
  <c r="U1940" i="9"/>
  <c r="T1941" i="9"/>
  <c r="U1941" i="9"/>
  <c r="T1942" i="9"/>
  <c r="U1942" i="9"/>
  <c r="T1943" i="9"/>
  <c r="U1943" i="9"/>
  <c r="T1944" i="9"/>
  <c r="U1944" i="9"/>
  <c r="T1945" i="9"/>
  <c r="U1945" i="9"/>
  <c r="T1946" i="9"/>
  <c r="U1946" i="9"/>
  <c r="T1947" i="9"/>
  <c r="U1947" i="9"/>
  <c r="T1948" i="9"/>
  <c r="U1948" i="9"/>
  <c r="T1950" i="9"/>
  <c r="U1950" i="9"/>
  <c r="T1953" i="9"/>
  <c r="U1953" i="9"/>
  <c r="T1954" i="9"/>
  <c r="U1954" i="9"/>
  <c r="T1959" i="9"/>
  <c r="U1959" i="9"/>
  <c r="T1960" i="9"/>
  <c r="U1960" i="9"/>
  <c r="T1961" i="9"/>
  <c r="U1961" i="9"/>
  <c r="T1962" i="9"/>
  <c r="U1962" i="9"/>
  <c r="T1963" i="9"/>
  <c r="U1963" i="9"/>
  <c r="T1964" i="9"/>
  <c r="U1964" i="9"/>
  <c r="T1965" i="9"/>
  <c r="U1965" i="9"/>
  <c r="T1966" i="9"/>
  <c r="U1966" i="9"/>
  <c r="T1968" i="9"/>
  <c r="U1968" i="9"/>
  <c r="T1970" i="9"/>
  <c r="T1971" i="9"/>
  <c r="U1971" i="9"/>
  <c r="T1972" i="9"/>
  <c r="U1972" i="9"/>
  <c r="T1973" i="9"/>
  <c r="U1973" i="9"/>
  <c r="T1974" i="9"/>
  <c r="U1974" i="9"/>
  <c r="T1975" i="9"/>
  <c r="U1975" i="9"/>
  <c r="T1976" i="9"/>
  <c r="U1976" i="9"/>
  <c r="T1977" i="9"/>
  <c r="U1977" i="9"/>
  <c r="T1979" i="9"/>
  <c r="U1979" i="9"/>
  <c r="T1981" i="9"/>
  <c r="U1981" i="9"/>
  <c r="T1982" i="9"/>
  <c r="U1982" i="9"/>
  <c r="T1983" i="9"/>
  <c r="U1983" i="9"/>
  <c r="T1984" i="9"/>
  <c r="U1984" i="9"/>
  <c r="T1985" i="9"/>
  <c r="U1985" i="9"/>
  <c r="T1988" i="9"/>
  <c r="U1988" i="9"/>
  <c r="T1989" i="9"/>
  <c r="U1989" i="9"/>
  <c r="T1990" i="9"/>
  <c r="U1990" i="9"/>
  <c r="T1991" i="9"/>
  <c r="U1991" i="9"/>
  <c r="T1992" i="9"/>
  <c r="U1992" i="9"/>
  <c r="T1993" i="9"/>
  <c r="U1993" i="9"/>
  <c r="T1994" i="9"/>
  <c r="U1994" i="9"/>
  <c r="T1995" i="9"/>
  <c r="U1995" i="9"/>
  <c r="T1997" i="9"/>
  <c r="U1997" i="9"/>
  <c r="T1998" i="9"/>
  <c r="U1998" i="9"/>
  <c r="T1999" i="9"/>
  <c r="U1999" i="9"/>
  <c r="T2000" i="9"/>
  <c r="U2000" i="9"/>
  <c r="T2001" i="9"/>
  <c r="U2001" i="9"/>
  <c r="T2003" i="9"/>
  <c r="U2003" i="9"/>
  <c r="T2004" i="9"/>
  <c r="U2004" i="9"/>
  <c r="T2005" i="9"/>
  <c r="U2005" i="9"/>
  <c r="T2006" i="9"/>
  <c r="U2006" i="9"/>
  <c r="T2007" i="9"/>
  <c r="U2007" i="9"/>
  <c r="T2024" i="9"/>
  <c r="T2025" i="9"/>
  <c r="U2025" i="9"/>
  <c r="T2026" i="9"/>
  <c r="U2026" i="9"/>
  <c r="T2040" i="9"/>
  <c r="U2040" i="9"/>
  <c r="T2041" i="9"/>
  <c r="U2041" i="9"/>
  <c r="T2042" i="9"/>
  <c r="U2042" i="9"/>
  <c r="T2044" i="9"/>
  <c r="U2044" i="9"/>
  <c r="T2045" i="9"/>
  <c r="U2045" i="9"/>
  <c r="T2046" i="9"/>
  <c r="U2046" i="9"/>
  <c r="T2055" i="9"/>
  <c r="U2055" i="9"/>
  <c r="T2057" i="9"/>
  <c r="U2057" i="9"/>
  <c r="T2059" i="9"/>
  <c r="U2059" i="9"/>
  <c r="T2060" i="9"/>
  <c r="U2060" i="9"/>
  <c r="T2061" i="9"/>
  <c r="U2061" i="9"/>
  <c r="T2062" i="9"/>
  <c r="U2062" i="9"/>
  <c r="T2065" i="9"/>
  <c r="U2065" i="9"/>
  <c r="T2066" i="9"/>
  <c r="U2066" i="9"/>
  <c r="T2067" i="9"/>
  <c r="U2067" i="9"/>
  <c r="T2068" i="9"/>
  <c r="U2068" i="9"/>
  <c r="T2071" i="9"/>
  <c r="U2071" i="9"/>
  <c r="T2072" i="9"/>
  <c r="U2072" i="9"/>
  <c r="T2073" i="9"/>
  <c r="U2073" i="9"/>
  <c r="T2074" i="9"/>
  <c r="U2074" i="9"/>
  <c r="T2075" i="9"/>
  <c r="U2075" i="9"/>
  <c r="T2077" i="9"/>
  <c r="U2077" i="9"/>
  <c r="T2084" i="9"/>
  <c r="U2084" i="9"/>
  <c r="T2085" i="9"/>
  <c r="U2085" i="9"/>
  <c r="T2086" i="9"/>
  <c r="U2086" i="9"/>
  <c r="T2087" i="9"/>
  <c r="U2087" i="9"/>
  <c r="T2088" i="9"/>
  <c r="U2088" i="9"/>
  <c r="T2089" i="9"/>
  <c r="U2089" i="9"/>
  <c r="T2092" i="9"/>
  <c r="U2092" i="9"/>
  <c r="T2093" i="9"/>
  <c r="U2093" i="9"/>
  <c r="T2094" i="9"/>
  <c r="U2094" i="9"/>
  <c r="T2095" i="9"/>
  <c r="U2095" i="9"/>
  <c r="T2096" i="9"/>
  <c r="U2096" i="9"/>
  <c r="T2097" i="9"/>
  <c r="U2097" i="9"/>
  <c r="T2098" i="9"/>
  <c r="U2098" i="9"/>
  <c r="T2099" i="9"/>
  <c r="U2099" i="9"/>
  <c r="T2102" i="9"/>
  <c r="U2102" i="9"/>
  <c r="T2103" i="9"/>
  <c r="U2103" i="9"/>
  <c r="T2106" i="9"/>
  <c r="U2106" i="9"/>
  <c r="T2107" i="9"/>
  <c r="T2108" i="9"/>
  <c r="U2108" i="9"/>
  <c r="T2111" i="9"/>
  <c r="U2111" i="9"/>
  <c r="T2112" i="9"/>
  <c r="U2112" i="9"/>
  <c r="T2113" i="9"/>
  <c r="U2113" i="9"/>
  <c r="T2114" i="9"/>
  <c r="U2114" i="9"/>
  <c r="T2116" i="9"/>
  <c r="U2116" i="9"/>
  <c r="T2117" i="9"/>
  <c r="U2117" i="9"/>
  <c r="T1601" i="9" l="1"/>
  <c r="U1601" i="9"/>
  <c r="T1602" i="9"/>
  <c r="U1602" i="9"/>
  <c r="T1603" i="9"/>
  <c r="U1603" i="9"/>
  <c r="T1605" i="9"/>
  <c r="U1605" i="9"/>
  <c r="T1606" i="9"/>
  <c r="U1606" i="9"/>
  <c r="T1607" i="9"/>
  <c r="U1607" i="9"/>
  <c r="T1608" i="9"/>
  <c r="U1608" i="9"/>
  <c r="T1611" i="9"/>
  <c r="U1611" i="9"/>
  <c r="B1571" i="9" l="1"/>
  <c r="D1571" i="9"/>
  <c r="E1571" i="9"/>
  <c r="B1572" i="9"/>
  <c r="D1572" i="9"/>
  <c r="E1572" i="9"/>
  <c r="B1573" i="9"/>
  <c r="D1573" i="9"/>
  <c r="E1573" i="9"/>
  <c r="B1562" i="9" l="1"/>
  <c r="D1562" i="9"/>
  <c r="E1562" i="9"/>
  <c r="B1563" i="9"/>
  <c r="D1563" i="9"/>
  <c r="E1563" i="9"/>
  <c r="B1564" i="9"/>
  <c r="D1564" i="9"/>
  <c r="E1564" i="9"/>
  <c r="B1565" i="9"/>
  <c r="D1565" i="9"/>
  <c r="E1565" i="9"/>
  <c r="B1555" i="9"/>
  <c r="D1555" i="9"/>
  <c r="E1555" i="9"/>
  <c r="B1556" i="9"/>
  <c r="D1556" i="9"/>
  <c r="E1556" i="9"/>
  <c r="B1557" i="9"/>
  <c r="D1557" i="9"/>
  <c r="E1557" i="9"/>
  <c r="B1544" i="9" l="1"/>
  <c r="D1544" i="9"/>
  <c r="E1544" i="9"/>
  <c r="B1545" i="9"/>
  <c r="D1545" i="9"/>
  <c r="E1545" i="9"/>
  <c r="B1546" i="9"/>
  <c r="D1546" i="9"/>
  <c r="E1546" i="9"/>
  <c r="B1547" i="9"/>
  <c r="D1547" i="9"/>
  <c r="E1547" i="9"/>
  <c r="B1548" i="9"/>
  <c r="D1548" i="9"/>
  <c r="E1548" i="9"/>
  <c r="B1532" i="9" l="1"/>
  <c r="D1532" i="9"/>
  <c r="E1532" i="9"/>
  <c r="B1530" i="9"/>
  <c r="D1530" i="9"/>
  <c r="E1530" i="9"/>
  <c r="B1531" i="9"/>
  <c r="D1531" i="9"/>
  <c r="E1531" i="9"/>
  <c r="B1526" i="9"/>
  <c r="D1526" i="9"/>
  <c r="E1526" i="9"/>
  <c r="B1527" i="9"/>
  <c r="D1527" i="9"/>
  <c r="E1527" i="9"/>
  <c r="B1528" i="9"/>
  <c r="D1528" i="9"/>
  <c r="E1528" i="9"/>
  <c r="B1529" i="9"/>
  <c r="D1529" i="9"/>
  <c r="E1529" i="9"/>
  <c r="T1454" i="9" l="1"/>
  <c r="B1508" i="9" l="1"/>
  <c r="D1508" i="9"/>
  <c r="E1508" i="9"/>
  <c r="B1509" i="9"/>
  <c r="D1509" i="9"/>
  <c r="E1509" i="9"/>
  <c r="B1510" i="9"/>
  <c r="D1510" i="9"/>
  <c r="E1510" i="9"/>
  <c r="B1511" i="9"/>
  <c r="D1511" i="9"/>
  <c r="E1511" i="9"/>
  <c r="B1512" i="9"/>
  <c r="D1512" i="9"/>
  <c r="E1512" i="9"/>
  <c r="B1513" i="9"/>
  <c r="D1513" i="9"/>
  <c r="E1513" i="9"/>
  <c r="B1500" i="9"/>
  <c r="D1500" i="9"/>
  <c r="E1500" i="9"/>
  <c r="B1496" i="9"/>
  <c r="D1496" i="9"/>
  <c r="E1496" i="9"/>
  <c r="B1497" i="9"/>
  <c r="D1497" i="9"/>
  <c r="E1497" i="9"/>
  <c r="B1498" i="9"/>
  <c r="D1498" i="9"/>
  <c r="E1498" i="9"/>
  <c r="B1499" i="9"/>
  <c r="D1499" i="9"/>
  <c r="E1499" i="9"/>
  <c r="T1453" i="9" l="1"/>
  <c r="B1483" i="9"/>
  <c r="D1483" i="9"/>
  <c r="E1483" i="9"/>
  <c r="B1484" i="9"/>
  <c r="D1484" i="9"/>
  <c r="E1484" i="9"/>
  <c r="B1485" i="9"/>
  <c r="D1485" i="9"/>
  <c r="E1485" i="9"/>
  <c r="B1486" i="9"/>
  <c r="D1486" i="9"/>
  <c r="E1486" i="9"/>
  <c r="B1487" i="9"/>
  <c r="D1487" i="9"/>
  <c r="E1487" i="9"/>
  <c r="B1488" i="9"/>
  <c r="D1488" i="9"/>
  <c r="E1488" i="9"/>
  <c r="B1489" i="9"/>
  <c r="D1489" i="9"/>
  <c r="E1489" i="9"/>
  <c r="B1490" i="9"/>
  <c r="D1490" i="9"/>
  <c r="E1490" i="9"/>
  <c r="B1491" i="9"/>
  <c r="D1491" i="9"/>
  <c r="E1491" i="9"/>
  <c r="B1492" i="9"/>
  <c r="D1492" i="9"/>
  <c r="E1492" i="9"/>
  <c r="B1493" i="9"/>
  <c r="D1493" i="9"/>
  <c r="E1493" i="9"/>
  <c r="B1478" i="9"/>
  <c r="D1478" i="9"/>
  <c r="E1478" i="9"/>
  <c r="B1479" i="9"/>
  <c r="D1479" i="9"/>
  <c r="E1479" i="9"/>
  <c r="B1480" i="9"/>
  <c r="D1480" i="9"/>
  <c r="E1480" i="9"/>
  <c r="B1481" i="9"/>
  <c r="D1481" i="9"/>
  <c r="E1481" i="9"/>
  <c r="B1482" i="9"/>
  <c r="D1482" i="9"/>
  <c r="E1482" i="9"/>
  <c r="B1468" i="9"/>
  <c r="D1468" i="9"/>
  <c r="E1468" i="9"/>
  <c r="B1469" i="9"/>
  <c r="D1469" i="9"/>
  <c r="E1469" i="9"/>
  <c r="B1470" i="9"/>
  <c r="D1470" i="9"/>
  <c r="E1470" i="9"/>
  <c r="B1471" i="9"/>
  <c r="D1471" i="9"/>
  <c r="E1471" i="9"/>
  <c r="D1246" i="9" l="1"/>
  <c r="D1247" i="9"/>
  <c r="D1248" i="9"/>
  <c r="B1452" i="9" l="1"/>
  <c r="D1452" i="9"/>
  <c r="E1452" i="9"/>
  <c r="B1450" i="9"/>
  <c r="D1450" i="9"/>
  <c r="E1450" i="9"/>
  <c r="B1451" i="9"/>
  <c r="D1451" i="9"/>
  <c r="E1451" i="9"/>
  <c r="B1445" i="9"/>
  <c r="D1445" i="9"/>
  <c r="E1445" i="9"/>
  <c r="B1446" i="9"/>
  <c r="D1446" i="9"/>
  <c r="E1446" i="9"/>
  <c r="B1447" i="9"/>
  <c r="D1447" i="9"/>
  <c r="E1447" i="9"/>
  <c r="B1448" i="9"/>
  <c r="D1448" i="9"/>
  <c r="E1448" i="9"/>
  <c r="B1449" i="9"/>
  <c r="D1449" i="9"/>
  <c r="E1449" i="9"/>
  <c r="B1396" i="9" l="1"/>
  <c r="D1396" i="9"/>
  <c r="E1396" i="9"/>
  <c r="B1397" i="9"/>
  <c r="D1397" i="9"/>
  <c r="E1397" i="9"/>
  <c r="B1398" i="9"/>
  <c r="D1398" i="9"/>
  <c r="E1398" i="9"/>
  <c r="B1399" i="9"/>
  <c r="D1399" i="9"/>
  <c r="E1399" i="9"/>
  <c r="B1400" i="9"/>
  <c r="D1400" i="9"/>
  <c r="E1400" i="9"/>
  <c r="B1401" i="9"/>
  <c r="D1401" i="9"/>
  <c r="E1401" i="9"/>
  <c r="B1402" i="9"/>
  <c r="D1402" i="9"/>
  <c r="E1402" i="9"/>
  <c r="B1390" i="9"/>
  <c r="D1390" i="9"/>
  <c r="E1390" i="9"/>
  <c r="B1391" i="9"/>
  <c r="D1391" i="9"/>
  <c r="E1391" i="9"/>
  <c r="B1392" i="9"/>
  <c r="D1392" i="9"/>
  <c r="E1392" i="9"/>
  <c r="B1393" i="9"/>
  <c r="D1393" i="9"/>
  <c r="E1393" i="9"/>
  <c r="B1394" i="9"/>
  <c r="D1394" i="9"/>
  <c r="E1394" i="9"/>
  <c r="B1395" i="9"/>
  <c r="D1395" i="9"/>
  <c r="E1395" i="9"/>
  <c r="J1379" i="9"/>
  <c r="X1349" i="9" l="1"/>
  <c r="U1349" i="9"/>
  <c r="AD1349" i="9" s="1"/>
  <c r="B1348" i="9"/>
  <c r="D1348" i="9"/>
  <c r="E1348" i="9"/>
  <c r="T1336" i="9" l="1"/>
  <c r="U1336" i="9"/>
  <c r="AD1336" i="9" s="1"/>
  <c r="AE1336" i="9" s="1"/>
  <c r="B1336" i="9"/>
  <c r="D1336" i="9"/>
  <c r="E1336" i="9"/>
  <c r="J1336" i="9"/>
  <c r="AH1336" i="9" s="1"/>
  <c r="AJ1336" i="9" s="1"/>
  <c r="X1336" i="9"/>
  <c r="AG1336" i="9"/>
  <c r="J1335" i="9"/>
  <c r="AK1336" i="9" l="1"/>
  <c r="D1335" i="9"/>
  <c r="E1335" i="9"/>
  <c r="B1335" i="9"/>
  <c r="B1337" i="9"/>
  <c r="B1328" i="9"/>
  <c r="D1328" i="9"/>
  <c r="E1328" i="9"/>
  <c r="B1329" i="9"/>
  <c r="D1329" i="9"/>
  <c r="E1329" i="9"/>
  <c r="B1330" i="9"/>
  <c r="D1330" i="9"/>
  <c r="E1330" i="9"/>
  <c r="B1331" i="9"/>
  <c r="D1331" i="9"/>
  <c r="E1331" i="9"/>
  <c r="B1332" i="9"/>
  <c r="D1332" i="9"/>
  <c r="E1332" i="9"/>
  <c r="B1333" i="9"/>
  <c r="D1333" i="9"/>
  <c r="E1333" i="9"/>
  <c r="B1334" i="9"/>
  <c r="D1334" i="9"/>
  <c r="E1334" i="9"/>
  <c r="B1318" i="9" l="1"/>
  <c r="D1318" i="9"/>
  <c r="E1318" i="9"/>
  <c r="B1319" i="9"/>
  <c r="D1319" i="9"/>
  <c r="E1319" i="9"/>
  <c r="B1320" i="9"/>
  <c r="D1320" i="9"/>
  <c r="E1320" i="9"/>
  <c r="B1321" i="9"/>
  <c r="D1321" i="9"/>
  <c r="E1321" i="9"/>
  <c r="B1322" i="9"/>
  <c r="D1322" i="9"/>
  <c r="E1322" i="9"/>
  <c r="B1298" i="9" l="1"/>
  <c r="D1298" i="9"/>
  <c r="E1298" i="9"/>
  <c r="B1299" i="9"/>
  <c r="D1299" i="9"/>
  <c r="E1299" i="9"/>
  <c r="B1300" i="9"/>
  <c r="D1300" i="9"/>
  <c r="E1300" i="9"/>
  <c r="B1273" i="9" l="1"/>
  <c r="D1273" i="9"/>
  <c r="E1273" i="9"/>
  <c r="B1274" i="9"/>
  <c r="D1274" i="9"/>
  <c r="E1274" i="9"/>
  <c r="B1275" i="9"/>
  <c r="D1275" i="9"/>
  <c r="E1275" i="9"/>
  <c r="B1276" i="9"/>
  <c r="D1276" i="9"/>
  <c r="E1276" i="9"/>
  <c r="B1277" i="9"/>
  <c r="D1277" i="9"/>
  <c r="E1277" i="9"/>
  <c r="B1278" i="9"/>
  <c r="D1278" i="9"/>
  <c r="E1278" i="9"/>
  <c r="B1279" i="9"/>
  <c r="D1279" i="9"/>
  <c r="E1279" i="9"/>
  <c r="B1280" i="9"/>
  <c r="D1280" i="9"/>
  <c r="E1280" i="9"/>
  <c r="B1281" i="9"/>
  <c r="D1281" i="9"/>
  <c r="E1281" i="9"/>
  <c r="B1267" i="9"/>
  <c r="D1267" i="9"/>
  <c r="E1267" i="9"/>
  <c r="B1268" i="9"/>
  <c r="D1268" i="9"/>
  <c r="E1268" i="9"/>
  <c r="B1269" i="9"/>
  <c r="D1269" i="9"/>
  <c r="E1269" i="9"/>
  <c r="B1270" i="9"/>
  <c r="D1270" i="9"/>
  <c r="E1270" i="9"/>
  <c r="B1271" i="9"/>
  <c r="D1271" i="9"/>
  <c r="E1271" i="9"/>
  <c r="B1272" i="9"/>
  <c r="D1272" i="9"/>
  <c r="E1272" i="9"/>
  <c r="B1260" i="9"/>
  <c r="D1260" i="9"/>
  <c r="E1260" i="9"/>
  <c r="B1261" i="9"/>
  <c r="D1261" i="9"/>
  <c r="E1261" i="9"/>
  <c r="B1262" i="9"/>
  <c r="D1262" i="9"/>
  <c r="E1262" i="9"/>
  <c r="B1263" i="9"/>
  <c r="D1263" i="9"/>
  <c r="E1263" i="9"/>
  <c r="B1264" i="9"/>
  <c r="D1264" i="9"/>
  <c r="E1264" i="9"/>
  <c r="B1265" i="9"/>
  <c r="D1265" i="9"/>
  <c r="E1265" i="9"/>
  <c r="B1266" i="9"/>
  <c r="D1266" i="9"/>
  <c r="E1266" i="9"/>
  <c r="B1256" i="9"/>
  <c r="D1256" i="9"/>
  <c r="E1256" i="9"/>
  <c r="B1257" i="9"/>
  <c r="D1257" i="9"/>
  <c r="E1257" i="9"/>
  <c r="B1258" i="9"/>
  <c r="D1258" i="9"/>
  <c r="E1258" i="9"/>
  <c r="B1259" i="9"/>
  <c r="D1259" i="9"/>
  <c r="E1259" i="9"/>
  <c r="B1252" i="9"/>
  <c r="D1252" i="9"/>
  <c r="E1252" i="9"/>
  <c r="B1253" i="9"/>
  <c r="D1253" i="9"/>
  <c r="E1253" i="9"/>
  <c r="B1247" i="9"/>
  <c r="E1247" i="9"/>
  <c r="B1248" i="9"/>
  <c r="E1248" i="9"/>
  <c r="B1249" i="9"/>
  <c r="D1249" i="9"/>
  <c r="E1249" i="9"/>
  <c r="B1250" i="9"/>
  <c r="D1250" i="9"/>
  <c r="E1250" i="9"/>
  <c r="B1251" i="9"/>
  <c r="D1251" i="9"/>
  <c r="E1251" i="9"/>
  <c r="B1242" i="9"/>
  <c r="D1242" i="9"/>
  <c r="E1242" i="9"/>
  <c r="B1243" i="9"/>
  <c r="D1243" i="9"/>
  <c r="E1243" i="9"/>
  <c r="B1244" i="9"/>
  <c r="D1244" i="9"/>
  <c r="E1244" i="9"/>
  <c r="B1245" i="9"/>
  <c r="D1245" i="9"/>
  <c r="E1245" i="9"/>
  <c r="B1246" i="9"/>
  <c r="E1246" i="9"/>
  <c r="B1235" i="9" l="1"/>
  <c r="D1235" i="9"/>
  <c r="E1235" i="9"/>
  <c r="B1236" i="9"/>
  <c r="D1236" i="9"/>
  <c r="E1236" i="9"/>
  <c r="B1237" i="9"/>
  <c r="D1237" i="9"/>
  <c r="E1237" i="9"/>
  <c r="B1238" i="9"/>
  <c r="D1238" i="9"/>
  <c r="E1238" i="9"/>
  <c r="B1239" i="9"/>
  <c r="D1239" i="9"/>
  <c r="E1239" i="9"/>
  <c r="B1240" i="9"/>
  <c r="D1240" i="9"/>
  <c r="E1240" i="9"/>
  <c r="B1241" i="9"/>
  <c r="D1241" i="9"/>
  <c r="E1241" i="9"/>
  <c r="B1229" i="9"/>
  <c r="D1229" i="9"/>
  <c r="E1229" i="9"/>
  <c r="B1230" i="9"/>
  <c r="D1230" i="9"/>
  <c r="E1230" i="9"/>
  <c r="B1231" i="9"/>
  <c r="D1231" i="9"/>
  <c r="E1231" i="9"/>
  <c r="B1232" i="9"/>
  <c r="D1232" i="9"/>
  <c r="E1232" i="9"/>
  <c r="B1233" i="9"/>
  <c r="D1233" i="9"/>
  <c r="E1233" i="9"/>
  <c r="B1234" i="9"/>
  <c r="D1234" i="9"/>
  <c r="E1234" i="9"/>
  <c r="AK4" i="9" l="1"/>
  <c r="AK5" i="9"/>
  <c r="AK8" i="9"/>
  <c r="AK9" i="9"/>
  <c r="AK10" i="9"/>
  <c r="AK11" i="9"/>
  <c r="AK12" i="9"/>
  <c r="AK20" i="9"/>
  <c r="AK21" i="9"/>
  <c r="AK25" i="9"/>
  <c r="AK26" i="9"/>
  <c r="AK29" i="9"/>
  <c r="AK30" i="9"/>
  <c r="AK32" i="9"/>
  <c r="AK35" i="9"/>
  <c r="AK36" i="9"/>
  <c r="AK38" i="9"/>
  <c r="AK41" i="9"/>
  <c r="AK47" i="9"/>
  <c r="AK48" i="9"/>
  <c r="AK51" i="9"/>
  <c r="AK52" i="9"/>
  <c r="AK53" i="9"/>
  <c r="AK56" i="9"/>
  <c r="AK57" i="9"/>
  <c r="AK63" i="9"/>
  <c r="AK65" i="9"/>
  <c r="AK67" i="9"/>
  <c r="AK68" i="9"/>
  <c r="AK69" i="9"/>
  <c r="AK70" i="9"/>
  <c r="AK71" i="9"/>
  <c r="AK79" i="9"/>
  <c r="AK80" i="9"/>
  <c r="AK83" i="9"/>
  <c r="AK94" i="9"/>
  <c r="AK95" i="9"/>
  <c r="AK96" i="9"/>
  <c r="AK97" i="9"/>
  <c r="AK98" i="9"/>
  <c r="AK99" i="9"/>
  <c r="AK100" i="9"/>
  <c r="AK105" i="9"/>
  <c r="AK130" i="9"/>
  <c r="AK131" i="9"/>
  <c r="AK134" i="9"/>
  <c r="AK140" i="9"/>
  <c r="AK147" i="9"/>
  <c r="AK148" i="9"/>
  <c r="AK149" i="9"/>
  <c r="AK157" i="9"/>
  <c r="AK158" i="9"/>
  <c r="AK167" i="9"/>
  <c r="AK169" i="9"/>
  <c r="AK170" i="9"/>
  <c r="AK178" i="9"/>
  <c r="AK184" i="9"/>
  <c r="AK186" i="9"/>
  <c r="AK187" i="9"/>
  <c r="AK191" i="9"/>
  <c r="AK201" i="9"/>
  <c r="AK202" i="9"/>
  <c r="AK203" i="9"/>
  <c r="AK204" i="9"/>
  <c r="AK205" i="9"/>
  <c r="AK207" i="9"/>
  <c r="AK208" i="9"/>
  <c r="AK214" i="9"/>
  <c r="AK220" i="9"/>
  <c r="AK221" i="9"/>
  <c r="AK222" i="9"/>
  <c r="AK223" i="9"/>
  <c r="AK224" i="9"/>
  <c r="AK226" i="9"/>
  <c r="AK227" i="9"/>
  <c r="AK234" i="9"/>
  <c r="AK240" i="9"/>
  <c r="AK241" i="9"/>
  <c r="AK242" i="9"/>
  <c r="AK243" i="9"/>
  <c r="AK244" i="9"/>
  <c r="AK251" i="9"/>
  <c r="AK255" i="9"/>
  <c r="AK256" i="9"/>
  <c r="AK265" i="9"/>
  <c r="AK280" i="9"/>
  <c r="AK281" i="9"/>
  <c r="AK288" i="9"/>
  <c r="AK290" i="9"/>
  <c r="AK291" i="9"/>
  <c r="AK295" i="9"/>
  <c r="AK306" i="9"/>
  <c r="AK313" i="9"/>
  <c r="AK314" i="9"/>
  <c r="AK318" i="9"/>
  <c r="AK319" i="9"/>
  <c r="AK325" i="9"/>
  <c r="AK326" i="9"/>
  <c r="AK347" i="9"/>
  <c r="AK416" i="9"/>
  <c r="AK417" i="9"/>
  <c r="AK418" i="9"/>
  <c r="AK422" i="9"/>
  <c r="AK423" i="9"/>
  <c r="AK424" i="9"/>
  <c r="AK425" i="9"/>
  <c r="AK426" i="9"/>
  <c r="AK427" i="9"/>
  <c r="AK428" i="9"/>
  <c r="AK435" i="9"/>
  <c r="AK443" i="9"/>
  <c r="AK533" i="9"/>
  <c r="AK534" i="9"/>
  <c r="AK535" i="9"/>
  <c r="AK536" i="9"/>
  <c r="AK537" i="9"/>
  <c r="AK538" i="9"/>
  <c r="AK562" i="9"/>
  <c r="AK563" i="9"/>
  <c r="AK569" i="9"/>
  <c r="AK576" i="9"/>
  <c r="AK630" i="9"/>
  <c r="AK642" i="9"/>
  <c r="AK648" i="9"/>
  <c r="AK665" i="9"/>
  <c r="AK674" i="9"/>
  <c r="AK687" i="9"/>
  <c r="AK698" i="9"/>
  <c r="AK728" i="9"/>
  <c r="AK729" i="9"/>
  <c r="AK730" i="9"/>
  <c r="AK732" i="9"/>
  <c r="AK735" i="9"/>
  <c r="AK736" i="9"/>
  <c r="AK739" i="9"/>
  <c r="AK740" i="9"/>
  <c r="AK747" i="9"/>
  <c r="AK748" i="9"/>
  <c r="AK749" i="9"/>
  <c r="AK750" i="9"/>
  <c r="AK751" i="9"/>
  <c r="AK752" i="9"/>
  <c r="AK762" i="9"/>
  <c r="AK764" i="9"/>
  <c r="AK784" i="9"/>
  <c r="AK802" i="9"/>
  <c r="AK829" i="9"/>
  <c r="AK846" i="9"/>
  <c r="AK862" i="9"/>
  <c r="AK863" i="9"/>
  <c r="AK864" i="9"/>
  <c r="AK865" i="9"/>
  <c r="AK866" i="9"/>
  <c r="AK867" i="9"/>
  <c r="AK869" i="9"/>
  <c r="AK870" i="9"/>
  <c r="AK871" i="9"/>
  <c r="AK880" i="9"/>
  <c r="AK881" i="9"/>
  <c r="AK885" i="9"/>
  <c r="AK918" i="9"/>
  <c r="AK919" i="9"/>
  <c r="AK946" i="9"/>
  <c r="AK947" i="9"/>
  <c r="AK948" i="9"/>
  <c r="AK959" i="9"/>
  <c r="AK978" i="9"/>
  <c r="AK988" i="9"/>
  <c r="AK992" i="9"/>
  <c r="AK993" i="9"/>
  <c r="AK994" i="9"/>
  <c r="AK1001" i="9"/>
  <c r="AK1006" i="9"/>
  <c r="AK1024" i="9"/>
  <c r="AK1077" i="9"/>
  <c r="AK1090" i="9"/>
  <c r="AK1118" i="9"/>
  <c r="AK1119" i="9"/>
  <c r="AK1120" i="9"/>
  <c r="AK1128" i="9"/>
  <c r="AK1129" i="9"/>
  <c r="AK1130" i="9"/>
  <c r="AK1131" i="9"/>
  <c r="AK1137" i="9"/>
  <c r="AK1147" i="9"/>
  <c r="AK1152" i="9"/>
  <c r="AK1170" i="9"/>
  <c r="AK1171" i="9"/>
  <c r="AK1172" i="9"/>
  <c r="AK1179" i="9"/>
  <c r="AK1180" i="9"/>
  <c r="AK1215" i="9"/>
  <c r="AK1217" i="9"/>
  <c r="AK1601" i="9"/>
  <c r="AK1602" i="9"/>
  <c r="AK1603" i="9"/>
  <c r="AK1604" i="9"/>
  <c r="AK1605" i="9"/>
  <c r="AK1606" i="9"/>
  <c r="AK1607" i="9"/>
  <c r="AK1608" i="9"/>
  <c r="AK1609" i="9"/>
  <c r="AK1610" i="9"/>
  <c r="AK1611" i="9"/>
  <c r="AK1612" i="9"/>
  <c r="AK1613" i="9"/>
  <c r="AK1614" i="9"/>
  <c r="AK1615" i="9"/>
  <c r="AK1616" i="9"/>
  <c r="AK1617" i="9"/>
  <c r="AK1618" i="9"/>
  <c r="AK1619" i="9"/>
  <c r="AK1620" i="9"/>
  <c r="AK1621" i="9"/>
  <c r="AK1622" i="9"/>
  <c r="AK1623" i="9"/>
  <c r="AK1624" i="9"/>
  <c r="AK1625" i="9"/>
  <c r="AK1626" i="9"/>
  <c r="AK1627" i="9"/>
  <c r="AK1628" i="9"/>
  <c r="AK1629" i="9"/>
  <c r="AK1630" i="9"/>
  <c r="AK1631" i="9"/>
  <c r="AK1632" i="9"/>
  <c r="AK1633" i="9"/>
  <c r="AK1634" i="9"/>
  <c r="AK1635" i="9"/>
  <c r="AK1636" i="9"/>
  <c r="AK1637" i="9"/>
  <c r="AK1638" i="9"/>
  <c r="AK1639" i="9"/>
  <c r="AK1640" i="9"/>
  <c r="AK1641" i="9"/>
  <c r="AK1642" i="9"/>
  <c r="AK1643" i="9"/>
  <c r="AK1644" i="9"/>
  <c r="AK1645" i="9"/>
  <c r="AK1646" i="9"/>
  <c r="AK1647" i="9"/>
  <c r="AK1648" i="9"/>
  <c r="AK1649" i="9"/>
  <c r="AK1650" i="9"/>
  <c r="AK1651" i="9"/>
  <c r="AK1652" i="9"/>
  <c r="AK1653" i="9"/>
  <c r="AK1654" i="9"/>
  <c r="AK1655" i="9"/>
  <c r="AK1656" i="9"/>
  <c r="AK1657" i="9"/>
  <c r="AK1658" i="9"/>
  <c r="AK1659" i="9"/>
  <c r="AK1660" i="9"/>
  <c r="AK1661" i="9"/>
  <c r="AK1662" i="9"/>
  <c r="AK1663" i="9"/>
  <c r="AK1664" i="9"/>
  <c r="AK1665" i="9"/>
  <c r="AK1666" i="9"/>
  <c r="AK1667" i="9"/>
  <c r="AK1668" i="9"/>
  <c r="AK1669" i="9"/>
  <c r="AK1670" i="9"/>
  <c r="AK1671" i="9"/>
  <c r="AK1672" i="9"/>
  <c r="AK1673" i="9"/>
  <c r="AK1674" i="9"/>
  <c r="AK1675" i="9"/>
  <c r="AK1676" i="9"/>
  <c r="AK1677" i="9"/>
  <c r="AK1678" i="9"/>
  <c r="AK1679" i="9"/>
  <c r="AK1680" i="9"/>
  <c r="AK1681" i="9"/>
  <c r="AK1682" i="9"/>
  <c r="AK1683" i="9"/>
  <c r="AK1684" i="9"/>
  <c r="AK1685" i="9"/>
  <c r="AK1686" i="9"/>
  <c r="AK1687" i="9"/>
  <c r="AK1688" i="9"/>
  <c r="AK1689" i="9"/>
  <c r="AK1690" i="9"/>
  <c r="AK1691" i="9"/>
  <c r="AK1692" i="9"/>
  <c r="AK1693" i="9"/>
  <c r="AK1694" i="9"/>
  <c r="AK1695" i="9"/>
  <c r="AK1696" i="9"/>
  <c r="AK1697" i="9"/>
  <c r="AK1698" i="9"/>
  <c r="AK1699" i="9"/>
  <c r="AK1700" i="9"/>
  <c r="AK1701" i="9"/>
  <c r="AK1702" i="9"/>
  <c r="AK1703" i="9"/>
  <c r="AK1704" i="9"/>
  <c r="AK1705" i="9"/>
  <c r="AK1706" i="9"/>
  <c r="AK1707" i="9"/>
  <c r="AK1708" i="9"/>
  <c r="AK1709" i="9"/>
  <c r="AK1710" i="9"/>
  <c r="AK1711" i="9"/>
  <c r="AK1712" i="9"/>
  <c r="AK1713" i="9"/>
  <c r="AK1714" i="9"/>
  <c r="AK1715" i="9"/>
  <c r="AK1716" i="9"/>
  <c r="AK1717" i="9"/>
  <c r="AK1718" i="9"/>
  <c r="AK1719" i="9"/>
  <c r="AK1720" i="9"/>
  <c r="AK1721" i="9"/>
  <c r="AK1722" i="9"/>
  <c r="AK1723" i="9"/>
  <c r="AK1724" i="9"/>
  <c r="AK1725" i="9"/>
  <c r="AK1726" i="9"/>
  <c r="AK1727" i="9"/>
  <c r="AK1728" i="9"/>
  <c r="AK1729" i="9"/>
  <c r="AK1730" i="9"/>
  <c r="AK1731" i="9"/>
  <c r="AK1732" i="9"/>
  <c r="AK1733" i="9"/>
  <c r="AK1734" i="9"/>
  <c r="AK1735" i="9"/>
  <c r="AK1736" i="9"/>
  <c r="AK1737" i="9"/>
  <c r="AK1738" i="9"/>
  <c r="AK1739" i="9"/>
  <c r="AK1740" i="9"/>
  <c r="AK1741" i="9"/>
  <c r="AK1742" i="9"/>
  <c r="AK1743" i="9"/>
  <c r="AK1744" i="9"/>
  <c r="AK1745" i="9"/>
  <c r="AK1746" i="9"/>
  <c r="AK1747" i="9"/>
  <c r="AK1748" i="9"/>
  <c r="AK1749" i="9"/>
  <c r="AK1750" i="9"/>
  <c r="AK1751" i="9"/>
  <c r="AK1752" i="9"/>
  <c r="AK1753" i="9"/>
  <c r="AK1754" i="9"/>
  <c r="AK1755" i="9"/>
  <c r="AK1756" i="9"/>
  <c r="AK1757" i="9"/>
  <c r="AK1758" i="9"/>
  <c r="AK1759" i="9"/>
  <c r="AK1760" i="9"/>
  <c r="AK1761" i="9"/>
  <c r="AK1762" i="9"/>
  <c r="AK1763" i="9"/>
  <c r="AK1764" i="9"/>
  <c r="AK1765" i="9"/>
  <c r="AK1766" i="9"/>
  <c r="AK1767" i="9"/>
  <c r="AK1768" i="9"/>
  <c r="AK1769" i="9"/>
  <c r="AK1770" i="9"/>
  <c r="AK1771" i="9"/>
  <c r="AK1772" i="9"/>
  <c r="AK1773" i="9"/>
  <c r="AK1774" i="9"/>
  <c r="AK1775" i="9"/>
  <c r="AK1776" i="9"/>
  <c r="AK1777" i="9"/>
  <c r="AK1778" i="9"/>
  <c r="AK1779" i="9"/>
  <c r="AK1780" i="9"/>
  <c r="AK1781" i="9"/>
  <c r="AK1782" i="9"/>
  <c r="AK1783" i="9"/>
  <c r="AK1784" i="9"/>
  <c r="AK1785" i="9"/>
  <c r="AK1786" i="9"/>
  <c r="AK1787" i="9"/>
  <c r="AK1788" i="9"/>
  <c r="AK1789" i="9"/>
  <c r="AK1790" i="9"/>
  <c r="AK1791" i="9"/>
  <c r="AK1792" i="9"/>
  <c r="AK1793" i="9"/>
  <c r="AK1794" i="9"/>
  <c r="AK1795" i="9"/>
  <c r="AK1796" i="9"/>
  <c r="AK1797" i="9"/>
  <c r="AK1798" i="9"/>
  <c r="AK1799" i="9"/>
  <c r="AK1800" i="9"/>
  <c r="AK1801" i="9"/>
  <c r="AK1802" i="9"/>
  <c r="AK1803" i="9"/>
  <c r="AK1804" i="9"/>
  <c r="AK1805" i="9"/>
  <c r="AK1806" i="9"/>
  <c r="AK1807" i="9"/>
  <c r="AK1808" i="9"/>
  <c r="AK1809" i="9"/>
  <c r="AK1810" i="9"/>
  <c r="AK1811" i="9"/>
  <c r="AK1812" i="9"/>
  <c r="AK1813" i="9"/>
  <c r="AK1814" i="9"/>
  <c r="AK1815" i="9"/>
  <c r="AK1816" i="9"/>
  <c r="AK1817" i="9"/>
  <c r="AK1818" i="9"/>
  <c r="AK1819" i="9"/>
  <c r="AK1820" i="9"/>
  <c r="AK1821" i="9"/>
  <c r="AK1822" i="9"/>
  <c r="AK1823" i="9"/>
  <c r="AK1824" i="9"/>
  <c r="AK1825" i="9"/>
  <c r="AK1826" i="9"/>
  <c r="AK1827" i="9"/>
  <c r="AK1828" i="9"/>
  <c r="AK1829" i="9"/>
  <c r="AK1830" i="9"/>
  <c r="AK1831" i="9"/>
  <c r="AK1832" i="9"/>
  <c r="AK1833" i="9"/>
  <c r="AK1834" i="9"/>
  <c r="AK1835" i="9"/>
  <c r="AK1836" i="9"/>
  <c r="AK1837" i="9"/>
  <c r="AK1838" i="9"/>
  <c r="AK1839" i="9"/>
  <c r="AK1840" i="9"/>
  <c r="AK1841" i="9"/>
  <c r="AK1842" i="9"/>
  <c r="AK1843" i="9"/>
  <c r="AK1844" i="9"/>
  <c r="AK1845" i="9"/>
  <c r="AK1846" i="9"/>
  <c r="AK1847" i="9"/>
  <c r="AK1848" i="9"/>
  <c r="AK1849" i="9"/>
  <c r="AK1850" i="9"/>
  <c r="AK1851" i="9"/>
  <c r="AK1852" i="9"/>
  <c r="AK1853" i="9"/>
  <c r="AK1854" i="9"/>
  <c r="AK1855" i="9"/>
  <c r="AK1856" i="9"/>
  <c r="AK1857" i="9"/>
  <c r="AK1858" i="9"/>
  <c r="AK1859" i="9"/>
  <c r="AK1860" i="9"/>
  <c r="AK1861" i="9"/>
  <c r="AK1862" i="9"/>
  <c r="AK1863" i="9"/>
  <c r="AK1864" i="9"/>
  <c r="AK1865" i="9"/>
  <c r="AK1866" i="9"/>
  <c r="AK1867" i="9"/>
  <c r="AK1868" i="9"/>
  <c r="AK1869" i="9"/>
  <c r="AK1870" i="9"/>
  <c r="AK1871" i="9"/>
  <c r="AK1872" i="9"/>
  <c r="AK1873" i="9"/>
  <c r="AK1874" i="9"/>
  <c r="AK1875" i="9"/>
  <c r="AK1876" i="9"/>
  <c r="AK1877" i="9"/>
  <c r="AK1878" i="9"/>
  <c r="AK1879" i="9"/>
  <c r="AK1880" i="9"/>
  <c r="AK1881" i="9"/>
  <c r="AK1882" i="9"/>
  <c r="AK1883" i="9"/>
  <c r="AK1884" i="9"/>
  <c r="AK1885" i="9"/>
  <c r="AK1886" i="9"/>
  <c r="AK1887" i="9"/>
  <c r="AK1888" i="9"/>
  <c r="AK1889" i="9"/>
  <c r="AK1890" i="9"/>
  <c r="AK1891" i="9"/>
  <c r="AK1892" i="9"/>
  <c r="AK1893" i="9"/>
  <c r="AK1894" i="9"/>
  <c r="AK1895" i="9"/>
  <c r="AK1896" i="9"/>
  <c r="AK1897" i="9"/>
  <c r="AK1898" i="9"/>
  <c r="AK1899" i="9"/>
  <c r="AK1900" i="9"/>
  <c r="AK1901" i="9"/>
  <c r="AK1902" i="9"/>
  <c r="AK1903" i="9"/>
  <c r="AK1904" i="9"/>
  <c r="AK1905" i="9"/>
  <c r="AK1906" i="9"/>
  <c r="AK1907" i="9"/>
  <c r="AK1908" i="9"/>
  <c r="AK1909" i="9"/>
  <c r="AK1910" i="9"/>
  <c r="AK1911" i="9"/>
  <c r="AK1912" i="9"/>
  <c r="AK1913" i="9"/>
  <c r="AK1914" i="9"/>
  <c r="AK1915" i="9"/>
  <c r="AK1916" i="9"/>
  <c r="AK1917" i="9"/>
  <c r="AK1918" i="9"/>
  <c r="AK1919" i="9"/>
  <c r="AK1920" i="9"/>
  <c r="AK1921" i="9"/>
  <c r="AK1922" i="9"/>
  <c r="AK1923" i="9"/>
  <c r="AK1924" i="9"/>
  <c r="AK1925" i="9"/>
  <c r="AK1926" i="9"/>
  <c r="AK1927" i="9"/>
  <c r="AK1928" i="9"/>
  <c r="AK1929" i="9"/>
  <c r="AK1930" i="9"/>
  <c r="AK1931" i="9"/>
  <c r="AK1932" i="9"/>
  <c r="AK1933" i="9"/>
  <c r="AK1934" i="9"/>
  <c r="AK1935" i="9"/>
  <c r="AK1936" i="9"/>
  <c r="AK1937" i="9"/>
  <c r="AK1938" i="9"/>
  <c r="AK1939" i="9"/>
  <c r="AK1940" i="9"/>
  <c r="AK1941" i="9"/>
  <c r="AK1942" i="9"/>
  <c r="AK1943" i="9"/>
  <c r="AK1944" i="9"/>
  <c r="AK1945" i="9"/>
  <c r="AK1946" i="9"/>
  <c r="AK1947" i="9"/>
  <c r="AK1948" i="9"/>
  <c r="AK1949" i="9"/>
  <c r="AK1950" i="9"/>
  <c r="AK1951" i="9"/>
  <c r="AK1952" i="9"/>
  <c r="AK1953" i="9"/>
  <c r="AK1954" i="9"/>
  <c r="AK1955" i="9"/>
  <c r="AK1956" i="9"/>
  <c r="AK1957" i="9"/>
  <c r="AK1958" i="9"/>
  <c r="AK1959" i="9"/>
  <c r="AK1960" i="9"/>
  <c r="AK1961" i="9"/>
  <c r="AK1962" i="9"/>
  <c r="AK1963" i="9"/>
  <c r="AK1964" i="9"/>
  <c r="AK1965" i="9"/>
  <c r="AK1966" i="9"/>
  <c r="AK1967" i="9"/>
  <c r="AK1968" i="9"/>
  <c r="AK1969" i="9"/>
  <c r="AK1970" i="9"/>
  <c r="AK1971" i="9"/>
  <c r="AK1972" i="9"/>
  <c r="AK1973" i="9"/>
  <c r="AK1974" i="9"/>
  <c r="AK1975" i="9"/>
  <c r="AK1976" i="9"/>
  <c r="AK1977" i="9"/>
  <c r="AK1978" i="9"/>
  <c r="AK1979" i="9"/>
  <c r="AK1980" i="9"/>
  <c r="AK1981" i="9"/>
  <c r="AK1982" i="9"/>
  <c r="AK1983" i="9"/>
  <c r="AK1984" i="9"/>
  <c r="AK1985" i="9"/>
  <c r="AK1986" i="9"/>
  <c r="AK1987" i="9"/>
  <c r="AK1988" i="9"/>
  <c r="AK1989" i="9"/>
  <c r="AK1990" i="9"/>
  <c r="AK1991" i="9"/>
  <c r="AK1992" i="9"/>
  <c r="AK1993" i="9"/>
  <c r="AK1994" i="9"/>
  <c r="AK1995" i="9"/>
  <c r="AK1996" i="9"/>
  <c r="AK1997" i="9"/>
  <c r="AK1998" i="9"/>
  <c r="AK1999" i="9"/>
  <c r="AK2000" i="9"/>
  <c r="AK2001" i="9"/>
  <c r="AK2002" i="9"/>
  <c r="AK2003" i="9"/>
  <c r="AK2004" i="9"/>
  <c r="AK2005" i="9"/>
  <c r="AK2006" i="9"/>
  <c r="AK2007" i="9"/>
  <c r="AK2008" i="9"/>
  <c r="AK2009" i="9"/>
  <c r="AK2010" i="9"/>
  <c r="AK2011" i="9"/>
  <c r="AK2012" i="9"/>
  <c r="AK2013" i="9"/>
  <c r="AK2014" i="9"/>
  <c r="AK2015" i="9"/>
  <c r="AK2016" i="9"/>
  <c r="AK2017" i="9"/>
  <c r="AK2018" i="9"/>
  <c r="AK2019" i="9"/>
  <c r="AK2020" i="9"/>
  <c r="AK2021" i="9"/>
  <c r="AK2022" i="9"/>
  <c r="AK2023" i="9"/>
  <c r="AK2024" i="9"/>
  <c r="AK2025" i="9"/>
  <c r="AK2026" i="9"/>
  <c r="AK2027" i="9"/>
  <c r="AK2028" i="9"/>
  <c r="AK2029" i="9"/>
  <c r="AK2030" i="9"/>
  <c r="AK2031" i="9"/>
  <c r="AK2032" i="9"/>
  <c r="AK2033" i="9"/>
  <c r="AK2034" i="9"/>
  <c r="AK2035" i="9"/>
  <c r="AK2036" i="9"/>
  <c r="AK2037" i="9"/>
  <c r="AK2038" i="9"/>
  <c r="AK2039" i="9"/>
  <c r="AK2040" i="9"/>
  <c r="AK2041" i="9"/>
  <c r="AK2042" i="9"/>
  <c r="AK2043" i="9"/>
  <c r="AK2044" i="9"/>
  <c r="AK2045" i="9"/>
  <c r="AK2046" i="9"/>
  <c r="AK2047" i="9"/>
  <c r="AK2048" i="9"/>
  <c r="AK2049" i="9"/>
  <c r="AK2050" i="9"/>
  <c r="AK2051" i="9"/>
  <c r="AK2052" i="9"/>
  <c r="AK2053" i="9"/>
  <c r="AK2054" i="9"/>
  <c r="AK2055" i="9"/>
  <c r="AK2056" i="9"/>
  <c r="AK2057" i="9"/>
  <c r="AK2058" i="9"/>
  <c r="AK2059" i="9"/>
  <c r="AK2060" i="9"/>
  <c r="AK2061" i="9"/>
  <c r="AK2062" i="9"/>
  <c r="AK2063" i="9"/>
  <c r="AK2064" i="9"/>
  <c r="AK2065" i="9"/>
  <c r="AK2066" i="9"/>
  <c r="AK2067" i="9"/>
  <c r="AK2068" i="9"/>
  <c r="AK2069" i="9"/>
  <c r="AK2070" i="9"/>
  <c r="AK2071" i="9"/>
  <c r="AK2072" i="9"/>
  <c r="AK2073" i="9"/>
  <c r="AK2074" i="9"/>
  <c r="AK2075" i="9"/>
  <c r="AK2076" i="9"/>
  <c r="AK2077" i="9"/>
  <c r="AK2078" i="9"/>
  <c r="AK2079" i="9"/>
  <c r="AK2080" i="9"/>
  <c r="AK2081" i="9"/>
  <c r="AK2082" i="9"/>
  <c r="AK2083" i="9"/>
  <c r="AK2084" i="9"/>
  <c r="AK2085" i="9"/>
  <c r="AK2086" i="9"/>
  <c r="AK2087" i="9"/>
  <c r="AK2088" i="9"/>
  <c r="AK2089" i="9"/>
  <c r="AK2090" i="9"/>
  <c r="AK2091" i="9"/>
  <c r="AK2092" i="9"/>
  <c r="AK2093" i="9"/>
  <c r="AK2094" i="9"/>
  <c r="AK2095" i="9"/>
  <c r="AK2096" i="9"/>
  <c r="AK2097" i="9"/>
  <c r="AK2098" i="9"/>
  <c r="AK2099" i="9"/>
  <c r="AK2100" i="9"/>
  <c r="AK2101" i="9"/>
  <c r="AK2102" i="9"/>
  <c r="AK2103" i="9"/>
  <c r="AK2104" i="9"/>
  <c r="AK2105" i="9"/>
  <c r="AK2106" i="9"/>
  <c r="AK2107" i="9"/>
  <c r="AK2108" i="9"/>
  <c r="AK2109" i="9"/>
  <c r="AK2110" i="9"/>
  <c r="AK2111" i="9"/>
  <c r="AK2112" i="9"/>
  <c r="AK2113" i="9"/>
  <c r="AK2114" i="9"/>
  <c r="AK2116" i="9"/>
  <c r="AK2117" i="9"/>
  <c r="AK2118" i="9"/>
  <c r="AK2119" i="9"/>
  <c r="AK2120" i="9"/>
  <c r="AK2121" i="9"/>
  <c r="AK2122" i="9"/>
  <c r="AK2123" i="9"/>
  <c r="AK2124" i="9"/>
  <c r="AK2125" i="9"/>
  <c r="AK2126" i="9"/>
  <c r="AK2127" i="9"/>
  <c r="AK2128" i="9"/>
  <c r="AK2129" i="9"/>
  <c r="AK2130" i="9"/>
  <c r="AK2131" i="9"/>
  <c r="AK2132" i="9"/>
  <c r="AK2133" i="9"/>
  <c r="AK2134" i="9"/>
  <c r="AK2135" i="9"/>
  <c r="AK2136" i="9"/>
  <c r="AK2137" i="9"/>
  <c r="AK2138" i="9"/>
  <c r="AK2139" i="9"/>
  <c r="AK2140" i="9"/>
  <c r="AK2141" i="9"/>
  <c r="AK2142" i="9"/>
  <c r="AK2143" i="9"/>
  <c r="AK2144" i="9"/>
  <c r="AK2145" i="9"/>
  <c r="AK2146" i="9"/>
  <c r="AK2147" i="9"/>
  <c r="AK2148" i="9"/>
  <c r="AK2149" i="9"/>
  <c r="AK2150" i="9"/>
  <c r="AK2151" i="9"/>
  <c r="AK2152" i="9"/>
  <c r="AK2153" i="9"/>
  <c r="AK2154" i="9"/>
  <c r="AK2155" i="9"/>
  <c r="AK2156" i="9"/>
  <c r="AK2157" i="9"/>
  <c r="AK2158" i="9"/>
  <c r="AK2159" i="9"/>
  <c r="AK2160" i="9"/>
  <c r="AK2161" i="9"/>
  <c r="AK2162" i="9"/>
  <c r="AK2163" i="9"/>
  <c r="AK2164" i="9"/>
  <c r="AK2165" i="9"/>
  <c r="AK2166" i="9"/>
  <c r="AK2167" i="9"/>
  <c r="AK2168" i="9"/>
  <c r="AK2169" i="9"/>
  <c r="AK2170" i="9"/>
  <c r="AK2171" i="9"/>
  <c r="AK2172" i="9"/>
  <c r="AK2173" i="9"/>
  <c r="AK2174" i="9"/>
  <c r="AK2175" i="9"/>
  <c r="AK2176" i="9"/>
  <c r="AK2177" i="9"/>
  <c r="AK2178" i="9"/>
  <c r="AK2179" i="9"/>
  <c r="AK2180" i="9"/>
  <c r="AK2181" i="9"/>
  <c r="AK2182" i="9"/>
  <c r="AK2183" i="9"/>
  <c r="AK2184" i="9"/>
  <c r="AK2185" i="9"/>
  <c r="AK2186" i="9"/>
  <c r="AK2187" i="9"/>
  <c r="AK2188" i="9"/>
  <c r="AK2189" i="9"/>
  <c r="AK2190" i="9"/>
  <c r="AK2191" i="9"/>
  <c r="AK2192" i="9"/>
  <c r="AK2193" i="9"/>
  <c r="AK2194" i="9"/>
  <c r="AK2195" i="9"/>
  <c r="AK2196" i="9"/>
  <c r="AK2197" i="9"/>
  <c r="AK2198" i="9"/>
  <c r="AK2199" i="9"/>
  <c r="AK2200" i="9"/>
  <c r="AK2201" i="9"/>
  <c r="AK2202" i="9"/>
  <c r="AK2203" i="9"/>
  <c r="AK2204" i="9"/>
  <c r="AK2205" i="9"/>
  <c r="AK2206" i="9"/>
  <c r="AK2207" i="9"/>
  <c r="AK2208" i="9"/>
  <c r="AK2209" i="9"/>
  <c r="AK2210" i="9"/>
  <c r="AK2211" i="9"/>
  <c r="AK2212" i="9"/>
  <c r="AK2213" i="9"/>
  <c r="AK2214" i="9"/>
  <c r="AK2215" i="9"/>
  <c r="AK2216" i="9"/>
  <c r="AK2217" i="9"/>
  <c r="AK2218" i="9"/>
  <c r="AK2219" i="9"/>
  <c r="AK2220" i="9"/>
  <c r="AK2221" i="9"/>
  <c r="AK2222" i="9"/>
  <c r="AK2223" i="9"/>
  <c r="AK2224" i="9"/>
  <c r="AK2225" i="9"/>
  <c r="AK2226" i="9"/>
  <c r="AK2227" i="9"/>
  <c r="AK2228" i="9"/>
  <c r="AK2229" i="9"/>
  <c r="AK2230" i="9"/>
  <c r="AK2231" i="9"/>
  <c r="AK2232" i="9"/>
  <c r="AK2233" i="9"/>
  <c r="AK2234" i="9"/>
  <c r="AK2235" i="9"/>
  <c r="AK2236" i="9"/>
  <c r="AK2237" i="9"/>
  <c r="AK2238" i="9"/>
  <c r="AK2239" i="9"/>
  <c r="AK2240" i="9"/>
  <c r="AK2241" i="9"/>
  <c r="AK2242" i="9"/>
  <c r="AK2243" i="9"/>
  <c r="AK2244" i="9"/>
  <c r="AK2245" i="9"/>
  <c r="AK2246" i="9"/>
  <c r="AK2247" i="9"/>
  <c r="AK2248" i="9"/>
  <c r="AK2249" i="9"/>
  <c r="AK2250" i="9"/>
  <c r="AK2251" i="9"/>
  <c r="AK2252" i="9"/>
  <c r="AK2253" i="9"/>
  <c r="AK2254" i="9"/>
  <c r="AK2255" i="9"/>
  <c r="AK2256" i="9"/>
  <c r="AK2257" i="9"/>
  <c r="AK2258" i="9"/>
  <c r="AK2259" i="9"/>
  <c r="AK2260" i="9"/>
  <c r="AK2261" i="9"/>
  <c r="AK2262" i="9"/>
  <c r="AK2263" i="9"/>
  <c r="AK2264" i="9"/>
  <c r="AK2265" i="9"/>
  <c r="AK2266" i="9"/>
  <c r="AK2267" i="9"/>
  <c r="AK2268" i="9"/>
  <c r="AK2269" i="9"/>
  <c r="AK2270" i="9"/>
  <c r="AK2271" i="9"/>
  <c r="AK2272" i="9"/>
  <c r="AK2273" i="9"/>
  <c r="AK2274" i="9"/>
  <c r="AK2275" i="9"/>
  <c r="AK2276" i="9"/>
  <c r="AK2277" i="9"/>
  <c r="AK2278" i="9"/>
  <c r="AK2279" i="9"/>
  <c r="AK2280" i="9"/>
  <c r="AK2281" i="9"/>
  <c r="AK2282" i="9"/>
  <c r="AK2283" i="9"/>
  <c r="AK2284" i="9"/>
  <c r="AK2285" i="9"/>
  <c r="AK2286" i="9"/>
  <c r="AK2287" i="9"/>
  <c r="AK2288" i="9"/>
  <c r="AK2289" i="9"/>
  <c r="AK2290" i="9"/>
  <c r="AK2291" i="9"/>
  <c r="AK2292" i="9"/>
  <c r="AK2293" i="9"/>
  <c r="AK2294" i="9"/>
  <c r="AK2295" i="9"/>
  <c r="AK2296" i="9"/>
  <c r="AK2297" i="9"/>
  <c r="AK2298" i="9"/>
  <c r="AK2299" i="9"/>
  <c r="AK2300" i="9"/>
  <c r="AK2301" i="9"/>
  <c r="AK2302" i="9"/>
  <c r="AK2303" i="9"/>
  <c r="AK2304" i="9"/>
  <c r="AK2305" i="9"/>
  <c r="AK2306" i="9"/>
  <c r="AK2307" i="9"/>
  <c r="AK2308" i="9"/>
  <c r="AK2309" i="9"/>
  <c r="AK2310" i="9"/>
  <c r="AK2311" i="9"/>
  <c r="AK2312" i="9"/>
  <c r="AK2313" i="9"/>
  <c r="AK2314" i="9"/>
  <c r="AK2315" i="9"/>
  <c r="AK2316" i="9"/>
  <c r="AK2317" i="9"/>
  <c r="AK2318" i="9"/>
  <c r="AK2319" i="9"/>
  <c r="AK2320" i="9"/>
  <c r="AK2321" i="9"/>
  <c r="AK2322" i="9"/>
  <c r="AK2323" i="9"/>
  <c r="AK2324" i="9"/>
  <c r="AK2325" i="9"/>
  <c r="AK2326" i="9"/>
  <c r="AK2327" i="9"/>
  <c r="AK2328" i="9"/>
  <c r="AK2329" i="9"/>
  <c r="AK2330" i="9"/>
  <c r="AK2331" i="9"/>
  <c r="AK2332" i="9"/>
  <c r="AK2333" i="9"/>
  <c r="AK2334" i="9"/>
  <c r="AK2335" i="9"/>
  <c r="AK2336" i="9"/>
  <c r="AK2337" i="9"/>
  <c r="AK2338" i="9"/>
  <c r="AK2339" i="9"/>
  <c r="AK2340" i="9"/>
  <c r="AK2341" i="9"/>
  <c r="AK2342" i="9"/>
  <c r="AK2343" i="9"/>
  <c r="AK2344" i="9"/>
  <c r="AK2345" i="9"/>
  <c r="AK2346" i="9"/>
  <c r="AK2347" i="9"/>
  <c r="AK2348" i="9"/>
  <c r="AK2349" i="9"/>
  <c r="AK2350" i="9"/>
  <c r="AK2351" i="9"/>
  <c r="AK2352" i="9"/>
  <c r="AK2353" i="9"/>
  <c r="AK2354" i="9"/>
  <c r="AK2355" i="9"/>
  <c r="AK2356" i="9"/>
  <c r="AK2357" i="9"/>
  <c r="AK2358" i="9"/>
  <c r="AK2359" i="9"/>
  <c r="AK2360" i="9"/>
  <c r="AK2361" i="9"/>
  <c r="AK2362" i="9"/>
  <c r="AK2363" i="9"/>
  <c r="AK2364" i="9"/>
  <c r="AK2365" i="9"/>
  <c r="AK2366" i="9"/>
  <c r="AK2367" i="9"/>
  <c r="AK2368" i="9"/>
  <c r="AK2369" i="9"/>
  <c r="AK2370" i="9"/>
  <c r="AK2371" i="9"/>
  <c r="AK2372" i="9"/>
  <c r="AK2373" i="9"/>
  <c r="AK2374" i="9"/>
  <c r="AK2375" i="9"/>
  <c r="AK2376" i="9"/>
  <c r="AK2377" i="9"/>
  <c r="AK2378" i="9"/>
  <c r="AK2379" i="9"/>
  <c r="AK2380" i="9"/>
  <c r="AK2381" i="9"/>
  <c r="AK2382" i="9"/>
  <c r="AK2383" i="9"/>
  <c r="AK2384" i="9"/>
  <c r="AK2385" i="9"/>
  <c r="AK2386" i="9"/>
  <c r="AK2387" i="9"/>
  <c r="AK2388" i="9"/>
  <c r="AK2389" i="9"/>
  <c r="AK2390" i="9"/>
  <c r="AK2391" i="9"/>
  <c r="AK2392" i="9"/>
  <c r="AK2393" i="9"/>
  <c r="AK2394" i="9"/>
  <c r="AK2395" i="9"/>
  <c r="AK2396" i="9"/>
  <c r="AK2397" i="9"/>
  <c r="AK2398" i="9"/>
  <c r="AK2399" i="9"/>
  <c r="AK2400" i="9"/>
  <c r="AK2401" i="9"/>
  <c r="AK2402" i="9"/>
  <c r="AK2403" i="9"/>
  <c r="AK2404" i="9"/>
  <c r="AK2405" i="9"/>
  <c r="AK2406" i="9"/>
  <c r="AK2407" i="9"/>
  <c r="AK2408" i="9"/>
  <c r="AK2409" i="9"/>
  <c r="AK2410" i="9"/>
  <c r="AK2411" i="9"/>
  <c r="AK2412" i="9"/>
  <c r="AK2413" i="9"/>
  <c r="AK2414" i="9"/>
  <c r="AK2415" i="9"/>
  <c r="AK2416" i="9"/>
  <c r="AK2417" i="9"/>
  <c r="AK2418" i="9"/>
  <c r="AK2419" i="9"/>
  <c r="AK2420" i="9"/>
  <c r="AK2421" i="9"/>
  <c r="AK2422" i="9"/>
  <c r="AK2423" i="9"/>
  <c r="AK2424" i="9"/>
  <c r="AK2425" i="9"/>
  <c r="AK2426" i="9"/>
  <c r="AK2427" i="9"/>
  <c r="AK2428" i="9"/>
  <c r="AK2429" i="9"/>
  <c r="AK2430" i="9"/>
  <c r="AK2431" i="9"/>
  <c r="AK2432" i="9"/>
  <c r="AK2433" i="9"/>
  <c r="AK2434" i="9"/>
  <c r="AK2435" i="9"/>
  <c r="AK2436" i="9"/>
  <c r="AK2437" i="9"/>
  <c r="AK2438" i="9"/>
  <c r="AK2439" i="9"/>
  <c r="AK2440" i="9"/>
  <c r="AK2441" i="9"/>
  <c r="AK2442" i="9"/>
  <c r="AK2443" i="9"/>
  <c r="AK2444" i="9"/>
  <c r="AK2445" i="9"/>
  <c r="AK2446" i="9"/>
  <c r="AK2447" i="9"/>
  <c r="AK2448" i="9"/>
  <c r="AK2449" i="9"/>
  <c r="AK2450" i="9"/>
  <c r="AK2451" i="9"/>
  <c r="AK2452" i="9"/>
  <c r="AK2453" i="9"/>
  <c r="AK2454" i="9"/>
  <c r="AK2455" i="9"/>
  <c r="AK2456" i="9"/>
  <c r="AK2457" i="9"/>
  <c r="AK2458" i="9"/>
  <c r="AK2459" i="9"/>
  <c r="AK2460" i="9"/>
  <c r="AK2461" i="9"/>
  <c r="AK2462" i="9"/>
  <c r="AK2463" i="9"/>
  <c r="AK2464" i="9"/>
  <c r="AK2465" i="9"/>
  <c r="AK2466" i="9"/>
  <c r="AK2467" i="9"/>
  <c r="AK2468" i="9"/>
  <c r="AK2469" i="9"/>
  <c r="AK2470" i="9"/>
  <c r="AK2471" i="9"/>
  <c r="AK2472" i="9"/>
  <c r="AK2473" i="9"/>
  <c r="AK2474" i="9"/>
  <c r="AK2475" i="9"/>
  <c r="AK2476" i="9"/>
  <c r="AK2477" i="9"/>
  <c r="AK2478" i="9"/>
  <c r="AK2479" i="9"/>
  <c r="AK2480" i="9"/>
  <c r="AK2481" i="9"/>
  <c r="AK2482" i="9"/>
  <c r="AK2483" i="9"/>
  <c r="AK2484" i="9"/>
  <c r="AK2485" i="9"/>
  <c r="AK2486" i="9"/>
  <c r="AK2487" i="9"/>
  <c r="AK2488" i="9"/>
  <c r="AK2489" i="9"/>
  <c r="AK2490" i="9"/>
  <c r="AK2491" i="9"/>
  <c r="AK2492" i="9"/>
  <c r="AK2493" i="9"/>
  <c r="AK2494" i="9"/>
  <c r="AK2495" i="9"/>
  <c r="AK2496" i="9"/>
  <c r="AK2497" i="9"/>
  <c r="AK2498" i="9"/>
  <c r="AK2499" i="9"/>
  <c r="AK2500" i="9"/>
  <c r="AK2501" i="9"/>
  <c r="AK2502" i="9"/>
  <c r="AK2503" i="9"/>
  <c r="AK2504" i="9"/>
  <c r="AK2505" i="9"/>
  <c r="AK2506" i="9"/>
  <c r="AK2507" i="9"/>
  <c r="AK2508" i="9"/>
  <c r="AK2509" i="9"/>
  <c r="AK2510" i="9"/>
  <c r="AK2511" i="9"/>
  <c r="AK2512" i="9"/>
  <c r="AK2513" i="9"/>
  <c r="AK2514" i="9"/>
  <c r="AK2515" i="9"/>
  <c r="AK2516" i="9"/>
  <c r="AK2517" i="9"/>
  <c r="AK2518" i="9"/>
  <c r="AK2519" i="9"/>
  <c r="AK2520" i="9"/>
  <c r="AK2521" i="9"/>
  <c r="AK2522" i="9"/>
  <c r="AK2523" i="9"/>
  <c r="AK2524" i="9"/>
  <c r="AK2525" i="9"/>
  <c r="AK2526" i="9"/>
  <c r="AK2527" i="9"/>
  <c r="AK2528" i="9"/>
  <c r="AK2529" i="9"/>
  <c r="AK2530" i="9"/>
  <c r="AK2531" i="9"/>
  <c r="AK2532" i="9"/>
  <c r="AK2533" i="9"/>
  <c r="AK2534" i="9"/>
  <c r="AK2535" i="9"/>
  <c r="AK2536" i="9"/>
  <c r="AK2537" i="9"/>
  <c r="AK2538" i="9"/>
  <c r="AK2539" i="9"/>
  <c r="AK2540" i="9"/>
  <c r="AK2541" i="9"/>
  <c r="AK2542" i="9"/>
  <c r="AK2543" i="9"/>
  <c r="AK2544" i="9"/>
  <c r="AK2545" i="9"/>
  <c r="AK2546" i="9"/>
  <c r="AK2547" i="9"/>
  <c r="AK2548" i="9"/>
  <c r="AK2549" i="9"/>
  <c r="AK2550" i="9"/>
  <c r="AK2551" i="9"/>
  <c r="AK2552" i="9"/>
  <c r="AK2553" i="9"/>
  <c r="AK2554" i="9"/>
  <c r="AK2555" i="9"/>
  <c r="AK2556" i="9"/>
  <c r="AK2557" i="9"/>
  <c r="AK2558" i="9"/>
  <c r="AK2559" i="9"/>
  <c r="AK2560" i="9"/>
  <c r="AK2561" i="9"/>
  <c r="AK2562" i="9"/>
  <c r="AK2563" i="9"/>
  <c r="AK2564" i="9"/>
  <c r="AK2565" i="9"/>
  <c r="AK2566" i="9"/>
  <c r="AK2567" i="9"/>
  <c r="AK2568" i="9"/>
  <c r="AK2569" i="9"/>
  <c r="AK2570" i="9"/>
  <c r="AK2571" i="9"/>
  <c r="AK2572" i="9"/>
  <c r="AK2573" i="9"/>
  <c r="AK2574" i="9"/>
  <c r="AK2575" i="9"/>
  <c r="AK2576" i="9"/>
  <c r="AK2577" i="9"/>
  <c r="AK2578" i="9"/>
  <c r="AK2579" i="9"/>
  <c r="AK2580" i="9"/>
  <c r="AK2581" i="9"/>
  <c r="AK2582" i="9"/>
  <c r="AK2583" i="9"/>
  <c r="AK2584" i="9"/>
  <c r="AK2585" i="9"/>
  <c r="AK2586" i="9"/>
  <c r="AK2587" i="9"/>
  <c r="AK2588" i="9"/>
  <c r="AK2589" i="9"/>
  <c r="AK2590" i="9"/>
  <c r="AK2591" i="9"/>
  <c r="AK2592" i="9"/>
  <c r="AK2593" i="9"/>
  <c r="AK2594" i="9"/>
  <c r="AK2595" i="9"/>
  <c r="AK2596" i="9"/>
  <c r="AK2597" i="9"/>
  <c r="AK2598" i="9"/>
  <c r="AK2599" i="9"/>
  <c r="AK2600" i="9"/>
  <c r="AK2601" i="9"/>
  <c r="AK2602" i="9"/>
  <c r="AK2603" i="9"/>
  <c r="AK2604" i="9"/>
  <c r="AK2605" i="9"/>
  <c r="AK2606" i="9"/>
  <c r="AK2607" i="9"/>
  <c r="AK2608" i="9"/>
  <c r="AK2609" i="9"/>
  <c r="AK2610" i="9"/>
  <c r="AK2611" i="9"/>
  <c r="AK2612" i="9"/>
  <c r="AK2613" i="9"/>
  <c r="AK2614" i="9"/>
  <c r="AK2615" i="9"/>
  <c r="AK2616" i="9"/>
  <c r="AK2617" i="9"/>
  <c r="AK2618" i="9"/>
  <c r="AK2619" i="9"/>
  <c r="AK2620" i="9"/>
  <c r="AK2621" i="9"/>
  <c r="AK2622" i="9"/>
  <c r="AK2623" i="9"/>
  <c r="AK2624" i="9"/>
  <c r="AG2" i="9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G1051" i="9"/>
  <c r="AG1052" i="9"/>
  <c r="AG1053" i="9"/>
  <c r="AG1054" i="9"/>
  <c r="AG1055" i="9"/>
  <c r="AG1056" i="9"/>
  <c r="AG1057" i="9"/>
  <c r="AG1058" i="9"/>
  <c r="AG1059" i="9"/>
  <c r="AG1060" i="9"/>
  <c r="AG1061" i="9"/>
  <c r="AG1062" i="9"/>
  <c r="AG1063" i="9"/>
  <c r="AG1064" i="9"/>
  <c r="AG1065" i="9"/>
  <c r="AG1066" i="9"/>
  <c r="AG1067" i="9"/>
  <c r="AG1068" i="9"/>
  <c r="AG1069" i="9"/>
  <c r="AG1070" i="9"/>
  <c r="AG1071" i="9"/>
  <c r="AG1072" i="9"/>
  <c r="AG1073" i="9"/>
  <c r="AG1074" i="9"/>
  <c r="AG1075" i="9"/>
  <c r="AG1076" i="9"/>
  <c r="AG1077" i="9"/>
  <c r="AG1078" i="9"/>
  <c r="AG1079" i="9"/>
  <c r="AG1080" i="9"/>
  <c r="AG1081" i="9"/>
  <c r="AG1082" i="9"/>
  <c r="AG1083" i="9"/>
  <c r="AG1084" i="9"/>
  <c r="AG1085" i="9"/>
  <c r="AG1086" i="9"/>
  <c r="AG1087" i="9"/>
  <c r="AG1088" i="9"/>
  <c r="AG1089" i="9"/>
  <c r="AG1090" i="9"/>
  <c r="AG1091" i="9"/>
  <c r="AG1092" i="9"/>
  <c r="AG1093" i="9"/>
  <c r="AG1094" i="9"/>
  <c r="AG1095" i="9"/>
  <c r="AG1096" i="9"/>
  <c r="AG1097" i="9"/>
  <c r="AG1098" i="9"/>
  <c r="AG1099" i="9"/>
  <c r="AG1100" i="9"/>
  <c r="AG1101" i="9"/>
  <c r="AG1102" i="9"/>
  <c r="AG1103" i="9"/>
  <c r="AG1104" i="9"/>
  <c r="AG1105" i="9"/>
  <c r="AG1106" i="9"/>
  <c r="AG1107" i="9"/>
  <c r="AG1108" i="9"/>
  <c r="AG1109" i="9"/>
  <c r="AG1110" i="9"/>
  <c r="AG1111" i="9"/>
  <c r="AG1112" i="9"/>
  <c r="AG1113" i="9"/>
  <c r="AG1114" i="9"/>
  <c r="AG1115" i="9"/>
  <c r="AG1116" i="9"/>
  <c r="AG1117" i="9"/>
  <c r="AG1118" i="9"/>
  <c r="AG1119" i="9"/>
  <c r="AG1120" i="9"/>
  <c r="AG1121" i="9"/>
  <c r="AG1122" i="9"/>
  <c r="AG1123" i="9"/>
  <c r="AG1124" i="9"/>
  <c r="AG1125" i="9"/>
  <c r="AG1126" i="9"/>
  <c r="AG1127" i="9"/>
  <c r="AG1128" i="9"/>
  <c r="AG1129" i="9"/>
  <c r="AG1130" i="9"/>
  <c r="AG1131" i="9"/>
  <c r="AG1132" i="9"/>
  <c r="AG1133" i="9"/>
  <c r="AG1134" i="9"/>
  <c r="AG1135" i="9"/>
  <c r="AG1136" i="9"/>
  <c r="AG1137" i="9"/>
  <c r="AG1138" i="9"/>
  <c r="AG1139" i="9"/>
  <c r="AG1140" i="9"/>
  <c r="AG1141" i="9"/>
  <c r="AG1142" i="9"/>
  <c r="AG1143" i="9"/>
  <c r="AG1144" i="9"/>
  <c r="AG1145" i="9"/>
  <c r="AG1146" i="9"/>
  <c r="AG1147" i="9"/>
  <c r="AG1148" i="9"/>
  <c r="AG1149" i="9"/>
  <c r="AG1150" i="9"/>
  <c r="AG1151" i="9"/>
  <c r="AG1152" i="9"/>
  <c r="AG1153" i="9"/>
  <c r="AG1154" i="9"/>
  <c r="AG1155" i="9"/>
  <c r="AG1156" i="9"/>
  <c r="AG1157" i="9"/>
  <c r="AG1158" i="9"/>
  <c r="AG1159" i="9"/>
  <c r="AG1160" i="9"/>
  <c r="AG1161" i="9"/>
  <c r="AG1162" i="9"/>
  <c r="AG1163" i="9"/>
  <c r="AG1164" i="9"/>
  <c r="AG1165" i="9"/>
  <c r="AG1166" i="9"/>
  <c r="AG1167" i="9"/>
  <c r="AG1168" i="9"/>
  <c r="AG1169" i="9"/>
  <c r="AG1170" i="9"/>
  <c r="AG1171" i="9"/>
  <c r="AG1172" i="9"/>
  <c r="AG1173" i="9"/>
  <c r="AG1174" i="9"/>
  <c r="AG1175" i="9"/>
  <c r="AG1176" i="9"/>
  <c r="AG1177" i="9"/>
  <c r="AG1178" i="9"/>
  <c r="AG1179" i="9"/>
  <c r="AG1180" i="9"/>
  <c r="AG1181" i="9"/>
  <c r="AG1182" i="9"/>
  <c r="AG1183" i="9"/>
  <c r="AG1184" i="9"/>
  <c r="AG1185" i="9"/>
  <c r="AG1186" i="9"/>
  <c r="AG1187" i="9"/>
  <c r="AG1188" i="9"/>
  <c r="AG1189" i="9"/>
  <c r="AG1190" i="9"/>
  <c r="AG1191" i="9"/>
  <c r="AG1192" i="9"/>
  <c r="AG1193" i="9"/>
  <c r="AG1194" i="9"/>
  <c r="AG1195" i="9"/>
  <c r="AG1196" i="9"/>
  <c r="AG1197" i="9"/>
  <c r="AG1198" i="9"/>
  <c r="AG1199" i="9"/>
  <c r="AG1200" i="9"/>
  <c r="AG1201" i="9"/>
  <c r="AG1202" i="9"/>
  <c r="AG1203" i="9"/>
  <c r="AG1204" i="9"/>
  <c r="AG1205" i="9"/>
  <c r="AG1206" i="9"/>
  <c r="AG1207" i="9"/>
  <c r="AG1208" i="9"/>
  <c r="AG1209" i="9"/>
  <c r="AG1210" i="9"/>
  <c r="AG1211" i="9"/>
  <c r="AG1212" i="9"/>
  <c r="AG1213" i="9"/>
  <c r="AG1214" i="9"/>
  <c r="AG1215" i="9"/>
  <c r="AG1216" i="9"/>
  <c r="AG1217" i="9"/>
  <c r="AG1218" i="9"/>
  <c r="AG1219" i="9"/>
  <c r="AG1220" i="9"/>
  <c r="AG1221" i="9"/>
  <c r="AG1222" i="9"/>
  <c r="AG1223" i="9"/>
  <c r="AG1224" i="9"/>
  <c r="AG1225" i="9"/>
  <c r="AG1226" i="9"/>
  <c r="AG1227" i="9"/>
  <c r="AG1228" i="9"/>
  <c r="AG1229" i="9"/>
  <c r="AG1230" i="9"/>
  <c r="AG1231" i="9"/>
  <c r="AG1232" i="9"/>
  <c r="AG1233" i="9"/>
  <c r="AG1234" i="9"/>
  <c r="AG1235" i="9"/>
  <c r="AG1236" i="9"/>
  <c r="AG1237" i="9"/>
  <c r="AG1238" i="9"/>
  <c r="AG1239" i="9"/>
  <c r="AG1240" i="9"/>
  <c r="AG1241" i="9"/>
  <c r="AG1242" i="9"/>
  <c r="AG1243" i="9"/>
  <c r="AG1244" i="9"/>
  <c r="AG1245" i="9"/>
  <c r="AG1246" i="9"/>
  <c r="AG1247" i="9"/>
  <c r="AG1248" i="9"/>
  <c r="AG1249" i="9"/>
  <c r="AG1250" i="9"/>
  <c r="AG1251" i="9"/>
  <c r="AG1252" i="9"/>
  <c r="AG1253" i="9"/>
  <c r="AG1254" i="9"/>
  <c r="AG1255" i="9"/>
  <c r="AG1256" i="9"/>
  <c r="AG1257" i="9"/>
  <c r="AG1258" i="9"/>
  <c r="AG1259" i="9"/>
  <c r="AG1260" i="9"/>
  <c r="AG1261" i="9"/>
  <c r="AG1262" i="9"/>
  <c r="AG1263" i="9"/>
  <c r="AG1264" i="9"/>
  <c r="AG1265" i="9"/>
  <c r="AG1266" i="9"/>
  <c r="AG1267" i="9"/>
  <c r="AG1268" i="9"/>
  <c r="AG1269" i="9"/>
  <c r="AG1270" i="9"/>
  <c r="AG1271" i="9"/>
  <c r="AG1272" i="9"/>
  <c r="AG1273" i="9"/>
  <c r="AG1274" i="9"/>
  <c r="AG1275" i="9"/>
  <c r="AG1276" i="9"/>
  <c r="AG1277" i="9"/>
  <c r="AG1278" i="9"/>
  <c r="AG1279" i="9"/>
  <c r="AG1280" i="9"/>
  <c r="AG1281" i="9"/>
  <c r="AG1282" i="9"/>
  <c r="AG1283" i="9"/>
  <c r="AG1284" i="9"/>
  <c r="AG1285" i="9"/>
  <c r="AG1286" i="9"/>
  <c r="AG1287" i="9"/>
  <c r="AG1288" i="9"/>
  <c r="AG1289" i="9"/>
  <c r="AG1290" i="9"/>
  <c r="AG1291" i="9"/>
  <c r="AG1292" i="9"/>
  <c r="AG1293" i="9"/>
  <c r="AG1294" i="9"/>
  <c r="AG1295" i="9"/>
  <c r="AG1296" i="9"/>
  <c r="AG1297" i="9"/>
  <c r="AG1298" i="9"/>
  <c r="AG1299" i="9"/>
  <c r="AG1300" i="9"/>
  <c r="AG1301" i="9"/>
  <c r="AG1302" i="9"/>
  <c r="AG1303" i="9"/>
  <c r="AG1304" i="9"/>
  <c r="AG1305" i="9"/>
  <c r="AG1306" i="9"/>
  <c r="AG1307" i="9"/>
  <c r="AG1308" i="9"/>
  <c r="AG1309" i="9"/>
  <c r="AG1310" i="9"/>
  <c r="AG1311" i="9"/>
  <c r="AG1312" i="9"/>
  <c r="AG1313" i="9"/>
  <c r="AG1314" i="9"/>
  <c r="AG1315" i="9"/>
  <c r="AG1316" i="9"/>
  <c r="AG1317" i="9"/>
  <c r="AG1318" i="9"/>
  <c r="AG1319" i="9"/>
  <c r="AG1320" i="9"/>
  <c r="AG1321" i="9"/>
  <c r="AG1322" i="9"/>
  <c r="AG1323" i="9"/>
  <c r="AG1324" i="9"/>
  <c r="AG1325" i="9"/>
  <c r="AG1326" i="9"/>
  <c r="AG1327" i="9"/>
  <c r="AG1328" i="9"/>
  <c r="AG1329" i="9"/>
  <c r="AG1330" i="9"/>
  <c r="AG1331" i="9"/>
  <c r="AG1332" i="9"/>
  <c r="AG1333" i="9"/>
  <c r="AG1334" i="9"/>
  <c r="AG1335" i="9"/>
  <c r="AG1337" i="9"/>
  <c r="AG1338" i="9"/>
  <c r="AG1339" i="9"/>
  <c r="AG1340" i="9"/>
  <c r="AG1341" i="9"/>
  <c r="AG1342" i="9"/>
  <c r="AG1343" i="9"/>
  <c r="AG1344" i="9"/>
  <c r="AG1345" i="9"/>
  <c r="AG1346" i="9"/>
  <c r="AG1347" i="9"/>
  <c r="AG1348" i="9"/>
  <c r="AG1349" i="9"/>
  <c r="AG1350" i="9"/>
  <c r="AG1351" i="9"/>
  <c r="AG1352" i="9"/>
  <c r="AG1353" i="9"/>
  <c r="AG1354" i="9"/>
  <c r="AG1355" i="9"/>
  <c r="AG1356" i="9"/>
  <c r="AG1357" i="9"/>
  <c r="AG1358" i="9"/>
  <c r="AG1359" i="9"/>
  <c r="AG1360" i="9"/>
  <c r="AG1361" i="9"/>
  <c r="AG1362" i="9"/>
  <c r="AG1363" i="9"/>
  <c r="AG1364" i="9"/>
  <c r="AG1365" i="9"/>
  <c r="AG1366" i="9"/>
  <c r="AG1367" i="9"/>
  <c r="AG1368" i="9"/>
  <c r="AG1369" i="9"/>
  <c r="AG1370" i="9"/>
  <c r="AG1371" i="9"/>
  <c r="AG1372" i="9"/>
  <c r="AG1373" i="9"/>
  <c r="AG1374" i="9"/>
  <c r="AG1375" i="9"/>
  <c r="AG1376" i="9"/>
  <c r="AG1377" i="9"/>
  <c r="AG1378" i="9"/>
  <c r="AG1379" i="9"/>
  <c r="AG1380" i="9"/>
  <c r="AG1381" i="9"/>
  <c r="AG1382" i="9"/>
  <c r="AG1383" i="9"/>
  <c r="AG1384" i="9"/>
  <c r="AG1385" i="9"/>
  <c r="AG1386" i="9"/>
  <c r="AG1387" i="9"/>
  <c r="AG1388" i="9"/>
  <c r="AG1389" i="9"/>
  <c r="AG1390" i="9"/>
  <c r="AG1391" i="9"/>
  <c r="AG1392" i="9"/>
  <c r="AG1393" i="9"/>
  <c r="AG1394" i="9"/>
  <c r="AG1395" i="9"/>
  <c r="AG1396" i="9"/>
  <c r="AG1397" i="9"/>
  <c r="AG1398" i="9"/>
  <c r="AG1399" i="9"/>
  <c r="AG1400" i="9"/>
  <c r="AG1401" i="9"/>
  <c r="AG1402" i="9"/>
  <c r="AG1403" i="9"/>
  <c r="AG1404" i="9"/>
  <c r="AG1405" i="9"/>
  <c r="AG1406" i="9"/>
  <c r="AG1407" i="9"/>
  <c r="AG1408" i="9"/>
  <c r="AG1409" i="9"/>
  <c r="AG1410" i="9"/>
  <c r="AG1411" i="9"/>
  <c r="AG1412" i="9"/>
  <c r="AG1413" i="9"/>
  <c r="AG1414" i="9"/>
  <c r="AG1415" i="9"/>
  <c r="AG1416" i="9"/>
  <c r="AG1417" i="9"/>
  <c r="AG1418" i="9"/>
  <c r="AG1419" i="9"/>
  <c r="AG1420" i="9"/>
  <c r="AG1421" i="9"/>
  <c r="AG1422" i="9"/>
  <c r="AG1423" i="9"/>
  <c r="AG1424" i="9"/>
  <c r="AG1425" i="9"/>
  <c r="AG1426" i="9"/>
  <c r="AG1427" i="9"/>
  <c r="AG1428" i="9"/>
  <c r="AG1429" i="9"/>
  <c r="AG1430" i="9"/>
  <c r="AG1431" i="9"/>
  <c r="AG1432" i="9"/>
  <c r="AG1433" i="9"/>
  <c r="AG1434" i="9"/>
  <c r="AG1435" i="9"/>
  <c r="AG1436" i="9"/>
  <c r="AG1437" i="9"/>
  <c r="AG1438" i="9"/>
  <c r="AG1439" i="9"/>
  <c r="AG1440" i="9"/>
  <c r="AG1441" i="9"/>
  <c r="AG1442" i="9"/>
  <c r="AG1443" i="9"/>
  <c r="AG1444" i="9"/>
  <c r="AG1445" i="9"/>
  <c r="AG1446" i="9"/>
  <c r="AG1447" i="9"/>
  <c r="AG1448" i="9"/>
  <c r="AG1449" i="9"/>
  <c r="AG1450" i="9"/>
  <c r="AG1451" i="9"/>
  <c r="AG1452" i="9"/>
  <c r="AG1453" i="9"/>
  <c r="AG1454" i="9"/>
  <c r="AG1455" i="9"/>
  <c r="AG1456" i="9"/>
  <c r="AG1457" i="9"/>
  <c r="AG1458" i="9"/>
  <c r="AG1459" i="9"/>
  <c r="AG1460" i="9"/>
  <c r="AG1461" i="9"/>
  <c r="AG1462" i="9"/>
  <c r="AG1463" i="9"/>
  <c r="AG1464" i="9"/>
  <c r="AG1465" i="9"/>
  <c r="AG1466" i="9"/>
  <c r="AG1467" i="9"/>
  <c r="AG1468" i="9"/>
  <c r="AG1469" i="9"/>
  <c r="AG1470" i="9"/>
  <c r="AG1471" i="9"/>
  <c r="AG1472" i="9"/>
  <c r="AG1473" i="9"/>
  <c r="AG1474" i="9"/>
  <c r="AG1475" i="9"/>
  <c r="AG1476" i="9"/>
  <c r="AG1477" i="9"/>
  <c r="AG1478" i="9"/>
  <c r="AG1479" i="9"/>
  <c r="AG1480" i="9"/>
  <c r="AG1481" i="9"/>
  <c r="AG1482" i="9"/>
  <c r="AG1483" i="9"/>
  <c r="AG1484" i="9"/>
  <c r="AG1485" i="9"/>
  <c r="AG1486" i="9"/>
  <c r="AG1487" i="9"/>
  <c r="AG1488" i="9"/>
  <c r="AG1489" i="9"/>
  <c r="AG1490" i="9"/>
  <c r="AG1491" i="9"/>
  <c r="AG1492" i="9"/>
  <c r="AG1493" i="9"/>
  <c r="AG1494" i="9"/>
  <c r="AG1495" i="9"/>
  <c r="AG1496" i="9"/>
  <c r="AG1497" i="9"/>
  <c r="AG1498" i="9"/>
  <c r="AG1499" i="9"/>
  <c r="AG1500" i="9"/>
  <c r="AG1501" i="9"/>
  <c r="AG1502" i="9"/>
  <c r="AG1503" i="9"/>
  <c r="AG1504" i="9"/>
  <c r="AG1505" i="9"/>
  <c r="AG1506" i="9"/>
  <c r="AG1507" i="9"/>
  <c r="AG1508" i="9"/>
  <c r="AG1509" i="9"/>
  <c r="AG1510" i="9"/>
  <c r="AG1511" i="9"/>
  <c r="AG1512" i="9"/>
  <c r="AG1513" i="9"/>
  <c r="AG1514" i="9"/>
  <c r="AG1515" i="9"/>
  <c r="AG1516" i="9"/>
  <c r="AG1517" i="9"/>
  <c r="AG1518" i="9"/>
  <c r="AG1519" i="9"/>
  <c r="AG1520" i="9"/>
  <c r="AG1521" i="9"/>
  <c r="AG1522" i="9"/>
  <c r="AG1523" i="9"/>
  <c r="AG1524" i="9"/>
  <c r="AG1525" i="9"/>
  <c r="AG1526" i="9"/>
  <c r="AG1527" i="9"/>
  <c r="AG1528" i="9"/>
  <c r="AG1529" i="9"/>
  <c r="AG1530" i="9"/>
  <c r="AG1531" i="9"/>
  <c r="AG1532" i="9"/>
  <c r="AG1533" i="9"/>
  <c r="AG1534" i="9"/>
  <c r="AG1535" i="9"/>
  <c r="AG1536" i="9"/>
  <c r="AG1537" i="9"/>
  <c r="AG1538" i="9"/>
  <c r="AG1539" i="9"/>
  <c r="AG1540" i="9"/>
  <c r="AG1541" i="9"/>
  <c r="AG1542" i="9"/>
  <c r="AG1543" i="9"/>
  <c r="AG1544" i="9"/>
  <c r="AG1545" i="9"/>
  <c r="AG1546" i="9"/>
  <c r="AG1547" i="9"/>
  <c r="AG1548" i="9"/>
  <c r="AG1549" i="9"/>
  <c r="AG1550" i="9"/>
  <c r="AG1551" i="9"/>
  <c r="AG1552" i="9"/>
  <c r="AG1553" i="9"/>
  <c r="AG1554" i="9"/>
  <c r="AG1555" i="9"/>
  <c r="AG1556" i="9"/>
  <c r="AG1557" i="9"/>
  <c r="AG1558" i="9"/>
  <c r="AG1559" i="9"/>
  <c r="AG1560" i="9"/>
  <c r="AG1561" i="9"/>
  <c r="AG1562" i="9"/>
  <c r="AG1563" i="9"/>
  <c r="AG1564" i="9"/>
  <c r="AG1565" i="9"/>
  <c r="AG1566" i="9"/>
  <c r="AG1567" i="9"/>
  <c r="AG1568" i="9"/>
  <c r="AG1569" i="9"/>
  <c r="AG1570" i="9"/>
  <c r="AG1571" i="9"/>
  <c r="AG1572" i="9"/>
  <c r="AG1573" i="9"/>
  <c r="AG1574" i="9"/>
  <c r="AG1575" i="9"/>
  <c r="AG1576" i="9"/>
  <c r="AG1577" i="9"/>
  <c r="AG1578" i="9"/>
  <c r="AG1579" i="9"/>
  <c r="AG1580" i="9"/>
  <c r="AG1581" i="9"/>
  <c r="AG1582" i="9"/>
  <c r="AG1583" i="9"/>
  <c r="AG1584" i="9"/>
  <c r="AG1585" i="9"/>
  <c r="AG1586" i="9"/>
  <c r="AG1587" i="9"/>
  <c r="AG1588" i="9"/>
  <c r="AG1589" i="9"/>
  <c r="AG1590" i="9"/>
  <c r="AG1591" i="9"/>
  <c r="AG1592" i="9"/>
  <c r="AG1593" i="9"/>
  <c r="AG1594" i="9"/>
  <c r="AG1595" i="9"/>
  <c r="AG1596" i="9"/>
  <c r="AG1597" i="9"/>
  <c r="AG1598" i="9"/>
  <c r="AG1599" i="9"/>
  <c r="AG1600" i="9"/>
  <c r="AG1601" i="9"/>
  <c r="AG1602" i="9"/>
  <c r="AG1603" i="9"/>
  <c r="AG1604" i="9"/>
  <c r="AG1605" i="9"/>
  <c r="AG1606" i="9"/>
  <c r="AG1607" i="9"/>
  <c r="AG1608" i="9"/>
  <c r="AG1609" i="9"/>
  <c r="AG1610" i="9"/>
  <c r="AG1611" i="9"/>
  <c r="AG1612" i="9"/>
  <c r="AG1613" i="9"/>
  <c r="AG1614" i="9"/>
  <c r="AG1615" i="9"/>
  <c r="AG1616" i="9"/>
  <c r="AG1617" i="9"/>
  <c r="AG1618" i="9"/>
  <c r="AG1619" i="9"/>
  <c r="AG1620" i="9"/>
  <c r="AG1621" i="9"/>
  <c r="AG1622" i="9"/>
  <c r="AG1623" i="9"/>
  <c r="AG1624" i="9"/>
  <c r="AG1625" i="9"/>
  <c r="AG1626" i="9"/>
  <c r="AG1627" i="9"/>
  <c r="AG1628" i="9"/>
  <c r="AG1629" i="9"/>
  <c r="AG1630" i="9"/>
  <c r="AG1631" i="9"/>
  <c r="AG1632" i="9"/>
  <c r="AG1633" i="9"/>
  <c r="AG1634" i="9"/>
  <c r="AG1635" i="9"/>
  <c r="AG1636" i="9"/>
  <c r="AG1637" i="9"/>
  <c r="AG1638" i="9"/>
  <c r="AG1639" i="9"/>
  <c r="AG1640" i="9"/>
  <c r="AG1641" i="9"/>
  <c r="AG1642" i="9"/>
  <c r="AG1643" i="9"/>
  <c r="AG1644" i="9"/>
  <c r="AG1645" i="9"/>
  <c r="AG1646" i="9"/>
  <c r="AG1647" i="9"/>
  <c r="AG1648" i="9"/>
  <c r="AG1649" i="9"/>
  <c r="AG1650" i="9"/>
  <c r="AG1651" i="9"/>
  <c r="AG1652" i="9"/>
  <c r="AG1653" i="9"/>
  <c r="AG1654" i="9"/>
  <c r="AG1655" i="9"/>
  <c r="AG1656" i="9"/>
  <c r="AG1657" i="9"/>
  <c r="AG1658" i="9"/>
  <c r="AG1659" i="9"/>
  <c r="AG1660" i="9"/>
  <c r="AG1661" i="9"/>
  <c r="AG1662" i="9"/>
  <c r="AG1663" i="9"/>
  <c r="AG1664" i="9"/>
  <c r="AG1665" i="9"/>
  <c r="AG1666" i="9"/>
  <c r="AG1667" i="9"/>
  <c r="AG1668" i="9"/>
  <c r="AG1669" i="9"/>
  <c r="AG1670" i="9"/>
  <c r="AG1671" i="9"/>
  <c r="AG1672" i="9"/>
  <c r="AG1673" i="9"/>
  <c r="AG1674" i="9"/>
  <c r="AG1675" i="9"/>
  <c r="AG1676" i="9"/>
  <c r="AG1677" i="9"/>
  <c r="AG1678" i="9"/>
  <c r="AG1679" i="9"/>
  <c r="AG1680" i="9"/>
  <c r="AG1681" i="9"/>
  <c r="AG1682" i="9"/>
  <c r="AG1683" i="9"/>
  <c r="AG1684" i="9"/>
  <c r="AG1685" i="9"/>
  <c r="AG1686" i="9"/>
  <c r="AG1687" i="9"/>
  <c r="AG1688" i="9"/>
  <c r="AG1689" i="9"/>
  <c r="AG1690" i="9"/>
  <c r="AG1691" i="9"/>
  <c r="AG1692" i="9"/>
  <c r="AG1693" i="9"/>
  <c r="AG1694" i="9"/>
  <c r="AG1695" i="9"/>
  <c r="AG1696" i="9"/>
  <c r="AG1697" i="9"/>
  <c r="AG1698" i="9"/>
  <c r="AG1699" i="9"/>
  <c r="AG1700" i="9"/>
  <c r="AG1701" i="9"/>
  <c r="AG1702" i="9"/>
  <c r="AG1703" i="9"/>
  <c r="AG1704" i="9"/>
  <c r="AG1705" i="9"/>
  <c r="AG1706" i="9"/>
  <c r="AG1707" i="9"/>
  <c r="AG1708" i="9"/>
  <c r="AG1709" i="9"/>
  <c r="AG1710" i="9"/>
  <c r="AG1711" i="9"/>
  <c r="AG1712" i="9"/>
  <c r="AG1713" i="9"/>
  <c r="AG1714" i="9"/>
  <c r="AG1715" i="9"/>
  <c r="AG1716" i="9"/>
  <c r="AG1717" i="9"/>
  <c r="AG1718" i="9"/>
  <c r="AG1719" i="9"/>
  <c r="AG1720" i="9"/>
  <c r="AG1721" i="9"/>
  <c r="AG1722" i="9"/>
  <c r="AG1723" i="9"/>
  <c r="AG1724" i="9"/>
  <c r="AG1725" i="9"/>
  <c r="AG1726" i="9"/>
  <c r="AG1727" i="9"/>
  <c r="AG1728" i="9"/>
  <c r="AG1729" i="9"/>
  <c r="AG1730" i="9"/>
  <c r="AG1731" i="9"/>
  <c r="AG1732" i="9"/>
  <c r="AG1733" i="9"/>
  <c r="AG1734" i="9"/>
  <c r="AG1735" i="9"/>
  <c r="AG1736" i="9"/>
  <c r="AG1737" i="9"/>
  <c r="AG1738" i="9"/>
  <c r="AG1739" i="9"/>
  <c r="AG1740" i="9"/>
  <c r="AG1741" i="9"/>
  <c r="AG1742" i="9"/>
  <c r="AG1743" i="9"/>
  <c r="AG1744" i="9"/>
  <c r="AG1745" i="9"/>
  <c r="AG1746" i="9"/>
  <c r="AG1747" i="9"/>
  <c r="AG1748" i="9"/>
  <c r="AG1749" i="9"/>
  <c r="AG1750" i="9"/>
  <c r="AG1751" i="9"/>
  <c r="AG1752" i="9"/>
  <c r="AG1753" i="9"/>
  <c r="AG1754" i="9"/>
  <c r="AG1755" i="9"/>
  <c r="AG1756" i="9"/>
  <c r="AG1757" i="9"/>
  <c r="AG1758" i="9"/>
  <c r="AG1759" i="9"/>
  <c r="AG1760" i="9"/>
  <c r="AG1761" i="9"/>
  <c r="AG1762" i="9"/>
  <c r="AG1763" i="9"/>
  <c r="AG1764" i="9"/>
  <c r="AG1765" i="9"/>
  <c r="AG1766" i="9"/>
  <c r="AG1767" i="9"/>
  <c r="AG1768" i="9"/>
  <c r="AG1769" i="9"/>
  <c r="AG1770" i="9"/>
  <c r="AG1771" i="9"/>
  <c r="AG1772" i="9"/>
  <c r="AG1773" i="9"/>
  <c r="AG1774" i="9"/>
  <c r="AG1775" i="9"/>
  <c r="AG1776" i="9"/>
  <c r="AG1777" i="9"/>
  <c r="AG1778" i="9"/>
  <c r="AG1779" i="9"/>
  <c r="AG1780" i="9"/>
  <c r="AG1781" i="9"/>
  <c r="AG1782" i="9"/>
  <c r="AG1783" i="9"/>
  <c r="AG1784" i="9"/>
  <c r="AG1785" i="9"/>
  <c r="AG1786" i="9"/>
  <c r="AG1787" i="9"/>
  <c r="AG1788" i="9"/>
  <c r="AG1789" i="9"/>
  <c r="AG1790" i="9"/>
  <c r="AG1791" i="9"/>
  <c r="AG1792" i="9"/>
  <c r="AG1793" i="9"/>
  <c r="AG1794" i="9"/>
  <c r="AG1795" i="9"/>
  <c r="AG1796" i="9"/>
  <c r="AG1797" i="9"/>
  <c r="AG1798" i="9"/>
  <c r="AG1799" i="9"/>
  <c r="AG1800" i="9"/>
  <c r="AG1801" i="9"/>
  <c r="AG1802" i="9"/>
  <c r="AG1803" i="9"/>
  <c r="AG1804" i="9"/>
  <c r="AG1805" i="9"/>
  <c r="AG1806" i="9"/>
  <c r="AG1807" i="9"/>
  <c r="AG1808" i="9"/>
  <c r="AG1809" i="9"/>
  <c r="AG1810" i="9"/>
  <c r="AG1811" i="9"/>
  <c r="AG1812" i="9"/>
  <c r="AG1813" i="9"/>
  <c r="AG1814" i="9"/>
  <c r="AG1815" i="9"/>
  <c r="AG1816" i="9"/>
  <c r="AG1817" i="9"/>
  <c r="AG1818" i="9"/>
  <c r="AG1819" i="9"/>
  <c r="AG1820" i="9"/>
  <c r="AG1821" i="9"/>
  <c r="AG1822" i="9"/>
  <c r="AG1823" i="9"/>
  <c r="AG1824" i="9"/>
  <c r="AG1825" i="9"/>
  <c r="AG1826" i="9"/>
  <c r="AG1827" i="9"/>
  <c r="AG1828" i="9"/>
  <c r="AG1829" i="9"/>
  <c r="AG1830" i="9"/>
  <c r="AG1831" i="9"/>
  <c r="AG1832" i="9"/>
  <c r="AG1833" i="9"/>
  <c r="AG1834" i="9"/>
  <c r="AG1835" i="9"/>
  <c r="AG1836" i="9"/>
  <c r="AG1837" i="9"/>
  <c r="AG1838" i="9"/>
  <c r="AG1839" i="9"/>
  <c r="AG1840" i="9"/>
  <c r="AG1841" i="9"/>
  <c r="AG1842" i="9"/>
  <c r="AG1843" i="9"/>
  <c r="AG1844" i="9"/>
  <c r="AG1845" i="9"/>
  <c r="AG1846" i="9"/>
  <c r="AG1847" i="9"/>
  <c r="AG1848" i="9"/>
  <c r="AG1849" i="9"/>
  <c r="AG1850" i="9"/>
  <c r="AG1851" i="9"/>
  <c r="AG1852" i="9"/>
  <c r="AG1853" i="9"/>
  <c r="AG1854" i="9"/>
  <c r="AG1855" i="9"/>
  <c r="AG1856" i="9"/>
  <c r="AG1857" i="9"/>
  <c r="AG1858" i="9"/>
  <c r="AG1859" i="9"/>
  <c r="AG1860" i="9"/>
  <c r="AG1861" i="9"/>
  <c r="AG1862" i="9"/>
  <c r="AG1863" i="9"/>
  <c r="AG1864" i="9"/>
  <c r="AG1865" i="9"/>
  <c r="AG1866" i="9"/>
  <c r="AG1867" i="9"/>
  <c r="AG1868" i="9"/>
  <c r="AG1869" i="9"/>
  <c r="AG1870" i="9"/>
  <c r="AG1871" i="9"/>
  <c r="AG1872" i="9"/>
  <c r="AG1873" i="9"/>
  <c r="AG1874" i="9"/>
  <c r="AG1875" i="9"/>
  <c r="AG1876" i="9"/>
  <c r="AG1877" i="9"/>
  <c r="AG1878" i="9"/>
  <c r="AG1879" i="9"/>
  <c r="AG1880" i="9"/>
  <c r="AG1881" i="9"/>
  <c r="AG1882" i="9"/>
  <c r="AG1883" i="9"/>
  <c r="AG1884" i="9"/>
  <c r="AG1885" i="9"/>
  <c r="AG1886" i="9"/>
  <c r="AG1887" i="9"/>
  <c r="AG1888" i="9"/>
  <c r="AG1889" i="9"/>
  <c r="AG1890" i="9"/>
  <c r="AG1891" i="9"/>
  <c r="AG1892" i="9"/>
  <c r="AG1893" i="9"/>
  <c r="AG1894" i="9"/>
  <c r="AG1895" i="9"/>
  <c r="AG1896" i="9"/>
  <c r="AG1897" i="9"/>
  <c r="AG1898" i="9"/>
  <c r="AG1899" i="9"/>
  <c r="AG1900" i="9"/>
  <c r="AG1901" i="9"/>
  <c r="AG1902" i="9"/>
  <c r="AG1903" i="9"/>
  <c r="AG1904" i="9"/>
  <c r="AG1905" i="9"/>
  <c r="AG1906" i="9"/>
  <c r="AG1907" i="9"/>
  <c r="AG1908" i="9"/>
  <c r="AG1909" i="9"/>
  <c r="AG1910" i="9"/>
  <c r="AG1911" i="9"/>
  <c r="AG1912" i="9"/>
  <c r="AG1913" i="9"/>
  <c r="AG1914" i="9"/>
  <c r="AG1915" i="9"/>
  <c r="AG1916" i="9"/>
  <c r="AG1917" i="9"/>
  <c r="AG1918" i="9"/>
  <c r="AG1919" i="9"/>
  <c r="AG1920" i="9"/>
  <c r="AG1921" i="9"/>
  <c r="AG1922" i="9"/>
  <c r="AG1923" i="9"/>
  <c r="AG1924" i="9"/>
  <c r="AG1925" i="9"/>
  <c r="AG1926" i="9"/>
  <c r="AG1927" i="9"/>
  <c r="AG1928" i="9"/>
  <c r="AG1929" i="9"/>
  <c r="AG1930" i="9"/>
  <c r="AG1931" i="9"/>
  <c r="AG1932" i="9"/>
  <c r="AG1933" i="9"/>
  <c r="AG1934" i="9"/>
  <c r="AG1935" i="9"/>
  <c r="AG1936" i="9"/>
  <c r="AG1937" i="9"/>
  <c r="AG1938" i="9"/>
  <c r="AG1939" i="9"/>
  <c r="AG1940" i="9"/>
  <c r="AG1941" i="9"/>
  <c r="AG1942" i="9"/>
  <c r="AG1943" i="9"/>
  <c r="AG1944" i="9"/>
  <c r="AG1945" i="9"/>
  <c r="AG1946" i="9"/>
  <c r="AG1947" i="9"/>
  <c r="AG1948" i="9"/>
  <c r="AG1949" i="9"/>
  <c r="AG1950" i="9"/>
  <c r="AG1951" i="9"/>
  <c r="AG1952" i="9"/>
  <c r="AG1953" i="9"/>
  <c r="AG1954" i="9"/>
  <c r="AG1955" i="9"/>
  <c r="AG1956" i="9"/>
  <c r="AG1957" i="9"/>
  <c r="AG1958" i="9"/>
  <c r="AG1959" i="9"/>
  <c r="AG1960" i="9"/>
  <c r="AG1961" i="9"/>
  <c r="AG1962" i="9"/>
  <c r="AG1963" i="9"/>
  <c r="AG1964" i="9"/>
  <c r="AG1965" i="9"/>
  <c r="AG1966" i="9"/>
  <c r="AG1967" i="9"/>
  <c r="AG1968" i="9"/>
  <c r="AG1969" i="9"/>
  <c r="AG1970" i="9"/>
  <c r="AG1971" i="9"/>
  <c r="AG1972" i="9"/>
  <c r="AG1973" i="9"/>
  <c r="AG1974" i="9"/>
  <c r="AG1975" i="9"/>
  <c r="AG1976" i="9"/>
  <c r="AG1977" i="9"/>
  <c r="AG1978" i="9"/>
  <c r="AG1979" i="9"/>
  <c r="AG1980" i="9"/>
  <c r="AG1981" i="9"/>
  <c r="AG1982" i="9"/>
  <c r="AG1983" i="9"/>
  <c r="AG1984" i="9"/>
  <c r="AG1985" i="9"/>
  <c r="AG1986" i="9"/>
  <c r="AG1987" i="9"/>
  <c r="AG1988" i="9"/>
  <c r="AG1989" i="9"/>
  <c r="AG1990" i="9"/>
  <c r="AG1991" i="9"/>
  <c r="AG1992" i="9"/>
  <c r="AG1993" i="9"/>
  <c r="AG1994" i="9"/>
  <c r="AG1995" i="9"/>
  <c r="AG1996" i="9"/>
  <c r="AG1997" i="9"/>
  <c r="AG1998" i="9"/>
  <c r="AG1999" i="9"/>
  <c r="AG2000" i="9"/>
  <c r="AG2001" i="9"/>
  <c r="AG2002" i="9"/>
  <c r="AG2003" i="9"/>
  <c r="AG2004" i="9"/>
  <c r="AG2005" i="9"/>
  <c r="AG2006" i="9"/>
  <c r="AG2007" i="9"/>
  <c r="AG2008" i="9"/>
  <c r="AG2009" i="9"/>
  <c r="AG2010" i="9"/>
  <c r="AG2011" i="9"/>
  <c r="AG2012" i="9"/>
  <c r="AG2013" i="9"/>
  <c r="AG2014" i="9"/>
  <c r="AG2015" i="9"/>
  <c r="AG2016" i="9"/>
  <c r="AG2017" i="9"/>
  <c r="AG2018" i="9"/>
  <c r="AG2019" i="9"/>
  <c r="AG2020" i="9"/>
  <c r="AG2021" i="9"/>
  <c r="AG2022" i="9"/>
  <c r="AG2023" i="9"/>
  <c r="AG2024" i="9"/>
  <c r="AG2025" i="9"/>
  <c r="AG2026" i="9"/>
  <c r="AG2027" i="9"/>
  <c r="AG2028" i="9"/>
  <c r="AG2029" i="9"/>
  <c r="AG2030" i="9"/>
  <c r="AG2031" i="9"/>
  <c r="AG2032" i="9"/>
  <c r="AG2033" i="9"/>
  <c r="AG2034" i="9"/>
  <c r="AG2035" i="9"/>
  <c r="AG2036" i="9"/>
  <c r="AG2037" i="9"/>
  <c r="AG2038" i="9"/>
  <c r="AG2039" i="9"/>
  <c r="AG2040" i="9"/>
  <c r="AG2041" i="9"/>
  <c r="AG2042" i="9"/>
  <c r="AG2043" i="9"/>
  <c r="AG2044" i="9"/>
  <c r="AG2045" i="9"/>
  <c r="AG2046" i="9"/>
  <c r="AG2047" i="9"/>
  <c r="AG2048" i="9"/>
  <c r="AG2049" i="9"/>
  <c r="AG2050" i="9"/>
  <c r="AG2051" i="9"/>
  <c r="AG2052" i="9"/>
  <c r="AG2053" i="9"/>
  <c r="AG2054" i="9"/>
  <c r="AG2055" i="9"/>
  <c r="AG2056" i="9"/>
  <c r="AG2057" i="9"/>
  <c r="AG2058" i="9"/>
  <c r="AG2059" i="9"/>
  <c r="AG2060" i="9"/>
  <c r="AG2061" i="9"/>
  <c r="AG2062" i="9"/>
  <c r="AG2063" i="9"/>
  <c r="AG2064" i="9"/>
  <c r="AG2065" i="9"/>
  <c r="AG2066" i="9"/>
  <c r="AG2067" i="9"/>
  <c r="AG2068" i="9"/>
  <c r="AG2069" i="9"/>
  <c r="AG2070" i="9"/>
  <c r="AG2071" i="9"/>
  <c r="AG2072" i="9"/>
  <c r="AG2073" i="9"/>
  <c r="AG2074" i="9"/>
  <c r="AG2075" i="9"/>
  <c r="AG2076" i="9"/>
  <c r="AG2077" i="9"/>
  <c r="AG2078" i="9"/>
  <c r="AG2079" i="9"/>
  <c r="AG2080" i="9"/>
  <c r="AG2081" i="9"/>
  <c r="AG2082" i="9"/>
  <c r="AG2083" i="9"/>
  <c r="AG2084" i="9"/>
  <c r="AG2085" i="9"/>
  <c r="AG2086" i="9"/>
  <c r="AG2087" i="9"/>
  <c r="AG2088" i="9"/>
  <c r="AG2089" i="9"/>
  <c r="AG2090" i="9"/>
  <c r="AG2091" i="9"/>
  <c r="AG2092" i="9"/>
  <c r="AG2093" i="9"/>
  <c r="AG2094" i="9"/>
  <c r="AG2095" i="9"/>
  <c r="AG2096" i="9"/>
  <c r="AG2097" i="9"/>
  <c r="AG2098" i="9"/>
  <c r="AG2099" i="9"/>
  <c r="AG2100" i="9"/>
  <c r="AG2101" i="9"/>
  <c r="AG2102" i="9"/>
  <c r="AG2103" i="9"/>
  <c r="AG2104" i="9"/>
  <c r="AG2105" i="9"/>
  <c r="AG2106" i="9"/>
  <c r="AG2107" i="9"/>
  <c r="AG2108" i="9"/>
  <c r="AG2109" i="9"/>
  <c r="AG2110" i="9"/>
  <c r="AG2111" i="9"/>
  <c r="AG2112" i="9"/>
  <c r="AG2113" i="9"/>
  <c r="AG2114" i="9"/>
  <c r="AG2116" i="9"/>
  <c r="AG2117" i="9"/>
  <c r="AG2118" i="9"/>
  <c r="AG2119" i="9"/>
  <c r="AG2120" i="9"/>
  <c r="AG2121" i="9"/>
  <c r="AG2122" i="9"/>
  <c r="AG2123" i="9"/>
  <c r="AG2124" i="9"/>
  <c r="AG2125" i="9"/>
  <c r="AG2126" i="9"/>
  <c r="AG2127" i="9"/>
  <c r="AG2128" i="9"/>
  <c r="AG2129" i="9"/>
  <c r="AG2130" i="9"/>
  <c r="AG2131" i="9"/>
  <c r="AG2132" i="9"/>
  <c r="AG2133" i="9"/>
  <c r="AG2134" i="9"/>
  <c r="AG2135" i="9"/>
  <c r="AG2136" i="9"/>
  <c r="AG2137" i="9"/>
  <c r="AG2138" i="9"/>
  <c r="AG2139" i="9"/>
  <c r="AG2140" i="9"/>
  <c r="AG2141" i="9"/>
  <c r="AG2142" i="9"/>
  <c r="AG2143" i="9"/>
  <c r="AG2144" i="9"/>
  <c r="AG2145" i="9"/>
  <c r="AG2146" i="9"/>
  <c r="AG2147" i="9"/>
  <c r="AG2148" i="9"/>
  <c r="AG2149" i="9"/>
  <c r="AG2150" i="9"/>
  <c r="AG2151" i="9"/>
  <c r="AG2152" i="9"/>
  <c r="AG2153" i="9"/>
  <c r="AG2154" i="9"/>
  <c r="AG2155" i="9"/>
  <c r="AG2156" i="9"/>
  <c r="AG2157" i="9"/>
  <c r="AG2158" i="9"/>
  <c r="AG2159" i="9"/>
  <c r="AG2160" i="9"/>
  <c r="AG2161" i="9"/>
  <c r="AG2162" i="9"/>
  <c r="AG2163" i="9"/>
  <c r="AG2164" i="9"/>
  <c r="AG2165" i="9"/>
  <c r="AG2166" i="9"/>
  <c r="AG2167" i="9"/>
  <c r="AG2168" i="9"/>
  <c r="AG2169" i="9"/>
  <c r="AG2170" i="9"/>
  <c r="AG2171" i="9"/>
  <c r="AG2172" i="9"/>
  <c r="AG2173" i="9"/>
  <c r="AG2174" i="9"/>
  <c r="AG2175" i="9"/>
  <c r="AG2176" i="9"/>
  <c r="AG2177" i="9"/>
  <c r="AG2178" i="9"/>
  <c r="AG2179" i="9"/>
  <c r="AG2180" i="9"/>
  <c r="AG2181" i="9"/>
  <c r="AG2182" i="9"/>
  <c r="AG2183" i="9"/>
  <c r="AG2184" i="9"/>
  <c r="AG2185" i="9"/>
  <c r="AG2186" i="9"/>
  <c r="AG2187" i="9"/>
  <c r="AG2188" i="9"/>
  <c r="AG2189" i="9"/>
  <c r="AG2190" i="9"/>
  <c r="AG2191" i="9"/>
  <c r="AG2192" i="9"/>
  <c r="AG2193" i="9"/>
  <c r="AG2194" i="9"/>
  <c r="AG2195" i="9"/>
  <c r="AG2196" i="9"/>
  <c r="AG2197" i="9"/>
  <c r="AG2198" i="9"/>
  <c r="AG2199" i="9"/>
  <c r="AG2200" i="9"/>
  <c r="AG2201" i="9"/>
  <c r="AG2202" i="9"/>
  <c r="AG2203" i="9"/>
  <c r="AG2204" i="9"/>
  <c r="AG2205" i="9"/>
  <c r="AG2206" i="9"/>
  <c r="AG2207" i="9"/>
  <c r="AG2208" i="9"/>
  <c r="AG2209" i="9"/>
  <c r="AG2210" i="9"/>
  <c r="AG2211" i="9"/>
  <c r="AG2212" i="9"/>
  <c r="AG2213" i="9"/>
  <c r="AG2214" i="9"/>
  <c r="AG2215" i="9"/>
  <c r="AG2216" i="9"/>
  <c r="AG2217" i="9"/>
  <c r="AG2218" i="9"/>
  <c r="AG2219" i="9"/>
  <c r="AG2220" i="9"/>
  <c r="AG2221" i="9"/>
  <c r="AG2222" i="9"/>
  <c r="AG2223" i="9"/>
  <c r="AG2224" i="9"/>
  <c r="AG2225" i="9"/>
  <c r="AG2226" i="9"/>
  <c r="AG2227" i="9"/>
  <c r="AG2228" i="9"/>
  <c r="AG2229" i="9"/>
  <c r="AG2230" i="9"/>
  <c r="AG2231" i="9"/>
  <c r="AG2232" i="9"/>
  <c r="AG2233" i="9"/>
  <c r="AG2234" i="9"/>
  <c r="AG2235" i="9"/>
  <c r="AG2236" i="9"/>
  <c r="AG2237" i="9"/>
  <c r="AG2238" i="9"/>
  <c r="AG2239" i="9"/>
  <c r="AG2240" i="9"/>
  <c r="AG2241" i="9"/>
  <c r="AG2242" i="9"/>
  <c r="AG2243" i="9"/>
  <c r="AG2244" i="9"/>
  <c r="AG2245" i="9"/>
  <c r="AG2246" i="9"/>
  <c r="AG2247" i="9"/>
  <c r="AG2248" i="9"/>
  <c r="AG2249" i="9"/>
  <c r="AG2250" i="9"/>
  <c r="AG2251" i="9"/>
  <c r="AG2252" i="9"/>
  <c r="AG2253" i="9"/>
  <c r="AG2254" i="9"/>
  <c r="AG2255" i="9"/>
  <c r="AG2256" i="9"/>
  <c r="AG2257" i="9"/>
  <c r="AG2258" i="9"/>
  <c r="AG2259" i="9"/>
  <c r="AG2260" i="9"/>
  <c r="AG2261" i="9"/>
  <c r="AG2262" i="9"/>
  <c r="AG2263" i="9"/>
  <c r="AG2264" i="9"/>
  <c r="AG2265" i="9"/>
  <c r="AG2266" i="9"/>
  <c r="AG2267" i="9"/>
  <c r="AG2268" i="9"/>
  <c r="AG2269" i="9"/>
  <c r="AG2270" i="9"/>
  <c r="AG2271" i="9"/>
  <c r="AG2272" i="9"/>
  <c r="AG2273" i="9"/>
  <c r="AG2274" i="9"/>
  <c r="AG2275" i="9"/>
  <c r="AG2276" i="9"/>
  <c r="AG2277" i="9"/>
  <c r="AG2278" i="9"/>
  <c r="AG2279" i="9"/>
  <c r="AG2280" i="9"/>
  <c r="AG2281" i="9"/>
  <c r="AG2282" i="9"/>
  <c r="AG2283" i="9"/>
  <c r="AG2284" i="9"/>
  <c r="AG2285" i="9"/>
  <c r="AG2286" i="9"/>
  <c r="AG2287" i="9"/>
  <c r="AG2288" i="9"/>
  <c r="AG2289" i="9"/>
  <c r="AG2290" i="9"/>
  <c r="AG2291" i="9"/>
  <c r="AG2292" i="9"/>
  <c r="AG2293" i="9"/>
  <c r="AG2294" i="9"/>
  <c r="AG2295" i="9"/>
  <c r="AG2296" i="9"/>
  <c r="AG2297" i="9"/>
  <c r="AG2298" i="9"/>
  <c r="AG2299" i="9"/>
  <c r="AG2300" i="9"/>
  <c r="AG2301" i="9"/>
  <c r="AG2302" i="9"/>
  <c r="AG2303" i="9"/>
  <c r="AG2304" i="9"/>
  <c r="AG2305" i="9"/>
  <c r="AG2306" i="9"/>
  <c r="AG2307" i="9"/>
  <c r="AG2308" i="9"/>
  <c r="AG2309" i="9"/>
  <c r="AG2310" i="9"/>
  <c r="AG2311" i="9"/>
  <c r="AG2312" i="9"/>
  <c r="AG2313" i="9"/>
  <c r="AG2314" i="9"/>
  <c r="AG2315" i="9"/>
  <c r="AG2316" i="9"/>
  <c r="AG2317" i="9"/>
  <c r="AG2318" i="9"/>
  <c r="AG2319" i="9"/>
  <c r="AG2320" i="9"/>
  <c r="AG2321" i="9"/>
  <c r="AG2322" i="9"/>
  <c r="AG2323" i="9"/>
  <c r="AG2324" i="9"/>
  <c r="AG2325" i="9"/>
  <c r="AG2326" i="9"/>
  <c r="AG2327" i="9"/>
  <c r="AG2328" i="9"/>
  <c r="AG2329" i="9"/>
  <c r="AG2330" i="9"/>
  <c r="AG2331" i="9"/>
  <c r="AG2332" i="9"/>
  <c r="AG2333" i="9"/>
  <c r="AG2334" i="9"/>
  <c r="AG2335" i="9"/>
  <c r="AG2336" i="9"/>
  <c r="AG2337" i="9"/>
  <c r="AG2338" i="9"/>
  <c r="AG2339" i="9"/>
  <c r="AG2340" i="9"/>
  <c r="AG2341" i="9"/>
  <c r="AG2342" i="9"/>
  <c r="AG2343" i="9"/>
  <c r="AG2344" i="9"/>
  <c r="AG2345" i="9"/>
  <c r="AG2346" i="9"/>
  <c r="AG2347" i="9"/>
  <c r="AG2348" i="9"/>
  <c r="AG2349" i="9"/>
  <c r="AG2350" i="9"/>
  <c r="AG2351" i="9"/>
  <c r="AG2352" i="9"/>
  <c r="AG2353" i="9"/>
  <c r="AG2354" i="9"/>
  <c r="AG2355" i="9"/>
  <c r="AG2356" i="9"/>
  <c r="AG2357" i="9"/>
  <c r="AG2358" i="9"/>
  <c r="AG2359" i="9"/>
  <c r="AG2360" i="9"/>
  <c r="AG2361" i="9"/>
  <c r="AG2362" i="9"/>
  <c r="AG2363" i="9"/>
  <c r="AG2364" i="9"/>
  <c r="AG2365" i="9"/>
  <c r="AG2366" i="9"/>
  <c r="AG2367" i="9"/>
  <c r="AG2368" i="9"/>
  <c r="AG2369" i="9"/>
  <c r="AG2370" i="9"/>
  <c r="AG2371" i="9"/>
  <c r="AG2372" i="9"/>
  <c r="AG2373" i="9"/>
  <c r="AG2374" i="9"/>
  <c r="AG2375" i="9"/>
  <c r="AG2376" i="9"/>
  <c r="AG2377" i="9"/>
  <c r="AG2378" i="9"/>
  <c r="AG2379" i="9"/>
  <c r="AG2380" i="9"/>
  <c r="AG2381" i="9"/>
  <c r="AG2382" i="9"/>
  <c r="AG2383" i="9"/>
  <c r="AG2384" i="9"/>
  <c r="AG2385" i="9"/>
  <c r="AG2386" i="9"/>
  <c r="AG2387" i="9"/>
  <c r="AG2388" i="9"/>
  <c r="AG2389" i="9"/>
  <c r="AG2390" i="9"/>
  <c r="AG2391" i="9"/>
  <c r="AG2392" i="9"/>
  <c r="AG2393" i="9"/>
  <c r="AG2394" i="9"/>
  <c r="AG2395" i="9"/>
  <c r="AG2396" i="9"/>
  <c r="AG2397" i="9"/>
  <c r="AG2398" i="9"/>
  <c r="AG2399" i="9"/>
  <c r="AG2400" i="9"/>
  <c r="AG2401" i="9"/>
  <c r="AG2402" i="9"/>
  <c r="AG2403" i="9"/>
  <c r="AG2404" i="9"/>
  <c r="AG2405" i="9"/>
  <c r="AG2406" i="9"/>
  <c r="AG2407" i="9"/>
  <c r="AG2408" i="9"/>
  <c r="AG2409" i="9"/>
  <c r="AG2410" i="9"/>
  <c r="AG2411" i="9"/>
  <c r="AG2412" i="9"/>
  <c r="AG2413" i="9"/>
  <c r="AG2414" i="9"/>
  <c r="AG2415" i="9"/>
  <c r="AG2416" i="9"/>
  <c r="AG2417" i="9"/>
  <c r="AG2418" i="9"/>
  <c r="AG2419" i="9"/>
  <c r="AG2420" i="9"/>
  <c r="AG2421" i="9"/>
  <c r="AG2422" i="9"/>
  <c r="AG2423" i="9"/>
  <c r="AG2424" i="9"/>
  <c r="AG2425" i="9"/>
  <c r="AG2426" i="9"/>
  <c r="AG2427" i="9"/>
  <c r="AG2428" i="9"/>
  <c r="AG2429" i="9"/>
  <c r="AG2430" i="9"/>
  <c r="AG2431" i="9"/>
  <c r="AG2432" i="9"/>
  <c r="AG2433" i="9"/>
  <c r="AG2434" i="9"/>
  <c r="AG2435" i="9"/>
  <c r="AG2436" i="9"/>
  <c r="AG2437" i="9"/>
  <c r="AG2438" i="9"/>
  <c r="AG2439" i="9"/>
  <c r="AG2440" i="9"/>
  <c r="AG2441" i="9"/>
  <c r="AG2442" i="9"/>
  <c r="AG2443" i="9"/>
  <c r="AG2444" i="9"/>
  <c r="AG2445" i="9"/>
  <c r="AG2446" i="9"/>
  <c r="AG2447" i="9"/>
  <c r="AG2448" i="9"/>
  <c r="AG2449" i="9"/>
  <c r="AG2450" i="9"/>
  <c r="AG2451" i="9"/>
  <c r="AG2452" i="9"/>
  <c r="AG2453" i="9"/>
  <c r="AG2454" i="9"/>
  <c r="AG2455" i="9"/>
  <c r="AG2456" i="9"/>
  <c r="AG2457" i="9"/>
  <c r="AG2458" i="9"/>
  <c r="AG2459" i="9"/>
  <c r="AG2460" i="9"/>
  <c r="AG2461" i="9"/>
  <c r="AG2462" i="9"/>
  <c r="AG2463" i="9"/>
  <c r="AG2464" i="9"/>
  <c r="AG2465" i="9"/>
  <c r="AG2466" i="9"/>
  <c r="AG2467" i="9"/>
  <c r="AG2468" i="9"/>
  <c r="AG2469" i="9"/>
  <c r="AG2470" i="9"/>
  <c r="AG2471" i="9"/>
  <c r="AG2472" i="9"/>
  <c r="AG2473" i="9"/>
  <c r="AG2474" i="9"/>
  <c r="AG2475" i="9"/>
  <c r="AG2476" i="9"/>
  <c r="AG2477" i="9"/>
  <c r="AG2478" i="9"/>
  <c r="AG2479" i="9"/>
  <c r="AG2480" i="9"/>
  <c r="AG2481" i="9"/>
  <c r="AG2482" i="9"/>
  <c r="AG2483" i="9"/>
  <c r="AG2484" i="9"/>
  <c r="AG2485" i="9"/>
  <c r="AG2486" i="9"/>
  <c r="AG2487" i="9"/>
  <c r="AG2488" i="9"/>
  <c r="AG2489" i="9"/>
  <c r="AG2490" i="9"/>
  <c r="AG2491" i="9"/>
  <c r="AG2492" i="9"/>
  <c r="AG2493" i="9"/>
  <c r="AG2494" i="9"/>
  <c r="AG2495" i="9"/>
  <c r="AG2496" i="9"/>
  <c r="AG2497" i="9"/>
  <c r="AG2498" i="9"/>
  <c r="AG2499" i="9"/>
  <c r="AG2500" i="9"/>
  <c r="AG2501" i="9"/>
  <c r="AG2502" i="9"/>
  <c r="AG2503" i="9"/>
  <c r="AG2504" i="9"/>
  <c r="AG2505" i="9"/>
  <c r="AG2506" i="9"/>
  <c r="AG2507" i="9"/>
  <c r="AG2508" i="9"/>
  <c r="AG2509" i="9"/>
  <c r="AG2510" i="9"/>
  <c r="AG2511" i="9"/>
  <c r="AG2512" i="9"/>
  <c r="AG2513" i="9"/>
  <c r="AG2514" i="9"/>
  <c r="AG2515" i="9"/>
  <c r="AG2516" i="9"/>
  <c r="AG2517" i="9"/>
  <c r="AG2518" i="9"/>
  <c r="AG2519" i="9"/>
  <c r="AG2520" i="9"/>
  <c r="AG2521" i="9"/>
  <c r="AG2522" i="9"/>
  <c r="AG2523" i="9"/>
  <c r="AG2524" i="9"/>
  <c r="AG2525" i="9"/>
  <c r="AG2526" i="9"/>
  <c r="AG2527" i="9"/>
  <c r="AG2528" i="9"/>
  <c r="AG2529" i="9"/>
  <c r="AG2530" i="9"/>
  <c r="AG2531" i="9"/>
  <c r="AG2532" i="9"/>
  <c r="AG2533" i="9"/>
  <c r="AG2534" i="9"/>
  <c r="AG2535" i="9"/>
  <c r="AG2536" i="9"/>
  <c r="AG2537" i="9"/>
  <c r="AG2538" i="9"/>
  <c r="AG2539" i="9"/>
  <c r="AG2540" i="9"/>
  <c r="AG2541" i="9"/>
  <c r="AG2542" i="9"/>
  <c r="AG2543" i="9"/>
  <c r="AG2544" i="9"/>
  <c r="AG2545" i="9"/>
  <c r="AG2546" i="9"/>
  <c r="AG2547" i="9"/>
  <c r="AG2548" i="9"/>
  <c r="AG2549" i="9"/>
  <c r="AG2550" i="9"/>
  <c r="AG2551" i="9"/>
  <c r="AG2552" i="9"/>
  <c r="AG2553" i="9"/>
  <c r="AG2554" i="9"/>
  <c r="AG2555" i="9"/>
  <c r="AG2556" i="9"/>
  <c r="AG2557" i="9"/>
  <c r="AG2558" i="9"/>
  <c r="AG2559" i="9"/>
  <c r="AG2560" i="9"/>
  <c r="AG2561" i="9"/>
  <c r="AG2562" i="9"/>
  <c r="AG2563" i="9"/>
  <c r="AG2564" i="9"/>
  <c r="AG2565" i="9"/>
  <c r="AG2566" i="9"/>
  <c r="AG2567" i="9"/>
  <c r="AG2568" i="9"/>
  <c r="AG2569" i="9"/>
  <c r="AG2570" i="9"/>
  <c r="AG2571" i="9"/>
  <c r="AG2572" i="9"/>
  <c r="AG2573" i="9"/>
  <c r="AG2574" i="9"/>
  <c r="AG2575" i="9"/>
  <c r="AG2576" i="9"/>
  <c r="AG2577" i="9"/>
  <c r="AG2578" i="9"/>
  <c r="AG2579" i="9"/>
  <c r="AG2580" i="9"/>
  <c r="AG2581" i="9"/>
  <c r="AG2582" i="9"/>
  <c r="AG2583" i="9"/>
  <c r="AG2584" i="9"/>
  <c r="AG2585" i="9"/>
  <c r="AG2586" i="9"/>
  <c r="AG2587" i="9"/>
  <c r="AG2588" i="9"/>
  <c r="AG2589" i="9"/>
  <c r="AG2590" i="9"/>
  <c r="AG2591" i="9"/>
  <c r="AG2592" i="9"/>
  <c r="AG2593" i="9"/>
  <c r="AG2594" i="9"/>
  <c r="AG2595" i="9"/>
  <c r="AG2596" i="9"/>
  <c r="AG2597" i="9"/>
  <c r="AG2598" i="9"/>
  <c r="AG2599" i="9"/>
  <c r="AG2600" i="9"/>
  <c r="AG2601" i="9"/>
  <c r="AG2602" i="9"/>
  <c r="AG2603" i="9"/>
  <c r="AG2604" i="9"/>
  <c r="AG2605" i="9"/>
  <c r="AG2606" i="9"/>
  <c r="AG2607" i="9"/>
  <c r="AG2608" i="9"/>
  <c r="AG2609" i="9"/>
  <c r="AG2610" i="9"/>
  <c r="AG2611" i="9"/>
  <c r="AG2612" i="9"/>
  <c r="AG2613" i="9"/>
  <c r="AG2614" i="9"/>
  <c r="AG2615" i="9"/>
  <c r="AG2616" i="9"/>
  <c r="AG2617" i="9"/>
  <c r="AG2618" i="9"/>
  <c r="AG2619" i="9"/>
  <c r="AG2620" i="9"/>
  <c r="AG2621" i="9"/>
  <c r="AG2622" i="9"/>
  <c r="AG2623" i="9"/>
  <c r="AG2624" i="9"/>
  <c r="E2" i="9" l="1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54" i="9"/>
  <c r="E1255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23" i="9"/>
  <c r="E1324" i="9"/>
  <c r="E1325" i="9"/>
  <c r="E1326" i="9"/>
  <c r="E1327" i="9"/>
  <c r="E1337" i="9"/>
  <c r="E1338" i="9"/>
  <c r="E1339" i="9"/>
  <c r="E1340" i="9"/>
  <c r="E1341" i="9"/>
  <c r="E1342" i="9"/>
  <c r="E1343" i="9"/>
  <c r="E1344" i="9"/>
  <c r="E1345" i="9"/>
  <c r="E1346" i="9"/>
  <c r="E1347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72" i="9"/>
  <c r="E1473" i="9"/>
  <c r="E1474" i="9"/>
  <c r="E1475" i="9"/>
  <c r="E1476" i="9"/>
  <c r="E1477" i="9"/>
  <c r="E1494" i="9"/>
  <c r="E1495" i="9"/>
  <c r="E1501" i="9"/>
  <c r="E1502" i="9"/>
  <c r="E1503" i="9"/>
  <c r="E1504" i="9"/>
  <c r="E1505" i="9"/>
  <c r="E1506" i="9"/>
  <c r="E1507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33" i="9"/>
  <c r="E1534" i="9"/>
  <c r="E1535" i="9"/>
  <c r="E1536" i="9"/>
  <c r="E1537" i="9"/>
  <c r="E1538" i="9"/>
  <c r="E1539" i="9"/>
  <c r="E1540" i="9"/>
  <c r="E1541" i="9"/>
  <c r="E1542" i="9"/>
  <c r="E1543" i="9"/>
  <c r="E1549" i="9"/>
  <c r="E1550" i="9"/>
  <c r="E1551" i="9"/>
  <c r="E1552" i="9"/>
  <c r="E1553" i="9"/>
  <c r="E1554" i="9"/>
  <c r="E1558" i="9"/>
  <c r="E1559" i="9"/>
  <c r="E1560" i="9"/>
  <c r="E1561" i="9"/>
  <c r="E1566" i="9"/>
  <c r="E1567" i="9"/>
  <c r="E1568" i="9"/>
  <c r="E1569" i="9"/>
  <c r="E1570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9" i="9"/>
  <c r="E1620" i="9"/>
  <c r="E1621" i="9"/>
  <c r="E1622" i="9"/>
  <c r="E1623" i="9"/>
  <c r="E1624" i="9"/>
  <c r="E1625" i="9"/>
  <c r="E1626" i="9"/>
  <c r="E1627" i="9"/>
  <c r="E1631" i="9"/>
  <c r="E1632" i="9"/>
  <c r="E1633" i="9"/>
  <c r="E1634" i="9"/>
  <c r="E1635" i="9"/>
  <c r="E1636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9" i="9"/>
  <c r="E1670" i="9"/>
  <c r="E1671" i="9"/>
  <c r="E1672" i="9"/>
  <c r="E1673" i="9"/>
  <c r="E1674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9" i="9"/>
  <c r="E1740" i="9"/>
  <c r="E1741" i="9"/>
  <c r="E1742" i="9"/>
  <c r="E1743" i="9"/>
  <c r="E1744" i="9"/>
  <c r="E1750" i="9"/>
  <c r="E1751" i="9"/>
  <c r="E1752" i="9"/>
  <c r="E1753" i="9"/>
  <c r="E1754" i="9"/>
  <c r="E1760" i="9"/>
  <c r="E1761" i="9"/>
  <c r="E1762" i="9"/>
  <c r="E1763" i="9"/>
  <c r="E1764" i="9"/>
  <c r="E1765" i="9"/>
  <c r="E1766" i="9"/>
  <c r="E1767" i="9"/>
  <c r="E1769" i="9"/>
  <c r="E1770" i="9"/>
  <c r="E1771" i="9"/>
  <c r="E1772" i="9"/>
  <c r="E1773" i="9"/>
  <c r="E1780" i="9"/>
  <c r="E1781" i="9"/>
  <c r="E1782" i="9"/>
  <c r="E1783" i="9"/>
  <c r="E1784" i="9"/>
  <c r="E1785" i="9"/>
  <c r="E1786" i="9"/>
  <c r="E1787" i="9"/>
  <c r="E1788" i="9"/>
  <c r="E1789" i="9"/>
  <c r="E1793" i="9"/>
  <c r="E1794" i="9"/>
  <c r="E1795" i="9"/>
  <c r="E1796" i="9"/>
  <c r="E1802" i="9"/>
  <c r="E1803" i="9"/>
  <c r="E1804" i="9"/>
  <c r="E1805" i="9"/>
  <c r="E1806" i="9"/>
  <c r="E1810" i="9"/>
  <c r="E1811" i="9"/>
  <c r="E1812" i="9"/>
  <c r="E1813" i="9"/>
  <c r="E1814" i="9"/>
  <c r="E1815" i="9"/>
  <c r="E1824" i="9"/>
  <c r="E1825" i="9"/>
  <c r="E1826" i="9"/>
  <c r="E1827" i="9"/>
  <c r="E1828" i="9"/>
  <c r="E1829" i="9"/>
  <c r="E1830" i="9"/>
  <c r="E1831" i="9"/>
  <c r="E1832" i="9"/>
  <c r="E1833" i="9"/>
  <c r="E1834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9" i="9"/>
  <c r="E1890" i="9"/>
  <c r="E1891" i="9"/>
  <c r="E1892" i="9"/>
  <c r="E1893" i="9"/>
  <c r="E1897" i="9"/>
  <c r="E1898" i="9"/>
  <c r="E1899" i="9"/>
  <c r="E190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51" i="9"/>
  <c r="E1952" i="9"/>
  <c r="E1953" i="9"/>
  <c r="E1954" i="9"/>
  <c r="E1955" i="9"/>
  <c r="E1963" i="9"/>
  <c r="E1964" i="9"/>
  <c r="E1965" i="9"/>
  <c r="E1966" i="9"/>
  <c r="E1967" i="9"/>
  <c r="E1968" i="9"/>
  <c r="E1974" i="9"/>
  <c r="E1975" i="9"/>
  <c r="E1976" i="9"/>
  <c r="E1977" i="9"/>
  <c r="E1978" i="9"/>
  <c r="E1981" i="9"/>
  <c r="E1982" i="9"/>
  <c r="E1983" i="9"/>
  <c r="E1984" i="9"/>
  <c r="E1985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9" i="9"/>
  <c r="E2020" i="9"/>
  <c r="E2021" i="9"/>
  <c r="E2022" i="9"/>
  <c r="E2023" i="9"/>
  <c r="E2024" i="9"/>
  <c r="E2025" i="9"/>
  <c r="E2026" i="9"/>
  <c r="E2039" i="9"/>
  <c r="E2040" i="9"/>
  <c r="E2041" i="9"/>
  <c r="E2042" i="9"/>
  <c r="E2043" i="9"/>
  <c r="E2044" i="9"/>
  <c r="E2045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8" i="9"/>
  <c r="E2089" i="9"/>
  <c r="E2090" i="9"/>
  <c r="E2091" i="9"/>
  <c r="E2092" i="9"/>
  <c r="E2093" i="9"/>
  <c r="E2094" i="9"/>
  <c r="E2095" i="9"/>
  <c r="E2096" i="9"/>
  <c r="E2101" i="9"/>
  <c r="E2102" i="9"/>
  <c r="E2103" i="9"/>
  <c r="E2111" i="9"/>
  <c r="E2112" i="9"/>
  <c r="E2113" i="9"/>
  <c r="E2114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D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54" i="9"/>
  <c r="D1255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23" i="9"/>
  <c r="D1324" i="9"/>
  <c r="D1325" i="9"/>
  <c r="D1326" i="9"/>
  <c r="D1327" i="9"/>
  <c r="D1337" i="9"/>
  <c r="D1338" i="9"/>
  <c r="D1339" i="9"/>
  <c r="D1340" i="9"/>
  <c r="D1341" i="9"/>
  <c r="D1342" i="9"/>
  <c r="D1343" i="9"/>
  <c r="D1344" i="9"/>
  <c r="D1345" i="9"/>
  <c r="D1346" i="9"/>
  <c r="D1347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72" i="9"/>
  <c r="D1473" i="9"/>
  <c r="D1474" i="9"/>
  <c r="D1475" i="9"/>
  <c r="D1476" i="9"/>
  <c r="D1477" i="9"/>
  <c r="D1494" i="9"/>
  <c r="D1495" i="9"/>
  <c r="D1501" i="9"/>
  <c r="D1502" i="9"/>
  <c r="D1503" i="9"/>
  <c r="D1504" i="9"/>
  <c r="D1505" i="9"/>
  <c r="D1506" i="9"/>
  <c r="D1507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33" i="9"/>
  <c r="D1534" i="9"/>
  <c r="D1535" i="9"/>
  <c r="D1536" i="9"/>
  <c r="D1537" i="9"/>
  <c r="D1538" i="9"/>
  <c r="D1539" i="9"/>
  <c r="D1540" i="9"/>
  <c r="D1541" i="9"/>
  <c r="D1542" i="9"/>
  <c r="D1543" i="9"/>
  <c r="D1549" i="9"/>
  <c r="D1550" i="9"/>
  <c r="D1551" i="9"/>
  <c r="D1552" i="9"/>
  <c r="D1553" i="9"/>
  <c r="D1554" i="9"/>
  <c r="D1558" i="9"/>
  <c r="D1559" i="9"/>
  <c r="D1560" i="9"/>
  <c r="D1561" i="9"/>
  <c r="D1566" i="9"/>
  <c r="D1567" i="9"/>
  <c r="D1568" i="9"/>
  <c r="D1569" i="9"/>
  <c r="D1570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9" i="9"/>
  <c r="D1620" i="9"/>
  <c r="D1621" i="9"/>
  <c r="D1622" i="9"/>
  <c r="D1623" i="9"/>
  <c r="D1624" i="9"/>
  <c r="D1625" i="9"/>
  <c r="D1626" i="9"/>
  <c r="D1627" i="9"/>
  <c r="D1631" i="9"/>
  <c r="D1632" i="9"/>
  <c r="D1633" i="9"/>
  <c r="D1634" i="9"/>
  <c r="D1635" i="9"/>
  <c r="D1636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9" i="9"/>
  <c r="D1670" i="9"/>
  <c r="D1671" i="9"/>
  <c r="D1672" i="9"/>
  <c r="D1673" i="9"/>
  <c r="D1674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9" i="9"/>
  <c r="D1740" i="9"/>
  <c r="D1741" i="9"/>
  <c r="D1742" i="9"/>
  <c r="D1743" i="9"/>
  <c r="D1744" i="9"/>
  <c r="D1750" i="9"/>
  <c r="D1751" i="9"/>
  <c r="D1752" i="9"/>
  <c r="D1753" i="9"/>
  <c r="D1754" i="9"/>
  <c r="D1760" i="9"/>
  <c r="D1761" i="9"/>
  <c r="D1762" i="9"/>
  <c r="D1763" i="9"/>
  <c r="D1764" i="9"/>
  <c r="D1765" i="9"/>
  <c r="D1766" i="9"/>
  <c r="D1767" i="9"/>
  <c r="D1769" i="9"/>
  <c r="D1770" i="9"/>
  <c r="D1771" i="9"/>
  <c r="D1772" i="9"/>
  <c r="D1773" i="9"/>
  <c r="D1780" i="9"/>
  <c r="D1781" i="9"/>
  <c r="D1782" i="9"/>
  <c r="D1783" i="9"/>
  <c r="D1784" i="9"/>
  <c r="D1785" i="9"/>
  <c r="D1786" i="9"/>
  <c r="D1787" i="9"/>
  <c r="D1788" i="9"/>
  <c r="D1789" i="9"/>
  <c r="D1793" i="9"/>
  <c r="D1794" i="9"/>
  <c r="D1795" i="9"/>
  <c r="D1796" i="9"/>
  <c r="D1802" i="9"/>
  <c r="D1803" i="9"/>
  <c r="D1804" i="9"/>
  <c r="D1805" i="9"/>
  <c r="D1806" i="9"/>
  <c r="D1810" i="9"/>
  <c r="D1811" i="9"/>
  <c r="D1812" i="9"/>
  <c r="D1813" i="9"/>
  <c r="D1814" i="9"/>
  <c r="D1815" i="9"/>
  <c r="D1824" i="9"/>
  <c r="D1825" i="9"/>
  <c r="D1826" i="9"/>
  <c r="D1827" i="9"/>
  <c r="D1828" i="9"/>
  <c r="D1829" i="9"/>
  <c r="D1830" i="9"/>
  <c r="D1831" i="9"/>
  <c r="D1832" i="9"/>
  <c r="D1833" i="9"/>
  <c r="D1834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9" i="9"/>
  <c r="D1890" i="9"/>
  <c r="D1891" i="9"/>
  <c r="D1892" i="9"/>
  <c r="D1893" i="9"/>
  <c r="D1897" i="9"/>
  <c r="D1898" i="9"/>
  <c r="D1899" i="9"/>
  <c r="D190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51" i="9"/>
  <c r="D1952" i="9"/>
  <c r="D1953" i="9"/>
  <c r="D1954" i="9"/>
  <c r="D1955" i="9"/>
  <c r="D1963" i="9"/>
  <c r="D1964" i="9"/>
  <c r="D1965" i="9"/>
  <c r="D1966" i="9"/>
  <c r="D1967" i="9"/>
  <c r="D1968" i="9"/>
  <c r="D1974" i="9"/>
  <c r="D1975" i="9"/>
  <c r="D1976" i="9"/>
  <c r="D1977" i="9"/>
  <c r="D1978" i="9"/>
  <c r="D1981" i="9"/>
  <c r="D1982" i="9"/>
  <c r="D1983" i="9"/>
  <c r="D1984" i="9"/>
  <c r="D1985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9" i="9"/>
  <c r="D2020" i="9"/>
  <c r="D2021" i="9"/>
  <c r="D2022" i="9"/>
  <c r="D2023" i="9"/>
  <c r="D2024" i="9"/>
  <c r="D2025" i="9"/>
  <c r="D2026" i="9"/>
  <c r="D2039" i="9"/>
  <c r="D2040" i="9"/>
  <c r="D2041" i="9"/>
  <c r="D2042" i="9"/>
  <c r="D2043" i="9"/>
  <c r="D2044" i="9"/>
  <c r="D2045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8" i="9"/>
  <c r="D2089" i="9"/>
  <c r="D2090" i="9"/>
  <c r="D2091" i="9"/>
  <c r="D2092" i="9"/>
  <c r="D2093" i="9"/>
  <c r="D2094" i="9"/>
  <c r="D2095" i="9"/>
  <c r="D2096" i="9"/>
  <c r="D2101" i="9"/>
  <c r="D2102" i="9"/>
  <c r="D2103" i="9"/>
  <c r="D2111" i="9"/>
  <c r="D2112" i="9"/>
  <c r="D2113" i="9"/>
  <c r="D2114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B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54" i="9"/>
  <c r="B1255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23" i="9"/>
  <c r="B1324" i="9"/>
  <c r="B1325" i="9"/>
  <c r="B1326" i="9"/>
  <c r="B1327" i="9"/>
  <c r="B1338" i="9"/>
  <c r="B1339" i="9"/>
  <c r="B1340" i="9"/>
  <c r="B1341" i="9"/>
  <c r="B1342" i="9"/>
  <c r="B1343" i="9"/>
  <c r="B1344" i="9"/>
  <c r="B1345" i="9"/>
  <c r="B1346" i="9"/>
  <c r="B1347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72" i="9"/>
  <c r="B1473" i="9"/>
  <c r="B1474" i="9"/>
  <c r="B1475" i="9"/>
  <c r="B1476" i="9"/>
  <c r="B1477" i="9"/>
  <c r="B1494" i="9"/>
  <c r="B1495" i="9"/>
  <c r="B1501" i="9"/>
  <c r="B1502" i="9"/>
  <c r="B1503" i="9"/>
  <c r="B1504" i="9"/>
  <c r="B1505" i="9"/>
  <c r="B1506" i="9"/>
  <c r="B1507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33" i="9"/>
  <c r="B1534" i="9"/>
  <c r="B1535" i="9"/>
  <c r="B1536" i="9"/>
  <c r="B1537" i="9"/>
  <c r="B1538" i="9"/>
  <c r="B1539" i="9"/>
  <c r="B1540" i="9"/>
  <c r="B1541" i="9"/>
  <c r="B1542" i="9"/>
  <c r="B1543" i="9"/>
  <c r="B1549" i="9"/>
  <c r="B1550" i="9"/>
  <c r="B1551" i="9"/>
  <c r="B1552" i="9"/>
  <c r="B1553" i="9"/>
  <c r="B1554" i="9"/>
  <c r="B1558" i="9"/>
  <c r="B1559" i="9"/>
  <c r="B1560" i="9"/>
  <c r="B1561" i="9"/>
  <c r="B1566" i="9"/>
  <c r="B1567" i="9"/>
  <c r="B1568" i="9"/>
  <c r="B1569" i="9"/>
  <c r="B1570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9" i="9"/>
  <c r="B1620" i="9"/>
  <c r="B1621" i="9"/>
  <c r="B1622" i="9"/>
  <c r="B1623" i="9"/>
  <c r="B1624" i="9"/>
  <c r="B1625" i="9"/>
  <c r="B1626" i="9"/>
  <c r="B1627" i="9"/>
  <c r="B1631" i="9"/>
  <c r="B1632" i="9"/>
  <c r="B1633" i="9"/>
  <c r="B1634" i="9"/>
  <c r="B1635" i="9"/>
  <c r="B1636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9" i="9"/>
  <c r="B1670" i="9"/>
  <c r="B1671" i="9"/>
  <c r="B1672" i="9"/>
  <c r="B1673" i="9"/>
  <c r="B1674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9" i="9"/>
  <c r="B1740" i="9"/>
  <c r="B1741" i="9"/>
  <c r="B1742" i="9"/>
  <c r="B1743" i="9"/>
  <c r="B1744" i="9"/>
  <c r="B1750" i="9"/>
  <c r="B1751" i="9"/>
  <c r="B1752" i="9"/>
  <c r="B1753" i="9"/>
  <c r="B1754" i="9"/>
  <c r="B1760" i="9"/>
  <c r="B1761" i="9"/>
  <c r="B1762" i="9"/>
  <c r="B1763" i="9"/>
  <c r="B1764" i="9"/>
  <c r="B1765" i="9"/>
  <c r="B1766" i="9"/>
  <c r="B1767" i="9"/>
  <c r="B1769" i="9"/>
  <c r="B1770" i="9"/>
  <c r="B1771" i="9"/>
  <c r="B1772" i="9"/>
  <c r="B1773" i="9"/>
  <c r="B1780" i="9"/>
  <c r="B1781" i="9"/>
  <c r="B1782" i="9"/>
  <c r="B1783" i="9"/>
  <c r="B1784" i="9"/>
  <c r="B1785" i="9"/>
  <c r="B1786" i="9"/>
  <c r="B1787" i="9"/>
  <c r="B1788" i="9"/>
  <c r="B1789" i="9"/>
  <c r="B1793" i="9"/>
  <c r="B1794" i="9"/>
  <c r="B1795" i="9"/>
  <c r="B1796" i="9"/>
  <c r="B1802" i="9"/>
  <c r="B1803" i="9"/>
  <c r="B1804" i="9"/>
  <c r="B1805" i="9"/>
  <c r="B1806" i="9"/>
  <c r="B1810" i="9"/>
  <c r="B1811" i="9"/>
  <c r="B1812" i="9"/>
  <c r="B1813" i="9"/>
  <c r="B1814" i="9"/>
  <c r="B1815" i="9"/>
  <c r="B1824" i="9"/>
  <c r="B1825" i="9"/>
  <c r="B1826" i="9"/>
  <c r="B1827" i="9"/>
  <c r="B1828" i="9"/>
  <c r="B1829" i="9"/>
  <c r="B1830" i="9"/>
  <c r="B1831" i="9"/>
  <c r="B1832" i="9"/>
  <c r="B1833" i="9"/>
  <c r="B1834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9" i="9"/>
  <c r="B1890" i="9"/>
  <c r="B1891" i="9"/>
  <c r="B1892" i="9"/>
  <c r="B1893" i="9"/>
  <c r="B1897" i="9"/>
  <c r="B1898" i="9"/>
  <c r="B1899" i="9"/>
  <c r="B190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51" i="9"/>
  <c r="B1952" i="9"/>
  <c r="B1953" i="9"/>
  <c r="B1954" i="9"/>
  <c r="B1955" i="9"/>
  <c r="B1963" i="9"/>
  <c r="B1964" i="9"/>
  <c r="B1965" i="9"/>
  <c r="B1966" i="9"/>
  <c r="B1967" i="9"/>
  <c r="B1968" i="9"/>
  <c r="B1974" i="9"/>
  <c r="B1975" i="9"/>
  <c r="B1976" i="9"/>
  <c r="B1977" i="9"/>
  <c r="B1978" i="9"/>
  <c r="B1981" i="9"/>
  <c r="B1982" i="9"/>
  <c r="B1983" i="9"/>
  <c r="B1984" i="9"/>
  <c r="B1985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9" i="9"/>
  <c r="B2020" i="9"/>
  <c r="B2021" i="9"/>
  <c r="B2022" i="9"/>
  <c r="B2023" i="9"/>
  <c r="B2024" i="9"/>
  <c r="B2025" i="9"/>
  <c r="B2026" i="9"/>
  <c r="B2039" i="9"/>
  <c r="B2040" i="9"/>
  <c r="B2041" i="9"/>
  <c r="B2042" i="9"/>
  <c r="B2043" i="9"/>
  <c r="B2044" i="9"/>
  <c r="B2045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8" i="9"/>
  <c r="B2089" i="9"/>
  <c r="B2090" i="9"/>
  <c r="B2091" i="9"/>
  <c r="B2092" i="9"/>
  <c r="B2093" i="9"/>
  <c r="B2094" i="9"/>
  <c r="B2095" i="9"/>
  <c r="B2096" i="9"/>
  <c r="B2101" i="9"/>
  <c r="B2102" i="9"/>
  <c r="B2103" i="9"/>
  <c r="B2111" i="9"/>
  <c r="B2112" i="9"/>
  <c r="B2113" i="9"/>
  <c r="B2114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X58" i="9" l="1"/>
  <c r="X77" i="9"/>
  <c r="X86" i="9"/>
  <c r="X110" i="9"/>
  <c r="X123" i="9"/>
  <c r="X152" i="9"/>
  <c r="X159" i="9"/>
  <c r="X175" i="9"/>
  <c r="X197" i="9"/>
  <c r="X206" i="9"/>
  <c r="X221" i="9"/>
  <c r="AD221" i="9" s="1"/>
  <c r="X222" i="9"/>
  <c r="AD222" i="9" s="1"/>
  <c r="X228" i="9"/>
  <c r="X232" i="9"/>
  <c r="X240" i="9"/>
  <c r="AD240" i="9" s="1"/>
  <c r="X248" i="9"/>
  <c r="X348" i="9"/>
  <c r="X353" i="9"/>
  <c r="X366" i="9"/>
  <c r="AD366" i="9" s="1"/>
  <c r="X367" i="9"/>
  <c r="X370" i="9"/>
  <c r="X373" i="9"/>
  <c r="X385" i="9"/>
  <c r="X398" i="9"/>
  <c r="X429" i="9"/>
  <c r="X436" i="9"/>
  <c r="X437" i="9"/>
  <c r="X444" i="9"/>
  <c r="X449" i="9"/>
  <c r="X457" i="9"/>
  <c r="X459" i="9"/>
  <c r="X480" i="9"/>
  <c r="X484" i="9"/>
  <c r="X587" i="9"/>
  <c r="X613" i="9"/>
  <c r="X616" i="9"/>
  <c r="X639" i="9"/>
  <c r="X647" i="9"/>
  <c r="X666" i="9"/>
  <c r="X680" i="9"/>
  <c r="X718" i="9"/>
  <c r="X766" i="9"/>
  <c r="X775" i="9"/>
  <c r="X785" i="9"/>
  <c r="X786" i="9"/>
  <c r="X873" i="9"/>
  <c r="X879" i="9"/>
  <c r="X975" i="9"/>
  <c r="X1039" i="9"/>
  <c r="X1051" i="9"/>
  <c r="X1082" i="9"/>
  <c r="X1098" i="9"/>
  <c r="X1126" i="9"/>
  <c r="X1148" i="9"/>
  <c r="X2144" i="9"/>
  <c r="X2145" i="9"/>
  <c r="X2146" i="9"/>
  <c r="X2147" i="9"/>
  <c r="X2148" i="9"/>
  <c r="X2149" i="9"/>
  <c r="X2150" i="9"/>
  <c r="X2151" i="9"/>
  <c r="X2152" i="9"/>
  <c r="X2153" i="9"/>
  <c r="X2154" i="9"/>
  <c r="X2155" i="9"/>
  <c r="X2156" i="9"/>
  <c r="X2157" i="9"/>
  <c r="X2158" i="9"/>
  <c r="X2159" i="9"/>
  <c r="X2160" i="9"/>
  <c r="X2161" i="9"/>
  <c r="X2162" i="9"/>
  <c r="X2163" i="9"/>
  <c r="X2164" i="9"/>
  <c r="X2165" i="9"/>
  <c r="X2166" i="9"/>
  <c r="X2167" i="9"/>
  <c r="X2168" i="9"/>
  <c r="X2169" i="9"/>
  <c r="X2170" i="9"/>
  <c r="X2171" i="9"/>
  <c r="X2172" i="9"/>
  <c r="X2173" i="9"/>
  <c r="X2174" i="9"/>
  <c r="X2175" i="9"/>
  <c r="X2176" i="9"/>
  <c r="X2177" i="9"/>
  <c r="X2178" i="9"/>
  <c r="X2179" i="9"/>
  <c r="X2180" i="9"/>
  <c r="X2181" i="9"/>
  <c r="X2182" i="9"/>
  <c r="X2183" i="9"/>
  <c r="X2184" i="9"/>
  <c r="X2185" i="9"/>
  <c r="X2186" i="9"/>
  <c r="X2187" i="9"/>
  <c r="X2188" i="9"/>
  <c r="X2189" i="9"/>
  <c r="X2190" i="9"/>
  <c r="X2191" i="9"/>
  <c r="X2192" i="9"/>
  <c r="X2193" i="9"/>
  <c r="X2194" i="9"/>
  <c r="X2195" i="9"/>
  <c r="X2196" i="9"/>
  <c r="X2197" i="9"/>
  <c r="X2198" i="9"/>
  <c r="X2199" i="9"/>
  <c r="X2200" i="9"/>
  <c r="X2201" i="9"/>
  <c r="X2202" i="9"/>
  <c r="X2203" i="9"/>
  <c r="X2204" i="9"/>
  <c r="X2205" i="9"/>
  <c r="X2206" i="9"/>
  <c r="X2207" i="9"/>
  <c r="X2208" i="9"/>
  <c r="X2209" i="9"/>
  <c r="X2210" i="9"/>
  <c r="X2211" i="9"/>
  <c r="X2212" i="9"/>
  <c r="X2213" i="9"/>
  <c r="X2214" i="9"/>
  <c r="X2215" i="9"/>
  <c r="X2216" i="9"/>
  <c r="X2217" i="9"/>
  <c r="X2218" i="9"/>
  <c r="X2219" i="9"/>
  <c r="X2220" i="9"/>
  <c r="X2221" i="9"/>
  <c r="X2222" i="9"/>
  <c r="X2223" i="9"/>
  <c r="X2224" i="9"/>
  <c r="X2225" i="9"/>
  <c r="X2226" i="9"/>
  <c r="X2227" i="9"/>
  <c r="X2228" i="9"/>
  <c r="X2229" i="9"/>
  <c r="X2230" i="9"/>
  <c r="X2231" i="9"/>
  <c r="X2232" i="9"/>
  <c r="X2233" i="9"/>
  <c r="X2234" i="9"/>
  <c r="X2235" i="9"/>
  <c r="X2236" i="9"/>
  <c r="X2237" i="9"/>
  <c r="X2238" i="9"/>
  <c r="X2239" i="9"/>
  <c r="X2240" i="9"/>
  <c r="X2241" i="9"/>
  <c r="X2242" i="9"/>
  <c r="X2243" i="9"/>
  <c r="X2244" i="9"/>
  <c r="X2245" i="9"/>
  <c r="X2246" i="9"/>
  <c r="X2247" i="9"/>
  <c r="X2248" i="9"/>
  <c r="X2249" i="9"/>
  <c r="X2250" i="9"/>
  <c r="X2251" i="9"/>
  <c r="X2252" i="9"/>
  <c r="X2253" i="9"/>
  <c r="X2254" i="9"/>
  <c r="X2255" i="9"/>
  <c r="X2256" i="9"/>
  <c r="X2257" i="9"/>
  <c r="X2258" i="9"/>
  <c r="X2259" i="9"/>
  <c r="X2260" i="9"/>
  <c r="X2261" i="9"/>
  <c r="X2262" i="9"/>
  <c r="X2263" i="9"/>
  <c r="X2264" i="9"/>
  <c r="X2265" i="9"/>
  <c r="X2266" i="9"/>
  <c r="X2267" i="9"/>
  <c r="X2268" i="9"/>
  <c r="X2269" i="9"/>
  <c r="X2270" i="9"/>
  <c r="X2271" i="9"/>
  <c r="X2272" i="9"/>
  <c r="X2273" i="9"/>
  <c r="X2274" i="9"/>
  <c r="X2275" i="9"/>
  <c r="X2276" i="9"/>
  <c r="X2277" i="9"/>
  <c r="X2278" i="9"/>
  <c r="X2279" i="9"/>
  <c r="X2280" i="9"/>
  <c r="X2281" i="9"/>
  <c r="X2282" i="9"/>
  <c r="X2283" i="9"/>
  <c r="X2284" i="9"/>
  <c r="X2285" i="9"/>
  <c r="X2286" i="9"/>
  <c r="X2287" i="9"/>
  <c r="X2288" i="9"/>
  <c r="X2289" i="9"/>
  <c r="X2290" i="9"/>
  <c r="X2291" i="9"/>
  <c r="X2292" i="9"/>
  <c r="X2293" i="9"/>
  <c r="X2294" i="9"/>
  <c r="X2295" i="9"/>
  <c r="X2296" i="9"/>
  <c r="X2297" i="9"/>
  <c r="X2298" i="9"/>
  <c r="X2299" i="9"/>
  <c r="X2300" i="9"/>
  <c r="X2301" i="9"/>
  <c r="X2302" i="9"/>
  <c r="X2303" i="9"/>
  <c r="X2304" i="9"/>
  <c r="X2305" i="9"/>
  <c r="X2306" i="9"/>
  <c r="X2307" i="9"/>
  <c r="X2308" i="9"/>
  <c r="X2309" i="9"/>
  <c r="X2310" i="9"/>
  <c r="X2311" i="9"/>
  <c r="X2312" i="9"/>
  <c r="X2313" i="9"/>
  <c r="X2314" i="9"/>
  <c r="X2315" i="9"/>
  <c r="X2316" i="9"/>
  <c r="X2317" i="9"/>
  <c r="X2318" i="9"/>
  <c r="X2319" i="9"/>
  <c r="X2320" i="9"/>
  <c r="X2321" i="9"/>
  <c r="X2322" i="9"/>
  <c r="X2323" i="9"/>
  <c r="X2324" i="9"/>
  <c r="X2325" i="9"/>
  <c r="X2326" i="9"/>
  <c r="X2327" i="9"/>
  <c r="X2328" i="9"/>
  <c r="X2329" i="9"/>
  <c r="X2330" i="9"/>
  <c r="X2331" i="9"/>
  <c r="X2332" i="9"/>
  <c r="X2333" i="9"/>
  <c r="X2334" i="9"/>
  <c r="X2335" i="9"/>
  <c r="X2336" i="9"/>
  <c r="X2337" i="9"/>
  <c r="X2338" i="9"/>
  <c r="X2339" i="9"/>
  <c r="X2340" i="9"/>
  <c r="X2341" i="9"/>
  <c r="X2342" i="9"/>
  <c r="X2343" i="9"/>
  <c r="X2344" i="9"/>
  <c r="X2345" i="9"/>
  <c r="X2346" i="9"/>
  <c r="X2347" i="9"/>
  <c r="X2348" i="9"/>
  <c r="X2349" i="9"/>
  <c r="X2350" i="9"/>
  <c r="X2351" i="9"/>
  <c r="X2352" i="9"/>
  <c r="X2353" i="9"/>
  <c r="X2354" i="9"/>
  <c r="X2355" i="9"/>
  <c r="X2356" i="9"/>
  <c r="X2357" i="9"/>
  <c r="X2358" i="9"/>
  <c r="X2359" i="9"/>
  <c r="X2360" i="9"/>
  <c r="X2361" i="9"/>
  <c r="X2362" i="9"/>
  <c r="X2363" i="9"/>
  <c r="X2364" i="9"/>
  <c r="X2365" i="9"/>
  <c r="X2366" i="9"/>
  <c r="X2367" i="9"/>
  <c r="X2368" i="9"/>
  <c r="X2369" i="9"/>
  <c r="X2370" i="9"/>
  <c r="X2371" i="9"/>
  <c r="X2372" i="9"/>
  <c r="X2373" i="9"/>
  <c r="X2374" i="9"/>
  <c r="X2375" i="9"/>
  <c r="X2376" i="9"/>
  <c r="X2377" i="9"/>
  <c r="X2378" i="9"/>
  <c r="X2379" i="9"/>
  <c r="X2380" i="9"/>
  <c r="X2381" i="9"/>
  <c r="X2382" i="9"/>
  <c r="X2383" i="9"/>
  <c r="X2384" i="9"/>
  <c r="X2385" i="9"/>
  <c r="X2386" i="9"/>
  <c r="X2387" i="9"/>
  <c r="X2388" i="9"/>
  <c r="X2389" i="9"/>
  <c r="X2390" i="9"/>
  <c r="X2391" i="9"/>
  <c r="X2392" i="9"/>
  <c r="X2393" i="9"/>
  <c r="X2394" i="9"/>
  <c r="X2395" i="9"/>
  <c r="X2396" i="9"/>
  <c r="X2397" i="9"/>
  <c r="X2398" i="9"/>
  <c r="X2399" i="9"/>
  <c r="X2400" i="9"/>
  <c r="X2401" i="9"/>
  <c r="X2402" i="9"/>
  <c r="X2403" i="9"/>
  <c r="X2404" i="9"/>
  <c r="X2405" i="9"/>
  <c r="X2406" i="9"/>
  <c r="X2407" i="9"/>
  <c r="X2408" i="9"/>
  <c r="X2409" i="9"/>
  <c r="X2410" i="9"/>
  <c r="X2411" i="9"/>
  <c r="X2412" i="9"/>
  <c r="X2413" i="9"/>
  <c r="X2414" i="9"/>
  <c r="X2415" i="9"/>
  <c r="X2416" i="9"/>
  <c r="X2417" i="9"/>
  <c r="X2418" i="9"/>
  <c r="X2419" i="9"/>
  <c r="X2420" i="9"/>
  <c r="X2421" i="9"/>
  <c r="X2422" i="9"/>
  <c r="X2423" i="9"/>
  <c r="X2424" i="9"/>
  <c r="X2425" i="9"/>
  <c r="X2426" i="9"/>
  <c r="X2427" i="9"/>
  <c r="X2428" i="9"/>
  <c r="X2429" i="9"/>
  <c r="X2430" i="9"/>
  <c r="X2431" i="9"/>
  <c r="X2432" i="9"/>
  <c r="X2433" i="9"/>
  <c r="X2434" i="9"/>
  <c r="X2435" i="9"/>
  <c r="X2436" i="9"/>
  <c r="X2437" i="9"/>
  <c r="X2438" i="9"/>
  <c r="X2439" i="9"/>
  <c r="X2440" i="9"/>
  <c r="X2441" i="9"/>
  <c r="X2442" i="9"/>
  <c r="X2443" i="9"/>
  <c r="X2444" i="9"/>
  <c r="X2445" i="9"/>
  <c r="X2446" i="9"/>
  <c r="X2447" i="9"/>
  <c r="X2448" i="9"/>
  <c r="X2449" i="9"/>
  <c r="X2450" i="9"/>
  <c r="X2451" i="9"/>
  <c r="X2452" i="9"/>
  <c r="X2453" i="9"/>
  <c r="X2454" i="9"/>
  <c r="X2455" i="9"/>
  <c r="X2456" i="9"/>
  <c r="X2457" i="9"/>
  <c r="X2458" i="9"/>
  <c r="X2459" i="9"/>
  <c r="X2460" i="9"/>
  <c r="X2461" i="9"/>
  <c r="X2462" i="9"/>
  <c r="X2463" i="9"/>
  <c r="X2464" i="9"/>
  <c r="X2465" i="9"/>
  <c r="X2466" i="9"/>
  <c r="X2467" i="9"/>
  <c r="X2468" i="9"/>
  <c r="X2469" i="9"/>
  <c r="X2470" i="9"/>
  <c r="X2471" i="9"/>
  <c r="X2472" i="9"/>
  <c r="X2473" i="9"/>
  <c r="X2474" i="9"/>
  <c r="X2475" i="9"/>
  <c r="X2476" i="9"/>
  <c r="X2477" i="9"/>
  <c r="X2478" i="9"/>
  <c r="X2479" i="9"/>
  <c r="X2480" i="9"/>
  <c r="X2481" i="9"/>
  <c r="X2482" i="9"/>
  <c r="X2483" i="9"/>
  <c r="X2484" i="9"/>
  <c r="X2485" i="9"/>
  <c r="X2486" i="9"/>
  <c r="X2487" i="9"/>
  <c r="X2488" i="9"/>
  <c r="X2489" i="9"/>
  <c r="X2490" i="9"/>
  <c r="X2491" i="9"/>
  <c r="X2492" i="9"/>
  <c r="X2493" i="9"/>
  <c r="X2494" i="9"/>
  <c r="X2495" i="9"/>
  <c r="X2496" i="9"/>
  <c r="X2497" i="9"/>
  <c r="X2498" i="9"/>
  <c r="X2499" i="9"/>
  <c r="X2500" i="9"/>
  <c r="X2501" i="9"/>
  <c r="X2502" i="9"/>
  <c r="X2503" i="9"/>
  <c r="X2504" i="9"/>
  <c r="X2505" i="9"/>
  <c r="X2506" i="9"/>
  <c r="X2507" i="9"/>
  <c r="X2508" i="9"/>
  <c r="X2509" i="9"/>
  <c r="X2510" i="9"/>
  <c r="X2511" i="9"/>
  <c r="X2512" i="9"/>
  <c r="X2513" i="9"/>
  <c r="X2514" i="9"/>
  <c r="X2515" i="9"/>
  <c r="X2516" i="9"/>
  <c r="X2517" i="9"/>
  <c r="X2518" i="9"/>
  <c r="X2519" i="9"/>
  <c r="X2520" i="9"/>
  <c r="X2521" i="9"/>
  <c r="X2522" i="9"/>
  <c r="X2523" i="9"/>
  <c r="X2524" i="9"/>
  <c r="X2525" i="9"/>
  <c r="X2526" i="9"/>
  <c r="X2527" i="9"/>
  <c r="X2528" i="9"/>
  <c r="X2529" i="9"/>
  <c r="X2530" i="9"/>
  <c r="X2531" i="9"/>
  <c r="X2532" i="9"/>
  <c r="X2533" i="9"/>
  <c r="X2534" i="9"/>
  <c r="X2535" i="9"/>
  <c r="X2536" i="9"/>
  <c r="X2537" i="9"/>
  <c r="X2538" i="9"/>
  <c r="X2539" i="9"/>
  <c r="X2540" i="9"/>
  <c r="X2541" i="9"/>
  <c r="X2542" i="9"/>
  <c r="X2543" i="9"/>
  <c r="X2544" i="9"/>
  <c r="X2545" i="9"/>
  <c r="X2546" i="9"/>
  <c r="X2547" i="9"/>
  <c r="X2548" i="9"/>
  <c r="X2549" i="9"/>
  <c r="X2550" i="9"/>
  <c r="X2551" i="9"/>
  <c r="X2552" i="9"/>
  <c r="X2553" i="9"/>
  <c r="X2554" i="9"/>
  <c r="X2555" i="9"/>
  <c r="X2556" i="9"/>
  <c r="X2557" i="9"/>
  <c r="X2558" i="9"/>
  <c r="X2559" i="9"/>
  <c r="X2560" i="9"/>
  <c r="X2561" i="9"/>
  <c r="X2562" i="9"/>
  <c r="X2563" i="9"/>
  <c r="X2564" i="9"/>
  <c r="X2565" i="9"/>
  <c r="X2566" i="9"/>
  <c r="X2567" i="9"/>
  <c r="X2568" i="9"/>
  <c r="X2569" i="9"/>
  <c r="X2570" i="9"/>
  <c r="X2571" i="9"/>
  <c r="X2572" i="9"/>
  <c r="X2573" i="9"/>
  <c r="X2574" i="9"/>
  <c r="X2575" i="9"/>
  <c r="X2576" i="9"/>
  <c r="X2577" i="9"/>
  <c r="X2578" i="9"/>
  <c r="X2579" i="9"/>
  <c r="X2580" i="9"/>
  <c r="X2581" i="9"/>
  <c r="X2582" i="9"/>
  <c r="X2583" i="9"/>
  <c r="X2584" i="9"/>
  <c r="X2585" i="9"/>
  <c r="X2586" i="9"/>
  <c r="X2587" i="9"/>
  <c r="X2588" i="9"/>
  <c r="X2589" i="9"/>
  <c r="X2590" i="9"/>
  <c r="X2591" i="9"/>
  <c r="X2592" i="9"/>
  <c r="X2593" i="9"/>
  <c r="X2594" i="9"/>
  <c r="X2595" i="9"/>
  <c r="X2596" i="9"/>
  <c r="X2597" i="9"/>
  <c r="X2598" i="9"/>
  <c r="X2599" i="9"/>
  <c r="X2600" i="9"/>
  <c r="X2601" i="9"/>
  <c r="X2602" i="9"/>
  <c r="X2603" i="9"/>
  <c r="X2604" i="9"/>
  <c r="X2605" i="9"/>
  <c r="X2606" i="9"/>
  <c r="X2607" i="9"/>
  <c r="X2608" i="9"/>
  <c r="X2609" i="9"/>
  <c r="X2610" i="9"/>
  <c r="X2611" i="9"/>
  <c r="X2612" i="9"/>
  <c r="X2613" i="9"/>
  <c r="X2614" i="9"/>
  <c r="X2615" i="9"/>
  <c r="X2616" i="9"/>
  <c r="X2617" i="9"/>
  <c r="X2618" i="9"/>
  <c r="X2619" i="9"/>
  <c r="X2620" i="9"/>
  <c r="X2621" i="9"/>
  <c r="X2622" i="9"/>
  <c r="X2623" i="9"/>
  <c r="X2624" i="9"/>
  <c r="AE240" i="9" l="1"/>
  <c r="AE222" i="9"/>
  <c r="AE366" i="9"/>
  <c r="AE221" i="9"/>
  <c r="J2" i="9"/>
  <c r="J3" i="9"/>
  <c r="J4" i="9"/>
  <c r="AH4" i="9" s="1"/>
  <c r="J5" i="9"/>
  <c r="AH5" i="9" s="1"/>
  <c r="J6" i="9"/>
  <c r="J7" i="9"/>
  <c r="J9" i="9"/>
  <c r="AH9" i="9" s="1"/>
  <c r="J10" i="9"/>
  <c r="AH10" i="9" s="1"/>
  <c r="J11" i="9"/>
  <c r="AH11" i="9" s="1"/>
  <c r="J12" i="9"/>
  <c r="AH12" i="9" s="1"/>
  <c r="J13" i="9"/>
  <c r="AH13" i="9" s="1"/>
  <c r="J14" i="9"/>
  <c r="AH14" i="9" s="1"/>
  <c r="J15" i="9"/>
  <c r="J16" i="9"/>
  <c r="J17" i="9"/>
  <c r="J18" i="9"/>
  <c r="AH18" i="9" s="1"/>
  <c r="J19" i="9"/>
  <c r="AH19" i="9" s="1"/>
  <c r="J20" i="9"/>
  <c r="AH20" i="9" s="1"/>
  <c r="J21" i="9"/>
  <c r="AH21" i="9" s="1"/>
  <c r="J22" i="9"/>
  <c r="J23" i="9"/>
  <c r="AH23" i="9" s="1"/>
  <c r="J24" i="9"/>
  <c r="J25" i="9"/>
  <c r="AH25" i="9" s="1"/>
  <c r="J26" i="9"/>
  <c r="AH26" i="9" s="1"/>
  <c r="J27" i="9"/>
  <c r="J28" i="9"/>
  <c r="AH28" i="9" s="1"/>
  <c r="J29" i="9"/>
  <c r="AH29" i="9" s="1"/>
  <c r="J30" i="9"/>
  <c r="AH30" i="9" s="1"/>
  <c r="J31" i="9"/>
  <c r="J32" i="9"/>
  <c r="AH32" i="9" s="1"/>
  <c r="J33" i="9"/>
  <c r="AH33" i="9" s="1"/>
  <c r="J34" i="9"/>
  <c r="J35" i="9"/>
  <c r="AH35" i="9" s="1"/>
  <c r="J36" i="9"/>
  <c r="AH36" i="9" s="1"/>
  <c r="J37" i="9"/>
  <c r="J38" i="9"/>
  <c r="AH38" i="9" s="1"/>
  <c r="J39" i="9"/>
  <c r="J40" i="9"/>
  <c r="J41" i="9"/>
  <c r="AH41" i="9" s="1"/>
  <c r="J42" i="9"/>
  <c r="AH42" i="9" s="1"/>
  <c r="J43" i="9"/>
  <c r="J44" i="9"/>
  <c r="J45" i="9"/>
  <c r="J46" i="9"/>
  <c r="J47" i="9"/>
  <c r="AH47" i="9" s="1"/>
  <c r="J48" i="9"/>
  <c r="AH48" i="9" s="1"/>
  <c r="J49" i="9"/>
  <c r="J50" i="9"/>
  <c r="J51" i="9"/>
  <c r="AH51" i="9" s="1"/>
  <c r="J52" i="9"/>
  <c r="AH52" i="9" s="1"/>
  <c r="J53" i="9"/>
  <c r="AH53" i="9" s="1"/>
  <c r="J54" i="9"/>
  <c r="J55" i="9"/>
  <c r="J56" i="9"/>
  <c r="AH56" i="9" s="1"/>
  <c r="J57" i="9"/>
  <c r="AH57" i="9" s="1"/>
  <c r="J58" i="9"/>
  <c r="J59" i="9"/>
  <c r="J60" i="9"/>
  <c r="J61" i="9"/>
  <c r="J62" i="9"/>
  <c r="J63" i="9"/>
  <c r="AH63" i="9" s="1"/>
  <c r="J64" i="9"/>
  <c r="J65" i="9"/>
  <c r="AH65" i="9" s="1"/>
  <c r="J66" i="9"/>
  <c r="AH66" i="9" s="1"/>
  <c r="J67" i="9"/>
  <c r="AH67" i="9" s="1"/>
  <c r="J68" i="9"/>
  <c r="AH68" i="9" s="1"/>
  <c r="J69" i="9"/>
  <c r="AH69" i="9" s="1"/>
  <c r="J70" i="9"/>
  <c r="AH70" i="9" s="1"/>
  <c r="J71" i="9"/>
  <c r="AH71" i="9" s="1"/>
  <c r="J72" i="9"/>
  <c r="J73" i="9"/>
  <c r="J74" i="9"/>
  <c r="J75" i="9"/>
  <c r="J76" i="9"/>
  <c r="J77" i="9"/>
  <c r="J78" i="9"/>
  <c r="J79" i="9"/>
  <c r="AH79" i="9" s="1"/>
  <c r="J80" i="9"/>
  <c r="AH80" i="9" s="1"/>
  <c r="J81" i="9"/>
  <c r="J82" i="9"/>
  <c r="J83" i="9"/>
  <c r="AH83" i="9" s="1"/>
  <c r="J84" i="9"/>
  <c r="J85" i="9"/>
  <c r="J86" i="9"/>
  <c r="J87" i="9"/>
  <c r="AH87" i="9" s="1"/>
  <c r="J88" i="9"/>
  <c r="AH88" i="9" s="1"/>
  <c r="J89" i="9"/>
  <c r="J90" i="9"/>
  <c r="J91" i="9"/>
  <c r="J92" i="9"/>
  <c r="J93" i="9"/>
  <c r="J94" i="9"/>
  <c r="AH94" i="9" s="1"/>
  <c r="J95" i="9"/>
  <c r="AH95" i="9" s="1"/>
  <c r="J96" i="9"/>
  <c r="AH96" i="9" s="1"/>
  <c r="J97" i="9"/>
  <c r="AH97" i="9" s="1"/>
  <c r="J98" i="9"/>
  <c r="AH98" i="9" s="1"/>
  <c r="J99" i="9"/>
  <c r="AH99" i="9" s="1"/>
  <c r="J100" i="9"/>
  <c r="AH100" i="9" s="1"/>
  <c r="J101" i="9"/>
  <c r="J102" i="9"/>
  <c r="J103" i="9"/>
  <c r="J104" i="9"/>
  <c r="J105" i="9"/>
  <c r="AH105" i="9" s="1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AH130" i="9" s="1"/>
  <c r="J131" i="9"/>
  <c r="AH131" i="9" s="1"/>
  <c r="J132" i="9"/>
  <c r="J133" i="9"/>
  <c r="J134" i="9"/>
  <c r="AH134" i="9" s="1"/>
  <c r="J135" i="9"/>
  <c r="J136" i="9"/>
  <c r="J137" i="9"/>
  <c r="J138" i="9"/>
  <c r="J139" i="9"/>
  <c r="J140" i="9"/>
  <c r="AH140" i="9" s="1"/>
  <c r="J141" i="9"/>
  <c r="J142" i="9"/>
  <c r="J143" i="9"/>
  <c r="J144" i="9"/>
  <c r="J145" i="9"/>
  <c r="J146" i="9"/>
  <c r="J147" i="9"/>
  <c r="AH147" i="9" s="1"/>
  <c r="J148" i="9"/>
  <c r="AH148" i="9" s="1"/>
  <c r="J149" i="9"/>
  <c r="AH149" i="9" s="1"/>
  <c r="J150" i="9"/>
  <c r="J151" i="9"/>
  <c r="J152" i="9"/>
  <c r="J153" i="9"/>
  <c r="J154" i="9"/>
  <c r="J155" i="9"/>
  <c r="J156" i="9"/>
  <c r="J157" i="9"/>
  <c r="AH157" i="9" s="1"/>
  <c r="J158" i="9"/>
  <c r="AH158" i="9" s="1"/>
  <c r="J159" i="9"/>
  <c r="J160" i="9"/>
  <c r="J161" i="9"/>
  <c r="J162" i="9"/>
  <c r="J163" i="9"/>
  <c r="J164" i="9"/>
  <c r="J165" i="9"/>
  <c r="J166" i="9"/>
  <c r="J167" i="9"/>
  <c r="AH167" i="9" s="1"/>
  <c r="J168" i="9"/>
  <c r="J169" i="9"/>
  <c r="AH169" i="9" s="1"/>
  <c r="J170" i="9"/>
  <c r="AH170" i="9" s="1"/>
  <c r="J171" i="9"/>
  <c r="J172" i="9"/>
  <c r="J173" i="9"/>
  <c r="J174" i="9"/>
  <c r="J175" i="9"/>
  <c r="J176" i="9"/>
  <c r="J177" i="9"/>
  <c r="J178" i="9"/>
  <c r="AH178" i="9" s="1"/>
  <c r="J179" i="9"/>
  <c r="J180" i="9"/>
  <c r="J181" i="9"/>
  <c r="J182" i="9"/>
  <c r="J183" i="9"/>
  <c r="J184" i="9"/>
  <c r="AH184" i="9" s="1"/>
  <c r="J185" i="9"/>
  <c r="J186" i="9"/>
  <c r="AH186" i="9" s="1"/>
  <c r="J187" i="9"/>
  <c r="AH187" i="9" s="1"/>
  <c r="J188" i="9"/>
  <c r="J189" i="9"/>
  <c r="J190" i="9"/>
  <c r="J191" i="9"/>
  <c r="AH191" i="9" s="1"/>
  <c r="J192" i="9"/>
  <c r="J193" i="9"/>
  <c r="J194" i="9"/>
  <c r="J195" i="9"/>
  <c r="J196" i="9"/>
  <c r="J197" i="9"/>
  <c r="J198" i="9"/>
  <c r="J199" i="9"/>
  <c r="J200" i="9"/>
  <c r="J201" i="9"/>
  <c r="AH201" i="9" s="1"/>
  <c r="J202" i="9"/>
  <c r="AH202" i="9" s="1"/>
  <c r="J203" i="9"/>
  <c r="AH203" i="9" s="1"/>
  <c r="J204" i="9"/>
  <c r="AH204" i="9" s="1"/>
  <c r="J205" i="9"/>
  <c r="AH205" i="9" s="1"/>
  <c r="J206" i="9"/>
  <c r="J207" i="9"/>
  <c r="AH207" i="9" s="1"/>
  <c r="J208" i="9"/>
  <c r="AH208" i="9" s="1"/>
  <c r="J209" i="9"/>
  <c r="J210" i="9"/>
  <c r="J211" i="9"/>
  <c r="J212" i="9"/>
  <c r="J213" i="9"/>
  <c r="AH213" i="9" s="1"/>
  <c r="J214" i="9"/>
  <c r="AH214" i="9" s="1"/>
  <c r="J215" i="9"/>
  <c r="J216" i="9"/>
  <c r="J217" i="9"/>
  <c r="J218" i="9"/>
  <c r="J219" i="9"/>
  <c r="AH219" i="9" s="1"/>
  <c r="J220" i="9"/>
  <c r="AH220" i="9" s="1"/>
  <c r="J221" i="9"/>
  <c r="AH221" i="9" s="1"/>
  <c r="J222" i="9"/>
  <c r="AH222" i="9" s="1"/>
  <c r="J223" i="9"/>
  <c r="AH223" i="9" s="1"/>
  <c r="J224" i="9"/>
  <c r="AH224" i="9" s="1"/>
  <c r="J225" i="9"/>
  <c r="J226" i="9"/>
  <c r="AH226" i="9" s="1"/>
  <c r="J227" i="9"/>
  <c r="AH227" i="9" s="1"/>
  <c r="J228" i="9"/>
  <c r="J229" i="9"/>
  <c r="J230" i="9"/>
  <c r="J231" i="9"/>
  <c r="J232" i="9"/>
  <c r="J233" i="9"/>
  <c r="J234" i="9"/>
  <c r="AH234" i="9" s="1"/>
  <c r="J235" i="9"/>
  <c r="J236" i="9"/>
  <c r="J237" i="9"/>
  <c r="AH237" i="9" s="1"/>
  <c r="J238" i="9"/>
  <c r="AH238" i="9" s="1"/>
  <c r="J239" i="9"/>
  <c r="AH239" i="9" s="1"/>
  <c r="J240" i="9"/>
  <c r="AH240" i="9" s="1"/>
  <c r="J241" i="9"/>
  <c r="AH241" i="9" s="1"/>
  <c r="J242" i="9"/>
  <c r="AH242" i="9" s="1"/>
  <c r="J243" i="9"/>
  <c r="AH243" i="9" s="1"/>
  <c r="J244" i="9"/>
  <c r="AH244" i="9" s="1"/>
  <c r="J245" i="9"/>
  <c r="J246" i="9"/>
  <c r="J247" i="9"/>
  <c r="J248" i="9"/>
  <c r="J249" i="9"/>
  <c r="AH249" i="9" s="1"/>
  <c r="J250" i="9"/>
  <c r="J251" i="9"/>
  <c r="AH251" i="9" s="1"/>
  <c r="J252" i="9"/>
  <c r="J253" i="9"/>
  <c r="J254" i="9"/>
  <c r="J255" i="9"/>
  <c r="AH255" i="9" s="1"/>
  <c r="J256" i="9"/>
  <c r="AH256" i="9" s="1"/>
  <c r="J257" i="9"/>
  <c r="J258" i="9"/>
  <c r="J259" i="9"/>
  <c r="J260" i="9"/>
  <c r="J261" i="9"/>
  <c r="J262" i="9"/>
  <c r="AH262" i="9" s="1"/>
  <c r="J263" i="9"/>
  <c r="J264" i="9"/>
  <c r="J265" i="9"/>
  <c r="AH265" i="9" s="1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AH280" i="9" s="1"/>
  <c r="J281" i="9"/>
  <c r="AH281" i="9" s="1"/>
  <c r="J282" i="9"/>
  <c r="J283" i="9"/>
  <c r="J284" i="9"/>
  <c r="J285" i="9"/>
  <c r="J286" i="9"/>
  <c r="J287" i="9"/>
  <c r="AH287" i="9" s="1"/>
  <c r="J288" i="9"/>
  <c r="AH288" i="9" s="1"/>
  <c r="J289" i="9"/>
  <c r="J290" i="9"/>
  <c r="AH290" i="9" s="1"/>
  <c r="J291" i="9"/>
  <c r="AH291" i="9" s="1"/>
  <c r="J292" i="9"/>
  <c r="AH292" i="9" s="1"/>
  <c r="J293" i="9"/>
  <c r="J294" i="9"/>
  <c r="AH294" i="9" s="1"/>
  <c r="J295" i="9"/>
  <c r="AH295" i="9" s="1"/>
  <c r="J296" i="9"/>
  <c r="J297" i="9"/>
  <c r="J298" i="9"/>
  <c r="J299" i="9"/>
  <c r="J300" i="9"/>
  <c r="J301" i="9"/>
  <c r="J302" i="9"/>
  <c r="J303" i="9"/>
  <c r="AH303" i="9" s="1"/>
  <c r="J304" i="9"/>
  <c r="J305" i="9"/>
  <c r="J306" i="9"/>
  <c r="AH306" i="9" s="1"/>
  <c r="J307" i="9"/>
  <c r="J308" i="9"/>
  <c r="J309" i="9"/>
  <c r="J310" i="9"/>
  <c r="J311" i="9"/>
  <c r="J312" i="9"/>
  <c r="J313" i="9"/>
  <c r="AH313" i="9" s="1"/>
  <c r="J314" i="9"/>
  <c r="AH314" i="9" s="1"/>
  <c r="J315" i="9"/>
  <c r="J316" i="9"/>
  <c r="J317" i="9"/>
  <c r="J318" i="9"/>
  <c r="AH318" i="9" s="1"/>
  <c r="J319" i="9"/>
  <c r="AH319" i="9" s="1"/>
  <c r="J320" i="9"/>
  <c r="J321" i="9"/>
  <c r="J322" i="9"/>
  <c r="J323" i="9"/>
  <c r="J324" i="9"/>
  <c r="J325" i="9"/>
  <c r="AH325" i="9" s="1"/>
  <c r="J326" i="9"/>
  <c r="AH326" i="9" s="1"/>
  <c r="J327" i="9"/>
  <c r="J328" i="9"/>
  <c r="J329" i="9"/>
  <c r="J330" i="9"/>
  <c r="J331" i="9"/>
  <c r="AH331" i="9" s="1"/>
  <c r="J332" i="9"/>
  <c r="AH332" i="9" s="1"/>
  <c r="J333" i="9"/>
  <c r="AH333" i="9" s="1"/>
  <c r="J334" i="9"/>
  <c r="AH334" i="9" s="1"/>
  <c r="J335" i="9"/>
  <c r="AH335" i="9" s="1"/>
  <c r="J336" i="9"/>
  <c r="AH336" i="9" s="1"/>
  <c r="J337" i="9"/>
  <c r="AH337" i="9" s="1"/>
  <c r="J338" i="9"/>
  <c r="AH338" i="9" s="1"/>
  <c r="J339" i="9"/>
  <c r="J340" i="9"/>
  <c r="J341" i="9"/>
  <c r="AH341" i="9" s="1"/>
  <c r="J342" i="9"/>
  <c r="AH342" i="9" s="1"/>
  <c r="J343" i="9"/>
  <c r="AH343" i="9" s="1"/>
  <c r="J344" i="9"/>
  <c r="AH344" i="9" s="1"/>
  <c r="J345" i="9"/>
  <c r="AH345" i="9" s="1"/>
  <c r="J346" i="9"/>
  <c r="AH346" i="9" s="1"/>
  <c r="J347" i="9"/>
  <c r="AH347" i="9" s="1"/>
  <c r="J348" i="9"/>
  <c r="J349" i="9"/>
  <c r="J350" i="9"/>
  <c r="J351" i="9"/>
  <c r="J352" i="9"/>
  <c r="J353" i="9"/>
  <c r="J354" i="9"/>
  <c r="AH354" i="9" s="1"/>
  <c r="J355" i="9"/>
  <c r="J356" i="9"/>
  <c r="J357" i="9"/>
  <c r="AH357" i="9" s="1"/>
  <c r="J358" i="9"/>
  <c r="AH358" i="9" s="1"/>
  <c r="J359" i="9"/>
  <c r="J360" i="9"/>
  <c r="J361" i="9"/>
  <c r="J362" i="9"/>
  <c r="J363" i="9"/>
  <c r="J364" i="9"/>
  <c r="J365" i="9"/>
  <c r="J366" i="9"/>
  <c r="AH366" i="9" s="1"/>
  <c r="J367" i="9"/>
  <c r="J368" i="9"/>
  <c r="J369" i="9"/>
  <c r="J370" i="9"/>
  <c r="J371" i="9"/>
  <c r="J372" i="9"/>
  <c r="AH372" i="9" s="1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AH392" i="9" s="1"/>
  <c r="J393" i="9"/>
  <c r="AH393" i="9" s="1"/>
  <c r="J394" i="9"/>
  <c r="AH394" i="9" s="1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AH416" i="9" s="1"/>
  <c r="J417" i="9"/>
  <c r="AH417" i="9" s="1"/>
  <c r="J418" i="9"/>
  <c r="AH418" i="9" s="1"/>
  <c r="J419" i="9"/>
  <c r="J420" i="9"/>
  <c r="J421" i="9"/>
  <c r="J422" i="9"/>
  <c r="AH422" i="9" s="1"/>
  <c r="J423" i="9"/>
  <c r="AH423" i="9" s="1"/>
  <c r="J424" i="9"/>
  <c r="AH424" i="9" s="1"/>
  <c r="J425" i="9"/>
  <c r="AH425" i="9" s="1"/>
  <c r="J426" i="9"/>
  <c r="AH426" i="9" s="1"/>
  <c r="J427" i="9"/>
  <c r="AH427" i="9" s="1"/>
  <c r="J428" i="9"/>
  <c r="AH428" i="9" s="1"/>
  <c r="J429" i="9"/>
  <c r="J430" i="9"/>
  <c r="J431" i="9"/>
  <c r="J432" i="9"/>
  <c r="J433" i="9"/>
  <c r="J434" i="9"/>
  <c r="J435" i="9"/>
  <c r="AH435" i="9" s="1"/>
  <c r="J436" i="9"/>
  <c r="J437" i="9"/>
  <c r="J438" i="9"/>
  <c r="J439" i="9"/>
  <c r="J440" i="9"/>
  <c r="AH440" i="9" s="1"/>
  <c r="J441" i="9"/>
  <c r="J442" i="9"/>
  <c r="J443" i="9"/>
  <c r="AH443" i="9" s="1"/>
  <c r="J444" i="9"/>
  <c r="J445" i="9"/>
  <c r="AH445" i="9" s="1"/>
  <c r="J446" i="9"/>
  <c r="AH446" i="9" s="1"/>
  <c r="J447" i="9"/>
  <c r="AH447" i="9" s="1"/>
  <c r="J448" i="9"/>
  <c r="J449" i="9"/>
  <c r="J450" i="9"/>
  <c r="J451" i="9"/>
  <c r="J452" i="9"/>
  <c r="J453" i="9"/>
  <c r="J454" i="9"/>
  <c r="J455" i="9"/>
  <c r="AH455" i="9" s="1"/>
  <c r="J456" i="9"/>
  <c r="AH456" i="9" s="1"/>
  <c r="J457" i="9"/>
  <c r="J458" i="9"/>
  <c r="J459" i="9"/>
  <c r="J460" i="9"/>
  <c r="J461" i="9"/>
  <c r="J462" i="9"/>
  <c r="J463" i="9"/>
  <c r="J464" i="9"/>
  <c r="J465" i="9"/>
  <c r="J466" i="9"/>
  <c r="AH466" i="9" s="1"/>
  <c r="J467" i="9"/>
  <c r="J468" i="9"/>
  <c r="AH468" i="9" s="1"/>
  <c r="J469" i="9"/>
  <c r="J470" i="9"/>
  <c r="J471" i="9"/>
  <c r="J472" i="9"/>
  <c r="AH472" i="9" s="1"/>
  <c r="J473" i="9"/>
  <c r="AH473" i="9" s="1"/>
  <c r="J474" i="9"/>
  <c r="AH474" i="9" s="1"/>
  <c r="J475" i="9"/>
  <c r="J476" i="9"/>
  <c r="AH476" i="9" s="1"/>
  <c r="J477" i="9"/>
  <c r="J478" i="9"/>
  <c r="J479" i="9"/>
  <c r="J480" i="9"/>
  <c r="AH480" i="9" s="1"/>
  <c r="J481" i="9"/>
  <c r="AH481" i="9" s="1"/>
  <c r="J482" i="9"/>
  <c r="AH482" i="9" s="1"/>
  <c r="J483" i="9"/>
  <c r="J484" i="9"/>
  <c r="AH484" i="9" s="1"/>
  <c r="J485" i="9"/>
  <c r="AH485" i="9" s="1"/>
  <c r="J486" i="9"/>
  <c r="AH486" i="9" s="1"/>
  <c r="J487" i="9"/>
  <c r="J488" i="9"/>
  <c r="AH488" i="9" s="1"/>
  <c r="J489" i="9"/>
  <c r="AH489" i="9" s="1"/>
  <c r="J490" i="9"/>
  <c r="J491" i="9"/>
  <c r="J492" i="9"/>
  <c r="AH492" i="9" s="1"/>
  <c r="J493" i="9"/>
  <c r="AH493" i="9" s="1"/>
  <c r="J494" i="9"/>
  <c r="AH494" i="9" s="1"/>
  <c r="J495" i="9"/>
  <c r="J496" i="9"/>
  <c r="J497" i="9"/>
  <c r="J498" i="9"/>
  <c r="J499" i="9"/>
  <c r="AH499" i="9" s="1"/>
  <c r="J500" i="9"/>
  <c r="AH500" i="9" s="1"/>
  <c r="J501" i="9"/>
  <c r="J502" i="9"/>
  <c r="J503" i="9"/>
  <c r="AH503" i="9" s="1"/>
  <c r="J504" i="9"/>
  <c r="AH504" i="9" s="1"/>
  <c r="J505" i="9"/>
  <c r="AH505" i="9" s="1"/>
  <c r="J506" i="9"/>
  <c r="AH506" i="9" s="1"/>
  <c r="J507" i="9"/>
  <c r="J508" i="9"/>
  <c r="AH508" i="9" s="1"/>
  <c r="J509" i="9"/>
  <c r="AH509" i="9" s="1"/>
  <c r="J510" i="9"/>
  <c r="J511" i="9"/>
  <c r="J512" i="9"/>
  <c r="AH512" i="9" s="1"/>
  <c r="J513" i="9"/>
  <c r="J514" i="9"/>
  <c r="J515" i="9"/>
  <c r="J516" i="9"/>
  <c r="J517" i="9"/>
  <c r="J518" i="9"/>
  <c r="J519" i="9"/>
  <c r="J520" i="9"/>
  <c r="J521" i="9"/>
  <c r="J522" i="9"/>
  <c r="AH522" i="9" s="1"/>
  <c r="J523" i="9"/>
  <c r="AH523" i="9" s="1"/>
  <c r="J524" i="9"/>
  <c r="AH524" i="9" s="1"/>
  <c r="J525" i="9"/>
  <c r="AH525" i="9" s="1"/>
  <c r="J526" i="9"/>
  <c r="J527" i="9"/>
  <c r="J528" i="9"/>
  <c r="AH528" i="9" s="1"/>
  <c r="J529" i="9"/>
  <c r="AH529" i="9" s="1"/>
  <c r="J530" i="9"/>
  <c r="AH530" i="9" s="1"/>
  <c r="J531" i="9"/>
  <c r="J532" i="9"/>
  <c r="J533" i="9"/>
  <c r="AH533" i="9" s="1"/>
  <c r="J534" i="9"/>
  <c r="AH534" i="9" s="1"/>
  <c r="J535" i="9"/>
  <c r="AH535" i="9" s="1"/>
  <c r="J536" i="9"/>
  <c r="AH536" i="9" s="1"/>
  <c r="J537" i="9"/>
  <c r="AH537" i="9" s="1"/>
  <c r="J538" i="9"/>
  <c r="AH538" i="9" s="1"/>
  <c r="J539" i="9"/>
  <c r="AH539" i="9" s="1"/>
  <c r="J540" i="9"/>
  <c r="AH540" i="9" s="1"/>
  <c r="J541" i="9"/>
  <c r="J542" i="9"/>
  <c r="J543" i="9"/>
  <c r="AH543" i="9" s="1"/>
  <c r="J544" i="9"/>
  <c r="AH544" i="9" s="1"/>
  <c r="J545" i="9"/>
  <c r="AH545" i="9" s="1"/>
  <c r="J546" i="9"/>
  <c r="J547" i="9"/>
  <c r="J548" i="9"/>
  <c r="J549" i="9"/>
  <c r="J550" i="9"/>
  <c r="AH550" i="9" s="1"/>
  <c r="J551" i="9"/>
  <c r="AH551" i="9" s="1"/>
  <c r="J552" i="9"/>
  <c r="J553" i="9"/>
  <c r="J554" i="9"/>
  <c r="J555" i="9"/>
  <c r="J556" i="9"/>
  <c r="J557" i="9"/>
  <c r="J558" i="9"/>
  <c r="J559" i="9"/>
  <c r="AH559" i="9" s="1"/>
  <c r="J560" i="9"/>
  <c r="AH560" i="9" s="1"/>
  <c r="J561" i="9"/>
  <c r="AH561" i="9" s="1"/>
  <c r="J562" i="9"/>
  <c r="AH562" i="9" s="1"/>
  <c r="J563" i="9"/>
  <c r="AH563" i="9" s="1"/>
  <c r="J564" i="9"/>
  <c r="J565" i="9"/>
  <c r="AH565" i="9" s="1"/>
  <c r="J566" i="9"/>
  <c r="AH566" i="9" s="1"/>
  <c r="J567" i="9"/>
  <c r="J568" i="9"/>
  <c r="J569" i="9"/>
  <c r="AH569" i="9" s="1"/>
  <c r="J570" i="9"/>
  <c r="AH570" i="9" s="1"/>
  <c r="J571" i="9"/>
  <c r="AH571" i="9" s="1"/>
  <c r="J572" i="9"/>
  <c r="J573" i="9"/>
  <c r="J574" i="9"/>
  <c r="J575" i="9"/>
  <c r="J576" i="9"/>
  <c r="AH576" i="9" s="1"/>
  <c r="J577" i="9"/>
  <c r="J578" i="9"/>
  <c r="J579" i="9"/>
  <c r="J580" i="9"/>
  <c r="J581" i="9"/>
  <c r="J582" i="9"/>
  <c r="J583" i="9"/>
  <c r="AH583" i="9" s="1"/>
  <c r="J584" i="9"/>
  <c r="AH584" i="9" s="1"/>
  <c r="J585" i="9"/>
  <c r="AH585" i="9" s="1"/>
  <c r="J586" i="9"/>
  <c r="AH586" i="9" s="1"/>
  <c r="J587" i="9"/>
  <c r="AH587" i="9" s="1"/>
  <c r="J588" i="9"/>
  <c r="AH588" i="9" s="1"/>
  <c r="J589" i="9"/>
  <c r="AH589" i="9" s="1"/>
  <c r="J590" i="9"/>
  <c r="J591" i="9"/>
  <c r="AH591" i="9" s="1"/>
  <c r="J592" i="9"/>
  <c r="J593" i="9"/>
  <c r="J594" i="9"/>
  <c r="J595" i="9"/>
  <c r="J596" i="9"/>
  <c r="AH596" i="9" s="1"/>
  <c r="J597" i="9"/>
  <c r="AH597" i="9" s="1"/>
  <c r="J598" i="9"/>
  <c r="AH598" i="9" s="1"/>
  <c r="J599" i="9"/>
  <c r="J600" i="9"/>
  <c r="J601" i="9"/>
  <c r="AH601" i="9" s="1"/>
  <c r="J602" i="9"/>
  <c r="AH602" i="9" s="1"/>
  <c r="J603" i="9"/>
  <c r="J604" i="9"/>
  <c r="J605" i="9"/>
  <c r="J606" i="9"/>
  <c r="J607" i="9"/>
  <c r="AH607" i="9" s="1"/>
  <c r="J608" i="9"/>
  <c r="AH608" i="9" s="1"/>
  <c r="J609" i="9"/>
  <c r="AH609" i="9" s="1"/>
  <c r="J610" i="9"/>
  <c r="AH610" i="9" s="1"/>
  <c r="J611" i="9"/>
  <c r="AH611" i="9" s="1"/>
  <c r="J612" i="9"/>
  <c r="AH612" i="9" s="1"/>
  <c r="J613" i="9"/>
  <c r="J614" i="9"/>
  <c r="J615" i="9"/>
  <c r="J616" i="9"/>
  <c r="AH616" i="9" s="1"/>
  <c r="J617" i="9"/>
  <c r="AH617" i="9" s="1"/>
  <c r="J618" i="9"/>
  <c r="AH618" i="9" s="1"/>
  <c r="J619" i="9"/>
  <c r="AH619" i="9" s="1"/>
  <c r="J620" i="9"/>
  <c r="J621" i="9"/>
  <c r="J622" i="9"/>
  <c r="J623" i="9"/>
  <c r="J624" i="9"/>
  <c r="J625" i="9"/>
  <c r="AH625" i="9" s="1"/>
  <c r="J626" i="9"/>
  <c r="AH626" i="9" s="1"/>
  <c r="J627" i="9"/>
  <c r="AH627" i="9" s="1"/>
  <c r="J628" i="9"/>
  <c r="AH628" i="9" s="1"/>
  <c r="J629" i="9"/>
  <c r="AH629" i="9" s="1"/>
  <c r="J630" i="9"/>
  <c r="AH630" i="9" s="1"/>
  <c r="J631" i="9"/>
  <c r="J632" i="9"/>
  <c r="J633" i="9"/>
  <c r="J634" i="9"/>
  <c r="AH634" i="9" s="1"/>
  <c r="J635" i="9"/>
  <c r="AH635" i="9" s="1"/>
  <c r="J636" i="9"/>
  <c r="AH636" i="9" s="1"/>
  <c r="J637" i="9"/>
  <c r="AH637" i="9" s="1"/>
  <c r="J638" i="9"/>
  <c r="J639" i="9"/>
  <c r="AH639" i="9" s="1"/>
  <c r="J640" i="9"/>
  <c r="AH640" i="9" s="1"/>
  <c r="J641" i="9"/>
  <c r="J642" i="9"/>
  <c r="AH642" i="9" s="1"/>
  <c r="J643" i="9"/>
  <c r="J644" i="9"/>
  <c r="AH644" i="9" s="1"/>
  <c r="J645" i="9"/>
  <c r="AH645" i="9" s="1"/>
  <c r="J646" i="9"/>
  <c r="AH646" i="9" s="1"/>
  <c r="J647" i="9"/>
  <c r="J648" i="9"/>
  <c r="AH648" i="9" s="1"/>
  <c r="J649" i="9"/>
  <c r="J650" i="9"/>
  <c r="J651" i="9"/>
  <c r="J652" i="9"/>
  <c r="J653" i="9"/>
  <c r="J654" i="9"/>
  <c r="J655" i="9"/>
  <c r="J656" i="9"/>
  <c r="J657" i="9"/>
  <c r="J658" i="9"/>
  <c r="J659" i="9"/>
  <c r="J660" i="9"/>
  <c r="AH660" i="9" s="1"/>
  <c r="J661" i="9"/>
  <c r="AH661" i="9" s="1"/>
  <c r="J662" i="9"/>
  <c r="AH662" i="9" s="1"/>
  <c r="J663" i="9"/>
  <c r="AH663" i="9" s="1"/>
  <c r="J664" i="9"/>
  <c r="AH664" i="9" s="1"/>
  <c r="J665" i="9"/>
  <c r="AH665" i="9" s="1"/>
  <c r="J666" i="9"/>
  <c r="J667" i="9"/>
  <c r="J668" i="9"/>
  <c r="AH668" i="9" s="1"/>
  <c r="J669" i="9"/>
  <c r="J670" i="9"/>
  <c r="J671" i="9"/>
  <c r="J672" i="9"/>
  <c r="J673" i="9"/>
  <c r="J674" i="9"/>
  <c r="AH674" i="9" s="1"/>
  <c r="J675" i="9"/>
  <c r="J676" i="9"/>
  <c r="J677" i="9"/>
  <c r="J678" i="9"/>
  <c r="J679" i="9"/>
  <c r="AH679" i="9" s="1"/>
  <c r="J680" i="9"/>
  <c r="J681" i="9"/>
  <c r="J682" i="9"/>
  <c r="AH682" i="9" s="1"/>
  <c r="J683" i="9"/>
  <c r="J684" i="9"/>
  <c r="J685" i="9"/>
  <c r="J686" i="9"/>
  <c r="J687" i="9"/>
  <c r="AH687" i="9" s="1"/>
  <c r="J688" i="9"/>
  <c r="AH688" i="9" s="1"/>
  <c r="J689" i="9"/>
  <c r="AH689" i="9" s="1"/>
  <c r="J690" i="9"/>
  <c r="AH690" i="9" s="1"/>
  <c r="J691" i="9"/>
  <c r="AH691" i="9" s="1"/>
  <c r="J692" i="9"/>
  <c r="AH692" i="9" s="1"/>
  <c r="J693" i="9"/>
  <c r="J694" i="9"/>
  <c r="J695" i="9"/>
  <c r="J696" i="9"/>
  <c r="J697" i="9"/>
  <c r="J698" i="9"/>
  <c r="AH698" i="9" s="1"/>
  <c r="J699" i="9"/>
  <c r="AH699" i="9" s="1"/>
  <c r="J700" i="9"/>
  <c r="J701" i="9"/>
  <c r="J702" i="9"/>
  <c r="J703" i="9"/>
  <c r="J704" i="9"/>
  <c r="J705" i="9"/>
  <c r="J706" i="9"/>
  <c r="AH706" i="9" s="1"/>
  <c r="J707" i="9"/>
  <c r="AH707" i="9" s="1"/>
  <c r="J708" i="9"/>
  <c r="AH708" i="9" s="1"/>
  <c r="J709" i="9"/>
  <c r="AH709" i="9" s="1"/>
  <c r="J710" i="9"/>
  <c r="J711" i="9"/>
  <c r="J712" i="9"/>
  <c r="J713" i="9"/>
  <c r="J714" i="9"/>
  <c r="AH714" i="9" s="1"/>
  <c r="J715" i="9"/>
  <c r="AH715" i="9" s="1"/>
  <c r="J716" i="9"/>
  <c r="AH716" i="9" s="1"/>
  <c r="J717" i="9"/>
  <c r="J718" i="9"/>
  <c r="J719" i="9"/>
  <c r="J720" i="9"/>
  <c r="J721" i="9"/>
  <c r="J722" i="9"/>
  <c r="AH722" i="9" s="1"/>
  <c r="J723" i="9"/>
  <c r="J724" i="9"/>
  <c r="J725" i="9"/>
  <c r="AH725" i="9" s="1"/>
  <c r="J726" i="9"/>
  <c r="J727" i="9"/>
  <c r="J728" i="9"/>
  <c r="AH728" i="9" s="1"/>
  <c r="J729" i="9"/>
  <c r="AH729" i="9" s="1"/>
  <c r="J730" i="9"/>
  <c r="AH730" i="9" s="1"/>
  <c r="J731" i="9"/>
  <c r="J732" i="9"/>
  <c r="AH732" i="9" s="1"/>
  <c r="J733" i="9"/>
  <c r="AH733" i="9" s="1"/>
  <c r="J734" i="9"/>
  <c r="AH734" i="9" s="1"/>
  <c r="J735" i="9"/>
  <c r="AH735" i="9" s="1"/>
  <c r="J736" i="9"/>
  <c r="AH736" i="9" s="1"/>
  <c r="J737" i="9"/>
  <c r="J738" i="9"/>
  <c r="J739" i="9"/>
  <c r="AH739" i="9" s="1"/>
  <c r="J740" i="9"/>
  <c r="AH740" i="9" s="1"/>
  <c r="J741" i="9"/>
  <c r="AH741" i="9" s="1"/>
  <c r="J742" i="9"/>
  <c r="AH742" i="9" s="1"/>
  <c r="J743" i="9"/>
  <c r="AH743" i="9" s="1"/>
  <c r="J744" i="9"/>
  <c r="AH744" i="9" s="1"/>
  <c r="J745" i="9"/>
  <c r="AH745" i="9" s="1"/>
  <c r="J746" i="9"/>
  <c r="J747" i="9"/>
  <c r="AH747" i="9" s="1"/>
  <c r="J748" i="9"/>
  <c r="AH748" i="9" s="1"/>
  <c r="J749" i="9"/>
  <c r="AH749" i="9" s="1"/>
  <c r="J750" i="9"/>
  <c r="AH750" i="9" s="1"/>
  <c r="J751" i="9"/>
  <c r="AH751" i="9" s="1"/>
  <c r="J752" i="9"/>
  <c r="AH752" i="9" s="1"/>
  <c r="J753" i="9"/>
  <c r="J754" i="9"/>
  <c r="J755" i="9"/>
  <c r="J756" i="9"/>
  <c r="J757" i="9"/>
  <c r="AH757" i="9" s="1"/>
  <c r="J758" i="9"/>
  <c r="AH758" i="9" s="1"/>
  <c r="J759" i="9"/>
  <c r="J760" i="9"/>
  <c r="J761" i="9"/>
  <c r="AH761" i="9" s="1"/>
  <c r="J762" i="9"/>
  <c r="AH762" i="9" s="1"/>
  <c r="J763" i="9"/>
  <c r="J764" i="9"/>
  <c r="AH764" i="9" s="1"/>
  <c r="J765" i="9"/>
  <c r="AH765" i="9" s="1"/>
  <c r="J766" i="9"/>
  <c r="AH766" i="9" s="1"/>
  <c r="J767" i="9"/>
  <c r="AH767" i="9" s="1"/>
  <c r="J768" i="9"/>
  <c r="AH768" i="9" s="1"/>
  <c r="J769" i="9"/>
  <c r="AH769" i="9" s="1"/>
  <c r="J770" i="9"/>
  <c r="J771" i="9"/>
  <c r="J772" i="9"/>
  <c r="AH772" i="9" s="1"/>
  <c r="J773" i="9"/>
  <c r="J774" i="9"/>
  <c r="J775" i="9"/>
  <c r="AH775" i="9" s="1"/>
  <c r="J776" i="9"/>
  <c r="J777" i="9"/>
  <c r="J778" i="9"/>
  <c r="J779" i="9"/>
  <c r="J780" i="9"/>
  <c r="J781" i="9"/>
  <c r="J782" i="9"/>
  <c r="AH782" i="9" s="1"/>
  <c r="J783" i="9"/>
  <c r="AH783" i="9" s="1"/>
  <c r="J784" i="9"/>
  <c r="AH784" i="9" s="1"/>
  <c r="J785" i="9"/>
  <c r="AH785" i="9" s="1"/>
  <c r="J786" i="9"/>
  <c r="AH786" i="9" s="1"/>
  <c r="J787" i="9"/>
  <c r="AH787" i="9" s="1"/>
  <c r="J788" i="9"/>
  <c r="AH788" i="9" s="1"/>
  <c r="J789" i="9"/>
  <c r="AH789" i="9" s="1"/>
  <c r="J790" i="9"/>
  <c r="J791" i="9"/>
  <c r="J792" i="9"/>
  <c r="J793" i="9"/>
  <c r="AH793" i="9" s="1"/>
  <c r="J794" i="9"/>
  <c r="J795" i="9"/>
  <c r="J796" i="9"/>
  <c r="J797" i="9"/>
  <c r="AH797" i="9" s="1"/>
  <c r="J798" i="9"/>
  <c r="AH798" i="9" s="1"/>
  <c r="J799" i="9"/>
  <c r="J800" i="9"/>
  <c r="J801" i="9"/>
  <c r="J802" i="9"/>
  <c r="AH802" i="9" s="1"/>
  <c r="J803" i="9"/>
  <c r="AH803" i="9" s="1"/>
  <c r="J804" i="9"/>
  <c r="AH804" i="9" s="1"/>
  <c r="J805" i="9"/>
  <c r="AH805" i="9" s="1"/>
  <c r="J806" i="9"/>
  <c r="J807" i="9"/>
  <c r="AH807" i="9" s="1"/>
  <c r="J808" i="9"/>
  <c r="AH808" i="9" s="1"/>
  <c r="J809" i="9"/>
  <c r="AH809" i="9" s="1"/>
  <c r="J810" i="9"/>
  <c r="AH810" i="9" s="1"/>
  <c r="J811" i="9"/>
  <c r="AH811" i="9" s="1"/>
  <c r="J812" i="9"/>
  <c r="AH812" i="9" s="1"/>
  <c r="J813" i="9"/>
  <c r="AH813" i="9" s="1"/>
  <c r="J814" i="9"/>
  <c r="AH814" i="9" s="1"/>
  <c r="J815" i="9"/>
  <c r="AH815" i="9" s="1"/>
  <c r="J816" i="9"/>
  <c r="AH816" i="9" s="1"/>
  <c r="J817" i="9"/>
  <c r="AH817" i="9" s="1"/>
  <c r="J818" i="9"/>
  <c r="J819" i="9"/>
  <c r="AH819" i="9" s="1"/>
  <c r="J820" i="9"/>
  <c r="AH820" i="9" s="1"/>
  <c r="J821" i="9"/>
  <c r="AH821" i="9" s="1"/>
  <c r="J822" i="9"/>
  <c r="AH822" i="9" s="1"/>
  <c r="J823" i="9"/>
  <c r="J824" i="9"/>
  <c r="J825" i="9"/>
  <c r="J826" i="9"/>
  <c r="J827" i="9"/>
  <c r="J828" i="9"/>
  <c r="J829" i="9"/>
  <c r="AH829" i="9" s="1"/>
  <c r="J830" i="9"/>
  <c r="J831" i="9"/>
  <c r="J832" i="9"/>
  <c r="J833" i="9"/>
  <c r="J834" i="9"/>
  <c r="J835" i="9"/>
  <c r="AH835" i="9" s="1"/>
  <c r="J836" i="9"/>
  <c r="J837" i="9"/>
  <c r="J838" i="9"/>
  <c r="AH838" i="9" s="1"/>
  <c r="J839" i="9"/>
  <c r="J840" i="9"/>
  <c r="J841" i="9"/>
  <c r="J842" i="9"/>
  <c r="J843" i="9"/>
  <c r="J844" i="9"/>
  <c r="J845" i="9"/>
  <c r="AH845" i="9" s="1"/>
  <c r="J846" i="9"/>
  <c r="AH846" i="9" s="1"/>
  <c r="J847" i="9"/>
  <c r="AH847" i="9" s="1"/>
  <c r="J848" i="9"/>
  <c r="J849" i="9"/>
  <c r="J850" i="9"/>
  <c r="J851" i="9"/>
  <c r="J852" i="9"/>
  <c r="AH852" i="9" s="1"/>
  <c r="J853" i="9"/>
  <c r="AH853" i="9" s="1"/>
  <c r="J854" i="9"/>
  <c r="AH854" i="9" s="1"/>
  <c r="AJ854" i="9" s="1"/>
  <c r="J855" i="9"/>
  <c r="AH855" i="9" s="1"/>
  <c r="AJ855" i="9" s="1"/>
  <c r="J856" i="9"/>
  <c r="J857" i="9"/>
  <c r="J858" i="9"/>
  <c r="AH858" i="9" s="1"/>
  <c r="AJ858" i="9" s="1"/>
  <c r="J859" i="9"/>
  <c r="AH859" i="9" s="1"/>
  <c r="AJ859" i="9" s="1"/>
  <c r="J860" i="9"/>
  <c r="AH860" i="9" s="1"/>
  <c r="AJ860" i="9" s="1"/>
  <c r="J861" i="9"/>
  <c r="AH861" i="9" s="1"/>
  <c r="AJ861" i="9" s="1"/>
  <c r="J862" i="9"/>
  <c r="AH862" i="9" s="1"/>
  <c r="AJ862" i="9" s="1"/>
  <c r="J863" i="9"/>
  <c r="AH863" i="9" s="1"/>
  <c r="AJ863" i="9" s="1"/>
  <c r="J864" i="9"/>
  <c r="AH864" i="9" s="1"/>
  <c r="AJ864" i="9" s="1"/>
  <c r="J865" i="9"/>
  <c r="AH865" i="9" s="1"/>
  <c r="AJ865" i="9" s="1"/>
  <c r="J866" i="9"/>
  <c r="AH866" i="9" s="1"/>
  <c r="AJ866" i="9" s="1"/>
  <c r="J867" i="9"/>
  <c r="AH867" i="9" s="1"/>
  <c r="AJ867" i="9" s="1"/>
  <c r="J868" i="9"/>
  <c r="AH868" i="9" s="1"/>
  <c r="AJ868" i="9" s="1"/>
  <c r="J869" i="9"/>
  <c r="AH869" i="9" s="1"/>
  <c r="AJ869" i="9" s="1"/>
  <c r="J870" i="9"/>
  <c r="AH870" i="9" s="1"/>
  <c r="AJ870" i="9" s="1"/>
  <c r="J871" i="9"/>
  <c r="AH871" i="9" s="1"/>
  <c r="AJ871" i="9" s="1"/>
  <c r="J872" i="9"/>
  <c r="AH872" i="9" s="1"/>
  <c r="AJ872" i="9" s="1"/>
  <c r="J873" i="9"/>
  <c r="AH873" i="9" s="1"/>
  <c r="AJ873" i="9" s="1"/>
  <c r="J874" i="9"/>
  <c r="J875" i="9"/>
  <c r="AH875" i="9" s="1"/>
  <c r="AJ875" i="9" s="1"/>
  <c r="J876" i="9"/>
  <c r="AH876" i="9" s="1"/>
  <c r="AJ876" i="9" s="1"/>
  <c r="J877" i="9"/>
  <c r="AH877" i="9" s="1"/>
  <c r="AJ877" i="9" s="1"/>
  <c r="J878" i="9"/>
  <c r="J879" i="9"/>
  <c r="J880" i="9"/>
  <c r="AH880" i="9" s="1"/>
  <c r="AJ880" i="9" s="1"/>
  <c r="J881" i="9"/>
  <c r="AH881" i="9" s="1"/>
  <c r="AJ881" i="9" s="1"/>
  <c r="J882" i="9"/>
  <c r="J883" i="9"/>
  <c r="AH883" i="9" s="1"/>
  <c r="AJ883" i="9" s="1"/>
  <c r="J884" i="9"/>
  <c r="AH884" i="9" s="1"/>
  <c r="AJ884" i="9" s="1"/>
  <c r="J885" i="9"/>
  <c r="AH885" i="9" s="1"/>
  <c r="AJ885" i="9" s="1"/>
  <c r="J886" i="9"/>
  <c r="J887" i="9"/>
  <c r="J888" i="9"/>
  <c r="J889" i="9"/>
  <c r="J890" i="9"/>
  <c r="AH890" i="9" s="1"/>
  <c r="AJ890" i="9" s="1"/>
  <c r="J891" i="9"/>
  <c r="AH891" i="9" s="1"/>
  <c r="AJ891" i="9" s="1"/>
  <c r="J892" i="9"/>
  <c r="J893" i="9"/>
  <c r="J894" i="9"/>
  <c r="J895" i="9"/>
  <c r="J896" i="9"/>
  <c r="AH896" i="9" s="1"/>
  <c r="AJ896" i="9" s="1"/>
  <c r="J897" i="9"/>
  <c r="AH897" i="9" s="1"/>
  <c r="AJ897" i="9" s="1"/>
  <c r="J898" i="9"/>
  <c r="AH898" i="9" s="1"/>
  <c r="AJ898" i="9" s="1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AH914" i="9" s="1"/>
  <c r="AJ914" i="9" s="1"/>
  <c r="J915" i="9"/>
  <c r="J916" i="9"/>
  <c r="J917" i="9"/>
  <c r="J918" i="9"/>
  <c r="AH918" i="9" s="1"/>
  <c r="AJ918" i="9" s="1"/>
  <c r="J919" i="9"/>
  <c r="AH919" i="9" s="1"/>
  <c r="AJ919" i="9" s="1"/>
  <c r="J920" i="9"/>
  <c r="J921" i="9"/>
  <c r="J922" i="9"/>
  <c r="AH922" i="9" s="1"/>
  <c r="AJ922" i="9" s="1"/>
  <c r="J923" i="9"/>
  <c r="AH923" i="9" s="1"/>
  <c r="AJ923" i="9" s="1"/>
  <c r="J924" i="9"/>
  <c r="J925" i="9"/>
  <c r="J926" i="9"/>
  <c r="J927" i="9"/>
  <c r="J928" i="9"/>
  <c r="J929" i="9"/>
  <c r="J930" i="9"/>
  <c r="J931" i="9"/>
  <c r="J932" i="9"/>
  <c r="J933" i="9"/>
  <c r="J934" i="9"/>
  <c r="AH934" i="9" s="1"/>
  <c r="AJ934" i="9" s="1"/>
  <c r="J935" i="9"/>
  <c r="AH935" i="9" s="1"/>
  <c r="AJ935" i="9" s="1"/>
  <c r="J936" i="9"/>
  <c r="AH936" i="9" s="1"/>
  <c r="AJ936" i="9" s="1"/>
  <c r="J937" i="9"/>
  <c r="AH937" i="9" s="1"/>
  <c r="AJ937" i="9" s="1"/>
  <c r="J938" i="9"/>
  <c r="AH938" i="9" s="1"/>
  <c r="AJ938" i="9" s="1"/>
  <c r="J939" i="9"/>
  <c r="J940" i="9"/>
  <c r="J941" i="9"/>
  <c r="J942" i="9"/>
  <c r="J943" i="9"/>
  <c r="J944" i="9"/>
  <c r="J945" i="9"/>
  <c r="J946" i="9"/>
  <c r="AH946" i="9" s="1"/>
  <c r="AJ946" i="9" s="1"/>
  <c r="J947" i="9"/>
  <c r="AH947" i="9" s="1"/>
  <c r="AJ947" i="9" s="1"/>
  <c r="J948" i="9"/>
  <c r="AH948" i="9" s="1"/>
  <c r="AJ948" i="9" s="1"/>
  <c r="J949" i="9"/>
  <c r="J950" i="9"/>
  <c r="J951" i="9"/>
  <c r="J952" i="9"/>
  <c r="J953" i="9"/>
  <c r="J954" i="9"/>
  <c r="J955" i="9"/>
  <c r="J956" i="9"/>
  <c r="J957" i="9"/>
  <c r="AH957" i="9" s="1"/>
  <c r="AJ957" i="9" s="1"/>
  <c r="J958" i="9"/>
  <c r="J959" i="9"/>
  <c r="AH959" i="9" s="1"/>
  <c r="AJ959" i="9" s="1"/>
  <c r="J960" i="9"/>
  <c r="J961" i="9"/>
  <c r="J962" i="9"/>
  <c r="J963" i="9"/>
  <c r="J964" i="9"/>
  <c r="J965" i="9"/>
  <c r="AH965" i="9" s="1"/>
  <c r="AJ965" i="9" s="1"/>
  <c r="J966" i="9"/>
  <c r="AH966" i="9" s="1"/>
  <c r="AJ966" i="9" s="1"/>
  <c r="J967" i="9"/>
  <c r="J968" i="9"/>
  <c r="J969" i="9"/>
  <c r="J970" i="9"/>
  <c r="J971" i="9"/>
  <c r="J972" i="9"/>
  <c r="J973" i="9"/>
  <c r="J974" i="9"/>
  <c r="J975" i="9"/>
  <c r="J976" i="9"/>
  <c r="J977" i="9"/>
  <c r="J978" i="9"/>
  <c r="AH978" i="9" s="1"/>
  <c r="AJ978" i="9" s="1"/>
  <c r="J979" i="9"/>
  <c r="J980" i="9"/>
  <c r="J981" i="9"/>
  <c r="J982" i="9"/>
  <c r="J983" i="9"/>
  <c r="AH983" i="9" s="1"/>
  <c r="AJ983" i="9" s="1"/>
  <c r="J984" i="9"/>
  <c r="AH984" i="9" s="1"/>
  <c r="AJ984" i="9" s="1"/>
  <c r="J985" i="9"/>
  <c r="J986" i="9"/>
  <c r="J987" i="9"/>
  <c r="J988" i="9"/>
  <c r="AH988" i="9" s="1"/>
  <c r="AJ988" i="9" s="1"/>
  <c r="J989" i="9"/>
  <c r="J990" i="9"/>
  <c r="J991" i="9"/>
  <c r="J992" i="9"/>
  <c r="AH992" i="9" s="1"/>
  <c r="AJ992" i="9" s="1"/>
  <c r="J993" i="9"/>
  <c r="AH993" i="9" s="1"/>
  <c r="AJ993" i="9" s="1"/>
  <c r="J994" i="9"/>
  <c r="AH994" i="9" s="1"/>
  <c r="AJ994" i="9" s="1"/>
  <c r="J995" i="9"/>
  <c r="AH995" i="9" s="1"/>
  <c r="AJ995" i="9" s="1"/>
  <c r="J996" i="9"/>
  <c r="AH996" i="9" s="1"/>
  <c r="AJ996" i="9" s="1"/>
  <c r="J997" i="9"/>
  <c r="AH997" i="9" s="1"/>
  <c r="AJ997" i="9" s="1"/>
  <c r="J998" i="9"/>
  <c r="AH998" i="9" s="1"/>
  <c r="AJ998" i="9" s="1"/>
  <c r="J999" i="9"/>
  <c r="AH999" i="9" s="1"/>
  <c r="AJ999" i="9" s="1"/>
  <c r="J1000" i="9"/>
  <c r="J1001" i="9"/>
  <c r="AH1001" i="9" s="1"/>
  <c r="AJ1001" i="9" s="1"/>
  <c r="J1002" i="9"/>
  <c r="J1003" i="9"/>
  <c r="J1004" i="9"/>
  <c r="J1005" i="9"/>
  <c r="J1006" i="9"/>
  <c r="AH1006" i="9" s="1"/>
  <c r="AJ1006" i="9" s="1"/>
  <c r="J1007" i="9"/>
  <c r="J1008" i="9"/>
  <c r="AH1008" i="9" s="1"/>
  <c r="AJ1008" i="9" s="1"/>
  <c r="J1009" i="9"/>
  <c r="AH1009" i="9" s="1"/>
  <c r="AJ1009" i="9" s="1"/>
  <c r="J1010" i="9"/>
  <c r="AH1010" i="9" s="1"/>
  <c r="AJ1010" i="9" s="1"/>
  <c r="J1011" i="9"/>
  <c r="J1012" i="9"/>
  <c r="J1013" i="9"/>
  <c r="AH1013" i="9" s="1"/>
  <c r="AJ1013" i="9" s="1"/>
  <c r="J1014" i="9"/>
  <c r="AH1014" i="9" s="1"/>
  <c r="AJ1014" i="9" s="1"/>
  <c r="J1015" i="9"/>
  <c r="J1016" i="9"/>
  <c r="AH1016" i="9" s="1"/>
  <c r="AJ1016" i="9" s="1"/>
  <c r="J1017" i="9"/>
  <c r="AH1017" i="9" s="1"/>
  <c r="AJ1017" i="9" s="1"/>
  <c r="J1018" i="9"/>
  <c r="AH1018" i="9" s="1"/>
  <c r="AJ1018" i="9" s="1"/>
  <c r="J1019" i="9"/>
  <c r="J1020" i="9"/>
  <c r="J1021" i="9"/>
  <c r="J1022" i="9"/>
  <c r="J1023" i="9"/>
  <c r="J1024" i="9"/>
  <c r="AH1024" i="9" s="1"/>
  <c r="AJ1024" i="9" s="1"/>
  <c r="J1025" i="9"/>
  <c r="AH1025" i="9" s="1"/>
  <c r="AJ1025" i="9" s="1"/>
  <c r="J1026" i="9"/>
  <c r="J1027" i="9"/>
  <c r="J1028" i="9"/>
  <c r="J1029" i="9"/>
  <c r="AH1029" i="9" s="1"/>
  <c r="AJ1029" i="9" s="1"/>
  <c r="J1030" i="9"/>
  <c r="J1031" i="9"/>
  <c r="J1032" i="9"/>
  <c r="J1033" i="9"/>
  <c r="AH1033" i="9" s="1"/>
  <c r="AJ1033" i="9" s="1"/>
  <c r="J1034" i="9"/>
  <c r="J1035" i="9"/>
  <c r="J1036" i="9"/>
  <c r="AH1036" i="9" s="1"/>
  <c r="AJ1036" i="9" s="1"/>
  <c r="J1037" i="9"/>
  <c r="AH1037" i="9" s="1"/>
  <c r="AJ1037" i="9" s="1"/>
  <c r="J1038" i="9"/>
  <c r="J1039" i="9"/>
  <c r="J1040" i="9"/>
  <c r="J1041" i="9"/>
  <c r="J1042" i="9"/>
  <c r="J1043" i="9"/>
  <c r="J1044" i="9"/>
  <c r="AH1044" i="9" s="1"/>
  <c r="AJ1044" i="9" s="1"/>
  <c r="J1045" i="9"/>
  <c r="AH1045" i="9" s="1"/>
  <c r="AJ1045" i="9" s="1"/>
  <c r="J1046" i="9"/>
  <c r="AH1046" i="9" s="1"/>
  <c r="AJ1046" i="9" s="1"/>
  <c r="J1047" i="9"/>
  <c r="AH1047" i="9" s="1"/>
  <c r="AJ1047" i="9" s="1"/>
  <c r="J1048" i="9"/>
  <c r="AH1048" i="9" s="1"/>
  <c r="AJ1048" i="9" s="1"/>
  <c r="J1049" i="9"/>
  <c r="J1050" i="9"/>
  <c r="AH1050" i="9" s="1"/>
  <c r="AJ1050" i="9" s="1"/>
  <c r="J1051" i="9"/>
  <c r="J1052" i="9"/>
  <c r="J1053" i="9"/>
  <c r="J1054" i="9"/>
  <c r="J1055" i="9"/>
  <c r="J1056" i="9"/>
  <c r="AH1056" i="9" s="1"/>
  <c r="AJ1056" i="9" s="1"/>
  <c r="J1057" i="9"/>
  <c r="AH1057" i="9" s="1"/>
  <c r="AJ1057" i="9" s="1"/>
  <c r="J1058" i="9"/>
  <c r="J1059" i="9"/>
  <c r="J1060" i="9"/>
  <c r="AH1060" i="9" s="1"/>
  <c r="AJ1060" i="9" s="1"/>
  <c r="J1061" i="9"/>
  <c r="AH1061" i="9" s="1"/>
  <c r="AJ1061" i="9" s="1"/>
  <c r="J1062" i="9"/>
  <c r="J1063" i="9"/>
  <c r="AH1063" i="9" s="1"/>
  <c r="AJ1063" i="9" s="1"/>
  <c r="J1064" i="9"/>
  <c r="AH1064" i="9" s="1"/>
  <c r="AJ1064" i="9" s="1"/>
  <c r="J1065" i="9"/>
  <c r="AH1065" i="9" s="1"/>
  <c r="AJ1065" i="9" s="1"/>
  <c r="J1066" i="9"/>
  <c r="AH1066" i="9" s="1"/>
  <c r="AJ1066" i="9" s="1"/>
  <c r="J1067" i="9"/>
  <c r="AH1067" i="9" s="1"/>
  <c r="AJ1067" i="9" s="1"/>
  <c r="J1068" i="9"/>
  <c r="J1069" i="9"/>
  <c r="AH1069" i="9" s="1"/>
  <c r="AJ1069" i="9" s="1"/>
  <c r="J1070" i="9"/>
  <c r="AH1070" i="9" s="1"/>
  <c r="AJ1070" i="9" s="1"/>
  <c r="J1071" i="9"/>
  <c r="AH1071" i="9" s="1"/>
  <c r="AJ1071" i="9" s="1"/>
  <c r="J1072" i="9"/>
  <c r="J1073" i="9"/>
  <c r="AH1073" i="9" s="1"/>
  <c r="AJ1073" i="9" s="1"/>
  <c r="J1074" i="9"/>
  <c r="J1075" i="9"/>
  <c r="J1076" i="9"/>
  <c r="AH1076" i="9" s="1"/>
  <c r="AJ1076" i="9" s="1"/>
  <c r="J1077" i="9"/>
  <c r="AH1077" i="9" s="1"/>
  <c r="AJ1077" i="9" s="1"/>
  <c r="J1078" i="9"/>
  <c r="J1079" i="9"/>
  <c r="AH1079" i="9" s="1"/>
  <c r="AJ1079" i="9" s="1"/>
  <c r="J1080" i="9"/>
  <c r="AH1080" i="9" s="1"/>
  <c r="AJ1080" i="9" s="1"/>
  <c r="J1081" i="9"/>
  <c r="AH1081" i="9" s="1"/>
  <c r="AJ1081" i="9" s="1"/>
  <c r="J1082" i="9"/>
  <c r="J1083" i="9"/>
  <c r="J1084" i="9"/>
  <c r="J1085" i="9"/>
  <c r="J1086" i="9"/>
  <c r="J1087" i="9"/>
  <c r="J1088" i="9"/>
  <c r="J1089" i="9"/>
  <c r="J1090" i="9"/>
  <c r="AH1090" i="9" s="1"/>
  <c r="AJ1090" i="9" s="1"/>
  <c r="J1091" i="9"/>
  <c r="AH1091" i="9" s="1"/>
  <c r="AJ1091" i="9" s="1"/>
  <c r="J1092" i="9"/>
  <c r="J1093" i="9"/>
  <c r="AH1093" i="9" s="1"/>
  <c r="AJ1093" i="9" s="1"/>
  <c r="J1094" i="9"/>
  <c r="J1095" i="9"/>
  <c r="J1096" i="9"/>
  <c r="AH1096" i="9" s="1"/>
  <c r="AJ1096" i="9" s="1"/>
  <c r="J1097" i="9"/>
  <c r="J1098" i="9"/>
  <c r="J1099" i="9"/>
  <c r="J1100" i="9"/>
  <c r="AH1100" i="9" s="1"/>
  <c r="AJ1100" i="9" s="1"/>
  <c r="J1101" i="9"/>
  <c r="AH1101" i="9" s="1"/>
  <c r="AJ1101" i="9" s="1"/>
  <c r="J1102" i="9"/>
  <c r="J1103" i="9"/>
  <c r="J1104" i="9"/>
  <c r="J1105" i="9"/>
  <c r="J1106" i="9"/>
  <c r="J1107" i="9"/>
  <c r="AH1107" i="9" s="1"/>
  <c r="AJ1107" i="9" s="1"/>
  <c r="J1108" i="9"/>
  <c r="AH1108" i="9" s="1"/>
  <c r="AJ1108" i="9" s="1"/>
  <c r="J1109" i="9"/>
  <c r="AH1109" i="9" s="1"/>
  <c r="AJ1109" i="9" s="1"/>
  <c r="J1110" i="9"/>
  <c r="J1111" i="9"/>
  <c r="J1112" i="9"/>
  <c r="AH1112" i="9" s="1"/>
  <c r="AJ1112" i="9" s="1"/>
  <c r="J1113" i="9"/>
  <c r="J1114" i="9"/>
  <c r="AH1114" i="9" s="1"/>
  <c r="AJ1114" i="9" s="1"/>
  <c r="J1115" i="9"/>
  <c r="J1116" i="9"/>
  <c r="J1117" i="9"/>
  <c r="AH1117" i="9" s="1"/>
  <c r="AJ1117" i="9" s="1"/>
  <c r="J1118" i="9"/>
  <c r="AH1118" i="9" s="1"/>
  <c r="AJ1118" i="9" s="1"/>
  <c r="J1119" i="9"/>
  <c r="AH1119" i="9" s="1"/>
  <c r="AJ1119" i="9" s="1"/>
  <c r="J1120" i="9"/>
  <c r="AH1120" i="9" s="1"/>
  <c r="AJ1120" i="9" s="1"/>
  <c r="J1121" i="9"/>
  <c r="AH1121" i="9" s="1"/>
  <c r="AJ1121" i="9" s="1"/>
  <c r="J1122" i="9"/>
  <c r="J1123" i="9"/>
  <c r="J1124" i="9"/>
  <c r="AH1124" i="9" s="1"/>
  <c r="AJ1124" i="9" s="1"/>
  <c r="J1125" i="9"/>
  <c r="AH1125" i="9" s="1"/>
  <c r="AJ1125" i="9" s="1"/>
  <c r="J1126" i="9"/>
  <c r="J1127" i="9"/>
  <c r="AH1127" i="9" s="1"/>
  <c r="AJ1127" i="9" s="1"/>
  <c r="J1128" i="9"/>
  <c r="AH1128" i="9" s="1"/>
  <c r="AJ1128" i="9" s="1"/>
  <c r="J1129" i="9"/>
  <c r="AH1129" i="9" s="1"/>
  <c r="AJ1129" i="9" s="1"/>
  <c r="J1130" i="9"/>
  <c r="AH1130" i="9" s="1"/>
  <c r="AJ1130" i="9" s="1"/>
  <c r="J1131" i="9"/>
  <c r="AH1131" i="9" s="1"/>
  <c r="AJ1131" i="9" s="1"/>
  <c r="J1132" i="9"/>
  <c r="J1133" i="9"/>
  <c r="J1134" i="9"/>
  <c r="J1135" i="9"/>
  <c r="AH1135" i="9" s="1"/>
  <c r="AJ1135" i="9" s="1"/>
  <c r="J1136" i="9"/>
  <c r="AH1136" i="9" s="1"/>
  <c r="AJ1136" i="9" s="1"/>
  <c r="J1137" i="9"/>
  <c r="AH1137" i="9" s="1"/>
  <c r="AJ1137" i="9" s="1"/>
  <c r="J1138" i="9"/>
  <c r="J1139" i="9"/>
  <c r="J1140" i="9"/>
  <c r="AH1140" i="9" s="1"/>
  <c r="AJ1140" i="9" s="1"/>
  <c r="J1141" i="9"/>
  <c r="J1142" i="9"/>
  <c r="J1143" i="9"/>
  <c r="J1144" i="9"/>
  <c r="J1145" i="9"/>
  <c r="J1146" i="9"/>
  <c r="J1147" i="9"/>
  <c r="AH1147" i="9" s="1"/>
  <c r="AJ1147" i="9" s="1"/>
  <c r="J1148" i="9"/>
  <c r="J1149" i="9"/>
  <c r="J1150" i="9"/>
  <c r="J1151" i="9"/>
  <c r="J1152" i="9"/>
  <c r="AH1152" i="9" s="1"/>
  <c r="AJ1152" i="9" s="1"/>
  <c r="J1153" i="9"/>
  <c r="AH1153" i="9" s="1"/>
  <c r="AJ1153" i="9" s="1"/>
  <c r="J1154" i="9"/>
  <c r="J1155" i="9"/>
  <c r="J1156" i="9"/>
  <c r="J1157" i="9"/>
  <c r="AH1157" i="9" s="1"/>
  <c r="AJ1157" i="9" s="1"/>
  <c r="J1158" i="9"/>
  <c r="AH1158" i="9" s="1"/>
  <c r="AJ1158" i="9" s="1"/>
  <c r="J1159" i="9"/>
  <c r="AH1159" i="9" s="1"/>
  <c r="AJ1159" i="9" s="1"/>
  <c r="J1160" i="9"/>
  <c r="AH1160" i="9" s="1"/>
  <c r="AJ1160" i="9" s="1"/>
  <c r="J1161" i="9"/>
  <c r="J1162" i="9"/>
  <c r="J1163" i="9"/>
  <c r="J1164" i="9"/>
  <c r="J1165" i="9"/>
  <c r="AH1165" i="9" s="1"/>
  <c r="AJ1165" i="9" s="1"/>
  <c r="J1166" i="9"/>
  <c r="AH1166" i="9" s="1"/>
  <c r="AJ1166" i="9" s="1"/>
  <c r="J1167" i="9"/>
  <c r="J1168" i="9"/>
  <c r="AH1168" i="9" s="1"/>
  <c r="AJ1168" i="9" s="1"/>
  <c r="J1169" i="9"/>
  <c r="AH1169" i="9" s="1"/>
  <c r="AJ1169" i="9" s="1"/>
  <c r="J1170" i="9"/>
  <c r="AH1170" i="9" s="1"/>
  <c r="AJ1170" i="9" s="1"/>
  <c r="J1171" i="9"/>
  <c r="AH1171" i="9" s="1"/>
  <c r="AJ1171" i="9" s="1"/>
  <c r="J1172" i="9"/>
  <c r="AH1172" i="9" s="1"/>
  <c r="AJ1172" i="9" s="1"/>
  <c r="J1173" i="9"/>
  <c r="J1174" i="9"/>
  <c r="J1175" i="9"/>
  <c r="AH1175" i="9" s="1"/>
  <c r="AJ1175" i="9" s="1"/>
  <c r="J1176" i="9"/>
  <c r="AH1176" i="9" s="1"/>
  <c r="AJ1176" i="9" s="1"/>
  <c r="J1177" i="9"/>
  <c r="J1178" i="9"/>
  <c r="J1179" i="9"/>
  <c r="AH1179" i="9" s="1"/>
  <c r="AJ1179" i="9" s="1"/>
  <c r="J1180" i="9"/>
  <c r="AH1180" i="9" s="1"/>
  <c r="AJ1180" i="9" s="1"/>
  <c r="J1181" i="9"/>
  <c r="J1182" i="9"/>
  <c r="J1183" i="9"/>
  <c r="J1184" i="9"/>
  <c r="J1185" i="9"/>
  <c r="AH1185" i="9" s="1"/>
  <c r="AJ1185" i="9" s="1"/>
  <c r="J1186" i="9"/>
  <c r="AH1186" i="9" s="1"/>
  <c r="AJ1186" i="9" s="1"/>
  <c r="J1187" i="9"/>
  <c r="AH1187" i="9" s="1"/>
  <c r="AJ1187" i="9" s="1"/>
  <c r="J1188" i="9"/>
  <c r="AH1188" i="9" s="1"/>
  <c r="AJ1188" i="9" s="1"/>
  <c r="J1189" i="9"/>
  <c r="J1190" i="9"/>
  <c r="AH1190" i="9" s="1"/>
  <c r="AJ1190" i="9" s="1"/>
  <c r="J1191" i="9"/>
  <c r="AH1191" i="9" s="1"/>
  <c r="AJ1191" i="9" s="1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AH1203" i="9" s="1"/>
  <c r="AJ1203" i="9" s="1"/>
  <c r="J1204" i="9"/>
  <c r="J1205" i="9"/>
  <c r="AH1205" i="9" s="1"/>
  <c r="AJ1205" i="9" s="1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7" i="9"/>
  <c r="J1338" i="9"/>
  <c r="J1339" i="9"/>
  <c r="J1340" i="9"/>
  <c r="J1341" i="9"/>
  <c r="J1342" i="9"/>
  <c r="J1343" i="9"/>
  <c r="J1344" i="9"/>
  <c r="J1345" i="9"/>
  <c r="J1346" i="9"/>
  <c r="J1347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AH1601" i="9" s="1"/>
  <c r="AJ1601" i="9" s="1"/>
  <c r="J1602" i="9"/>
  <c r="AH1602" i="9" s="1"/>
  <c r="AJ1602" i="9" s="1"/>
  <c r="J1603" i="9"/>
  <c r="AH1603" i="9" s="1"/>
  <c r="AJ1603" i="9" s="1"/>
  <c r="J1604" i="9"/>
  <c r="AH1604" i="9" s="1"/>
  <c r="AJ1604" i="9" s="1"/>
  <c r="J1605" i="9"/>
  <c r="AH1605" i="9" s="1"/>
  <c r="AJ1605" i="9" s="1"/>
  <c r="J1606" i="9"/>
  <c r="AH1606" i="9" s="1"/>
  <c r="AJ1606" i="9" s="1"/>
  <c r="J1607" i="9"/>
  <c r="AH1607" i="9" s="1"/>
  <c r="AJ1607" i="9" s="1"/>
  <c r="J1608" i="9"/>
  <c r="AH1608" i="9" s="1"/>
  <c r="AJ1608" i="9" s="1"/>
  <c r="J1609" i="9"/>
  <c r="AH1609" i="9" s="1"/>
  <c r="AJ1609" i="9" s="1"/>
  <c r="J1610" i="9"/>
  <c r="AH1610" i="9" s="1"/>
  <c r="AJ1610" i="9" s="1"/>
  <c r="J1611" i="9"/>
  <c r="AH1611" i="9" s="1"/>
  <c r="AJ1611" i="9" s="1"/>
  <c r="J1612" i="9"/>
  <c r="AH1612" i="9" s="1"/>
  <c r="AJ1612" i="9" s="1"/>
  <c r="J1613" i="9"/>
  <c r="AH1613" i="9" s="1"/>
  <c r="AJ1613" i="9" s="1"/>
  <c r="J1614" i="9"/>
  <c r="AH1614" i="9" s="1"/>
  <c r="AJ1614" i="9" s="1"/>
  <c r="J1615" i="9"/>
  <c r="AH1615" i="9" s="1"/>
  <c r="AJ1615" i="9" s="1"/>
  <c r="J1616" i="9"/>
  <c r="AH1616" i="9" s="1"/>
  <c r="AJ1616" i="9" s="1"/>
  <c r="J1617" i="9"/>
  <c r="AH1617" i="9" s="1"/>
  <c r="AJ1617" i="9" s="1"/>
  <c r="J1618" i="9"/>
  <c r="AH1618" i="9" s="1"/>
  <c r="AJ1618" i="9" s="1"/>
  <c r="J1619" i="9"/>
  <c r="AH1619" i="9" s="1"/>
  <c r="AJ1619" i="9" s="1"/>
  <c r="J1620" i="9"/>
  <c r="AH1620" i="9" s="1"/>
  <c r="AJ1620" i="9" s="1"/>
  <c r="J1621" i="9"/>
  <c r="AH1621" i="9" s="1"/>
  <c r="AJ1621" i="9" s="1"/>
  <c r="J1622" i="9"/>
  <c r="AH1622" i="9" s="1"/>
  <c r="AJ1622" i="9" s="1"/>
  <c r="J1623" i="9"/>
  <c r="AH1623" i="9" s="1"/>
  <c r="AJ1623" i="9" s="1"/>
  <c r="J1624" i="9"/>
  <c r="AH1624" i="9" s="1"/>
  <c r="AJ1624" i="9" s="1"/>
  <c r="J1625" i="9"/>
  <c r="AH1625" i="9" s="1"/>
  <c r="AJ1625" i="9" s="1"/>
  <c r="J1626" i="9"/>
  <c r="AH1626" i="9" s="1"/>
  <c r="AJ1626" i="9" s="1"/>
  <c r="J1627" i="9"/>
  <c r="AH1627" i="9" s="1"/>
  <c r="AJ1627" i="9" s="1"/>
  <c r="J1628" i="9"/>
  <c r="AH1628" i="9" s="1"/>
  <c r="AJ1628" i="9" s="1"/>
  <c r="J1629" i="9"/>
  <c r="AH1629" i="9" s="1"/>
  <c r="AJ1629" i="9" s="1"/>
  <c r="J1630" i="9"/>
  <c r="AH1630" i="9" s="1"/>
  <c r="AJ1630" i="9" s="1"/>
  <c r="J1631" i="9"/>
  <c r="AH1631" i="9" s="1"/>
  <c r="AJ1631" i="9" s="1"/>
  <c r="J1632" i="9"/>
  <c r="AH1632" i="9" s="1"/>
  <c r="AJ1632" i="9" s="1"/>
  <c r="J1633" i="9"/>
  <c r="AH1633" i="9" s="1"/>
  <c r="AJ1633" i="9" s="1"/>
  <c r="J1634" i="9"/>
  <c r="AH1634" i="9" s="1"/>
  <c r="AJ1634" i="9" s="1"/>
  <c r="J1635" i="9"/>
  <c r="AH1635" i="9" s="1"/>
  <c r="AJ1635" i="9" s="1"/>
  <c r="J1636" i="9"/>
  <c r="AH1636" i="9" s="1"/>
  <c r="AJ1636" i="9" s="1"/>
  <c r="J1637" i="9"/>
  <c r="AH1637" i="9" s="1"/>
  <c r="AJ1637" i="9" s="1"/>
  <c r="J1638" i="9"/>
  <c r="AH1638" i="9" s="1"/>
  <c r="AJ1638" i="9" s="1"/>
  <c r="J1639" i="9"/>
  <c r="AH1639" i="9" s="1"/>
  <c r="AJ1639" i="9" s="1"/>
  <c r="J1640" i="9"/>
  <c r="AH1640" i="9" s="1"/>
  <c r="AJ1640" i="9" s="1"/>
  <c r="J1641" i="9"/>
  <c r="AH1641" i="9" s="1"/>
  <c r="AJ1641" i="9" s="1"/>
  <c r="J1642" i="9"/>
  <c r="AH1642" i="9" s="1"/>
  <c r="AJ1642" i="9" s="1"/>
  <c r="J1643" i="9"/>
  <c r="AH1643" i="9" s="1"/>
  <c r="AJ1643" i="9" s="1"/>
  <c r="J1644" i="9"/>
  <c r="AH1644" i="9" s="1"/>
  <c r="AJ1644" i="9" s="1"/>
  <c r="J1645" i="9"/>
  <c r="AH1645" i="9" s="1"/>
  <c r="AJ1645" i="9" s="1"/>
  <c r="J1646" i="9"/>
  <c r="AH1646" i="9" s="1"/>
  <c r="AJ1646" i="9" s="1"/>
  <c r="J1647" i="9"/>
  <c r="AH1647" i="9" s="1"/>
  <c r="AJ1647" i="9" s="1"/>
  <c r="J1648" i="9"/>
  <c r="AH1648" i="9" s="1"/>
  <c r="AJ1648" i="9" s="1"/>
  <c r="J1649" i="9"/>
  <c r="AH1649" i="9" s="1"/>
  <c r="AJ1649" i="9" s="1"/>
  <c r="J1650" i="9"/>
  <c r="AH1650" i="9" s="1"/>
  <c r="AJ1650" i="9" s="1"/>
  <c r="J1651" i="9"/>
  <c r="AH1651" i="9" s="1"/>
  <c r="AJ1651" i="9" s="1"/>
  <c r="J1652" i="9"/>
  <c r="AH1652" i="9" s="1"/>
  <c r="AJ1652" i="9" s="1"/>
  <c r="J1653" i="9"/>
  <c r="AH1653" i="9" s="1"/>
  <c r="AJ1653" i="9" s="1"/>
  <c r="J1654" i="9"/>
  <c r="AH1654" i="9" s="1"/>
  <c r="AJ1654" i="9" s="1"/>
  <c r="J1655" i="9"/>
  <c r="AH1655" i="9" s="1"/>
  <c r="AJ1655" i="9" s="1"/>
  <c r="J1656" i="9"/>
  <c r="AH1656" i="9" s="1"/>
  <c r="AJ1656" i="9" s="1"/>
  <c r="J1657" i="9"/>
  <c r="AH1657" i="9" s="1"/>
  <c r="AJ1657" i="9" s="1"/>
  <c r="J1658" i="9"/>
  <c r="AH1658" i="9" s="1"/>
  <c r="AJ1658" i="9" s="1"/>
  <c r="J1659" i="9"/>
  <c r="AH1659" i="9" s="1"/>
  <c r="AJ1659" i="9" s="1"/>
  <c r="J1660" i="9"/>
  <c r="AH1660" i="9" s="1"/>
  <c r="AJ1660" i="9" s="1"/>
  <c r="J1661" i="9"/>
  <c r="AH1661" i="9" s="1"/>
  <c r="AJ1661" i="9" s="1"/>
  <c r="J1662" i="9"/>
  <c r="AH1662" i="9" s="1"/>
  <c r="AJ1662" i="9" s="1"/>
  <c r="J1663" i="9"/>
  <c r="AH1663" i="9" s="1"/>
  <c r="AJ1663" i="9" s="1"/>
  <c r="J1664" i="9"/>
  <c r="AH1664" i="9" s="1"/>
  <c r="AJ1664" i="9" s="1"/>
  <c r="J1665" i="9"/>
  <c r="AH1665" i="9" s="1"/>
  <c r="AJ1665" i="9" s="1"/>
  <c r="J1666" i="9"/>
  <c r="AH1666" i="9" s="1"/>
  <c r="AJ1666" i="9" s="1"/>
  <c r="J1667" i="9"/>
  <c r="AH1667" i="9" s="1"/>
  <c r="AJ1667" i="9" s="1"/>
  <c r="J1668" i="9"/>
  <c r="AH1668" i="9" s="1"/>
  <c r="AJ1668" i="9" s="1"/>
  <c r="J1669" i="9"/>
  <c r="AH1669" i="9" s="1"/>
  <c r="AJ1669" i="9" s="1"/>
  <c r="J1670" i="9"/>
  <c r="AH1670" i="9" s="1"/>
  <c r="AJ1670" i="9" s="1"/>
  <c r="J1671" i="9"/>
  <c r="AH1671" i="9" s="1"/>
  <c r="AJ1671" i="9" s="1"/>
  <c r="J1672" i="9"/>
  <c r="AH1672" i="9" s="1"/>
  <c r="AJ1672" i="9" s="1"/>
  <c r="J1673" i="9"/>
  <c r="AH1673" i="9" s="1"/>
  <c r="AJ1673" i="9" s="1"/>
  <c r="J1674" i="9"/>
  <c r="AH1674" i="9" s="1"/>
  <c r="AJ1674" i="9" s="1"/>
  <c r="J1675" i="9"/>
  <c r="AH1675" i="9" s="1"/>
  <c r="AJ1675" i="9" s="1"/>
  <c r="J1676" i="9"/>
  <c r="AH1676" i="9" s="1"/>
  <c r="AJ1676" i="9" s="1"/>
  <c r="J1677" i="9"/>
  <c r="AH1677" i="9" s="1"/>
  <c r="AJ1677" i="9" s="1"/>
  <c r="J1678" i="9"/>
  <c r="AH1678" i="9" s="1"/>
  <c r="AJ1678" i="9" s="1"/>
  <c r="J1679" i="9"/>
  <c r="AH1679" i="9" s="1"/>
  <c r="AJ1679" i="9" s="1"/>
  <c r="J1680" i="9"/>
  <c r="AH1680" i="9" s="1"/>
  <c r="AJ1680" i="9" s="1"/>
  <c r="J1681" i="9"/>
  <c r="AH1681" i="9" s="1"/>
  <c r="AJ1681" i="9" s="1"/>
  <c r="J1682" i="9"/>
  <c r="AH1682" i="9" s="1"/>
  <c r="AJ1682" i="9" s="1"/>
  <c r="J1683" i="9"/>
  <c r="AH1683" i="9" s="1"/>
  <c r="AJ1683" i="9" s="1"/>
  <c r="AH1684" i="9"/>
  <c r="AJ1684" i="9" s="1"/>
  <c r="J1685" i="9"/>
  <c r="AH1685" i="9" s="1"/>
  <c r="AJ1685" i="9" s="1"/>
  <c r="AH1686" i="9"/>
  <c r="AJ1686" i="9" s="1"/>
  <c r="AH1687" i="9"/>
  <c r="AJ1687" i="9" s="1"/>
  <c r="J1688" i="9"/>
  <c r="AH1688" i="9" s="1"/>
  <c r="AJ1688" i="9" s="1"/>
  <c r="J1689" i="9"/>
  <c r="AH1689" i="9" s="1"/>
  <c r="AJ1689" i="9" s="1"/>
  <c r="J1690" i="9"/>
  <c r="AH1690" i="9" s="1"/>
  <c r="AJ1690" i="9" s="1"/>
  <c r="J1691" i="9"/>
  <c r="AH1691" i="9" s="1"/>
  <c r="AJ1691" i="9" s="1"/>
  <c r="J1692" i="9"/>
  <c r="AH1692" i="9" s="1"/>
  <c r="AJ1692" i="9" s="1"/>
  <c r="J1693" i="9"/>
  <c r="AH1693" i="9" s="1"/>
  <c r="AJ1693" i="9" s="1"/>
  <c r="J1694" i="9"/>
  <c r="AH1694" i="9" s="1"/>
  <c r="AJ1694" i="9" s="1"/>
  <c r="J1695" i="9"/>
  <c r="AH1695" i="9" s="1"/>
  <c r="AJ1695" i="9" s="1"/>
  <c r="J1696" i="9"/>
  <c r="AH1696" i="9" s="1"/>
  <c r="AJ1696" i="9" s="1"/>
  <c r="J1697" i="9"/>
  <c r="AH1697" i="9" s="1"/>
  <c r="AJ1697" i="9" s="1"/>
  <c r="J1698" i="9"/>
  <c r="AH1698" i="9" s="1"/>
  <c r="AJ1698" i="9" s="1"/>
  <c r="J1699" i="9"/>
  <c r="AH1699" i="9" s="1"/>
  <c r="AJ1699" i="9" s="1"/>
  <c r="J1700" i="9"/>
  <c r="AH1700" i="9" s="1"/>
  <c r="AJ1700" i="9" s="1"/>
  <c r="J1701" i="9"/>
  <c r="AH1701" i="9" s="1"/>
  <c r="AJ1701" i="9" s="1"/>
  <c r="J1702" i="9"/>
  <c r="AH1702" i="9" s="1"/>
  <c r="AJ1702" i="9" s="1"/>
  <c r="J1703" i="9"/>
  <c r="AH1703" i="9" s="1"/>
  <c r="AJ1703" i="9" s="1"/>
  <c r="J1704" i="9"/>
  <c r="AH1704" i="9" s="1"/>
  <c r="AJ1704" i="9" s="1"/>
  <c r="J1705" i="9"/>
  <c r="AH1705" i="9" s="1"/>
  <c r="AJ1705" i="9" s="1"/>
  <c r="J1706" i="9"/>
  <c r="AH1706" i="9" s="1"/>
  <c r="AJ1706" i="9" s="1"/>
  <c r="J1707" i="9"/>
  <c r="AH1707" i="9" s="1"/>
  <c r="AJ1707" i="9" s="1"/>
  <c r="J1708" i="9"/>
  <c r="AH1708" i="9" s="1"/>
  <c r="AJ1708" i="9" s="1"/>
  <c r="J1709" i="9"/>
  <c r="AH1709" i="9" s="1"/>
  <c r="AJ1709" i="9" s="1"/>
  <c r="J1710" i="9"/>
  <c r="AH1710" i="9" s="1"/>
  <c r="AJ1710" i="9" s="1"/>
  <c r="J1711" i="9"/>
  <c r="AH1711" i="9" s="1"/>
  <c r="AJ1711" i="9" s="1"/>
  <c r="J1712" i="9"/>
  <c r="AH1712" i="9" s="1"/>
  <c r="AJ1712" i="9" s="1"/>
  <c r="J1713" i="9"/>
  <c r="AH1713" i="9" s="1"/>
  <c r="AJ1713" i="9" s="1"/>
  <c r="J1714" i="9"/>
  <c r="AH1714" i="9" s="1"/>
  <c r="AJ1714" i="9" s="1"/>
  <c r="J1715" i="9"/>
  <c r="AH1715" i="9" s="1"/>
  <c r="AJ1715" i="9" s="1"/>
  <c r="J1716" i="9"/>
  <c r="AH1716" i="9" s="1"/>
  <c r="AJ1716" i="9" s="1"/>
  <c r="J1717" i="9"/>
  <c r="AH1717" i="9" s="1"/>
  <c r="AJ1717" i="9" s="1"/>
  <c r="J1718" i="9"/>
  <c r="AH1718" i="9" s="1"/>
  <c r="AJ1718" i="9" s="1"/>
  <c r="J1719" i="9"/>
  <c r="AH1719" i="9" s="1"/>
  <c r="AJ1719" i="9" s="1"/>
  <c r="J1720" i="9"/>
  <c r="AH1720" i="9" s="1"/>
  <c r="AJ1720" i="9" s="1"/>
  <c r="J1721" i="9"/>
  <c r="AH1721" i="9" s="1"/>
  <c r="AJ1721" i="9" s="1"/>
  <c r="J1722" i="9"/>
  <c r="AH1722" i="9" s="1"/>
  <c r="AJ1722" i="9" s="1"/>
  <c r="J1723" i="9"/>
  <c r="AH1723" i="9" s="1"/>
  <c r="AJ1723" i="9" s="1"/>
  <c r="J1724" i="9"/>
  <c r="AH1724" i="9" s="1"/>
  <c r="AJ1724" i="9" s="1"/>
  <c r="J1725" i="9"/>
  <c r="AH1725" i="9" s="1"/>
  <c r="AJ1725" i="9" s="1"/>
  <c r="J1726" i="9"/>
  <c r="AH1726" i="9" s="1"/>
  <c r="AJ1726" i="9" s="1"/>
  <c r="J1727" i="9"/>
  <c r="AH1727" i="9" s="1"/>
  <c r="AJ1727" i="9" s="1"/>
  <c r="J1728" i="9"/>
  <c r="AH1728" i="9" s="1"/>
  <c r="AJ1728" i="9" s="1"/>
  <c r="J1729" i="9"/>
  <c r="AH1729" i="9" s="1"/>
  <c r="AJ1729" i="9" s="1"/>
  <c r="J1730" i="9"/>
  <c r="AH1730" i="9" s="1"/>
  <c r="AJ1730" i="9" s="1"/>
  <c r="J1731" i="9"/>
  <c r="AH1731" i="9" s="1"/>
  <c r="AJ1731" i="9" s="1"/>
  <c r="J1732" i="9"/>
  <c r="AH1732" i="9" s="1"/>
  <c r="AJ1732" i="9" s="1"/>
  <c r="J1733" i="9"/>
  <c r="AH1733" i="9" s="1"/>
  <c r="AJ1733" i="9" s="1"/>
  <c r="J1734" i="9"/>
  <c r="AH1734" i="9" s="1"/>
  <c r="AJ1734" i="9" s="1"/>
  <c r="J1735" i="9"/>
  <c r="AH1735" i="9" s="1"/>
  <c r="AJ1735" i="9" s="1"/>
  <c r="J1736" i="9"/>
  <c r="AH1736" i="9" s="1"/>
  <c r="AJ1736" i="9" s="1"/>
  <c r="J1737" i="9"/>
  <c r="AH1737" i="9" s="1"/>
  <c r="AJ1737" i="9" s="1"/>
  <c r="J1738" i="9"/>
  <c r="AH1738" i="9" s="1"/>
  <c r="AJ1738" i="9" s="1"/>
  <c r="J1739" i="9"/>
  <c r="AH1739" i="9" s="1"/>
  <c r="AJ1739" i="9" s="1"/>
  <c r="J1740" i="9"/>
  <c r="AH1740" i="9" s="1"/>
  <c r="AJ1740" i="9" s="1"/>
  <c r="J1741" i="9"/>
  <c r="AH1741" i="9" s="1"/>
  <c r="AJ1741" i="9" s="1"/>
  <c r="J1742" i="9"/>
  <c r="AH1742" i="9" s="1"/>
  <c r="AJ1742" i="9" s="1"/>
  <c r="J1743" i="9"/>
  <c r="AH1743" i="9" s="1"/>
  <c r="AJ1743" i="9" s="1"/>
  <c r="J1744" i="9"/>
  <c r="AH1744" i="9" s="1"/>
  <c r="AJ1744" i="9" s="1"/>
  <c r="J1745" i="9"/>
  <c r="AH1745" i="9" s="1"/>
  <c r="AJ1745" i="9" s="1"/>
  <c r="J1746" i="9"/>
  <c r="AH1746" i="9" s="1"/>
  <c r="AJ1746" i="9" s="1"/>
  <c r="J1747" i="9"/>
  <c r="AH1747" i="9" s="1"/>
  <c r="AJ1747" i="9" s="1"/>
  <c r="J1748" i="9"/>
  <c r="AH1748" i="9" s="1"/>
  <c r="AJ1748" i="9" s="1"/>
  <c r="J1749" i="9"/>
  <c r="AH1749" i="9" s="1"/>
  <c r="AJ1749" i="9" s="1"/>
  <c r="J1750" i="9"/>
  <c r="AH1750" i="9" s="1"/>
  <c r="AJ1750" i="9" s="1"/>
  <c r="J1751" i="9"/>
  <c r="AH1751" i="9" s="1"/>
  <c r="AJ1751" i="9" s="1"/>
  <c r="J1752" i="9"/>
  <c r="AH1752" i="9" s="1"/>
  <c r="AJ1752" i="9" s="1"/>
  <c r="J1753" i="9"/>
  <c r="AH1753" i="9" s="1"/>
  <c r="AJ1753" i="9" s="1"/>
  <c r="J1754" i="9"/>
  <c r="AH1754" i="9" s="1"/>
  <c r="AJ1754" i="9" s="1"/>
  <c r="J1755" i="9"/>
  <c r="AH1755" i="9" s="1"/>
  <c r="AJ1755" i="9" s="1"/>
  <c r="J1756" i="9"/>
  <c r="AH1756" i="9" s="1"/>
  <c r="AJ1756" i="9" s="1"/>
  <c r="J1757" i="9"/>
  <c r="AH1757" i="9" s="1"/>
  <c r="AJ1757" i="9" s="1"/>
  <c r="J1758" i="9"/>
  <c r="AH1758" i="9" s="1"/>
  <c r="AJ1758" i="9" s="1"/>
  <c r="J1759" i="9"/>
  <c r="AH1759" i="9" s="1"/>
  <c r="AJ1759" i="9" s="1"/>
  <c r="J1760" i="9"/>
  <c r="AH1760" i="9" s="1"/>
  <c r="AJ1760" i="9" s="1"/>
  <c r="J1761" i="9"/>
  <c r="AH1761" i="9" s="1"/>
  <c r="AJ1761" i="9" s="1"/>
  <c r="J1762" i="9"/>
  <c r="AH1762" i="9" s="1"/>
  <c r="AJ1762" i="9" s="1"/>
  <c r="J1763" i="9"/>
  <c r="AH1763" i="9" s="1"/>
  <c r="AJ1763" i="9" s="1"/>
  <c r="J1764" i="9"/>
  <c r="AH1764" i="9" s="1"/>
  <c r="AJ1764" i="9" s="1"/>
  <c r="J1765" i="9"/>
  <c r="AH1765" i="9" s="1"/>
  <c r="AJ1765" i="9" s="1"/>
  <c r="J1766" i="9"/>
  <c r="AH1766" i="9" s="1"/>
  <c r="AJ1766" i="9" s="1"/>
  <c r="J1767" i="9"/>
  <c r="AH1767" i="9" s="1"/>
  <c r="AJ1767" i="9" s="1"/>
  <c r="J1768" i="9"/>
  <c r="AH1768" i="9" s="1"/>
  <c r="AJ1768" i="9" s="1"/>
  <c r="AH1769" i="9"/>
  <c r="AJ1769" i="9" s="1"/>
  <c r="AH1770" i="9"/>
  <c r="AJ1770" i="9" s="1"/>
  <c r="J1771" i="9"/>
  <c r="AH1771" i="9" s="1"/>
  <c r="AJ1771" i="9" s="1"/>
  <c r="J1772" i="9"/>
  <c r="AH1772" i="9" s="1"/>
  <c r="AJ1772" i="9" s="1"/>
  <c r="J1773" i="9"/>
  <c r="AH1773" i="9" s="1"/>
  <c r="AJ1773" i="9" s="1"/>
  <c r="J1774" i="9"/>
  <c r="AH1774" i="9" s="1"/>
  <c r="AJ1774" i="9" s="1"/>
  <c r="J1775" i="9"/>
  <c r="AH1775" i="9" s="1"/>
  <c r="AJ1775" i="9" s="1"/>
  <c r="J1776" i="9"/>
  <c r="AH1776" i="9" s="1"/>
  <c r="AJ1776" i="9" s="1"/>
  <c r="J1777" i="9"/>
  <c r="AH1777" i="9" s="1"/>
  <c r="AJ1777" i="9" s="1"/>
  <c r="J1778" i="9"/>
  <c r="AH1778" i="9" s="1"/>
  <c r="AJ1778" i="9" s="1"/>
  <c r="J1779" i="9"/>
  <c r="AH1779" i="9" s="1"/>
  <c r="AJ1779" i="9" s="1"/>
  <c r="J1780" i="9"/>
  <c r="AH1780" i="9" s="1"/>
  <c r="AJ1780" i="9" s="1"/>
  <c r="J1781" i="9"/>
  <c r="AH1781" i="9" s="1"/>
  <c r="AJ1781" i="9" s="1"/>
  <c r="J1782" i="9"/>
  <c r="AH1782" i="9" s="1"/>
  <c r="AJ1782" i="9" s="1"/>
  <c r="J1783" i="9"/>
  <c r="AH1783" i="9" s="1"/>
  <c r="AJ1783" i="9" s="1"/>
  <c r="J1784" i="9"/>
  <c r="AH1784" i="9" s="1"/>
  <c r="AJ1784" i="9" s="1"/>
  <c r="J1785" i="9"/>
  <c r="AH1785" i="9" s="1"/>
  <c r="AJ1785" i="9" s="1"/>
  <c r="J1786" i="9"/>
  <c r="AH1786" i="9" s="1"/>
  <c r="AJ1786" i="9" s="1"/>
  <c r="J1787" i="9"/>
  <c r="AH1787" i="9" s="1"/>
  <c r="AJ1787" i="9" s="1"/>
  <c r="J1788" i="9"/>
  <c r="AH1788" i="9" s="1"/>
  <c r="AJ1788" i="9" s="1"/>
  <c r="J1789" i="9"/>
  <c r="AH1789" i="9" s="1"/>
  <c r="AJ1789" i="9" s="1"/>
  <c r="J1790" i="9"/>
  <c r="AH1790" i="9" s="1"/>
  <c r="AJ1790" i="9" s="1"/>
  <c r="J1791" i="9"/>
  <c r="AH1791" i="9" s="1"/>
  <c r="AJ1791" i="9" s="1"/>
  <c r="J1792" i="9"/>
  <c r="AH1792" i="9" s="1"/>
  <c r="AJ1792" i="9" s="1"/>
  <c r="J1793" i="9"/>
  <c r="AH1793" i="9" s="1"/>
  <c r="AJ1793" i="9" s="1"/>
  <c r="J1794" i="9"/>
  <c r="AH1794" i="9" s="1"/>
  <c r="AJ1794" i="9" s="1"/>
  <c r="J1795" i="9"/>
  <c r="AH1795" i="9" s="1"/>
  <c r="AJ1795" i="9" s="1"/>
  <c r="J1796" i="9"/>
  <c r="AH1796" i="9" s="1"/>
  <c r="AJ1796" i="9" s="1"/>
  <c r="J1797" i="9"/>
  <c r="AH1797" i="9" s="1"/>
  <c r="AJ1797" i="9" s="1"/>
  <c r="J1798" i="9"/>
  <c r="AH1798" i="9" s="1"/>
  <c r="AJ1798" i="9" s="1"/>
  <c r="J1799" i="9"/>
  <c r="AH1799" i="9" s="1"/>
  <c r="AJ1799" i="9" s="1"/>
  <c r="J1800" i="9"/>
  <c r="AH1800" i="9" s="1"/>
  <c r="AJ1800" i="9" s="1"/>
  <c r="J1801" i="9"/>
  <c r="AH1801" i="9" s="1"/>
  <c r="AJ1801" i="9" s="1"/>
  <c r="J1802" i="9"/>
  <c r="AH1802" i="9" s="1"/>
  <c r="AJ1802" i="9" s="1"/>
  <c r="J1803" i="9"/>
  <c r="AH1803" i="9" s="1"/>
  <c r="AJ1803" i="9" s="1"/>
  <c r="J1804" i="9"/>
  <c r="AH1804" i="9" s="1"/>
  <c r="AJ1804" i="9" s="1"/>
  <c r="J1805" i="9"/>
  <c r="AH1805" i="9" s="1"/>
  <c r="AJ1805" i="9" s="1"/>
  <c r="J1806" i="9"/>
  <c r="AH1806" i="9" s="1"/>
  <c r="AJ1806" i="9" s="1"/>
  <c r="J1807" i="9"/>
  <c r="AH1807" i="9" s="1"/>
  <c r="AJ1807" i="9" s="1"/>
  <c r="J1808" i="9"/>
  <c r="AH1808" i="9" s="1"/>
  <c r="AJ1808" i="9" s="1"/>
  <c r="J1809" i="9"/>
  <c r="AH1809" i="9" s="1"/>
  <c r="AJ1809" i="9" s="1"/>
  <c r="J1810" i="9"/>
  <c r="AH1810" i="9" s="1"/>
  <c r="AJ1810" i="9" s="1"/>
  <c r="J1811" i="9"/>
  <c r="AH1811" i="9" s="1"/>
  <c r="AJ1811" i="9" s="1"/>
  <c r="J1812" i="9"/>
  <c r="AH1812" i="9" s="1"/>
  <c r="AJ1812" i="9" s="1"/>
  <c r="J1813" i="9"/>
  <c r="AH1813" i="9" s="1"/>
  <c r="AJ1813" i="9" s="1"/>
  <c r="J1814" i="9"/>
  <c r="AH1814" i="9" s="1"/>
  <c r="AJ1814" i="9" s="1"/>
  <c r="J1815" i="9"/>
  <c r="AH1815" i="9" s="1"/>
  <c r="AJ1815" i="9" s="1"/>
  <c r="J1816" i="9"/>
  <c r="AH1816" i="9" s="1"/>
  <c r="AJ1816" i="9" s="1"/>
  <c r="J1817" i="9"/>
  <c r="AH1817" i="9" s="1"/>
  <c r="AJ1817" i="9" s="1"/>
  <c r="J1818" i="9"/>
  <c r="AH1818" i="9" s="1"/>
  <c r="AJ1818" i="9" s="1"/>
  <c r="J1819" i="9"/>
  <c r="AH1819" i="9" s="1"/>
  <c r="AJ1819" i="9" s="1"/>
  <c r="J1820" i="9"/>
  <c r="AH1820" i="9" s="1"/>
  <c r="AJ1820" i="9" s="1"/>
  <c r="J1821" i="9"/>
  <c r="AH1821" i="9" s="1"/>
  <c r="AJ1821" i="9" s="1"/>
  <c r="J1822" i="9"/>
  <c r="AH1822" i="9" s="1"/>
  <c r="AJ1822" i="9" s="1"/>
  <c r="J1823" i="9"/>
  <c r="AH1823" i="9" s="1"/>
  <c r="AJ1823" i="9" s="1"/>
  <c r="J1824" i="9"/>
  <c r="AH1824" i="9" s="1"/>
  <c r="AJ1824" i="9" s="1"/>
  <c r="J1825" i="9"/>
  <c r="AH1825" i="9" s="1"/>
  <c r="AJ1825" i="9" s="1"/>
  <c r="J1826" i="9"/>
  <c r="AH1826" i="9" s="1"/>
  <c r="AJ1826" i="9" s="1"/>
  <c r="J1827" i="9"/>
  <c r="AH1827" i="9" s="1"/>
  <c r="AJ1827" i="9" s="1"/>
  <c r="J1828" i="9"/>
  <c r="AH1828" i="9" s="1"/>
  <c r="AJ1828" i="9" s="1"/>
  <c r="J1829" i="9"/>
  <c r="AH1829" i="9" s="1"/>
  <c r="AJ1829" i="9" s="1"/>
  <c r="J1830" i="9"/>
  <c r="AH1830" i="9" s="1"/>
  <c r="AJ1830" i="9" s="1"/>
  <c r="J1831" i="9"/>
  <c r="AH1831" i="9" s="1"/>
  <c r="AJ1831" i="9" s="1"/>
  <c r="J1832" i="9"/>
  <c r="AH1832" i="9" s="1"/>
  <c r="AJ1832" i="9" s="1"/>
  <c r="J1833" i="9"/>
  <c r="AH1833" i="9" s="1"/>
  <c r="AJ1833" i="9" s="1"/>
  <c r="J1834" i="9"/>
  <c r="AH1834" i="9" s="1"/>
  <c r="AJ1834" i="9" s="1"/>
  <c r="J1835" i="9"/>
  <c r="AH1835" i="9" s="1"/>
  <c r="AJ1835" i="9" s="1"/>
  <c r="J1836" i="9"/>
  <c r="AH1836" i="9" s="1"/>
  <c r="AJ1836" i="9" s="1"/>
  <c r="J1837" i="9"/>
  <c r="AH1837" i="9" s="1"/>
  <c r="AJ1837" i="9" s="1"/>
  <c r="J1838" i="9"/>
  <c r="AH1838" i="9" s="1"/>
  <c r="AJ1838" i="9" s="1"/>
  <c r="J1839" i="9"/>
  <c r="AH1839" i="9" s="1"/>
  <c r="AJ1839" i="9" s="1"/>
  <c r="J1840" i="9"/>
  <c r="AH1840" i="9" s="1"/>
  <c r="AJ1840" i="9" s="1"/>
  <c r="J1841" i="9"/>
  <c r="AH1841" i="9" s="1"/>
  <c r="AJ1841" i="9" s="1"/>
  <c r="J1842" i="9"/>
  <c r="AH1842" i="9" s="1"/>
  <c r="AJ1842" i="9" s="1"/>
  <c r="J1843" i="9"/>
  <c r="AH1843" i="9" s="1"/>
  <c r="AJ1843" i="9" s="1"/>
  <c r="J1844" i="9"/>
  <c r="AH1844" i="9" s="1"/>
  <c r="AJ1844" i="9" s="1"/>
  <c r="J1845" i="9"/>
  <c r="AH1845" i="9" s="1"/>
  <c r="AJ1845" i="9" s="1"/>
  <c r="J1846" i="9"/>
  <c r="AH1846" i="9" s="1"/>
  <c r="AJ1846" i="9" s="1"/>
  <c r="J1847" i="9"/>
  <c r="AH1847" i="9" s="1"/>
  <c r="AJ1847" i="9" s="1"/>
  <c r="J1848" i="9"/>
  <c r="AH1848" i="9" s="1"/>
  <c r="AJ1848" i="9" s="1"/>
  <c r="J1849" i="9"/>
  <c r="AH1849" i="9" s="1"/>
  <c r="AJ1849" i="9" s="1"/>
  <c r="J1850" i="9"/>
  <c r="AH1850" i="9" s="1"/>
  <c r="AJ1850" i="9" s="1"/>
  <c r="J1851" i="9"/>
  <c r="AH1851" i="9" s="1"/>
  <c r="AJ1851" i="9" s="1"/>
  <c r="J1852" i="9"/>
  <c r="AH1852" i="9" s="1"/>
  <c r="AJ1852" i="9" s="1"/>
  <c r="J1853" i="9"/>
  <c r="AH1853" i="9" s="1"/>
  <c r="AJ1853" i="9" s="1"/>
  <c r="J1854" i="9"/>
  <c r="AH1854" i="9" s="1"/>
  <c r="AJ1854" i="9" s="1"/>
  <c r="J1855" i="9"/>
  <c r="AH1855" i="9" s="1"/>
  <c r="AJ1855" i="9" s="1"/>
  <c r="J1856" i="9"/>
  <c r="AH1856" i="9" s="1"/>
  <c r="AJ1856" i="9" s="1"/>
  <c r="J1857" i="9"/>
  <c r="AH1857" i="9" s="1"/>
  <c r="AJ1857" i="9" s="1"/>
  <c r="J1858" i="9"/>
  <c r="AH1858" i="9" s="1"/>
  <c r="AJ1858" i="9" s="1"/>
  <c r="J1859" i="9"/>
  <c r="AH1859" i="9" s="1"/>
  <c r="AJ1859" i="9" s="1"/>
  <c r="J1860" i="9"/>
  <c r="AH1860" i="9" s="1"/>
  <c r="AJ1860" i="9" s="1"/>
  <c r="J1861" i="9"/>
  <c r="AH1861" i="9" s="1"/>
  <c r="AJ1861" i="9" s="1"/>
  <c r="J1862" i="9"/>
  <c r="AH1862" i="9" s="1"/>
  <c r="AJ1862" i="9" s="1"/>
  <c r="J1863" i="9"/>
  <c r="AH1863" i="9" s="1"/>
  <c r="AJ1863" i="9" s="1"/>
  <c r="J1864" i="9"/>
  <c r="AH1864" i="9" s="1"/>
  <c r="AJ1864" i="9" s="1"/>
  <c r="J1865" i="9"/>
  <c r="AH1865" i="9" s="1"/>
  <c r="AJ1865" i="9" s="1"/>
  <c r="J1866" i="9"/>
  <c r="AH1866" i="9" s="1"/>
  <c r="AJ1866" i="9" s="1"/>
  <c r="J1867" i="9"/>
  <c r="AH1867" i="9" s="1"/>
  <c r="AJ1867" i="9" s="1"/>
  <c r="J1868" i="9"/>
  <c r="AH1868" i="9" s="1"/>
  <c r="AJ1868" i="9" s="1"/>
  <c r="J1869" i="9"/>
  <c r="AH1869" i="9" s="1"/>
  <c r="AJ1869" i="9" s="1"/>
  <c r="J1870" i="9"/>
  <c r="AH1870" i="9" s="1"/>
  <c r="AJ1870" i="9" s="1"/>
  <c r="J1871" i="9"/>
  <c r="AH1871" i="9" s="1"/>
  <c r="AJ1871" i="9" s="1"/>
  <c r="J1872" i="9"/>
  <c r="AH1872" i="9" s="1"/>
  <c r="AJ1872" i="9" s="1"/>
  <c r="J1873" i="9"/>
  <c r="AH1873" i="9" s="1"/>
  <c r="AJ1873" i="9" s="1"/>
  <c r="J1874" i="9"/>
  <c r="AH1874" i="9" s="1"/>
  <c r="AJ1874" i="9" s="1"/>
  <c r="J1875" i="9"/>
  <c r="AH1875" i="9" s="1"/>
  <c r="AJ1875" i="9" s="1"/>
  <c r="J1876" i="9"/>
  <c r="AH1876" i="9" s="1"/>
  <c r="AJ1876" i="9" s="1"/>
  <c r="J1877" i="9"/>
  <c r="AH1877" i="9" s="1"/>
  <c r="AJ1877" i="9" s="1"/>
  <c r="J1878" i="9"/>
  <c r="AH1878" i="9" s="1"/>
  <c r="AJ1878" i="9" s="1"/>
  <c r="J1879" i="9"/>
  <c r="AH1879" i="9" s="1"/>
  <c r="AJ1879" i="9" s="1"/>
  <c r="J1880" i="9"/>
  <c r="AH1880" i="9" s="1"/>
  <c r="AJ1880" i="9" s="1"/>
  <c r="J1881" i="9"/>
  <c r="AH1881" i="9" s="1"/>
  <c r="AJ1881" i="9" s="1"/>
  <c r="J1882" i="9"/>
  <c r="AH1882" i="9" s="1"/>
  <c r="AJ1882" i="9" s="1"/>
  <c r="J1883" i="9"/>
  <c r="AH1883" i="9" s="1"/>
  <c r="AJ1883" i="9" s="1"/>
  <c r="J1884" i="9"/>
  <c r="AH1884" i="9" s="1"/>
  <c r="AJ1884" i="9" s="1"/>
  <c r="J1885" i="9"/>
  <c r="AH1885" i="9" s="1"/>
  <c r="AJ1885" i="9" s="1"/>
  <c r="J1886" i="9"/>
  <c r="AH1886" i="9" s="1"/>
  <c r="AJ1886" i="9" s="1"/>
  <c r="J1887" i="9"/>
  <c r="AH1887" i="9" s="1"/>
  <c r="AJ1887" i="9" s="1"/>
  <c r="J1888" i="9"/>
  <c r="AH1888" i="9" s="1"/>
  <c r="AJ1888" i="9" s="1"/>
  <c r="J1889" i="9"/>
  <c r="AH1889" i="9" s="1"/>
  <c r="AJ1889" i="9" s="1"/>
  <c r="J1890" i="9"/>
  <c r="AH1890" i="9" s="1"/>
  <c r="AJ1890" i="9" s="1"/>
  <c r="J1891" i="9"/>
  <c r="AH1891" i="9" s="1"/>
  <c r="AJ1891" i="9" s="1"/>
  <c r="J1892" i="9"/>
  <c r="AH1892" i="9" s="1"/>
  <c r="AJ1892" i="9" s="1"/>
  <c r="J1893" i="9"/>
  <c r="AH1893" i="9" s="1"/>
  <c r="AJ1893" i="9" s="1"/>
  <c r="J1894" i="9"/>
  <c r="AH1894" i="9" s="1"/>
  <c r="AJ1894" i="9" s="1"/>
  <c r="J1895" i="9"/>
  <c r="AH1895" i="9" s="1"/>
  <c r="AJ1895" i="9" s="1"/>
  <c r="J1896" i="9"/>
  <c r="AH1896" i="9" s="1"/>
  <c r="AJ1896" i="9" s="1"/>
  <c r="J1897" i="9"/>
  <c r="AH1897" i="9" s="1"/>
  <c r="AJ1897" i="9" s="1"/>
  <c r="J1898" i="9"/>
  <c r="AH1898" i="9" s="1"/>
  <c r="AJ1898" i="9" s="1"/>
  <c r="J1899" i="9"/>
  <c r="AH1899" i="9" s="1"/>
  <c r="AJ1899" i="9" s="1"/>
  <c r="J1900" i="9"/>
  <c r="AH1900" i="9" s="1"/>
  <c r="AJ1900" i="9" s="1"/>
  <c r="J1901" i="9"/>
  <c r="AH1901" i="9" s="1"/>
  <c r="AJ1901" i="9" s="1"/>
  <c r="J1902" i="9"/>
  <c r="AH1902" i="9" s="1"/>
  <c r="AJ1902" i="9" s="1"/>
  <c r="J1903" i="9"/>
  <c r="AH1903" i="9" s="1"/>
  <c r="AJ1903" i="9" s="1"/>
  <c r="J1904" i="9"/>
  <c r="AH1904" i="9" s="1"/>
  <c r="AJ1904" i="9" s="1"/>
  <c r="J1905" i="9"/>
  <c r="AH1905" i="9" s="1"/>
  <c r="AJ1905" i="9" s="1"/>
  <c r="J1906" i="9"/>
  <c r="AH1906" i="9" s="1"/>
  <c r="AJ1906" i="9" s="1"/>
  <c r="J1907" i="9"/>
  <c r="AH1907" i="9" s="1"/>
  <c r="AJ1907" i="9" s="1"/>
  <c r="J1908" i="9"/>
  <c r="AH1908" i="9" s="1"/>
  <c r="AJ1908" i="9" s="1"/>
  <c r="J1909" i="9"/>
  <c r="AH1909" i="9" s="1"/>
  <c r="AJ1909" i="9" s="1"/>
  <c r="J1910" i="9"/>
  <c r="AH1910" i="9" s="1"/>
  <c r="AJ1910" i="9" s="1"/>
  <c r="J1911" i="9"/>
  <c r="AH1911" i="9" s="1"/>
  <c r="AJ1911" i="9" s="1"/>
  <c r="J1912" i="9"/>
  <c r="AH1912" i="9" s="1"/>
  <c r="AJ1912" i="9" s="1"/>
  <c r="J1913" i="9"/>
  <c r="AH1913" i="9" s="1"/>
  <c r="AJ1913" i="9" s="1"/>
  <c r="J1914" i="9"/>
  <c r="AH1914" i="9" s="1"/>
  <c r="AJ1914" i="9" s="1"/>
  <c r="J1915" i="9"/>
  <c r="AH1915" i="9" s="1"/>
  <c r="AJ1915" i="9" s="1"/>
  <c r="J1916" i="9"/>
  <c r="AH1916" i="9" s="1"/>
  <c r="AJ1916" i="9" s="1"/>
  <c r="J1917" i="9"/>
  <c r="AH1917" i="9" s="1"/>
  <c r="AJ1917" i="9" s="1"/>
  <c r="J1918" i="9"/>
  <c r="AH1918" i="9" s="1"/>
  <c r="AJ1918" i="9" s="1"/>
  <c r="J1919" i="9"/>
  <c r="AH1919" i="9" s="1"/>
  <c r="AJ1919" i="9" s="1"/>
  <c r="J1920" i="9"/>
  <c r="AH1920" i="9" s="1"/>
  <c r="AJ1920" i="9" s="1"/>
  <c r="J1921" i="9"/>
  <c r="AH1921" i="9" s="1"/>
  <c r="AJ1921" i="9" s="1"/>
  <c r="J1922" i="9"/>
  <c r="AH1922" i="9" s="1"/>
  <c r="AJ1922" i="9" s="1"/>
  <c r="J1923" i="9"/>
  <c r="AH1923" i="9" s="1"/>
  <c r="AJ1923" i="9" s="1"/>
  <c r="J1924" i="9"/>
  <c r="AH1924" i="9" s="1"/>
  <c r="AJ1924" i="9" s="1"/>
  <c r="J1925" i="9"/>
  <c r="AH1925" i="9" s="1"/>
  <c r="AJ1925" i="9" s="1"/>
  <c r="J1926" i="9"/>
  <c r="AH1926" i="9" s="1"/>
  <c r="AJ1926" i="9" s="1"/>
  <c r="J1927" i="9"/>
  <c r="AH1927" i="9" s="1"/>
  <c r="AJ1927" i="9" s="1"/>
  <c r="J1928" i="9"/>
  <c r="AH1928" i="9" s="1"/>
  <c r="AJ1928" i="9" s="1"/>
  <c r="J1929" i="9"/>
  <c r="AH1929" i="9" s="1"/>
  <c r="AJ1929" i="9" s="1"/>
  <c r="J1930" i="9"/>
  <c r="AH1930" i="9" s="1"/>
  <c r="AJ1930" i="9" s="1"/>
  <c r="J1931" i="9"/>
  <c r="AH1931" i="9" s="1"/>
  <c r="AJ1931" i="9" s="1"/>
  <c r="J1932" i="9"/>
  <c r="AH1932" i="9" s="1"/>
  <c r="AJ1932" i="9" s="1"/>
  <c r="J1933" i="9"/>
  <c r="AH1933" i="9" s="1"/>
  <c r="AJ1933" i="9" s="1"/>
  <c r="J1934" i="9"/>
  <c r="AH1934" i="9" s="1"/>
  <c r="AJ1934" i="9" s="1"/>
  <c r="J1935" i="9"/>
  <c r="AH1935" i="9" s="1"/>
  <c r="AJ1935" i="9" s="1"/>
  <c r="J1936" i="9"/>
  <c r="AH1936" i="9" s="1"/>
  <c r="AJ1936" i="9" s="1"/>
  <c r="J1937" i="9"/>
  <c r="AH1937" i="9" s="1"/>
  <c r="AJ1937" i="9" s="1"/>
  <c r="J1938" i="9"/>
  <c r="AH1938" i="9" s="1"/>
  <c r="AJ1938" i="9" s="1"/>
  <c r="J1939" i="9"/>
  <c r="AH1939" i="9" s="1"/>
  <c r="AJ1939" i="9" s="1"/>
  <c r="J1940" i="9"/>
  <c r="AH1940" i="9" s="1"/>
  <c r="AJ1940" i="9" s="1"/>
  <c r="J1941" i="9"/>
  <c r="AH1941" i="9" s="1"/>
  <c r="AJ1941" i="9" s="1"/>
  <c r="J1942" i="9"/>
  <c r="AH1942" i="9" s="1"/>
  <c r="AJ1942" i="9" s="1"/>
  <c r="J1943" i="9"/>
  <c r="AH1943" i="9" s="1"/>
  <c r="AJ1943" i="9" s="1"/>
  <c r="J1944" i="9"/>
  <c r="AH1944" i="9" s="1"/>
  <c r="AJ1944" i="9" s="1"/>
  <c r="J1945" i="9"/>
  <c r="AH1945" i="9" s="1"/>
  <c r="AJ1945" i="9" s="1"/>
  <c r="J1946" i="9"/>
  <c r="AH1946" i="9" s="1"/>
  <c r="AJ1946" i="9" s="1"/>
  <c r="J1947" i="9"/>
  <c r="AH1947" i="9" s="1"/>
  <c r="AJ1947" i="9" s="1"/>
  <c r="J1948" i="9"/>
  <c r="AH1948" i="9" s="1"/>
  <c r="AJ1948" i="9" s="1"/>
  <c r="J1949" i="9"/>
  <c r="AH1949" i="9" s="1"/>
  <c r="AJ1949" i="9" s="1"/>
  <c r="J1950" i="9"/>
  <c r="AH1950" i="9" s="1"/>
  <c r="AJ1950" i="9" s="1"/>
  <c r="J1951" i="9"/>
  <c r="AH1951" i="9" s="1"/>
  <c r="AJ1951" i="9" s="1"/>
  <c r="J1952" i="9"/>
  <c r="AH1952" i="9" s="1"/>
  <c r="AJ1952" i="9" s="1"/>
  <c r="J1953" i="9"/>
  <c r="AH1953" i="9" s="1"/>
  <c r="AJ1953" i="9" s="1"/>
  <c r="J1954" i="9"/>
  <c r="AH1954" i="9" s="1"/>
  <c r="AJ1954" i="9" s="1"/>
  <c r="J1955" i="9"/>
  <c r="AH1955" i="9" s="1"/>
  <c r="AJ1955" i="9" s="1"/>
  <c r="J1956" i="9"/>
  <c r="AH1956" i="9" s="1"/>
  <c r="AJ1956" i="9" s="1"/>
  <c r="J1957" i="9"/>
  <c r="AH1957" i="9" s="1"/>
  <c r="AJ1957" i="9" s="1"/>
  <c r="J1958" i="9"/>
  <c r="AH1958" i="9" s="1"/>
  <c r="AJ1958" i="9" s="1"/>
  <c r="J1959" i="9"/>
  <c r="AH1959" i="9" s="1"/>
  <c r="AJ1959" i="9" s="1"/>
  <c r="J1960" i="9"/>
  <c r="AH1960" i="9" s="1"/>
  <c r="AJ1960" i="9" s="1"/>
  <c r="J1961" i="9"/>
  <c r="AH1961" i="9" s="1"/>
  <c r="AJ1961" i="9" s="1"/>
  <c r="J1962" i="9"/>
  <c r="AH1962" i="9" s="1"/>
  <c r="AJ1962" i="9" s="1"/>
  <c r="J1963" i="9"/>
  <c r="AH1963" i="9" s="1"/>
  <c r="AJ1963" i="9" s="1"/>
  <c r="J1964" i="9"/>
  <c r="AH1964" i="9" s="1"/>
  <c r="AJ1964" i="9" s="1"/>
  <c r="J1965" i="9"/>
  <c r="AH1965" i="9" s="1"/>
  <c r="AJ1965" i="9" s="1"/>
  <c r="J1966" i="9"/>
  <c r="AH1966" i="9" s="1"/>
  <c r="AJ1966" i="9" s="1"/>
  <c r="J1967" i="9"/>
  <c r="AH1967" i="9" s="1"/>
  <c r="AJ1967" i="9" s="1"/>
  <c r="J1968" i="9"/>
  <c r="AH1968" i="9" s="1"/>
  <c r="AJ1968" i="9" s="1"/>
  <c r="J1969" i="9"/>
  <c r="AH1969" i="9" s="1"/>
  <c r="AJ1969" i="9" s="1"/>
  <c r="J1970" i="9"/>
  <c r="AH1970" i="9" s="1"/>
  <c r="AJ1970" i="9" s="1"/>
  <c r="J1971" i="9"/>
  <c r="AH1971" i="9" s="1"/>
  <c r="AJ1971" i="9" s="1"/>
  <c r="J1972" i="9"/>
  <c r="AH1972" i="9" s="1"/>
  <c r="AJ1972" i="9" s="1"/>
  <c r="J1973" i="9"/>
  <c r="AH1973" i="9" s="1"/>
  <c r="AJ1973" i="9" s="1"/>
  <c r="AH1974" i="9"/>
  <c r="AJ1974" i="9" s="1"/>
  <c r="AH1975" i="9"/>
  <c r="AJ1975" i="9" s="1"/>
  <c r="AH1976" i="9"/>
  <c r="AJ1976" i="9" s="1"/>
  <c r="AH1977" i="9"/>
  <c r="AJ1977" i="9" s="1"/>
  <c r="AH1978" i="9"/>
  <c r="AJ1978" i="9" s="1"/>
  <c r="AH1979" i="9"/>
  <c r="AJ1979" i="9" s="1"/>
  <c r="AH1980" i="9"/>
  <c r="AJ1980" i="9" s="1"/>
  <c r="AH1981" i="9"/>
  <c r="AJ1981" i="9" s="1"/>
  <c r="AH1982" i="9"/>
  <c r="AJ1982" i="9" s="1"/>
  <c r="AH1983" i="9"/>
  <c r="AJ1983" i="9" s="1"/>
  <c r="AH1984" i="9"/>
  <c r="AJ1984" i="9" s="1"/>
  <c r="AH1985" i="9"/>
  <c r="AJ1985" i="9" s="1"/>
  <c r="AH1986" i="9"/>
  <c r="AJ1986" i="9" s="1"/>
  <c r="AH1987" i="9"/>
  <c r="AJ1987" i="9" s="1"/>
  <c r="AH1988" i="9"/>
  <c r="AJ1988" i="9" s="1"/>
  <c r="AH1989" i="9"/>
  <c r="AJ1989" i="9" s="1"/>
  <c r="AH1990" i="9"/>
  <c r="AJ1990" i="9" s="1"/>
  <c r="J1991" i="9"/>
  <c r="AH1991" i="9" s="1"/>
  <c r="AJ1991" i="9" s="1"/>
  <c r="J1992" i="9"/>
  <c r="AH1992" i="9" s="1"/>
  <c r="AJ1992" i="9" s="1"/>
  <c r="J1993" i="9"/>
  <c r="AH1993" i="9" s="1"/>
  <c r="AJ1993" i="9" s="1"/>
  <c r="J1994" i="9"/>
  <c r="AH1994" i="9" s="1"/>
  <c r="AJ1994" i="9" s="1"/>
  <c r="J1995" i="9"/>
  <c r="AH1995" i="9" s="1"/>
  <c r="AJ1995" i="9" s="1"/>
  <c r="J1996" i="9"/>
  <c r="AH1996" i="9" s="1"/>
  <c r="AJ1996" i="9" s="1"/>
  <c r="J1997" i="9"/>
  <c r="AH1997" i="9" s="1"/>
  <c r="AJ1997" i="9" s="1"/>
  <c r="J1998" i="9"/>
  <c r="AH1998" i="9" s="1"/>
  <c r="AJ1998" i="9" s="1"/>
  <c r="J1999" i="9"/>
  <c r="AH1999" i="9" s="1"/>
  <c r="AJ1999" i="9" s="1"/>
  <c r="J2000" i="9"/>
  <c r="AH2000" i="9" s="1"/>
  <c r="AJ2000" i="9" s="1"/>
  <c r="J2001" i="9"/>
  <c r="AH2001" i="9" s="1"/>
  <c r="AJ2001" i="9" s="1"/>
  <c r="J2002" i="9"/>
  <c r="AH2002" i="9" s="1"/>
  <c r="AJ2002" i="9" s="1"/>
  <c r="J2003" i="9"/>
  <c r="AH2003" i="9" s="1"/>
  <c r="AJ2003" i="9" s="1"/>
  <c r="J2004" i="9"/>
  <c r="AH2004" i="9" s="1"/>
  <c r="AJ2004" i="9" s="1"/>
  <c r="J2005" i="9"/>
  <c r="AH2005" i="9" s="1"/>
  <c r="AJ2005" i="9" s="1"/>
  <c r="J2006" i="9"/>
  <c r="AH2006" i="9" s="1"/>
  <c r="AJ2006" i="9" s="1"/>
  <c r="J2007" i="9"/>
  <c r="AH2007" i="9" s="1"/>
  <c r="AJ2007" i="9" s="1"/>
  <c r="J2008" i="9"/>
  <c r="AH2008" i="9" s="1"/>
  <c r="AJ2008" i="9" s="1"/>
  <c r="J2009" i="9"/>
  <c r="AH2009" i="9" s="1"/>
  <c r="AJ2009" i="9" s="1"/>
  <c r="J2010" i="9"/>
  <c r="AH2010" i="9" s="1"/>
  <c r="AJ2010" i="9" s="1"/>
  <c r="J2011" i="9"/>
  <c r="AH2011" i="9" s="1"/>
  <c r="AJ2011" i="9" s="1"/>
  <c r="J2012" i="9"/>
  <c r="AH2012" i="9" s="1"/>
  <c r="AJ2012" i="9" s="1"/>
  <c r="J2013" i="9"/>
  <c r="AH2013" i="9" s="1"/>
  <c r="AJ2013" i="9" s="1"/>
  <c r="J2014" i="9"/>
  <c r="AH2014" i="9" s="1"/>
  <c r="AJ2014" i="9" s="1"/>
  <c r="J2015" i="9"/>
  <c r="AH2015" i="9" s="1"/>
  <c r="AJ2015" i="9" s="1"/>
  <c r="J2016" i="9"/>
  <c r="AH2016" i="9" s="1"/>
  <c r="AJ2016" i="9" s="1"/>
  <c r="J2017" i="9"/>
  <c r="AH2017" i="9" s="1"/>
  <c r="AJ2017" i="9" s="1"/>
  <c r="J2018" i="9"/>
  <c r="AH2018" i="9" s="1"/>
  <c r="AJ2018" i="9" s="1"/>
  <c r="J2019" i="9"/>
  <c r="AH2019" i="9" s="1"/>
  <c r="AJ2019" i="9" s="1"/>
  <c r="J2020" i="9"/>
  <c r="AH2020" i="9" s="1"/>
  <c r="AJ2020" i="9" s="1"/>
  <c r="J2021" i="9"/>
  <c r="AH2021" i="9" s="1"/>
  <c r="AJ2021" i="9" s="1"/>
  <c r="J2022" i="9"/>
  <c r="AH2022" i="9" s="1"/>
  <c r="AJ2022" i="9" s="1"/>
  <c r="J2023" i="9"/>
  <c r="AH2023" i="9" s="1"/>
  <c r="AJ2023" i="9" s="1"/>
  <c r="J2024" i="9"/>
  <c r="AH2024" i="9" s="1"/>
  <c r="AJ2024" i="9" s="1"/>
  <c r="J2025" i="9"/>
  <c r="AH2025" i="9" s="1"/>
  <c r="AJ2025" i="9" s="1"/>
  <c r="J2026" i="9"/>
  <c r="AH2026" i="9" s="1"/>
  <c r="AJ2026" i="9" s="1"/>
  <c r="J2027" i="9"/>
  <c r="AH2027" i="9" s="1"/>
  <c r="AJ2027" i="9" s="1"/>
  <c r="J2028" i="9"/>
  <c r="AH2028" i="9" s="1"/>
  <c r="AJ2028" i="9" s="1"/>
  <c r="J2029" i="9"/>
  <c r="AH2029" i="9" s="1"/>
  <c r="AJ2029" i="9" s="1"/>
  <c r="J2030" i="9"/>
  <c r="AH2030" i="9" s="1"/>
  <c r="AJ2030" i="9" s="1"/>
  <c r="J2031" i="9"/>
  <c r="AH2031" i="9" s="1"/>
  <c r="AJ2031" i="9" s="1"/>
  <c r="J2032" i="9"/>
  <c r="AH2032" i="9" s="1"/>
  <c r="AJ2032" i="9" s="1"/>
  <c r="J2033" i="9"/>
  <c r="AH2033" i="9" s="1"/>
  <c r="AJ2033" i="9" s="1"/>
  <c r="J2034" i="9"/>
  <c r="AH2034" i="9" s="1"/>
  <c r="AJ2034" i="9" s="1"/>
  <c r="J2035" i="9"/>
  <c r="AH2035" i="9" s="1"/>
  <c r="AJ2035" i="9" s="1"/>
  <c r="J2036" i="9"/>
  <c r="AH2036" i="9" s="1"/>
  <c r="AJ2036" i="9" s="1"/>
  <c r="J2037" i="9"/>
  <c r="AH2037" i="9" s="1"/>
  <c r="AJ2037" i="9" s="1"/>
  <c r="J2038" i="9"/>
  <c r="AH2038" i="9" s="1"/>
  <c r="AJ2038" i="9" s="1"/>
  <c r="J2039" i="9"/>
  <c r="AH2039" i="9" s="1"/>
  <c r="AJ2039" i="9" s="1"/>
  <c r="J2040" i="9"/>
  <c r="AH2040" i="9" s="1"/>
  <c r="AJ2040" i="9" s="1"/>
  <c r="J2041" i="9"/>
  <c r="AH2041" i="9" s="1"/>
  <c r="AJ2041" i="9" s="1"/>
  <c r="J2042" i="9"/>
  <c r="AH2042" i="9" s="1"/>
  <c r="AJ2042" i="9" s="1"/>
  <c r="J2043" i="9"/>
  <c r="AH2043" i="9" s="1"/>
  <c r="AJ2043" i="9" s="1"/>
  <c r="J2044" i="9"/>
  <c r="AH2044" i="9" s="1"/>
  <c r="AJ2044" i="9" s="1"/>
  <c r="J2045" i="9"/>
  <c r="AH2045" i="9" s="1"/>
  <c r="AJ2045" i="9" s="1"/>
  <c r="J2046" i="9"/>
  <c r="AH2046" i="9" s="1"/>
  <c r="AJ2046" i="9" s="1"/>
  <c r="J2047" i="9"/>
  <c r="AH2047" i="9" s="1"/>
  <c r="AJ2047" i="9" s="1"/>
  <c r="J2048" i="9"/>
  <c r="AH2048" i="9" s="1"/>
  <c r="AJ2048" i="9" s="1"/>
  <c r="J2049" i="9"/>
  <c r="AH2049" i="9" s="1"/>
  <c r="AJ2049" i="9" s="1"/>
  <c r="J2050" i="9"/>
  <c r="AH2050" i="9" s="1"/>
  <c r="AJ2050" i="9" s="1"/>
  <c r="J2051" i="9"/>
  <c r="AH2051" i="9" s="1"/>
  <c r="AJ2051" i="9" s="1"/>
  <c r="J2052" i="9"/>
  <c r="AH2052" i="9" s="1"/>
  <c r="AJ2052" i="9" s="1"/>
  <c r="J2053" i="9"/>
  <c r="AH2053" i="9" s="1"/>
  <c r="AJ2053" i="9" s="1"/>
  <c r="J2054" i="9"/>
  <c r="AH2054" i="9" s="1"/>
  <c r="AJ2054" i="9" s="1"/>
  <c r="J2055" i="9"/>
  <c r="AH2055" i="9" s="1"/>
  <c r="AJ2055" i="9" s="1"/>
  <c r="J2056" i="9"/>
  <c r="AH2056" i="9" s="1"/>
  <c r="AJ2056" i="9" s="1"/>
  <c r="J2057" i="9"/>
  <c r="AH2057" i="9" s="1"/>
  <c r="AJ2057" i="9" s="1"/>
  <c r="J2058" i="9"/>
  <c r="AH2058" i="9" s="1"/>
  <c r="AJ2058" i="9" s="1"/>
  <c r="J2059" i="9"/>
  <c r="AH2059" i="9" s="1"/>
  <c r="AJ2059" i="9" s="1"/>
  <c r="J2060" i="9"/>
  <c r="AH2060" i="9" s="1"/>
  <c r="AJ2060" i="9" s="1"/>
  <c r="J2061" i="9"/>
  <c r="AH2061" i="9" s="1"/>
  <c r="AJ2061" i="9" s="1"/>
  <c r="J2062" i="9"/>
  <c r="AH2062" i="9" s="1"/>
  <c r="AJ2062" i="9" s="1"/>
  <c r="J2063" i="9"/>
  <c r="AH2063" i="9" s="1"/>
  <c r="AJ2063" i="9" s="1"/>
  <c r="J2064" i="9"/>
  <c r="AH2064" i="9" s="1"/>
  <c r="AJ2064" i="9" s="1"/>
  <c r="J2065" i="9"/>
  <c r="AH2065" i="9" s="1"/>
  <c r="AJ2065" i="9" s="1"/>
  <c r="J2066" i="9"/>
  <c r="AH2066" i="9" s="1"/>
  <c r="AJ2066" i="9" s="1"/>
  <c r="J2067" i="9"/>
  <c r="AH2067" i="9" s="1"/>
  <c r="AJ2067" i="9" s="1"/>
  <c r="J2068" i="9"/>
  <c r="AH2068" i="9" s="1"/>
  <c r="AJ2068" i="9" s="1"/>
  <c r="J2069" i="9"/>
  <c r="AH2069" i="9" s="1"/>
  <c r="AJ2069" i="9" s="1"/>
  <c r="J2070" i="9"/>
  <c r="AH2070" i="9" s="1"/>
  <c r="AJ2070" i="9" s="1"/>
  <c r="J2071" i="9"/>
  <c r="AH2071" i="9" s="1"/>
  <c r="AJ2071" i="9" s="1"/>
  <c r="J2072" i="9"/>
  <c r="AH2072" i="9" s="1"/>
  <c r="AJ2072" i="9" s="1"/>
  <c r="J2073" i="9"/>
  <c r="AH2073" i="9" s="1"/>
  <c r="AJ2073" i="9" s="1"/>
  <c r="J2074" i="9"/>
  <c r="AH2074" i="9" s="1"/>
  <c r="AJ2074" i="9" s="1"/>
  <c r="J2075" i="9"/>
  <c r="AH2075" i="9" s="1"/>
  <c r="AJ2075" i="9" s="1"/>
  <c r="J2076" i="9"/>
  <c r="AH2076" i="9" s="1"/>
  <c r="AJ2076" i="9" s="1"/>
  <c r="J2077" i="9"/>
  <c r="AH2077" i="9" s="1"/>
  <c r="AJ2077" i="9" s="1"/>
  <c r="J2078" i="9"/>
  <c r="AH2078" i="9" s="1"/>
  <c r="AJ2078" i="9" s="1"/>
  <c r="J2079" i="9"/>
  <c r="AH2079" i="9" s="1"/>
  <c r="AJ2079" i="9" s="1"/>
  <c r="J2080" i="9"/>
  <c r="AH2080" i="9" s="1"/>
  <c r="AJ2080" i="9" s="1"/>
  <c r="J2081" i="9"/>
  <c r="AH2081" i="9" s="1"/>
  <c r="AJ2081" i="9" s="1"/>
  <c r="J2082" i="9"/>
  <c r="AH2082" i="9" s="1"/>
  <c r="AJ2082" i="9" s="1"/>
  <c r="J2083" i="9"/>
  <c r="AH2083" i="9" s="1"/>
  <c r="AJ2083" i="9" s="1"/>
  <c r="J2084" i="9"/>
  <c r="AH2084" i="9" s="1"/>
  <c r="AJ2084" i="9" s="1"/>
  <c r="J2085" i="9"/>
  <c r="AH2085" i="9" s="1"/>
  <c r="AJ2085" i="9" s="1"/>
  <c r="J2086" i="9"/>
  <c r="AH2086" i="9" s="1"/>
  <c r="AJ2086" i="9" s="1"/>
  <c r="J2087" i="9"/>
  <c r="AH2087" i="9" s="1"/>
  <c r="AJ2087" i="9" s="1"/>
  <c r="J2088" i="9"/>
  <c r="AH2088" i="9" s="1"/>
  <c r="AJ2088" i="9" s="1"/>
  <c r="J2089" i="9"/>
  <c r="AH2089" i="9" s="1"/>
  <c r="AJ2089" i="9" s="1"/>
  <c r="J2090" i="9"/>
  <c r="AH2090" i="9" s="1"/>
  <c r="AJ2090" i="9" s="1"/>
  <c r="J2091" i="9"/>
  <c r="AH2091" i="9" s="1"/>
  <c r="AJ2091" i="9" s="1"/>
  <c r="J2092" i="9"/>
  <c r="AH2092" i="9" s="1"/>
  <c r="AJ2092" i="9" s="1"/>
  <c r="J2093" i="9"/>
  <c r="AH2093" i="9" s="1"/>
  <c r="AJ2093" i="9" s="1"/>
  <c r="J2094" i="9"/>
  <c r="AH2094" i="9" s="1"/>
  <c r="AJ2094" i="9" s="1"/>
  <c r="J2095" i="9"/>
  <c r="AH2095" i="9" s="1"/>
  <c r="AJ2095" i="9" s="1"/>
  <c r="J2096" i="9"/>
  <c r="AH2096" i="9" s="1"/>
  <c r="AJ2096" i="9" s="1"/>
  <c r="J2097" i="9"/>
  <c r="AH2097" i="9" s="1"/>
  <c r="AJ2097" i="9" s="1"/>
  <c r="J2098" i="9"/>
  <c r="AH2098" i="9" s="1"/>
  <c r="AJ2098" i="9" s="1"/>
  <c r="J2099" i="9"/>
  <c r="AH2099" i="9" s="1"/>
  <c r="AJ2099" i="9" s="1"/>
  <c r="J2100" i="9"/>
  <c r="AH2100" i="9" s="1"/>
  <c r="AJ2100" i="9" s="1"/>
  <c r="J2101" i="9"/>
  <c r="AH2101" i="9" s="1"/>
  <c r="AJ2101" i="9" s="1"/>
  <c r="J2102" i="9"/>
  <c r="AH2102" i="9" s="1"/>
  <c r="AJ2102" i="9" s="1"/>
  <c r="J2103" i="9"/>
  <c r="AH2103" i="9" s="1"/>
  <c r="AJ2103" i="9" s="1"/>
  <c r="J2104" i="9"/>
  <c r="AH2104" i="9" s="1"/>
  <c r="AJ2104" i="9" s="1"/>
  <c r="J2105" i="9"/>
  <c r="AH2105" i="9" s="1"/>
  <c r="AJ2105" i="9" s="1"/>
  <c r="J2106" i="9"/>
  <c r="AH2106" i="9" s="1"/>
  <c r="AJ2106" i="9" s="1"/>
  <c r="J2107" i="9"/>
  <c r="AH2107" i="9" s="1"/>
  <c r="AJ2107" i="9" s="1"/>
  <c r="J2108" i="9"/>
  <c r="AH2108" i="9" s="1"/>
  <c r="AJ2108" i="9" s="1"/>
  <c r="J2109" i="9"/>
  <c r="AH2109" i="9" s="1"/>
  <c r="AJ2109" i="9" s="1"/>
  <c r="J2110" i="9"/>
  <c r="AH2110" i="9" s="1"/>
  <c r="AJ2110" i="9" s="1"/>
  <c r="J2111" i="9"/>
  <c r="AH2111" i="9" s="1"/>
  <c r="AJ2111" i="9" s="1"/>
  <c r="J2112" i="9"/>
  <c r="AH2112" i="9" s="1"/>
  <c r="AJ2112" i="9" s="1"/>
  <c r="J2113" i="9"/>
  <c r="AH2113" i="9" s="1"/>
  <c r="AJ2113" i="9" s="1"/>
  <c r="J2114" i="9"/>
  <c r="AH2114" i="9" s="1"/>
  <c r="AJ2114" i="9" s="1"/>
  <c r="J2116" i="9"/>
  <c r="AH2116" i="9" s="1"/>
  <c r="AJ2116" i="9" s="1"/>
  <c r="J2117" i="9"/>
  <c r="AH2117" i="9" s="1"/>
  <c r="AJ2117" i="9" s="1"/>
  <c r="J2118" i="9"/>
  <c r="AH2118" i="9" s="1"/>
  <c r="AJ2118" i="9" s="1"/>
  <c r="J2119" i="9"/>
  <c r="AH2119" i="9" s="1"/>
  <c r="AJ2119" i="9" s="1"/>
  <c r="J2120" i="9"/>
  <c r="AH2120" i="9" s="1"/>
  <c r="AJ2120" i="9" s="1"/>
  <c r="J2121" i="9"/>
  <c r="AH2121" i="9" s="1"/>
  <c r="AJ2121" i="9" s="1"/>
  <c r="J2122" i="9"/>
  <c r="AH2122" i="9" s="1"/>
  <c r="AJ2122" i="9" s="1"/>
  <c r="J2123" i="9"/>
  <c r="AH2123" i="9" s="1"/>
  <c r="AJ2123" i="9" s="1"/>
  <c r="J2124" i="9"/>
  <c r="AH2124" i="9" s="1"/>
  <c r="AJ2124" i="9" s="1"/>
  <c r="J2125" i="9"/>
  <c r="AH2125" i="9" s="1"/>
  <c r="AJ2125" i="9" s="1"/>
  <c r="J2126" i="9"/>
  <c r="AH2126" i="9" s="1"/>
  <c r="AJ2126" i="9" s="1"/>
  <c r="J2127" i="9"/>
  <c r="AH2127" i="9" s="1"/>
  <c r="AJ2127" i="9" s="1"/>
  <c r="J2128" i="9"/>
  <c r="AH2128" i="9" s="1"/>
  <c r="AJ2128" i="9" s="1"/>
  <c r="J2129" i="9"/>
  <c r="AH2129" i="9" s="1"/>
  <c r="AJ2129" i="9" s="1"/>
  <c r="J2130" i="9"/>
  <c r="AH2130" i="9" s="1"/>
  <c r="AJ2130" i="9" s="1"/>
  <c r="J2131" i="9"/>
  <c r="AH2131" i="9" s="1"/>
  <c r="AJ2131" i="9" s="1"/>
  <c r="J2132" i="9"/>
  <c r="AH2132" i="9" s="1"/>
  <c r="AJ2132" i="9" s="1"/>
  <c r="J2133" i="9"/>
  <c r="AH2133" i="9" s="1"/>
  <c r="AJ2133" i="9" s="1"/>
  <c r="J2134" i="9"/>
  <c r="AH2134" i="9" s="1"/>
  <c r="AJ2134" i="9" s="1"/>
  <c r="J2135" i="9"/>
  <c r="AH2135" i="9" s="1"/>
  <c r="AJ2135" i="9" s="1"/>
  <c r="J2136" i="9"/>
  <c r="AH2136" i="9" s="1"/>
  <c r="AJ2136" i="9" s="1"/>
  <c r="J2137" i="9"/>
  <c r="AH2137" i="9" s="1"/>
  <c r="AJ2137" i="9" s="1"/>
  <c r="J2138" i="9"/>
  <c r="AH2138" i="9" s="1"/>
  <c r="AJ2138" i="9" s="1"/>
  <c r="J2139" i="9"/>
  <c r="AH2139" i="9" s="1"/>
  <c r="AJ2139" i="9" s="1"/>
  <c r="J2140" i="9"/>
  <c r="AH2140" i="9" s="1"/>
  <c r="AJ2140" i="9" s="1"/>
  <c r="J2141" i="9"/>
  <c r="AH2141" i="9" s="1"/>
  <c r="AJ2141" i="9" s="1"/>
  <c r="J2142" i="9"/>
  <c r="AH2142" i="9" s="1"/>
  <c r="AJ2142" i="9" s="1"/>
  <c r="J2143" i="9"/>
  <c r="AH2143" i="9" s="1"/>
  <c r="AJ2143" i="9" s="1"/>
  <c r="J2144" i="9"/>
  <c r="AH2144" i="9" s="1"/>
  <c r="AJ2144" i="9" s="1"/>
  <c r="J2145" i="9"/>
  <c r="AH2145" i="9" s="1"/>
  <c r="AJ2145" i="9" s="1"/>
  <c r="J2146" i="9"/>
  <c r="AH2146" i="9" s="1"/>
  <c r="AJ2146" i="9" s="1"/>
  <c r="J2147" i="9"/>
  <c r="AH2147" i="9" s="1"/>
  <c r="AJ2147" i="9" s="1"/>
  <c r="J2148" i="9"/>
  <c r="AH2148" i="9" s="1"/>
  <c r="AJ2148" i="9" s="1"/>
  <c r="J2149" i="9"/>
  <c r="AH2149" i="9" s="1"/>
  <c r="AJ2149" i="9" s="1"/>
  <c r="J2150" i="9"/>
  <c r="AH2150" i="9" s="1"/>
  <c r="AJ2150" i="9" s="1"/>
  <c r="J2151" i="9"/>
  <c r="AH2151" i="9" s="1"/>
  <c r="AJ2151" i="9" s="1"/>
  <c r="J2152" i="9"/>
  <c r="AH2152" i="9" s="1"/>
  <c r="AJ2152" i="9" s="1"/>
  <c r="J2153" i="9"/>
  <c r="AH2153" i="9" s="1"/>
  <c r="AJ2153" i="9" s="1"/>
  <c r="J2154" i="9"/>
  <c r="AH2154" i="9" s="1"/>
  <c r="AJ2154" i="9" s="1"/>
  <c r="J2155" i="9"/>
  <c r="AH2155" i="9" s="1"/>
  <c r="AJ2155" i="9" s="1"/>
  <c r="J2156" i="9"/>
  <c r="AH2156" i="9" s="1"/>
  <c r="AJ2156" i="9" s="1"/>
  <c r="J2157" i="9"/>
  <c r="AH2157" i="9" s="1"/>
  <c r="AJ2157" i="9" s="1"/>
  <c r="J2158" i="9"/>
  <c r="AH2158" i="9" s="1"/>
  <c r="AJ2158" i="9" s="1"/>
  <c r="J2159" i="9"/>
  <c r="AH2159" i="9" s="1"/>
  <c r="AJ2159" i="9" s="1"/>
  <c r="J2160" i="9"/>
  <c r="AH2160" i="9" s="1"/>
  <c r="AJ2160" i="9" s="1"/>
  <c r="J2161" i="9"/>
  <c r="AH2161" i="9" s="1"/>
  <c r="AJ2161" i="9" s="1"/>
  <c r="J2162" i="9"/>
  <c r="AH2162" i="9" s="1"/>
  <c r="AJ2162" i="9" s="1"/>
  <c r="J2163" i="9"/>
  <c r="AH2163" i="9" s="1"/>
  <c r="AJ2163" i="9" s="1"/>
  <c r="J2164" i="9"/>
  <c r="AH2164" i="9" s="1"/>
  <c r="AJ2164" i="9" s="1"/>
  <c r="J2165" i="9"/>
  <c r="AH2165" i="9" s="1"/>
  <c r="AJ2165" i="9" s="1"/>
  <c r="J2166" i="9"/>
  <c r="AH2166" i="9" s="1"/>
  <c r="AJ2166" i="9" s="1"/>
  <c r="J2167" i="9"/>
  <c r="AH2167" i="9" s="1"/>
  <c r="AJ2167" i="9" s="1"/>
  <c r="J2168" i="9"/>
  <c r="AH2168" i="9" s="1"/>
  <c r="AJ2168" i="9" s="1"/>
  <c r="J2169" i="9"/>
  <c r="AH2169" i="9" s="1"/>
  <c r="AJ2169" i="9" s="1"/>
  <c r="J2170" i="9"/>
  <c r="AH2170" i="9" s="1"/>
  <c r="AJ2170" i="9" s="1"/>
  <c r="J2171" i="9"/>
  <c r="AH2171" i="9" s="1"/>
  <c r="AJ2171" i="9" s="1"/>
  <c r="J2172" i="9"/>
  <c r="AH2172" i="9" s="1"/>
  <c r="AJ2172" i="9" s="1"/>
  <c r="J2173" i="9"/>
  <c r="AH2173" i="9" s="1"/>
  <c r="AJ2173" i="9" s="1"/>
  <c r="J2174" i="9"/>
  <c r="AH2174" i="9" s="1"/>
  <c r="AJ2174" i="9" s="1"/>
  <c r="J2175" i="9"/>
  <c r="AH2175" i="9" s="1"/>
  <c r="AJ2175" i="9" s="1"/>
  <c r="J2176" i="9"/>
  <c r="AH2176" i="9" s="1"/>
  <c r="AJ2176" i="9" s="1"/>
  <c r="J2177" i="9"/>
  <c r="AH2177" i="9" s="1"/>
  <c r="AJ2177" i="9" s="1"/>
  <c r="J2178" i="9"/>
  <c r="AH2178" i="9" s="1"/>
  <c r="AJ2178" i="9" s="1"/>
  <c r="J2179" i="9"/>
  <c r="AH2179" i="9" s="1"/>
  <c r="AJ2179" i="9" s="1"/>
  <c r="J2180" i="9"/>
  <c r="AH2180" i="9" s="1"/>
  <c r="AJ2180" i="9" s="1"/>
  <c r="J2181" i="9"/>
  <c r="AH2181" i="9" s="1"/>
  <c r="AJ2181" i="9" s="1"/>
  <c r="J2182" i="9"/>
  <c r="AH2182" i="9" s="1"/>
  <c r="AJ2182" i="9" s="1"/>
  <c r="J2183" i="9"/>
  <c r="AH2183" i="9" s="1"/>
  <c r="AJ2183" i="9" s="1"/>
  <c r="J2184" i="9"/>
  <c r="AH2184" i="9" s="1"/>
  <c r="AJ2184" i="9" s="1"/>
  <c r="J2185" i="9"/>
  <c r="AH2185" i="9" s="1"/>
  <c r="AJ2185" i="9" s="1"/>
  <c r="J2186" i="9"/>
  <c r="AH2186" i="9" s="1"/>
  <c r="AJ2186" i="9" s="1"/>
  <c r="J2187" i="9"/>
  <c r="AH2187" i="9" s="1"/>
  <c r="AJ2187" i="9" s="1"/>
  <c r="J2188" i="9"/>
  <c r="AH2188" i="9" s="1"/>
  <c r="AJ2188" i="9" s="1"/>
  <c r="J2189" i="9"/>
  <c r="AH2189" i="9" s="1"/>
  <c r="AJ2189" i="9" s="1"/>
  <c r="J2190" i="9"/>
  <c r="AH2190" i="9" s="1"/>
  <c r="AJ2190" i="9" s="1"/>
  <c r="J2191" i="9"/>
  <c r="AH2191" i="9" s="1"/>
  <c r="AJ2191" i="9" s="1"/>
  <c r="J2192" i="9"/>
  <c r="AH2192" i="9" s="1"/>
  <c r="AJ2192" i="9" s="1"/>
  <c r="J2193" i="9"/>
  <c r="AH2193" i="9" s="1"/>
  <c r="AJ2193" i="9" s="1"/>
  <c r="J2194" i="9"/>
  <c r="AH2194" i="9" s="1"/>
  <c r="AJ2194" i="9" s="1"/>
  <c r="J2195" i="9"/>
  <c r="AH2195" i="9" s="1"/>
  <c r="AJ2195" i="9" s="1"/>
  <c r="J2196" i="9"/>
  <c r="AH2196" i="9" s="1"/>
  <c r="AJ2196" i="9" s="1"/>
  <c r="J2197" i="9"/>
  <c r="AH2197" i="9" s="1"/>
  <c r="AJ2197" i="9" s="1"/>
  <c r="J2198" i="9"/>
  <c r="AH2198" i="9" s="1"/>
  <c r="AJ2198" i="9" s="1"/>
  <c r="J2199" i="9"/>
  <c r="AH2199" i="9" s="1"/>
  <c r="AJ2199" i="9" s="1"/>
  <c r="J2200" i="9"/>
  <c r="AH2200" i="9" s="1"/>
  <c r="AJ2200" i="9" s="1"/>
  <c r="J2201" i="9"/>
  <c r="AH2201" i="9" s="1"/>
  <c r="AJ2201" i="9" s="1"/>
  <c r="J2202" i="9"/>
  <c r="AH2202" i="9" s="1"/>
  <c r="AJ2202" i="9" s="1"/>
  <c r="J2203" i="9"/>
  <c r="AH2203" i="9" s="1"/>
  <c r="AJ2203" i="9" s="1"/>
  <c r="J2204" i="9"/>
  <c r="AH2204" i="9" s="1"/>
  <c r="AJ2204" i="9" s="1"/>
  <c r="J2205" i="9"/>
  <c r="AH2205" i="9" s="1"/>
  <c r="AJ2205" i="9" s="1"/>
  <c r="J2206" i="9"/>
  <c r="AH2206" i="9" s="1"/>
  <c r="AJ2206" i="9" s="1"/>
  <c r="J2207" i="9"/>
  <c r="AH2207" i="9" s="1"/>
  <c r="AJ2207" i="9" s="1"/>
  <c r="J2208" i="9"/>
  <c r="AH2208" i="9" s="1"/>
  <c r="AJ2208" i="9" s="1"/>
  <c r="J2209" i="9"/>
  <c r="AH2209" i="9" s="1"/>
  <c r="AJ2209" i="9" s="1"/>
  <c r="J2210" i="9"/>
  <c r="AH2210" i="9" s="1"/>
  <c r="AJ2210" i="9" s="1"/>
  <c r="J2211" i="9"/>
  <c r="AH2211" i="9" s="1"/>
  <c r="AJ2211" i="9" s="1"/>
  <c r="J2212" i="9"/>
  <c r="AH2212" i="9" s="1"/>
  <c r="AJ2212" i="9" s="1"/>
  <c r="J2213" i="9"/>
  <c r="AH2213" i="9" s="1"/>
  <c r="AJ2213" i="9" s="1"/>
  <c r="J2214" i="9"/>
  <c r="AH2214" i="9" s="1"/>
  <c r="AJ2214" i="9" s="1"/>
  <c r="J2215" i="9"/>
  <c r="AH2215" i="9" s="1"/>
  <c r="AJ2215" i="9" s="1"/>
  <c r="J2216" i="9"/>
  <c r="AH2216" i="9" s="1"/>
  <c r="AJ2216" i="9" s="1"/>
  <c r="J2217" i="9"/>
  <c r="AH2217" i="9" s="1"/>
  <c r="AJ2217" i="9" s="1"/>
  <c r="J2218" i="9"/>
  <c r="AH2218" i="9" s="1"/>
  <c r="AJ2218" i="9" s="1"/>
  <c r="J2219" i="9"/>
  <c r="AH2219" i="9" s="1"/>
  <c r="AJ2219" i="9" s="1"/>
  <c r="J2220" i="9"/>
  <c r="AH2220" i="9" s="1"/>
  <c r="AJ2220" i="9" s="1"/>
  <c r="J2221" i="9"/>
  <c r="AH2221" i="9" s="1"/>
  <c r="AJ2221" i="9" s="1"/>
  <c r="J2222" i="9"/>
  <c r="AH2222" i="9" s="1"/>
  <c r="AJ2222" i="9" s="1"/>
  <c r="J2223" i="9"/>
  <c r="AH2223" i="9" s="1"/>
  <c r="AJ2223" i="9" s="1"/>
  <c r="J2224" i="9"/>
  <c r="AH2224" i="9" s="1"/>
  <c r="AJ2224" i="9" s="1"/>
  <c r="J2225" i="9"/>
  <c r="AH2225" i="9" s="1"/>
  <c r="AJ2225" i="9" s="1"/>
  <c r="J2226" i="9"/>
  <c r="AH2226" i="9" s="1"/>
  <c r="AJ2226" i="9" s="1"/>
  <c r="J2227" i="9"/>
  <c r="AH2227" i="9" s="1"/>
  <c r="AJ2227" i="9" s="1"/>
  <c r="J2228" i="9"/>
  <c r="AH2228" i="9" s="1"/>
  <c r="AJ2228" i="9" s="1"/>
  <c r="J2229" i="9"/>
  <c r="AH2229" i="9" s="1"/>
  <c r="AJ2229" i="9" s="1"/>
  <c r="J2230" i="9"/>
  <c r="AH2230" i="9" s="1"/>
  <c r="AJ2230" i="9" s="1"/>
  <c r="J2231" i="9"/>
  <c r="AH2231" i="9" s="1"/>
  <c r="AJ2231" i="9" s="1"/>
  <c r="J2232" i="9"/>
  <c r="AH2232" i="9" s="1"/>
  <c r="AJ2232" i="9" s="1"/>
  <c r="J2233" i="9"/>
  <c r="AH2233" i="9" s="1"/>
  <c r="AJ2233" i="9" s="1"/>
  <c r="J2234" i="9"/>
  <c r="AH2234" i="9" s="1"/>
  <c r="AJ2234" i="9" s="1"/>
  <c r="J2235" i="9"/>
  <c r="AH2235" i="9" s="1"/>
  <c r="AJ2235" i="9" s="1"/>
  <c r="J2236" i="9"/>
  <c r="AH2236" i="9" s="1"/>
  <c r="AJ2236" i="9" s="1"/>
  <c r="J2237" i="9"/>
  <c r="AH2237" i="9" s="1"/>
  <c r="AJ2237" i="9" s="1"/>
  <c r="J2238" i="9"/>
  <c r="AH2238" i="9" s="1"/>
  <c r="AJ2238" i="9" s="1"/>
  <c r="J2239" i="9"/>
  <c r="AH2239" i="9" s="1"/>
  <c r="AJ2239" i="9" s="1"/>
  <c r="J2240" i="9"/>
  <c r="AH2240" i="9" s="1"/>
  <c r="AJ2240" i="9" s="1"/>
  <c r="J2241" i="9"/>
  <c r="AH2241" i="9" s="1"/>
  <c r="AJ2241" i="9" s="1"/>
  <c r="J2242" i="9"/>
  <c r="AH2242" i="9" s="1"/>
  <c r="AJ2242" i="9" s="1"/>
  <c r="J2243" i="9"/>
  <c r="AH2243" i="9" s="1"/>
  <c r="AJ2243" i="9" s="1"/>
  <c r="J2244" i="9"/>
  <c r="AH2244" i="9" s="1"/>
  <c r="AJ2244" i="9" s="1"/>
  <c r="J2245" i="9"/>
  <c r="AH2245" i="9" s="1"/>
  <c r="AJ2245" i="9" s="1"/>
  <c r="J2246" i="9"/>
  <c r="AH2246" i="9" s="1"/>
  <c r="AJ2246" i="9" s="1"/>
  <c r="J2247" i="9"/>
  <c r="AH2247" i="9" s="1"/>
  <c r="AJ2247" i="9" s="1"/>
  <c r="J2248" i="9"/>
  <c r="AH2248" i="9" s="1"/>
  <c r="AJ2248" i="9" s="1"/>
  <c r="J2249" i="9"/>
  <c r="AH2249" i="9" s="1"/>
  <c r="AJ2249" i="9" s="1"/>
  <c r="J2250" i="9"/>
  <c r="AH2250" i="9" s="1"/>
  <c r="AJ2250" i="9" s="1"/>
  <c r="J2251" i="9"/>
  <c r="AH2251" i="9" s="1"/>
  <c r="AJ2251" i="9" s="1"/>
  <c r="J2252" i="9"/>
  <c r="AH2252" i="9" s="1"/>
  <c r="AJ2252" i="9" s="1"/>
  <c r="J2253" i="9"/>
  <c r="AH2253" i="9" s="1"/>
  <c r="AJ2253" i="9" s="1"/>
  <c r="J2254" i="9"/>
  <c r="AH2254" i="9" s="1"/>
  <c r="AJ2254" i="9" s="1"/>
  <c r="J2255" i="9"/>
  <c r="AH2255" i="9" s="1"/>
  <c r="AJ2255" i="9" s="1"/>
  <c r="J2256" i="9"/>
  <c r="AH2256" i="9" s="1"/>
  <c r="AJ2256" i="9" s="1"/>
  <c r="J2257" i="9"/>
  <c r="AH2257" i="9" s="1"/>
  <c r="AJ2257" i="9" s="1"/>
  <c r="J2258" i="9"/>
  <c r="AH2258" i="9" s="1"/>
  <c r="AJ2258" i="9" s="1"/>
  <c r="J2259" i="9"/>
  <c r="AH2259" i="9" s="1"/>
  <c r="AJ2259" i="9" s="1"/>
  <c r="J2260" i="9"/>
  <c r="AH2260" i="9" s="1"/>
  <c r="AJ2260" i="9" s="1"/>
  <c r="J2261" i="9"/>
  <c r="AH2261" i="9" s="1"/>
  <c r="AJ2261" i="9" s="1"/>
  <c r="J2262" i="9"/>
  <c r="AH2262" i="9" s="1"/>
  <c r="AJ2262" i="9" s="1"/>
  <c r="J2263" i="9"/>
  <c r="AH2263" i="9" s="1"/>
  <c r="AJ2263" i="9" s="1"/>
  <c r="J2264" i="9"/>
  <c r="AH2264" i="9" s="1"/>
  <c r="AJ2264" i="9" s="1"/>
  <c r="J2265" i="9"/>
  <c r="AH2265" i="9" s="1"/>
  <c r="AJ2265" i="9" s="1"/>
  <c r="J2266" i="9"/>
  <c r="AH2266" i="9" s="1"/>
  <c r="AJ2266" i="9" s="1"/>
  <c r="J2267" i="9"/>
  <c r="AH2267" i="9" s="1"/>
  <c r="AJ2267" i="9" s="1"/>
  <c r="J2268" i="9"/>
  <c r="AH2268" i="9" s="1"/>
  <c r="AJ2268" i="9" s="1"/>
  <c r="J2269" i="9"/>
  <c r="AH2269" i="9" s="1"/>
  <c r="AJ2269" i="9" s="1"/>
  <c r="J2270" i="9"/>
  <c r="AH2270" i="9" s="1"/>
  <c r="AJ2270" i="9" s="1"/>
  <c r="J2271" i="9"/>
  <c r="AH2271" i="9" s="1"/>
  <c r="AJ2271" i="9" s="1"/>
  <c r="J2272" i="9"/>
  <c r="AH2272" i="9" s="1"/>
  <c r="AJ2272" i="9" s="1"/>
  <c r="J2273" i="9"/>
  <c r="AH2273" i="9" s="1"/>
  <c r="AJ2273" i="9" s="1"/>
  <c r="J2274" i="9"/>
  <c r="AH2274" i="9" s="1"/>
  <c r="AJ2274" i="9" s="1"/>
  <c r="J2275" i="9"/>
  <c r="AH2275" i="9" s="1"/>
  <c r="AJ2275" i="9" s="1"/>
  <c r="J2276" i="9"/>
  <c r="AH2276" i="9" s="1"/>
  <c r="AJ2276" i="9" s="1"/>
  <c r="J2277" i="9"/>
  <c r="AH2277" i="9" s="1"/>
  <c r="AJ2277" i="9" s="1"/>
  <c r="J2278" i="9"/>
  <c r="AH2278" i="9" s="1"/>
  <c r="AJ2278" i="9" s="1"/>
  <c r="J2279" i="9"/>
  <c r="AH2279" i="9" s="1"/>
  <c r="AJ2279" i="9" s="1"/>
  <c r="J2280" i="9"/>
  <c r="AH2280" i="9" s="1"/>
  <c r="AJ2280" i="9" s="1"/>
  <c r="J2281" i="9"/>
  <c r="AH2281" i="9" s="1"/>
  <c r="AJ2281" i="9" s="1"/>
  <c r="J2282" i="9"/>
  <c r="AH2282" i="9" s="1"/>
  <c r="AJ2282" i="9" s="1"/>
  <c r="J2283" i="9"/>
  <c r="AH2283" i="9" s="1"/>
  <c r="AJ2283" i="9" s="1"/>
  <c r="J2284" i="9"/>
  <c r="AH2284" i="9" s="1"/>
  <c r="AJ2284" i="9" s="1"/>
  <c r="J2285" i="9"/>
  <c r="AH2285" i="9" s="1"/>
  <c r="AJ2285" i="9" s="1"/>
  <c r="J2286" i="9"/>
  <c r="AH2286" i="9" s="1"/>
  <c r="AJ2286" i="9" s="1"/>
  <c r="J2287" i="9"/>
  <c r="AH2287" i="9" s="1"/>
  <c r="AJ2287" i="9" s="1"/>
  <c r="J2288" i="9"/>
  <c r="AH2288" i="9" s="1"/>
  <c r="AJ2288" i="9" s="1"/>
  <c r="J2289" i="9"/>
  <c r="AH2289" i="9" s="1"/>
  <c r="AJ2289" i="9" s="1"/>
  <c r="J2290" i="9"/>
  <c r="AH2290" i="9" s="1"/>
  <c r="AJ2290" i="9" s="1"/>
  <c r="J2291" i="9"/>
  <c r="AH2291" i="9" s="1"/>
  <c r="AJ2291" i="9" s="1"/>
  <c r="J2292" i="9"/>
  <c r="AH2292" i="9" s="1"/>
  <c r="AJ2292" i="9" s="1"/>
  <c r="J2293" i="9"/>
  <c r="AH2293" i="9" s="1"/>
  <c r="AJ2293" i="9" s="1"/>
  <c r="J2294" i="9"/>
  <c r="AH2294" i="9" s="1"/>
  <c r="AJ2294" i="9" s="1"/>
  <c r="J2295" i="9"/>
  <c r="AH2295" i="9" s="1"/>
  <c r="AJ2295" i="9" s="1"/>
  <c r="J2296" i="9"/>
  <c r="AH2296" i="9" s="1"/>
  <c r="AJ2296" i="9" s="1"/>
  <c r="J2297" i="9"/>
  <c r="AH2297" i="9" s="1"/>
  <c r="AJ2297" i="9" s="1"/>
  <c r="J2298" i="9"/>
  <c r="AH2298" i="9" s="1"/>
  <c r="AJ2298" i="9" s="1"/>
  <c r="J2299" i="9"/>
  <c r="AH2299" i="9" s="1"/>
  <c r="AJ2299" i="9" s="1"/>
  <c r="J2300" i="9"/>
  <c r="AH2300" i="9" s="1"/>
  <c r="AJ2300" i="9" s="1"/>
  <c r="J2301" i="9"/>
  <c r="AH2301" i="9" s="1"/>
  <c r="AJ2301" i="9" s="1"/>
  <c r="J2302" i="9"/>
  <c r="AH2302" i="9" s="1"/>
  <c r="AJ2302" i="9" s="1"/>
  <c r="J2303" i="9"/>
  <c r="AH2303" i="9" s="1"/>
  <c r="AJ2303" i="9" s="1"/>
  <c r="J2304" i="9"/>
  <c r="AH2304" i="9" s="1"/>
  <c r="AJ2304" i="9" s="1"/>
  <c r="J2305" i="9"/>
  <c r="AH2305" i="9" s="1"/>
  <c r="AJ2305" i="9" s="1"/>
  <c r="J2306" i="9"/>
  <c r="AH2306" i="9" s="1"/>
  <c r="AJ2306" i="9" s="1"/>
  <c r="J2307" i="9"/>
  <c r="AH2307" i="9" s="1"/>
  <c r="AJ2307" i="9" s="1"/>
  <c r="J2308" i="9"/>
  <c r="AH2308" i="9" s="1"/>
  <c r="AJ2308" i="9" s="1"/>
  <c r="J2309" i="9"/>
  <c r="AH2309" i="9" s="1"/>
  <c r="AJ2309" i="9" s="1"/>
  <c r="J2310" i="9"/>
  <c r="AH2310" i="9" s="1"/>
  <c r="AJ2310" i="9" s="1"/>
  <c r="J2311" i="9"/>
  <c r="AH2311" i="9" s="1"/>
  <c r="AJ2311" i="9" s="1"/>
  <c r="J2312" i="9"/>
  <c r="AH2312" i="9" s="1"/>
  <c r="AJ2312" i="9" s="1"/>
  <c r="J2313" i="9"/>
  <c r="AH2313" i="9" s="1"/>
  <c r="AJ2313" i="9" s="1"/>
  <c r="J2314" i="9"/>
  <c r="AH2314" i="9" s="1"/>
  <c r="AJ2314" i="9" s="1"/>
  <c r="J2315" i="9"/>
  <c r="AH2315" i="9" s="1"/>
  <c r="AJ2315" i="9" s="1"/>
  <c r="J2316" i="9"/>
  <c r="AH2316" i="9" s="1"/>
  <c r="AJ2316" i="9" s="1"/>
  <c r="J2317" i="9"/>
  <c r="AH2317" i="9" s="1"/>
  <c r="AJ2317" i="9" s="1"/>
  <c r="J2318" i="9"/>
  <c r="AH2318" i="9" s="1"/>
  <c r="AJ2318" i="9" s="1"/>
  <c r="J2319" i="9"/>
  <c r="AH2319" i="9" s="1"/>
  <c r="AJ2319" i="9" s="1"/>
  <c r="J2320" i="9"/>
  <c r="AH2320" i="9" s="1"/>
  <c r="AJ2320" i="9" s="1"/>
  <c r="J2321" i="9"/>
  <c r="AH2321" i="9" s="1"/>
  <c r="AJ2321" i="9" s="1"/>
  <c r="J2322" i="9"/>
  <c r="AH2322" i="9" s="1"/>
  <c r="AJ2322" i="9" s="1"/>
  <c r="J2323" i="9"/>
  <c r="AH2323" i="9" s="1"/>
  <c r="AJ2323" i="9" s="1"/>
  <c r="J2324" i="9"/>
  <c r="AH2324" i="9" s="1"/>
  <c r="AJ2324" i="9" s="1"/>
  <c r="J2325" i="9"/>
  <c r="AH2325" i="9" s="1"/>
  <c r="AJ2325" i="9" s="1"/>
  <c r="J2326" i="9"/>
  <c r="AH2326" i="9" s="1"/>
  <c r="AJ2326" i="9" s="1"/>
  <c r="J2327" i="9"/>
  <c r="AH2327" i="9" s="1"/>
  <c r="AJ2327" i="9" s="1"/>
  <c r="J2328" i="9"/>
  <c r="AH2328" i="9" s="1"/>
  <c r="AJ2328" i="9" s="1"/>
  <c r="J2329" i="9"/>
  <c r="AH2329" i="9" s="1"/>
  <c r="AJ2329" i="9" s="1"/>
  <c r="J2330" i="9"/>
  <c r="AH2330" i="9" s="1"/>
  <c r="AJ2330" i="9" s="1"/>
  <c r="J2331" i="9"/>
  <c r="AH2331" i="9" s="1"/>
  <c r="AJ2331" i="9" s="1"/>
  <c r="J2332" i="9"/>
  <c r="AH2332" i="9" s="1"/>
  <c r="AJ2332" i="9" s="1"/>
  <c r="J2333" i="9"/>
  <c r="AH2333" i="9" s="1"/>
  <c r="AJ2333" i="9" s="1"/>
  <c r="J2334" i="9"/>
  <c r="AH2334" i="9" s="1"/>
  <c r="AJ2334" i="9" s="1"/>
  <c r="J2335" i="9"/>
  <c r="AH2335" i="9" s="1"/>
  <c r="AJ2335" i="9" s="1"/>
  <c r="J2336" i="9"/>
  <c r="AH2336" i="9" s="1"/>
  <c r="AJ2336" i="9" s="1"/>
  <c r="J2337" i="9"/>
  <c r="AH2337" i="9" s="1"/>
  <c r="AJ2337" i="9" s="1"/>
  <c r="J2338" i="9"/>
  <c r="AH2338" i="9" s="1"/>
  <c r="AJ2338" i="9" s="1"/>
  <c r="J2339" i="9"/>
  <c r="AH2339" i="9" s="1"/>
  <c r="AJ2339" i="9" s="1"/>
  <c r="J2340" i="9"/>
  <c r="AH2340" i="9" s="1"/>
  <c r="AJ2340" i="9" s="1"/>
  <c r="J2341" i="9"/>
  <c r="AH2341" i="9" s="1"/>
  <c r="AJ2341" i="9" s="1"/>
  <c r="J2342" i="9"/>
  <c r="AH2342" i="9" s="1"/>
  <c r="AJ2342" i="9" s="1"/>
  <c r="J2343" i="9"/>
  <c r="AH2343" i="9" s="1"/>
  <c r="AJ2343" i="9" s="1"/>
  <c r="J2344" i="9"/>
  <c r="AH2344" i="9" s="1"/>
  <c r="AJ2344" i="9" s="1"/>
  <c r="J2345" i="9"/>
  <c r="AH2345" i="9" s="1"/>
  <c r="AJ2345" i="9" s="1"/>
  <c r="J2346" i="9"/>
  <c r="AH2346" i="9" s="1"/>
  <c r="AJ2346" i="9" s="1"/>
  <c r="J2347" i="9"/>
  <c r="AH2347" i="9" s="1"/>
  <c r="AJ2347" i="9" s="1"/>
  <c r="J2348" i="9"/>
  <c r="AH2348" i="9" s="1"/>
  <c r="AJ2348" i="9" s="1"/>
  <c r="J2349" i="9"/>
  <c r="AH2349" i="9" s="1"/>
  <c r="AJ2349" i="9" s="1"/>
  <c r="J2350" i="9"/>
  <c r="AH2350" i="9" s="1"/>
  <c r="AJ2350" i="9" s="1"/>
  <c r="J2351" i="9"/>
  <c r="AH2351" i="9" s="1"/>
  <c r="AJ2351" i="9" s="1"/>
  <c r="J2352" i="9"/>
  <c r="AH2352" i="9" s="1"/>
  <c r="AJ2352" i="9" s="1"/>
  <c r="J2353" i="9"/>
  <c r="AH2353" i="9" s="1"/>
  <c r="AJ2353" i="9" s="1"/>
  <c r="J2354" i="9"/>
  <c r="AH2354" i="9" s="1"/>
  <c r="AJ2354" i="9" s="1"/>
  <c r="J2355" i="9"/>
  <c r="AH2355" i="9" s="1"/>
  <c r="AJ2355" i="9" s="1"/>
  <c r="J2356" i="9"/>
  <c r="AH2356" i="9" s="1"/>
  <c r="AJ2356" i="9" s="1"/>
  <c r="J2357" i="9"/>
  <c r="AH2357" i="9" s="1"/>
  <c r="AJ2357" i="9" s="1"/>
  <c r="J2358" i="9"/>
  <c r="AH2358" i="9" s="1"/>
  <c r="AJ2358" i="9" s="1"/>
  <c r="J2359" i="9"/>
  <c r="AH2359" i="9" s="1"/>
  <c r="AJ2359" i="9" s="1"/>
  <c r="J2360" i="9"/>
  <c r="AH2360" i="9" s="1"/>
  <c r="AJ2360" i="9" s="1"/>
  <c r="J2361" i="9"/>
  <c r="AH2361" i="9" s="1"/>
  <c r="AJ2361" i="9" s="1"/>
  <c r="J2362" i="9"/>
  <c r="AH2362" i="9" s="1"/>
  <c r="AJ2362" i="9" s="1"/>
  <c r="J2363" i="9"/>
  <c r="AH2363" i="9" s="1"/>
  <c r="AJ2363" i="9" s="1"/>
  <c r="J2364" i="9"/>
  <c r="AH2364" i="9" s="1"/>
  <c r="AJ2364" i="9" s="1"/>
  <c r="J2365" i="9"/>
  <c r="AH2365" i="9" s="1"/>
  <c r="AJ2365" i="9" s="1"/>
  <c r="J2366" i="9"/>
  <c r="AH2366" i="9" s="1"/>
  <c r="AJ2366" i="9" s="1"/>
  <c r="J2367" i="9"/>
  <c r="AH2367" i="9" s="1"/>
  <c r="AJ2367" i="9" s="1"/>
  <c r="J2368" i="9"/>
  <c r="AH2368" i="9" s="1"/>
  <c r="AJ2368" i="9" s="1"/>
  <c r="J2369" i="9"/>
  <c r="AH2369" i="9" s="1"/>
  <c r="AJ2369" i="9" s="1"/>
  <c r="J2370" i="9"/>
  <c r="AH2370" i="9" s="1"/>
  <c r="AJ2370" i="9" s="1"/>
  <c r="J2371" i="9"/>
  <c r="AH2371" i="9" s="1"/>
  <c r="AJ2371" i="9" s="1"/>
  <c r="J2372" i="9"/>
  <c r="AH2372" i="9" s="1"/>
  <c r="AJ2372" i="9" s="1"/>
  <c r="J2373" i="9"/>
  <c r="AH2373" i="9" s="1"/>
  <c r="AJ2373" i="9" s="1"/>
  <c r="J2374" i="9"/>
  <c r="AH2374" i="9" s="1"/>
  <c r="AJ2374" i="9" s="1"/>
  <c r="J2375" i="9"/>
  <c r="AH2375" i="9" s="1"/>
  <c r="AJ2375" i="9" s="1"/>
  <c r="J2376" i="9"/>
  <c r="AH2376" i="9" s="1"/>
  <c r="AJ2376" i="9" s="1"/>
  <c r="J2377" i="9"/>
  <c r="AH2377" i="9" s="1"/>
  <c r="AJ2377" i="9" s="1"/>
  <c r="J2378" i="9"/>
  <c r="AH2378" i="9" s="1"/>
  <c r="AJ2378" i="9" s="1"/>
  <c r="J2379" i="9"/>
  <c r="AH2379" i="9" s="1"/>
  <c r="AJ2379" i="9" s="1"/>
  <c r="J2380" i="9"/>
  <c r="AH2380" i="9" s="1"/>
  <c r="AJ2380" i="9" s="1"/>
  <c r="J2381" i="9"/>
  <c r="AH2381" i="9" s="1"/>
  <c r="AJ2381" i="9" s="1"/>
  <c r="J2382" i="9"/>
  <c r="AH2382" i="9" s="1"/>
  <c r="AJ2382" i="9" s="1"/>
  <c r="J2383" i="9"/>
  <c r="AH2383" i="9" s="1"/>
  <c r="AJ2383" i="9" s="1"/>
  <c r="J2384" i="9"/>
  <c r="AH2384" i="9" s="1"/>
  <c r="AJ2384" i="9" s="1"/>
  <c r="J2385" i="9"/>
  <c r="AH2385" i="9" s="1"/>
  <c r="AJ2385" i="9" s="1"/>
  <c r="J2386" i="9"/>
  <c r="AH2386" i="9" s="1"/>
  <c r="AJ2386" i="9" s="1"/>
  <c r="J2387" i="9"/>
  <c r="AH2387" i="9" s="1"/>
  <c r="AJ2387" i="9" s="1"/>
  <c r="J2388" i="9"/>
  <c r="AH2388" i="9" s="1"/>
  <c r="AJ2388" i="9" s="1"/>
  <c r="J2389" i="9"/>
  <c r="AH2389" i="9" s="1"/>
  <c r="AJ2389" i="9" s="1"/>
  <c r="J2390" i="9"/>
  <c r="AH2390" i="9" s="1"/>
  <c r="AJ2390" i="9" s="1"/>
  <c r="J2391" i="9"/>
  <c r="AH2391" i="9" s="1"/>
  <c r="AJ2391" i="9" s="1"/>
  <c r="J2392" i="9"/>
  <c r="AH2392" i="9" s="1"/>
  <c r="AJ2392" i="9" s="1"/>
  <c r="J2393" i="9"/>
  <c r="AH2393" i="9" s="1"/>
  <c r="AJ2393" i="9" s="1"/>
  <c r="J2394" i="9"/>
  <c r="AH2394" i="9" s="1"/>
  <c r="AJ2394" i="9" s="1"/>
  <c r="J2395" i="9"/>
  <c r="AH2395" i="9" s="1"/>
  <c r="AJ2395" i="9" s="1"/>
  <c r="J2396" i="9"/>
  <c r="AH2396" i="9" s="1"/>
  <c r="AJ2396" i="9" s="1"/>
  <c r="J2397" i="9"/>
  <c r="AH2397" i="9" s="1"/>
  <c r="AJ2397" i="9" s="1"/>
  <c r="J2398" i="9"/>
  <c r="AH2398" i="9" s="1"/>
  <c r="AJ2398" i="9" s="1"/>
  <c r="J2399" i="9"/>
  <c r="AH2399" i="9" s="1"/>
  <c r="AJ2399" i="9" s="1"/>
  <c r="J2400" i="9"/>
  <c r="AH2400" i="9" s="1"/>
  <c r="AJ2400" i="9" s="1"/>
  <c r="J2401" i="9"/>
  <c r="AH2401" i="9" s="1"/>
  <c r="AJ2401" i="9" s="1"/>
  <c r="J2402" i="9"/>
  <c r="AH2402" i="9" s="1"/>
  <c r="AJ2402" i="9" s="1"/>
  <c r="J2403" i="9"/>
  <c r="AH2403" i="9" s="1"/>
  <c r="AJ2403" i="9" s="1"/>
  <c r="J2404" i="9"/>
  <c r="AH2404" i="9" s="1"/>
  <c r="AJ2404" i="9" s="1"/>
  <c r="J2405" i="9"/>
  <c r="AH2405" i="9" s="1"/>
  <c r="AJ2405" i="9" s="1"/>
  <c r="J2406" i="9"/>
  <c r="AH2406" i="9" s="1"/>
  <c r="AJ2406" i="9" s="1"/>
  <c r="J2407" i="9"/>
  <c r="AH2407" i="9" s="1"/>
  <c r="AJ2407" i="9" s="1"/>
  <c r="J2408" i="9"/>
  <c r="AH2408" i="9" s="1"/>
  <c r="AJ2408" i="9" s="1"/>
  <c r="J2409" i="9"/>
  <c r="AH2409" i="9" s="1"/>
  <c r="AJ2409" i="9" s="1"/>
  <c r="J2410" i="9"/>
  <c r="AH2410" i="9" s="1"/>
  <c r="AJ2410" i="9" s="1"/>
  <c r="J2411" i="9"/>
  <c r="AH2411" i="9" s="1"/>
  <c r="AJ2411" i="9" s="1"/>
  <c r="J2412" i="9"/>
  <c r="AH2412" i="9" s="1"/>
  <c r="AJ2412" i="9" s="1"/>
  <c r="J2413" i="9"/>
  <c r="AH2413" i="9" s="1"/>
  <c r="AJ2413" i="9" s="1"/>
  <c r="J2414" i="9"/>
  <c r="AH2414" i="9" s="1"/>
  <c r="AJ2414" i="9" s="1"/>
  <c r="J2415" i="9"/>
  <c r="AH2415" i="9" s="1"/>
  <c r="AJ2415" i="9" s="1"/>
  <c r="J2416" i="9"/>
  <c r="AH2416" i="9" s="1"/>
  <c r="AJ2416" i="9" s="1"/>
  <c r="J2417" i="9"/>
  <c r="AH2417" i="9" s="1"/>
  <c r="AJ2417" i="9" s="1"/>
  <c r="J2418" i="9"/>
  <c r="AH2418" i="9" s="1"/>
  <c r="AJ2418" i="9" s="1"/>
  <c r="J2419" i="9"/>
  <c r="AH2419" i="9" s="1"/>
  <c r="AJ2419" i="9" s="1"/>
  <c r="J2420" i="9"/>
  <c r="AH2420" i="9" s="1"/>
  <c r="AJ2420" i="9" s="1"/>
  <c r="J2421" i="9"/>
  <c r="AH2421" i="9" s="1"/>
  <c r="AJ2421" i="9" s="1"/>
  <c r="J2422" i="9"/>
  <c r="AH2422" i="9" s="1"/>
  <c r="AJ2422" i="9" s="1"/>
  <c r="J2423" i="9"/>
  <c r="AH2423" i="9" s="1"/>
  <c r="AJ2423" i="9" s="1"/>
  <c r="J2424" i="9"/>
  <c r="AH2424" i="9" s="1"/>
  <c r="AJ2424" i="9" s="1"/>
  <c r="J2425" i="9"/>
  <c r="AH2425" i="9" s="1"/>
  <c r="AJ2425" i="9" s="1"/>
  <c r="J2426" i="9"/>
  <c r="AH2426" i="9" s="1"/>
  <c r="AJ2426" i="9" s="1"/>
  <c r="J2427" i="9"/>
  <c r="AH2427" i="9" s="1"/>
  <c r="AJ2427" i="9" s="1"/>
  <c r="J2428" i="9"/>
  <c r="AH2428" i="9" s="1"/>
  <c r="AJ2428" i="9" s="1"/>
  <c r="J2429" i="9"/>
  <c r="AH2429" i="9" s="1"/>
  <c r="AJ2429" i="9" s="1"/>
  <c r="J2430" i="9"/>
  <c r="AH2430" i="9" s="1"/>
  <c r="AJ2430" i="9" s="1"/>
  <c r="J2431" i="9"/>
  <c r="AH2431" i="9" s="1"/>
  <c r="AJ2431" i="9" s="1"/>
  <c r="J2432" i="9"/>
  <c r="AH2432" i="9" s="1"/>
  <c r="AJ2432" i="9" s="1"/>
  <c r="J2433" i="9"/>
  <c r="AH2433" i="9" s="1"/>
  <c r="AJ2433" i="9" s="1"/>
  <c r="J2434" i="9"/>
  <c r="AH2434" i="9" s="1"/>
  <c r="AJ2434" i="9" s="1"/>
  <c r="J2435" i="9"/>
  <c r="AH2435" i="9" s="1"/>
  <c r="AJ2435" i="9" s="1"/>
  <c r="J2436" i="9"/>
  <c r="AH2436" i="9" s="1"/>
  <c r="AJ2436" i="9" s="1"/>
  <c r="J2437" i="9"/>
  <c r="AH2437" i="9" s="1"/>
  <c r="AJ2437" i="9" s="1"/>
  <c r="J2438" i="9"/>
  <c r="AH2438" i="9" s="1"/>
  <c r="AJ2438" i="9" s="1"/>
  <c r="J2439" i="9"/>
  <c r="AH2439" i="9" s="1"/>
  <c r="AJ2439" i="9" s="1"/>
  <c r="J2440" i="9"/>
  <c r="AH2440" i="9" s="1"/>
  <c r="AJ2440" i="9" s="1"/>
  <c r="J2441" i="9"/>
  <c r="AH2441" i="9" s="1"/>
  <c r="AJ2441" i="9" s="1"/>
  <c r="J2442" i="9"/>
  <c r="AH2442" i="9" s="1"/>
  <c r="AJ2442" i="9" s="1"/>
  <c r="J2443" i="9"/>
  <c r="AH2443" i="9" s="1"/>
  <c r="AJ2443" i="9" s="1"/>
  <c r="J2444" i="9"/>
  <c r="AH2444" i="9" s="1"/>
  <c r="AJ2444" i="9" s="1"/>
  <c r="J2445" i="9"/>
  <c r="AH2445" i="9" s="1"/>
  <c r="AJ2445" i="9" s="1"/>
  <c r="J2446" i="9"/>
  <c r="AH2446" i="9" s="1"/>
  <c r="AJ2446" i="9" s="1"/>
  <c r="J2447" i="9"/>
  <c r="AH2447" i="9" s="1"/>
  <c r="AJ2447" i="9" s="1"/>
  <c r="J2448" i="9"/>
  <c r="AH2448" i="9" s="1"/>
  <c r="AJ2448" i="9" s="1"/>
  <c r="J2449" i="9"/>
  <c r="AH2449" i="9" s="1"/>
  <c r="AJ2449" i="9" s="1"/>
  <c r="J2450" i="9"/>
  <c r="AH2450" i="9" s="1"/>
  <c r="AJ2450" i="9" s="1"/>
  <c r="J2451" i="9"/>
  <c r="AH2451" i="9" s="1"/>
  <c r="AJ2451" i="9" s="1"/>
  <c r="J2452" i="9"/>
  <c r="AH2452" i="9" s="1"/>
  <c r="AJ2452" i="9" s="1"/>
  <c r="J2453" i="9"/>
  <c r="AH2453" i="9" s="1"/>
  <c r="AJ2453" i="9" s="1"/>
  <c r="J2454" i="9"/>
  <c r="AH2454" i="9" s="1"/>
  <c r="AJ2454" i="9" s="1"/>
  <c r="J2455" i="9"/>
  <c r="AH2455" i="9" s="1"/>
  <c r="AJ2455" i="9" s="1"/>
  <c r="J2456" i="9"/>
  <c r="AH2456" i="9" s="1"/>
  <c r="AJ2456" i="9" s="1"/>
  <c r="J2457" i="9"/>
  <c r="AH2457" i="9" s="1"/>
  <c r="AJ2457" i="9" s="1"/>
  <c r="J2458" i="9"/>
  <c r="AH2458" i="9" s="1"/>
  <c r="AJ2458" i="9" s="1"/>
  <c r="J2459" i="9"/>
  <c r="AH2459" i="9" s="1"/>
  <c r="AJ2459" i="9" s="1"/>
  <c r="J2460" i="9"/>
  <c r="AH2460" i="9" s="1"/>
  <c r="AJ2460" i="9" s="1"/>
  <c r="J2461" i="9"/>
  <c r="AH2461" i="9" s="1"/>
  <c r="AJ2461" i="9" s="1"/>
  <c r="J2462" i="9"/>
  <c r="AH2462" i="9" s="1"/>
  <c r="AJ2462" i="9" s="1"/>
  <c r="J2463" i="9"/>
  <c r="AH2463" i="9" s="1"/>
  <c r="AJ2463" i="9" s="1"/>
  <c r="J2464" i="9"/>
  <c r="AH2464" i="9" s="1"/>
  <c r="AJ2464" i="9" s="1"/>
  <c r="J2465" i="9"/>
  <c r="AH2465" i="9" s="1"/>
  <c r="AJ2465" i="9" s="1"/>
  <c r="J2466" i="9"/>
  <c r="AH2466" i="9" s="1"/>
  <c r="AJ2466" i="9" s="1"/>
  <c r="J2467" i="9"/>
  <c r="AH2467" i="9" s="1"/>
  <c r="AJ2467" i="9" s="1"/>
  <c r="J2468" i="9"/>
  <c r="AH2468" i="9" s="1"/>
  <c r="AJ2468" i="9" s="1"/>
  <c r="J2469" i="9"/>
  <c r="AH2469" i="9" s="1"/>
  <c r="AJ2469" i="9" s="1"/>
  <c r="J2470" i="9"/>
  <c r="AH2470" i="9" s="1"/>
  <c r="AJ2470" i="9" s="1"/>
  <c r="J2471" i="9"/>
  <c r="AH2471" i="9" s="1"/>
  <c r="AJ2471" i="9" s="1"/>
  <c r="J2472" i="9"/>
  <c r="AH2472" i="9" s="1"/>
  <c r="AJ2472" i="9" s="1"/>
  <c r="J2473" i="9"/>
  <c r="AH2473" i="9" s="1"/>
  <c r="AJ2473" i="9" s="1"/>
  <c r="J2474" i="9"/>
  <c r="AH2474" i="9" s="1"/>
  <c r="AJ2474" i="9" s="1"/>
  <c r="J2475" i="9"/>
  <c r="AH2475" i="9" s="1"/>
  <c r="AJ2475" i="9" s="1"/>
  <c r="J2476" i="9"/>
  <c r="AH2476" i="9" s="1"/>
  <c r="AJ2476" i="9" s="1"/>
  <c r="J2477" i="9"/>
  <c r="AH2477" i="9" s="1"/>
  <c r="AJ2477" i="9" s="1"/>
  <c r="J2478" i="9"/>
  <c r="AH2478" i="9" s="1"/>
  <c r="AJ2478" i="9" s="1"/>
  <c r="J2479" i="9"/>
  <c r="AH2479" i="9" s="1"/>
  <c r="AJ2479" i="9" s="1"/>
  <c r="J2480" i="9"/>
  <c r="AH2480" i="9" s="1"/>
  <c r="AJ2480" i="9" s="1"/>
  <c r="J2481" i="9"/>
  <c r="AH2481" i="9" s="1"/>
  <c r="AJ2481" i="9" s="1"/>
  <c r="J2482" i="9"/>
  <c r="AH2482" i="9" s="1"/>
  <c r="AJ2482" i="9" s="1"/>
  <c r="J2483" i="9"/>
  <c r="AH2483" i="9" s="1"/>
  <c r="AJ2483" i="9" s="1"/>
  <c r="J2484" i="9"/>
  <c r="AH2484" i="9" s="1"/>
  <c r="AJ2484" i="9" s="1"/>
  <c r="J2485" i="9"/>
  <c r="AH2485" i="9" s="1"/>
  <c r="AJ2485" i="9" s="1"/>
  <c r="J2486" i="9"/>
  <c r="AH2486" i="9" s="1"/>
  <c r="AJ2486" i="9" s="1"/>
  <c r="J2487" i="9"/>
  <c r="AH2487" i="9" s="1"/>
  <c r="AJ2487" i="9" s="1"/>
  <c r="J2488" i="9"/>
  <c r="AH2488" i="9" s="1"/>
  <c r="AJ2488" i="9" s="1"/>
  <c r="J2489" i="9"/>
  <c r="AH2489" i="9" s="1"/>
  <c r="AJ2489" i="9" s="1"/>
  <c r="J2490" i="9"/>
  <c r="AH2490" i="9" s="1"/>
  <c r="AJ2490" i="9" s="1"/>
  <c r="J2491" i="9"/>
  <c r="AH2491" i="9" s="1"/>
  <c r="AJ2491" i="9" s="1"/>
  <c r="J2492" i="9"/>
  <c r="AH2492" i="9" s="1"/>
  <c r="AJ2492" i="9" s="1"/>
  <c r="J2493" i="9"/>
  <c r="AH2493" i="9" s="1"/>
  <c r="AJ2493" i="9" s="1"/>
  <c r="J2494" i="9"/>
  <c r="AH2494" i="9" s="1"/>
  <c r="AJ2494" i="9" s="1"/>
  <c r="J2495" i="9"/>
  <c r="AH2495" i="9" s="1"/>
  <c r="AJ2495" i="9" s="1"/>
  <c r="J2496" i="9"/>
  <c r="AH2496" i="9" s="1"/>
  <c r="AJ2496" i="9" s="1"/>
  <c r="J2497" i="9"/>
  <c r="AH2497" i="9" s="1"/>
  <c r="AJ2497" i="9" s="1"/>
  <c r="J2498" i="9"/>
  <c r="AH2498" i="9" s="1"/>
  <c r="AJ2498" i="9" s="1"/>
  <c r="J2499" i="9"/>
  <c r="AH2499" i="9" s="1"/>
  <c r="AJ2499" i="9" s="1"/>
  <c r="J2500" i="9"/>
  <c r="AH2500" i="9" s="1"/>
  <c r="AJ2500" i="9" s="1"/>
  <c r="J2501" i="9"/>
  <c r="AH2501" i="9" s="1"/>
  <c r="AJ2501" i="9" s="1"/>
  <c r="J2502" i="9"/>
  <c r="AH2502" i="9" s="1"/>
  <c r="AJ2502" i="9" s="1"/>
  <c r="J2503" i="9"/>
  <c r="AH2503" i="9" s="1"/>
  <c r="AJ2503" i="9" s="1"/>
  <c r="J2504" i="9"/>
  <c r="AH2504" i="9" s="1"/>
  <c r="AJ2504" i="9" s="1"/>
  <c r="J2505" i="9"/>
  <c r="AH2505" i="9" s="1"/>
  <c r="AJ2505" i="9" s="1"/>
  <c r="J2506" i="9"/>
  <c r="AH2506" i="9" s="1"/>
  <c r="AJ2506" i="9" s="1"/>
  <c r="J2507" i="9"/>
  <c r="AH2507" i="9" s="1"/>
  <c r="AJ2507" i="9" s="1"/>
  <c r="J2508" i="9"/>
  <c r="AH2508" i="9" s="1"/>
  <c r="AJ2508" i="9" s="1"/>
  <c r="J2509" i="9"/>
  <c r="AH2509" i="9" s="1"/>
  <c r="AJ2509" i="9" s="1"/>
  <c r="J2510" i="9"/>
  <c r="AH2510" i="9" s="1"/>
  <c r="AJ2510" i="9" s="1"/>
  <c r="J2511" i="9"/>
  <c r="AH2511" i="9" s="1"/>
  <c r="AJ2511" i="9" s="1"/>
  <c r="J2512" i="9"/>
  <c r="AH2512" i="9" s="1"/>
  <c r="AJ2512" i="9" s="1"/>
  <c r="J2513" i="9"/>
  <c r="AH2513" i="9" s="1"/>
  <c r="AJ2513" i="9" s="1"/>
  <c r="J2514" i="9"/>
  <c r="AH2514" i="9" s="1"/>
  <c r="AJ2514" i="9" s="1"/>
  <c r="J2515" i="9"/>
  <c r="AH2515" i="9" s="1"/>
  <c r="AJ2515" i="9" s="1"/>
  <c r="J2516" i="9"/>
  <c r="AH2516" i="9" s="1"/>
  <c r="AJ2516" i="9" s="1"/>
  <c r="J2517" i="9"/>
  <c r="AH2517" i="9" s="1"/>
  <c r="AJ2517" i="9" s="1"/>
  <c r="J2518" i="9"/>
  <c r="AH2518" i="9" s="1"/>
  <c r="AJ2518" i="9" s="1"/>
  <c r="J2519" i="9"/>
  <c r="AH2519" i="9" s="1"/>
  <c r="AJ2519" i="9" s="1"/>
  <c r="J2520" i="9"/>
  <c r="AH2520" i="9" s="1"/>
  <c r="AJ2520" i="9" s="1"/>
  <c r="J2521" i="9"/>
  <c r="AH2521" i="9" s="1"/>
  <c r="AJ2521" i="9" s="1"/>
  <c r="J2522" i="9"/>
  <c r="AH2522" i="9" s="1"/>
  <c r="AJ2522" i="9" s="1"/>
  <c r="J2523" i="9"/>
  <c r="AH2523" i="9" s="1"/>
  <c r="AJ2523" i="9" s="1"/>
  <c r="J2524" i="9"/>
  <c r="AH2524" i="9" s="1"/>
  <c r="AJ2524" i="9" s="1"/>
  <c r="J2525" i="9"/>
  <c r="AH2525" i="9" s="1"/>
  <c r="AJ2525" i="9" s="1"/>
  <c r="J2526" i="9"/>
  <c r="AH2526" i="9" s="1"/>
  <c r="AJ2526" i="9" s="1"/>
  <c r="J2527" i="9"/>
  <c r="AH2527" i="9" s="1"/>
  <c r="AJ2527" i="9" s="1"/>
  <c r="J2528" i="9"/>
  <c r="AH2528" i="9" s="1"/>
  <c r="AJ2528" i="9" s="1"/>
  <c r="J2529" i="9"/>
  <c r="AH2529" i="9" s="1"/>
  <c r="AJ2529" i="9" s="1"/>
  <c r="J2530" i="9"/>
  <c r="AH2530" i="9" s="1"/>
  <c r="AJ2530" i="9" s="1"/>
  <c r="J2531" i="9"/>
  <c r="AH2531" i="9" s="1"/>
  <c r="AJ2531" i="9" s="1"/>
  <c r="J2532" i="9"/>
  <c r="AH2532" i="9" s="1"/>
  <c r="AJ2532" i="9" s="1"/>
  <c r="J2533" i="9"/>
  <c r="AH2533" i="9" s="1"/>
  <c r="AJ2533" i="9" s="1"/>
  <c r="J2534" i="9"/>
  <c r="AH2534" i="9" s="1"/>
  <c r="AJ2534" i="9" s="1"/>
  <c r="J2535" i="9"/>
  <c r="AH2535" i="9" s="1"/>
  <c r="AJ2535" i="9" s="1"/>
  <c r="J2536" i="9"/>
  <c r="AH2536" i="9" s="1"/>
  <c r="AJ2536" i="9" s="1"/>
  <c r="J2537" i="9"/>
  <c r="AH2537" i="9" s="1"/>
  <c r="AJ2537" i="9" s="1"/>
  <c r="J2538" i="9"/>
  <c r="AH2538" i="9" s="1"/>
  <c r="AJ2538" i="9" s="1"/>
  <c r="J2539" i="9"/>
  <c r="AH2539" i="9" s="1"/>
  <c r="AJ2539" i="9" s="1"/>
  <c r="J2540" i="9"/>
  <c r="AH2540" i="9" s="1"/>
  <c r="AJ2540" i="9" s="1"/>
  <c r="J2541" i="9"/>
  <c r="AH2541" i="9" s="1"/>
  <c r="AJ2541" i="9" s="1"/>
  <c r="J2542" i="9"/>
  <c r="AH2542" i="9" s="1"/>
  <c r="AJ2542" i="9" s="1"/>
  <c r="J2543" i="9"/>
  <c r="AH2543" i="9" s="1"/>
  <c r="AJ2543" i="9" s="1"/>
  <c r="J2544" i="9"/>
  <c r="AH2544" i="9" s="1"/>
  <c r="AJ2544" i="9" s="1"/>
  <c r="J2545" i="9"/>
  <c r="AH2545" i="9" s="1"/>
  <c r="AJ2545" i="9" s="1"/>
  <c r="J2546" i="9"/>
  <c r="AH2546" i="9" s="1"/>
  <c r="AJ2546" i="9" s="1"/>
  <c r="J2547" i="9"/>
  <c r="AH2547" i="9" s="1"/>
  <c r="AJ2547" i="9" s="1"/>
  <c r="J2548" i="9"/>
  <c r="AH2548" i="9" s="1"/>
  <c r="AJ2548" i="9" s="1"/>
  <c r="J2549" i="9"/>
  <c r="AH2549" i="9" s="1"/>
  <c r="AJ2549" i="9" s="1"/>
  <c r="J2550" i="9"/>
  <c r="AH2550" i="9" s="1"/>
  <c r="AJ2550" i="9" s="1"/>
  <c r="J2551" i="9"/>
  <c r="AH2551" i="9" s="1"/>
  <c r="AJ2551" i="9" s="1"/>
  <c r="J2552" i="9"/>
  <c r="AH2552" i="9" s="1"/>
  <c r="AJ2552" i="9" s="1"/>
  <c r="J2553" i="9"/>
  <c r="AH2553" i="9" s="1"/>
  <c r="AJ2553" i="9" s="1"/>
  <c r="J2554" i="9"/>
  <c r="AH2554" i="9" s="1"/>
  <c r="AJ2554" i="9" s="1"/>
  <c r="J2555" i="9"/>
  <c r="AH2555" i="9" s="1"/>
  <c r="AJ2555" i="9" s="1"/>
  <c r="J2556" i="9"/>
  <c r="AH2556" i="9" s="1"/>
  <c r="AJ2556" i="9" s="1"/>
  <c r="J2557" i="9"/>
  <c r="AH2557" i="9" s="1"/>
  <c r="AJ2557" i="9" s="1"/>
  <c r="J2558" i="9"/>
  <c r="AH2558" i="9" s="1"/>
  <c r="AJ2558" i="9" s="1"/>
  <c r="J2559" i="9"/>
  <c r="AH2559" i="9" s="1"/>
  <c r="AJ2559" i="9" s="1"/>
  <c r="J2560" i="9"/>
  <c r="AH2560" i="9" s="1"/>
  <c r="AJ2560" i="9" s="1"/>
  <c r="J2561" i="9"/>
  <c r="AH2561" i="9" s="1"/>
  <c r="AJ2561" i="9" s="1"/>
  <c r="J2562" i="9"/>
  <c r="AH2562" i="9" s="1"/>
  <c r="AJ2562" i="9" s="1"/>
  <c r="J2563" i="9"/>
  <c r="AH2563" i="9" s="1"/>
  <c r="AJ2563" i="9" s="1"/>
  <c r="J2564" i="9"/>
  <c r="AH2564" i="9" s="1"/>
  <c r="AJ2564" i="9" s="1"/>
  <c r="J2565" i="9"/>
  <c r="AH2565" i="9" s="1"/>
  <c r="AJ2565" i="9" s="1"/>
  <c r="J2566" i="9"/>
  <c r="AH2566" i="9" s="1"/>
  <c r="AJ2566" i="9" s="1"/>
  <c r="J2567" i="9"/>
  <c r="AH2567" i="9" s="1"/>
  <c r="AJ2567" i="9" s="1"/>
  <c r="J2568" i="9"/>
  <c r="AH2568" i="9" s="1"/>
  <c r="AJ2568" i="9" s="1"/>
  <c r="J2569" i="9"/>
  <c r="AH2569" i="9" s="1"/>
  <c r="AJ2569" i="9" s="1"/>
  <c r="J2570" i="9"/>
  <c r="AH2570" i="9" s="1"/>
  <c r="AJ2570" i="9" s="1"/>
  <c r="J2571" i="9"/>
  <c r="AH2571" i="9" s="1"/>
  <c r="AJ2571" i="9" s="1"/>
  <c r="J2572" i="9"/>
  <c r="AH2572" i="9" s="1"/>
  <c r="AJ2572" i="9" s="1"/>
  <c r="J2573" i="9"/>
  <c r="AH2573" i="9" s="1"/>
  <c r="AJ2573" i="9" s="1"/>
  <c r="J2574" i="9"/>
  <c r="AH2574" i="9" s="1"/>
  <c r="AJ2574" i="9" s="1"/>
  <c r="J2575" i="9"/>
  <c r="AH2575" i="9" s="1"/>
  <c r="AJ2575" i="9" s="1"/>
  <c r="J2576" i="9"/>
  <c r="AH2576" i="9" s="1"/>
  <c r="AJ2576" i="9" s="1"/>
  <c r="J2577" i="9"/>
  <c r="AH2577" i="9" s="1"/>
  <c r="AJ2577" i="9" s="1"/>
  <c r="J2578" i="9"/>
  <c r="AH2578" i="9" s="1"/>
  <c r="AJ2578" i="9" s="1"/>
  <c r="J2579" i="9"/>
  <c r="AH2579" i="9" s="1"/>
  <c r="AJ2579" i="9" s="1"/>
  <c r="J2580" i="9"/>
  <c r="AH2580" i="9" s="1"/>
  <c r="AJ2580" i="9" s="1"/>
  <c r="J2581" i="9"/>
  <c r="AH2581" i="9" s="1"/>
  <c r="AJ2581" i="9" s="1"/>
  <c r="J2582" i="9"/>
  <c r="AH2582" i="9" s="1"/>
  <c r="AJ2582" i="9" s="1"/>
  <c r="J2583" i="9"/>
  <c r="AH2583" i="9" s="1"/>
  <c r="AJ2583" i="9" s="1"/>
  <c r="J2584" i="9"/>
  <c r="AH2584" i="9" s="1"/>
  <c r="AJ2584" i="9" s="1"/>
  <c r="J2585" i="9"/>
  <c r="AH2585" i="9" s="1"/>
  <c r="AJ2585" i="9" s="1"/>
  <c r="J2586" i="9"/>
  <c r="AH2586" i="9" s="1"/>
  <c r="AJ2586" i="9" s="1"/>
  <c r="J2587" i="9"/>
  <c r="AH2587" i="9" s="1"/>
  <c r="AJ2587" i="9" s="1"/>
  <c r="J2588" i="9"/>
  <c r="AH2588" i="9" s="1"/>
  <c r="AJ2588" i="9" s="1"/>
  <c r="J2589" i="9"/>
  <c r="AH2589" i="9" s="1"/>
  <c r="AJ2589" i="9" s="1"/>
  <c r="J2590" i="9"/>
  <c r="AH2590" i="9" s="1"/>
  <c r="AJ2590" i="9" s="1"/>
  <c r="J2591" i="9"/>
  <c r="AH2591" i="9" s="1"/>
  <c r="AJ2591" i="9" s="1"/>
  <c r="J2592" i="9"/>
  <c r="AH2592" i="9" s="1"/>
  <c r="AJ2592" i="9" s="1"/>
  <c r="J2593" i="9"/>
  <c r="AH2593" i="9" s="1"/>
  <c r="AJ2593" i="9" s="1"/>
  <c r="J2594" i="9"/>
  <c r="AH2594" i="9" s="1"/>
  <c r="AJ2594" i="9" s="1"/>
  <c r="J2595" i="9"/>
  <c r="AH2595" i="9" s="1"/>
  <c r="AJ2595" i="9" s="1"/>
  <c r="J2596" i="9"/>
  <c r="AH2596" i="9" s="1"/>
  <c r="AJ2596" i="9" s="1"/>
  <c r="J2597" i="9"/>
  <c r="AH2597" i="9" s="1"/>
  <c r="AJ2597" i="9" s="1"/>
  <c r="J2598" i="9"/>
  <c r="AH2598" i="9" s="1"/>
  <c r="AJ2598" i="9" s="1"/>
  <c r="J2599" i="9"/>
  <c r="AH2599" i="9" s="1"/>
  <c r="AJ2599" i="9" s="1"/>
  <c r="J2600" i="9"/>
  <c r="AH2600" i="9" s="1"/>
  <c r="AJ2600" i="9" s="1"/>
  <c r="J2601" i="9"/>
  <c r="AH2601" i="9" s="1"/>
  <c r="AJ2601" i="9" s="1"/>
  <c r="J2602" i="9"/>
  <c r="AH2602" i="9" s="1"/>
  <c r="AJ2602" i="9" s="1"/>
  <c r="J2603" i="9"/>
  <c r="AH2603" i="9" s="1"/>
  <c r="AJ2603" i="9" s="1"/>
  <c r="J2604" i="9"/>
  <c r="AH2604" i="9" s="1"/>
  <c r="AJ2604" i="9" s="1"/>
  <c r="J2605" i="9"/>
  <c r="AH2605" i="9" s="1"/>
  <c r="AJ2605" i="9" s="1"/>
  <c r="J2606" i="9"/>
  <c r="AH2606" i="9" s="1"/>
  <c r="AJ2606" i="9" s="1"/>
  <c r="J2607" i="9"/>
  <c r="AH2607" i="9" s="1"/>
  <c r="AJ2607" i="9" s="1"/>
  <c r="J2608" i="9"/>
  <c r="AH2608" i="9" s="1"/>
  <c r="AJ2608" i="9" s="1"/>
  <c r="J2609" i="9"/>
  <c r="AH2609" i="9" s="1"/>
  <c r="AJ2609" i="9" s="1"/>
  <c r="J2610" i="9"/>
  <c r="AH2610" i="9" s="1"/>
  <c r="AJ2610" i="9" s="1"/>
  <c r="J2611" i="9"/>
  <c r="AH2611" i="9" s="1"/>
  <c r="AJ2611" i="9" s="1"/>
  <c r="J2612" i="9"/>
  <c r="AH2612" i="9" s="1"/>
  <c r="AJ2612" i="9" s="1"/>
  <c r="J2613" i="9"/>
  <c r="AH2613" i="9" s="1"/>
  <c r="AJ2613" i="9" s="1"/>
  <c r="J2614" i="9"/>
  <c r="AH2614" i="9" s="1"/>
  <c r="AJ2614" i="9" s="1"/>
  <c r="J2615" i="9"/>
  <c r="AH2615" i="9" s="1"/>
  <c r="AJ2615" i="9" s="1"/>
  <c r="J2616" i="9"/>
  <c r="AH2616" i="9" s="1"/>
  <c r="AJ2616" i="9" s="1"/>
  <c r="J2617" i="9"/>
  <c r="AH2617" i="9" s="1"/>
  <c r="AJ2617" i="9" s="1"/>
  <c r="J2618" i="9"/>
  <c r="AH2618" i="9" s="1"/>
  <c r="AJ2618" i="9" s="1"/>
  <c r="J2619" i="9"/>
  <c r="AH2619" i="9" s="1"/>
  <c r="AJ2619" i="9" s="1"/>
  <c r="J2620" i="9"/>
  <c r="AH2620" i="9" s="1"/>
  <c r="AJ2620" i="9" s="1"/>
  <c r="J2621" i="9"/>
  <c r="AH2621" i="9" s="1"/>
  <c r="AJ2621" i="9" s="1"/>
  <c r="J2622" i="9"/>
  <c r="AH2622" i="9" s="1"/>
  <c r="AJ2622" i="9" s="1"/>
  <c r="J2623" i="9"/>
  <c r="AH2623" i="9" s="1"/>
  <c r="AJ2623" i="9" s="1"/>
  <c r="J2624" i="9"/>
  <c r="AH2624" i="9" s="1"/>
  <c r="AJ2624" i="9" s="1"/>
  <c r="J8" i="9"/>
  <c r="AH8" i="9" s="1"/>
  <c r="AJ4" i="9" l="1"/>
  <c r="AJ5" i="9"/>
  <c r="AJ8" i="9"/>
  <c r="AJ9" i="9"/>
  <c r="AJ10" i="9"/>
  <c r="AJ11" i="9"/>
  <c r="AJ12" i="9"/>
  <c r="AJ13" i="9"/>
  <c r="AJ14" i="9"/>
  <c r="AJ18" i="9"/>
  <c r="AJ19" i="9"/>
  <c r="AJ20" i="9"/>
  <c r="AJ21" i="9"/>
  <c r="AJ23" i="9"/>
  <c r="AJ25" i="9"/>
  <c r="AJ26" i="9"/>
  <c r="AJ28" i="9"/>
  <c r="AJ29" i="9"/>
  <c r="AJ30" i="9"/>
  <c r="AJ32" i="9"/>
  <c r="AJ33" i="9"/>
  <c r="AJ35" i="9"/>
  <c r="AJ36" i="9"/>
  <c r="AJ38" i="9"/>
  <c r="AJ41" i="9"/>
  <c r="AJ42" i="9"/>
  <c r="AJ47" i="9"/>
  <c r="AJ48" i="9"/>
  <c r="AJ51" i="9"/>
  <c r="AJ52" i="9"/>
  <c r="AJ53" i="9"/>
  <c r="AJ56" i="9"/>
  <c r="AJ57" i="9"/>
  <c r="AJ63" i="9"/>
  <c r="AJ65" i="9"/>
  <c r="AJ66" i="9"/>
  <c r="AJ67" i="9"/>
  <c r="AJ68" i="9"/>
  <c r="AJ69" i="9"/>
  <c r="AJ70" i="9"/>
  <c r="AJ71" i="9"/>
  <c r="AJ79" i="9"/>
  <c r="AJ80" i="9"/>
  <c r="AJ83" i="9"/>
  <c r="AJ87" i="9"/>
  <c r="AJ88" i="9"/>
  <c r="AJ94" i="9"/>
  <c r="AJ95" i="9"/>
  <c r="AJ96" i="9"/>
  <c r="AJ97" i="9"/>
  <c r="AJ98" i="9"/>
  <c r="AJ99" i="9"/>
  <c r="AJ100" i="9"/>
  <c r="AJ105" i="9"/>
  <c r="AJ130" i="9"/>
  <c r="AJ131" i="9"/>
  <c r="AJ134" i="9"/>
  <c r="AJ140" i="9"/>
  <c r="AJ147" i="9"/>
  <c r="AJ148" i="9"/>
  <c r="AJ149" i="9"/>
  <c r="AJ157" i="9"/>
  <c r="AJ158" i="9"/>
  <c r="AJ167" i="9"/>
  <c r="AJ169" i="9"/>
  <c r="AJ170" i="9"/>
  <c r="AJ178" i="9"/>
  <c r="AJ184" i="9"/>
  <c r="AJ186" i="9"/>
  <c r="AJ187" i="9"/>
  <c r="AJ191" i="9"/>
  <c r="AJ201" i="9"/>
  <c r="AJ202" i="9"/>
  <c r="AJ203" i="9"/>
  <c r="AJ204" i="9"/>
  <c r="AJ205" i="9"/>
  <c r="AJ207" i="9"/>
  <c r="AJ208" i="9"/>
  <c r="AJ213" i="9"/>
  <c r="AJ214" i="9"/>
  <c r="AJ219" i="9"/>
  <c r="AJ220" i="9"/>
  <c r="AJ221" i="9"/>
  <c r="AJ222" i="9"/>
  <c r="AJ223" i="9"/>
  <c r="AJ224" i="9"/>
  <c r="AJ226" i="9"/>
  <c r="AJ227" i="9"/>
  <c r="AJ234" i="9"/>
  <c r="AJ237" i="9"/>
  <c r="AJ238" i="9"/>
  <c r="AJ239" i="9"/>
  <c r="AJ240" i="9"/>
  <c r="AJ241" i="9"/>
  <c r="AJ242" i="9"/>
  <c r="AJ243" i="9"/>
  <c r="AJ244" i="9"/>
  <c r="AJ249" i="9"/>
  <c r="AJ251" i="9"/>
  <c r="AJ255" i="9"/>
  <c r="AJ256" i="9"/>
  <c r="AJ262" i="9"/>
  <c r="AJ265" i="9"/>
  <c r="AJ280" i="9"/>
  <c r="AJ281" i="9"/>
  <c r="AJ287" i="9"/>
  <c r="AJ288" i="9"/>
  <c r="AJ290" i="9"/>
  <c r="AJ291" i="9"/>
  <c r="AJ292" i="9"/>
  <c r="AJ294" i="9"/>
  <c r="AJ295" i="9"/>
  <c r="AJ303" i="9"/>
  <c r="AJ306" i="9"/>
  <c r="AJ313" i="9"/>
  <c r="AJ314" i="9"/>
  <c r="AJ318" i="9"/>
  <c r="AJ319" i="9"/>
  <c r="AJ325" i="9"/>
  <c r="AJ326" i="9"/>
  <c r="AJ331" i="9"/>
  <c r="AJ332" i="9"/>
  <c r="AJ333" i="9"/>
  <c r="AJ334" i="9"/>
  <c r="AJ335" i="9"/>
  <c r="AJ336" i="9"/>
  <c r="AJ337" i="9"/>
  <c r="AJ338" i="9"/>
  <c r="AJ341" i="9"/>
  <c r="AJ342" i="9"/>
  <c r="AJ343" i="9"/>
  <c r="AJ344" i="9"/>
  <c r="AJ345" i="9"/>
  <c r="AJ346" i="9"/>
  <c r="AJ347" i="9"/>
  <c r="AJ354" i="9"/>
  <c r="AJ357" i="9"/>
  <c r="AJ358" i="9"/>
  <c r="AJ366" i="9"/>
  <c r="AJ372" i="9"/>
  <c r="AJ392" i="9"/>
  <c r="AJ393" i="9"/>
  <c r="AJ394" i="9"/>
  <c r="AJ416" i="9"/>
  <c r="AJ417" i="9"/>
  <c r="AJ418" i="9"/>
  <c r="AJ422" i="9"/>
  <c r="AJ423" i="9"/>
  <c r="AJ424" i="9"/>
  <c r="AJ425" i="9"/>
  <c r="AJ426" i="9"/>
  <c r="AJ427" i="9"/>
  <c r="AJ428" i="9"/>
  <c r="AJ435" i="9"/>
  <c r="AJ440" i="9"/>
  <c r="AJ443" i="9"/>
  <c r="AJ445" i="9"/>
  <c r="AJ446" i="9"/>
  <c r="AJ447" i="9"/>
  <c r="AJ455" i="9"/>
  <c r="AJ456" i="9"/>
  <c r="AJ466" i="9"/>
  <c r="AJ468" i="9"/>
  <c r="AJ472" i="9"/>
  <c r="AJ473" i="9"/>
  <c r="AJ474" i="9"/>
  <c r="AJ476" i="9"/>
  <c r="AJ488" i="9"/>
  <c r="AJ489" i="9"/>
  <c r="AJ499" i="9"/>
  <c r="AJ500" i="9"/>
  <c r="AJ506" i="9"/>
  <c r="AJ508" i="9"/>
  <c r="AJ512" i="9"/>
  <c r="AJ528" i="9"/>
  <c r="AJ529" i="9"/>
  <c r="AJ530" i="9"/>
  <c r="AJ533" i="9"/>
  <c r="AJ534" i="9"/>
  <c r="AJ535" i="9"/>
  <c r="AJ536" i="9"/>
  <c r="AJ537" i="9"/>
  <c r="AJ538" i="9"/>
  <c r="AJ539" i="9"/>
  <c r="AJ540" i="9"/>
  <c r="AJ543" i="9"/>
  <c r="AJ544" i="9"/>
  <c r="AJ545" i="9"/>
  <c r="AJ550" i="9"/>
  <c r="AJ551" i="9"/>
  <c r="AJ559" i="9"/>
  <c r="AJ560" i="9"/>
  <c r="AJ561" i="9"/>
  <c r="AJ562" i="9"/>
  <c r="AJ563" i="9"/>
  <c r="AJ565" i="9"/>
  <c r="AJ566" i="9"/>
  <c r="AJ569" i="9"/>
  <c r="AJ570" i="9"/>
  <c r="AJ571" i="9"/>
  <c r="AJ576" i="9"/>
  <c r="AJ583" i="9"/>
  <c r="AJ584" i="9"/>
  <c r="AJ585" i="9"/>
  <c r="AJ586" i="9"/>
  <c r="AJ588" i="9"/>
  <c r="AJ589" i="9"/>
  <c r="AJ591" i="9"/>
  <c r="AJ610" i="9"/>
  <c r="AJ611" i="9"/>
  <c r="AJ612" i="9"/>
  <c r="AJ630" i="9"/>
  <c r="AJ634" i="9"/>
  <c r="AJ635" i="9"/>
  <c r="AJ636" i="9"/>
  <c r="AJ637" i="9"/>
  <c r="AJ642" i="9"/>
  <c r="AJ648" i="9"/>
  <c r="AJ665" i="9"/>
  <c r="AJ668" i="9"/>
  <c r="AJ674" i="9"/>
  <c r="AJ679" i="9"/>
  <c r="AJ682" i="9"/>
  <c r="AJ687" i="9"/>
  <c r="AJ698" i="9"/>
  <c r="AJ699" i="9"/>
  <c r="AJ706" i="9"/>
  <c r="AJ707" i="9"/>
  <c r="AJ725" i="9"/>
  <c r="AJ728" i="9"/>
  <c r="AJ729" i="9"/>
  <c r="AJ730" i="9"/>
  <c r="AJ732" i="9"/>
  <c r="AJ733" i="9"/>
  <c r="AJ734" i="9"/>
  <c r="AJ735" i="9"/>
  <c r="AJ736" i="9"/>
  <c r="AJ739" i="9"/>
  <c r="AJ740" i="9"/>
  <c r="AJ744" i="9"/>
  <c r="AJ745" i="9"/>
  <c r="AJ747" i="9"/>
  <c r="AJ748" i="9"/>
  <c r="AJ749" i="9"/>
  <c r="AJ750" i="9"/>
  <c r="AJ751" i="9"/>
  <c r="AJ752" i="9"/>
  <c r="AJ757" i="9"/>
  <c r="AJ758" i="9"/>
  <c r="AJ761" i="9"/>
  <c r="AJ762" i="9"/>
  <c r="AJ764" i="9"/>
  <c r="AJ772" i="9"/>
  <c r="AJ775" i="9"/>
  <c r="AJ784" i="9"/>
  <c r="AJ793" i="9"/>
  <c r="AJ797" i="9"/>
  <c r="AJ798" i="9"/>
  <c r="AJ802" i="9"/>
  <c r="AJ805" i="9"/>
  <c r="AJ810" i="9"/>
  <c r="AJ811" i="9"/>
  <c r="AJ812" i="9"/>
  <c r="AJ813" i="9"/>
  <c r="AJ814" i="9"/>
  <c r="AJ815" i="9"/>
  <c r="AJ816" i="9"/>
  <c r="AJ817" i="9"/>
  <c r="AJ819" i="9"/>
  <c r="AJ820" i="9"/>
  <c r="AJ821" i="9"/>
  <c r="AJ829" i="9"/>
  <c r="AJ835" i="9"/>
  <c r="AJ838" i="9"/>
  <c r="AJ845" i="9"/>
  <c r="AJ846" i="9"/>
  <c r="AJ847" i="9"/>
  <c r="AJ853" i="9"/>
  <c r="T1160" i="9" l="1"/>
  <c r="U1160" i="9"/>
  <c r="AK1160" i="9" l="1"/>
  <c r="Y1108" i="9"/>
  <c r="X1108" i="9" s="1"/>
  <c r="T1100" i="9" l="1"/>
  <c r="AK1100" i="9" s="1"/>
  <c r="T1101" i="9"/>
  <c r="AK1101" i="9" s="1"/>
  <c r="T1102" i="9"/>
  <c r="U1102" i="9"/>
  <c r="AH1102" i="9" s="1"/>
  <c r="AJ1102" i="9" s="1"/>
  <c r="AK1102" i="9" l="1"/>
  <c r="Y955" i="9"/>
  <c r="X955" i="9" s="1"/>
  <c r="U955" i="9"/>
  <c r="AH955" i="9" l="1"/>
  <c r="AJ955" i="9" s="1"/>
  <c r="AK955" i="9"/>
  <c r="AD955" i="9"/>
  <c r="T1033" i="9"/>
  <c r="AK1033" i="9" s="1"/>
  <c r="T1034" i="9"/>
  <c r="T1035" i="9"/>
  <c r="AE955" i="9" l="1"/>
  <c r="T1013" i="9"/>
  <c r="AK1013" i="9" s="1"/>
  <c r="T1014" i="9"/>
  <c r="AK1014" i="9" s="1"/>
  <c r="T977" i="9" l="1"/>
  <c r="U977" i="9"/>
  <c r="AH977" i="9" s="1"/>
  <c r="AJ977" i="9" s="1"/>
  <c r="AK977" i="9" l="1"/>
  <c r="T873" i="9"/>
  <c r="U873" i="9"/>
  <c r="AD873" i="9" s="1"/>
  <c r="AE873" i="9" l="1"/>
  <c r="AK873" i="9"/>
  <c r="Y899" i="9"/>
  <c r="X899" i="9" s="1"/>
  <c r="T899" i="9"/>
  <c r="U899" i="9"/>
  <c r="AH899" i="9" s="1"/>
  <c r="AJ899" i="9" s="1"/>
  <c r="AK899" i="9" l="1"/>
  <c r="AD899" i="9"/>
  <c r="U835" i="9"/>
  <c r="U775" i="9"/>
  <c r="AD775" i="9" s="1"/>
  <c r="AE899" i="9" l="1"/>
  <c r="AE775" i="9"/>
  <c r="Y846" i="9"/>
  <c r="X846" i="9" l="1"/>
  <c r="AD846" i="9" s="1"/>
  <c r="T587" i="9"/>
  <c r="U587" i="9"/>
  <c r="AD587" i="9" s="1"/>
  <c r="AE587" i="9" l="1"/>
  <c r="AE846" i="9"/>
  <c r="AK587" i="9"/>
  <c r="AJ587" i="9"/>
  <c r="Y790" i="9"/>
  <c r="X790" i="9" s="1"/>
  <c r="T790" i="9"/>
  <c r="U790" i="9"/>
  <c r="AK790" i="9" l="1"/>
  <c r="AD790" i="9"/>
  <c r="AH790" i="9"/>
  <c r="AJ790" i="9" s="1"/>
  <c r="Y783" i="9"/>
  <c r="X783" i="9" s="1"/>
  <c r="Y784" i="9"/>
  <c r="T783" i="9"/>
  <c r="U783" i="9"/>
  <c r="AJ783" i="9" s="1"/>
  <c r="AE790" i="9" l="1"/>
  <c r="AK783" i="9"/>
  <c r="AD783" i="9"/>
  <c r="X784" i="9"/>
  <c r="AD784" i="9" s="1"/>
  <c r="T745" i="9"/>
  <c r="AK745" i="9" s="1"/>
  <c r="AE784" i="9" l="1"/>
  <c r="AE783" i="9"/>
  <c r="Y730" i="9"/>
  <c r="X730" i="9" l="1"/>
  <c r="AD730" i="9" s="1"/>
  <c r="T733" i="9"/>
  <c r="U733" i="9"/>
  <c r="T734" i="9"/>
  <c r="U734" i="9"/>
  <c r="T737" i="9"/>
  <c r="U737" i="9"/>
  <c r="T738" i="9"/>
  <c r="U738" i="9"/>
  <c r="T741" i="9"/>
  <c r="U741" i="9"/>
  <c r="AJ741" i="9" s="1"/>
  <c r="T742" i="9"/>
  <c r="U742" i="9"/>
  <c r="AJ742" i="9" s="1"/>
  <c r="T743" i="9"/>
  <c r="U743" i="9"/>
  <c r="AJ743" i="9" s="1"/>
  <c r="T744" i="9"/>
  <c r="AK744" i="9" s="1"/>
  <c r="T746" i="9"/>
  <c r="U746" i="9"/>
  <c r="T753" i="9"/>
  <c r="U753" i="9"/>
  <c r="T754" i="9"/>
  <c r="U754" i="9"/>
  <c r="T755" i="9"/>
  <c r="U755" i="9"/>
  <c r="T756" i="9"/>
  <c r="U756" i="9"/>
  <c r="T757" i="9"/>
  <c r="AK757" i="9" s="1"/>
  <c r="T758" i="9"/>
  <c r="AK758" i="9" s="1"/>
  <c r="T759" i="9"/>
  <c r="U759" i="9"/>
  <c r="T760" i="9"/>
  <c r="U760" i="9"/>
  <c r="T761" i="9"/>
  <c r="U761" i="9"/>
  <c r="T763" i="9"/>
  <c r="U763" i="9"/>
  <c r="T765" i="9"/>
  <c r="U765" i="9"/>
  <c r="AJ765" i="9" s="1"/>
  <c r="T766" i="9"/>
  <c r="U766" i="9"/>
  <c r="T767" i="9"/>
  <c r="U767" i="9"/>
  <c r="AJ767" i="9" s="1"/>
  <c r="T768" i="9"/>
  <c r="U768" i="9"/>
  <c r="AJ768" i="9" s="1"/>
  <c r="T769" i="9"/>
  <c r="U769" i="9"/>
  <c r="AJ769" i="9" s="1"/>
  <c r="T770" i="9"/>
  <c r="U770" i="9"/>
  <c r="T771" i="9"/>
  <c r="U771" i="9"/>
  <c r="T772" i="9"/>
  <c r="AK772" i="9" s="1"/>
  <c r="T773" i="9"/>
  <c r="U773" i="9"/>
  <c r="T774" i="9"/>
  <c r="U774" i="9"/>
  <c r="T775" i="9"/>
  <c r="AK775" i="9" s="1"/>
  <c r="T776" i="9"/>
  <c r="U776" i="9"/>
  <c r="T777" i="9"/>
  <c r="U777" i="9"/>
  <c r="T778" i="9"/>
  <c r="U778" i="9"/>
  <c r="T779" i="9"/>
  <c r="U779" i="9"/>
  <c r="T780" i="9"/>
  <c r="U780" i="9"/>
  <c r="T781" i="9"/>
  <c r="U781" i="9"/>
  <c r="T782" i="9"/>
  <c r="U782" i="9"/>
  <c r="AJ782" i="9" s="1"/>
  <c r="T785" i="9"/>
  <c r="U785" i="9"/>
  <c r="T786" i="9"/>
  <c r="U786" i="9"/>
  <c r="T787" i="9"/>
  <c r="U787" i="9"/>
  <c r="AJ787" i="9" s="1"/>
  <c r="T788" i="9"/>
  <c r="U788" i="9"/>
  <c r="AJ788" i="9" s="1"/>
  <c r="T789" i="9"/>
  <c r="U789" i="9"/>
  <c r="AJ789" i="9" s="1"/>
  <c r="T791" i="9"/>
  <c r="U791" i="9"/>
  <c r="T792" i="9"/>
  <c r="U792" i="9"/>
  <c r="T793" i="9"/>
  <c r="U793" i="9"/>
  <c r="T794" i="9"/>
  <c r="U794" i="9"/>
  <c r="T795" i="9"/>
  <c r="U795" i="9"/>
  <c r="T796" i="9"/>
  <c r="U796" i="9"/>
  <c r="T797" i="9"/>
  <c r="AK797" i="9" s="1"/>
  <c r="T798" i="9"/>
  <c r="AK798" i="9" s="1"/>
  <c r="T799" i="9"/>
  <c r="U799" i="9"/>
  <c r="T800" i="9"/>
  <c r="U800" i="9"/>
  <c r="T801" i="9"/>
  <c r="U801" i="9"/>
  <c r="T803" i="9"/>
  <c r="U803" i="9"/>
  <c r="AJ803" i="9" s="1"/>
  <c r="T804" i="9"/>
  <c r="U804" i="9"/>
  <c r="AJ804" i="9" s="1"/>
  <c r="T805" i="9"/>
  <c r="AK805" i="9" s="1"/>
  <c r="T806" i="9"/>
  <c r="U806" i="9"/>
  <c r="T807" i="9"/>
  <c r="U807" i="9"/>
  <c r="AJ807" i="9" s="1"/>
  <c r="T808" i="9"/>
  <c r="U808" i="9"/>
  <c r="AJ808" i="9" s="1"/>
  <c r="T809" i="9"/>
  <c r="U809" i="9"/>
  <c r="AJ809" i="9" s="1"/>
  <c r="T810" i="9"/>
  <c r="AK810" i="9" s="1"/>
  <c r="T811" i="9"/>
  <c r="AK811" i="9" s="1"/>
  <c r="T812" i="9"/>
  <c r="AK812" i="9" s="1"/>
  <c r="T813" i="9"/>
  <c r="AK813" i="9" s="1"/>
  <c r="T814" i="9"/>
  <c r="AK814" i="9" s="1"/>
  <c r="T815" i="9"/>
  <c r="AK815" i="9" s="1"/>
  <c r="T816" i="9"/>
  <c r="AK816" i="9" s="1"/>
  <c r="T817" i="9"/>
  <c r="U817" i="9"/>
  <c r="T818" i="9"/>
  <c r="U818" i="9"/>
  <c r="T819" i="9"/>
  <c r="AK819" i="9" s="1"/>
  <c r="T820" i="9"/>
  <c r="AK820" i="9" s="1"/>
  <c r="T821" i="9"/>
  <c r="AK821" i="9" s="1"/>
  <c r="T822" i="9"/>
  <c r="U822" i="9"/>
  <c r="AJ822" i="9" s="1"/>
  <c r="T823" i="9"/>
  <c r="U823" i="9"/>
  <c r="T824" i="9"/>
  <c r="U824" i="9"/>
  <c r="T825" i="9"/>
  <c r="U825" i="9"/>
  <c r="T826" i="9"/>
  <c r="U826" i="9"/>
  <c r="T827" i="9"/>
  <c r="U827" i="9"/>
  <c r="T828" i="9"/>
  <c r="U828" i="9"/>
  <c r="T830" i="9"/>
  <c r="U830" i="9"/>
  <c r="T831" i="9"/>
  <c r="U831" i="9"/>
  <c r="T832" i="9"/>
  <c r="U832" i="9"/>
  <c r="T833" i="9"/>
  <c r="U833" i="9"/>
  <c r="T834" i="9"/>
  <c r="U834" i="9"/>
  <c r="T835" i="9"/>
  <c r="AK835" i="9" s="1"/>
  <c r="T836" i="9"/>
  <c r="U836" i="9"/>
  <c r="T837" i="9"/>
  <c r="U837" i="9"/>
  <c r="T838" i="9"/>
  <c r="AK838" i="9" s="1"/>
  <c r="T839" i="9"/>
  <c r="U839" i="9"/>
  <c r="T840" i="9"/>
  <c r="U840" i="9"/>
  <c r="T841" i="9"/>
  <c r="U841" i="9"/>
  <c r="T842" i="9"/>
  <c r="U842" i="9"/>
  <c r="T843" i="9"/>
  <c r="U843" i="9"/>
  <c r="T844" i="9"/>
  <c r="U844" i="9"/>
  <c r="T845" i="9"/>
  <c r="U845" i="9"/>
  <c r="T847" i="9"/>
  <c r="AK847" i="9" s="1"/>
  <c r="T848" i="9"/>
  <c r="U848" i="9"/>
  <c r="T849" i="9"/>
  <c r="U849" i="9"/>
  <c r="T850" i="9"/>
  <c r="U850" i="9"/>
  <c r="T851" i="9"/>
  <c r="U851" i="9"/>
  <c r="T852" i="9"/>
  <c r="U852" i="9"/>
  <c r="AJ852" i="9" s="1"/>
  <c r="T853" i="9"/>
  <c r="AK853" i="9" s="1"/>
  <c r="T854" i="9"/>
  <c r="AK854" i="9" s="1"/>
  <c r="T855" i="9"/>
  <c r="AK855" i="9" s="1"/>
  <c r="T856" i="9"/>
  <c r="U856" i="9"/>
  <c r="AH856" i="9" s="1"/>
  <c r="AJ856" i="9" s="1"/>
  <c r="T857" i="9"/>
  <c r="U857" i="9"/>
  <c r="AH857" i="9" s="1"/>
  <c r="AJ857" i="9" s="1"/>
  <c r="T858" i="9"/>
  <c r="AK858" i="9" s="1"/>
  <c r="T859" i="9"/>
  <c r="AK859" i="9" s="1"/>
  <c r="T860" i="9"/>
  <c r="AK860" i="9" s="1"/>
  <c r="T861" i="9"/>
  <c r="AK861" i="9" s="1"/>
  <c r="T868" i="9"/>
  <c r="AK868" i="9" s="1"/>
  <c r="T872" i="9"/>
  <c r="U872" i="9"/>
  <c r="T874" i="9"/>
  <c r="U874" i="9"/>
  <c r="AH874" i="9" s="1"/>
  <c r="AJ874" i="9" s="1"/>
  <c r="T875" i="9"/>
  <c r="U875" i="9"/>
  <c r="T876" i="9"/>
  <c r="U876" i="9"/>
  <c r="T877" i="9"/>
  <c r="U877" i="9"/>
  <c r="T878" i="9"/>
  <c r="U878" i="9"/>
  <c r="AH878" i="9" s="1"/>
  <c r="AJ878" i="9" s="1"/>
  <c r="T879" i="9"/>
  <c r="U879" i="9"/>
  <c r="T882" i="9"/>
  <c r="U882" i="9"/>
  <c r="AH882" i="9" s="1"/>
  <c r="AJ882" i="9" s="1"/>
  <c r="T883" i="9"/>
  <c r="U883" i="9"/>
  <c r="T884" i="9"/>
  <c r="U884" i="9"/>
  <c r="T886" i="9"/>
  <c r="U886" i="9"/>
  <c r="AH886" i="9" s="1"/>
  <c r="AJ886" i="9" s="1"/>
  <c r="T887" i="9"/>
  <c r="U887" i="9"/>
  <c r="AH887" i="9" s="1"/>
  <c r="AJ887" i="9" s="1"/>
  <c r="T888" i="9"/>
  <c r="U888" i="9"/>
  <c r="AH888" i="9" s="1"/>
  <c r="AJ888" i="9" s="1"/>
  <c r="T889" i="9"/>
  <c r="U889" i="9"/>
  <c r="AH889" i="9" s="1"/>
  <c r="AJ889" i="9" s="1"/>
  <c r="T890" i="9"/>
  <c r="U890" i="9"/>
  <c r="T891" i="9"/>
  <c r="U891" i="9"/>
  <c r="T892" i="9"/>
  <c r="U892" i="9"/>
  <c r="AH892" i="9" s="1"/>
  <c r="AJ892" i="9" s="1"/>
  <c r="T893" i="9"/>
  <c r="U893" i="9"/>
  <c r="AH893" i="9" s="1"/>
  <c r="AJ893" i="9" s="1"/>
  <c r="T894" i="9"/>
  <c r="U894" i="9"/>
  <c r="AH894" i="9" s="1"/>
  <c r="AJ894" i="9" s="1"/>
  <c r="T895" i="9"/>
  <c r="U895" i="9"/>
  <c r="AH895" i="9" s="1"/>
  <c r="AJ895" i="9" s="1"/>
  <c r="T896" i="9"/>
  <c r="U896" i="9"/>
  <c r="T897" i="9"/>
  <c r="U897" i="9"/>
  <c r="T898" i="9"/>
  <c r="U898" i="9"/>
  <c r="T900" i="9"/>
  <c r="U900" i="9"/>
  <c r="AH900" i="9" s="1"/>
  <c r="AJ900" i="9" s="1"/>
  <c r="T901" i="9"/>
  <c r="U901" i="9"/>
  <c r="AH901" i="9" s="1"/>
  <c r="AJ901" i="9" s="1"/>
  <c r="T902" i="9"/>
  <c r="U902" i="9"/>
  <c r="AH902" i="9" s="1"/>
  <c r="AJ902" i="9" s="1"/>
  <c r="T903" i="9"/>
  <c r="U903" i="9"/>
  <c r="AH903" i="9" s="1"/>
  <c r="AJ903" i="9" s="1"/>
  <c r="T904" i="9"/>
  <c r="U904" i="9"/>
  <c r="AH904" i="9" s="1"/>
  <c r="AJ904" i="9" s="1"/>
  <c r="T905" i="9"/>
  <c r="U905" i="9"/>
  <c r="AH905" i="9" s="1"/>
  <c r="AJ905" i="9" s="1"/>
  <c r="T906" i="9"/>
  <c r="U906" i="9"/>
  <c r="AH906" i="9" s="1"/>
  <c r="AJ906" i="9" s="1"/>
  <c r="T907" i="9"/>
  <c r="U907" i="9"/>
  <c r="AH907" i="9" s="1"/>
  <c r="AJ907" i="9" s="1"/>
  <c r="T908" i="9"/>
  <c r="U908" i="9"/>
  <c r="AH908" i="9" s="1"/>
  <c r="AJ908" i="9" s="1"/>
  <c r="T909" i="9"/>
  <c r="U909" i="9"/>
  <c r="AH909" i="9" s="1"/>
  <c r="AJ909" i="9" s="1"/>
  <c r="T910" i="9"/>
  <c r="U910" i="9"/>
  <c r="AH910" i="9" s="1"/>
  <c r="AJ910" i="9" s="1"/>
  <c r="T911" i="9"/>
  <c r="U911" i="9"/>
  <c r="AH911" i="9" s="1"/>
  <c r="AJ911" i="9" s="1"/>
  <c r="T912" i="9"/>
  <c r="U912" i="9"/>
  <c r="AH912" i="9" s="1"/>
  <c r="AJ912" i="9" s="1"/>
  <c r="T913" i="9"/>
  <c r="U913" i="9"/>
  <c r="AH913" i="9" s="1"/>
  <c r="AJ913" i="9" s="1"/>
  <c r="T914" i="9"/>
  <c r="U914" i="9"/>
  <c r="T915" i="9"/>
  <c r="U915" i="9"/>
  <c r="AH915" i="9" s="1"/>
  <c r="AJ915" i="9" s="1"/>
  <c r="T916" i="9"/>
  <c r="U916" i="9"/>
  <c r="AH916" i="9" s="1"/>
  <c r="AJ916" i="9" s="1"/>
  <c r="T917" i="9"/>
  <c r="U917" i="9"/>
  <c r="AH917" i="9" s="1"/>
  <c r="AJ917" i="9" s="1"/>
  <c r="T920" i="9"/>
  <c r="U920" i="9"/>
  <c r="AH920" i="9" s="1"/>
  <c r="AJ920" i="9" s="1"/>
  <c r="T921" i="9"/>
  <c r="U921" i="9"/>
  <c r="AH921" i="9" s="1"/>
  <c r="AJ921" i="9" s="1"/>
  <c r="T922" i="9"/>
  <c r="U922" i="9"/>
  <c r="T923" i="9"/>
  <c r="U923" i="9"/>
  <c r="T924" i="9"/>
  <c r="U924" i="9"/>
  <c r="AH924" i="9" s="1"/>
  <c r="AJ924" i="9" s="1"/>
  <c r="T925" i="9"/>
  <c r="U925" i="9"/>
  <c r="AH925" i="9" s="1"/>
  <c r="AJ925" i="9" s="1"/>
  <c r="T926" i="9"/>
  <c r="U926" i="9"/>
  <c r="AH926" i="9" s="1"/>
  <c r="AJ926" i="9" s="1"/>
  <c r="T927" i="9"/>
  <c r="U927" i="9"/>
  <c r="AH927" i="9" s="1"/>
  <c r="AJ927" i="9" s="1"/>
  <c r="T928" i="9"/>
  <c r="U928" i="9"/>
  <c r="AH928" i="9" s="1"/>
  <c r="AJ928" i="9" s="1"/>
  <c r="T929" i="9"/>
  <c r="U929" i="9"/>
  <c r="AH929" i="9" s="1"/>
  <c r="AJ929" i="9" s="1"/>
  <c r="T930" i="9"/>
  <c r="U930" i="9"/>
  <c r="AH930" i="9" s="1"/>
  <c r="AJ930" i="9" s="1"/>
  <c r="T931" i="9"/>
  <c r="U931" i="9"/>
  <c r="AH931" i="9" s="1"/>
  <c r="AJ931" i="9" s="1"/>
  <c r="T932" i="9"/>
  <c r="U932" i="9"/>
  <c r="AH932" i="9" s="1"/>
  <c r="AJ932" i="9" s="1"/>
  <c r="T933" i="9"/>
  <c r="U933" i="9"/>
  <c r="AH933" i="9" s="1"/>
  <c r="AJ933" i="9" s="1"/>
  <c r="T934" i="9"/>
  <c r="U934" i="9"/>
  <c r="T935" i="9"/>
  <c r="U935" i="9"/>
  <c r="T936" i="9"/>
  <c r="U936" i="9"/>
  <c r="T937" i="9"/>
  <c r="U937" i="9"/>
  <c r="T938" i="9"/>
  <c r="U938" i="9"/>
  <c r="T939" i="9"/>
  <c r="U939" i="9"/>
  <c r="AH939" i="9" s="1"/>
  <c r="AJ939" i="9" s="1"/>
  <c r="T940" i="9"/>
  <c r="U940" i="9"/>
  <c r="AH940" i="9" s="1"/>
  <c r="AJ940" i="9" s="1"/>
  <c r="T941" i="9"/>
  <c r="U941" i="9"/>
  <c r="AH941" i="9" s="1"/>
  <c r="AJ941" i="9" s="1"/>
  <c r="T942" i="9"/>
  <c r="U942" i="9"/>
  <c r="AH942" i="9" s="1"/>
  <c r="AJ942" i="9" s="1"/>
  <c r="T943" i="9"/>
  <c r="U943" i="9"/>
  <c r="AH943" i="9" s="1"/>
  <c r="AJ943" i="9" s="1"/>
  <c r="T944" i="9"/>
  <c r="U944" i="9"/>
  <c r="AH944" i="9" s="1"/>
  <c r="AJ944" i="9" s="1"/>
  <c r="T945" i="9"/>
  <c r="U945" i="9"/>
  <c r="AH945" i="9" s="1"/>
  <c r="AJ945" i="9" s="1"/>
  <c r="T949" i="9"/>
  <c r="U949" i="9"/>
  <c r="AH949" i="9" s="1"/>
  <c r="AJ949" i="9" s="1"/>
  <c r="T950" i="9"/>
  <c r="U950" i="9"/>
  <c r="AH950" i="9" s="1"/>
  <c r="AJ950" i="9" s="1"/>
  <c r="T951" i="9"/>
  <c r="U951" i="9"/>
  <c r="AH951" i="9" s="1"/>
  <c r="AJ951" i="9" s="1"/>
  <c r="T952" i="9"/>
  <c r="U952" i="9"/>
  <c r="AH952" i="9" s="1"/>
  <c r="AJ952" i="9" s="1"/>
  <c r="T953" i="9"/>
  <c r="U953" i="9"/>
  <c r="AH953" i="9" s="1"/>
  <c r="AJ953" i="9" s="1"/>
  <c r="T954" i="9"/>
  <c r="U954" i="9"/>
  <c r="AH954" i="9" s="1"/>
  <c r="AJ954" i="9" s="1"/>
  <c r="T956" i="9"/>
  <c r="U956" i="9"/>
  <c r="AH956" i="9" s="1"/>
  <c r="AJ956" i="9" s="1"/>
  <c r="T957" i="9"/>
  <c r="U957" i="9"/>
  <c r="T958" i="9"/>
  <c r="U958" i="9"/>
  <c r="AH958" i="9" s="1"/>
  <c r="AJ958" i="9" s="1"/>
  <c r="T960" i="9"/>
  <c r="U960" i="9"/>
  <c r="AH960" i="9" s="1"/>
  <c r="AJ960" i="9" s="1"/>
  <c r="T961" i="9"/>
  <c r="U961" i="9"/>
  <c r="AH961" i="9" s="1"/>
  <c r="AJ961" i="9" s="1"/>
  <c r="T962" i="9"/>
  <c r="U962" i="9"/>
  <c r="AH962" i="9" s="1"/>
  <c r="AJ962" i="9" s="1"/>
  <c r="T963" i="9"/>
  <c r="U963" i="9"/>
  <c r="AH963" i="9" s="1"/>
  <c r="AJ963" i="9" s="1"/>
  <c r="T964" i="9"/>
  <c r="U964" i="9"/>
  <c r="AH964" i="9" s="1"/>
  <c r="AJ964" i="9" s="1"/>
  <c r="T965" i="9"/>
  <c r="U965" i="9"/>
  <c r="T966" i="9"/>
  <c r="U966" i="9"/>
  <c r="T967" i="9"/>
  <c r="U967" i="9"/>
  <c r="AH967" i="9" s="1"/>
  <c r="AJ967" i="9" s="1"/>
  <c r="T968" i="9"/>
  <c r="U968" i="9"/>
  <c r="AH968" i="9" s="1"/>
  <c r="AJ968" i="9" s="1"/>
  <c r="T969" i="9"/>
  <c r="U969" i="9"/>
  <c r="AH969" i="9" s="1"/>
  <c r="AJ969" i="9" s="1"/>
  <c r="T970" i="9"/>
  <c r="U970" i="9"/>
  <c r="AH970" i="9" s="1"/>
  <c r="AJ970" i="9" s="1"/>
  <c r="T971" i="9"/>
  <c r="U971" i="9"/>
  <c r="AH971" i="9" s="1"/>
  <c r="AJ971" i="9" s="1"/>
  <c r="T972" i="9"/>
  <c r="U972" i="9"/>
  <c r="AH972" i="9" s="1"/>
  <c r="AJ972" i="9" s="1"/>
  <c r="T973" i="9"/>
  <c r="U973" i="9"/>
  <c r="AH973" i="9" s="1"/>
  <c r="AJ973" i="9" s="1"/>
  <c r="T974" i="9"/>
  <c r="U974" i="9"/>
  <c r="AH974" i="9" s="1"/>
  <c r="AJ974" i="9" s="1"/>
  <c r="T975" i="9"/>
  <c r="U975" i="9"/>
  <c r="T976" i="9"/>
  <c r="U976" i="9"/>
  <c r="AH976" i="9" s="1"/>
  <c r="AJ976" i="9" s="1"/>
  <c r="T979" i="9"/>
  <c r="U979" i="9"/>
  <c r="AH979" i="9" s="1"/>
  <c r="AJ979" i="9" s="1"/>
  <c r="T980" i="9"/>
  <c r="U980" i="9"/>
  <c r="AH980" i="9" s="1"/>
  <c r="AJ980" i="9" s="1"/>
  <c r="T981" i="9"/>
  <c r="U981" i="9"/>
  <c r="AH981" i="9" s="1"/>
  <c r="AJ981" i="9" s="1"/>
  <c r="T982" i="9"/>
  <c r="U982" i="9"/>
  <c r="AH982" i="9" s="1"/>
  <c r="AJ982" i="9" s="1"/>
  <c r="T983" i="9"/>
  <c r="U983" i="9"/>
  <c r="T984" i="9"/>
  <c r="U984" i="9"/>
  <c r="T985" i="9"/>
  <c r="U985" i="9"/>
  <c r="AH985" i="9" s="1"/>
  <c r="AJ985" i="9" s="1"/>
  <c r="T986" i="9"/>
  <c r="U986" i="9"/>
  <c r="AH986" i="9" s="1"/>
  <c r="AJ986" i="9" s="1"/>
  <c r="T987" i="9"/>
  <c r="U987" i="9"/>
  <c r="AH987" i="9" s="1"/>
  <c r="AJ987" i="9" s="1"/>
  <c r="T989" i="9"/>
  <c r="U989" i="9"/>
  <c r="AH989" i="9" s="1"/>
  <c r="AJ989" i="9" s="1"/>
  <c r="T990" i="9"/>
  <c r="U990" i="9"/>
  <c r="AH990" i="9" s="1"/>
  <c r="AJ990" i="9" s="1"/>
  <c r="T991" i="9"/>
  <c r="U991" i="9"/>
  <c r="AH991" i="9" s="1"/>
  <c r="AJ991" i="9" s="1"/>
  <c r="T995" i="9"/>
  <c r="U995" i="9"/>
  <c r="T996" i="9"/>
  <c r="U996" i="9"/>
  <c r="T997" i="9"/>
  <c r="U997" i="9"/>
  <c r="T998" i="9"/>
  <c r="U998" i="9"/>
  <c r="T999" i="9"/>
  <c r="U999" i="9"/>
  <c r="T1000" i="9"/>
  <c r="U1000" i="9"/>
  <c r="AH1000" i="9" s="1"/>
  <c r="AJ1000" i="9" s="1"/>
  <c r="T1002" i="9"/>
  <c r="U1002" i="9"/>
  <c r="AH1002" i="9" s="1"/>
  <c r="AJ1002" i="9" s="1"/>
  <c r="T1003" i="9"/>
  <c r="U1003" i="9"/>
  <c r="AH1003" i="9" s="1"/>
  <c r="AJ1003" i="9" s="1"/>
  <c r="T1004" i="9"/>
  <c r="U1004" i="9"/>
  <c r="AH1004" i="9" s="1"/>
  <c r="AJ1004" i="9" s="1"/>
  <c r="T1005" i="9"/>
  <c r="U1005" i="9"/>
  <c r="AH1005" i="9" s="1"/>
  <c r="AJ1005" i="9" s="1"/>
  <c r="T1007" i="9"/>
  <c r="U1007" i="9"/>
  <c r="AH1007" i="9" s="1"/>
  <c r="AJ1007" i="9" s="1"/>
  <c r="T1008" i="9"/>
  <c r="U1008" i="9"/>
  <c r="T1009" i="9"/>
  <c r="AK1009" i="9" s="1"/>
  <c r="T1010" i="9"/>
  <c r="AK1010" i="9" s="1"/>
  <c r="T1011" i="9"/>
  <c r="U1011" i="9"/>
  <c r="AH1011" i="9" s="1"/>
  <c r="AJ1011" i="9" s="1"/>
  <c r="T1012" i="9"/>
  <c r="U1012" i="9"/>
  <c r="AH1012" i="9" s="1"/>
  <c r="AJ1012" i="9" s="1"/>
  <c r="T1015" i="9"/>
  <c r="U1015" i="9"/>
  <c r="AH1015" i="9" s="1"/>
  <c r="AJ1015" i="9" s="1"/>
  <c r="T1016" i="9"/>
  <c r="U1016" i="9"/>
  <c r="T1017" i="9"/>
  <c r="U1017" i="9"/>
  <c r="T1018" i="9"/>
  <c r="U1018" i="9"/>
  <c r="T1019" i="9"/>
  <c r="U1019" i="9"/>
  <c r="AH1019" i="9" s="1"/>
  <c r="AJ1019" i="9" s="1"/>
  <c r="T1020" i="9"/>
  <c r="U1020" i="9"/>
  <c r="AH1020" i="9" s="1"/>
  <c r="AJ1020" i="9" s="1"/>
  <c r="T1021" i="9"/>
  <c r="U1021" i="9"/>
  <c r="AH1021" i="9" s="1"/>
  <c r="AJ1021" i="9" s="1"/>
  <c r="T1022" i="9"/>
  <c r="U1022" i="9"/>
  <c r="AH1022" i="9" s="1"/>
  <c r="AJ1022" i="9" s="1"/>
  <c r="T1023" i="9"/>
  <c r="U1023" i="9"/>
  <c r="AH1023" i="9" s="1"/>
  <c r="AJ1023" i="9" s="1"/>
  <c r="T1025" i="9"/>
  <c r="U1025" i="9"/>
  <c r="T1026" i="9"/>
  <c r="U1026" i="9"/>
  <c r="AH1026" i="9" s="1"/>
  <c r="AJ1026" i="9" s="1"/>
  <c r="T1027" i="9"/>
  <c r="U1027" i="9"/>
  <c r="AH1027" i="9" s="1"/>
  <c r="AJ1027" i="9" s="1"/>
  <c r="T1028" i="9"/>
  <c r="U1028" i="9"/>
  <c r="AH1028" i="9" s="1"/>
  <c r="AJ1028" i="9" s="1"/>
  <c r="T1029" i="9"/>
  <c r="U1029" i="9"/>
  <c r="T1030" i="9"/>
  <c r="U1030" i="9"/>
  <c r="AH1030" i="9" s="1"/>
  <c r="AJ1030" i="9" s="1"/>
  <c r="T1031" i="9"/>
  <c r="U1031" i="9"/>
  <c r="AH1031" i="9" s="1"/>
  <c r="AJ1031" i="9" s="1"/>
  <c r="T1032" i="9"/>
  <c r="U1032" i="9"/>
  <c r="AH1032" i="9" s="1"/>
  <c r="AJ1032" i="9" s="1"/>
  <c r="U1034" i="9"/>
  <c r="U1035" i="9"/>
  <c r="T1036" i="9"/>
  <c r="AK1036" i="9" s="1"/>
  <c r="T1037" i="9"/>
  <c r="U1037" i="9"/>
  <c r="T1038" i="9"/>
  <c r="U1038" i="9"/>
  <c r="AH1038" i="9" s="1"/>
  <c r="AJ1038" i="9" s="1"/>
  <c r="T1039" i="9"/>
  <c r="U1039" i="9"/>
  <c r="T1040" i="9"/>
  <c r="U1040" i="9"/>
  <c r="AH1040" i="9" s="1"/>
  <c r="AJ1040" i="9" s="1"/>
  <c r="T1041" i="9"/>
  <c r="U1041" i="9"/>
  <c r="AH1041" i="9" s="1"/>
  <c r="AJ1041" i="9" s="1"/>
  <c r="T1042" i="9"/>
  <c r="U1042" i="9"/>
  <c r="AH1042" i="9" s="1"/>
  <c r="AJ1042" i="9" s="1"/>
  <c r="T1043" i="9"/>
  <c r="U1043" i="9"/>
  <c r="AH1043" i="9" s="1"/>
  <c r="AJ1043" i="9" s="1"/>
  <c r="T1044" i="9"/>
  <c r="U1044" i="9"/>
  <c r="T1045" i="9"/>
  <c r="AK1045" i="9" s="1"/>
  <c r="T1046" i="9"/>
  <c r="AK1046" i="9" s="1"/>
  <c r="T1047" i="9"/>
  <c r="AK1047" i="9" s="1"/>
  <c r="T1048" i="9"/>
  <c r="AK1048" i="9" s="1"/>
  <c r="T1049" i="9"/>
  <c r="U1049" i="9"/>
  <c r="AH1049" i="9" s="1"/>
  <c r="AJ1049" i="9" s="1"/>
  <c r="T1050" i="9"/>
  <c r="AK1050" i="9" s="1"/>
  <c r="T1051" i="9"/>
  <c r="U1051" i="9"/>
  <c r="T1052" i="9"/>
  <c r="U1052" i="9"/>
  <c r="AH1052" i="9" s="1"/>
  <c r="AJ1052" i="9" s="1"/>
  <c r="T1053" i="9"/>
  <c r="U1053" i="9"/>
  <c r="AH1053" i="9" s="1"/>
  <c r="AJ1053" i="9" s="1"/>
  <c r="T1054" i="9"/>
  <c r="U1054" i="9"/>
  <c r="AH1054" i="9" s="1"/>
  <c r="AJ1054" i="9" s="1"/>
  <c r="T1055" i="9"/>
  <c r="U1055" i="9"/>
  <c r="AH1055" i="9" s="1"/>
  <c r="AJ1055" i="9" s="1"/>
  <c r="T1056" i="9"/>
  <c r="AK1056" i="9" s="1"/>
  <c r="T1057" i="9"/>
  <c r="AK1057" i="9" s="1"/>
  <c r="T1058" i="9"/>
  <c r="U1058" i="9"/>
  <c r="AH1058" i="9" s="1"/>
  <c r="AJ1058" i="9" s="1"/>
  <c r="T1059" i="9"/>
  <c r="U1059" i="9"/>
  <c r="AH1059" i="9" s="1"/>
  <c r="AJ1059" i="9" s="1"/>
  <c r="T1060" i="9"/>
  <c r="AK1060" i="9" s="1"/>
  <c r="T1061" i="9"/>
  <c r="AK1061" i="9" s="1"/>
  <c r="T1062" i="9"/>
  <c r="U1062" i="9"/>
  <c r="AH1062" i="9" s="1"/>
  <c r="AJ1062" i="9" s="1"/>
  <c r="T1063" i="9"/>
  <c r="AK1063" i="9" s="1"/>
  <c r="T1064" i="9"/>
  <c r="AK1064" i="9" s="1"/>
  <c r="T1065" i="9"/>
  <c r="AK1065" i="9" s="1"/>
  <c r="T1066" i="9"/>
  <c r="AK1066" i="9" s="1"/>
  <c r="T1067" i="9"/>
  <c r="AK1067" i="9" s="1"/>
  <c r="T1068" i="9"/>
  <c r="U1068" i="9"/>
  <c r="AH1068" i="9" s="1"/>
  <c r="AJ1068" i="9" s="1"/>
  <c r="T1069" i="9"/>
  <c r="U1069" i="9"/>
  <c r="T1070" i="9"/>
  <c r="U1070" i="9"/>
  <c r="T1071" i="9"/>
  <c r="U1071" i="9"/>
  <c r="T1072" i="9"/>
  <c r="U1072" i="9"/>
  <c r="AH1072" i="9" s="1"/>
  <c r="AJ1072" i="9" s="1"/>
  <c r="T1073" i="9"/>
  <c r="AK1073" i="9" s="1"/>
  <c r="T1074" i="9"/>
  <c r="U1074" i="9"/>
  <c r="AH1074" i="9" s="1"/>
  <c r="AJ1074" i="9" s="1"/>
  <c r="T1075" i="9"/>
  <c r="U1075" i="9"/>
  <c r="AH1075" i="9" s="1"/>
  <c r="AJ1075" i="9" s="1"/>
  <c r="T1076" i="9"/>
  <c r="U1076" i="9"/>
  <c r="T1078" i="9"/>
  <c r="U1078" i="9"/>
  <c r="AH1078" i="9" s="1"/>
  <c r="AJ1078" i="9" s="1"/>
  <c r="T1079" i="9"/>
  <c r="AK1079" i="9" s="1"/>
  <c r="T1080" i="9"/>
  <c r="U1080" i="9"/>
  <c r="T1081" i="9"/>
  <c r="U1081" i="9"/>
  <c r="T1082" i="9"/>
  <c r="U1082" i="9"/>
  <c r="T1083" i="9"/>
  <c r="U1083" i="9"/>
  <c r="AH1083" i="9" s="1"/>
  <c r="AJ1083" i="9" s="1"/>
  <c r="T1084" i="9"/>
  <c r="U1084" i="9"/>
  <c r="AH1084" i="9" s="1"/>
  <c r="AJ1084" i="9" s="1"/>
  <c r="T1085" i="9"/>
  <c r="U1085" i="9"/>
  <c r="AH1085" i="9" s="1"/>
  <c r="AJ1085" i="9" s="1"/>
  <c r="T1086" i="9"/>
  <c r="U1086" i="9"/>
  <c r="AH1086" i="9" s="1"/>
  <c r="AJ1086" i="9" s="1"/>
  <c r="T1087" i="9"/>
  <c r="U1087" i="9"/>
  <c r="AH1087" i="9" s="1"/>
  <c r="AJ1087" i="9" s="1"/>
  <c r="T1088" i="9"/>
  <c r="U1088" i="9"/>
  <c r="AH1088" i="9" s="1"/>
  <c r="AJ1088" i="9" s="1"/>
  <c r="T1089" i="9"/>
  <c r="U1089" i="9"/>
  <c r="AH1089" i="9" s="1"/>
  <c r="AJ1089" i="9" s="1"/>
  <c r="T1091" i="9"/>
  <c r="U1091" i="9"/>
  <c r="T1092" i="9"/>
  <c r="U1092" i="9"/>
  <c r="AH1092" i="9" s="1"/>
  <c r="AJ1092" i="9" s="1"/>
  <c r="T1093" i="9"/>
  <c r="AK1093" i="9" s="1"/>
  <c r="T1094" i="9"/>
  <c r="U1094" i="9"/>
  <c r="AH1094" i="9" s="1"/>
  <c r="AJ1094" i="9" s="1"/>
  <c r="T1095" i="9"/>
  <c r="U1095" i="9"/>
  <c r="AH1095" i="9" s="1"/>
  <c r="AJ1095" i="9" s="1"/>
  <c r="T1096" i="9"/>
  <c r="AK1096" i="9" s="1"/>
  <c r="T1097" i="9"/>
  <c r="U1097" i="9"/>
  <c r="AH1097" i="9" s="1"/>
  <c r="AJ1097" i="9" s="1"/>
  <c r="T1098" i="9"/>
  <c r="U1098" i="9"/>
  <c r="T1099" i="9"/>
  <c r="U1099" i="9"/>
  <c r="AH1099" i="9" s="1"/>
  <c r="AJ1099" i="9" s="1"/>
  <c r="T1103" i="9"/>
  <c r="U1103" i="9"/>
  <c r="AH1103" i="9" s="1"/>
  <c r="AJ1103" i="9" s="1"/>
  <c r="T1104" i="9"/>
  <c r="U1104" i="9"/>
  <c r="AH1104" i="9" s="1"/>
  <c r="AJ1104" i="9" s="1"/>
  <c r="T1105" i="9"/>
  <c r="U1105" i="9"/>
  <c r="AH1105" i="9" s="1"/>
  <c r="AJ1105" i="9" s="1"/>
  <c r="T1106" i="9"/>
  <c r="U1106" i="9"/>
  <c r="AH1106" i="9" s="1"/>
  <c r="AJ1106" i="9" s="1"/>
  <c r="T1107" i="9"/>
  <c r="U1107" i="9"/>
  <c r="T1108" i="9"/>
  <c r="U1108" i="9"/>
  <c r="AD1108" i="9" s="1"/>
  <c r="T1109" i="9"/>
  <c r="U1109" i="9"/>
  <c r="T1110" i="9"/>
  <c r="U1110" i="9"/>
  <c r="AH1110" i="9" s="1"/>
  <c r="AJ1110" i="9" s="1"/>
  <c r="T1111" i="9"/>
  <c r="U1111" i="9"/>
  <c r="AH1111" i="9" s="1"/>
  <c r="AJ1111" i="9" s="1"/>
  <c r="T1112" i="9"/>
  <c r="AK1112" i="9" s="1"/>
  <c r="T1113" i="9"/>
  <c r="U1113" i="9"/>
  <c r="AH1113" i="9" s="1"/>
  <c r="AJ1113" i="9" s="1"/>
  <c r="T1114" i="9"/>
  <c r="AK1114" i="9" s="1"/>
  <c r="T1115" i="9"/>
  <c r="U1115" i="9"/>
  <c r="AH1115" i="9" s="1"/>
  <c r="AJ1115" i="9" s="1"/>
  <c r="T1116" i="9"/>
  <c r="U1116" i="9"/>
  <c r="AH1116" i="9" s="1"/>
  <c r="AJ1116" i="9" s="1"/>
  <c r="T1117" i="9"/>
  <c r="AK1117" i="9" s="1"/>
  <c r="T1121" i="9"/>
  <c r="U1121" i="9"/>
  <c r="T1122" i="9"/>
  <c r="U1122" i="9"/>
  <c r="AH1122" i="9" s="1"/>
  <c r="AJ1122" i="9" s="1"/>
  <c r="T1123" i="9"/>
  <c r="U1123" i="9"/>
  <c r="AH1123" i="9" s="1"/>
  <c r="AJ1123" i="9" s="1"/>
  <c r="T1124" i="9"/>
  <c r="AK1124" i="9" s="1"/>
  <c r="T1125" i="9"/>
  <c r="AK1125" i="9" s="1"/>
  <c r="T1126" i="9"/>
  <c r="U1126" i="9"/>
  <c r="T1127" i="9"/>
  <c r="AK1127" i="9" s="1"/>
  <c r="T1132" i="9"/>
  <c r="U1132" i="9"/>
  <c r="AH1132" i="9" s="1"/>
  <c r="AJ1132" i="9" s="1"/>
  <c r="T1133" i="9"/>
  <c r="U1133" i="9"/>
  <c r="AH1133" i="9" s="1"/>
  <c r="AJ1133" i="9" s="1"/>
  <c r="T1134" i="9"/>
  <c r="U1134" i="9"/>
  <c r="AH1134" i="9" s="1"/>
  <c r="AJ1134" i="9" s="1"/>
  <c r="T1135" i="9"/>
  <c r="U1135" i="9"/>
  <c r="T1136" i="9"/>
  <c r="U1136" i="9"/>
  <c r="T1138" i="9"/>
  <c r="U1138" i="9"/>
  <c r="AH1138" i="9" s="1"/>
  <c r="AJ1138" i="9" s="1"/>
  <c r="T1139" i="9"/>
  <c r="U1139" i="9"/>
  <c r="AH1139" i="9" s="1"/>
  <c r="AJ1139" i="9" s="1"/>
  <c r="T1140" i="9"/>
  <c r="AK1140" i="9" s="1"/>
  <c r="T1141" i="9"/>
  <c r="U1141" i="9"/>
  <c r="AH1141" i="9" s="1"/>
  <c r="AJ1141" i="9" s="1"/>
  <c r="T1142" i="9"/>
  <c r="U1142" i="9"/>
  <c r="AH1142" i="9" s="1"/>
  <c r="AJ1142" i="9" s="1"/>
  <c r="T1143" i="9"/>
  <c r="U1143" i="9"/>
  <c r="AH1143" i="9" s="1"/>
  <c r="AJ1143" i="9" s="1"/>
  <c r="T1144" i="9"/>
  <c r="U1144" i="9"/>
  <c r="AH1144" i="9" s="1"/>
  <c r="AJ1144" i="9" s="1"/>
  <c r="T1145" i="9"/>
  <c r="U1145" i="9"/>
  <c r="AH1145" i="9" s="1"/>
  <c r="AJ1145" i="9" s="1"/>
  <c r="T1146" i="9"/>
  <c r="U1146" i="9"/>
  <c r="AH1146" i="9" s="1"/>
  <c r="AJ1146" i="9" s="1"/>
  <c r="T1148" i="9"/>
  <c r="U1148" i="9"/>
  <c r="T1149" i="9"/>
  <c r="U1149" i="9"/>
  <c r="AH1149" i="9" s="1"/>
  <c r="AJ1149" i="9" s="1"/>
  <c r="T1150" i="9"/>
  <c r="U1150" i="9"/>
  <c r="AH1150" i="9" s="1"/>
  <c r="AJ1150" i="9" s="1"/>
  <c r="T1151" i="9"/>
  <c r="U1151" i="9"/>
  <c r="AH1151" i="9" s="1"/>
  <c r="AJ1151" i="9" s="1"/>
  <c r="T1153" i="9"/>
  <c r="U1153" i="9"/>
  <c r="T1154" i="9"/>
  <c r="U1154" i="9"/>
  <c r="AH1154" i="9" s="1"/>
  <c r="AJ1154" i="9" s="1"/>
  <c r="T1155" i="9"/>
  <c r="U1155" i="9"/>
  <c r="AH1155" i="9" s="1"/>
  <c r="AJ1155" i="9" s="1"/>
  <c r="T1156" i="9"/>
  <c r="U1156" i="9"/>
  <c r="AH1156" i="9" s="1"/>
  <c r="AJ1156" i="9" s="1"/>
  <c r="T1157" i="9"/>
  <c r="AK1157" i="9" s="1"/>
  <c r="T1158" i="9"/>
  <c r="AK1158" i="9" s="1"/>
  <c r="T1159" i="9"/>
  <c r="AK1159" i="9" s="1"/>
  <c r="T1161" i="9"/>
  <c r="U1161" i="9"/>
  <c r="AH1161" i="9" s="1"/>
  <c r="AJ1161" i="9" s="1"/>
  <c r="T1162" i="9"/>
  <c r="U1162" i="9"/>
  <c r="AH1162" i="9" s="1"/>
  <c r="AJ1162" i="9" s="1"/>
  <c r="T1163" i="9"/>
  <c r="U1163" i="9"/>
  <c r="AH1163" i="9" s="1"/>
  <c r="AJ1163" i="9" s="1"/>
  <c r="T1164" i="9"/>
  <c r="U1164" i="9"/>
  <c r="AH1164" i="9" s="1"/>
  <c r="AJ1164" i="9" s="1"/>
  <c r="T1165" i="9"/>
  <c r="U1165" i="9"/>
  <c r="T1166" i="9"/>
  <c r="U1166" i="9"/>
  <c r="T1167" i="9"/>
  <c r="U1167" i="9"/>
  <c r="AH1167" i="9" s="1"/>
  <c r="AJ1167" i="9" s="1"/>
  <c r="T1168" i="9"/>
  <c r="AK1168" i="9" s="1"/>
  <c r="T1169" i="9"/>
  <c r="AK1169" i="9" s="1"/>
  <c r="T1173" i="9"/>
  <c r="U1173" i="9"/>
  <c r="AH1173" i="9" s="1"/>
  <c r="AJ1173" i="9" s="1"/>
  <c r="T1174" i="9"/>
  <c r="U1174" i="9"/>
  <c r="AH1174" i="9" s="1"/>
  <c r="AJ1174" i="9" s="1"/>
  <c r="T1175" i="9"/>
  <c r="U1175" i="9"/>
  <c r="T1176" i="9"/>
  <c r="U1176" i="9"/>
  <c r="T1177" i="9"/>
  <c r="U1177" i="9"/>
  <c r="AH1177" i="9" s="1"/>
  <c r="AJ1177" i="9" s="1"/>
  <c r="T1178" i="9"/>
  <c r="U1178" i="9"/>
  <c r="AH1178" i="9" s="1"/>
  <c r="AJ1178" i="9" s="1"/>
  <c r="T1181" i="9"/>
  <c r="U1181" i="9"/>
  <c r="AH1181" i="9" s="1"/>
  <c r="AJ1181" i="9" s="1"/>
  <c r="T1182" i="9"/>
  <c r="U1182" i="9"/>
  <c r="AH1182" i="9" s="1"/>
  <c r="AJ1182" i="9" s="1"/>
  <c r="T1183" i="9"/>
  <c r="U1183" i="9"/>
  <c r="AH1183" i="9" s="1"/>
  <c r="AJ1183" i="9" s="1"/>
  <c r="T1184" i="9"/>
  <c r="U1184" i="9"/>
  <c r="AH1184" i="9" s="1"/>
  <c r="AJ1184" i="9" s="1"/>
  <c r="T1185" i="9"/>
  <c r="U1185" i="9"/>
  <c r="T1186" i="9"/>
  <c r="U1186" i="9"/>
  <c r="T1187" i="9"/>
  <c r="U1187" i="9"/>
  <c r="T1188" i="9"/>
  <c r="AK1188" i="9" s="1"/>
  <c r="T1189" i="9"/>
  <c r="U1189" i="9"/>
  <c r="AH1189" i="9" s="1"/>
  <c r="AJ1189" i="9" s="1"/>
  <c r="T1190" i="9"/>
  <c r="AK1190" i="9" s="1"/>
  <c r="T1191" i="9"/>
  <c r="AK1191" i="9" s="1"/>
  <c r="T1192" i="9"/>
  <c r="U1192" i="9"/>
  <c r="AH1192" i="9" s="1"/>
  <c r="AJ1192" i="9" s="1"/>
  <c r="T1193" i="9"/>
  <c r="U1193" i="9"/>
  <c r="AH1193" i="9" s="1"/>
  <c r="AJ1193" i="9" s="1"/>
  <c r="T1194" i="9"/>
  <c r="U1194" i="9"/>
  <c r="AH1194" i="9" s="1"/>
  <c r="AJ1194" i="9" s="1"/>
  <c r="T1195" i="9"/>
  <c r="U1195" i="9"/>
  <c r="AH1195" i="9" s="1"/>
  <c r="AJ1195" i="9" s="1"/>
  <c r="T1196" i="9"/>
  <c r="U1196" i="9"/>
  <c r="AH1196" i="9" s="1"/>
  <c r="AJ1196" i="9" s="1"/>
  <c r="T1197" i="9"/>
  <c r="U1197" i="9"/>
  <c r="AH1197" i="9" s="1"/>
  <c r="AJ1197" i="9" s="1"/>
  <c r="T1198" i="9"/>
  <c r="U1198" i="9"/>
  <c r="AH1198" i="9" s="1"/>
  <c r="AJ1198" i="9" s="1"/>
  <c r="T1199" i="9"/>
  <c r="U1199" i="9"/>
  <c r="AH1199" i="9" s="1"/>
  <c r="AJ1199" i="9" s="1"/>
  <c r="T1200" i="9"/>
  <c r="U1200" i="9"/>
  <c r="AH1200" i="9" s="1"/>
  <c r="AJ1200" i="9" s="1"/>
  <c r="T1201" i="9"/>
  <c r="U1201" i="9"/>
  <c r="AH1201" i="9" s="1"/>
  <c r="AJ1201" i="9" s="1"/>
  <c r="T1202" i="9"/>
  <c r="U1202" i="9"/>
  <c r="AH1202" i="9" s="1"/>
  <c r="AJ1202" i="9" s="1"/>
  <c r="T1203" i="9"/>
  <c r="AK1203" i="9" s="1"/>
  <c r="T1204" i="9"/>
  <c r="U1204" i="9"/>
  <c r="AH1204" i="9" s="1"/>
  <c r="AJ1204" i="9" s="1"/>
  <c r="T1205" i="9"/>
  <c r="U1205" i="9"/>
  <c r="T1206" i="9"/>
  <c r="U1206" i="9"/>
  <c r="AH1206" i="9" s="1"/>
  <c r="AJ1206" i="9" s="1"/>
  <c r="T1207" i="9"/>
  <c r="U1207" i="9"/>
  <c r="AH1207" i="9" s="1"/>
  <c r="AJ1207" i="9" s="1"/>
  <c r="T1208" i="9"/>
  <c r="U1208" i="9"/>
  <c r="AH1208" i="9" s="1"/>
  <c r="AJ1208" i="9" s="1"/>
  <c r="T1209" i="9"/>
  <c r="U1209" i="9"/>
  <c r="AH1209" i="9" s="1"/>
  <c r="AJ1209" i="9" s="1"/>
  <c r="T1210" i="9"/>
  <c r="U1210" i="9"/>
  <c r="AH1210" i="9" s="1"/>
  <c r="AJ1210" i="9" s="1"/>
  <c r="T1211" i="9"/>
  <c r="U1211" i="9"/>
  <c r="AH1211" i="9" s="1"/>
  <c r="AJ1211" i="9" s="1"/>
  <c r="T1212" i="9"/>
  <c r="U1212" i="9"/>
  <c r="AH1212" i="9" s="1"/>
  <c r="AJ1212" i="9" s="1"/>
  <c r="T1213" i="9"/>
  <c r="U1213" i="9"/>
  <c r="AH1213" i="9" s="1"/>
  <c r="AJ1213" i="9" s="1"/>
  <c r="T1214" i="9"/>
  <c r="U1214" i="9"/>
  <c r="AH1214" i="9" s="1"/>
  <c r="AJ1214" i="9" s="1"/>
  <c r="AH1215" i="9"/>
  <c r="AJ1215" i="9" s="1"/>
  <c r="T1216" i="9"/>
  <c r="U1216" i="9"/>
  <c r="AH1216" i="9" s="1"/>
  <c r="AJ1216" i="9" s="1"/>
  <c r="AH1217" i="9"/>
  <c r="AJ1217" i="9" s="1"/>
  <c r="T1218" i="9"/>
  <c r="U1218" i="9"/>
  <c r="AH1218" i="9" s="1"/>
  <c r="AJ1218" i="9" s="1"/>
  <c r="T1219" i="9"/>
  <c r="U1219" i="9"/>
  <c r="AH1219" i="9" s="1"/>
  <c r="AJ1219" i="9" s="1"/>
  <c r="T1220" i="9"/>
  <c r="U1220" i="9"/>
  <c r="AH1220" i="9" s="1"/>
  <c r="AJ1220" i="9" s="1"/>
  <c r="T1221" i="9"/>
  <c r="U1221" i="9"/>
  <c r="AH1221" i="9" s="1"/>
  <c r="AJ1221" i="9" s="1"/>
  <c r="T1222" i="9"/>
  <c r="U1222" i="9"/>
  <c r="AH1222" i="9" s="1"/>
  <c r="AJ1222" i="9" s="1"/>
  <c r="T1223" i="9"/>
  <c r="U1223" i="9"/>
  <c r="AH1223" i="9" s="1"/>
  <c r="AJ1223" i="9" s="1"/>
  <c r="T1224" i="9"/>
  <c r="U1224" i="9"/>
  <c r="AH1224" i="9" s="1"/>
  <c r="AJ1224" i="9" s="1"/>
  <c r="T1225" i="9"/>
  <c r="AK1225" i="9" s="1"/>
  <c r="AH1225" i="9"/>
  <c r="AJ1225" i="9" s="1"/>
  <c r="T1226" i="9"/>
  <c r="U1226" i="9"/>
  <c r="AH1226" i="9" s="1"/>
  <c r="AJ1226" i="9" s="1"/>
  <c r="T1227" i="9"/>
  <c r="U1227" i="9"/>
  <c r="AH1227" i="9" s="1"/>
  <c r="AJ1227" i="9" s="1"/>
  <c r="T1228" i="9"/>
  <c r="U1228" i="9"/>
  <c r="AH1228" i="9" s="1"/>
  <c r="AJ1228" i="9" s="1"/>
  <c r="T1229" i="9"/>
  <c r="U1229" i="9"/>
  <c r="AH1229" i="9" s="1"/>
  <c r="AJ1229" i="9" s="1"/>
  <c r="T1230" i="9"/>
  <c r="U1230" i="9"/>
  <c r="AH1230" i="9" s="1"/>
  <c r="AJ1230" i="9" s="1"/>
  <c r="AH1231" i="9"/>
  <c r="AJ1231" i="9" s="1"/>
  <c r="T1232" i="9"/>
  <c r="U1232" i="9"/>
  <c r="AH1232" i="9" s="1"/>
  <c r="AJ1232" i="9" s="1"/>
  <c r="T1233" i="9"/>
  <c r="U1233" i="9"/>
  <c r="AH1233" i="9" s="1"/>
  <c r="AJ1233" i="9" s="1"/>
  <c r="T1234" i="9"/>
  <c r="U1234" i="9"/>
  <c r="AH1234" i="9" s="1"/>
  <c r="AJ1234" i="9" s="1"/>
  <c r="T1235" i="9"/>
  <c r="U1235" i="9"/>
  <c r="AH1235" i="9" s="1"/>
  <c r="AJ1235" i="9" s="1"/>
  <c r="T1236" i="9"/>
  <c r="U1236" i="9"/>
  <c r="AH1236" i="9" s="1"/>
  <c r="AJ1236" i="9" s="1"/>
  <c r="T1237" i="9"/>
  <c r="U1237" i="9"/>
  <c r="AH1237" i="9" s="1"/>
  <c r="AJ1237" i="9" s="1"/>
  <c r="T1238" i="9"/>
  <c r="U1238" i="9"/>
  <c r="AH1238" i="9" s="1"/>
  <c r="AJ1238" i="9" s="1"/>
  <c r="T1239" i="9"/>
  <c r="U1239" i="9"/>
  <c r="AH1239" i="9" s="1"/>
  <c r="AJ1239" i="9" s="1"/>
  <c r="T1240" i="9"/>
  <c r="U1240" i="9"/>
  <c r="AH1240" i="9" s="1"/>
  <c r="AJ1240" i="9" s="1"/>
  <c r="T1241" i="9"/>
  <c r="U1241" i="9"/>
  <c r="AH1241" i="9" s="1"/>
  <c r="AJ1241" i="9" s="1"/>
  <c r="T1242" i="9"/>
  <c r="U1242" i="9"/>
  <c r="AH1242" i="9" s="1"/>
  <c r="AJ1242" i="9" s="1"/>
  <c r="T1243" i="9"/>
  <c r="U1243" i="9"/>
  <c r="AH1243" i="9" s="1"/>
  <c r="AJ1243" i="9" s="1"/>
  <c r="T1244" i="9"/>
  <c r="U1244" i="9"/>
  <c r="AH1244" i="9" s="1"/>
  <c r="AJ1244" i="9" s="1"/>
  <c r="T1245" i="9"/>
  <c r="U1245" i="9"/>
  <c r="AH1245" i="9" s="1"/>
  <c r="AJ1245" i="9" s="1"/>
  <c r="T1246" i="9"/>
  <c r="U1246" i="9"/>
  <c r="AH1246" i="9" s="1"/>
  <c r="AJ1246" i="9" s="1"/>
  <c r="T1247" i="9"/>
  <c r="U1247" i="9"/>
  <c r="AH1247" i="9" s="1"/>
  <c r="AJ1247" i="9" s="1"/>
  <c r="T1248" i="9"/>
  <c r="U1248" i="9"/>
  <c r="AH1248" i="9" s="1"/>
  <c r="AJ1248" i="9" s="1"/>
  <c r="T1249" i="9"/>
  <c r="U1249" i="9"/>
  <c r="AH1249" i="9" s="1"/>
  <c r="AJ1249" i="9" s="1"/>
  <c r="T1250" i="9"/>
  <c r="U1250" i="9"/>
  <c r="AH1250" i="9" s="1"/>
  <c r="AJ1250" i="9" s="1"/>
  <c r="T1251" i="9"/>
  <c r="U1251" i="9"/>
  <c r="AH1251" i="9" s="1"/>
  <c r="AJ1251" i="9" s="1"/>
  <c r="AK1252" i="9"/>
  <c r="AH1252" i="9"/>
  <c r="AJ1252" i="9" s="1"/>
  <c r="AH1253" i="9"/>
  <c r="AJ1253" i="9" s="1"/>
  <c r="AH1254" i="9"/>
  <c r="AJ1254" i="9" s="1"/>
  <c r="T1255" i="9"/>
  <c r="U1255" i="9"/>
  <c r="AH1255" i="9" s="1"/>
  <c r="AJ1255" i="9" s="1"/>
  <c r="AK1256" i="9"/>
  <c r="AH1256" i="9"/>
  <c r="AJ1256" i="9" s="1"/>
  <c r="T1257" i="9"/>
  <c r="U1257" i="9"/>
  <c r="AH1257" i="9" s="1"/>
  <c r="AJ1257" i="9" s="1"/>
  <c r="T1258" i="9"/>
  <c r="U1258" i="9"/>
  <c r="AH1258" i="9" s="1"/>
  <c r="AJ1258" i="9" s="1"/>
  <c r="T1259" i="9"/>
  <c r="U1259" i="9"/>
  <c r="AH1259" i="9" s="1"/>
  <c r="AJ1259" i="9" s="1"/>
  <c r="T1260" i="9"/>
  <c r="U1260" i="9"/>
  <c r="AH1260" i="9" s="1"/>
  <c r="AJ1260" i="9" s="1"/>
  <c r="T1261" i="9"/>
  <c r="U1261" i="9"/>
  <c r="AH1261" i="9" s="1"/>
  <c r="AJ1261" i="9" s="1"/>
  <c r="T1262" i="9"/>
  <c r="U1262" i="9"/>
  <c r="AH1262" i="9" s="1"/>
  <c r="AJ1262" i="9" s="1"/>
  <c r="T1263" i="9"/>
  <c r="U1263" i="9"/>
  <c r="AH1263" i="9" s="1"/>
  <c r="AJ1263" i="9" s="1"/>
  <c r="T1264" i="9"/>
  <c r="U1264" i="9"/>
  <c r="AH1264" i="9" s="1"/>
  <c r="AJ1264" i="9" s="1"/>
  <c r="T1265" i="9"/>
  <c r="U1265" i="9"/>
  <c r="AH1265" i="9" s="1"/>
  <c r="AJ1265" i="9" s="1"/>
  <c r="T1266" i="9"/>
  <c r="U1266" i="9"/>
  <c r="AH1266" i="9" s="1"/>
  <c r="AJ1266" i="9" s="1"/>
  <c r="T1267" i="9"/>
  <c r="U1267" i="9"/>
  <c r="AH1267" i="9" s="1"/>
  <c r="AJ1267" i="9" s="1"/>
  <c r="T1268" i="9"/>
  <c r="U1268" i="9"/>
  <c r="AH1268" i="9" s="1"/>
  <c r="AJ1268" i="9" s="1"/>
  <c r="T1269" i="9"/>
  <c r="U1269" i="9"/>
  <c r="AH1269" i="9" s="1"/>
  <c r="AJ1269" i="9" s="1"/>
  <c r="T1270" i="9"/>
  <c r="U1270" i="9"/>
  <c r="AH1270" i="9" s="1"/>
  <c r="AJ1270" i="9" s="1"/>
  <c r="T1271" i="9"/>
  <c r="U1271" i="9"/>
  <c r="AH1271" i="9" s="1"/>
  <c r="AJ1271" i="9" s="1"/>
  <c r="T1272" i="9"/>
  <c r="U1272" i="9"/>
  <c r="AH1272" i="9" s="1"/>
  <c r="AJ1272" i="9" s="1"/>
  <c r="T1273" i="9"/>
  <c r="U1273" i="9"/>
  <c r="AH1273" i="9" s="1"/>
  <c r="AJ1273" i="9" s="1"/>
  <c r="T1274" i="9"/>
  <c r="U1274" i="9"/>
  <c r="AH1274" i="9" s="1"/>
  <c r="AJ1274" i="9" s="1"/>
  <c r="T1275" i="9"/>
  <c r="U1275" i="9"/>
  <c r="AH1275" i="9" s="1"/>
  <c r="AJ1275" i="9" s="1"/>
  <c r="T1276" i="9"/>
  <c r="U1276" i="9"/>
  <c r="AH1276" i="9" s="1"/>
  <c r="AJ1276" i="9" s="1"/>
  <c r="T1277" i="9"/>
  <c r="U1277" i="9"/>
  <c r="AH1277" i="9" s="1"/>
  <c r="AJ1277" i="9" s="1"/>
  <c r="T1278" i="9"/>
  <c r="U1278" i="9"/>
  <c r="AH1278" i="9" s="1"/>
  <c r="AJ1278" i="9" s="1"/>
  <c r="T1279" i="9"/>
  <c r="U1279" i="9"/>
  <c r="AH1279" i="9" s="1"/>
  <c r="AJ1279" i="9" s="1"/>
  <c r="T1280" i="9"/>
  <c r="U1280" i="9"/>
  <c r="AH1280" i="9" s="1"/>
  <c r="AJ1280" i="9" s="1"/>
  <c r="T1281" i="9"/>
  <c r="U1281" i="9"/>
  <c r="AH1281" i="9" s="1"/>
  <c r="AJ1281" i="9" s="1"/>
  <c r="T1282" i="9"/>
  <c r="U1282" i="9"/>
  <c r="AH1282" i="9" s="1"/>
  <c r="AJ1282" i="9" s="1"/>
  <c r="T1283" i="9"/>
  <c r="U1283" i="9"/>
  <c r="AH1283" i="9" s="1"/>
  <c r="AJ1283" i="9" s="1"/>
  <c r="T1284" i="9"/>
  <c r="U1284" i="9"/>
  <c r="AH1284" i="9" s="1"/>
  <c r="AJ1284" i="9" s="1"/>
  <c r="T1285" i="9"/>
  <c r="U1285" i="9"/>
  <c r="AH1285" i="9" s="1"/>
  <c r="AJ1285" i="9" s="1"/>
  <c r="AH1286" i="9"/>
  <c r="AJ1286" i="9" s="1"/>
  <c r="T1287" i="9"/>
  <c r="U1287" i="9"/>
  <c r="AH1287" i="9" s="1"/>
  <c r="AJ1287" i="9" s="1"/>
  <c r="T1288" i="9"/>
  <c r="U1288" i="9"/>
  <c r="AH1288" i="9" s="1"/>
  <c r="AJ1288" i="9" s="1"/>
  <c r="AH1289" i="9"/>
  <c r="AJ1289" i="9" s="1"/>
  <c r="T1290" i="9"/>
  <c r="AH1290" i="9"/>
  <c r="AJ1290" i="9" s="1"/>
  <c r="T1291" i="9"/>
  <c r="U1291" i="9"/>
  <c r="AH1291" i="9" s="1"/>
  <c r="AJ1291" i="9" s="1"/>
  <c r="T1292" i="9"/>
  <c r="U1292" i="9"/>
  <c r="AH1292" i="9" s="1"/>
  <c r="AJ1292" i="9" s="1"/>
  <c r="T1293" i="9"/>
  <c r="U1293" i="9"/>
  <c r="AH1293" i="9" s="1"/>
  <c r="AJ1293" i="9" s="1"/>
  <c r="T1294" i="9"/>
  <c r="U1294" i="9"/>
  <c r="AH1294" i="9" s="1"/>
  <c r="AJ1294" i="9" s="1"/>
  <c r="T1295" i="9"/>
  <c r="U1295" i="9"/>
  <c r="AH1295" i="9" s="1"/>
  <c r="AJ1295" i="9" s="1"/>
  <c r="T1296" i="9"/>
  <c r="U1296" i="9"/>
  <c r="AH1296" i="9" s="1"/>
  <c r="AJ1296" i="9" s="1"/>
  <c r="T1297" i="9"/>
  <c r="U1297" i="9"/>
  <c r="AH1297" i="9" s="1"/>
  <c r="AJ1297" i="9" s="1"/>
  <c r="T1298" i="9"/>
  <c r="U1298" i="9"/>
  <c r="AH1298" i="9" s="1"/>
  <c r="AJ1298" i="9" s="1"/>
  <c r="T1299" i="9"/>
  <c r="U1299" i="9"/>
  <c r="AH1299" i="9" s="1"/>
  <c r="AJ1299" i="9" s="1"/>
  <c r="T1300" i="9"/>
  <c r="U1300" i="9"/>
  <c r="AH1300" i="9" s="1"/>
  <c r="AJ1300" i="9" s="1"/>
  <c r="AH1301" i="9"/>
  <c r="AJ1301" i="9" s="1"/>
  <c r="AH1302" i="9"/>
  <c r="AJ1302" i="9" s="1"/>
  <c r="T1303" i="9"/>
  <c r="U1303" i="9"/>
  <c r="AH1303" i="9" s="1"/>
  <c r="AJ1303" i="9" s="1"/>
  <c r="AH1304" i="9"/>
  <c r="AJ1304" i="9" s="1"/>
  <c r="T1305" i="9"/>
  <c r="U1305" i="9"/>
  <c r="AH1305" i="9" s="1"/>
  <c r="AJ1305" i="9" s="1"/>
  <c r="T1306" i="9"/>
  <c r="U1306" i="9"/>
  <c r="AH1306" i="9" s="1"/>
  <c r="AJ1306" i="9" s="1"/>
  <c r="T1307" i="9"/>
  <c r="U1307" i="9"/>
  <c r="AH1307" i="9" s="1"/>
  <c r="AJ1307" i="9" s="1"/>
  <c r="T1308" i="9"/>
  <c r="U1308" i="9"/>
  <c r="AH1308" i="9" s="1"/>
  <c r="AJ1308" i="9" s="1"/>
  <c r="T1309" i="9"/>
  <c r="U1309" i="9"/>
  <c r="AH1309" i="9" s="1"/>
  <c r="AJ1309" i="9" s="1"/>
  <c r="T1310" i="9"/>
  <c r="U1310" i="9"/>
  <c r="AH1310" i="9" s="1"/>
  <c r="AJ1310" i="9" s="1"/>
  <c r="T1311" i="9"/>
  <c r="U1311" i="9"/>
  <c r="AH1311" i="9" s="1"/>
  <c r="AJ1311" i="9" s="1"/>
  <c r="T1312" i="9"/>
  <c r="U1312" i="9"/>
  <c r="AH1312" i="9" s="1"/>
  <c r="AJ1312" i="9" s="1"/>
  <c r="T1313" i="9"/>
  <c r="U1313" i="9"/>
  <c r="AH1313" i="9" s="1"/>
  <c r="AJ1313" i="9" s="1"/>
  <c r="T1314" i="9"/>
  <c r="U1314" i="9"/>
  <c r="AH1314" i="9" s="1"/>
  <c r="AJ1314" i="9" s="1"/>
  <c r="T1315" i="9"/>
  <c r="U1315" i="9"/>
  <c r="AH1315" i="9" s="1"/>
  <c r="AJ1315" i="9" s="1"/>
  <c r="T1316" i="9"/>
  <c r="U1316" i="9"/>
  <c r="AH1316" i="9" s="1"/>
  <c r="AJ1316" i="9" s="1"/>
  <c r="T1317" i="9"/>
  <c r="U1317" i="9"/>
  <c r="AH1317" i="9" s="1"/>
  <c r="AJ1317" i="9" s="1"/>
  <c r="AH1318" i="9"/>
  <c r="AJ1318" i="9" s="1"/>
  <c r="T1319" i="9"/>
  <c r="U1319" i="9"/>
  <c r="AH1319" i="9" s="1"/>
  <c r="AJ1319" i="9" s="1"/>
  <c r="T1320" i="9"/>
  <c r="U1320" i="9"/>
  <c r="AH1320" i="9" s="1"/>
  <c r="AJ1320" i="9" s="1"/>
  <c r="T1321" i="9"/>
  <c r="U1321" i="9"/>
  <c r="AH1321" i="9" s="1"/>
  <c r="AJ1321" i="9" s="1"/>
  <c r="T1322" i="9"/>
  <c r="U1322" i="9"/>
  <c r="AH1322" i="9" s="1"/>
  <c r="AJ1322" i="9" s="1"/>
  <c r="AH1323" i="9"/>
  <c r="AJ1323" i="9" s="1"/>
  <c r="T1324" i="9"/>
  <c r="U1324" i="9"/>
  <c r="AH1324" i="9" s="1"/>
  <c r="AJ1324" i="9" s="1"/>
  <c r="T1325" i="9"/>
  <c r="U1325" i="9"/>
  <c r="AH1325" i="9" s="1"/>
  <c r="AJ1325" i="9" s="1"/>
  <c r="T1326" i="9"/>
  <c r="U1326" i="9"/>
  <c r="AH1326" i="9" s="1"/>
  <c r="AJ1326" i="9" s="1"/>
  <c r="T1327" i="9"/>
  <c r="U1327" i="9"/>
  <c r="AH1327" i="9" s="1"/>
  <c r="AJ1327" i="9" s="1"/>
  <c r="T1328" i="9"/>
  <c r="U1328" i="9"/>
  <c r="AH1328" i="9" s="1"/>
  <c r="AJ1328" i="9" s="1"/>
  <c r="T1329" i="9"/>
  <c r="U1329" i="9"/>
  <c r="AH1329" i="9" s="1"/>
  <c r="AJ1329" i="9" s="1"/>
  <c r="T1330" i="9"/>
  <c r="U1330" i="9"/>
  <c r="AH1330" i="9" s="1"/>
  <c r="AJ1330" i="9" s="1"/>
  <c r="T1331" i="9"/>
  <c r="U1331" i="9"/>
  <c r="AH1331" i="9" s="1"/>
  <c r="AJ1331" i="9" s="1"/>
  <c r="T1332" i="9"/>
  <c r="U1332" i="9"/>
  <c r="AH1332" i="9" s="1"/>
  <c r="AJ1332" i="9" s="1"/>
  <c r="T1333" i="9"/>
  <c r="U1333" i="9"/>
  <c r="AH1333" i="9" s="1"/>
  <c r="AJ1333" i="9" s="1"/>
  <c r="T1334" i="9"/>
  <c r="U1334" i="9"/>
  <c r="AH1334" i="9" s="1"/>
  <c r="AJ1334" i="9" s="1"/>
  <c r="T1335" i="9"/>
  <c r="U1335" i="9"/>
  <c r="AH1335" i="9" s="1"/>
  <c r="AJ1335" i="9" s="1"/>
  <c r="T1337" i="9"/>
  <c r="U1337" i="9"/>
  <c r="AH1337" i="9" s="1"/>
  <c r="AJ1337" i="9" s="1"/>
  <c r="T1338" i="9"/>
  <c r="U1338" i="9"/>
  <c r="AH1338" i="9" s="1"/>
  <c r="AJ1338" i="9" s="1"/>
  <c r="T1339" i="9"/>
  <c r="U1339" i="9"/>
  <c r="AH1339" i="9" s="1"/>
  <c r="AJ1339" i="9" s="1"/>
  <c r="T1340" i="9"/>
  <c r="U1340" i="9"/>
  <c r="AH1340" i="9" s="1"/>
  <c r="AJ1340" i="9" s="1"/>
  <c r="T1341" i="9"/>
  <c r="U1341" i="9"/>
  <c r="AH1341" i="9" s="1"/>
  <c r="AJ1341" i="9" s="1"/>
  <c r="T1342" i="9"/>
  <c r="U1342" i="9"/>
  <c r="AH1342" i="9" s="1"/>
  <c r="AJ1342" i="9" s="1"/>
  <c r="T1343" i="9"/>
  <c r="U1343" i="9"/>
  <c r="AH1343" i="9" s="1"/>
  <c r="AJ1343" i="9" s="1"/>
  <c r="T1344" i="9"/>
  <c r="U1344" i="9"/>
  <c r="AH1344" i="9" s="1"/>
  <c r="AJ1344" i="9" s="1"/>
  <c r="T1345" i="9"/>
  <c r="U1345" i="9"/>
  <c r="AH1345" i="9" s="1"/>
  <c r="AJ1345" i="9" s="1"/>
  <c r="T1346" i="9"/>
  <c r="U1346" i="9"/>
  <c r="AH1346" i="9" s="1"/>
  <c r="AJ1346" i="9" s="1"/>
  <c r="T1347" i="9"/>
  <c r="U1347" i="9"/>
  <c r="AH1347" i="9" s="1"/>
  <c r="AJ1347" i="9" s="1"/>
  <c r="T1348" i="9"/>
  <c r="U1348" i="9"/>
  <c r="AH1348" i="9" s="1"/>
  <c r="AJ1348" i="9" s="1"/>
  <c r="T1349" i="9"/>
  <c r="AH1349" i="9"/>
  <c r="AJ1349" i="9" s="1"/>
  <c r="T1350" i="9"/>
  <c r="U1350" i="9"/>
  <c r="AH1350" i="9" s="1"/>
  <c r="AJ1350" i="9" s="1"/>
  <c r="AH1351" i="9"/>
  <c r="AJ1351" i="9" s="1"/>
  <c r="T1352" i="9"/>
  <c r="U1352" i="9"/>
  <c r="AH1352" i="9" s="1"/>
  <c r="AJ1352" i="9" s="1"/>
  <c r="T1353" i="9"/>
  <c r="U1353" i="9"/>
  <c r="AH1353" i="9" s="1"/>
  <c r="AJ1353" i="9" s="1"/>
  <c r="T1354" i="9"/>
  <c r="U1354" i="9"/>
  <c r="AH1354" i="9" s="1"/>
  <c r="AJ1354" i="9" s="1"/>
  <c r="T1355" i="9"/>
  <c r="U1355" i="9"/>
  <c r="AH1355" i="9" s="1"/>
  <c r="AJ1355" i="9" s="1"/>
  <c r="T1356" i="9"/>
  <c r="U1356" i="9"/>
  <c r="AH1356" i="9" s="1"/>
  <c r="AJ1356" i="9" s="1"/>
  <c r="T1357" i="9"/>
  <c r="U1357" i="9"/>
  <c r="AH1357" i="9" s="1"/>
  <c r="AJ1357" i="9" s="1"/>
  <c r="T1358" i="9"/>
  <c r="U1358" i="9"/>
  <c r="AH1358" i="9" s="1"/>
  <c r="AJ1358" i="9" s="1"/>
  <c r="AH1359" i="9"/>
  <c r="AJ1359" i="9" s="1"/>
  <c r="T1360" i="9"/>
  <c r="U1360" i="9"/>
  <c r="AH1360" i="9" s="1"/>
  <c r="AJ1360" i="9" s="1"/>
  <c r="T1361" i="9"/>
  <c r="U1361" i="9"/>
  <c r="AH1361" i="9" s="1"/>
  <c r="AJ1361" i="9" s="1"/>
  <c r="T1362" i="9"/>
  <c r="U1362" i="9"/>
  <c r="AH1362" i="9" s="1"/>
  <c r="AJ1362" i="9" s="1"/>
  <c r="T1363" i="9"/>
  <c r="U1363" i="9"/>
  <c r="AH1363" i="9" s="1"/>
  <c r="AJ1363" i="9" s="1"/>
  <c r="T1364" i="9"/>
  <c r="U1364" i="9"/>
  <c r="AH1364" i="9" s="1"/>
  <c r="AJ1364" i="9" s="1"/>
  <c r="T1365" i="9"/>
  <c r="U1365" i="9"/>
  <c r="AH1365" i="9" s="1"/>
  <c r="AJ1365" i="9" s="1"/>
  <c r="T1366" i="9"/>
  <c r="U1366" i="9"/>
  <c r="AH1366" i="9" s="1"/>
  <c r="AJ1366" i="9" s="1"/>
  <c r="T1367" i="9"/>
  <c r="U1367" i="9"/>
  <c r="AH1367" i="9" s="1"/>
  <c r="AJ1367" i="9" s="1"/>
  <c r="T1368" i="9"/>
  <c r="U1368" i="9"/>
  <c r="AH1368" i="9" s="1"/>
  <c r="AJ1368" i="9" s="1"/>
  <c r="T1369" i="9"/>
  <c r="U1369" i="9"/>
  <c r="AH1369" i="9" s="1"/>
  <c r="AJ1369" i="9" s="1"/>
  <c r="T1370" i="9"/>
  <c r="U1370" i="9"/>
  <c r="AH1370" i="9" s="1"/>
  <c r="AJ1370" i="9" s="1"/>
  <c r="T1371" i="9"/>
  <c r="U1371" i="9"/>
  <c r="AH1371" i="9" s="1"/>
  <c r="AJ1371" i="9" s="1"/>
  <c r="T1372" i="9"/>
  <c r="U1372" i="9"/>
  <c r="AH1372" i="9" s="1"/>
  <c r="AJ1372" i="9" s="1"/>
  <c r="T1373" i="9"/>
  <c r="U1373" i="9"/>
  <c r="AH1373" i="9" s="1"/>
  <c r="AJ1373" i="9" s="1"/>
  <c r="T1374" i="9"/>
  <c r="U1374" i="9"/>
  <c r="AH1374" i="9" s="1"/>
  <c r="AJ1374" i="9" s="1"/>
  <c r="T1375" i="9"/>
  <c r="U1375" i="9"/>
  <c r="AH1375" i="9" s="1"/>
  <c r="AJ1375" i="9" s="1"/>
  <c r="T1376" i="9"/>
  <c r="U1376" i="9"/>
  <c r="AH1376" i="9" s="1"/>
  <c r="AJ1376" i="9" s="1"/>
  <c r="T1377" i="9"/>
  <c r="U1377" i="9"/>
  <c r="AH1377" i="9" s="1"/>
  <c r="AJ1377" i="9" s="1"/>
  <c r="T1378" i="9"/>
  <c r="U1378" i="9"/>
  <c r="AH1378" i="9" s="1"/>
  <c r="AJ1378" i="9" s="1"/>
  <c r="T1379" i="9"/>
  <c r="U1379" i="9"/>
  <c r="AH1379" i="9" s="1"/>
  <c r="AJ1379" i="9" s="1"/>
  <c r="T1380" i="9"/>
  <c r="U1380" i="9"/>
  <c r="AH1380" i="9" s="1"/>
  <c r="AJ1380" i="9" s="1"/>
  <c r="T1381" i="9"/>
  <c r="U1381" i="9"/>
  <c r="AH1381" i="9" s="1"/>
  <c r="AJ1381" i="9" s="1"/>
  <c r="T1382" i="9"/>
  <c r="U1382" i="9"/>
  <c r="AH1382" i="9" s="1"/>
  <c r="AJ1382" i="9" s="1"/>
  <c r="AH1383" i="9"/>
  <c r="AJ1383" i="9" s="1"/>
  <c r="T1384" i="9"/>
  <c r="U1384" i="9"/>
  <c r="AH1384" i="9" s="1"/>
  <c r="AJ1384" i="9" s="1"/>
  <c r="AH1385" i="9"/>
  <c r="AJ1385" i="9" s="1"/>
  <c r="T1386" i="9"/>
  <c r="U1386" i="9"/>
  <c r="AH1386" i="9" s="1"/>
  <c r="AJ1386" i="9" s="1"/>
  <c r="T1387" i="9"/>
  <c r="U1387" i="9"/>
  <c r="AH1387" i="9" s="1"/>
  <c r="AJ1387" i="9" s="1"/>
  <c r="T1388" i="9"/>
  <c r="U1388" i="9"/>
  <c r="AH1388" i="9" s="1"/>
  <c r="AJ1388" i="9" s="1"/>
  <c r="T1389" i="9"/>
  <c r="U1389" i="9"/>
  <c r="AH1389" i="9" s="1"/>
  <c r="AJ1389" i="9" s="1"/>
  <c r="T1390" i="9"/>
  <c r="U1390" i="9"/>
  <c r="AH1390" i="9" s="1"/>
  <c r="AJ1390" i="9" s="1"/>
  <c r="T1391" i="9"/>
  <c r="U1391" i="9"/>
  <c r="AH1391" i="9" s="1"/>
  <c r="AJ1391" i="9" s="1"/>
  <c r="T1392" i="9"/>
  <c r="U1392" i="9"/>
  <c r="AH1392" i="9" s="1"/>
  <c r="AJ1392" i="9" s="1"/>
  <c r="T1393" i="9"/>
  <c r="U1393" i="9"/>
  <c r="AH1393" i="9" s="1"/>
  <c r="AJ1393" i="9" s="1"/>
  <c r="T1394" i="9"/>
  <c r="U1394" i="9"/>
  <c r="AH1394" i="9" s="1"/>
  <c r="AJ1394" i="9" s="1"/>
  <c r="T1395" i="9"/>
  <c r="U1395" i="9"/>
  <c r="AH1395" i="9" s="1"/>
  <c r="AJ1395" i="9" s="1"/>
  <c r="T1396" i="9"/>
  <c r="U1396" i="9"/>
  <c r="AH1396" i="9" s="1"/>
  <c r="AJ1396" i="9" s="1"/>
  <c r="T1397" i="9"/>
  <c r="U1397" i="9"/>
  <c r="AH1397" i="9" s="1"/>
  <c r="AJ1397" i="9" s="1"/>
  <c r="T1398" i="9"/>
  <c r="U1398" i="9"/>
  <c r="AH1398" i="9" s="1"/>
  <c r="AJ1398" i="9" s="1"/>
  <c r="T1399" i="9"/>
  <c r="U1399" i="9"/>
  <c r="AH1399" i="9" s="1"/>
  <c r="AJ1399" i="9" s="1"/>
  <c r="T1400" i="9"/>
  <c r="U1400" i="9"/>
  <c r="AH1400" i="9" s="1"/>
  <c r="AJ1400" i="9" s="1"/>
  <c r="T1401" i="9"/>
  <c r="U1401" i="9"/>
  <c r="AH1401" i="9" s="1"/>
  <c r="AJ1401" i="9" s="1"/>
  <c r="T1402" i="9"/>
  <c r="U1402" i="9"/>
  <c r="AH1402" i="9" s="1"/>
  <c r="AJ1402" i="9" s="1"/>
  <c r="AH1403" i="9"/>
  <c r="AJ1403" i="9" s="1"/>
  <c r="T1404" i="9"/>
  <c r="U1404" i="9"/>
  <c r="AH1404" i="9" s="1"/>
  <c r="AJ1404" i="9" s="1"/>
  <c r="T1405" i="9"/>
  <c r="U1405" i="9"/>
  <c r="AH1405" i="9" s="1"/>
  <c r="AJ1405" i="9" s="1"/>
  <c r="T1406" i="9"/>
  <c r="U1406" i="9"/>
  <c r="AH1406" i="9" s="1"/>
  <c r="AJ1406" i="9" s="1"/>
  <c r="T1407" i="9"/>
  <c r="U1407" i="9"/>
  <c r="AH1407" i="9" s="1"/>
  <c r="AJ1407" i="9" s="1"/>
  <c r="T1408" i="9"/>
  <c r="U1408" i="9"/>
  <c r="AH1408" i="9" s="1"/>
  <c r="AJ1408" i="9" s="1"/>
  <c r="T1409" i="9"/>
  <c r="U1409" i="9"/>
  <c r="AH1409" i="9" s="1"/>
  <c r="AJ1409" i="9" s="1"/>
  <c r="T1410" i="9"/>
  <c r="U1410" i="9"/>
  <c r="AH1410" i="9" s="1"/>
  <c r="AJ1410" i="9" s="1"/>
  <c r="AH1411" i="9"/>
  <c r="AJ1411" i="9" s="1"/>
  <c r="AH1412" i="9"/>
  <c r="AJ1412" i="9" s="1"/>
  <c r="T1413" i="9"/>
  <c r="U1413" i="9"/>
  <c r="AH1413" i="9" s="1"/>
  <c r="AJ1413" i="9" s="1"/>
  <c r="T1414" i="9"/>
  <c r="U1414" i="9"/>
  <c r="AH1414" i="9" s="1"/>
  <c r="AJ1414" i="9" s="1"/>
  <c r="T1415" i="9"/>
  <c r="U1415" i="9"/>
  <c r="AH1415" i="9" s="1"/>
  <c r="AJ1415" i="9" s="1"/>
  <c r="T1416" i="9"/>
  <c r="U1416" i="9"/>
  <c r="AH1416" i="9" s="1"/>
  <c r="AJ1416" i="9" s="1"/>
  <c r="T1417" i="9"/>
  <c r="U1417" i="9"/>
  <c r="AH1417" i="9" s="1"/>
  <c r="AJ1417" i="9" s="1"/>
  <c r="AH1418" i="9"/>
  <c r="AJ1418" i="9" s="1"/>
  <c r="T1419" i="9"/>
  <c r="U1419" i="9"/>
  <c r="AH1419" i="9" s="1"/>
  <c r="AJ1419" i="9" s="1"/>
  <c r="T1420" i="9"/>
  <c r="U1420" i="9"/>
  <c r="AH1420" i="9" s="1"/>
  <c r="AJ1420" i="9" s="1"/>
  <c r="T1421" i="9"/>
  <c r="U1421" i="9"/>
  <c r="AH1421" i="9" s="1"/>
  <c r="AJ1421" i="9" s="1"/>
  <c r="T1422" i="9"/>
  <c r="U1422" i="9"/>
  <c r="AH1422" i="9" s="1"/>
  <c r="AJ1422" i="9" s="1"/>
  <c r="AH1423" i="9"/>
  <c r="AJ1423" i="9" s="1"/>
  <c r="T1424" i="9"/>
  <c r="U1424" i="9"/>
  <c r="AH1424" i="9" s="1"/>
  <c r="AJ1424" i="9" s="1"/>
  <c r="T1425" i="9"/>
  <c r="U1425" i="9"/>
  <c r="AH1425" i="9" s="1"/>
  <c r="AJ1425" i="9" s="1"/>
  <c r="T1426" i="9"/>
  <c r="U1426" i="9"/>
  <c r="AH1426" i="9" s="1"/>
  <c r="AJ1426" i="9" s="1"/>
  <c r="T1427" i="9"/>
  <c r="U1427" i="9"/>
  <c r="AH1427" i="9" s="1"/>
  <c r="AJ1427" i="9" s="1"/>
  <c r="T1428" i="9"/>
  <c r="U1428" i="9"/>
  <c r="AH1428" i="9" s="1"/>
  <c r="AJ1428" i="9" s="1"/>
  <c r="T1429" i="9"/>
  <c r="U1429" i="9"/>
  <c r="AH1429" i="9" s="1"/>
  <c r="AJ1429" i="9" s="1"/>
  <c r="T1430" i="9"/>
  <c r="U1430" i="9"/>
  <c r="AH1430" i="9" s="1"/>
  <c r="AJ1430" i="9" s="1"/>
  <c r="T1431" i="9"/>
  <c r="U1431" i="9"/>
  <c r="AH1431" i="9" s="1"/>
  <c r="AJ1431" i="9" s="1"/>
  <c r="AH1432" i="9"/>
  <c r="AJ1432" i="9" s="1"/>
  <c r="T1433" i="9"/>
  <c r="U1433" i="9"/>
  <c r="AH1433" i="9" s="1"/>
  <c r="AJ1433" i="9" s="1"/>
  <c r="T1434" i="9"/>
  <c r="U1434" i="9"/>
  <c r="AH1434" i="9" s="1"/>
  <c r="AJ1434" i="9" s="1"/>
  <c r="T1435" i="9"/>
  <c r="U1435" i="9"/>
  <c r="AH1435" i="9" s="1"/>
  <c r="AJ1435" i="9" s="1"/>
  <c r="T1436" i="9"/>
  <c r="U1436" i="9"/>
  <c r="AH1436" i="9" s="1"/>
  <c r="AJ1436" i="9" s="1"/>
  <c r="AH1437" i="9"/>
  <c r="AJ1437" i="9" s="1"/>
  <c r="T1438" i="9"/>
  <c r="U1438" i="9"/>
  <c r="AH1438" i="9" s="1"/>
  <c r="AJ1438" i="9" s="1"/>
  <c r="T1439" i="9"/>
  <c r="U1439" i="9"/>
  <c r="AH1439" i="9" s="1"/>
  <c r="AJ1439" i="9" s="1"/>
  <c r="T1440" i="9"/>
  <c r="U1440" i="9"/>
  <c r="AH1440" i="9" s="1"/>
  <c r="AJ1440" i="9" s="1"/>
  <c r="T1441" i="9"/>
  <c r="U1441" i="9"/>
  <c r="AH1441" i="9" s="1"/>
  <c r="AJ1441" i="9" s="1"/>
  <c r="T1442" i="9"/>
  <c r="U1442" i="9"/>
  <c r="AH1442" i="9" s="1"/>
  <c r="AJ1442" i="9" s="1"/>
  <c r="T1443" i="9"/>
  <c r="U1443" i="9"/>
  <c r="AH1443" i="9" s="1"/>
  <c r="AJ1443" i="9" s="1"/>
  <c r="T1444" i="9"/>
  <c r="U1444" i="9"/>
  <c r="AH1444" i="9" s="1"/>
  <c r="AJ1444" i="9" s="1"/>
  <c r="T1445" i="9"/>
  <c r="U1445" i="9"/>
  <c r="AH1445" i="9" s="1"/>
  <c r="AJ1445" i="9" s="1"/>
  <c r="T1446" i="9"/>
  <c r="U1446" i="9"/>
  <c r="AH1446" i="9" s="1"/>
  <c r="AJ1446" i="9" s="1"/>
  <c r="AH1447" i="9"/>
  <c r="AJ1447" i="9" s="1"/>
  <c r="T1448" i="9"/>
  <c r="U1448" i="9"/>
  <c r="AH1448" i="9" s="1"/>
  <c r="AJ1448" i="9" s="1"/>
  <c r="T1449" i="9"/>
  <c r="U1449" i="9"/>
  <c r="AH1449" i="9" s="1"/>
  <c r="AJ1449" i="9" s="1"/>
  <c r="T1450" i="9"/>
  <c r="U1450" i="9"/>
  <c r="AH1450" i="9" s="1"/>
  <c r="AJ1450" i="9" s="1"/>
  <c r="T1451" i="9"/>
  <c r="U1451" i="9"/>
  <c r="AH1451" i="9" s="1"/>
  <c r="AJ1451" i="9" s="1"/>
  <c r="T1452" i="9"/>
  <c r="U1452" i="9"/>
  <c r="AH1452" i="9" s="1"/>
  <c r="AJ1452" i="9" s="1"/>
  <c r="U1453" i="9"/>
  <c r="AH1453" i="9" s="1"/>
  <c r="AJ1453" i="9" s="1"/>
  <c r="U1454" i="9"/>
  <c r="AH1454" i="9" s="1"/>
  <c r="AJ1454" i="9" s="1"/>
  <c r="AH1455" i="9"/>
  <c r="AJ1455" i="9" s="1"/>
  <c r="AH1456" i="9"/>
  <c r="AJ1456" i="9" s="1"/>
  <c r="AH1457" i="9"/>
  <c r="AJ1457" i="9" s="1"/>
  <c r="AH1458" i="9"/>
  <c r="AJ1458" i="9" s="1"/>
  <c r="T1459" i="9"/>
  <c r="U1459" i="9"/>
  <c r="AH1459" i="9" s="1"/>
  <c r="AJ1459" i="9" s="1"/>
  <c r="T1460" i="9"/>
  <c r="U1460" i="9"/>
  <c r="AH1460" i="9" s="1"/>
  <c r="AJ1460" i="9" s="1"/>
  <c r="T1461" i="9"/>
  <c r="U1461" i="9"/>
  <c r="AH1461" i="9" s="1"/>
  <c r="AJ1461" i="9" s="1"/>
  <c r="T1462" i="9"/>
  <c r="U1462" i="9"/>
  <c r="AH1462" i="9" s="1"/>
  <c r="AJ1462" i="9" s="1"/>
  <c r="T1463" i="9"/>
  <c r="U1463" i="9"/>
  <c r="AH1463" i="9" s="1"/>
  <c r="AJ1463" i="9" s="1"/>
  <c r="T1464" i="9"/>
  <c r="U1464" i="9"/>
  <c r="AH1464" i="9" s="1"/>
  <c r="AJ1464" i="9" s="1"/>
  <c r="T1465" i="9"/>
  <c r="U1465" i="9"/>
  <c r="AH1465" i="9" s="1"/>
  <c r="AJ1465" i="9" s="1"/>
  <c r="T1466" i="9"/>
  <c r="U1466" i="9"/>
  <c r="AH1466" i="9" s="1"/>
  <c r="AJ1466" i="9" s="1"/>
  <c r="T1467" i="9"/>
  <c r="U1467" i="9"/>
  <c r="AH1467" i="9" s="1"/>
  <c r="AJ1467" i="9" s="1"/>
  <c r="T1468" i="9"/>
  <c r="U1468" i="9"/>
  <c r="AH1468" i="9" s="1"/>
  <c r="AJ1468" i="9" s="1"/>
  <c r="T1469" i="9"/>
  <c r="U1469" i="9"/>
  <c r="AH1469" i="9" s="1"/>
  <c r="AJ1469" i="9" s="1"/>
  <c r="T1470" i="9"/>
  <c r="U1470" i="9"/>
  <c r="AH1470" i="9" s="1"/>
  <c r="AJ1470" i="9" s="1"/>
  <c r="T1471" i="9"/>
  <c r="U1471" i="9"/>
  <c r="AH1471" i="9" s="1"/>
  <c r="AJ1471" i="9" s="1"/>
  <c r="T1472" i="9"/>
  <c r="U1472" i="9"/>
  <c r="AH1472" i="9" s="1"/>
  <c r="AJ1472" i="9" s="1"/>
  <c r="T1473" i="9"/>
  <c r="U1473" i="9"/>
  <c r="AH1473" i="9" s="1"/>
  <c r="AJ1473" i="9" s="1"/>
  <c r="T1474" i="9"/>
  <c r="U1474" i="9"/>
  <c r="AH1474" i="9" s="1"/>
  <c r="AJ1474" i="9" s="1"/>
  <c r="T1475" i="9"/>
  <c r="U1475" i="9"/>
  <c r="AH1475" i="9" s="1"/>
  <c r="AJ1475" i="9" s="1"/>
  <c r="T1476" i="9"/>
  <c r="U1476" i="9"/>
  <c r="AH1476" i="9" s="1"/>
  <c r="AJ1476" i="9" s="1"/>
  <c r="AH1477" i="9"/>
  <c r="AJ1477" i="9" s="1"/>
  <c r="T1478" i="9"/>
  <c r="U1478" i="9"/>
  <c r="AH1478" i="9" s="1"/>
  <c r="AJ1478" i="9" s="1"/>
  <c r="T1479" i="9"/>
  <c r="U1479" i="9"/>
  <c r="AH1479" i="9" s="1"/>
  <c r="AJ1479" i="9" s="1"/>
  <c r="T1480" i="9"/>
  <c r="U1480" i="9"/>
  <c r="AH1480" i="9" s="1"/>
  <c r="AJ1480" i="9" s="1"/>
  <c r="T1481" i="9"/>
  <c r="U1481" i="9"/>
  <c r="AH1481" i="9" s="1"/>
  <c r="AJ1481" i="9" s="1"/>
  <c r="T1482" i="9"/>
  <c r="U1482" i="9"/>
  <c r="AH1482" i="9" s="1"/>
  <c r="AJ1482" i="9" s="1"/>
  <c r="T1483" i="9"/>
  <c r="U1483" i="9"/>
  <c r="AH1483" i="9" s="1"/>
  <c r="AJ1483" i="9" s="1"/>
  <c r="T1484" i="9"/>
  <c r="U1484" i="9"/>
  <c r="AH1484" i="9" s="1"/>
  <c r="AJ1484" i="9" s="1"/>
  <c r="T1485" i="9"/>
  <c r="U1485" i="9"/>
  <c r="AH1485" i="9" s="1"/>
  <c r="AJ1485" i="9" s="1"/>
  <c r="T1486" i="9"/>
  <c r="U1486" i="9"/>
  <c r="AH1486" i="9" s="1"/>
  <c r="AJ1486" i="9" s="1"/>
  <c r="AH1487" i="9"/>
  <c r="AJ1487" i="9" s="1"/>
  <c r="T1488" i="9"/>
  <c r="U1488" i="9"/>
  <c r="AH1488" i="9" s="1"/>
  <c r="AJ1488" i="9" s="1"/>
  <c r="T1489" i="9"/>
  <c r="U1489" i="9"/>
  <c r="AH1489" i="9" s="1"/>
  <c r="AJ1489" i="9" s="1"/>
  <c r="T1490" i="9"/>
  <c r="U1490" i="9"/>
  <c r="AH1490" i="9" s="1"/>
  <c r="AJ1490" i="9" s="1"/>
  <c r="T1491" i="9"/>
  <c r="U1491" i="9"/>
  <c r="AH1491" i="9" s="1"/>
  <c r="AJ1491" i="9" s="1"/>
  <c r="AH1492" i="9"/>
  <c r="AJ1492" i="9" s="1"/>
  <c r="AH1493" i="9"/>
  <c r="AJ1493" i="9" s="1"/>
  <c r="AH1494" i="9"/>
  <c r="AJ1494" i="9" s="1"/>
  <c r="T1495" i="9"/>
  <c r="U1495" i="9"/>
  <c r="AH1495" i="9" s="1"/>
  <c r="AJ1495" i="9" s="1"/>
  <c r="T1496" i="9"/>
  <c r="U1496" i="9"/>
  <c r="AH1496" i="9" s="1"/>
  <c r="AJ1496" i="9" s="1"/>
  <c r="T1497" i="9"/>
  <c r="U1497" i="9"/>
  <c r="AH1497" i="9" s="1"/>
  <c r="AJ1497" i="9" s="1"/>
  <c r="T1498" i="9"/>
  <c r="U1498" i="9"/>
  <c r="AH1498" i="9" s="1"/>
  <c r="AJ1498" i="9" s="1"/>
  <c r="T1499" i="9"/>
  <c r="U1499" i="9"/>
  <c r="AH1499" i="9" s="1"/>
  <c r="AJ1499" i="9" s="1"/>
  <c r="T1500" i="9"/>
  <c r="U1500" i="9"/>
  <c r="AH1500" i="9" s="1"/>
  <c r="AJ1500" i="9" s="1"/>
  <c r="T1501" i="9"/>
  <c r="U1501" i="9"/>
  <c r="AH1501" i="9" s="1"/>
  <c r="AJ1501" i="9" s="1"/>
  <c r="T1502" i="9"/>
  <c r="U1502" i="9"/>
  <c r="AH1502" i="9" s="1"/>
  <c r="AJ1502" i="9" s="1"/>
  <c r="T1503" i="9"/>
  <c r="U1503" i="9"/>
  <c r="AH1503" i="9" s="1"/>
  <c r="AJ1503" i="9" s="1"/>
  <c r="T1504" i="9"/>
  <c r="U1504" i="9"/>
  <c r="AH1504" i="9" s="1"/>
  <c r="AJ1504" i="9" s="1"/>
  <c r="T1505" i="9"/>
  <c r="U1505" i="9"/>
  <c r="AH1505" i="9" s="1"/>
  <c r="AJ1505" i="9" s="1"/>
  <c r="T1506" i="9"/>
  <c r="U1506" i="9"/>
  <c r="AH1506" i="9" s="1"/>
  <c r="AJ1506" i="9" s="1"/>
  <c r="T1507" i="9"/>
  <c r="U1507" i="9"/>
  <c r="AH1507" i="9" s="1"/>
  <c r="AJ1507" i="9" s="1"/>
  <c r="T1508" i="9"/>
  <c r="U1508" i="9"/>
  <c r="AH1508" i="9" s="1"/>
  <c r="AJ1508" i="9" s="1"/>
  <c r="T1509" i="9"/>
  <c r="U1509" i="9"/>
  <c r="AH1509" i="9" s="1"/>
  <c r="AJ1509" i="9" s="1"/>
  <c r="T1510" i="9"/>
  <c r="U1510" i="9"/>
  <c r="AH1510" i="9" s="1"/>
  <c r="AJ1510" i="9" s="1"/>
  <c r="T1511" i="9"/>
  <c r="U1511" i="9"/>
  <c r="AH1511" i="9" s="1"/>
  <c r="AJ1511" i="9" s="1"/>
  <c r="T1512" i="9"/>
  <c r="U1512" i="9"/>
  <c r="AH1512" i="9" s="1"/>
  <c r="AJ1512" i="9" s="1"/>
  <c r="T1513" i="9"/>
  <c r="U1513" i="9"/>
  <c r="AH1513" i="9" s="1"/>
  <c r="AJ1513" i="9" s="1"/>
  <c r="T1514" i="9"/>
  <c r="U1514" i="9"/>
  <c r="AH1514" i="9" s="1"/>
  <c r="AJ1514" i="9" s="1"/>
  <c r="AH1515" i="9"/>
  <c r="AJ1515" i="9" s="1"/>
  <c r="T1516" i="9"/>
  <c r="U1516" i="9"/>
  <c r="AH1516" i="9" s="1"/>
  <c r="AJ1516" i="9" s="1"/>
  <c r="T1517" i="9"/>
  <c r="U1517" i="9"/>
  <c r="AH1517" i="9" s="1"/>
  <c r="AJ1517" i="9" s="1"/>
  <c r="T1518" i="9"/>
  <c r="U1518" i="9"/>
  <c r="AH1518" i="9" s="1"/>
  <c r="AJ1518" i="9" s="1"/>
  <c r="AH1519" i="9"/>
  <c r="AJ1519" i="9" s="1"/>
  <c r="T1520" i="9"/>
  <c r="U1520" i="9"/>
  <c r="AH1520" i="9" s="1"/>
  <c r="AJ1520" i="9" s="1"/>
  <c r="T1521" i="9"/>
  <c r="U1521" i="9"/>
  <c r="AH1521" i="9" s="1"/>
  <c r="AJ1521" i="9" s="1"/>
  <c r="T1522" i="9"/>
  <c r="U1522" i="9"/>
  <c r="AH1522" i="9" s="1"/>
  <c r="AJ1522" i="9" s="1"/>
  <c r="T1523" i="9"/>
  <c r="U1523" i="9"/>
  <c r="AH1523" i="9" s="1"/>
  <c r="AJ1523" i="9" s="1"/>
  <c r="AH1524" i="9"/>
  <c r="AJ1524" i="9" s="1"/>
  <c r="AH1525" i="9"/>
  <c r="AJ1525" i="9" s="1"/>
  <c r="T1526" i="9"/>
  <c r="U1526" i="9"/>
  <c r="AH1526" i="9" s="1"/>
  <c r="AJ1526" i="9" s="1"/>
  <c r="AH1527" i="9"/>
  <c r="AJ1527" i="9" s="1"/>
  <c r="T1528" i="9"/>
  <c r="U1528" i="9"/>
  <c r="AH1528" i="9" s="1"/>
  <c r="AJ1528" i="9" s="1"/>
  <c r="T1529" i="9"/>
  <c r="U1529" i="9"/>
  <c r="AH1529" i="9" s="1"/>
  <c r="AJ1529" i="9" s="1"/>
  <c r="T1530" i="9"/>
  <c r="U1530" i="9"/>
  <c r="AH1530" i="9" s="1"/>
  <c r="AJ1530" i="9" s="1"/>
  <c r="T1531" i="9"/>
  <c r="U1531" i="9"/>
  <c r="AH1531" i="9" s="1"/>
  <c r="AJ1531" i="9" s="1"/>
  <c r="T1532" i="9"/>
  <c r="U1532" i="9"/>
  <c r="AH1532" i="9" s="1"/>
  <c r="AJ1532" i="9" s="1"/>
  <c r="T1533" i="9"/>
  <c r="U1533" i="9"/>
  <c r="AH1533" i="9" s="1"/>
  <c r="AJ1533" i="9" s="1"/>
  <c r="T1534" i="9"/>
  <c r="U1534" i="9"/>
  <c r="AH1534" i="9" s="1"/>
  <c r="AJ1534" i="9" s="1"/>
  <c r="AH1535" i="9"/>
  <c r="AJ1535" i="9" s="1"/>
  <c r="AH1536" i="9"/>
  <c r="AJ1536" i="9" s="1"/>
  <c r="AH1537" i="9"/>
  <c r="AJ1537" i="9" s="1"/>
  <c r="T1538" i="9"/>
  <c r="U1538" i="9"/>
  <c r="AH1538" i="9" s="1"/>
  <c r="AJ1538" i="9" s="1"/>
  <c r="AH1539" i="9"/>
  <c r="AJ1539" i="9" s="1"/>
  <c r="T1540" i="9"/>
  <c r="U1540" i="9"/>
  <c r="AH1540" i="9" s="1"/>
  <c r="AJ1540" i="9" s="1"/>
  <c r="T1541" i="9"/>
  <c r="U1541" i="9"/>
  <c r="AH1541" i="9" s="1"/>
  <c r="AJ1541" i="9" s="1"/>
  <c r="T1542" i="9"/>
  <c r="U1542" i="9"/>
  <c r="AH1542" i="9" s="1"/>
  <c r="AJ1542" i="9" s="1"/>
  <c r="AH1543" i="9"/>
  <c r="AJ1543" i="9" s="1"/>
  <c r="AH1544" i="9"/>
  <c r="AJ1544" i="9" s="1"/>
  <c r="T1545" i="9"/>
  <c r="U1545" i="9"/>
  <c r="AH1545" i="9" s="1"/>
  <c r="AJ1545" i="9" s="1"/>
  <c r="T1546" i="9"/>
  <c r="U1546" i="9"/>
  <c r="AH1546" i="9" s="1"/>
  <c r="AJ1546" i="9" s="1"/>
  <c r="T1547" i="9"/>
  <c r="U1547" i="9"/>
  <c r="AH1547" i="9" s="1"/>
  <c r="AJ1547" i="9" s="1"/>
  <c r="AH1548" i="9"/>
  <c r="AJ1548" i="9" s="1"/>
  <c r="AH1549" i="9"/>
  <c r="AJ1549" i="9" s="1"/>
  <c r="T1550" i="9"/>
  <c r="U1550" i="9"/>
  <c r="AH1550" i="9" s="1"/>
  <c r="AJ1550" i="9" s="1"/>
  <c r="T1551" i="9"/>
  <c r="U1551" i="9"/>
  <c r="AH1551" i="9" s="1"/>
  <c r="AJ1551" i="9" s="1"/>
  <c r="T1552" i="9"/>
  <c r="U1552" i="9"/>
  <c r="AH1552" i="9" s="1"/>
  <c r="AJ1552" i="9" s="1"/>
  <c r="AH1553" i="9"/>
  <c r="AJ1553" i="9" s="1"/>
  <c r="T1554" i="9"/>
  <c r="U1554" i="9"/>
  <c r="AH1554" i="9" s="1"/>
  <c r="AJ1554" i="9" s="1"/>
  <c r="T1555" i="9"/>
  <c r="U1555" i="9"/>
  <c r="AH1555" i="9" s="1"/>
  <c r="AJ1555" i="9" s="1"/>
  <c r="T1556" i="9"/>
  <c r="U1556" i="9"/>
  <c r="AH1556" i="9" s="1"/>
  <c r="AJ1556" i="9" s="1"/>
  <c r="T1557" i="9"/>
  <c r="U1557" i="9"/>
  <c r="AH1557" i="9" s="1"/>
  <c r="AJ1557" i="9" s="1"/>
  <c r="T1558" i="9"/>
  <c r="U1558" i="9"/>
  <c r="AH1558" i="9" s="1"/>
  <c r="AJ1558" i="9" s="1"/>
  <c r="T1559" i="9"/>
  <c r="U1559" i="9"/>
  <c r="AH1559" i="9" s="1"/>
  <c r="AJ1559" i="9" s="1"/>
  <c r="T1560" i="9"/>
  <c r="U1560" i="9"/>
  <c r="AH1560" i="9" s="1"/>
  <c r="AJ1560" i="9" s="1"/>
  <c r="T1561" i="9"/>
  <c r="U1561" i="9"/>
  <c r="AH1561" i="9" s="1"/>
  <c r="AJ1561" i="9" s="1"/>
  <c r="AH1562" i="9"/>
  <c r="AJ1562" i="9" s="1"/>
  <c r="T1563" i="9"/>
  <c r="U1563" i="9"/>
  <c r="AH1563" i="9" s="1"/>
  <c r="AJ1563" i="9" s="1"/>
  <c r="T1564" i="9"/>
  <c r="U1564" i="9"/>
  <c r="AH1564" i="9" s="1"/>
  <c r="AJ1564" i="9" s="1"/>
  <c r="T1565" i="9"/>
  <c r="U1565" i="9"/>
  <c r="AH1565" i="9" s="1"/>
  <c r="AJ1565" i="9" s="1"/>
  <c r="T1566" i="9"/>
  <c r="U1566" i="9"/>
  <c r="AH1566" i="9" s="1"/>
  <c r="AJ1566" i="9" s="1"/>
  <c r="T1567" i="9"/>
  <c r="U1567" i="9"/>
  <c r="AH1567" i="9" s="1"/>
  <c r="AJ1567" i="9" s="1"/>
  <c r="T1568" i="9"/>
  <c r="U1568" i="9"/>
  <c r="AH1568" i="9" s="1"/>
  <c r="AJ1568" i="9" s="1"/>
  <c r="T1569" i="9"/>
  <c r="U1569" i="9"/>
  <c r="AH1569" i="9" s="1"/>
  <c r="AJ1569" i="9" s="1"/>
  <c r="T1570" i="9"/>
  <c r="U1570" i="9"/>
  <c r="AH1570" i="9" s="1"/>
  <c r="AJ1570" i="9" s="1"/>
  <c r="T1571" i="9"/>
  <c r="U1571" i="9"/>
  <c r="AH1571" i="9" s="1"/>
  <c r="AJ1571" i="9" s="1"/>
  <c r="T1572" i="9"/>
  <c r="U1572" i="9"/>
  <c r="AH1572" i="9" s="1"/>
  <c r="AJ1572" i="9" s="1"/>
  <c r="T1573" i="9"/>
  <c r="U1573" i="9"/>
  <c r="AH1573" i="9" s="1"/>
  <c r="AJ1573" i="9" s="1"/>
  <c r="AH1574" i="9"/>
  <c r="AJ1574" i="9" s="1"/>
  <c r="AH1575" i="9"/>
  <c r="AJ1575" i="9" s="1"/>
  <c r="AH1576" i="9"/>
  <c r="AJ1576" i="9" s="1"/>
  <c r="AH1577" i="9"/>
  <c r="AJ1577" i="9" s="1"/>
  <c r="T1578" i="9"/>
  <c r="U1578" i="9"/>
  <c r="AH1578" i="9" s="1"/>
  <c r="AJ1578" i="9" s="1"/>
  <c r="T1579" i="9"/>
  <c r="U1579" i="9"/>
  <c r="AH1579" i="9" s="1"/>
  <c r="AJ1579" i="9" s="1"/>
  <c r="T1580" i="9"/>
  <c r="U1580" i="9"/>
  <c r="AH1580" i="9" s="1"/>
  <c r="AJ1580" i="9" s="1"/>
  <c r="T1581" i="9"/>
  <c r="U1581" i="9"/>
  <c r="AH1581" i="9" s="1"/>
  <c r="AJ1581" i="9" s="1"/>
  <c r="T1582" i="9"/>
  <c r="U1582" i="9"/>
  <c r="AH1582" i="9" s="1"/>
  <c r="AJ1582" i="9" s="1"/>
  <c r="T1583" i="9"/>
  <c r="U1583" i="9"/>
  <c r="AH1583" i="9" s="1"/>
  <c r="AJ1583" i="9" s="1"/>
  <c r="T1584" i="9"/>
  <c r="U1584" i="9"/>
  <c r="AH1584" i="9" s="1"/>
  <c r="AJ1584" i="9" s="1"/>
  <c r="AH1585" i="9"/>
  <c r="AJ1585" i="9" s="1"/>
  <c r="T1586" i="9"/>
  <c r="U1586" i="9"/>
  <c r="AH1586" i="9" s="1"/>
  <c r="AJ1586" i="9" s="1"/>
  <c r="T1587" i="9"/>
  <c r="U1587" i="9"/>
  <c r="AH1587" i="9" s="1"/>
  <c r="AJ1587" i="9" s="1"/>
  <c r="T1588" i="9"/>
  <c r="U1588" i="9"/>
  <c r="AH1588" i="9" s="1"/>
  <c r="AJ1588" i="9" s="1"/>
  <c r="T1589" i="9"/>
  <c r="U1589" i="9"/>
  <c r="AH1589" i="9" s="1"/>
  <c r="AJ1589" i="9" s="1"/>
  <c r="T1590" i="9"/>
  <c r="U1590" i="9"/>
  <c r="AH1590" i="9" s="1"/>
  <c r="AJ1590" i="9" s="1"/>
  <c r="T1591" i="9"/>
  <c r="U1591" i="9"/>
  <c r="AH1591" i="9" s="1"/>
  <c r="AJ1591" i="9" s="1"/>
  <c r="T1592" i="9"/>
  <c r="U1592" i="9"/>
  <c r="AH1592" i="9" s="1"/>
  <c r="AJ1592" i="9" s="1"/>
  <c r="T1593" i="9"/>
  <c r="U1593" i="9"/>
  <c r="AH1593" i="9" s="1"/>
  <c r="AJ1593" i="9" s="1"/>
  <c r="T1594" i="9"/>
  <c r="U1594" i="9"/>
  <c r="AH1594" i="9" s="1"/>
  <c r="AJ1594" i="9" s="1"/>
  <c r="T1595" i="9"/>
  <c r="U1595" i="9"/>
  <c r="AH1595" i="9" s="1"/>
  <c r="AJ1595" i="9" s="1"/>
  <c r="T1596" i="9"/>
  <c r="U1596" i="9"/>
  <c r="AH1596" i="9" s="1"/>
  <c r="AJ1596" i="9" s="1"/>
  <c r="T1597" i="9"/>
  <c r="U1597" i="9"/>
  <c r="AH1597" i="9" s="1"/>
  <c r="AJ1597" i="9" s="1"/>
  <c r="T1598" i="9"/>
  <c r="U1598" i="9"/>
  <c r="AH1598" i="9" s="1"/>
  <c r="AJ1598" i="9" s="1"/>
  <c r="T1599" i="9"/>
  <c r="U1599" i="9"/>
  <c r="AH1599" i="9" s="1"/>
  <c r="AJ1599" i="9" s="1"/>
  <c r="T1600" i="9"/>
  <c r="U1600" i="9"/>
  <c r="AH1600" i="9" s="1"/>
  <c r="AJ1600" i="9" s="1"/>
  <c r="T722" i="9"/>
  <c r="U722" i="9"/>
  <c r="AJ722" i="9" s="1"/>
  <c r="T723" i="9"/>
  <c r="U723" i="9"/>
  <c r="T724" i="9"/>
  <c r="U724" i="9"/>
  <c r="T725" i="9"/>
  <c r="U725" i="9"/>
  <c r="T726" i="9"/>
  <c r="U726" i="9"/>
  <c r="T727" i="9"/>
  <c r="U727" i="9"/>
  <c r="T731" i="9"/>
  <c r="U731" i="9"/>
  <c r="AK1229" i="9" l="1"/>
  <c r="AK1228" i="9"/>
  <c r="AK1224" i="9"/>
  <c r="AK1221" i="9"/>
  <c r="AK1220" i="9"/>
  <c r="AK1212" i="9"/>
  <c r="AK1211" i="9"/>
  <c r="AK1208" i="9"/>
  <c r="AK1207" i="9"/>
  <c r="AK1204" i="9"/>
  <c r="AK1186" i="9"/>
  <c r="AK1185" i="9"/>
  <c r="AK1182" i="9"/>
  <c r="AK1181" i="9"/>
  <c r="AK1176" i="9"/>
  <c r="AK1175" i="9"/>
  <c r="AK1167" i="9"/>
  <c r="AK1164" i="9"/>
  <c r="AK1163" i="9"/>
  <c r="AK1139" i="9"/>
  <c r="AK1138" i="9"/>
  <c r="AK1134" i="9"/>
  <c r="AK1133" i="9"/>
  <c r="AK1116" i="9"/>
  <c r="AK1111" i="9"/>
  <c r="AK1108" i="9"/>
  <c r="AK1107" i="9"/>
  <c r="AK1104" i="9"/>
  <c r="AK1103" i="9"/>
  <c r="AK1097" i="9"/>
  <c r="AK1092" i="9"/>
  <c r="AK1091" i="9"/>
  <c r="AK1087" i="9"/>
  <c r="AK1086" i="9"/>
  <c r="AK1083" i="9"/>
  <c r="AK1082" i="9"/>
  <c r="AK1072" i="9"/>
  <c r="AK1069" i="9"/>
  <c r="AK1068" i="9"/>
  <c r="AK1042" i="9"/>
  <c r="AK1041" i="9"/>
  <c r="AK1038" i="9"/>
  <c r="AK1037" i="9"/>
  <c r="AE1108" i="9"/>
  <c r="AE730" i="9"/>
  <c r="AK1210" i="9"/>
  <c r="AK1206" i="9"/>
  <c r="AK1184" i="9"/>
  <c r="AK1178" i="9"/>
  <c r="AK1174" i="9"/>
  <c r="AK1166" i="9"/>
  <c r="AK1162" i="9"/>
  <c r="AK1136" i="9"/>
  <c r="AK1132" i="9"/>
  <c r="AK1115" i="9"/>
  <c r="AK1110" i="9"/>
  <c r="AK1106" i="9"/>
  <c r="AK1099" i="9"/>
  <c r="AK1089" i="9"/>
  <c r="AK1085" i="9"/>
  <c r="AK1081" i="9"/>
  <c r="AK1071" i="9"/>
  <c r="AK1044" i="9"/>
  <c r="AK1040" i="9"/>
  <c r="AK1288" i="9"/>
  <c r="AK1320" i="9"/>
  <c r="AK1316" i="9"/>
  <c r="AK1312" i="9"/>
  <c r="AK1308" i="9"/>
  <c r="AK1304" i="9"/>
  <c r="AK1300" i="9"/>
  <c r="AK1296" i="9"/>
  <c r="AK1292" i="9"/>
  <c r="AK1269" i="9"/>
  <c r="AK1261" i="9"/>
  <c r="AK1257" i="9"/>
  <c r="AK1248" i="9"/>
  <c r="AK1244" i="9"/>
  <c r="AK1284" i="9"/>
  <c r="AK1264" i="9"/>
  <c r="AK1260" i="9"/>
  <c r="AK1241" i="9"/>
  <c r="AK1237" i="9"/>
  <c r="AK1233" i="9"/>
  <c r="AK1276" i="9"/>
  <c r="AK1272" i="9"/>
  <c r="AK1268" i="9"/>
  <c r="AK1280" i="9"/>
  <c r="AK1265" i="9"/>
  <c r="AK1249" i="9"/>
  <c r="AK1245" i="9"/>
  <c r="AK1253" i="9"/>
  <c r="AK1240" i="9"/>
  <c r="AK1236" i="9"/>
  <c r="AK1232" i="9"/>
  <c r="AK1267" i="9"/>
  <c r="AK1263" i="9"/>
  <c r="AK1259" i="9"/>
  <c r="AK1255" i="9"/>
  <c r="AK1251" i="9"/>
  <c r="AK1247" i="9"/>
  <c r="AK1243" i="9"/>
  <c r="AK1239" i="9"/>
  <c r="AK1235" i="9"/>
  <c r="AK1231" i="9"/>
  <c r="AK1227" i="9"/>
  <c r="AK1223" i="9"/>
  <c r="AK1219" i="9"/>
  <c r="AK1214" i="9"/>
  <c r="AK1299" i="9"/>
  <c r="AK1295" i="9"/>
  <c r="AK1291" i="9"/>
  <c r="AK1289" i="9"/>
  <c r="AK1287" i="9"/>
  <c r="AK1285" i="9"/>
  <c r="AK1283" i="9"/>
  <c r="AK1281" i="9"/>
  <c r="AK1279" i="9"/>
  <c r="AK1277" i="9"/>
  <c r="AK1275" i="9"/>
  <c r="AK1273" i="9"/>
  <c r="AK1271" i="9"/>
  <c r="AK901" i="9"/>
  <c r="AK896" i="9"/>
  <c r="AK892" i="9"/>
  <c r="AK888" i="9"/>
  <c r="AK883" i="9"/>
  <c r="AK877" i="9"/>
  <c r="AK872" i="9"/>
  <c r="AK851" i="9"/>
  <c r="AK837" i="9"/>
  <c r="AK818" i="9"/>
  <c r="AK801" i="9"/>
  <c r="AK796" i="9"/>
  <c r="AK792" i="9"/>
  <c r="AK787" i="9"/>
  <c r="AK781" i="9"/>
  <c r="AK917" i="9"/>
  <c r="AK913" i="9"/>
  <c r="AK909" i="9"/>
  <c r="AK905" i="9"/>
  <c r="AK777" i="9"/>
  <c r="AK768" i="9"/>
  <c r="AK763" i="9"/>
  <c r="AK753" i="9"/>
  <c r="AK915" i="9"/>
  <c r="AK911" i="9"/>
  <c r="AK907" i="9"/>
  <c r="AK903" i="9"/>
  <c r="AK898" i="9"/>
  <c r="AK894" i="9"/>
  <c r="AK890" i="9"/>
  <c r="AK886" i="9"/>
  <c r="AK879" i="9"/>
  <c r="AK875" i="9"/>
  <c r="AK849" i="9"/>
  <c r="AK804" i="9"/>
  <c r="AK799" i="9"/>
  <c r="AK794" i="9"/>
  <c r="AK789" i="9"/>
  <c r="AK785" i="9"/>
  <c r="AK779" i="9"/>
  <c r="AK770" i="9"/>
  <c r="AK766" i="9"/>
  <c r="AK760" i="9"/>
  <c r="AK755" i="9"/>
  <c r="AK874" i="9"/>
  <c r="AK803" i="9"/>
  <c r="AK793" i="9"/>
  <c r="AK788" i="9"/>
  <c r="AK782" i="9"/>
  <c r="AK765" i="9"/>
  <c r="AK1318" i="9"/>
  <c r="AK1314" i="9"/>
  <c r="AK1310" i="9"/>
  <c r="AK1306" i="9"/>
  <c r="AK1302" i="9"/>
  <c r="AK1298" i="9"/>
  <c r="AK1294" i="9"/>
  <c r="AK1290" i="9"/>
  <c r="AK1286" i="9"/>
  <c r="AK1282" i="9"/>
  <c r="AK1278" i="9"/>
  <c r="AK1274" i="9"/>
  <c r="AK1270" i="9"/>
  <c r="AK1266" i="9"/>
  <c r="AK1262" i="9"/>
  <c r="AK1258" i="9"/>
  <c r="AK1254" i="9"/>
  <c r="AK1250" i="9"/>
  <c r="AK1246" i="9"/>
  <c r="AK1242" i="9"/>
  <c r="AK1238" i="9"/>
  <c r="AK1234" i="9"/>
  <c r="AK1230" i="9"/>
  <c r="AK1226" i="9"/>
  <c r="AK1222" i="9"/>
  <c r="AK1218" i="9"/>
  <c r="AK1213" i="9"/>
  <c r="AK1209" i="9"/>
  <c r="AK1205" i="9"/>
  <c r="AK1187" i="9"/>
  <c r="AK1183" i="9"/>
  <c r="AK1177" i="9"/>
  <c r="AK1173" i="9"/>
  <c r="AK1165" i="9"/>
  <c r="AK1161" i="9"/>
  <c r="AK1135" i="9"/>
  <c r="AK1109" i="9"/>
  <c r="AK1105" i="9"/>
  <c r="AK1098" i="9"/>
  <c r="AK1088" i="9"/>
  <c r="AK1084" i="9"/>
  <c r="AK1080" i="9"/>
  <c r="AK1070" i="9"/>
  <c r="AK1049" i="9"/>
  <c r="AK1043" i="9"/>
  <c r="AK1039" i="9"/>
  <c r="AK882" i="9"/>
  <c r="AK876" i="9"/>
  <c r="AK850" i="9"/>
  <c r="AK836" i="9"/>
  <c r="AK817" i="9"/>
  <c r="AK800" i="9"/>
  <c r="AK795" i="9"/>
  <c r="AK791" i="9"/>
  <c r="AK786" i="9"/>
  <c r="AK780" i="9"/>
  <c r="AK776" i="9"/>
  <c r="AK771" i="9"/>
  <c r="AK767" i="9"/>
  <c r="AK761" i="9"/>
  <c r="AK756" i="9"/>
  <c r="AK726" i="9"/>
  <c r="AK722" i="9"/>
  <c r="AK1597" i="9"/>
  <c r="AK1593" i="9"/>
  <c r="AK1589" i="9"/>
  <c r="AK1585" i="9"/>
  <c r="AK1581" i="9"/>
  <c r="AK1577" i="9"/>
  <c r="AK1573" i="9"/>
  <c r="AK1569" i="9"/>
  <c r="AK1565" i="9"/>
  <c r="AK1561" i="9"/>
  <c r="AK1557" i="9"/>
  <c r="AK1553" i="9"/>
  <c r="AK1549" i="9"/>
  <c r="AK1545" i="9"/>
  <c r="AK1541" i="9"/>
  <c r="AK1537" i="9"/>
  <c r="AK1533" i="9"/>
  <c r="AK1529" i="9"/>
  <c r="AK1525" i="9"/>
  <c r="AK1521" i="9"/>
  <c r="AK1517" i="9"/>
  <c r="AK1513" i="9"/>
  <c r="AK1509" i="9"/>
  <c r="AK1505" i="9"/>
  <c r="AK1501" i="9"/>
  <c r="AK1497" i="9"/>
  <c r="AK1493" i="9"/>
  <c r="AK1489" i="9"/>
  <c r="AK1485" i="9"/>
  <c r="AK1481" i="9"/>
  <c r="AK1477" i="9"/>
  <c r="AK1473" i="9"/>
  <c r="AK1469" i="9"/>
  <c r="AK1465" i="9"/>
  <c r="AK1461" i="9"/>
  <c r="AK1457" i="9"/>
  <c r="AK1453" i="9"/>
  <c r="AK1449" i="9"/>
  <c r="AK1445" i="9"/>
  <c r="AK1441" i="9"/>
  <c r="AK1437" i="9"/>
  <c r="AK1433" i="9"/>
  <c r="AK1429" i="9"/>
  <c r="AK1425" i="9"/>
  <c r="AK1421" i="9"/>
  <c r="AK1417" i="9"/>
  <c r="AK1413" i="9"/>
  <c r="AK1409" i="9"/>
  <c r="AK1405" i="9"/>
  <c r="AK1401" i="9"/>
  <c r="AK1397" i="9"/>
  <c r="AK1393" i="9"/>
  <c r="AK1389" i="9"/>
  <c r="AK1385" i="9"/>
  <c r="AK1381" i="9"/>
  <c r="AK1377" i="9"/>
  <c r="AK1373" i="9"/>
  <c r="AK1369" i="9"/>
  <c r="AK1365" i="9"/>
  <c r="AK1361" i="9"/>
  <c r="AK1357" i="9"/>
  <c r="AK1353" i="9"/>
  <c r="AK1349" i="9"/>
  <c r="AK1345" i="9"/>
  <c r="AK1341" i="9"/>
  <c r="AK1337" i="9"/>
  <c r="AK1332" i="9"/>
  <c r="AK1328" i="9"/>
  <c r="AK1324" i="9"/>
  <c r="AK844" i="9"/>
  <c r="AK840" i="9"/>
  <c r="AK831" i="9"/>
  <c r="AK826" i="9"/>
  <c r="AK822" i="9"/>
  <c r="AK809" i="9"/>
  <c r="AK738" i="9"/>
  <c r="AK1202" i="9"/>
  <c r="AK1198" i="9"/>
  <c r="AK1194" i="9"/>
  <c r="AK1189" i="9"/>
  <c r="AK1156" i="9"/>
  <c r="AK1151" i="9"/>
  <c r="AK1146" i="9"/>
  <c r="AK1142" i="9"/>
  <c r="AK1123" i="9"/>
  <c r="AK1095" i="9"/>
  <c r="AK1076" i="9"/>
  <c r="AK1055" i="9"/>
  <c r="AK1051" i="9"/>
  <c r="AK1030" i="9"/>
  <c r="AK1026" i="9"/>
  <c r="AK1021" i="9"/>
  <c r="AK1017" i="9"/>
  <c r="AK1011" i="9"/>
  <c r="AK1005" i="9"/>
  <c r="AK1000" i="9"/>
  <c r="AK996" i="9"/>
  <c r="AK989" i="9"/>
  <c r="AK984" i="9"/>
  <c r="AK980" i="9"/>
  <c r="AK974" i="9"/>
  <c r="AK970" i="9"/>
  <c r="AK966" i="9"/>
  <c r="AK962" i="9"/>
  <c r="AK957" i="9"/>
  <c r="AK952" i="9"/>
  <c r="AK945" i="9"/>
  <c r="AK941" i="9"/>
  <c r="AK937" i="9"/>
  <c r="AK933" i="9"/>
  <c r="AK929" i="9"/>
  <c r="AK925" i="9"/>
  <c r="AK921" i="9"/>
  <c r="AK725" i="9"/>
  <c r="AK1600" i="9"/>
  <c r="AK1596" i="9"/>
  <c r="AK1592" i="9"/>
  <c r="AK1588" i="9"/>
  <c r="AK1584" i="9"/>
  <c r="AK1580" i="9"/>
  <c r="AK1576" i="9"/>
  <c r="AK1572" i="9"/>
  <c r="AK1568" i="9"/>
  <c r="AK1564" i="9"/>
  <c r="AK1560" i="9"/>
  <c r="AK1556" i="9"/>
  <c r="AK1552" i="9"/>
  <c r="AK1548" i="9"/>
  <c r="AK1544" i="9"/>
  <c r="AK1540" i="9"/>
  <c r="AK1536" i="9"/>
  <c r="AK1532" i="9"/>
  <c r="AK1528" i="9"/>
  <c r="AK1524" i="9"/>
  <c r="AK1520" i="9"/>
  <c r="AK1516" i="9"/>
  <c r="AK1512" i="9"/>
  <c r="AK1508" i="9"/>
  <c r="AK1504" i="9"/>
  <c r="AK1500" i="9"/>
  <c r="AK1496" i="9"/>
  <c r="AK1492" i="9"/>
  <c r="AK1488" i="9"/>
  <c r="AK1484" i="9"/>
  <c r="AK1480" i="9"/>
  <c r="AK1476" i="9"/>
  <c r="AK1472" i="9"/>
  <c r="AK1468" i="9"/>
  <c r="AK1464" i="9"/>
  <c r="AK1460" i="9"/>
  <c r="AK1456" i="9"/>
  <c r="AK1452" i="9"/>
  <c r="AK1448" i="9"/>
  <c r="AK1444" i="9"/>
  <c r="AK1440" i="9"/>
  <c r="AK1436" i="9"/>
  <c r="AK1432" i="9"/>
  <c r="AK1428" i="9"/>
  <c r="AK1424" i="9"/>
  <c r="AK1420" i="9"/>
  <c r="AK1416" i="9"/>
  <c r="AK1412" i="9"/>
  <c r="AK1408" i="9"/>
  <c r="AK1404" i="9"/>
  <c r="AK1400" i="9"/>
  <c r="AK1396" i="9"/>
  <c r="AK1392" i="9"/>
  <c r="AK1388" i="9"/>
  <c r="AK1384" i="9"/>
  <c r="AK1380" i="9"/>
  <c r="AK1376" i="9"/>
  <c r="AK1372" i="9"/>
  <c r="AK1368" i="9"/>
  <c r="AK1364" i="9"/>
  <c r="AK1360" i="9"/>
  <c r="AK1356" i="9"/>
  <c r="AK1352" i="9"/>
  <c r="AK1348" i="9"/>
  <c r="AK1344" i="9"/>
  <c r="AK1340" i="9"/>
  <c r="AK1335" i="9"/>
  <c r="AK1331" i="9"/>
  <c r="AK1327" i="9"/>
  <c r="AK1323" i="9"/>
  <c r="AK1319" i="9"/>
  <c r="AK1315" i="9"/>
  <c r="AK1311" i="9"/>
  <c r="AK1307" i="9"/>
  <c r="AK1303" i="9"/>
  <c r="AH1035" i="9"/>
  <c r="AJ1035" i="9" s="1"/>
  <c r="AK1035" i="9"/>
  <c r="AK843" i="9"/>
  <c r="AK839" i="9"/>
  <c r="AK834" i="9"/>
  <c r="AK830" i="9"/>
  <c r="AK825" i="9"/>
  <c r="AK808" i="9"/>
  <c r="AK774" i="9"/>
  <c r="AK743" i="9"/>
  <c r="AK737" i="9"/>
  <c r="AK1201" i="9"/>
  <c r="AK1197" i="9"/>
  <c r="AK1193" i="9"/>
  <c r="AK1155" i="9"/>
  <c r="AK1150" i="9"/>
  <c r="AK1145" i="9"/>
  <c r="AK1141" i="9"/>
  <c r="AK1122" i="9"/>
  <c r="AK1094" i="9"/>
  <c r="AK1075" i="9"/>
  <c r="AK1059" i="9"/>
  <c r="AK1054" i="9"/>
  <c r="AH1034" i="9"/>
  <c r="AJ1034" i="9" s="1"/>
  <c r="AK1034" i="9"/>
  <c r="AK1029" i="9"/>
  <c r="AK1025" i="9"/>
  <c r="AK1020" i="9"/>
  <c r="AK1016" i="9"/>
  <c r="AK1004" i="9"/>
  <c r="AK999" i="9"/>
  <c r="AK995" i="9"/>
  <c r="AK987" i="9"/>
  <c r="AK983" i="9"/>
  <c r="AK979" i="9"/>
  <c r="AK973" i="9"/>
  <c r="AK969" i="9"/>
  <c r="AK965" i="9"/>
  <c r="AK961" i="9"/>
  <c r="AK956" i="9"/>
  <c r="AK951" i="9"/>
  <c r="AK944" i="9"/>
  <c r="AK940" i="9"/>
  <c r="AK936" i="9"/>
  <c r="AK932" i="9"/>
  <c r="AK928" i="9"/>
  <c r="AK924" i="9"/>
  <c r="AK920" i="9"/>
  <c r="AK914" i="9"/>
  <c r="AK910" i="9"/>
  <c r="AK906" i="9"/>
  <c r="AK902" i="9"/>
  <c r="AK897" i="9"/>
  <c r="AK893" i="9"/>
  <c r="AK889" i="9"/>
  <c r="AK884" i="9"/>
  <c r="AK878" i="9"/>
  <c r="AK852" i="9"/>
  <c r="AK848" i="9"/>
  <c r="AK778" i="9"/>
  <c r="AK769" i="9"/>
  <c r="AK759" i="9"/>
  <c r="AK754" i="9"/>
  <c r="AK731" i="9"/>
  <c r="AK724" i="9"/>
  <c r="AK1599" i="9"/>
  <c r="AK1595" i="9"/>
  <c r="AK1591" i="9"/>
  <c r="AK1587" i="9"/>
  <c r="AK1583" i="9"/>
  <c r="AK1579" i="9"/>
  <c r="AK1575" i="9"/>
  <c r="AK1571" i="9"/>
  <c r="AK1567" i="9"/>
  <c r="AK1563" i="9"/>
  <c r="AK1559" i="9"/>
  <c r="AK1555" i="9"/>
  <c r="AK1551" i="9"/>
  <c r="AK1547" i="9"/>
  <c r="AK1543" i="9"/>
  <c r="AK1539" i="9"/>
  <c r="AK1535" i="9"/>
  <c r="AK1531" i="9"/>
  <c r="AK1527" i="9"/>
  <c r="AK1523" i="9"/>
  <c r="AK1519" i="9"/>
  <c r="AK1515" i="9"/>
  <c r="AK1511" i="9"/>
  <c r="AK1507" i="9"/>
  <c r="AK1503" i="9"/>
  <c r="AK1499" i="9"/>
  <c r="AK1495" i="9"/>
  <c r="AK1491" i="9"/>
  <c r="AK1487" i="9"/>
  <c r="AK1483" i="9"/>
  <c r="AK1479" i="9"/>
  <c r="AK1475" i="9"/>
  <c r="AK1471" i="9"/>
  <c r="AK1467" i="9"/>
  <c r="AK1463" i="9"/>
  <c r="AK1459" i="9"/>
  <c r="AK1455" i="9"/>
  <c r="AK1451" i="9"/>
  <c r="AK1447" i="9"/>
  <c r="AK1443" i="9"/>
  <c r="AK1439" i="9"/>
  <c r="AK1435" i="9"/>
  <c r="AK1431" i="9"/>
  <c r="AK1427" i="9"/>
  <c r="AK1423" i="9"/>
  <c r="AK1419" i="9"/>
  <c r="AK1415" i="9"/>
  <c r="AK1411" i="9"/>
  <c r="AK1407" i="9"/>
  <c r="AK1403" i="9"/>
  <c r="AK1399" i="9"/>
  <c r="AK1395" i="9"/>
  <c r="AK1391" i="9"/>
  <c r="AK1387" i="9"/>
  <c r="AK1383" i="9"/>
  <c r="AK1379" i="9"/>
  <c r="AK1375" i="9"/>
  <c r="AK1371" i="9"/>
  <c r="AK1367" i="9"/>
  <c r="AK1363" i="9"/>
  <c r="AK1359" i="9"/>
  <c r="AK1355" i="9"/>
  <c r="AK1351" i="9"/>
  <c r="AK1347" i="9"/>
  <c r="AK1343" i="9"/>
  <c r="AK1339" i="9"/>
  <c r="AK1334" i="9"/>
  <c r="AK1330" i="9"/>
  <c r="AK1326" i="9"/>
  <c r="AK1322" i="9"/>
  <c r="AK857" i="9"/>
  <c r="AK842" i="9"/>
  <c r="AK833" i="9"/>
  <c r="AK828" i="9"/>
  <c r="AK824" i="9"/>
  <c r="AK807" i="9"/>
  <c r="AK773" i="9"/>
  <c r="AK742" i="9"/>
  <c r="AK734" i="9"/>
  <c r="AK1200" i="9"/>
  <c r="AK1196" i="9"/>
  <c r="AK1192" i="9"/>
  <c r="AK1154" i="9"/>
  <c r="AK1149" i="9"/>
  <c r="AK1144" i="9"/>
  <c r="AK1126" i="9"/>
  <c r="AK1121" i="9"/>
  <c r="AK1113" i="9"/>
  <c r="AK1074" i="9"/>
  <c r="AK1058" i="9"/>
  <c r="AK1053" i="9"/>
  <c r="AK1032" i="9"/>
  <c r="AK1028" i="9"/>
  <c r="AK1023" i="9"/>
  <c r="AK1019" i="9"/>
  <c r="AK1015" i="9"/>
  <c r="AK1008" i="9"/>
  <c r="AK1003" i="9"/>
  <c r="AK998" i="9"/>
  <c r="AK991" i="9"/>
  <c r="AK986" i="9"/>
  <c r="AK982" i="9"/>
  <c r="AK976" i="9"/>
  <c r="AK972" i="9"/>
  <c r="AK968" i="9"/>
  <c r="AK964" i="9"/>
  <c r="AK960" i="9"/>
  <c r="AK954" i="9"/>
  <c r="AK950" i="9"/>
  <c r="AK943" i="9"/>
  <c r="AK939" i="9"/>
  <c r="AK935" i="9"/>
  <c r="AK931" i="9"/>
  <c r="AK927" i="9"/>
  <c r="AK923" i="9"/>
  <c r="AK727" i="9"/>
  <c r="AK723" i="9"/>
  <c r="AK1598" i="9"/>
  <c r="AK1594" i="9"/>
  <c r="AK1590" i="9"/>
  <c r="AK1586" i="9"/>
  <c r="AK1582" i="9"/>
  <c r="AK1578" i="9"/>
  <c r="AK1574" i="9"/>
  <c r="AK1570" i="9"/>
  <c r="AK1566" i="9"/>
  <c r="AK1562" i="9"/>
  <c r="AK1558" i="9"/>
  <c r="AK1554" i="9"/>
  <c r="AK1550" i="9"/>
  <c r="AK1546" i="9"/>
  <c r="AK1542" i="9"/>
  <c r="AK1538" i="9"/>
  <c r="AK1534" i="9"/>
  <c r="AK1530" i="9"/>
  <c r="AK1526" i="9"/>
  <c r="AK1522" i="9"/>
  <c r="AK1518" i="9"/>
  <c r="AK1514" i="9"/>
  <c r="AK1510" i="9"/>
  <c r="AK1506" i="9"/>
  <c r="AK1502" i="9"/>
  <c r="AK1498" i="9"/>
  <c r="AK1494" i="9"/>
  <c r="AK1490" i="9"/>
  <c r="AK1486" i="9"/>
  <c r="AK1482" i="9"/>
  <c r="AK1478" i="9"/>
  <c r="AK1474" i="9"/>
  <c r="AK1470" i="9"/>
  <c r="AK1466" i="9"/>
  <c r="AK1462" i="9"/>
  <c r="AK1458" i="9"/>
  <c r="AK1454" i="9"/>
  <c r="AK1450" i="9"/>
  <c r="AK1446" i="9"/>
  <c r="AK1442" i="9"/>
  <c r="AK1438" i="9"/>
  <c r="AK1434" i="9"/>
  <c r="AK1430" i="9"/>
  <c r="AK1426" i="9"/>
  <c r="AK1422" i="9"/>
  <c r="AK1418" i="9"/>
  <c r="AK1414" i="9"/>
  <c r="AK1410" i="9"/>
  <c r="AK1406" i="9"/>
  <c r="AK1402" i="9"/>
  <c r="AK1398" i="9"/>
  <c r="AK1394" i="9"/>
  <c r="AK1390" i="9"/>
  <c r="AK1386" i="9"/>
  <c r="AK1382" i="9"/>
  <c r="AK1378" i="9"/>
  <c r="AK1374" i="9"/>
  <c r="AK1370" i="9"/>
  <c r="AK1366" i="9"/>
  <c r="AK1362" i="9"/>
  <c r="AK1358" i="9"/>
  <c r="AK1354" i="9"/>
  <c r="AK1350" i="9"/>
  <c r="AK1346" i="9"/>
  <c r="AK1342" i="9"/>
  <c r="AK1338" i="9"/>
  <c r="AK1333" i="9"/>
  <c r="AK1329" i="9"/>
  <c r="AK1325" i="9"/>
  <c r="AK1321" i="9"/>
  <c r="AK1317" i="9"/>
  <c r="AK1313" i="9"/>
  <c r="AK1309" i="9"/>
  <c r="AK1305" i="9"/>
  <c r="AK1301" i="9"/>
  <c r="AK1297" i="9"/>
  <c r="AK1293" i="9"/>
  <c r="AK856" i="9"/>
  <c r="AK845" i="9"/>
  <c r="AK841" i="9"/>
  <c r="AK832" i="9"/>
  <c r="AK827" i="9"/>
  <c r="AK823" i="9"/>
  <c r="AK806" i="9"/>
  <c r="AK741" i="9"/>
  <c r="AK733" i="9"/>
  <c r="AK1216" i="9"/>
  <c r="AK1199" i="9"/>
  <c r="AK1195" i="9"/>
  <c r="AK1153" i="9"/>
  <c r="AK1148" i="9"/>
  <c r="AK1143" i="9"/>
  <c r="AK1078" i="9"/>
  <c r="AK1062" i="9"/>
  <c r="AK1052" i="9"/>
  <c r="AK1031" i="9"/>
  <c r="AK1027" i="9"/>
  <c r="AK1022" i="9"/>
  <c r="AK1018" i="9"/>
  <c r="AK1012" i="9"/>
  <c r="AK1007" i="9"/>
  <c r="AK1002" i="9"/>
  <c r="AK997" i="9"/>
  <c r="AK990" i="9"/>
  <c r="AK985" i="9"/>
  <c r="AK981" i="9"/>
  <c r="AK975" i="9"/>
  <c r="AK971" i="9"/>
  <c r="AK967" i="9"/>
  <c r="AK963" i="9"/>
  <c r="AK958" i="9"/>
  <c r="AK953" i="9"/>
  <c r="AK949" i="9"/>
  <c r="AK942" i="9"/>
  <c r="AK938" i="9"/>
  <c r="AK934" i="9"/>
  <c r="AK930" i="9"/>
  <c r="AK926" i="9"/>
  <c r="AK922" i="9"/>
  <c r="AK916" i="9"/>
  <c r="AK912" i="9"/>
  <c r="AK908" i="9"/>
  <c r="AK904" i="9"/>
  <c r="AK900" i="9"/>
  <c r="AK895" i="9"/>
  <c r="AK891" i="9"/>
  <c r="AK887" i="9"/>
  <c r="AK746" i="9"/>
  <c r="AJ766" i="9"/>
  <c r="AD766" i="9"/>
  <c r="AH1051" i="9"/>
  <c r="AJ1051" i="9" s="1"/>
  <c r="AD1051" i="9"/>
  <c r="AH1098" i="9"/>
  <c r="AJ1098" i="9" s="1"/>
  <c r="AD1098" i="9"/>
  <c r="AH1039" i="9"/>
  <c r="AJ1039" i="9" s="1"/>
  <c r="AD1039" i="9"/>
  <c r="AH879" i="9"/>
  <c r="AJ879" i="9" s="1"/>
  <c r="AD879" i="9"/>
  <c r="AJ785" i="9"/>
  <c r="AD785" i="9"/>
  <c r="AH1126" i="9"/>
  <c r="AJ1126" i="9" s="1"/>
  <c r="AD1126" i="9"/>
  <c r="AH1148" i="9"/>
  <c r="AJ1148" i="9" s="1"/>
  <c r="AD1148" i="9"/>
  <c r="AH975" i="9"/>
  <c r="AJ975" i="9" s="1"/>
  <c r="AD975" i="9"/>
  <c r="AJ786" i="9"/>
  <c r="AD786" i="9"/>
  <c r="AH1082" i="9"/>
  <c r="AJ1082" i="9" s="1"/>
  <c r="AD1082" i="9"/>
  <c r="AH843" i="9"/>
  <c r="AJ843" i="9" s="1"/>
  <c r="AH839" i="9"/>
  <c r="AJ839" i="9" s="1"/>
  <c r="AH834" i="9"/>
  <c r="AJ834" i="9" s="1"/>
  <c r="AH830" i="9"/>
  <c r="AJ830" i="9" s="1"/>
  <c r="AH825" i="9"/>
  <c r="AJ825" i="9" s="1"/>
  <c r="AH774" i="9"/>
  <c r="AJ774" i="9" s="1"/>
  <c r="AH737" i="9"/>
  <c r="AJ737" i="9" s="1"/>
  <c r="AH848" i="9"/>
  <c r="AJ848" i="9" s="1"/>
  <c r="AH778" i="9"/>
  <c r="AJ778" i="9" s="1"/>
  <c r="AH759" i="9"/>
  <c r="AJ759" i="9" s="1"/>
  <c r="AH754" i="9"/>
  <c r="AJ754" i="9" s="1"/>
  <c r="AH842" i="9"/>
  <c r="AJ842" i="9" s="1"/>
  <c r="AH833" i="9"/>
  <c r="AJ833" i="9" s="1"/>
  <c r="AH828" i="9"/>
  <c r="AJ828" i="9" s="1"/>
  <c r="AH824" i="9"/>
  <c r="AJ824" i="9" s="1"/>
  <c r="AH773" i="9"/>
  <c r="AJ773" i="9" s="1"/>
  <c r="AH731" i="9"/>
  <c r="AJ731" i="9" s="1"/>
  <c r="AH724" i="9"/>
  <c r="AJ724" i="9" s="1"/>
  <c r="AH727" i="9"/>
  <c r="AJ727" i="9" s="1"/>
  <c r="AH723" i="9"/>
  <c r="AJ723" i="9" s="1"/>
  <c r="AH851" i="9"/>
  <c r="AJ851" i="9" s="1"/>
  <c r="AH837" i="9"/>
  <c r="AJ837" i="9" s="1"/>
  <c r="AH818" i="9"/>
  <c r="AJ818" i="9" s="1"/>
  <c r="AH801" i="9"/>
  <c r="AJ801" i="9" s="1"/>
  <c r="AH796" i="9"/>
  <c r="AJ796" i="9" s="1"/>
  <c r="AH792" i="9"/>
  <c r="AJ792" i="9" s="1"/>
  <c r="AH781" i="9"/>
  <c r="AJ781" i="9" s="1"/>
  <c r="AH777" i="9"/>
  <c r="AJ777" i="9" s="1"/>
  <c r="AH763" i="9"/>
  <c r="AJ763" i="9" s="1"/>
  <c r="AH753" i="9"/>
  <c r="AJ753" i="9" s="1"/>
  <c r="AH726" i="9"/>
  <c r="AJ726" i="9" s="1"/>
  <c r="AH841" i="9"/>
  <c r="AJ841" i="9" s="1"/>
  <c r="AH832" i="9"/>
  <c r="AJ832" i="9" s="1"/>
  <c r="AH827" i="9"/>
  <c r="AJ827" i="9" s="1"/>
  <c r="AH823" i="9"/>
  <c r="AJ823" i="9" s="1"/>
  <c r="AH806" i="9"/>
  <c r="AJ806" i="9" s="1"/>
  <c r="AH850" i="9"/>
  <c r="AJ850" i="9" s="1"/>
  <c r="AH836" i="9"/>
  <c r="AJ836" i="9" s="1"/>
  <c r="AH800" i="9"/>
  <c r="AJ800" i="9" s="1"/>
  <c r="AH795" i="9"/>
  <c r="AJ795" i="9" s="1"/>
  <c r="AH791" i="9"/>
  <c r="AJ791" i="9" s="1"/>
  <c r="AH780" i="9"/>
  <c r="AJ780" i="9" s="1"/>
  <c r="AH776" i="9"/>
  <c r="AJ776" i="9" s="1"/>
  <c r="AH771" i="9"/>
  <c r="AJ771" i="9" s="1"/>
  <c r="AH756" i="9"/>
  <c r="AJ756" i="9" s="1"/>
  <c r="AH746" i="9"/>
  <c r="AJ746" i="9" s="1"/>
  <c r="AH844" i="9"/>
  <c r="AJ844" i="9" s="1"/>
  <c r="AH840" i="9"/>
  <c r="AJ840" i="9" s="1"/>
  <c r="AH831" i="9"/>
  <c r="AJ831" i="9" s="1"/>
  <c r="AH826" i="9"/>
  <c r="AJ826" i="9" s="1"/>
  <c r="AH738" i="9"/>
  <c r="AJ738" i="9" s="1"/>
  <c r="AH849" i="9"/>
  <c r="AJ849" i="9" s="1"/>
  <c r="AH799" i="9"/>
  <c r="AJ799" i="9" s="1"/>
  <c r="AH794" i="9"/>
  <c r="AJ794" i="9" s="1"/>
  <c r="AH779" i="9"/>
  <c r="AJ779" i="9" s="1"/>
  <c r="AH770" i="9"/>
  <c r="AJ770" i="9" s="1"/>
  <c r="AH760" i="9"/>
  <c r="AJ760" i="9" s="1"/>
  <c r="AH755" i="9"/>
  <c r="AJ755" i="9" s="1"/>
  <c r="T717" i="9"/>
  <c r="U717" i="9"/>
  <c r="Y717" i="9"/>
  <c r="X717" i="9" s="1"/>
  <c r="Y698" i="9"/>
  <c r="T721" i="9"/>
  <c r="T720" i="9"/>
  <c r="T719" i="9"/>
  <c r="T718" i="9"/>
  <c r="U721" i="9"/>
  <c r="U720" i="9"/>
  <c r="U719" i="9"/>
  <c r="U718" i="9"/>
  <c r="AD718" i="9" s="1"/>
  <c r="T716" i="9"/>
  <c r="T715" i="9"/>
  <c r="T714" i="9"/>
  <c r="T713" i="9"/>
  <c r="T712" i="9"/>
  <c r="T711" i="9"/>
  <c r="T710" i="9"/>
  <c r="T709" i="9"/>
  <c r="T708" i="9"/>
  <c r="T707" i="9"/>
  <c r="T706" i="9"/>
  <c r="T705" i="9"/>
  <c r="T704" i="9"/>
  <c r="U716" i="9"/>
  <c r="AJ716" i="9" s="1"/>
  <c r="U715" i="9"/>
  <c r="AJ715" i="9" s="1"/>
  <c r="U714" i="9"/>
  <c r="AJ714" i="9" s="1"/>
  <c r="U713" i="9"/>
  <c r="U712" i="9"/>
  <c r="U711" i="9"/>
  <c r="U710" i="9"/>
  <c r="U709" i="9"/>
  <c r="AJ709" i="9" s="1"/>
  <c r="U708" i="9"/>
  <c r="AJ708" i="9" s="1"/>
  <c r="U707" i="9"/>
  <c r="U706" i="9"/>
  <c r="U705" i="9"/>
  <c r="U704" i="9"/>
  <c r="T699" i="9"/>
  <c r="AK699" i="9" s="1"/>
  <c r="T703" i="9"/>
  <c r="U703" i="9"/>
  <c r="AE1082" i="9" l="1"/>
  <c r="AE1126" i="9"/>
  <c r="AE1098" i="9"/>
  <c r="AE718" i="9"/>
  <c r="AE786" i="9"/>
  <c r="AE785" i="9"/>
  <c r="AE1051" i="9"/>
  <c r="AE975" i="9"/>
  <c r="AE879" i="9"/>
  <c r="AE766" i="9"/>
  <c r="AE1148" i="9"/>
  <c r="AE1039" i="9"/>
  <c r="AK718" i="9"/>
  <c r="AK710" i="9"/>
  <c r="AK712" i="9"/>
  <c r="AK704" i="9"/>
  <c r="AK717" i="9"/>
  <c r="AK708" i="9"/>
  <c r="AK716" i="9"/>
  <c r="AK711" i="9"/>
  <c r="AK706" i="9"/>
  <c r="AK714" i="9"/>
  <c r="AK721" i="9"/>
  <c r="AK703" i="9"/>
  <c r="AK705" i="9"/>
  <c r="AK713" i="9"/>
  <c r="AK719" i="9"/>
  <c r="AK707" i="9"/>
  <c r="AK715" i="9"/>
  <c r="AK720" i="9"/>
  <c r="AK709" i="9"/>
  <c r="AD717" i="9"/>
  <c r="AH704" i="9"/>
  <c r="AJ704" i="9" s="1"/>
  <c r="AH712" i="9"/>
  <c r="AJ712" i="9" s="1"/>
  <c r="AH711" i="9"/>
  <c r="AJ711" i="9" s="1"/>
  <c r="AH705" i="9"/>
  <c r="AJ705" i="9" s="1"/>
  <c r="AH713" i="9"/>
  <c r="AJ713" i="9" s="1"/>
  <c r="AH718" i="9"/>
  <c r="AJ718" i="9" s="1"/>
  <c r="AH719" i="9"/>
  <c r="AJ719" i="9" s="1"/>
  <c r="AH720" i="9"/>
  <c r="AJ720" i="9" s="1"/>
  <c r="AH717" i="9"/>
  <c r="AJ717" i="9" s="1"/>
  <c r="AH703" i="9"/>
  <c r="AJ703" i="9" s="1"/>
  <c r="AH721" i="9"/>
  <c r="AJ721" i="9" s="1"/>
  <c r="AH710" i="9"/>
  <c r="AJ710" i="9" s="1"/>
  <c r="X698" i="9"/>
  <c r="AD698" i="9" s="1"/>
  <c r="AE698" i="9" l="1"/>
  <c r="AE717" i="9"/>
  <c r="T688" i="9"/>
  <c r="U688" i="9"/>
  <c r="AJ688" i="9" s="1"/>
  <c r="T689" i="9"/>
  <c r="U689" i="9"/>
  <c r="AJ689" i="9" s="1"/>
  <c r="T690" i="9"/>
  <c r="U690" i="9"/>
  <c r="AJ690" i="9" s="1"/>
  <c r="T691" i="9"/>
  <c r="U691" i="9"/>
  <c r="AJ691" i="9" s="1"/>
  <c r="T692" i="9"/>
  <c r="U692" i="9"/>
  <c r="AJ692" i="9" s="1"/>
  <c r="T693" i="9"/>
  <c r="U693" i="9"/>
  <c r="T694" i="9"/>
  <c r="U694" i="9"/>
  <c r="T695" i="9"/>
  <c r="U695" i="9"/>
  <c r="T696" i="9"/>
  <c r="U696" i="9"/>
  <c r="T697" i="9"/>
  <c r="U697" i="9"/>
  <c r="T700" i="9"/>
  <c r="U700" i="9"/>
  <c r="T701" i="9"/>
  <c r="U701" i="9"/>
  <c r="T702" i="9"/>
  <c r="U702" i="9"/>
  <c r="T683" i="9"/>
  <c r="T684" i="9"/>
  <c r="T685" i="9"/>
  <c r="T686" i="9"/>
  <c r="T666" i="9"/>
  <c r="T667" i="9"/>
  <c r="T668" i="9"/>
  <c r="T669" i="9"/>
  <c r="T670" i="9"/>
  <c r="T671" i="9"/>
  <c r="T672" i="9"/>
  <c r="T673" i="9"/>
  <c r="T675" i="9"/>
  <c r="T676" i="9"/>
  <c r="T677" i="9"/>
  <c r="T678" i="9"/>
  <c r="T679" i="9"/>
  <c r="T680" i="9"/>
  <c r="T681" i="9"/>
  <c r="T682" i="9"/>
  <c r="T664" i="9"/>
  <c r="T663" i="9"/>
  <c r="T662" i="9"/>
  <c r="T661" i="9"/>
  <c r="T660" i="9"/>
  <c r="U683" i="9"/>
  <c r="U684" i="9"/>
  <c r="U685" i="9"/>
  <c r="U686" i="9"/>
  <c r="U667" i="9"/>
  <c r="U668" i="9"/>
  <c r="U669" i="9"/>
  <c r="U670" i="9"/>
  <c r="U671" i="9"/>
  <c r="U672" i="9"/>
  <c r="U673" i="9"/>
  <c r="U675" i="9"/>
  <c r="U676" i="9"/>
  <c r="U677" i="9"/>
  <c r="U678" i="9"/>
  <c r="U679" i="9"/>
  <c r="U680" i="9"/>
  <c r="U681" i="9"/>
  <c r="U682" i="9"/>
  <c r="U666" i="9"/>
  <c r="U664" i="9"/>
  <c r="AJ664" i="9" s="1"/>
  <c r="U663" i="9"/>
  <c r="AJ663" i="9" s="1"/>
  <c r="U662" i="9"/>
  <c r="AJ662" i="9" s="1"/>
  <c r="U661" i="9"/>
  <c r="AJ661" i="9" s="1"/>
  <c r="U660" i="9"/>
  <c r="AJ660" i="9" s="1"/>
  <c r="AD2144" i="9"/>
  <c r="AD2145" i="9"/>
  <c r="AD2146" i="9"/>
  <c r="AD2147" i="9"/>
  <c r="AD2148" i="9"/>
  <c r="AD2149" i="9"/>
  <c r="AD2150" i="9"/>
  <c r="AD2151" i="9"/>
  <c r="AD2152" i="9"/>
  <c r="AD2153" i="9"/>
  <c r="AD2154" i="9"/>
  <c r="AD2155" i="9"/>
  <c r="AD2156" i="9"/>
  <c r="AD2157" i="9"/>
  <c r="AD2158" i="9"/>
  <c r="AD2159" i="9"/>
  <c r="AD2160" i="9"/>
  <c r="AD2161" i="9"/>
  <c r="AD2162" i="9"/>
  <c r="AD2163" i="9"/>
  <c r="AD2164" i="9"/>
  <c r="AD2165" i="9"/>
  <c r="AD2166" i="9"/>
  <c r="AD2167" i="9"/>
  <c r="AD2168" i="9"/>
  <c r="AD2169" i="9"/>
  <c r="AD2170" i="9"/>
  <c r="AD2171" i="9"/>
  <c r="AD2172" i="9"/>
  <c r="AD2173" i="9"/>
  <c r="AD2174" i="9"/>
  <c r="AD2175" i="9"/>
  <c r="AD2176" i="9"/>
  <c r="AD2177" i="9"/>
  <c r="AD2178" i="9"/>
  <c r="AD2179" i="9"/>
  <c r="AD2180" i="9"/>
  <c r="AD2181" i="9"/>
  <c r="AD2182" i="9"/>
  <c r="AD2183" i="9"/>
  <c r="AD2184" i="9"/>
  <c r="AD2185" i="9"/>
  <c r="AD2186" i="9"/>
  <c r="AD2187" i="9"/>
  <c r="AD2188" i="9"/>
  <c r="AD2189" i="9"/>
  <c r="AD2190" i="9"/>
  <c r="AD2191" i="9"/>
  <c r="AD2192" i="9"/>
  <c r="AD2193" i="9"/>
  <c r="AD2194" i="9"/>
  <c r="AD2195" i="9"/>
  <c r="AD2196" i="9"/>
  <c r="AD2197" i="9"/>
  <c r="AD2198" i="9"/>
  <c r="AD2199" i="9"/>
  <c r="AD2200" i="9"/>
  <c r="AD2201" i="9"/>
  <c r="AD2202" i="9"/>
  <c r="AD2203" i="9"/>
  <c r="AD2204" i="9"/>
  <c r="AD2205" i="9"/>
  <c r="AD2206" i="9"/>
  <c r="AD2207" i="9"/>
  <c r="AD2208" i="9"/>
  <c r="AD2209" i="9"/>
  <c r="AD2210" i="9"/>
  <c r="AD2211" i="9"/>
  <c r="AD2212" i="9"/>
  <c r="AD2213" i="9"/>
  <c r="AD2214" i="9"/>
  <c r="AD2215" i="9"/>
  <c r="AD2216" i="9"/>
  <c r="AD2217" i="9"/>
  <c r="AD2218" i="9"/>
  <c r="AD2219" i="9"/>
  <c r="AD2220" i="9"/>
  <c r="AD2221" i="9"/>
  <c r="AD2222" i="9"/>
  <c r="AD2223" i="9"/>
  <c r="AD2224" i="9"/>
  <c r="AD2225" i="9"/>
  <c r="AD2226" i="9"/>
  <c r="AD2227" i="9"/>
  <c r="AD2228" i="9"/>
  <c r="AD2229" i="9"/>
  <c r="AD2230" i="9"/>
  <c r="AD2231" i="9"/>
  <c r="AD2232" i="9"/>
  <c r="AD2233" i="9"/>
  <c r="AD2234" i="9"/>
  <c r="AD2235" i="9"/>
  <c r="AD2236" i="9"/>
  <c r="AD2237" i="9"/>
  <c r="AD2238" i="9"/>
  <c r="AD2239" i="9"/>
  <c r="AD2240" i="9"/>
  <c r="AD2241" i="9"/>
  <c r="AD2242" i="9"/>
  <c r="AD2243" i="9"/>
  <c r="AD2244" i="9"/>
  <c r="AD2245" i="9"/>
  <c r="AD2246" i="9"/>
  <c r="AD2247" i="9"/>
  <c r="AD2248" i="9"/>
  <c r="AD2249" i="9"/>
  <c r="AD2250" i="9"/>
  <c r="AD2251" i="9"/>
  <c r="AD2252" i="9"/>
  <c r="AD2253" i="9"/>
  <c r="AD2254" i="9"/>
  <c r="AD2255" i="9"/>
  <c r="AD2256" i="9"/>
  <c r="AD2257" i="9"/>
  <c r="AD2258" i="9"/>
  <c r="AD2259" i="9"/>
  <c r="AD2260" i="9"/>
  <c r="AD2261" i="9"/>
  <c r="AD2262" i="9"/>
  <c r="AD2263" i="9"/>
  <c r="AD2264" i="9"/>
  <c r="AD2265" i="9"/>
  <c r="AD2266" i="9"/>
  <c r="AD2267" i="9"/>
  <c r="AD2268" i="9"/>
  <c r="AD2269" i="9"/>
  <c r="AD2270" i="9"/>
  <c r="AD2271" i="9"/>
  <c r="AD2272" i="9"/>
  <c r="AD2273" i="9"/>
  <c r="AD2274" i="9"/>
  <c r="AD2275" i="9"/>
  <c r="AD2276" i="9"/>
  <c r="AD2277" i="9"/>
  <c r="AD2278" i="9"/>
  <c r="AD2279" i="9"/>
  <c r="AD2280" i="9"/>
  <c r="AD2281" i="9"/>
  <c r="AD2282" i="9"/>
  <c r="AD2283" i="9"/>
  <c r="AD2284" i="9"/>
  <c r="AD2285" i="9"/>
  <c r="AD2286" i="9"/>
  <c r="AD2287" i="9"/>
  <c r="AD2288" i="9"/>
  <c r="AD2289" i="9"/>
  <c r="AD2290" i="9"/>
  <c r="AD2291" i="9"/>
  <c r="AD2292" i="9"/>
  <c r="AD2293" i="9"/>
  <c r="AD2294" i="9"/>
  <c r="AD2295" i="9"/>
  <c r="AD2296" i="9"/>
  <c r="AD2297" i="9"/>
  <c r="AD2298" i="9"/>
  <c r="AD2299" i="9"/>
  <c r="AD2300" i="9"/>
  <c r="AD2301" i="9"/>
  <c r="AD2302" i="9"/>
  <c r="AD2303" i="9"/>
  <c r="AD2304" i="9"/>
  <c r="AD2305" i="9"/>
  <c r="AD2306" i="9"/>
  <c r="AD2307" i="9"/>
  <c r="AD2308" i="9"/>
  <c r="AD2309" i="9"/>
  <c r="AD2310" i="9"/>
  <c r="AD2311" i="9"/>
  <c r="AD2312" i="9"/>
  <c r="AD2313" i="9"/>
  <c r="AD2314" i="9"/>
  <c r="AD2315" i="9"/>
  <c r="AD2316" i="9"/>
  <c r="AD2317" i="9"/>
  <c r="AD2318" i="9"/>
  <c r="AD2319" i="9"/>
  <c r="AD2320" i="9"/>
  <c r="AD2321" i="9"/>
  <c r="AD2322" i="9"/>
  <c r="AD2323" i="9"/>
  <c r="AD2324" i="9"/>
  <c r="AD2325" i="9"/>
  <c r="AD2326" i="9"/>
  <c r="AD2327" i="9"/>
  <c r="AD2328" i="9"/>
  <c r="AD2329" i="9"/>
  <c r="AD2330" i="9"/>
  <c r="AD2331" i="9"/>
  <c r="AD2332" i="9"/>
  <c r="AD2333" i="9"/>
  <c r="AD2334" i="9"/>
  <c r="AD2335" i="9"/>
  <c r="AD2336" i="9"/>
  <c r="AD2337" i="9"/>
  <c r="AD2338" i="9"/>
  <c r="AD2339" i="9"/>
  <c r="AD2340" i="9"/>
  <c r="AD2341" i="9"/>
  <c r="AD2342" i="9"/>
  <c r="AD2343" i="9"/>
  <c r="AD2344" i="9"/>
  <c r="AD2345" i="9"/>
  <c r="AD2346" i="9"/>
  <c r="AD2347" i="9"/>
  <c r="AD2348" i="9"/>
  <c r="AD2349" i="9"/>
  <c r="AD2350" i="9"/>
  <c r="AD2351" i="9"/>
  <c r="AD2352" i="9"/>
  <c r="AD2353" i="9"/>
  <c r="AD2354" i="9"/>
  <c r="AD2355" i="9"/>
  <c r="AD2356" i="9"/>
  <c r="AD2357" i="9"/>
  <c r="AD2358" i="9"/>
  <c r="AD2359" i="9"/>
  <c r="AD2360" i="9"/>
  <c r="AD2361" i="9"/>
  <c r="AD2362" i="9"/>
  <c r="AD2363" i="9"/>
  <c r="AD2364" i="9"/>
  <c r="AD2365" i="9"/>
  <c r="AD2366" i="9"/>
  <c r="AD2367" i="9"/>
  <c r="AD2368" i="9"/>
  <c r="AD2369" i="9"/>
  <c r="AD2370" i="9"/>
  <c r="AD2371" i="9"/>
  <c r="AD2372" i="9"/>
  <c r="AD2373" i="9"/>
  <c r="AD2374" i="9"/>
  <c r="AD2375" i="9"/>
  <c r="AD2376" i="9"/>
  <c r="AD2377" i="9"/>
  <c r="AD2378" i="9"/>
  <c r="AD2379" i="9"/>
  <c r="AD2380" i="9"/>
  <c r="AD2381" i="9"/>
  <c r="AD2382" i="9"/>
  <c r="AD2383" i="9"/>
  <c r="AD2384" i="9"/>
  <c r="AD2385" i="9"/>
  <c r="AD2386" i="9"/>
  <c r="AD2387" i="9"/>
  <c r="AD2388" i="9"/>
  <c r="AD2389" i="9"/>
  <c r="AD2390" i="9"/>
  <c r="AD2391" i="9"/>
  <c r="AD2392" i="9"/>
  <c r="AD2393" i="9"/>
  <c r="AD2394" i="9"/>
  <c r="AD2395" i="9"/>
  <c r="AD2396" i="9"/>
  <c r="AD2397" i="9"/>
  <c r="AD2398" i="9"/>
  <c r="AD2399" i="9"/>
  <c r="AD2400" i="9"/>
  <c r="AD2401" i="9"/>
  <c r="AD2402" i="9"/>
  <c r="AD2403" i="9"/>
  <c r="AD2404" i="9"/>
  <c r="AD2405" i="9"/>
  <c r="AD2406" i="9"/>
  <c r="AD2407" i="9"/>
  <c r="AD2408" i="9"/>
  <c r="AD2409" i="9"/>
  <c r="AD2410" i="9"/>
  <c r="AD2411" i="9"/>
  <c r="AD2412" i="9"/>
  <c r="AD2413" i="9"/>
  <c r="AD2414" i="9"/>
  <c r="AD2415" i="9"/>
  <c r="AD2416" i="9"/>
  <c r="AD2417" i="9"/>
  <c r="AD2418" i="9"/>
  <c r="AD2419" i="9"/>
  <c r="AD2420" i="9"/>
  <c r="AD2421" i="9"/>
  <c r="AD2422" i="9"/>
  <c r="AD2423" i="9"/>
  <c r="AD2424" i="9"/>
  <c r="AD2425" i="9"/>
  <c r="AD2426" i="9"/>
  <c r="AD2427" i="9"/>
  <c r="AD2428" i="9"/>
  <c r="AD2429" i="9"/>
  <c r="AD2430" i="9"/>
  <c r="AD2431" i="9"/>
  <c r="AD2432" i="9"/>
  <c r="AD2433" i="9"/>
  <c r="AD2434" i="9"/>
  <c r="AD2435" i="9"/>
  <c r="AD2436" i="9"/>
  <c r="AD2437" i="9"/>
  <c r="AD2438" i="9"/>
  <c r="AD2439" i="9"/>
  <c r="AD2440" i="9"/>
  <c r="AD2441" i="9"/>
  <c r="AD2442" i="9"/>
  <c r="AD2443" i="9"/>
  <c r="AD2444" i="9"/>
  <c r="AD2445" i="9"/>
  <c r="AD2446" i="9"/>
  <c r="AD2447" i="9"/>
  <c r="AD2448" i="9"/>
  <c r="AD2449" i="9"/>
  <c r="AD2450" i="9"/>
  <c r="AD2451" i="9"/>
  <c r="AD2452" i="9"/>
  <c r="AD2453" i="9"/>
  <c r="AD2454" i="9"/>
  <c r="AD2455" i="9"/>
  <c r="AD2456" i="9"/>
  <c r="AD2457" i="9"/>
  <c r="AD2458" i="9"/>
  <c r="AD2459" i="9"/>
  <c r="AD2460" i="9"/>
  <c r="AD2461" i="9"/>
  <c r="AD2462" i="9"/>
  <c r="AD2463" i="9"/>
  <c r="AD2464" i="9"/>
  <c r="AD2465" i="9"/>
  <c r="AD2466" i="9"/>
  <c r="AD2467" i="9"/>
  <c r="AD2468" i="9"/>
  <c r="AD2469" i="9"/>
  <c r="AD2470" i="9"/>
  <c r="AD2471" i="9"/>
  <c r="AD2472" i="9"/>
  <c r="AD2473" i="9"/>
  <c r="AD2474" i="9"/>
  <c r="AD2475" i="9"/>
  <c r="AD2476" i="9"/>
  <c r="AD2477" i="9"/>
  <c r="AD2478" i="9"/>
  <c r="AD2479" i="9"/>
  <c r="AD2480" i="9"/>
  <c r="AD2481" i="9"/>
  <c r="AD2482" i="9"/>
  <c r="AD2483" i="9"/>
  <c r="AD2484" i="9"/>
  <c r="AD2485" i="9"/>
  <c r="AD2486" i="9"/>
  <c r="AD2487" i="9"/>
  <c r="AD2488" i="9"/>
  <c r="AD2489" i="9"/>
  <c r="AD2490" i="9"/>
  <c r="AD2491" i="9"/>
  <c r="AD2492" i="9"/>
  <c r="AD2493" i="9"/>
  <c r="AD2494" i="9"/>
  <c r="AD2495" i="9"/>
  <c r="AD2496" i="9"/>
  <c r="AD2497" i="9"/>
  <c r="AD2498" i="9"/>
  <c r="AD2499" i="9"/>
  <c r="AD2500" i="9"/>
  <c r="AD2501" i="9"/>
  <c r="AD2502" i="9"/>
  <c r="AD2503" i="9"/>
  <c r="AD2504" i="9"/>
  <c r="AD2505" i="9"/>
  <c r="AD2506" i="9"/>
  <c r="AD2507" i="9"/>
  <c r="AD2508" i="9"/>
  <c r="AD2509" i="9"/>
  <c r="AD2510" i="9"/>
  <c r="AD2511" i="9"/>
  <c r="AD2512" i="9"/>
  <c r="AD2513" i="9"/>
  <c r="AD2514" i="9"/>
  <c r="AD2515" i="9"/>
  <c r="AD2516" i="9"/>
  <c r="AD2517" i="9"/>
  <c r="AD2518" i="9"/>
  <c r="AD2519" i="9"/>
  <c r="AD2520" i="9"/>
  <c r="AD2521" i="9"/>
  <c r="AD2522" i="9"/>
  <c r="AD2523" i="9"/>
  <c r="AD2524" i="9"/>
  <c r="AD2525" i="9"/>
  <c r="AD2526" i="9"/>
  <c r="AD2527" i="9"/>
  <c r="AD2528" i="9"/>
  <c r="AD2529" i="9"/>
  <c r="AD2530" i="9"/>
  <c r="AD2531" i="9"/>
  <c r="AD2532" i="9"/>
  <c r="AD2533" i="9"/>
  <c r="AD2534" i="9"/>
  <c r="AD2535" i="9"/>
  <c r="AD2536" i="9"/>
  <c r="AD2537" i="9"/>
  <c r="AD2538" i="9"/>
  <c r="AD2539" i="9"/>
  <c r="AD2540" i="9"/>
  <c r="AD2541" i="9"/>
  <c r="AD2542" i="9"/>
  <c r="AD2543" i="9"/>
  <c r="AD2544" i="9"/>
  <c r="AD2545" i="9"/>
  <c r="AD2546" i="9"/>
  <c r="AD2547" i="9"/>
  <c r="AD2548" i="9"/>
  <c r="AD2549" i="9"/>
  <c r="AD2550" i="9"/>
  <c r="AD2551" i="9"/>
  <c r="AD2552" i="9"/>
  <c r="AD2553" i="9"/>
  <c r="AD2554" i="9"/>
  <c r="AD2555" i="9"/>
  <c r="AD2556" i="9"/>
  <c r="AD2557" i="9"/>
  <c r="AD2558" i="9"/>
  <c r="AD2559" i="9"/>
  <c r="AD2560" i="9"/>
  <c r="AD2561" i="9"/>
  <c r="AD2562" i="9"/>
  <c r="AD2563" i="9"/>
  <c r="AD2564" i="9"/>
  <c r="AD2565" i="9"/>
  <c r="AD2566" i="9"/>
  <c r="AD2567" i="9"/>
  <c r="AD2568" i="9"/>
  <c r="AD2569" i="9"/>
  <c r="AD2570" i="9"/>
  <c r="AD2571" i="9"/>
  <c r="AD2572" i="9"/>
  <c r="AD2573" i="9"/>
  <c r="AD2574" i="9"/>
  <c r="AD2575" i="9"/>
  <c r="AD2576" i="9"/>
  <c r="AD2577" i="9"/>
  <c r="AD2578" i="9"/>
  <c r="AD2579" i="9"/>
  <c r="AD2580" i="9"/>
  <c r="AD2581" i="9"/>
  <c r="AD2582" i="9"/>
  <c r="AD2583" i="9"/>
  <c r="AD2584" i="9"/>
  <c r="AD2585" i="9"/>
  <c r="AD2586" i="9"/>
  <c r="AD2587" i="9"/>
  <c r="AD2588" i="9"/>
  <c r="AD2589" i="9"/>
  <c r="AD2590" i="9"/>
  <c r="AD2591" i="9"/>
  <c r="AD2592" i="9"/>
  <c r="AD2593" i="9"/>
  <c r="AD2594" i="9"/>
  <c r="AD2595" i="9"/>
  <c r="AD2596" i="9"/>
  <c r="AD2597" i="9"/>
  <c r="AD2598" i="9"/>
  <c r="AD2599" i="9"/>
  <c r="AD2600" i="9"/>
  <c r="AD2601" i="9"/>
  <c r="AD2602" i="9"/>
  <c r="AD2603" i="9"/>
  <c r="AD2604" i="9"/>
  <c r="AD2605" i="9"/>
  <c r="AD2606" i="9"/>
  <c r="AD2607" i="9"/>
  <c r="AD2608" i="9"/>
  <c r="AD2609" i="9"/>
  <c r="AD2610" i="9"/>
  <c r="AD2611" i="9"/>
  <c r="AD2612" i="9"/>
  <c r="AD2613" i="9"/>
  <c r="AD2614" i="9"/>
  <c r="AD2615" i="9"/>
  <c r="AD2616" i="9"/>
  <c r="AD2617" i="9"/>
  <c r="AD2618" i="9"/>
  <c r="AD2619" i="9"/>
  <c r="AD2620" i="9"/>
  <c r="AD2621" i="9"/>
  <c r="AD2622" i="9"/>
  <c r="AD2623" i="9"/>
  <c r="AD2624" i="9"/>
  <c r="Y658" i="9"/>
  <c r="X658" i="9" s="1"/>
  <c r="Y659" i="9"/>
  <c r="X659" i="9" s="1"/>
  <c r="Y660" i="9"/>
  <c r="Y661" i="9"/>
  <c r="X661" i="9" s="1"/>
  <c r="Y662" i="9"/>
  <c r="X662" i="9" s="1"/>
  <c r="AD662" i="9" s="1"/>
  <c r="Y663" i="9"/>
  <c r="X663" i="9" s="1"/>
  <c r="Y664" i="9"/>
  <c r="X664" i="9" s="1"/>
  <c r="Y665" i="9"/>
  <c r="Y667" i="9"/>
  <c r="X667" i="9" s="1"/>
  <c r="Y668" i="9"/>
  <c r="X668" i="9" s="1"/>
  <c r="Y669" i="9"/>
  <c r="X669" i="9" s="1"/>
  <c r="Y670" i="9"/>
  <c r="X670" i="9" s="1"/>
  <c r="Y671" i="9"/>
  <c r="X671" i="9" s="1"/>
  <c r="Y672" i="9"/>
  <c r="X672" i="9" s="1"/>
  <c r="AD672" i="9" s="1"/>
  <c r="Y673" i="9"/>
  <c r="X673" i="9" s="1"/>
  <c r="Y674" i="9"/>
  <c r="Y675" i="9"/>
  <c r="X675" i="9" s="1"/>
  <c r="Y676" i="9"/>
  <c r="X676" i="9" s="1"/>
  <c r="Y677" i="9"/>
  <c r="X677" i="9" s="1"/>
  <c r="Y678" i="9"/>
  <c r="X678" i="9" s="1"/>
  <c r="Y679" i="9"/>
  <c r="X679" i="9" s="1"/>
  <c r="Y681" i="9"/>
  <c r="X681" i="9" s="1"/>
  <c r="AD681" i="9" s="1"/>
  <c r="Y682" i="9"/>
  <c r="X682" i="9" s="1"/>
  <c r="Y683" i="9"/>
  <c r="X683" i="9" s="1"/>
  <c r="Y684" i="9"/>
  <c r="X684" i="9" s="1"/>
  <c r="Y685" i="9"/>
  <c r="X685" i="9" s="1"/>
  <c r="Y686" i="9"/>
  <c r="X686" i="9" s="1"/>
  <c r="Y687" i="9"/>
  <c r="X687" i="9" s="1"/>
  <c r="AD687" i="9" s="1"/>
  <c r="Y688" i="9"/>
  <c r="X688" i="9" s="1"/>
  <c r="AD688" i="9" s="1"/>
  <c r="Y689" i="9"/>
  <c r="X689" i="9" s="1"/>
  <c r="Y690" i="9"/>
  <c r="X690" i="9" s="1"/>
  <c r="Y691" i="9"/>
  <c r="X691" i="9" s="1"/>
  <c r="Y692" i="9"/>
  <c r="X692" i="9" s="1"/>
  <c r="AD692" i="9" s="1"/>
  <c r="Y693" i="9"/>
  <c r="X693" i="9" s="1"/>
  <c r="Y694" i="9"/>
  <c r="X694" i="9" s="1"/>
  <c r="Y695" i="9"/>
  <c r="X695" i="9" s="1"/>
  <c r="Y696" i="9"/>
  <c r="X696" i="9" s="1"/>
  <c r="AD696" i="9" s="1"/>
  <c r="Y697" i="9"/>
  <c r="X697" i="9" s="1"/>
  <c r="Y699" i="9"/>
  <c r="X699" i="9" s="1"/>
  <c r="AD699" i="9" s="1"/>
  <c r="Y700" i="9"/>
  <c r="X700" i="9" s="1"/>
  <c r="Y701" i="9"/>
  <c r="X701" i="9" s="1"/>
  <c r="Y702" i="9"/>
  <c r="X702" i="9" s="1"/>
  <c r="Y703" i="9"/>
  <c r="Y704" i="9"/>
  <c r="X704" i="9" s="1"/>
  <c r="AD704" i="9" s="1"/>
  <c r="Y705" i="9"/>
  <c r="Y706" i="9"/>
  <c r="X706" i="9" s="1"/>
  <c r="AD706" i="9" s="1"/>
  <c r="Y707" i="9"/>
  <c r="Y708" i="9"/>
  <c r="X708" i="9" s="1"/>
  <c r="AD708" i="9" s="1"/>
  <c r="Y709" i="9"/>
  <c r="X709" i="9" s="1"/>
  <c r="AD709" i="9" s="1"/>
  <c r="Y710" i="9"/>
  <c r="Y711" i="9"/>
  <c r="Y712" i="9"/>
  <c r="X712" i="9" s="1"/>
  <c r="AD712" i="9" s="1"/>
  <c r="Y713" i="9"/>
  <c r="X713" i="9" s="1"/>
  <c r="AD713" i="9" s="1"/>
  <c r="Y714" i="9"/>
  <c r="X714" i="9" s="1"/>
  <c r="AD714" i="9" s="1"/>
  <c r="Y715" i="9"/>
  <c r="X715" i="9" s="1"/>
  <c r="AD715" i="9" s="1"/>
  <c r="Y716" i="9"/>
  <c r="X716" i="9" s="1"/>
  <c r="AD716" i="9" s="1"/>
  <c r="Y719" i="9"/>
  <c r="Y720" i="9"/>
  <c r="X720" i="9" s="1"/>
  <c r="AD720" i="9" s="1"/>
  <c r="Y721" i="9"/>
  <c r="X721" i="9" s="1"/>
  <c r="AD721" i="9" s="1"/>
  <c r="Y722" i="9"/>
  <c r="Y723" i="9"/>
  <c r="X723" i="9" s="1"/>
  <c r="AD723" i="9" s="1"/>
  <c r="Y724" i="9"/>
  <c r="X724" i="9" s="1"/>
  <c r="AD724" i="9" s="1"/>
  <c r="Y725" i="9"/>
  <c r="Y726" i="9"/>
  <c r="X726" i="9" s="1"/>
  <c r="AD726" i="9" s="1"/>
  <c r="Y727" i="9"/>
  <c r="X727" i="9" s="1"/>
  <c r="AD727" i="9" s="1"/>
  <c r="Y728" i="9"/>
  <c r="Y729" i="9"/>
  <c r="Y731" i="9"/>
  <c r="Y732" i="9"/>
  <c r="Y733" i="9"/>
  <c r="Y734" i="9"/>
  <c r="Y735" i="9"/>
  <c r="X735" i="9" s="1"/>
  <c r="AD735" i="9" s="1"/>
  <c r="Y736" i="9"/>
  <c r="X736" i="9" s="1"/>
  <c r="AD736" i="9" s="1"/>
  <c r="Y737" i="9"/>
  <c r="X737" i="9" s="1"/>
  <c r="AD737" i="9" s="1"/>
  <c r="Y738" i="9"/>
  <c r="Y739" i="9"/>
  <c r="X739" i="9" s="1"/>
  <c r="AD739" i="9" s="1"/>
  <c r="Y740" i="9"/>
  <c r="X740" i="9" s="1"/>
  <c r="AD740" i="9" s="1"/>
  <c r="Y741" i="9"/>
  <c r="X741" i="9" s="1"/>
  <c r="AD741" i="9" s="1"/>
  <c r="Y742" i="9"/>
  <c r="X742" i="9" s="1"/>
  <c r="AD742" i="9" s="1"/>
  <c r="Y743" i="9"/>
  <c r="X743" i="9" s="1"/>
  <c r="AD743" i="9" s="1"/>
  <c r="Y744" i="9"/>
  <c r="Y745" i="9"/>
  <c r="X745" i="9" s="1"/>
  <c r="AD745" i="9" s="1"/>
  <c r="Y746" i="9"/>
  <c r="Y747" i="9"/>
  <c r="X747" i="9" s="1"/>
  <c r="AD747" i="9" s="1"/>
  <c r="Y748" i="9"/>
  <c r="X748" i="9" s="1"/>
  <c r="AD748" i="9" s="1"/>
  <c r="Y749" i="9"/>
  <c r="X749" i="9" s="1"/>
  <c r="AD749" i="9" s="1"/>
  <c r="Y750" i="9"/>
  <c r="X750" i="9" s="1"/>
  <c r="AD750" i="9" s="1"/>
  <c r="Y751" i="9"/>
  <c r="X751" i="9" s="1"/>
  <c r="AD751" i="9" s="1"/>
  <c r="Y752" i="9"/>
  <c r="X752" i="9" s="1"/>
  <c r="AD752" i="9" s="1"/>
  <c r="Y753" i="9"/>
  <c r="Y754" i="9"/>
  <c r="X754" i="9" s="1"/>
  <c r="AD754" i="9" s="1"/>
  <c r="Y755" i="9"/>
  <c r="X755" i="9" s="1"/>
  <c r="AD755" i="9" s="1"/>
  <c r="Y756" i="9"/>
  <c r="X756" i="9" s="1"/>
  <c r="AD756" i="9" s="1"/>
  <c r="Y757" i="9"/>
  <c r="X757" i="9" s="1"/>
  <c r="AD757" i="9" s="1"/>
  <c r="Y758" i="9"/>
  <c r="X758" i="9" s="1"/>
  <c r="AD758" i="9" s="1"/>
  <c r="Y759" i="9"/>
  <c r="Y760" i="9"/>
  <c r="Y761" i="9"/>
  <c r="X761" i="9" s="1"/>
  <c r="AD761" i="9" s="1"/>
  <c r="Y762" i="9"/>
  <c r="Y763" i="9"/>
  <c r="X763" i="9" s="1"/>
  <c r="AD763" i="9" s="1"/>
  <c r="Y764" i="9"/>
  <c r="Y765" i="9"/>
  <c r="Y767" i="9"/>
  <c r="X767" i="9" s="1"/>
  <c r="AD767" i="9" s="1"/>
  <c r="Y768" i="9"/>
  <c r="X768" i="9" s="1"/>
  <c r="AD768" i="9" s="1"/>
  <c r="Y769" i="9"/>
  <c r="X769" i="9" s="1"/>
  <c r="AD769" i="9" s="1"/>
  <c r="Y770" i="9"/>
  <c r="X770" i="9" s="1"/>
  <c r="AD770" i="9" s="1"/>
  <c r="Y771" i="9"/>
  <c r="X771" i="9" s="1"/>
  <c r="AD771" i="9" s="1"/>
  <c r="Y772" i="9"/>
  <c r="Y773" i="9"/>
  <c r="Y774" i="9"/>
  <c r="Y776" i="9"/>
  <c r="Y777" i="9"/>
  <c r="X777" i="9" s="1"/>
  <c r="AD777" i="9" s="1"/>
  <c r="Y778" i="9"/>
  <c r="X778" i="9" s="1"/>
  <c r="AD778" i="9" s="1"/>
  <c r="Y779" i="9"/>
  <c r="X779" i="9" s="1"/>
  <c r="AD779" i="9" s="1"/>
  <c r="Y780" i="9"/>
  <c r="X780" i="9" s="1"/>
  <c r="AD780" i="9" s="1"/>
  <c r="Y781" i="9"/>
  <c r="X781" i="9" s="1"/>
  <c r="AD781" i="9" s="1"/>
  <c r="Y782" i="9"/>
  <c r="X782" i="9" s="1"/>
  <c r="AD782" i="9" s="1"/>
  <c r="Y787" i="9"/>
  <c r="X787" i="9" s="1"/>
  <c r="AD787" i="9" s="1"/>
  <c r="Y788" i="9"/>
  <c r="X788" i="9" s="1"/>
  <c r="AD788" i="9" s="1"/>
  <c r="Y789" i="9"/>
  <c r="X789" i="9" s="1"/>
  <c r="AD789" i="9" s="1"/>
  <c r="Y791" i="9"/>
  <c r="X791" i="9" s="1"/>
  <c r="AD791" i="9" s="1"/>
  <c r="Y792" i="9"/>
  <c r="X792" i="9" s="1"/>
  <c r="AD792" i="9" s="1"/>
  <c r="Y793" i="9"/>
  <c r="Y794" i="9"/>
  <c r="X794" i="9" s="1"/>
  <c r="AD794" i="9" s="1"/>
  <c r="Y795" i="9"/>
  <c r="X795" i="9" s="1"/>
  <c r="AD795" i="9" s="1"/>
  <c r="Y796" i="9"/>
  <c r="Y797" i="9"/>
  <c r="Y798" i="9"/>
  <c r="X798" i="9" s="1"/>
  <c r="AD798" i="9" s="1"/>
  <c r="Y799" i="9"/>
  <c r="X799" i="9" s="1"/>
  <c r="AD799" i="9" s="1"/>
  <c r="Y800" i="9"/>
  <c r="X800" i="9" s="1"/>
  <c r="AD800" i="9" s="1"/>
  <c r="Y801" i="9"/>
  <c r="X801" i="9" s="1"/>
  <c r="AD801" i="9" s="1"/>
  <c r="Y802" i="9"/>
  <c r="Y803" i="9"/>
  <c r="X803" i="9" s="1"/>
  <c r="AD803" i="9" s="1"/>
  <c r="Y804" i="9"/>
  <c r="X804" i="9" s="1"/>
  <c r="AD804" i="9" s="1"/>
  <c r="Y805" i="9"/>
  <c r="Y806" i="9"/>
  <c r="Y807" i="9"/>
  <c r="Y808" i="9"/>
  <c r="X808" i="9" s="1"/>
  <c r="AD808" i="9" s="1"/>
  <c r="Y809" i="9"/>
  <c r="X809" i="9" s="1"/>
  <c r="AD809" i="9" s="1"/>
  <c r="Y810" i="9"/>
  <c r="X810" i="9" s="1"/>
  <c r="AD810" i="9" s="1"/>
  <c r="Y811" i="9"/>
  <c r="X811" i="9" s="1"/>
  <c r="AD811" i="9" s="1"/>
  <c r="Y812" i="9"/>
  <c r="X812" i="9" s="1"/>
  <c r="AD812" i="9" s="1"/>
  <c r="Y813" i="9"/>
  <c r="X813" i="9" s="1"/>
  <c r="AD813" i="9" s="1"/>
  <c r="Y814" i="9"/>
  <c r="X814" i="9" s="1"/>
  <c r="AD814" i="9" s="1"/>
  <c r="Y815" i="9"/>
  <c r="X815" i="9" s="1"/>
  <c r="AD815" i="9" s="1"/>
  <c r="Y816" i="9"/>
  <c r="Y817" i="9"/>
  <c r="Y818" i="9"/>
  <c r="Y819" i="9"/>
  <c r="Y820" i="9"/>
  <c r="X820" i="9" s="1"/>
  <c r="AD820" i="9" s="1"/>
  <c r="Y821" i="9"/>
  <c r="X821" i="9" s="1"/>
  <c r="AD821" i="9" s="1"/>
  <c r="Y822" i="9"/>
  <c r="Y823" i="9"/>
  <c r="Y824" i="9"/>
  <c r="X824" i="9" s="1"/>
  <c r="AD824" i="9" s="1"/>
  <c r="Y825" i="9"/>
  <c r="Y826" i="9"/>
  <c r="X826" i="9" s="1"/>
  <c r="AD826" i="9" s="1"/>
  <c r="Y827" i="9"/>
  <c r="Y828" i="9"/>
  <c r="Y829" i="9"/>
  <c r="Y830" i="9"/>
  <c r="X830" i="9" s="1"/>
  <c r="AD830" i="9" s="1"/>
  <c r="Y831" i="9"/>
  <c r="X831" i="9" s="1"/>
  <c r="AD831" i="9" s="1"/>
  <c r="Y832" i="9"/>
  <c r="X832" i="9" s="1"/>
  <c r="AD832" i="9" s="1"/>
  <c r="Y833" i="9"/>
  <c r="X833" i="9" s="1"/>
  <c r="AD833" i="9" s="1"/>
  <c r="Y834" i="9"/>
  <c r="X834" i="9" s="1"/>
  <c r="AD834" i="9" s="1"/>
  <c r="Y835" i="9"/>
  <c r="Y836" i="9"/>
  <c r="X836" i="9" s="1"/>
  <c r="AD836" i="9" s="1"/>
  <c r="Y837" i="9"/>
  <c r="X837" i="9" s="1"/>
  <c r="AD837" i="9" s="1"/>
  <c r="Y838" i="9"/>
  <c r="Y839" i="9"/>
  <c r="X839" i="9" s="1"/>
  <c r="AD839" i="9" s="1"/>
  <c r="Y840" i="9"/>
  <c r="X840" i="9" s="1"/>
  <c r="AD840" i="9" s="1"/>
  <c r="Y841" i="9"/>
  <c r="X841" i="9" s="1"/>
  <c r="AD841" i="9" s="1"/>
  <c r="Y842" i="9"/>
  <c r="X842" i="9" s="1"/>
  <c r="AD842" i="9" s="1"/>
  <c r="Y843" i="9"/>
  <c r="X843" i="9" s="1"/>
  <c r="AD843" i="9" s="1"/>
  <c r="Y844" i="9"/>
  <c r="Y845" i="9"/>
  <c r="Y847" i="9"/>
  <c r="Y848" i="9"/>
  <c r="Y849" i="9"/>
  <c r="Y850" i="9"/>
  <c r="X850" i="9" s="1"/>
  <c r="AD850" i="9" s="1"/>
  <c r="Y851" i="9"/>
  <c r="X851" i="9" s="1"/>
  <c r="AD851" i="9" s="1"/>
  <c r="Y852" i="9"/>
  <c r="Y853" i="9"/>
  <c r="Y854" i="9"/>
  <c r="X854" i="9" s="1"/>
  <c r="AD854" i="9" s="1"/>
  <c r="Y855" i="9"/>
  <c r="X855" i="9" s="1"/>
  <c r="AD855" i="9" s="1"/>
  <c r="Y856" i="9"/>
  <c r="Y857" i="9"/>
  <c r="Y858" i="9"/>
  <c r="X858" i="9" s="1"/>
  <c r="AD858" i="9" s="1"/>
  <c r="Y859" i="9"/>
  <c r="X859" i="9" s="1"/>
  <c r="AD859" i="9" s="1"/>
  <c r="Y860" i="9"/>
  <c r="X860" i="9" s="1"/>
  <c r="AD860" i="9" s="1"/>
  <c r="Y861" i="9"/>
  <c r="X861" i="9" s="1"/>
  <c r="AD861" i="9" s="1"/>
  <c r="Y862" i="9"/>
  <c r="X862" i="9" s="1"/>
  <c r="AD862" i="9" s="1"/>
  <c r="Y863" i="9"/>
  <c r="X863" i="9" s="1"/>
  <c r="AD863" i="9" s="1"/>
  <c r="Y864" i="9"/>
  <c r="X864" i="9" s="1"/>
  <c r="AD864" i="9" s="1"/>
  <c r="Y865" i="9"/>
  <c r="X865" i="9" s="1"/>
  <c r="AD865" i="9" s="1"/>
  <c r="Y866" i="9"/>
  <c r="X866" i="9" s="1"/>
  <c r="AD866" i="9" s="1"/>
  <c r="Y867" i="9"/>
  <c r="X867" i="9" s="1"/>
  <c r="AD867" i="9" s="1"/>
  <c r="Y868" i="9"/>
  <c r="Y869" i="9"/>
  <c r="X869" i="9" s="1"/>
  <c r="AD869" i="9" s="1"/>
  <c r="Y870" i="9"/>
  <c r="X870" i="9" s="1"/>
  <c r="AD870" i="9" s="1"/>
  <c r="Y871" i="9"/>
  <c r="X871" i="9" s="1"/>
  <c r="AD871" i="9" s="1"/>
  <c r="Y872" i="9"/>
  <c r="Y874" i="9"/>
  <c r="Y875" i="9"/>
  <c r="Y876" i="9"/>
  <c r="Y877" i="9"/>
  <c r="Y878" i="9"/>
  <c r="X878" i="9" s="1"/>
  <c r="AD878" i="9" s="1"/>
  <c r="Y880" i="9"/>
  <c r="X880" i="9" s="1"/>
  <c r="AD880" i="9" s="1"/>
  <c r="Y881" i="9"/>
  <c r="X881" i="9" s="1"/>
  <c r="AD881" i="9" s="1"/>
  <c r="Y882" i="9"/>
  <c r="Y883" i="9"/>
  <c r="X883" i="9" s="1"/>
  <c r="AD883" i="9" s="1"/>
  <c r="Y884" i="9"/>
  <c r="Y885" i="9"/>
  <c r="Y886" i="9"/>
  <c r="X886" i="9" s="1"/>
  <c r="AD886" i="9" s="1"/>
  <c r="Y887" i="9"/>
  <c r="X887" i="9" s="1"/>
  <c r="AD887" i="9" s="1"/>
  <c r="Y888" i="9"/>
  <c r="X888" i="9" s="1"/>
  <c r="AD888" i="9" s="1"/>
  <c r="Y889" i="9"/>
  <c r="X889" i="9" s="1"/>
  <c r="AD889" i="9" s="1"/>
  <c r="Y890" i="9"/>
  <c r="X890" i="9" s="1"/>
  <c r="AD890" i="9" s="1"/>
  <c r="Y891" i="9"/>
  <c r="X891" i="9" s="1"/>
  <c r="AD891" i="9" s="1"/>
  <c r="Y892" i="9"/>
  <c r="Y893" i="9"/>
  <c r="Y894" i="9"/>
  <c r="Y895" i="9"/>
  <c r="Y896" i="9"/>
  <c r="Y897" i="9"/>
  <c r="X897" i="9" s="1"/>
  <c r="AD897" i="9" s="1"/>
  <c r="Y898" i="9"/>
  <c r="X898" i="9" s="1"/>
  <c r="AD898" i="9" s="1"/>
  <c r="Y900" i="9"/>
  <c r="X900" i="9" s="1"/>
  <c r="AD900" i="9" s="1"/>
  <c r="Y901" i="9"/>
  <c r="X901" i="9" s="1"/>
  <c r="AD901" i="9" s="1"/>
  <c r="Y902" i="9"/>
  <c r="X902" i="9" s="1"/>
  <c r="AD902" i="9" s="1"/>
  <c r="Y903" i="9"/>
  <c r="X903" i="9" s="1"/>
  <c r="AD903" i="9" s="1"/>
  <c r="Y904" i="9"/>
  <c r="X904" i="9" s="1"/>
  <c r="AD904" i="9" s="1"/>
  <c r="Y905" i="9"/>
  <c r="X905" i="9" s="1"/>
  <c r="AD905" i="9" s="1"/>
  <c r="Y906" i="9"/>
  <c r="Y907" i="9"/>
  <c r="X907" i="9" s="1"/>
  <c r="AD907" i="9" s="1"/>
  <c r="Y908" i="9"/>
  <c r="X908" i="9" s="1"/>
  <c r="AD908" i="9" s="1"/>
  <c r="Y909" i="9"/>
  <c r="Y910" i="9"/>
  <c r="X910" i="9" s="1"/>
  <c r="AD910" i="9" s="1"/>
  <c r="Y911" i="9"/>
  <c r="X911" i="9" s="1"/>
  <c r="AD911" i="9" s="1"/>
  <c r="Y912" i="9"/>
  <c r="X912" i="9" s="1"/>
  <c r="AD912" i="9" s="1"/>
  <c r="Y913" i="9"/>
  <c r="X913" i="9" s="1"/>
  <c r="AD913" i="9" s="1"/>
  <c r="Y914" i="9"/>
  <c r="Y915" i="9"/>
  <c r="X915" i="9" s="1"/>
  <c r="AD915" i="9" s="1"/>
  <c r="Y916" i="9"/>
  <c r="X916" i="9" s="1"/>
  <c r="AD916" i="9" s="1"/>
  <c r="Y917" i="9"/>
  <c r="X917" i="9" s="1"/>
  <c r="AD917" i="9" s="1"/>
  <c r="Y918" i="9"/>
  <c r="X918" i="9" s="1"/>
  <c r="AD918" i="9" s="1"/>
  <c r="Y919" i="9"/>
  <c r="X919" i="9" s="1"/>
  <c r="AD919" i="9" s="1"/>
  <c r="Y920" i="9"/>
  <c r="Y921" i="9"/>
  <c r="Y922" i="9"/>
  <c r="X922" i="9" s="1"/>
  <c r="AD922" i="9" s="1"/>
  <c r="Y923" i="9"/>
  <c r="Y924" i="9"/>
  <c r="Y925" i="9"/>
  <c r="Y926" i="9"/>
  <c r="Y927" i="9"/>
  <c r="Y928" i="9"/>
  <c r="Y929" i="9"/>
  <c r="X929" i="9" s="1"/>
  <c r="AD929" i="9" s="1"/>
  <c r="Y930" i="9"/>
  <c r="X930" i="9" s="1"/>
  <c r="AD930" i="9" s="1"/>
  <c r="Y931" i="9"/>
  <c r="X931" i="9" s="1"/>
  <c r="AD931" i="9" s="1"/>
  <c r="Y932" i="9"/>
  <c r="X932" i="9" s="1"/>
  <c r="AD932" i="9" s="1"/>
  <c r="Y933" i="9"/>
  <c r="X933" i="9" s="1"/>
  <c r="AD933" i="9" s="1"/>
  <c r="Y934" i="9"/>
  <c r="X934" i="9" s="1"/>
  <c r="AD934" i="9" s="1"/>
  <c r="Y935" i="9"/>
  <c r="X935" i="9" s="1"/>
  <c r="AD935" i="9" s="1"/>
  <c r="Y936" i="9"/>
  <c r="X936" i="9" s="1"/>
  <c r="AD936" i="9" s="1"/>
  <c r="Y937" i="9"/>
  <c r="X937" i="9" s="1"/>
  <c r="AD937" i="9" s="1"/>
  <c r="Y938" i="9"/>
  <c r="X938" i="9" s="1"/>
  <c r="AD938" i="9" s="1"/>
  <c r="Y939" i="9"/>
  <c r="X939" i="9" s="1"/>
  <c r="AD939" i="9" s="1"/>
  <c r="Y940" i="9"/>
  <c r="X940" i="9" s="1"/>
  <c r="AD940" i="9" s="1"/>
  <c r="Y941" i="9"/>
  <c r="X941" i="9" s="1"/>
  <c r="AD941" i="9" s="1"/>
  <c r="Y942" i="9"/>
  <c r="X942" i="9" s="1"/>
  <c r="AD942" i="9" s="1"/>
  <c r="Y943" i="9"/>
  <c r="X943" i="9" s="1"/>
  <c r="AD943" i="9" s="1"/>
  <c r="Y944" i="9"/>
  <c r="X944" i="9" s="1"/>
  <c r="AD944" i="9" s="1"/>
  <c r="Y945" i="9"/>
  <c r="X945" i="9" s="1"/>
  <c r="AD945" i="9" s="1"/>
  <c r="Y946" i="9"/>
  <c r="X946" i="9" s="1"/>
  <c r="AD946" i="9" s="1"/>
  <c r="Y947" i="9"/>
  <c r="X947" i="9" s="1"/>
  <c r="AD947" i="9" s="1"/>
  <c r="Y948" i="9"/>
  <c r="X948" i="9" s="1"/>
  <c r="AD948" i="9" s="1"/>
  <c r="Y949" i="9"/>
  <c r="Y950" i="9"/>
  <c r="X950" i="9" s="1"/>
  <c r="AD950" i="9" s="1"/>
  <c r="Y951" i="9"/>
  <c r="X951" i="9" s="1"/>
  <c r="AD951" i="9" s="1"/>
  <c r="Y952" i="9"/>
  <c r="X952" i="9" s="1"/>
  <c r="AD952" i="9" s="1"/>
  <c r="Y953" i="9"/>
  <c r="X953" i="9" s="1"/>
  <c r="AD953" i="9" s="1"/>
  <c r="Y954" i="9"/>
  <c r="X954" i="9" s="1"/>
  <c r="AD954" i="9" s="1"/>
  <c r="Y956" i="9"/>
  <c r="Y957" i="9"/>
  <c r="Y958" i="9"/>
  <c r="Y959" i="9"/>
  <c r="Y960" i="9"/>
  <c r="X960" i="9" s="1"/>
  <c r="AD960" i="9" s="1"/>
  <c r="Y961" i="9"/>
  <c r="X961" i="9" s="1"/>
  <c r="AD961" i="9" s="1"/>
  <c r="Y962" i="9"/>
  <c r="X962" i="9" s="1"/>
  <c r="AD962" i="9" s="1"/>
  <c r="Y963" i="9"/>
  <c r="X963" i="9" s="1"/>
  <c r="AD963" i="9" s="1"/>
  <c r="Y964" i="9"/>
  <c r="Y965" i="9"/>
  <c r="X965" i="9" s="1"/>
  <c r="AD965" i="9" s="1"/>
  <c r="Y966" i="9"/>
  <c r="X966" i="9" s="1"/>
  <c r="AD966" i="9" s="1"/>
  <c r="Y967" i="9"/>
  <c r="Y968" i="9"/>
  <c r="Y969" i="9"/>
  <c r="X969" i="9" s="1"/>
  <c r="AD969" i="9" s="1"/>
  <c r="Y970" i="9"/>
  <c r="Y971" i="9"/>
  <c r="X971" i="9" s="1"/>
  <c r="AD971" i="9" s="1"/>
  <c r="Y972" i="9"/>
  <c r="X972" i="9" s="1"/>
  <c r="AD972" i="9" s="1"/>
  <c r="Y973" i="9"/>
  <c r="X973" i="9" s="1"/>
  <c r="AD973" i="9" s="1"/>
  <c r="Y974" i="9"/>
  <c r="X974" i="9" s="1"/>
  <c r="AD974" i="9" s="1"/>
  <c r="Y976" i="9"/>
  <c r="X976" i="9" s="1"/>
  <c r="AD976" i="9" s="1"/>
  <c r="Y977" i="9"/>
  <c r="X977" i="9" s="1"/>
  <c r="AD977" i="9" s="1"/>
  <c r="Y978" i="9"/>
  <c r="Y979" i="9"/>
  <c r="X979" i="9" s="1"/>
  <c r="AD979" i="9" s="1"/>
  <c r="Y980" i="9"/>
  <c r="X980" i="9" s="1"/>
  <c r="AD980" i="9" s="1"/>
  <c r="Y981" i="9"/>
  <c r="X981" i="9" s="1"/>
  <c r="AD981" i="9" s="1"/>
  <c r="Y982" i="9"/>
  <c r="X982" i="9" s="1"/>
  <c r="AD982" i="9" s="1"/>
  <c r="Y983" i="9"/>
  <c r="Y984" i="9"/>
  <c r="Y985" i="9"/>
  <c r="X985" i="9" s="1"/>
  <c r="AD985" i="9" s="1"/>
  <c r="Y986" i="9"/>
  <c r="X986" i="9" s="1"/>
  <c r="AD986" i="9" s="1"/>
  <c r="Y987" i="9"/>
  <c r="X987" i="9" s="1"/>
  <c r="AD987" i="9" s="1"/>
  <c r="Y988" i="9"/>
  <c r="Y989" i="9"/>
  <c r="Y990" i="9"/>
  <c r="X990" i="9" s="1"/>
  <c r="AD990" i="9" s="1"/>
  <c r="Y991" i="9"/>
  <c r="X991" i="9" s="1"/>
  <c r="AD991" i="9" s="1"/>
  <c r="Y992" i="9"/>
  <c r="Y993" i="9"/>
  <c r="Y994" i="9"/>
  <c r="Y995" i="9"/>
  <c r="Y996" i="9"/>
  <c r="Y997" i="9"/>
  <c r="Y998" i="9"/>
  <c r="Y999" i="9"/>
  <c r="Y1000" i="9"/>
  <c r="Y1001" i="9"/>
  <c r="X1001" i="9" s="1"/>
  <c r="AD1001" i="9" s="1"/>
  <c r="Y1002" i="9"/>
  <c r="X1002" i="9" s="1"/>
  <c r="AD1002" i="9" s="1"/>
  <c r="Y1003" i="9"/>
  <c r="X1003" i="9" s="1"/>
  <c r="AD1003" i="9" s="1"/>
  <c r="Y1004" i="9"/>
  <c r="X1004" i="9" s="1"/>
  <c r="AD1004" i="9" s="1"/>
  <c r="Y1005" i="9"/>
  <c r="X1005" i="9" s="1"/>
  <c r="AD1005" i="9" s="1"/>
  <c r="Y1006" i="9"/>
  <c r="Y1007" i="9"/>
  <c r="X1007" i="9" s="1"/>
  <c r="AD1007" i="9" s="1"/>
  <c r="Y1008" i="9"/>
  <c r="X1008" i="9" s="1"/>
  <c r="AD1008" i="9" s="1"/>
  <c r="Y1009" i="9"/>
  <c r="X1009" i="9" s="1"/>
  <c r="AD1009" i="9" s="1"/>
  <c r="Y1010" i="9"/>
  <c r="Y1011" i="9"/>
  <c r="Y1012" i="9"/>
  <c r="X1012" i="9" s="1"/>
  <c r="AD1012" i="9" s="1"/>
  <c r="Y1013" i="9"/>
  <c r="Y1014" i="9"/>
  <c r="Y1015" i="9"/>
  <c r="Y1016" i="9"/>
  <c r="X1016" i="9" s="1"/>
  <c r="AD1016" i="9" s="1"/>
  <c r="Y1017" i="9"/>
  <c r="X1017" i="9" s="1"/>
  <c r="AD1017" i="9" s="1"/>
  <c r="Y1018" i="9"/>
  <c r="X1018" i="9" s="1"/>
  <c r="AD1018" i="9" s="1"/>
  <c r="Y1019" i="9"/>
  <c r="X1019" i="9" s="1"/>
  <c r="AD1019" i="9" s="1"/>
  <c r="Y1020" i="9"/>
  <c r="X1020" i="9" s="1"/>
  <c r="AD1020" i="9" s="1"/>
  <c r="Y1021" i="9"/>
  <c r="X1021" i="9" s="1"/>
  <c r="AD1021" i="9" s="1"/>
  <c r="Y1022" i="9"/>
  <c r="X1022" i="9" s="1"/>
  <c r="AD1022" i="9" s="1"/>
  <c r="Y1023" i="9"/>
  <c r="Y1024" i="9"/>
  <c r="Y1025" i="9"/>
  <c r="X1025" i="9" s="1"/>
  <c r="AD1025" i="9" s="1"/>
  <c r="Y1026" i="9"/>
  <c r="X1026" i="9" s="1"/>
  <c r="AD1026" i="9" s="1"/>
  <c r="Y1027" i="9"/>
  <c r="X1027" i="9" s="1"/>
  <c r="AD1027" i="9" s="1"/>
  <c r="Y1028" i="9"/>
  <c r="Y1029" i="9"/>
  <c r="X1029" i="9" s="1"/>
  <c r="AD1029" i="9" s="1"/>
  <c r="Y1030" i="9"/>
  <c r="Y1031" i="9"/>
  <c r="X1031" i="9" s="1"/>
  <c r="AD1031" i="9" s="1"/>
  <c r="Y1032" i="9"/>
  <c r="X1032" i="9" s="1"/>
  <c r="AD1032" i="9" s="1"/>
  <c r="Y1033" i="9"/>
  <c r="Y1034" i="9"/>
  <c r="Y1035" i="9"/>
  <c r="X1035" i="9" s="1"/>
  <c r="AD1035" i="9" s="1"/>
  <c r="Y1036" i="9"/>
  <c r="Y1037" i="9"/>
  <c r="X1037" i="9" s="1"/>
  <c r="AD1037" i="9" s="1"/>
  <c r="Y1038" i="9"/>
  <c r="X1038" i="9" s="1"/>
  <c r="AD1038" i="9" s="1"/>
  <c r="Y1040" i="9"/>
  <c r="X1040" i="9" s="1"/>
  <c r="AD1040" i="9" s="1"/>
  <c r="Y1041" i="9"/>
  <c r="X1041" i="9" s="1"/>
  <c r="AD1041" i="9" s="1"/>
  <c r="Y1042" i="9"/>
  <c r="X1042" i="9" s="1"/>
  <c r="AD1042" i="9" s="1"/>
  <c r="Y1043" i="9"/>
  <c r="X1043" i="9" s="1"/>
  <c r="AD1043" i="9" s="1"/>
  <c r="Y1044" i="9"/>
  <c r="Y1045" i="9"/>
  <c r="X1045" i="9" s="1"/>
  <c r="AD1045" i="9" s="1"/>
  <c r="Y1046" i="9"/>
  <c r="X1046" i="9" s="1"/>
  <c r="AD1046" i="9" s="1"/>
  <c r="Y1047" i="9"/>
  <c r="X1047" i="9" s="1"/>
  <c r="AD1047" i="9" s="1"/>
  <c r="Y1048" i="9"/>
  <c r="X1048" i="9" s="1"/>
  <c r="AD1048" i="9" s="1"/>
  <c r="Y1049" i="9"/>
  <c r="Y1050" i="9"/>
  <c r="X1050" i="9" s="1"/>
  <c r="AD1050" i="9" s="1"/>
  <c r="Y1052" i="9"/>
  <c r="X1052" i="9" s="1"/>
  <c r="AD1052" i="9" s="1"/>
  <c r="Y1053" i="9"/>
  <c r="X1053" i="9" s="1"/>
  <c r="AD1053" i="9" s="1"/>
  <c r="Y1054" i="9"/>
  <c r="X1054" i="9" s="1"/>
  <c r="AD1054" i="9" s="1"/>
  <c r="Y1055" i="9"/>
  <c r="X1055" i="9" s="1"/>
  <c r="AD1055" i="9" s="1"/>
  <c r="Y1056" i="9"/>
  <c r="Y1057" i="9"/>
  <c r="Y1058" i="9"/>
  <c r="X1058" i="9" s="1"/>
  <c r="AD1058" i="9" s="1"/>
  <c r="Y1059" i="9"/>
  <c r="Y1060" i="9"/>
  <c r="X1060" i="9" s="1"/>
  <c r="AD1060" i="9" s="1"/>
  <c r="Y1061" i="9"/>
  <c r="X1061" i="9" s="1"/>
  <c r="AD1061" i="9" s="1"/>
  <c r="Y1062" i="9"/>
  <c r="X1062" i="9" s="1"/>
  <c r="AD1062" i="9" s="1"/>
  <c r="Y1063" i="9"/>
  <c r="X1063" i="9" s="1"/>
  <c r="AD1063" i="9" s="1"/>
  <c r="Y1064" i="9"/>
  <c r="X1064" i="9" s="1"/>
  <c r="AD1064" i="9" s="1"/>
  <c r="Y1065" i="9"/>
  <c r="X1065" i="9" s="1"/>
  <c r="AD1065" i="9" s="1"/>
  <c r="Y1066" i="9"/>
  <c r="X1066" i="9" s="1"/>
  <c r="AD1066" i="9" s="1"/>
  <c r="Y1067" i="9"/>
  <c r="X1067" i="9" s="1"/>
  <c r="AD1067" i="9" s="1"/>
  <c r="Y1068" i="9"/>
  <c r="Y1069" i="9"/>
  <c r="X1069" i="9" s="1"/>
  <c r="AD1069" i="9" s="1"/>
  <c r="Y1070" i="9"/>
  <c r="X1070" i="9" s="1"/>
  <c r="AD1070" i="9" s="1"/>
  <c r="Y1071" i="9"/>
  <c r="X1071" i="9" s="1"/>
  <c r="AD1071" i="9" s="1"/>
  <c r="Y1072" i="9"/>
  <c r="X1072" i="9" s="1"/>
  <c r="AD1072" i="9" s="1"/>
  <c r="Y1073" i="9"/>
  <c r="Y1074" i="9"/>
  <c r="Y1075" i="9"/>
  <c r="Y1076" i="9"/>
  <c r="X1076" i="9" s="1"/>
  <c r="AD1076" i="9" s="1"/>
  <c r="Y1077" i="9"/>
  <c r="X1077" i="9" s="1"/>
  <c r="AD1077" i="9" s="1"/>
  <c r="Y1078" i="9"/>
  <c r="Y1079" i="9"/>
  <c r="Y1080" i="9"/>
  <c r="X1080" i="9" s="1"/>
  <c r="AD1080" i="9" s="1"/>
  <c r="Y1081" i="9"/>
  <c r="Y1083" i="9"/>
  <c r="Y1084" i="9"/>
  <c r="X1084" i="9" s="1"/>
  <c r="AD1084" i="9" s="1"/>
  <c r="Y1085" i="9"/>
  <c r="X1085" i="9" s="1"/>
  <c r="AD1085" i="9" s="1"/>
  <c r="Y1086" i="9"/>
  <c r="X1086" i="9" s="1"/>
  <c r="AD1086" i="9" s="1"/>
  <c r="Y1087" i="9"/>
  <c r="Y1088" i="9"/>
  <c r="X1088" i="9" s="1"/>
  <c r="AD1088" i="9" s="1"/>
  <c r="Y1089" i="9"/>
  <c r="Y1090" i="9"/>
  <c r="Y1091" i="9"/>
  <c r="Y1092" i="9"/>
  <c r="Y1093" i="9"/>
  <c r="Y1094" i="9"/>
  <c r="Y1095" i="9"/>
  <c r="Y1096" i="9"/>
  <c r="X1096" i="9" s="1"/>
  <c r="AD1096" i="9" s="1"/>
  <c r="Y1097" i="9"/>
  <c r="Y1099" i="9"/>
  <c r="Y1100" i="9"/>
  <c r="X1100" i="9" s="1"/>
  <c r="AD1100" i="9" s="1"/>
  <c r="Y1101" i="9"/>
  <c r="X1101" i="9" s="1"/>
  <c r="AD1101" i="9" s="1"/>
  <c r="Y1102" i="9"/>
  <c r="X1102" i="9" s="1"/>
  <c r="AD1102" i="9" s="1"/>
  <c r="Y1103" i="9"/>
  <c r="X1103" i="9" s="1"/>
  <c r="AD1103" i="9" s="1"/>
  <c r="Y1104" i="9"/>
  <c r="Y1105" i="9"/>
  <c r="Y1106" i="9"/>
  <c r="Y1107" i="9"/>
  <c r="Y1109" i="9"/>
  <c r="X1109" i="9" s="1"/>
  <c r="AD1109" i="9" s="1"/>
  <c r="Y1110" i="9"/>
  <c r="X1110" i="9" s="1"/>
  <c r="AD1110" i="9" s="1"/>
  <c r="Y1111" i="9"/>
  <c r="X1111" i="9" s="1"/>
  <c r="AD1111" i="9" s="1"/>
  <c r="Y1112" i="9"/>
  <c r="Y1113" i="9"/>
  <c r="X1113" i="9" s="1"/>
  <c r="AD1113" i="9" s="1"/>
  <c r="Y1114" i="9"/>
  <c r="X1114" i="9" s="1"/>
  <c r="AD1114" i="9" s="1"/>
  <c r="Y1115" i="9"/>
  <c r="Y1116" i="9"/>
  <c r="Y1117" i="9"/>
  <c r="Y1118" i="9"/>
  <c r="X1118" i="9" s="1"/>
  <c r="AD1118" i="9" s="1"/>
  <c r="Y1119" i="9"/>
  <c r="X1119" i="9" s="1"/>
  <c r="AD1119" i="9" s="1"/>
  <c r="Y1120" i="9"/>
  <c r="X1120" i="9" s="1"/>
  <c r="AD1120" i="9" s="1"/>
  <c r="Y1121" i="9"/>
  <c r="Y1122" i="9"/>
  <c r="X1122" i="9" s="1"/>
  <c r="AD1122" i="9" s="1"/>
  <c r="Y1123" i="9"/>
  <c r="X1123" i="9" s="1"/>
  <c r="AD1123" i="9" s="1"/>
  <c r="Y1124" i="9"/>
  <c r="Y1125" i="9"/>
  <c r="Y1127" i="9"/>
  <c r="Y1128" i="9"/>
  <c r="Y1129" i="9"/>
  <c r="X1129" i="9" s="1"/>
  <c r="AD1129" i="9" s="1"/>
  <c r="Y1130" i="9"/>
  <c r="X1130" i="9" s="1"/>
  <c r="AD1130" i="9" s="1"/>
  <c r="Y1131" i="9"/>
  <c r="X1131" i="9" s="1"/>
  <c r="AD1131" i="9" s="1"/>
  <c r="Y1132" i="9"/>
  <c r="Y1133" i="9"/>
  <c r="X1133" i="9" s="1"/>
  <c r="AD1133" i="9" s="1"/>
  <c r="Y1134" i="9"/>
  <c r="X1134" i="9" s="1"/>
  <c r="AD1134" i="9" s="1"/>
  <c r="Y1135" i="9"/>
  <c r="X1135" i="9" s="1"/>
  <c r="AD1135" i="9" s="1"/>
  <c r="Y1136" i="9"/>
  <c r="X1136" i="9" s="1"/>
  <c r="AD1136" i="9" s="1"/>
  <c r="Y1137" i="9"/>
  <c r="X1137" i="9" s="1"/>
  <c r="AD1137" i="9" s="1"/>
  <c r="Y1138" i="9"/>
  <c r="Y1139" i="9"/>
  <c r="Y1140" i="9"/>
  <c r="Y1141" i="9"/>
  <c r="X1141" i="9" s="1"/>
  <c r="AD1141" i="9" s="1"/>
  <c r="Y1142" i="9"/>
  <c r="X1142" i="9" s="1"/>
  <c r="AD1142" i="9" s="1"/>
  <c r="Y1143" i="9"/>
  <c r="X1143" i="9" s="1"/>
  <c r="AD1143" i="9" s="1"/>
  <c r="Y1144" i="9"/>
  <c r="X1144" i="9" s="1"/>
  <c r="AD1144" i="9" s="1"/>
  <c r="Y1145" i="9"/>
  <c r="X1145" i="9" s="1"/>
  <c r="AD1145" i="9" s="1"/>
  <c r="Y1146" i="9"/>
  <c r="X1146" i="9" s="1"/>
  <c r="AD1146" i="9" s="1"/>
  <c r="Y1147" i="9"/>
  <c r="Y1149" i="9"/>
  <c r="X1149" i="9" s="1"/>
  <c r="AD1149" i="9" s="1"/>
  <c r="Y1150" i="9"/>
  <c r="X1150" i="9" s="1"/>
  <c r="AD1150" i="9" s="1"/>
  <c r="Y1151" i="9"/>
  <c r="Y1152" i="9"/>
  <c r="Y1153" i="9"/>
  <c r="X1153" i="9" s="1"/>
  <c r="AD1153" i="9" s="1"/>
  <c r="Y1154" i="9"/>
  <c r="X1154" i="9" s="1"/>
  <c r="AD1154" i="9" s="1"/>
  <c r="Y1155" i="9"/>
  <c r="X1155" i="9" s="1"/>
  <c r="AD1155" i="9" s="1"/>
  <c r="Y1156" i="9"/>
  <c r="X1156" i="9" s="1"/>
  <c r="AD1156" i="9" s="1"/>
  <c r="Y1157" i="9"/>
  <c r="Y1158" i="9"/>
  <c r="X1158" i="9" s="1"/>
  <c r="AD1158" i="9" s="1"/>
  <c r="Y1159" i="9"/>
  <c r="Y1160" i="9"/>
  <c r="Y1161" i="9"/>
  <c r="Y1162" i="9"/>
  <c r="Y1163" i="9"/>
  <c r="X1163" i="9" s="1"/>
  <c r="AD1163" i="9" s="1"/>
  <c r="Y1164" i="9"/>
  <c r="X1164" i="9" s="1"/>
  <c r="AD1164" i="9" s="1"/>
  <c r="Y1165" i="9"/>
  <c r="X1165" i="9" s="1"/>
  <c r="AD1165" i="9" s="1"/>
  <c r="Y1166" i="9"/>
  <c r="X1166" i="9" s="1"/>
  <c r="AD1166" i="9" s="1"/>
  <c r="Y1167" i="9"/>
  <c r="Y1168" i="9"/>
  <c r="Y1169" i="9"/>
  <c r="Y1170" i="9"/>
  <c r="Y1171" i="9"/>
  <c r="Y1172" i="9"/>
  <c r="Y1173" i="9"/>
  <c r="Y1174" i="9"/>
  <c r="Y1175" i="9"/>
  <c r="Y1176" i="9"/>
  <c r="Y1177" i="9"/>
  <c r="Y1178" i="9"/>
  <c r="Y1179" i="9"/>
  <c r="Y1180" i="9"/>
  <c r="Y1181" i="9"/>
  <c r="Y1182" i="9"/>
  <c r="Y1183" i="9"/>
  <c r="Y1184" i="9"/>
  <c r="Y1185" i="9"/>
  <c r="Y1186" i="9"/>
  <c r="Y1187" i="9"/>
  <c r="Y1188" i="9"/>
  <c r="Y1189" i="9"/>
  <c r="Y1190" i="9"/>
  <c r="Y1191" i="9"/>
  <c r="Y1192" i="9"/>
  <c r="Y1193" i="9"/>
  <c r="Y1194" i="9"/>
  <c r="Y1195" i="9"/>
  <c r="Y1196" i="9"/>
  <c r="Y1197" i="9"/>
  <c r="Y1198" i="9"/>
  <c r="Y1199" i="9"/>
  <c r="Y1200" i="9"/>
  <c r="Y1201" i="9"/>
  <c r="Y1202" i="9"/>
  <c r="Y1203" i="9"/>
  <c r="X1203" i="9" s="1"/>
  <c r="Y1204" i="9"/>
  <c r="Y1205" i="9"/>
  <c r="Y1206" i="9"/>
  <c r="Y1207" i="9"/>
  <c r="Y1208" i="9"/>
  <c r="Y1209" i="9"/>
  <c r="Y1210" i="9"/>
  <c r="Y1211" i="9"/>
  <c r="Y1212" i="9"/>
  <c r="Y1213" i="9"/>
  <c r="Y1214" i="9"/>
  <c r="Y1215" i="9"/>
  <c r="Y1216" i="9"/>
  <c r="Y1217" i="9"/>
  <c r="Y1218" i="9"/>
  <c r="Y1219" i="9"/>
  <c r="Y1220" i="9"/>
  <c r="Y1221" i="9"/>
  <c r="Y1223" i="9"/>
  <c r="Y1224" i="9"/>
  <c r="Y1225" i="9"/>
  <c r="Y1226" i="9"/>
  <c r="Y1227" i="9"/>
  <c r="Y1229" i="9"/>
  <c r="Y1230" i="9"/>
  <c r="Y1231" i="9"/>
  <c r="Y1232" i="9"/>
  <c r="Y1233" i="9"/>
  <c r="Y1234" i="9"/>
  <c r="Y1235" i="9"/>
  <c r="Y1236" i="9"/>
  <c r="Y1237" i="9"/>
  <c r="Y1238" i="9"/>
  <c r="Y1239" i="9"/>
  <c r="Y1240" i="9"/>
  <c r="Y1241" i="9"/>
  <c r="Y1242" i="9"/>
  <c r="Y1244" i="9"/>
  <c r="Y1245" i="9"/>
  <c r="Y1246" i="9"/>
  <c r="Y1247" i="9"/>
  <c r="Y1248" i="9"/>
  <c r="Y1249" i="9"/>
  <c r="Y1250" i="9"/>
  <c r="Y1251" i="9"/>
  <c r="Y1252" i="9"/>
  <c r="Y1253" i="9"/>
  <c r="Y1255" i="9"/>
  <c r="Y1256" i="9"/>
  <c r="Y1257" i="9"/>
  <c r="Y1258" i="9"/>
  <c r="Y1259" i="9"/>
  <c r="Y1260" i="9"/>
  <c r="Y1261" i="9"/>
  <c r="Y1262" i="9"/>
  <c r="Y1263" i="9"/>
  <c r="Y1264" i="9"/>
  <c r="Y1265" i="9"/>
  <c r="Y1266" i="9"/>
  <c r="Y1267" i="9"/>
  <c r="Y1268" i="9"/>
  <c r="Y1269" i="9"/>
  <c r="Y1270" i="9"/>
  <c r="Y1271" i="9"/>
  <c r="Y1272" i="9"/>
  <c r="Y1273" i="9"/>
  <c r="Y1274" i="9"/>
  <c r="Y1275" i="9"/>
  <c r="Y1276" i="9"/>
  <c r="Y1277" i="9"/>
  <c r="Y1278" i="9"/>
  <c r="Y1279" i="9"/>
  <c r="Y1280" i="9"/>
  <c r="Y1281" i="9"/>
  <c r="Y1282" i="9"/>
  <c r="Y1283" i="9"/>
  <c r="Y1284" i="9"/>
  <c r="Y1285" i="9"/>
  <c r="Y1286" i="9"/>
  <c r="Y1287" i="9"/>
  <c r="Y1288" i="9"/>
  <c r="Y1289" i="9"/>
  <c r="Y1290" i="9"/>
  <c r="Y1291" i="9"/>
  <c r="Y1292" i="9"/>
  <c r="Y1293" i="9"/>
  <c r="Y1294" i="9"/>
  <c r="Y1295" i="9"/>
  <c r="Y1296" i="9"/>
  <c r="Y1297" i="9"/>
  <c r="Y1298" i="9"/>
  <c r="Y1299" i="9"/>
  <c r="Y1300" i="9"/>
  <c r="Y1301" i="9"/>
  <c r="Y1302" i="9"/>
  <c r="Y1303" i="9"/>
  <c r="Y1304" i="9"/>
  <c r="Y1305" i="9"/>
  <c r="Y1306" i="9"/>
  <c r="Y1307" i="9"/>
  <c r="Y1308" i="9"/>
  <c r="Y1309" i="9"/>
  <c r="Y1310" i="9"/>
  <c r="Y1311" i="9"/>
  <c r="Y1312" i="9"/>
  <c r="Y1313" i="9"/>
  <c r="Y1314" i="9"/>
  <c r="Y1315" i="9"/>
  <c r="Y1316" i="9"/>
  <c r="Y1317" i="9"/>
  <c r="Y1318" i="9"/>
  <c r="Y1319" i="9"/>
  <c r="Y1320" i="9"/>
  <c r="Y1321" i="9"/>
  <c r="Y1322" i="9"/>
  <c r="Y1323" i="9"/>
  <c r="Y1324" i="9"/>
  <c r="Y1325" i="9"/>
  <c r="Y1326" i="9"/>
  <c r="Y1327" i="9"/>
  <c r="Y1328" i="9"/>
  <c r="Y1329" i="9"/>
  <c r="Y1330" i="9"/>
  <c r="Y1331" i="9"/>
  <c r="Y1332" i="9"/>
  <c r="Y1333" i="9"/>
  <c r="Y1334" i="9"/>
  <c r="Y1335" i="9"/>
  <c r="Y1337" i="9"/>
  <c r="Y1338" i="9"/>
  <c r="Y1341" i="9"/>
  <c r="AD1341" i="9" s="1"/>
  <c r="AE1341" i="9" s="1"/>
  <c r="Y1340" i="9"/>
  <c r="Y1343" i="9"/>
  <c r="Y1344" i="9"/>
  <c r="Y1345" i="9"/>
  <c r="Y1346" i="9"/>
  <c r="Y1347" i="9"/>
  <c r="Y1348" i="9"/>
  <c r="X1348" i="9" s="1"/>
  <c r="Y1350" i="9"/>
  <c r="Y1351" i="9"/>
  <c r="Y1352" i="9"/>
  <c r="Y1353" i="9"/>
  <c r="Y1354" i="9"/>
  <c r="Y1355" i="9"/>
  <c r="Y1356" i="9"/>
  <c r="Y1357" i="9"/>
  <c r="Y1358" i="9"/>
  <c r="Y1359" i="9"/>
  <c r="Y1360" i="9"/>
  <c r="Y1361" i="9"/>
  <c r="Y1362" i="9"/>
  <c r="Y1363" i="9"/>
  <c r="Y1364" i="9"/>
  <c r="Y1365" i="9"/>
  <c r="Y1366" i="9"/>
  <c r="Y1367" i="9"/>
  <c r="Y1368" i="9"/>
  <c r="Y1369" i="9"/>
  <c r="Y1370" i="9"/>
  <c r="Y1371" i="9"/>
  <c r="Y1372" i="9"/>
  <c r="Y1373" i="9"/>
  <c r="Y1374" i="9"/>
  <c r="Y1375" i="9"/>
  <c r="Y1376" i="9"/>
  <c r="Y1377" i="9"/>
  <c r="Y1378" i="9"/>
  <c r="Y1379" i="9"/>
  <c r="Y1380" i="9"/>
  <c r="Y1381" i="9"/>
  <c r="Y1382" i="9"/>
  <c r="Y1383" i="9"/>
  <c r="Y1384" i="9"/>
  <c r="Y1385" i="9"/>
  <c r="Y1386" i="9"/>
  <c r="Y1387" i="9"/>
  <c r="Y1388" i="9"/>
  <c r="Y1389" i="9"/>
  <c r="Y1390" i="9"/>
  <c r="Y1391" i="9"/>
  <c r="Y1392" i="9"/>
  <c r="Y1393" i="9"/>
  <c r="Y1394" i="9"/>
  <c r="Y1395" i="9"/>
  <c r="Y1396" i="9"/>
  <c r="Y1397" i="9"/>
  <c r="Y1398" i="9"/>
  <c r="Y1399" i="9"/>
  <c r="Y1400" i="9"/>
  <c r="Y1401" i="9"/>
  <c r="Y1402" i="9"/>
  <c r="Y1403" i="9"/>
  <c r="Y1404" i="9"/>
  <c r="Y1405" i="9"/>
  <c r="Y1406" i="9"/>
  <c r="Y1407" i="9"/>
  <c r="Y1408" i="9"/>
  <c r="Y1409" i="9"/>
  <c r="Y1410" i="9"/>
  <c r="Y1411" i="9"/>
  <c r="Y1412" i="9"/>
  <c r="Y1413" i="9"/>
  <c r="Y1414" i="9"/>
  <c r="Y1415" i="9"/>
  <c r="Y1416" i="9"/>
  <c r="Y1417" i="9"/>
  <c r="Y1418" i="9"/>
  <c r="Y1419" i="9"/>
  <c r="Y1420" i="9"/>
  <c r="Y1421" i="9"/>
  <c r="Y1422" i="9"/>
  <c r="Y1423" i="9"/>
  <c r="Y1424" i="9"/>
  <c r="Y1425" i="9"/>
  <c r="Y1426" i="9"/>
  <c r="Y1428" i="9"/>
  <c r="Y1429" i="9"/>
  <c r="Y1430" i="9"/>
  <c r="Y1431" i="9"/>
  <c r="Y1432" i="9"/>
  <c r="Y1433" i="9"/>
  <c r="Y1434" i="9"/>
  <c r="Y1436" i="9"/>
  <c r="Y1437" i="9"/>
  <c r="Y1438" i="9"/>
  <c r="Y1439" i="9"/>
  <c r="Y1440" i="9"/>
  <c r="Y1441" i="9"/>
  <c r="Y1442" i="9"/>
  <c r="Y1443" i="9"/>
  <c r="Y1444" i="9"/>
  <c r="Y1445" i="9"/>
  <c r="Y1446" i="9"/>
  <c r="Y1447" i="9"/>
  <c r="Y1449" i="9"/>
  <c r="Y1450" i="9"/>
  <c r="Y1451" i="9"/>
  <c r="Y1452" i="9"/>
  <c r="Y1453" i="9"/>
  <c r="Y1454" i="9"/>
  <c r="Y1455" i="9"/>
  <c r="Y1456" i="9"/>
  <c r="Y1457" i="9"/>
  <c r="Y1458" i="9"/>
  <c r="Y1459" i="9"/>
  <c r="Y1460" i="9"/>
  <c r="Y1461" i="9"/>
  <c r="Y1462" i="9"/>
  <c r="Y1463" i="9"/>
  <c r="Y1464" i="9"/>
  <c r="Y1465" i="9"/>
  <c r="Y1466" i="9"/>
  <c r="Y1467" i="9"/>
  <c r="Y1468" i="9"/>
  <c r="Y1470" i="9"/>
  <c r="Y1471" i="9"/>
  <c r="Y1472" i="9"/>
  <c r="Y1473" i="9"/>
  <c r="Y1474" i="9"/>
  <c r="Y1475" i="9"/>
  <c r="Y1476" i="9"/>
  <c r="Y1477" i="9"/>
  <c r="Y1478" i="9"/>
  <c r="Y1479" i="9"/>
  <c r="Y1480" i="9"/>
  <c r="Y1481" i="9"/>
  <c r="Y1482" i="9"/>
  <c r="Y1483" i="9"/>
  <c r="Y1484" i="9"/>
  <c r="Y1485" i="9"/>
  <c r="Y1486" i="9"/>
  <c r="Y1487" i="9"/>
  <c r="Y1488" i="9"/>
  <c r="Y1489" i="9"/>
  <c r="Y1490" i="9"/>
  <c r="Y1491" i="9"/>
  <c r="Y1492" i="9"/>
  <c r="Y1493" i="9"/>
  <c r="Y1494" i="9"/>
  <c r="Y1495" i="9"/>
  <c r="Y1496" i="9"/>
  <c r="Y1497" i="9"/>
  <c r="Y1498" i="9"/>
  <c r="Y1499" i="9"/>
  <c r="Y1500" i="9"/>
  <c r="Y1501" i="9"/>
  <c r="Y1502" i="9"/>
  <c r="AD1502" i="9" s="1"/>
  <c r="AE1502" i="9" s="1"/>
  <c r="Y1504" i="9"/>
  <c r="Y1506" i="9"/>
  <c r="Y1507" i="9"/>
  <c r="Y1509" i="9"/>
  <c r="Y1510" i="9"/>
  <c r="Y1512" i="9"/>
  <c r="AD1512" i="9" s="1"/>
  <c r="AE1512" i="9" s="1"/>
  <c r="Y1513" i="9"/>
  <c r="AD1513" i="9" s="1"/>
  <c r="AE1513" i="9" s="1"/>
  <c r="Y1514" i="9"/>
  <c r="AD1514" i="9" s="1"/>
  <c r="AE1514" i="9" s="1"/>
  <c r="Y1515" i="9"/>
  <c r="Y1516" i="9"/>
  <c r="Y1517" i="9"/>
  <c r="Y1518" i="9"/>
  <c r="Y1519" i="9"/>
  <c r="Y1520" i="9"/>
  <c r="Y1521" i="9"/>
  <c r="Y1522" i="9"/>
  <c r="Y1523" i="9"/>
  <c r="Y1524" i="9"/>
  <c r="Y1525" i="9"/>
  <c r="Y1526" i="9"/>
  <c r="Y1527" i="9"/>
  <c r="Y1528" i="9"/>
  <c r="Y1529" i="9"/>
  <c r="Y1530" i="9"/>
  <c r="Y1532" i="9"/>
  <c r="Y1533" i="9"/>
  <c r="Y1534" i="9"/>
  <c r="Y1535" i="9"/>
  <c r="Y1536" i="9"/>
  <c r="Y1537" i="9"/>
  <c r="Y1538" i="9"/>
  <c r="Y1539" i="9"/>
  <c r="Y1540" i="9"/>
  <c r="Y1541" i="9"/>
  <c r="Y1542" i="9"/>
  <c r="Y1543" i="9"/>
  <c r="Y1544" i="9"/>
  <c r="Y1545" i="9"/>
  <c r="Y1546" i="9"/>
  <c r="Y1547" i="9"/>
  <c r="Y1548" i="9"/>
  <c r="Y1549" i="9"/>
  <c r="Y1550" i="9"/>
  <c r="Y1551" i="9"/>
  <c r="Y1552" i="9"/>
  <c r="Y1553" i="9"/>
  <c r="Y1555" i="9"/>
  <c r="Y1556" i="9"/>
  <c r="Y1557" i="9"/>
  <c r="Y1558" i="9"/>
  <c r="Y1559" i="9"/>
  <c r="Y1560" i="9"/>
  <c r="Y1561" i="9"/>
  <c r="Y1562" i="9"/>
  <c r="Y1563" i="9"/>
  <c r="Y1564" i="9"/>
  <c r="Y1565" i="9"/>
  <c r="Y1566" i="9"/>
  <c r="Y1567" i="9"/>
  <c r="Y1568" i="9"/>
  <c r="Y1569" i="9"/>
  <c r="Y1570" i="9"/>
  <c r="Y1571" i="9"/>
  <c r="Y1572" i="9"/>
  <c r="Y1573" i="9"/>
  <c r="Y1574" i="9"/>
  <c r="Y1575" i="9"/>
  <c r="Y1576" i="9"/>
  <c r="Y1577" i="9"/>
  <c r="Y1578" i="9"/>
  <c r="Y1579" i="9"/>
  <c r="Y1580" i="9"/>
  <c r="Y1581" i="9"/>
  <c r="Y1583" i="9"/>
  <c r="Y1584" i="9"/>
  <c r="Y1585" i="9"/>
  <c r="Y1586" i="9"/>
  <c r="Y1587" i="9"/>
  <c r="Y1588" i="9"/>
  <c r="Y1589" i="9"/>
  <c r="Y1590" i="9"/>
  <c r="Y1591" i="9"/>
  <c r="Y1592" i="9"/>
  <c r="Y1593" i="9"/>
  <c r="Y1594" i="9"/>
  <c r="Y1595" i="9"/>
  <c r="Y1596" i="9"/>
  <c r="Y1597" i="9"/>
  <c r="Y1598" i="9"/>
  <c r="Y1600" i="9"/>
  <c r="Y1601" i="9"/>
  <c r="Y1602" i="9"/>
  <c r="Y1603" i="9"/>
  <c r="Y1604" i="9"/>
  <c r="Y1605" i="9"/>
  <c r="Y1606" i="9"/>
  <c r="Y1607" i="9"/>
  <c r="Y1608" i="9"/>
  <c r="Y1609" i="9"/>
  <c r="Y1610" i="9"/>
  <c r="Y1612" i="9"/>
  <c r="Y1613" i="9"/>
  <c r="Y1614" i="9"/>
  <c r="Y1615" i="9"/>
  <c r="Y1616" i="9"/>
  <c r="Y1617" i="9"/>
  <c r="Y1618" i="9"/>
  <c r="Y1619" i="9"/>
  <c r="Y1620" i="9"/>
  <c r="Y1621" i="9"/>
  <c r="Y1622" i="9"/>
  <c r="Y1623" i="9"/>
  <c r="Y1624" i="9"/>
  <c r="Y1625" i="9"/>
  <c r="Y1626" i="9"/>
  <c r="Y1627" i="9"/>
  <c r="Y1628" i="9"/>
  <c r="Y1629" i="9"/>
  <c r="Y1630" i="9"/>
  <c r="Y1631" i="9"/>
  <c r="Y1632" i="9"/>
  <c r="Y1633" i="9"/>
  <c r="Y1634" i="9"/>
  <c r="Y1635" i="9"/>
  <c r="Y1636" i="9"/>
  <c r="Y1637" i="9"/>
  <c r="Y1638" i="9"/>
  <c r="Y1639" i="9"/>
  <c r="Y1640" i="9"/>
  <c r="Y1641" i="9"/>
  <c r="Y1644" i="9"/>
  <c r="Y1645" i="9"/>
  <c r="Y1646" i="9"/>
  <c r="Y1647" i="9"/>
  <c r="Y1648" i="9"/>
  <c r="Y1649" i="9"/>
  <c r="Y1651" i="9"/>
  <c r="Y1652" i="9"/>
  <c r="Y1653" i="9"/>
  <c r="Y1654" i="9"/>
  <c r="Y1655" i="9"/>
  <c r="Y1656" i="9"/>
  <c r="Y1657" i="9"/>
  <c r="Y1658" i="9"/>
  <c r="Y1659" i="9"/>
  <c r="Y1661" i="9"/>
  <c r="Y1662" i="9"/>
  <c r="Y1663" i="9"/>
  <c r="Y1664" i="9"/>
  <c r="Y1665" i="9"/>
  <c r="Y1667" i="9"/>
  <c r="Y1668" i="9"/>
  <c r="Y1669" i="9"/>
  <c r="Y1670" i="9"/>
  <c r="Y1671" i="9"/>
  <c r="Y1672" i="9"/>
  <c r="Y1674" i="9"/>
  <c r="Y1675" i="9"/>
  <c r="Y1676" i="9"/>
  <c r="Y1678" i="9"/>
  <c r="Y1679" i="9"/>
  <c r="Y1680" i="9"/>
  <c r="Y1681" i="9"/>
  <c r="Y1682" i="9"/>
  <c r="Y1683" i="9"/>
  <c r="Y1684" i="9"/>
  <c r="Y1685" i="9"/>
  <c r="Y1686" i="9"/>
  <c r="Y1687" i="9"/>
  <c r="Y1688" i="9"/>
  <c r="Y1689" i="9"/>
  <c r="Y1690" i="9"/>
  <c r="Y1691" i="9"/>
  <c r="Y1692" i="9"/>
  <c r="Y1693" i="9"/>
  <c r="Y1694" i="9"/>
  <c r="Y1695" i="9"/>
  <c r="Y1696" i="9"/>
  <c r="Y1698" i="9"/>
  <c r="Y1700" i="9"/>
  <c r="Y1701" i="9"/>
  <c r="Y1702" i="9"/>
  <c r="Y1703" i="9"/>
  <c r="Y1705" i="9"/>
  <c r="Y1706" i="9"/>
  <c r="Y1707" i="9"/>
  <c r="Y1709" i="9"/>
  <c r="Y1710" i="9"/>
  <c r="Y1711" i="9"/>
  <c r="Y1712" i="9"/>
  <c r="Y1713" i="9"/>
  <c r="Y1714" i="9"/>
  <c r="Y1715" i="9"/>
  <c r="Y1716" i="9"/>
  <c r="Y1718" i="9"/>
  <c r="Y1719" i="9"/>
  <c r="Y1720" i="9"/>
  <c r="Y1721" i="9"/>
  <c r="Y1722" i="9"/>
  <c r="Y1723" i="9"/>
  <c r="Y1724" i="9"/>
  <c r="Y1725" i="9"/>
  <c r="Y1726" i="9"/>
  <c r="Y1727" i="9"/>
  <c r="Y1728" i="9"/>
  <c r="Y1729" i="9"/>
  <c r="Y1730" i="9"/>
  <c r="X1730" i="9" s="1"/>
  <c r="Y1731" i="9"/>
  <c r="Y1732" i="9"/>
  <c r="Y1733" i="9"/>
  <c r="Y1734" i="9"/>
  <c r="Y1735" i="9"/>
  <c r="Y1736" i="9"/>
  <c r="Y1737" i="9"/>
  <c r="Y1738" i="9"/>
  <c r="Y1739" i="9"/>
  <c r="Y1740" i="9"/>
  <c r="Y1741" i="9"/>
  <c r="Y1742" i="9"/>
  <c r="Y1743" i="9"/>
  <c r="Y1744" i="9"/>
  <c r="Y1745" i="9"/>
  <c r="Y1746" i="9"/>
  <c r="Y1747" i="9"/>
  <c r="Y1748" i="9"/>
  <c r="Y1750" i="9"/>
  <c r="Y1751" i="9"/>
  <c r="Y1752" i="9"/>
  <c r="Y1753" i="9"/>
  <c r="Y1754" i="9"/>
  <c r="Y1755" i="9"/>
  <c r="Y1756" i="9"/>
  <c r="Y1757" i="9"/>
  <c r="Y1758" i="9"/>
  <c r="Y1759" i="9"/>
  <c r="Y1760" i="9"/>
  <c r="Y1762" i="9"/>
  <c r="Y1763" i="9"/>
  <c r="Y1765" i="9"/>
  <c r="Y1766" i="9"/>
  <c r="Y1767" i="9"/>
  <c r="Y1768" i="9"/>
  <c r="Y1769" i="9"/>
  <c r="Y1770" i="9"/>
  <c r="Y1771" i="9"/>
  <c r="Y1773" i="9"/>
  <c r="Y1774" i="9"/>
  <c r="Y1775" i="9"/>
  <c r="Y1776" i="9"/>
  <c r="Y1777" i="9"/>
  <c r="Y1778" i="9"/>
  <c r="Y1779" i="9"/>
  <c r="Y1780" i="9"/>
  <c r="Y1781" i="9"/>
  <c r="Y1782" i="9"/>
  <c r="Y1783" i="9"/>
  <c r="Y1784" i="9"/>
  <c r="Y1785" i="9"/>
  <c r="Y1786" i="9"/>
  <c r="Y1787" i="9"/>
  <c r="Y1788" i="9"/>
  <c r="Y1789" i="9"/>
  <c r="Y1790" i="9"/>
  <c r="Y1791" i="9"/>
  <c r="Y1792" i="9"/>
  <c r="Y1793" i="9"/>
  <c r="Y1794" i="9"/>
  <c r="Y1795" i="9"/>
  <c r="Y1796" i="9"/>
  <c r="Y1797" i="9"/>
  <c r="Y1798" i="9"/>
  <c r="Y1799" i="9"/>
  <c r="Y1800" i="9"/>
  <c r="Y1802" i="9"/>
  <c r="Y1804" i="9"/>
  <c r="Y1805" i="9"/>
  <c r="Y1806" i="9"/>
  <c r="Y1807" i="9"/>
  <c r="Y1808" i="9"/>
  <c r="Y1809" i="9"/>
  <c r="Y1810" i="9"/>
  <c r="Y1811" i="9"/>
  <c r="Y1812" i="9"/>
  <c r="Y1813" i="9"/>
  <c r="Y1814" i="9"/>
  <c r="Y1815" i="9"/>
  <c r="Y1816" i="9"/>
  <c r="Y1817" i="9"/>
  <c r="Y1818" i="9"/>
  <c r="Y1819" i="9"/>
  <c r="Y1820" i="9"/>
  <c r="Y1821" i="9"/>
  <c r="Y1822" i="9"/>
  <c r="Y1823" i="9"/>
  <c r="Y1824" i="9"/>
  <c r="Y1825" i="9"/>
  <c r="Y1827" i="9"/>
  <c r="Y1828" i="9"/>
  <c r="Y1829" i="9"/>
  <c r="Y1830" i="9"/>
  <c r="Y1831" i="9"/>
  <c r="Y1832" i="9"/>
  <c r="Y1833" i="9"/>
  <c r="Y1835" i="9"/>
  <c r="Y1836" i="9"/>
  <c r="Y1837" i="9"/>
  <c r="Y1838" i="9"/>
  <c r="Y1840" i="9"/>
  <c r="Y1841" i="9"/>
  <c r="Y1842" i="9"/>
  <c r="Y1844" i="9"/>
  <c r="Y1845" i="9"/>
  <c r="Y1846" i="9"/>
  <c r="Y1847" i="9"/>
  <c r="Y1848" i="9"/>
  <c r="Y1849" i="9"/>
  <c r="Y1850" i="9"/>
  <c r="Y1853" i="9"/>
  <c r="Y1854" i="9"/>
  <c r="Y1855" i="9"/>
  <c r="Y1856" i="9"/>
  <c r="Y1857" i="9"/>
  <c r="Y1858" i="9"/>
  <c r="Y1859" i="9"/>
  <c r="Y1860" i="9"/>
  <c r="Y1861" i="9"/>
  <c r="Y1862" i="9"/>
  <c r="Y1863" i="9"/>
  <c r="Y1864" i="9"/>
  <c r="Y1865" i="9"/>
  <c r="Y1866" i="9"/>
  <c r="Y1867" i="9"/>
  <c r="Y1868" i="9"/>
  <c r="Y1869" i="9"/>
  <c r="Y1870" i="9"/>
  <c r="Y1871" i="9"/>
  <c r="Y1872" i="9"/>
  <c r="Y1873" i="9"/>
  <c r="Y1874" i="9"/>
  <c r="Y1875" i="9"/>
  <c r="Y1876" i="9"/>
  <c r="Y1877" i="9"/>
  <c r="Y1878" i="9"/>
  <c r="Y1879" i="9"/>
  <c r="Y1880" i="9"/>
  <c r="Y1881" i="9"/>
  <c r="Y1882" i="9"/>
  <c r="Y1883" i="9"/>
  <c r="Y1884" i="9"/>
  <c r="Y1885" i="9"/>
  <c r="Y1886" i="9"/>
  <c r="Y1887" i="9"/>
  <c r="Y1888" i="9"/>
  <c r="Y1889" i="9"/>
  <c r="Y1890" i="9"/>
  <c r="Y1891" i="9"/>
  <c r="Y1892" i="9"/>
  <c r="Y1893" i="9"/>
  <c r="Y1894" i="9"/>
  <c r="Y1895" i="9"/>
  <c r="Y1896" i="9"/>
  <c r="Y1897" i="9"/>
  <c r="Y1898" i="9"/>
  <c r="Y1899" i="9"/>
  <c r="Y1900" i="9"/>
  <c r="Y1901" i="9"/>
  <c r="Y1902" i="9"/>
  <c r="Y1903" i="9"/>
  <c r="Y1904" i="9"/>
  <c r="Y1905" i="9"/>
  <c r="Y1906" i="9"/>
  <c r="Y1907" i="9"/>
  <c r="Y1908" i="9"/>
  <c r="Y1909" i="9"/>
  <c r="Y1910" i="9"/>
  <c r="Y1911" i="9"/>
  <c r="Y1912" i="9"/>
  <c r="Y1913" i="9"/>
  <c r="Y1914" i="9"/>
  <c r="Y1915" i="9"/>
  <c r="Y1916" i="9"/>
  <c r="Y1917" i="9"/>
  <c r="Y1918" i="9"/>
  <c r="Y1919" i="9"/>
  <c r="Y1920" i="9"/>
  <c r="Y1921" i="9"/>
  <c r="Y1922" i="9"/>
  <c r="Y1923" i="9"/>
  <c r="Y1924" i="9"/>
  <c r="Y1925" i="9"/>
  <c r="Y1926" i="9"/>
  <c r="Y1927" i="9"/>
  <c r="Y1928" i="9"/>
  <c r="Y1929" i="9"/>
  <c r="Y1930" i="9"/>
  <c r="Y1931" i="9"/>
  <c r="Y1932" i="9"/>
  <c r="Y1933" i="9"/>
  <c r="Y1934" i="9"/>
  <c r="Y1935" i="9"/>
  <c r="Y1936" i="9"/>
  <c r="Y1937" i="9"/>
  <c r="Y1938" i="9"/>
  <c r="Y1939" i="9"/>
  <c r="Y1940" i="9"/>
  <c r="Y1941" i="9"/>
  <c r="Y1942" i="9"/>
  <c r="Y1943" i="9"/>
  <c r="Y1944" i="9"/>
  <c r="Y1945" i="9"/>
  <c r="Y1946" i="9"/>
  <c r="Y1947" i="9"/>
  <c r="Y1948" i="9"/>
  <c r="Y1949" i="9"/>
  <c r="Y1950" i="9"/>
  <c r="Y1951" i="9"/>
  <c r="Y1952" i="9"/>
  <c r="Y1953" i="9"/>
  <c r="Y1954" i="9"/>
  <c r="Y1956" i="9"/>
  <c r="Y1957" i="9"/>
  <c r="Y1958" i="9"/>
  <c r="Y1959" i="9"/>
  <c r="Y1960" i="9"/>
  <c r="Y1961" i="9"/>
  <c r="Y1962" i="9"/>
  <c r="Y1963" i="9"/>
  <c r="Y1964" i="9"/>
  <c r="Y1965" i="9"/>
  <c r="Y1966" i="9"/>
  <c r="Y1967" i="9"/>
  <c r="Y1968" i="9"/>
  <c r="Y1969" i="9"/>
  <c r="Y1970" i="9"/>
  <c r="Y1971" i="9"/>
  <c r="Y1972" i="9"/>
  <c r="Y1973" i="9"/>
  <c r="Y1974" i="9"/>
  <c r="Y1975" i="9"/>
  <c r="Y1976" i="9"/>
  <c r="Y1977" i="9"/>
  <c r="Y1978" i="9"/>
  <c r="Y1979" i="9"/>
  <c r="Y1980" i="9"/>
  <c r="Y1982" i="9"/>
  <c r="Y1983" i="9"/>
  <c r="Y1984" i="9"/>
  <c r="Y1985" i="9"/>
  <c r="Y1986" i="9"/>
  <c r="Y1987" i="9"/>
  <c r="Y1988" i="9"/>
  <c r="Y1989" i="9"/>
  <c r="Y1990" i="9"/>
  <c r="Y1991" i="9"/>
  <c r="Y1992" i="9"/>
  <c r="Y1993" i="9"/>
  <c r="Y1994" i="9"/>
  <c r="Y1995" i="9"/>
  <c r="Y1996" i="9"/>
  <c r="Y1997" i="9"/>
  <c r="Y1998" i="9"/>
  <c r="Y1999" i="9"/>
  <c r="Y2000" i="9"/>
  <c r="Y2001" i="9"/>
  <c r="Y2002" i="9"/>
  <c r="Y2003" i="9"/>
  <c r="Y2004" i="9"/>
  <c r="Y2005" i="9"/>
  <c r="Y2006" i="9"/>
  <c r="Y2007" i="9"/>
  <c r="Y2008" i="9"/>
  <c r="Y2009" i="9"/>
  <c r="Y2010" i="9"/>
  <c r="Y2011" i="9"/>
  <c r="Y2012" i="9"/>
  <c r="Y2013" i="9"/>
  <c r="Y2014" i="9"/>
  <c r="Y2015" i="9"/>
  <c r="Y2016" i="9"/>
  <c r="Y2017" i="9"/>
  <c r="Y2018" i="9"/>
  <c r="Y2019" i="9"/>
  <c r="Y2020" i="9"/>
  <c r="Y2021" i="9"/>
  <c r="Y2022" i="9"/>
  <c r="Y2023" i="9"/>
  <c r="Y2024" i="9"/>
  <c r="Y2025" i="9"/>
  <c r="Y2026" i="9"/>
  <c r="Y2027" i="9"/>
  <c r="Y2028" i="9"/>
  <c r="Y2029" i="9"/>
  <c r="Y2030" i="9"/>
  <c r="Y2031" i="9"/>
  <c r="Y2032" i="9"/>
  <c r="Y2033" i="9"/>
  <c r="Y2034" i="9"/>
  <c r="Y2035" i="9"/>
  <c r="Y2036" i="9"/>
  <c r="Y2037" i="9"/>
  <c r="Y2038" i="9"/>
  <c r="Y2039" i="9"/>
  <c r="Y2040" i="9"/>
  <c r="Y2041" i="9"/>
  <c r="Y2042" i="9"/>
  <c r="Y2043" i="9"/>
  <c r="Y2044" i="9"/>
  <c r="Y2045" i="9"/>
  <c r="Y2046" i="9"/>
  <c r="Y2047" i="9"/>
  <c r="Y2048" i="9"/>
  <c r="Y2049" i="9"/>
  <c r="Y2050" i="9"/>
  <c r="Y2051" i="9"/>
  <c r="Y2052" i="9"/>
  <c r="Y2053" i="9"/>
  <c r="Y2054" i="9"/>
  <c r="Y2055" i="9"/>
  <c r="Y2056" i="9"/>
  <c r="Y2057" i="9"/>
  <c r="Y2058" i="9"/>
  <c r="Y2059" i="9"/>
  <c r="Y2060" i="9"/>
  <c r="Y2061" i="9"/>
  <c r="Y2062" i="9"/>
  <c r="Y2064" i="9"/>
  <c r="Y2066" i="9"/>
  <c r="Y2067" i="9"/>
  <c r="Y2068" i="9"/>
  <c r="Y2070" i="9"/>
  <c r="Y2071" i="9"/>
  <c r="Y2072" i="9"/>
  <c r="Y2073" i="9"/>
  <c r="Y2074" i="9"/>
  <c r="Y2075" i="9"/>
  <c r="Y2076" i="9"/>
  <c r="Y2077" i="9"/>
  <c r="Y2078" i="9"/>
  <c r="Y2079" i="9"/>
  <c r="Y2080" i="9"/>
  <c r="Y2081" i="9"/>
  <c r="Y2082" i="9"/>
  <c r="Y2083" i="9"/>
  <c r="Y2084" i="9"/>
  <c r="Y2085" i="9"/>
  <c r="Y2086" i="9"/>
  <c r="Y2087" i="9"/>
  <c r="Y2088" i="9"/>
  <c r="Y2089" i="9"/>
  <c r="Y2090" i="9"/>
  <c r="Y2091" i="9"/>
  <c r="Y2092" i="9"/>
  <c r="Y2094" i="9"/>
  <c r="Y2095" i="9"/>
  <c r="Y2096" i="9"/>
  <c r="Y2097" i="9"/>
  <c r="Y2098" i="9"/>
  <c r="Y2099" i="9"/>
  <c r="Y2100" i="9"/>
  <c r="Y2101" i="9"/>
  <c r="Y2102" i="9"/>
  <c r="Y2103" i="9"/>
  <c r="Y2104" i="9"/>
  <c r="Y2105" i="9"/>
  <c r="Y2106" i="9"/>
  <c r="Y2107" i="9"/>
  <c r="Y2108" i="9"/>
  <c r="Y2109" i="9"/>
  <c r="Y2110" i="9"/>
  <c r="Y2111" i="9"/>
  <c r="Y2112" i="9"/>
  <c r="Y2113" i="9"/>
  <c r="Y2114" i="9"/>
  <c r="Y2116" i="9"/>
  <c r="Y2117" i="9"/>
  <c r="Y2118" i="9"/>
  <c r="Y2119" i="9"/>
  <c r="Y2120" i="9"/>
  <c r="Y2121" i="9"/>
  <c r="Y2122" i="9"/>
  <c r="Y2123" i="9"/>
  <c r="Y2124" i="9"/>
  <c r="Y2125" i="9"/>
  <c r="Y2126" i="9"/>
  <c r="Y2127" i="9"/>
  <c r="Y2128" i="9"/>
  <c r="Y2129" i="9"/>
  <c r="Y2130" i="9"/>
  <c r="Y2131" i="9"/>
  <c r="Y2132" i="9"/>
  <c r="Y2133" i="9"/>
  <c r="Y2134" i="9"/>
  <c r="Y2135" i="9"/>
  <c r="Y2136" i="9"/>
  <c r="Y2137" i="9"/>
  <c r="Y2138" i="9"/>
  <c r="Y2139" i="9"/>
  <c r="Y2140" i="9"/>
  <c r="Y2141" i="9"/>
  <c r="Y2142" i="9"/>
  <c r="Y2143" i="9"/>
  <c r="T659" i="9"/>
  <c r="U659" i="9"/>
  <c r="T658" i="9"/>
  <c r="U658" i="9"/>
  <c r="AD684" i="9" l="1"/>
  <c r="AE684" i="9" s="1"/>
  <c r="AD678" i="9"/>
  <c r="AD669" i="9"/>
  <c r="AE669" i="9" s="1"/>
  <c r="AD702" i="9"/>
  <c r="AD679" i="9"/>
  <c r="AE679" i="9" s="1"/>
  <c r="AD670" i="9"/>
  <c r="AE670" i="9" s="1"/>
  <c r="AD661" i="9"/>
  <c r="AE661" i="9" s="1"/>
  <c r="AE1041" i="9"/>
  <c r="AE910" i="9"/>
  <c r="AE842" i="9"/>
  <c r="AE794" i="9"/>
  <c r="AE704" i="9"/>
  <c r="AE2612" i="9"/>
  <c r="AE2564" i="9"/>
  <c r="AE2516" i="9"/>
  <c r="AE2484" i="9"/>
  <c r="AE2436" i="9"/>
  <c r="AE2388" i="9"/>
  <c r="AE2356" i="9"/>
  <c r="AE2316" i="9"/>
  <c r="AE2268" i="9"/>
  <c r="AE2252" i="9"/>
  <c r="AE2220" i="9"/>
  <c r="AE2204" i="9"/>
  <c r="AE2180" i="9"/>
  <c r="AE2164" i="9"/>
  <c r="AE1166" i="9"/>
  <c r="AE1158" i="9"/>
  <c r="AE1150" i="9"/>
  <c r="AE1141" i="9"/>
  <c r="AE1133" i="9"/>
  <c r="AE1065" i="9"/>
  <c r="AE1048" i="9"/>
  <c r="AE1040" i="9"/>
  <c r="AE1031" i="9"/>
  <c r="AE1007" i="9"/>
  <c r="AE991" i="9"/>
  <c r="AE974" i="9"/>
  <c r="AE966" i="9"/>
  <c r="AE941" i="9"/>
  <c r="AE933" i="9"/>
  <c r="AE917" i="9"/>
  <c r="AE901" i="9"/>
  <c r="AE866" i="9"/>
  <c r="AE858" i="9"/>
  <c r="AE850" i="9"/>
  <c r="AE841" i="9"/>
  <c r="AE833" i="9"/>
  <c r="AE809" i="9"/>
  <c r="AE801" i="9"/>
  <c r="AE780" i="9"/>
  <c r="AE771" i="9"/>
  <c r="AE754" i="9"/>
  <c r="AE721" i="9"/>
  <c r="AD677" i="9"/>
  <c r="AE2619" i="9"/>
  <c r="AE2611" i="9"/>
  <c r="AE2603" i="9"/>
  <c r="AE2595" i="9"/>
  <c r="AE2587" i="9"/>
  <c r="AE2579" i="9"/>
  <c r="AE2571" i="9"/>
  <c r="AE2563" i="9"/>
  <c r="AE2555" i="9"/>
  <c r="AE2547" i="9"/>
  <c r="AE2539" i="9"/>
  <c r="AE2531" i="9"/>
  <c r="AE2523" i="9"/>
  <c r="AE2515" i="9"/>
  <c r="AE2507" i="9"/>
  <c r="AE2499" i="9"/>
  <c r="AE2491" i="9"/>
  <c r="AE2483" i="9"/>
  <c r="AE2475" i="9"/>
  <c r="AE2467" i="9"/>
  <c r="AE2459" i="9"/>
  <c r="AE2451" i="9"/>
  <c r="AE2443" i="9"/>
  <c r="AE2435" i="9"/>
  <c r="AE2427" i="9"/>
  <c r="AE2419" i="9"/>
  <c r="AE2411" i="9"/>
  <c r="AE2403" i="9"/>
  <c r="AE2395" i="9"/>
  <c r="AE2387" i="9"/>
  <c r="AE2379" i="9"/>
  <c r="AE2371" i="9"/>
  <c r="AE2363" i="9"/>
  <c r="AE2355" i="9"/>
  <c r="AE2347" i="9"/>
  <c r="AE2339" i="9"/>
  <c r="AE2331" i="9"/>
  <c r="AE2323" i="9"/>
  <c r="AE2315" i="9"/>
  <c r="AE2307" i="9"/>
  <c r="AE2299" i="9"/>
  <c r="AE2291" i="9"/>
  <c r="AE2283" i="9"/>
  <c r="AE2275" i="9"/>
  <c r="AE2267" i="9"/>
  <c r="AE2259" i="9"/>
  <c r="AE2251" i="9"/>
  <c r="AE2243" i="9"/>
  <c r="AE2235" i="9"/>
  <c r="AE2227" i="9"/>
  <c r="AE2219" i="9"/>
  <c r="AE2211" i="9"/>
  <c r="AE2203" i="9"/>
  <c r="AE2195" i="9"/>
  <c r="AE2187" i="9"/>
  <c r="AE2179" i="9"/>
  <c r="AE2171" i="9"/>
  <c r="AE2163" i="9"/>
  <c r="AE2155" i="9"/>
  <c r="AE2147" i="9"/>
  <c r="AE1142" i="9"/>
  <c r="AE1016" i="9"/>
  <c r="AE942" i="9"/>
  <c r="AE867" i="9"/>
  <c r="AE810" i="9"/>
  <c r="AE755" i="9"/>
  <c r="AE678" i="9"/>
  <c r="AE2596" i="9"/>
  <c r="AE2548" i="9"/>
  <c r="AE2492" i="9"/>
  <c r="AE2444" i="9"/>
  <c r="AE2396" i="9"/>
  <c r="AE2348" i="9"/>
  <c r="AE2276" i="9"/>
  <c r="AE1165" i="9"/>
  <c r="AE1149" i="9"/>
  <c r="AE1123" i="9"/>
  <c r="AE1080" i="9"/>
  <c r="AE1072" i="9"/>
  <c r="AE1064" i="9"/>
  <c r="AE1047" i="9"/>
  <c r="AE1038" i="9"/>
  <c r="AE1022" i="9"/>
  <c r="AE990" i="9"/>
  <c r="AE982" i="9"/>
  <c r="AE973" i="9"/>
  <c r="AE965" i="9"/>
  <c r="AE948" i="9"/>
  <c r="AE940" i="9"/>
  <c r="AE932" i="9"/>
  <c r="AE916" i="9"/>
  <c r="AE908" i="9"/>
  <c r="AE900" i="9"/>
  <c r="AE891" i="9"/>
  <c r="AE883" i="9"/>
  <c r="AE865" i="9"/>
  <c r="AE840" i="9"/>
  <c r="AE832" i="9"/>
  <c r="AE824" i="9"/>
  <c r="AE808" i="9"/>
  <c r="AE800" i="9"/>
  <c r="AE792" i="9"/>
  <c r="AE779" i="9"/>
  <c r="AE770" i="9"/>
  <c r="AE761" i="9"/>
  <c r="AE745" i="9"/>
  <c r="AE737" i="9"/>
  <c r="AE720" i="9"/>
  <c r="AE702" i="9"/>
  <c r="AD668" i="9"/>
  <c r="AE2618" i="9"/>
  <c r="AE2610" i="9"/>
  <c r="AE2602" i="9"/>
  <c r="AE2594" i="9"/>
  <c r="AE2586" i="9"/>
  <c r="AE2578" i="9"/>
  <c r="AE2570" i="9"/>
  <c r="AE2562" i="9"/>
  <c r="AE2554" i="9"/>
  <c r="AE2546" i="9"/>
  <c r="AE2538" i="9"/>
  <c r="AE2530" i="9"/>
  <c r="AE2522" i="9"/>
  <c r="AE2514" i="9"/>
  <c r="AE2506" i="9"/>
  <c r="AE2498" i="9"/>
  <c r="AE2490" i="9"/>
  <c r="AE2482" i="9"/>
  <c r="AE2474" i="9"/>
  <c r="AE2466" i="9"/>
  <c r="AE2458" i="9"/>
  <c r="AE2450" i="9"/>
  <c r="AE2442" i="9"/>
  <c r="AE2434" i="9"/>
  <c r="AE2426" i="9"/>
  <c r="AE2418" i="9"/>
  <c r="AE2410" i="9"/>
  <c r="AE2402" i="9"/>
  <c r="AE2394" i="9"/>
  <c r="AE2386" i="9"/>
  <c r="AE2378" i="9"/>
  <c r="AE2370" i="9"/>
  <c r="AE2362" i="9"/>
  <c r="AE2354" i="9"/>
  <c r="AE2346" i="9"/>
  <c r="AE2338" i="9"/>
  <c r="AE2330" i="9"/>
  <c r="AE2322" i="9"/>
  <c r="AE2314" i="9"/>
  <c r="AE2306" i="9"/>
  <c r="AE2298" i="9"/>
  <c r="AE2290" i="9"/>
  <c r="AE2282" i="9"/>
  <c r="AE2274" i="9"/>
  <c r="AE2266" i="9"/>
  <c r="AE2258" i="9"/>
  <c r="AE2250" i="9"/>
  <c r="AE2242" i="9"/>
  <c r="AE2234" i="9"/>
  <c r="AE2226" i="9"/>
  <c r="AE2218" i="9"/>
  <c r="AE2210" i="9"/>
  <c r="AE2202" i="9"/>
  <c r="AE2194" i="9"/>
  <c r="AE2186" i="9"/>
  <c r="AE2178" i="9"/>
  <c r="AE2170" i="9"/>
  <c r="AE2162" i="9"/>
  <c r="AE2154" i="9"/>
  <c r="AE2146" i="9"/>
  <c r="AE1134" i="9"/>
  <c r="AE1066" i="9"/>
  <c r="AE950" i="9"/>
  <c r="AE834" i="9"/>
  <c r="AE739" i="9"/>
  <c r="AE2604" i="9"/>
  <c r="AE2556" i="9"/>
  <c r="AE2508" i="9"/>
  <c r="AE2460" i="9"/>
  <c r="AE2412" i="9"/>
  <c r="AE2364" i="9"/>
  <c r="AE2308" i="9"/>
  <c r="AE2260" i="9"/>
  <c r="AE2236" i="9"/>
  <c r="AE2212" i="9"/>
  <c r="AE2196" i="9"/>
  <c r="AE2188" i="9"/>
  <c r="AE2172" i="9"/>
  <c r="AE2156" i="9"/>
  <c r="AE2148" i="9"/>
  <c r="AE1164" i="9"/>
  <c r="AE1156" i="9"/>
  <c r="AE1131" i="9"/>
  <c r="AE1122" i="9"/>
  <c r="AE1114" i="9"/>
  <c r="AE1096" i="9"/>
  <c r="AE1088" i="9"/>
  <c r="AE1071" i="9"/>
  <c r="AE1063" i="9"/>
  <c r="AE1055" i="9"/>
  <c r="AE1046" i="9"/>
  <c r="AE1037" i="9"/>
  <c r="AE1029" i="9"/>
  <c r="AE1021" i="9"/>
  <c r="AE1005" i="9"/>
  <c r="AE981" i="9"/>
  <c r="AE972" i="9"/>
  <c r="AE947" i="9"/>
  <c r="AE939" i="9"/>
  <c r="AE931" i="9"/>
  <c r="AE915" i="9"/>
  <c r="AE907" i="9"/>
  <c r="AE898" i="9"/>
  <c r="AE890" i="9"/>
  <c r="AE864" i="9"/>
  <c r="AE839" i="9"/>
  <c r="AE831" i="9"/>
  <c r="AE815" i="9"/>
  <c r="AE799" i="9"/>
  <c r="AE791" i="9"/>
  <c r="AE778" i="9"/>
  <c r="AE769" i="9"/>
  <c r="AE752" i="9"/>
  <c r="AE736" i="9"/>
  <c r="AE727" i="9"/>
  <c r="AE709" i="9"/>
  <c r="AE692" i="9"/>
  <c r="AE2617" i="9"/>
  <c r="AE2609" i="9"/>
  <c r="AE2601" i="9"/>
  <c r="AE2593" i="9"/>
  <c r="AE2585" i="9"/>
  <c r="AE2577" i="9"/>
  <c r="AE2569" i="9"/>
  <c r="AE2561" i="9"/>
  <c r="AE2553" i="9"/>
  <c r="AE2545" i="9"/>
  <c r="AE2537" i="9"/>
  <c r="AE2529" i="9"/>
  <c r="AE2521" i="9"/>
  <c r="AE2513" i="9"/>
  <c r="AE2505" i="9"/>
  <c r="AE2497" i="9"/>
  <c r="AE2489" i="9"/>
  <c r="AE2481" i="9"/>
  <c r="AE2473" i="9"/>
  <c r="AE2465" i="9"/>
  <c r="AE2457" i="9"/>
  <c r="AE2449" i="9"/>
  <c r="AE2441" i="9"/>
  <c r="AE2433" i="9"/>
  <c r="AE2425" i="9"/>
  <c r="AE2417" i="9"/>
  <c r="AE2409" i="9"/>
  <c r="AE2401" i="9"/>
  <c r="AE2393" i="9"/>
  <c r="AE2385" i="9"/>
  <c r="AE2377" i="9"/>
  <c r="AE2369" i="9"/>
  <c r="AE2361" i="9"/>
  <c r="AE2353" i="9"/>
  <c r="AE2345" i="9"/>
  <c r="AE2337" i="9"/>
  <c r="AE2329" i="9"/>
  <c r="AE2321" i="9"/>
  <c r="AE2313" i="9"/>
  <c r="AE2305" i="9"/>
  <c r="AE2297" i="9"/>
  <c r="AE2289" i="9"/>
  <c r="AE2281" i="9"/>
  <c r="AE2273" i="9"/>
  <c r="AE2265" i="9"/>
  <c r="AE2257" i="9"/>
  <c r="AE2249" i="9"/>
  <c r="AE2241" i="9"/>
  <c r="AE2233" i="9"/>
  <c r="AE2225" i="9"/>
  <c r="AE2217" i="9"/>
  <c r="AE2209" i="9"/>
  <c r="AE2201" i="9"/>
  <c r="AE2193" i="9"/>
  <c r="AE2185" i="9"/>
  <c r="AE2177" i="9"/>
  <c r="AE2169" i="9"/>
  <c r="AE2161" i="9"/>
  <c r="AE2153" i="9"/>
  <c r="AE2145" i="9"/>
  <c r="AE1100" i="9"/>
  <c r="AE1032" i="9"/>
  <c r="AE902" i="9"/>
  <c r="AE826" i="9"/>
  <c r="AE763" i="9"/>
  <c r="AE2580" i="9"/>
  <c r="AE2532" i="9"/>
  <c r="AE2476" i="9"/>
  <c r="AE2428" i="9"/>
  <c r="AE2380" i="9"/>
  <c r="AE2324" i="9"/>
  <c r="AE2284" i="9"/>
  <c r="AE1163" i="9"/>
  <c r="AE1155" i="9"/>
  <c r="AE1146" i="9"/>
  <c r="AE1130" i="9"/>
  <c r="AE1113" i="9"/>
  <c r="AE1070" i="9"/>
  <c r="AE1062" i="9"/>
  <c r="AE1054" i="9"/>
  <c r="AE1045" i="9"/>
  <c r="AE1020" i="9"/>
  <c r="AE1012" i="9"/>
  <c r="AE1004" i="9"/>
  <c r="AE980" i="9"/>
  <c r="AE971" i="9"/>
  <c r="AE963" i="9"/>
  <c r="AE954" i="9"/>
  <c r="AE946" i="9"/>
  <c r="AE938" i="9"/>
  <c r="AE930" i="9"/>
  <c r="AE922" i="9"/>
  <c r="AE897" i="9"/>
  <c r="AE889" i="9"/>
  <c r="AE881" i="9"/>
  <c r="AE871" i="9"/>
  <c r="AE863" i="9"/>
  <c r="AE855" i="9"/>
  <c r="AE830" i="9"/>
  <c r="AE814" i="9"/>
  <c r="AE798" i="9"/>
  <c r="AE789" i="9"/>
  <c r="AE777" i="9"/>
  <c r="AE768" i="9"/>
  <c r="AE751" i="9"/>
  <c r="AE743" i="9"/>
  <c r="AE735" i="9"/>
  <c r="AE726" i="9"/>
  <c r="AE716" i="9"/>
  <c r="AE708" i="9"/>
  <c r="AE2624" i="9"/>
  <c r="AE2616" i="9"/>
  <c r="AE2608" i="9"/>
  <c r="AE2600" i="9"/>
  <c r="AE2592" i="9"/>
  <c r="AE2584" i="9"/>
  <c r="AE2576" i="9"/>
  <c r="AE2568" i="9"/>
  <c r="AE2560" i="9"/>
  <c r="AE2552" i="9"/>
  <c r="AE2544" i="9"/>
  <c r="AE2536" i="9"/>
  <c r="AE2528" i="9"/>
  <c r="AE2520" i="9"/>
  <c r="AE2512" i="9"/>
  <c r="AE2504" i="9"/>
  <c r="AE2496" i="9"/>
  <c r="AE2488" i="9"/>
  <c r="AE2480" i="9"/>
  <c r="AE2472" i="9"/>
  <c r="AE2464" i="9"/>
  <c r="AE2456" i="9"/>
  <c r="AE2448" i="9"/>
  <c r="AE2440" i="9"/>
  <c r="AE2432" i="9"/>
  <c r="AE2424" i="9"/>
  <c r="AE2416" i="9"/>
  <c r="AE2408" i="9"/>
  <c r="AE2400" i="9"/>
  <c r="AE2392" i="9"/>
  <c r="AE2384" i="9"/>
  <c r="AE2376" i="9"/>
  <c r="AE2368" i="9"/>
  <c r="AE2360" i="9"/>
  <c r="AE2352" i="9"/>
  <c r="AE2344" i="9"/>
  <c r="AE2336" i="9"/>
  <c r="AE2328" i="9"/>
  <c r="AE2320" i="9"/>
  <c r="AE2312" i="9"/>
  <c r="AE2304" i="9"/>
  <c r="AE2296" i="9"/>
  <c r="AE2288" i="9"/>
  <c r="AE2280" i="9"/>
  <c r="AE2272" i="9"/>
  <c r="AE2264" i="9"/>
  <c r="AE2256" i="9"/>
  <c r="AE2248" i="9"/>
  <c r="AE2240" i="9"/>
  <c r="AE2232" i="9"/>
  <c r="AE2224" i="9"/>
  <c r="AE2216" i="9"/>
  <c r="AE2208" i="9"/>
  <c r="AE2200" i="9"/>
  <c r="AE2192" i="9"/>
  <c r="AE2184" i="9"/>
  <c r="AE2176" i="9"/>
  <c r="AE2168" i="9"/>
  <c r="AE2160" i="9"/>
  <c r="AE2152" i="9"/>
  <c r="AE2144" i="9"/>
  <c r="AE1154" i="9"/>
  <c r="AE1145" i="9"/>
  <c r="AE1137" i="9"/>
  <c r="AE1129" i="9"/>
  <c r="AE1120" i="9"/>
  <c r="AE1103" i="9"/>
  <c r="AE1086" i="9"/>
  <c r="AE1077" i="9"/>
  <c r="AE1069" i="9"/>
  <c r="AE1061" i="9"/>
  <c r="AE1053" i="9"/>
  <c r="AE1035" i="9"/>
  <c r="AE1027" i="9"/>
  <c r="AE1019" i="9"/>
  <c r="AE1003" i="9"/>
  <c r="AE987" i="9"/>
  <c r="AE979" i="9"/>
  <c r="AE962" i="9"/>
  <c r="AE953" i="9"/>
  <c r="AE945" i="9"/>
  <c r="AE937" i="9"/>
  <c r="AE929" i="9"/>
  <c r="AE913" i="9"/>
  <c r="AE905" i="9"/>
  <c r="AE888" i="9"/>
  <c r="AE880" i="9"/>
  <c r="AE870" i="9"/>
  <c r="AE862" i="9"/>
  <c r="AE854" i="9"/>
  <c r="AE837" i="9"/>
  <c r="AE821" i="9"/>
  <c r="AE813" i="9"/>
  <c r="AE788" i="9"/>
  <c r="AE767" i="9"/>
  <c r="AE758" i="9"/>
  <c r="AE750" i="9"/>
  <c r="AE742" i="9"/>
  <c r="AE715" i="9"/>
  <c r="AE699" i="9"/>
  <c r="AE2623" i="9"/>
  <c r="AE2615" i="9"/>
  <c r="AE2607" i="9"/>
  <c r="AE2599" i="9"/>
  <c r="AE2591" i="9"/>
  <c r="AE2583" i="9"/>
  <c r="AE2575" i="9"/>
  <c r="AE2567" i="9"/>
  <c r="AE2559" i="9"/>
  <c r="AE2551" i="9"/>
  <c r="AE2543" i="9"/>
  <c r="AE2535" i="9"/>
  <c r="AE2527" i="9"/>
  <c r="AE2519" i="9"/>
  <c r="AE2511" i="9"/>
  <c r="AE2503" i="9"/>
  <c r="AE2495" i="9"/>
  <c r="AE2487" i="9"/>
  <c r="AE2479" i="9"/>
  <c r="AE2471" i="9"/>
  <c r="AE2463" i="9"/>
  <c r="AE2455" i="9"/>
  <c r="AE2447" i="9"/>
  <c r="AE2439" i="9"/>
  <c r="AE2431" i="9"/>
  <c r="AE2423" i="9"/>
  <c r="AE2415" i="9"/>
  <c r="AE2407" i="9"/>
  <c r="AE2399" i="9"/>
  <c r="AE2391" i="9"/>
  <c r="AE2383" i="9"/>
  <c r="AE2375" i="9"/>
  <c r="AE2367" i="9"/>
  <c r="AE2359" i="9"/>
  <c r="AE2351" i="9"/>
  <c r="AE2343" i="9"/>
  <c r="AE2335" i="9"/>
  <c r="AE2327" i="9"/>
  <c r="AE2319" i="9"/>
  <c r="AE2311" i="9"/>
  <c r="AE2303" i="9"/>
  <c r="AE2295" i="9"/>
  <c r="AE2287" i="9"/>
  <c r="AE2279" i="9"/>
  <c r="AE2271" i="9"/>
  <c r="AE2263" i="9"/>
  <c r="AE2255" i="9"/>
  <c r="AE2247" i="9"/>
  <c r="AE2239" i="9"/>
  <c r="AE2231" i="9"/>
  <c r="AE2223" i="9"/>
  <c r="AE2215" i="9"/>
  <c r="AE2207" i="9"/>
  <c r="AE2199" i="9"/>
  <c r="AE2191" i="9"/>
  <c r="AE2183" i="9"/>
  <c r="AE2175" i="9"/>
  <c r="AE2167" i="9"/>
  <c r="AE2159" i="9"/>
  <c r="AE2151" i="9"/>
  <c r="AE1008" i="9"/>
  <c r="AE934" i="9"/>
  <c r="AE859" i="9"/>
  <c r="AE781" i="9"/>
  <c r="AE712" i="9"/>
  <c r="AE2588" i="9"/>
  <c r="AE2540" i="9"/>
  <c r="AE2500" i="9"/>
  <c r="AE2452" i="9"/>
  <c r="AE2404" i="9"/>
  <c r="AE2340" i="9"/>
  <c r="AE2292" i="9"/>
  <c r="AE2228" i="9"/>
  <c r="AE1153" i="9"/>
  <c r="AE1144" i="9"/>
  <c r="AE1136" i="9"/>
  <c r="AE1119" i="9"/>
  <c r="AE1111" i="9"/>
  <c r="AE1102" i="9"/>
  <c r="AE1085" i="9"/>
  <c r="AE1076" i="9"/>
  <c r="AE1060" i="9"/>
  <c r="AE1052" i="9"/>
  <c r="AE1043" i="9"/>
  <c r="AE1026" i="9"/>
  <c r="AE1018" i="9"/>
  <c r="AE1002" i="9"/>
  <c r="AE986" i="9"/>
  <c r="AE969" i="9"/>
  <c r="AE961" i="9"/>
  <c r="AE952" i="9"/>
  <c r="AE944" i="9"/>
  <c r="AE936" i="9"/>
  <c r="AE912" i="9"/>
  <c r="AE904" i="9"/>
  <c r="AE887" i="9"/>
  <c r="AE878" i="9"/>
  <c r="AE869" i="9"/>
  <c r="AE861" i="9"/>
  <c r="AE836" i="9"/>
  <c r="AE820" i="9"/>
  <c r="AE812" i="9"/>
  <c r="AE804" i="9"/>
  <c r="AE787" i="9"/>
  <c r="AE757" i="9"/>
  <c r="AE749" i="9"/>
  <c r="AE741" i="9"/>
  <c r="AE724" i="9"/>
  <c r="AE714" i="9"/>
  <c r="AE706" i="9"/>
  <c r="AE681" i="9"/>
  <c r="AE672" i="9"/>
  <c r="AD663" i="9"/>
  <c r="AE2622" i="9"/>
  <c r="AE2614" i="9"/>
  <c r="AE2606" i="9"/>
  <c r="AE2598" i="9"/>
  <c r="AE2590" i="9"/>
  <c r="AE2582" i="9"/>
  <c r="AE2574" i="9"/>
  <c r="AE2566" i="9"/>
  <c r="AE2558" i="9"/>
  <c r="AE2550" i="9"/>
  <c r="AE2542" i="9"/>
  <c r="AE2534" i="9"/>
  <c r="AE2526" i="9"/>
  <c r="AE2518" i="9"/>
  <c r="AE2510" i="9"/>
  <c r="AE2502" i="9"/>
  <c r="AE2494" i="9"/>
  <c r="AE2486" i="9"/>
  <c r="AE2478" i="9"/>
  <c r="AE2470" i="9"/>
  <c r="AE2462" i="9"/>
  <c r="AE2454" i="9"/>
  <c r="AE2446" i="9"/>
  <c r="AE2438" i="9"/>
  <c r="AE2430" i="9"/>
  <c r="AE2422" i="9"/>
  <c r="AE2414" i="9"/>
  <c r="AE2406" i="9"/>
  <c r="AE2398" i="9"/>
  <c r="AE2390" i="9"/>
  <c r="AE2382" i="9"/>
  <c r="AE2374" i="9"/>
  <c r="AE2366" i="9"/>
  <c r="AE2358" i="9"/>
  <c r="AE2350" i="9"/>
  <c r="AE2342" i="9"/>
  <c r="AE2334" i="9"/>
  <c r="AE2326" i="9"/>
  <c r="AE2318" i="9"/>
  <c r="AE2310" i="9"/>
  <c r="AE2302" i="9"/>
  <c r="AE2294" i="9"/>
  <c r="AE2286" i="9"/>
  <c r="AE2278" i="9"/>
  <c r="AE2270" i="9"/>
  <c r="AE2262" i="9"/>
  <c r="AE2254" i="9"/>
  <c r="AE2246" i="9"/>
  <c r="AE2238" i="9"/>
  <c r="AE2230" i="9"/>
  <c r="AE2222" i="9"/>
  <c r="AE2214" i="9"/>
  <c r="AE2206" i="9"/>
  <c r="AE2198" i="9"/>
  <c r="AE2190" i="9"/>
  <c r="AE2182" i="9"/>
  <c r="AE2174" i="9"/>
  <c r="AE2166" i="9"/>
  <c r="AE2158" i="9"/>
  <c r="AE2150" i="9"/>
  <c r="AE1109" i="9"/>
  <c r="AE1058" i="9"/>
  <c r="AE976" i="9"/>
  <c r="AE918" i="9"/>
  <c r="AE851" i="9"/>
  <c r="AE747" i="9"/>
  <c r="AE687" i="9"/>
  <c r="AE2620" i="9"/>
  <c r="AE2572" i="9"/>
  <c r="AE2524" i="9"/>
  <c r="AE2468" i="9"/>
  <c r="AE2420" i="9"/>
  <c r="AE2372" i="9"/>
  <c r="AE2332" i="9"/>
  <c r="AE2300" i="9"/>
  <c r="AE2244" i="9"/>
  <c r="AE1143" i="9"/>
  <c r="AE1135" i="9"/>
  <c r="AE1118" i="9"/>
  <c r="AE1110" i="9"/>
  <c r="AE1101" i="9"/>
  <c r="AE1084" i="9"/>
  <c r="AE1067" i="9"/>
  <c r="AE1050" i="9"/>
  <c r="AE1042" i="9"/>
  <c r="AE1025" i="9"/>
  <c r="AE1017" i="9"/>
  <c r="AE1009" i="9"/>
  <c r="AE1001" i="9"/>
  <c r="AE985" i="9"/>
  <c r="AE977" i="9"/>
  <c r="AE960" i="9"/>
  <c r="AE951" i="9"/>
  <c r="AE943" i="9"/>
  <c r="AE935" i="9"/>
  <c r="AE919" i="9"/>
  <c r="AE911" i="9"/>
  <c r="AE903" i="9"/>
  <c r="AE886" i="9"/>
  <c r="AE860" i="9"/>
  <c r="AE843" i="9"/>
  <c r="AE811" i="9"/>
  <c r="AE803" i="9"/>
  <c r="AE795" i="9"/>
  <c r="AE782" i="9"/>
  <c r="AE756" i="9"/>
  <c r="AE748" i="9"/>
  <c r="AE740" i="9"/>
  <c r="AE723" i="9"/>
  <c r="AE713" i="9"/>
  <c r="AE696" i="9"/>
  <c r="AE688" i="9"/>
  <c r="AE662" i="9"/>
  <c r="AE2621" i="9"/>
  <c r="AE2613" i="9"/>
  <c r="AE2605" i="9"/>
  <c r="AE2597" i="9"/>
  <c r="AE2589" i="9"/>
  <c r="AE2581" i="9"/>
  <c r="AE2573" i="9"/>
  <c r="AE2565" i="9"/>
  <c r="AE2557" i="9"/>
  <c r="AE2549" i="9"/>
  <c r="AE2541" i="9"/>
  <c r="AE2533" i="9"/>
  <c r="AE2525" i="9"/>
  <c r="AE2517" i="9"/>
  <c r="AE2509" i="9"/>
  <c r="AE2501" i="9"/>
  <c r="AE2493" i="9"/>
  <c r="AE2485" i="9"/>
  <c r="AE2477" i="9"/>
  <c r="AE2469" i="9"/>
  <c r="AE2461" i="9"/>
  <c r="AE2453" i="9"/>
  <c r="AE2445" i="9"/>
  <c r="AE2437" i="9"/>
  <c r="AE2429" i="9"/>
  <c r="AE2421" i="9"/>
  <c r="AE2413" i="9"/>
  <c r="AE2405" i="9"/>
  <c r="AE2397" i="9"/>
  <c r="AE2389" i="9"/>
  <c r="AE2381" i="9"/>
  <c r="AE2373" i="9"/>
  <c r="AE2365" i="9"/>
  <c r="AE2357" i="9"/>
  <c r="AE2349" i="9"/>
  <c r="AE2341" i="9"/>
  <c r="AE2333" i="9"/>
  <c r="AE2325" i="9"/>
  <c r="AE2317" i="9"/>
  <c r="AE2309" i="9"/>
  <c r="AE2301" i="9"/>
  <c r="AE2293" i="9"/>
  <c r="AE2285" i="9"/>
  <c r="AE2277" i="9"/>
  <c r="AE2269" i="9"/>
  <c r="AE2261" i="9"/>
  <c r="AE2253" i="9"/>
  <c r="AE2245" i="9"/>
  <c r="AE2237" i="9"/>
  <c r="AE2229" i="9"/>
  <c r="AE2221" i="9"/>
  <c r="AE2213" i="9"/>
  <c r="AE2205" i="9"/>
  <c r="AE2197" i="9"/>
  <c r="AE2189" i="9"/>
  <c r="AE2181" i="9"/>
  <c r="AE2173" i="9"/>
  <c r="AE2165" i="9"/>
  <c r="AE2157" i="9"/>
  <c r="AE2149" i="9"/>
  <c r="AD697" i="9"/>
  <c r="AD693" i="9"/>
  <c r="AD689" i="9"/>
  <c r="AD671" i="9"/>
  <c r="AD683" i="9"/>
  <c r="AD694" i="9"/>
  <c r="AD685" i="9"/>
  <c r="AD700" i="9"/>
  <c r="AD690" i="9"/>
  <c r="AD682" i="9"/>
  <c r="AD673" i="9"/>
  <c r="AK661" i="9"/>
  <c r="AK686" i="9"/>
  <c r="AK658" i="9"/>
  <c r="AK664" i="9"/>
  <c r="AK701" i="9"/>
  <c r="AK695" i="9"/>
  <c r="AK691" i="9"/>
  <c r="AK663" i="9"/>
  <c r="AK676" i="9"/>
  <c r="AK667" i="9"/>
  <c r="AK675" i="9"/>
  <c r="AK666" i="9"/>
  <c r="AK682" i="9"/>
  <c r="AK673" i="9"/>
  <c r="AK681" i="9"/>
  <c r="AK672" i="9"/>
  <c r="AK685" i="9"/>
  <c r="AK700" i="9"/>
  <c r="AK694" i="9"/>
  <c r="AK690" i="9"/>
  <c r="AK680" i="9"/>
  <c r="AK671" i="9"/>
  <c r="AK684" i="9"/>
  <c r="AK660" i="9"/>
  <c r="AK679" i="9"/>
  <c r="AK670" i="9"/>
  <c r="AK683" i="9"/>
  <c r="AK697" i="9"/>
  <c r="AK693" i="9"/>
  <c r="AK689" i="9"/>
  <c r="AK678" i="9"/>
  <c r="AK669" i="9"/>
  <c r="AK659" i="9"/>
  <c r="AK662" i="9"/>
  <c r="AK677" i="9"/>
  <c r="AK668" i="9"/>
  <c r="AK702" i="9"/>
  <c r="AK696" i="9"/>
  <c r="AK692" i="9"/>
  <c r="AK688" i="9"/>
  <c r="AD686" i="9"/>
  <c r="AD659" i="9"/>
  <c r="AD676" i="9"/>
  <c r="AH666" i="9"/>
  <c r="AD666" i="9"/>
  <c r="AD701" i="9"/>
  <c r="AD675" i="9"/>
  <c r="AD667" i="9"/>
  <c r="AD658" i="9"/>
  <c r="AD691" i="9"/>
  <c r="AD664" i="9"/>
  <c r="AH680" i="9"/>
  <c r="AJ680" i="9" s="1"/>
  <c r="AD680" i="9"/>
  <c r="AD695" i="9"/>
  <c r="AH676" i="9"/>
  <c r="AJ676" i="9" s="1"/>
  <c r="AH667" i="9"/>
  <c r="AJ667" i="9" s="1"/>
  <c r="AH701" i="9"/>
  <c r="AJ701" i="9" s="1"/>
  <c r="AH695" i="9"/>
  <c r="AJ695" i="9" s="1"/>
  <c r="AH675" i="9"/>
  <c r="AJ675" i="9" s="1"/>
  <c r="AH686" i="9"/>
  <c r="AJ686" i="9" s="1"/>
  <c r="AH658" i="9"/>
  <c r="AJ658" i="9" s="1"/>
  <c r="AH673" i="9"/>
  <c r="AJ673" i="9" s="1"/>
  <c r="AH685" i="9"/>
  <c r="AJ685" i="9" s="1"/>
  <c r="AH700" i="9"/>
  <c r="AJ700" i="9" s="1"/>
  <c r="AH694" i="9"/>
  <c r="AJ694" i="9" s="1"/>
  <c r="AH681" i="9"/>
  <c r="AJ681" i="9" s="1"/>
  <c r="AH672" i="9"/>
  <c r="AJ672" i="9" s="1"/>
  <c r="AH684" i="9"/>
  <c r="AJ684" i="9" s="1"/>
  <c r="AH671" i="9"/>
  <c r="AJ671" i="9" s="1"/>
  <c r="AH683" i="9"/>
  <c r="AJ683" i="9" s="1"/>
  <c r="AH697" i="9"/>
  <c r="AJ697" i="9" s="1"/>
  <c r="AH693" i="9"/>
  <c r="AJ693" i="9" s="1"/>
  <c r="AH670" i="9"/>
  <c r="AJ670" i="9" s="1"/>
  <c r="AH659" i="9"/>
  <c r="AJ659" i="9" s="1"/>
  <c r="AH678" i="9"/>
  <c r="AJ678" i="9" s="1"/>
  <c r="AH669" i="9"/>
  <c r="AJ669" i="9" s="1"/>
  <c r="AH702" i="9"/>
  <c r="AJ702" i="9" s="1"/>
  <c r="AH696" i="9"/>
  <c r="AJ696" i="9" s="1"/>
  <c r="AH677" i="9"/>
  <c r="AJ677" i="9" s="1"/>
  <c r="AD2141" i="9"/>
  <c r="X2141" i="9"/>
  <c r="AD2133" i="9"/>
  <c r="X2133" i="9"/>
  <c r="AD2125" i="9"/>
  <c r="X2125" i="9"/>
  <c r="AD2117" i="9"/>
  <c r="X2117" i="9"/>
  <c r="AD2108" i="9"/>
  <c r="X2108" i="9"/>
  <c r="AD2100" i="9"/>
  <c r="X2100" i="9"/>
  <c r="AD2092" i="9"/>
  <c r="X2092" i="9"/>
  <c r="AD2084" i="9"/>
  <c r="X2084" i="9"/>
  <c r="AD2076" i="9"/>
  <c r="X2076" i="9"/>
  <c r="AD2068" i="9"/>
  <c r="X2068" i="9"/>
  <c r="AD2060" i="9"/>
  <c r="X2060" i="9"/>
  <c r="AD2052" i="9"/>
  <c r="X2052" i="9"/>
  <c r="AD2044" i="9"/>
  <c r="X2044" i="9"/>
  <c r="AD2036" i="9"/>
  <c r="X2036" i="9"/>
  <c r="AD2028" i="9"/>
  <c r="X2028" i="9"/>
  <c r="AD2020" i="9"/>
  <c r="X2020" i="9"/>
  <c r="AD2012" i="9"/>
  <c r="X2012" i="9"/>
  <c r="AD2004" i="9"/>
  <c r="X2004" i="9"/>
  <c r="AD1996" i="9"/>
  <c r="X1996" i="9"/>
  <c r="AD1988" i="9"/>
  <c r="X1988" i="9"/>
  <c r="AD1980" i="9"/>
  <c r="X1980" i="9"/>
  <c r="AD1972" i="9"/>
  <c r="X1972" i="9"/>
  <c r="AD1964" i="9"/>
  <c r="X1964" i="9"/>
  <c r="AD1956" i="9"/>
  <c r="X1956" i="9"/>
  <c r="AD1948" i="9"/>
  <c r="X1948" i="9"/>
  <c r="AD1940" i="9"/>
  <c r="X1940" i="9"/>
  <c r="AD1932" i="9"/>
  <c r="X1932" i="9"/>
  <c r="AD1924" i="9"/>
  <c r="X1924" i="9"/>
  <c r="AD1916" i="9"/>
  <c r="X1916" i="9"/>
  <c r="AD1908" i="9"/>
  <c r="X1908" i="9"/>
  <c r="AD1900" i="9"/>
  <c r="X1900" i="9"/>
  <c r="AD1892" i="9"/>
  <c r="X1892" i="9"/>
  <c r="AD1884" i="9"/>
  <c r="X1884" i="9"/>
  <c r="AD1876" i="9"/>
  <c r="X1876" i="9"/>
  <c r="AD1868" i="9"/>
  <c r="X1868" i="9"/>
  <c r="AD1860" i="9"/>
  <c r="X1860" i="9"/>
  <c r="AD1852" i="9"/>
  <c r="X1852" i="9"/>
  <c r="AD1844" i="9"/>
  <c r="X1844" i="9"/>
  <c r="AD1836" i="9"/>
  <c r="X1836" i="9"/>
  <c r="AD1828" i="9"/>
  <c r="X1828" i="9"/>
  <c r="AD1820" i="9"/>
  <c r="X1820" i="9"/>
  <c r="AD1812" i="9"/>
  <c r="X1812" i="9"/>
  <c r="AD1804" i="9"/>
  <c r="X1804" i="9"/>
  <c r="AD1796" i="9"/>
  <c r="X1796" i="9"/>
  <c r="AD1788" i="9"/>
  <c r="X1788" i="9"/>
  <c r="AD1780" i="9"/>
  <c r="X1780" i="9"/>
  <c r="AD1772" i="9"/>
  <c r="X1772" i="9"/>
  <c r="AD1764" i="9"/>
  <c r="X1764" i="9"/>
  <c r="AD1757" i="9"/>
  <c r="X1757" i="9"/>
  <c r="AD1749" i="9"/>
  <c r="X1749" i="9"/>
  <c r="AD1733" i="9"/>
  <c r="X1733" i="9"/>
  <c r="AD1725" i="9"/>
  <c r="X1725" i="9"/>
  <c r="AD1717" i="9"/>
  <c r="X1717" i="9"/>
  <c r="AD1709" i="9"/>
  <c r="X1709" i="9"/>
  <c r="AD1701" i="9"/>
  <c r="X1701" i="9"/>
  <c r="AD1693" i="9"/>
  <c r="X1693" i="9"/>
  <c r="AD1685" i="9"/>
  <c r="X1685" i="9"/>
  <c r="AD1677" i="9"/>
  <c r="X1677" i="9"/>
  <c r="AD1669" i="9"/>
  <c r="X1669" i="9"/>
  <c r="AD1661" i="9"/>
  <c r="X1661" i="9"/>
  <c r="AD1653" i="9"/>
  <c r="X1653" i="9"/>
  <c r="AD1645" i="9"/>
  <c r="X1645" i="9"/>
  <c r="AD1637" i="9"/>
  <c r="X1637" i="9"/>
  <c r="AD1629" i="9"/>
  <c r="X1629" i="9"/>
  <c r="AD1621" i="9"/>
  <c r="X1621" i="9"/>
  <c r="AD1613" i="9"/>
  <c r="X1613" i="9"/>
  <c r="AD1605" i="9"/>
  <c r="X1605" i="9"/>
  <c r="AD1597" i="9"/>
  <c r="X1597" i="9"/>
  <c r="AD1589" i="9"/>
  <c r="X1589" i="9"/>
  <c r="AD1581" i="9"/>
  <c r="X1581" i="9"/>
  <c r="AD1573" i="9"/>
  <c r="X1573" i="9"/>
  <c r="AD1565" i="9"/>
  <c r="X1565" i="9"/>
  <c r="AD1557" i="9"/>
  <c r="X1557" i="9"/>
  <c r="AD1549" i="9"/>
  <c r="X1549" i="9"/>
  <c r="AD1541" i="9"/>
  <c r="X1541" i="9"/>
  <c r="AD1533" i="9"/>
  <c r="X1533" i="9"/>
  <c r="AD1525" i="9"/>
  <c r="X1525" i="9"/>
  <c r="AD1517" i="9"/>
  <c r="X1517" i="9"/>
  <c r="AD1509" i="9"/>
  <c r="X1509" i="9"/>
  <c r="AD1501" i="9"/>
  <c r="X1501" i="9"/>
  <c r="AD1493" i="9"/>
  <c r="X1493" i="9"/>
  <c r="AD1485" i="9"/>
  <c r="X1485" i="9"/>
  <c r="AD1477" i="9"/>
  <c r="X1477" i="9"/>
  <c r="AD1469" i="9"/>
  <c r="X1469" i="9"/>
  <c r="AD1461" i="9"/>
  <c r="X1461" i="9"/>
  <c r="AD1453" i="9"/>
  <c r="X1453" i="9"/>
  <c r="AD1445" i="9"/>
  <c r="X1445" i="9"/>
  <c r="AD1437" i="9"/>
  <c r="X1437" i="9"/>
  <c r="AD1429" i="9"/>
  <c r="X1429" i="9"/>
  <c r="AD1421" i="9"/>
  <c r="X1421" i="9"/>
  <c r="AD1413" i="9"/>
  <c r="X1413" i="9"/>
  <c r="AD1405" i="9"/>
  <c r="X1405" i="9"/>
  <c r="AD1397" i="9"/>
  <c r="X1397" i="9"/>
  <c r="AD1389" i="9"/>
  <c r="X1389" i="9"/>
  <c r="AD1381" i="9"/>
  <c r="X1381" i="9"/>
  <c r="AD1373" i="9"/>
  <c r="X1373" i="9"/>
  <c r="AD1365" i="9"/>
  <c r="X1365" i="9"/>
  <c r="AD1357" i="9"/>
  <c r="X1357" i="9"/>
  <c r="AD1332" i="9"/>
  <c r="X1332" i="9"/>
  <c r="AD1324" i="9"/>
  <c r="X1324" i="9"/>
  <c r="AD1316" i="9"/>
  <c r="X1316" i="9"/>
  <c r="AD1308" i="9"/>
  <c r="X1308" i="9"/>
  <c r="AD1300" i="9"/>
  <c r="X1300" i="9"/>
  <c r="AD1292" i="9"/>
  <c r="X1292" i="9"/>
  <c r="AD1284" i="9"/>
  <c r="X1284" i="9"/>
  <c r="AD1276" i="9"/>
  <c r="X1276" i="9"/>
  <c r="AD1268" i="9"/>
  <c r="X1268" i="9"/>
  <c r="AD1260" i="9"/>
  <c r="X1260" i="9"/>
  <c r="AD1252" i="9"/>
  <c r="X1252" i="9"/>
  <c r="AD1244" i="9"/>
  <c r="X1244" i="9"/>
  <c r="AD1236" i="9"/>
  <c r="X1236" i="9"/>
  <c r="AD1228" i="9"/>
  <c r="X1228" i="9"/>
  <c r="AD1220" i="9"/>
  <c r="X1220" i="9"/>
  <c r="AD1212" i="9"/>
  <c r="X1212" i="9"/>
  <c r="X1204" i="9"/>
  <c r="AD1204" i="9" s="1"/>
  <c r="X1196" i="9"/>
  <c r="AD1196" i="9" s="1"/>
  <c r="X1188" i="9"/>
  <c r="AD1188" i="9" s="1"/>
  <c r="X1180" i="9"/>
  <c r="X1172" i="9"/>
  <c r="AD1172" i="9" s="1"/>
  <c r="X1140" i="9"/>
  <c r="AD1140" i="9" s="1"/>
  <c r="X1132" i="9"/>
  <c r="AD1132" i="9" s="1"/>
  <c r="X1124" i="9"/>
  <c r="AD1124" i="9" s="1"/>
  <c r="X1116" i="9"/>
  <c r="AD1116" i="9" s="1"/>
  <c r="X1107" i="9"/>
  <c r="AD1107" i="9" s="1"/>
  <c r="X1099" i="9"/>
  <c r="AD1099" i="9" s="1"/>
  <c r="X1090" i="9"/>
  <c r="AD1090" i="9" s="1"/>
  <c r="X1081" i="9"/>
  <c r="AD1081" i="9" s="1"/>
  <c r="X1073" i="9"/>
  <c r="AD1073" i="9" s="1"/>
  <c r="X1057" i="9"/>
  <c r="AD1057" i="9" s="1"/>
  <c r="X1049" i="9"/>
  <c r="AD1049" i="9" s="1"/>
  <c r="X1033" i="9"/>
  <c r="AD1033" i="9" s="1"/>
  <c r="X993" i="9"/>
  <c r="AD993" i="9" s="1"/>
  <c r="X928" i="9"/>
  <c r="AD928" i="9" s="1"/>
  <c r="X920" i="9"/>
  <c r="AD920" i="9" s="1"/>
  <c r="X895" i="9"/>
  <c r="AD895" i="9" s="1"/>
  <c r="X845" i="9"/>
  <c r="AD845" i="9" s="1"/>
  <c r="X829" i="9"/>
  <c r="AD829" i="9" s="1"/>
  <c r="X805" i="9"/>
  <c r="AD805" i="9" s="1"/>
  <c r="X797" i="9"/>
  <c r="AD797" i="9" s="1"/>
  <c r="X753" i="9"/>
  <c r="AD753" i="9" s="1"/>
  <c r="X728" i="9"/>
  <c r="AD728" i="9" s="1"/>
  <c r="X711" i="9"/>
  <c r="AD711" i="9" s="1"/>
  <c r="X703" i="9"/>
  <c r="AD703" i="9" s="1"/>
  <c r="X660" i="9"/>
  <c r="AD660" i="9" s="1"/>
  <c r="AD2140" i="9"/>
  <c r="X2140" i="9"/>
  <c r="AD2132" i="9"/>
  <c r="X2132" i="9"/>
  <c r="AD2124" i="9"/>
  <c r="X2124" i="9"/>
  <c r="AD2116" i="9"/>
  <c r="X2116" i="9"/>
  <c r="AD2107" i="9"/>
  <c r="X2107" i="9"/>
  <c r="AD2099" i="9"/>
  <c r="X2099" i="9"/>
  <c r="AD2091" i="9"/>
  <c r="X2091" i="9"/>
  <c r="AD2083" i="9"/>
  <c r="X2083" i="9"/>
  <c r="AD2075" i="9"/>
  <c r="X2075" i="9"/>
  <c r="AD2067" i="9"/>
  <c r="X2067" i="9"/>
  <c r="AD2059" i="9"/>
  <c r="X2059" i="9"/>
  <c r="AD2051" i="9"/>
  <c r="X2051" i="9"/>
  <c r="AD2043" i="9"/>
  <c r="X2043" i="9"/>
  <c r="AD2035" i="9"/>
  <c r="X2035" i="9"/>
  <c r="AD2027" i="9"/>
  <c r="X2027" i="9"/>
  <c r="AD2019" i="9"/>
  <c r="X2019" i="9"/>
  <c r="AD2011" i="9"/>
  <c r="X2011" i="9"/>
  <c r="AD2003" i="9"/>
  <c r="X2003" i="9"/>
  <c r="AD1995" i="9"/>
  <c r="X1995" i="9"/>
  <c r="AD1987" i="9"/>
  <c r="X1987" i="9"/>
  <c r="AD1979" i="9"/>
  <c r="X1979" i="9"/>
  <c r="AD1971" i="9"/>
  <c r="X1971" i="9"/>
  <c r="AD1963" i="9"/>
  <c r="X1963" i="9"/>
  <c r="AD1955" i="9"/>
  <c r="AD1947" i="9"/>
  <c r="X1947" i="9"/>
  <c r="AD1939" i="9"/>
  <c r="X1939" i="9"/>
  <c r="AD1931" i="9"/>
  <c r="X1931" i="9"/>
  <c r="AD1923" i="9"/>
  <c r="X1923" i="9"/>
  <c r="AD1915" i="9"/>
  <c r="X1915" i="9"/>
  <c r="AD1907" i="9"/>
  <c r="X1907" i="9"/>
  <c r="AD1899" i="9"/>
  <c r="X1899" i="9"/>
  <c r="AD1891" i="9"/>
  <c r="X1891" i="9"/>
  <c r="AD1883" i="9"/>
  <c r="X1883" i="9"/>
  <c r="AD1875" i="9"/>
  <c r="X1875" i="9"/>
  <c r="AD1867" i="9"/>
  <c r="X1867" i="9"/>
  <c r="AD1859" i="9"/>
  <c r="X1859" i="9"/>
  <c r="AD1851" i="9"/>
  <c r="X1851" i="9"/>
  <c r="AD1843" i="9"/>
  <c r="X1843" i="9"/>
  <c r="AD1835" i="9"/>
  <c r="X1835" i="9"/>
  <c r="AD1827" i="9"/>
  <c r="X1827" i="9"/>
  <c r="AD1819" i="9"/>
  <c r="X1819" i="9"/>
  <c r="AD1811" i="9"/>
  <c r="X1811" i="9"/>
  <c r="AD1803" i="9"/>
  <c r="X1803" i="9"/>
  <c r="AD1795" i="9"/>
  <c r="X1795" i="9"/>
  <c r="AD1787" i="9"/>
  <c r="X1787" i="9"/>
  <c r="AD1779" i="9"/>
  <c r="X1779" i="9"/>
  <c r="AD1771" i="9"/>
  <c r="X1771" i="9"/>
  <c r="AD1756" i="9"/>
  <c r="X1756" i="9"/>
  <c r="AD1748" i="9"/>
  <c r="X1748" i="9"/>
  <c r="AD1732" i="9"/>
  <c r="X1732" i="9"/>
  <c r="AD1724" i="9"/>
  <c r="X1724" i="9"/>
  <c r="AD1716" i="9"/>
  <c r="X1716" i="9"/>
  <c r="AD1708" i="9"/>
  <c r="X1708" i="9"/>
  <c r="AD1700" i="9"/>
  <c r="X1700" i="9"/>
  <c r="AD1692" i="9"/>
  <c r="X1692" i="9"/>
  <c r="AD1684" i="9"/>
  <c r="X1684" i="9"/>
  <c r="AD1676" i="9"/>
  <c r="X1676" i="9"/>
  <c r="AD1668" i="9"/>
  <c r="X1668" i="9"/>
  <c r="AD1660" i="9"/>
  <c r="X1660" i="9"/>
  <c r="AD1652" i="9"/>
  <c r="X1652" i="9"/>
  <c r="AD1644" i="9"/>
  <c r="X1644" i="9"/>
  <c r="AD1636" i="9"/>
  <c r="X1636" i="9"/>
  <c r="AD1628" i="9"/>
  <c r="X1628" i="9"/>
  <c r="AD1620" i="9"/>
  <c r="X1620" i="9"/>
  <c r="AD1612" i="9"/>
  <c r="X1612" i="9"/>
  <c r="AD1604" i="9"/>
  <c r="X1604" i="9"/>
  <c r="AD1596" i="9"/>
  <c r="X1596" i="9"/>
  <c r="AD1588" i="9"/>
  <c r="X1588" i="9"/>
  <c r="AD1580" i="9"/>
  <c r="X1580" i="9"/>
  <c r="AD1572" i="9"/>
  <c r="X1572" i="9"/>
  <c r="AD1564" i="9"/>
  <c r="X1564" i="9"/>
  <c r="AD1556" i="9"/>
  <c r="X1556" i="9"/>
  <c r="AD1548" i="9"/>
  <c r="X1548" i="9"/>
  <c r="AD1540" i="9"/>
  <c r="X1540" i="9"/>
  <c r="AD1532" i="9"/>
  <c r="X1532" i="9"/>
  <c r="AD1524" i="9"/>
  <c r="X1524" i="9"/>
  <c r="AD1516" i="9"/>
  <c r="X1516" i="9"/>
  <c r="AD1508" i="9"/>
  <c r="X1508" i="9"/>
  <c r="AD1500" i="9"/>
  <c r="X1500" i="9"/>
  <c r="AD1492" i="9"/>
  <c r="X1492" i="9"/>
  <c r="AD1484" i="9"/>
  <c r="X1484" i="9"/>
  <c r="AD1476" i="9"/>
  <c r="X1476" i="9"/>
  <c r="AD1468" i="9"/>
  <c r="X1468" i="9"/>
  <c r="AD1460" i="9"/>
  <c r="X1460" i="9"/>
  <c r="AD1452" i="9"/>
  <c r="X1452" i="9"/>
  <c r="AD1444" i="9"/>
  <c r="X1444" i="9"/>
  <c r="AD1436" i="9"/>
  <c r="X1436" i="9"/>
  <c r="AD1428" i="9"/>
  <c r="X1428" i="9"/>
  <c r="AD1420" i="9"/>
  <c r="X1420" i="9"/>
  <c r="AD1412" i="9"/>
  <c r="X1412" i="9"/>
  <c r="AD1404" i="9"/>
  <c r="X1404" i="9"/>
  <c r="AD1396" i="9"/>
  <c r="X1396" i="9"/>
  <c r="AD1388" i="9"/>
  <c r="X1388" i="9"/>
  <c r="AD1380" i="9"/>
  <c r="X1380" i="9"/>
  <c r="AD1372" i="9"/>
  <c r="X1372" i="9"/>
  <c r="AD1364" i="9"/>
  <c r="X1364" i="9"/>
  <c r="AD1356" i="9"/>
  <c r="X1356" i="9"/>
  <c r="AD1348" i="9"/>
  <c r="AD1340" i="9"/>
  <c r="X1340" i="9"/>
  <c r="AD1331" i="9"/>
  <c r="X1331" i="9"/>
  <c r="AD1323" i="9"/>
  <c r="X1323" i="9"/>
  <c r="AD1315" i="9"/>
  <c r="X1315" i="9"/>
  <c r="AD1307" i="9"/>
  <c r="X1307" i="9"/>
  <c r="AD1299" i="9"/>
  <c r="X1299" i="9"/>
  <c r="AD1291" i="9"/>
  <c r="X1291" i="9"/>
  <c r="AD1283" i="9"/>
  <c r="X1283" i="9"/>
  <c r="AD1275" i="9"/>
  <c r="X1275" i="9"/>
  <c r="AD1267" i="9"/>
  <c r="X1267" i="9"/>
  <c r="AD1259" i="9"/>
  <c r="X1259" i="9"/>
  <c r="AD1251" i="9"/>
  <c r="X1251" i="9"/>
  <c r="AD1243" i="9"/>
  <c r="X1243" i="9"/>
  <c r="AD1235" i="9"/>
  <c r="X1235" i="9"/>
  <c r="AD1227" i="9"/>
  <c r="X1227" i="9"/>
  <c r="AD1219" i="9"/>
  <c r="X1219" i="9"/>
  <c r="AD1211" i="9"/>
  <c r="X1211" i="9"/>
  <c r="AD1203" i="9"/>
  <c r="X1195" i="9"/>
  <c r="AD1195" i="9" s="1"/>
  <c r="X1187" i="9"/>
  <c r="X1179" i="9"/>
  <c r="AD1179" i="9" s="1"/>
  <c r="X1171" i="9"/>
  <c r="AD1171" i="9" s="1"/>
  <c r="X1147" i="9"/>
  <c r="AD1147" i="9" s="1"/>
  <c r="X1139" i="9"/>
  <c r="AD1139" i="9" s="1"/>
  <c r="X1115" i="9"/>
  <c r="AD1115" i="9" s="1"/>
  <c r="X1106" i="9"/>
  <c r="AD1106" i="9" s="1"/>
  <c r="X1097" i="9"/>
  <c r="AD1097" i="9" s="1"/>
  <c r="X1089" i="9"/>
  <c r="AD1089" i="9" s="1"/>
  <c r="X1056" i="9"/>
  <c r="AD1056" i="9" s="1"/>
  <c r="X1024" i="9"/>
  <c r="AD1024" i="9" s="1"/>
  <c r="X1000" i="9"/>
  <c r="AD1000" i="9" s="1"/>
  <c r="X992" i="9"/>
  <c r="AD992" i="9" s="1"/>
  <c r="X984" i="9"/>
  <c r="AD984" i="9" s="1"/>
  <c r="X968" i="9"/>
  <c r="AD968" i="9" s="1"/>
  <c r="X927" i="9"/>
  <c r="AD927" i="9" s="1"/>
  <c r="X894" i="9"/>
  <c r="AD894" i="9" s="1"/>
  <c r="X853" i="9"/>
  <c r="AD853" i="9" s="1"/>
  <c r="X844" i="9"/>
  <c r="AD844" i="9" s="1"/>
  <c r="X828" i="9"/>
  <c r="AD828" i="9" s="1"/>
  <c r="X796" i="9"/>
  <c r="AD796" i="9" s="1"/>
  <c r="X776" i="9"/>
  <c r="AD776" i="9" s="1"/>
  <c r="X760" i="9"/>
  <c r="AD760" i="9" s="1"/>
  <c r="X744" i="9"/>
  <c r="AD744" i="9" s="1"/>
  <c r="X719" i="9"/>
  <c r="AD719" i="9" s="1"/>
  <c r="X710" i="9"/>
  <c r="AD710" i="9" s="1"/>
  <c r="AD2139" i="9"/>
  <c r="X2139" i="9"/>
  <c r="AD2131" i="9"/>
  <c r="X2131" i="9"/>
  <c r="AD2123" i="9"/>
  <c r="X2123" i="9"/>
  <c r="AD2114" i="9"/>
  <c r="X2114" i="9"/>
  <c r="AD2106" i="9"/>
  <c r="X2106" i="9"/>
  <c r="AD2098" i="9"/>
  <c r="X2098" i="9"/>
  <c r="AD2090" i="9"/>
  <c r="X2090" i="9"/>
  <c r="AD2082" i="9"/>
  <c r="X2082" i="9"/>
  <c r="AD2074" i="9"/>
  <c r="X2074" i="9"/>
  <c r="AD2066" i="9"/>
  <c r="X2066" i="9"/>
  <c r="AD2058" i="9"/>
  <c r="X2058" i="9"/>
  <c r="AD2050" i="9"/>
  <c r="X2050" i="9"/>
  <c r="AD2042" i="9"/>
  <c r="X2042" i="9"/>
  <c r="AD2034" i="9"/>
  <c r="X2034" i="9"/>
  <c r="AD2026" i="9"/>
  <c r="X2026" i="9"/>
  <c r="AD2018" i="9"/>
  <c r="X2018" i="9"/>
  <c r="AD2010" i="9"/>
  <c r="X2010" i="9"/>
  <c r="AD2002" i="9"/>
  <c r="X2002" i="9"/>
  <c r="AD1994" i="9"/>
  <c r="X1994" i="9"/>
  <c r="AD1986" i="9"/>
  <c r="X1986" i="9"/>
  <c r="AD1978" i="9"/>
  <c r="X1978" i="9"/>
  <c r="AD1970" i="9"/>
  <c r="X1970" i="9"/>
  <c r="AD1962" i="9"/>
  <c r="X1962" i="9"/>
  <c r="AD1954" i="9"/>
  <c r="X1954" i="9"/>
  <c r="AD1946" i="9"/>
  <c r="X1946" i="9"/>
  <c r="AD1938" i="9"/>
  <c r="X1938" i="9"/>
  <c r="AD1930" i="9"/>
  <c r="X1930" i="9"/>
  <c r="AD1922" i="9"/>
  <c r="X1922" i="9"/>
  <c r="AD1914" i="9"/>
  <c r="X1914" i="9"/>
  <c r="AD1906" i="9"/>
  <c r="X1906" i="9"/>
  <c r="AD1898" i="9"/>
  <c r="X1898" i="9"/>
  <c r="AD1890" i="9"/>
  <c r="X1890" i="9"/>
  <c r="AD1882" i="9"/>
  <c r="X1882" i="9"/>
  <c r="AD1874" i="9"/>
  <c r="X1874" i="9"/>
  <c r="AD1866" i="9"/>
  <c r="X1866" i="9"/>
  <c r="AD1858" i="9"/>
  <c r="X1858" i="9"/>
  <c r="AD1850" i="9"/>
  <c r="X1850" i="9"/>
  <c r="AD1842" i="9"/>
  <c r="X1842" i="9"/>
  <c r="AD1834" i="9"/>
  <c r="X1834" i="9"/>
  <c r="AD1826" i="9"/>
  <c r="X1826" i="9"/>
  <c r="AD1818" i="9"/>
  <c r="X1818" i="9"/>
  <c r="AD1810" i="9"/>
  <c r="X1810" i="9"/>
  <c r="AD1802" i="9"/>
  <c r="X1802" i="9"/>
  <c r="AD1794" i="9"/>
  <c r="X1794" i="9"/>
  <c r="AD1786" i="9"/>
  <c r="X1786" i="9"/>
  <c r="AD1778" i="9"/>
  <c r="X1778" i="9"/>
  <c r="AD1763" i="9"/>
  <c r="X1763" i="9"/>
  <c r="AD1755" i="9"/>
  <c r="X1755" i="9"/>
  <c r="AD1747" i="9"/>
  <c r="X1747" i="9"/>
  <c r="AD1739" i="9"/>
  <c r="X1739" i="9"/>
  <c r="AD1731" i="9"/>
  <c r="X1731" i="9"/>
  <c r="AD1723" i="9"/>
  <c r="X1723" i="9"/>
  <c r="AD1715" i="9"/>
  <c r="X1715" i="9"/>
  <c r="AD1707" i="9"/>
  <c r="X1707" i="9"/>
  <c r="AD1699" i="9"/>
  <c r="X1699" i="9"/>
  <c r="AD1691" i="9"/>
  <c r="X1691" i="9"/>
  <c r="AD1683" i="9"/>
  <c r="X1683" i="9"/>
  <c r="AD1667" i="9"/>
  <c r="X1667" i="9"/>
  <c r="AD1659" i="9"/>
  <c r="X1659" i="9"/>
  <c r="AD1651" i="9"/>
  <c r="X1651" i="9"/>
  <c r="AD1643" i="9"/>
  <c r="X1643" i="9"/>
  <c r="AD1635" i="9"/>
  <c r="X1635" i="9"/>
  <c r="AD1627" i="9"/>
  <c r="X1627" i="9"/>
  <c r="AD1619" i="9"/>
  <c r="X1619" i="9"/>
  <c r="AD1611" i="9"/>
  <c r="X1611" i="9"/>
  <c r="AD1603" i="9"/>
  <c r="X1603" i="9"/>
  <c r="AD1595" i="9"/>
  <c r="X1595" i="9"/>
  <c r="AD1587" i="9"/>
  <c r="X1587" i="9"/>
  <c r="AD1579" i="9"/>
  <c r="X1579" i="9"/>
  <c r="AD1571" i="9"/>
  <c r="X1571" i="9"/>
  <c r="AD1563" i="9"/>
  <c r="X1563" i="9"/>
  <c r="AD1555" i="9"/>
  <c r="X1555" i="9"/>
  <c r="AD1547" i="9"/>
  <c r="X1547" i="9"/>
  <c r="AD1539" i="9"/>
  <c r="X1539" i="9"/>
  <c r="AD1531" i="9"/>
  <c r="X1531" i="9"/>
  <c r="AD1523" i="9"/>
  <c r="X1523" i="9"/>
  <c r="AD1515" i="9"/>
  <c r="X1515" i="9"/>
  <c r="AD1507" i="9"/>
  <c r="X1507" i="9"/>
  <c r="AD1499" i="9"/>
  <c r="X1499" i="9"/>
  <c r="AD1491" i="9"/>
  <c r="X1491" i="9"/>
  <c r="AD1483" i="9"/>
  <c r="X1483" i="9"/>
  <c r="AD1475" i="9"/>
  <c r="X1475" i="9"/>
  <c r="AD1467" i="9"/>
  <c r="X1467" i="9"/>
  <c r="AD1459" i="9"/>
  <c r="X1459" i="9"/>
  <c r="AD1451" i="9"/>
  <c r="X1451" i="9"/>
  <c r="AD1443" i="9"/>
  <c r="X1443" i="9"/>
  <c r="AD1435" i="9"/>
  <c r="X1435" i="9"/>
  <c r="AD1427" i="9"/>
  <c r="X1427" i="9"/>
  <c r="AD1419" i="9"/>
  <c r="X1419" i="9"/>
  <c r="AD1411" i="9"/>
  <c r="X1411" i="9"/>
  <c r="AD1403" i="9"/>
  <c r="X1403" i="9"/>
  <c r="AD1395" i="9"/>
  <c r="X1395" i="9"/>
  <c r="AD1387" i="9"/>
  <c r="X1387" i="9"/>
  <c r="AD1379" i="9"/>
  <c r="X1379" i="9"/>
  <c r="AD1371" i="9"/>
  <c r="X1371" i="9"/>
  <c r="AD1363" i="9"/>
  <c r="X1363" i="9"/>
  <c r="AD1355" i="9"/>
  <c r="X1355" i="9"/>
  <c r="AD1339" i="9"/>
  <c r="X1341" i="9"/>
  <c r="AD1330" i="9"/>
  <c r="X1330" i="9"/>
  <c r="AD1322" i="9"/>
  <c r="X1322" i="9"/>
  <c r="AD1314" i="9"/>
  <c r="X1314" i="9"/>
  <c r="AD1306" i="9"/>
  <c r="X1306" i="9"/>
  <c r="AD1298" i="9"/>
  <c r="X1298" i="9"/>
  <c r="AD1290" i="9"/>
  <c r="X1290" i="9"/>
  <c r="AD1282" i="9"/>
  <c r="X1282" i="9"/>
  <c r="AD1274" i="9"/>
  <c r="X1274" i="9"/>
  <c r="AD1266" i="9"/>
  <c r="X1266" i="9"/>
  <c r="AD1258" i="9"/>
  <c r="X1258" i="9"/>
  <c r="AD1250" i="9"/>
  <c r="X1250" i="9"/>
  <c r="AD1242" i="9"/>
  <c r="X1242" i="9"/>
  <c r="AD1234" i="9"/>
  <c r="X1234" i="9"/>
  <c r="AD1226" i="9"/>
  <c r="X1226" i="9"/>
  <c r="AD1218" i="9"/>
  <c r="X1218" i="9"/>
  <c r="AD1210" i="9"/>
  <c r="X1210" i="9"/>
  <c r="X1202" i="9"/>
  <c r="AD1202" i="9" s="1"/>
  <c r="X1194" i="9"/>
  <c r="AD1194" i="9" s="1"/>
  <c r="X1186" i="9"/>
  <c r="X1178" i="9"/>
  <c r="AD1178" i="9" s="1"/>
  <c r="X1170" i="9"/>
  <c r="AD1170" i="9" s="1"/>
  <c r="X1162" i="9"/>
  <c r="AD1162" i="9" s="1"/>
  <c r="X1138" i="9"/>
  <c r="AD1138" i="9" s="1"/>
  <c r="X1105" i="9"/>
  <c r="AD1105" i="9" s="1"/>
  <c r="X1079" i="9"/>
  <c r="AD1079" i="9" s="1"/>
  <c r="X1023" i="9"/>
  <c r="AD1023" i="9" s="1"/>
  <c r="X1015" i="9"/>
  <c r="AD1015" i="9" s="1"/>
  <c r="X999" i="9"/>
  <c r="AD999" i="9" s="1"/>
  <c r="X983" i="9"/>
  <c r="AD983" i="9" s="1"/>
  <c r="X967" i="9"/>
  <c r="AD967" i="9" s="1"/>
  <c r="X959" i="9"/>
  <c r="AD959" i="9" s="1"/>
  <c r="X926" i="9"/>
  <c r="AD926" i="9" s="1"/>
  <c r="X893" i="9"/>
  <c r="AD893" i="9" s="1"/>
  <c r="X885" i="9"/>
  <c r="AD885" i="9" s="1"/>
  <c r="X877" i="9"/>
  <c r="AD877" i="9" s="1"/>
  <c r="X868" i="9"/>
  <c r="AD868" i="9" s="1"/>
  <c r="X852" i="9"/>
  <c r="AD852" i="9" s="1"/>
  <c r="X835" i="9"/>
  <c r="AD835" i="9" s="1"/>
  <c r="X827" i="9"/>
  <c r="AD827" i="9" s="1"/>
  <c r="X819" i="9"/>
  <c r="AD819" i="9" s="1"/>
  <c r="X759" i="9"/>
  <c r="AD759" i="9" s="1"/>
  <c r="AD2138" i="9"/>
  <c r="X2138" i="9"/>
  <c r="AD2130" i="9"/>
  <c r="X2130" i="9"/>
  <c r="AD2122" i="9"/>
  <c r="X2122" i="9"/>
  <c r="AD2113" i="9"/>
  <c r="X2113" i="9"/>
  <c r="AD2105" i="9"/>
  <c r="X2105" i="9"/>
  <c r="AD2097" i="9"/>
  <c r="X2097" i="9"/>
  <c r="AD2089" i="9"/>
  <c r="X2089" i="9"/>
  <c r="AD2081" i="9"/>
  <c r="X2081" i="9"/>
  <c r="AD2073" i="9"/>
  <c r="X2073" i="9"/>
  <c r="AD2065" i="9"/>
  <c r="X2065" i="9"/>
  <c r="AD2057" i="9"/>
  <c r="X2057" i="9"/>
  <c r="AD2049" i="9"/>
  <c r="X2049" i="9"/>
  <c r="AD2041" i="9"/>
  <c r="X2041" i="9"/>
  <c r="AD2033" i="9"/>
  <c r="X2033" i="9"/>
  <c r="AD2025" i="9"/>
  <c r="X2025" i="9"/>
  <c r="AD2017" i="9"/>
  <c r="X2017" i="9"/>
  <c r="AD2009" i="9"/>
  <c r="X2009" i="9"/>
  <c r="AD2001" i="9"/>
  <c r="X2001" i="9"/>
  <c r="AD1993" i="9"/>
  <c r="X1993" i="9"/>
  <c r="AD1985" i="9"/>
  <c r="X1985" i="9"/>
  <c r="AD1977" i="9"/>
  <c r="X1977" i="9"/>
  <c r="AD1969" i="9"/>
  <c r="X1969" i="9"/>
  <c r="AD1961" i="9"/>
  <c r="X1961" i="9"/>
  <c r="AD1953" i="9"/>
  <c r="X1953" i="9"/>
  <c r="AD1945" i="9"/>
  <c r="X1945" i="9"/>
  <c r="AD1937" i="9"/>
  <c r="X1937" i="9"/>
  <c r="AD1929" i="9"/>
  <c r="X1929" i="9"/>
  <c r="AD1921" i="9"/>
  <c r="X1921" i="9"/>
  <c r="AD1913" i="9"/>
  <c r="X1913" i="9"/>
  <c r="AD1905" i="9"/>
  <c r="X1905" i="9"/>
  <c r="AD1897" i="9"/>
  <c r="X1897" i="9"/>
  <c r="AD1889" i="9"/>
  <c r="X1889" i="9"/>
  <c r="AD1881" i="9"/>
  <c r="X1881" i="9"/>
  <c r="AD1873" i="9"/>
  <c r="X1873" i="9"/>
  <c r="AD1865" i="9"/>
  <c r="X1865" i="9"/>
  <c r="AD1857" i="9"/>
  <c r="X1857" i="9"/>
  <c r="AD1849" i="9"/>
  <c r="X1849" i="9"/>
  <c r="AD1841" i="9"/>
  <c r="X1841" i="9"/>
  <c r="AD1833" i="9"/>
  <c r="X1833" i="9"/>
  <c r="AD1825" i="9"/>
  <c r="X1825" i="9"/>
  <c r="AD1817" i="9"/>
  <c r="X1817" i="9"/>
  <c r="AD1809" i="9"/>
  <c r="X1809" i="9"/>
  <c r="AD1801" i="9"/>
  <c r="X1801" i="9"/>
  <c r="AD1793" i="9"/>
  <c r="X1793" i="9"/>
  <c r="AD1785" i="9"/>
  <c r="X1785" i="9"/>
  <c r="AD1777" i="9"/>
  <c r="X1777" i="9"/>
  <c r="AD1762" i="9"/>
  <c r="X1762" i="9"/>
  <c r="AD1754" i="9"/>
  <c r="X1754" i="9"/>
  <c r="AD1746" i="9"/>
  <c r="X1746" i="9"/>
  <c r="AD1738" i="9"/>
  <c r="X1738" i="9"/>
  <c r="AD1730" i="9"/>
  <c r="AD1722" i="9"/>
  <c r="X1722" i="9"/>
  <c r="AD1714" i="9"/>
  <c r="X1714" i="9"/>
  <c r="AD1706" i="9"/>
  <c r="X1706" i="9"/>
  <c r="AD1698" i="9"/>
  <c r="X1698" i="9"/>
  <c r="AD1690" i="9"/>
  <c r="X1690" i="9"/>
  <c r="AD1682" i="9"/>
  <c r="X1682" i="9"/>
  <c r="AD1666" i="9"/>
  <c r="X1666" i="9"/>
  <c r="AD1658" i="9"/>
  <c r="X1658" i="9"/>
  <c r="AD1650" i="9"/>
  <c r="X1650" i="9"/>
  <c r="AD1642" i="9"/>
  <c r="X1642" i="9"/>
  <c r="AD1634" i="9"/>
  <c r="X1634" i="9"/>
  <c r="AD1626" i="9"/>
  <c r="X1626" i="9"/>
  <c r="AD1618" i="9"/>
  <c r="X1618" i="9"/>
  <c r="AD1610" i="9"/>
  <c r="X1610" i="9"/>
  <c r="AD1602" i="9"/>
  <c r="X1602" i="9"/>
  <c r="AD1594" i="9"/>
  <c r="X1594" i="9"/>
  <c r="AD1586" i="9"/>
  <c r="X1586" i="9"/>
  <c r="AD1578" i="9"/>
  <c r="X1578" i="9"/>
  <c r="AD1570" i="9"/>
  <c r="X1570" i="9"/>
  <c r="AD1562" i="9"/>
  <c r="X1562" i="9"/>
  <c r="AD1554" i="9"/>
  <c r="X1554" i="9"/>
  <c r="AD1546" i="9"/>
  <c r="X1546" i="9"/>
  <c r="AD1538" i="9"/>
  <c r="X1538" i="9"/>
  <c r="AD1530" i="9"/>
  <c r="X1530" i="9"/>
  <c r="AD1522" i="9"/>
  <c r="X1522" i="9"/>
  <c r="X1514" i="9"/>
  <c r="AD1506" i="9"/>
  <c r="X1506" i="9"/>
  <c r="AD1498" i="9"/>
  <c r="X1498" i="9"/>
  <c r="AD1482" i="9"/>
  <c r="X1482" i="9"/>
  <c r="AD1474" i="9"/>
  <c r="X1474" i="9"/>
  <c r="AD1466" i="9"/>
  <c r="X1466" i="9"/>
  <c r="AD1458" i="9"/>
  <c r="X1458" i="9"/>
  <c r="AD1450" i="9"/>
  <c r="X1450" i="9"/>
  <c r="AD1442" i="9"/>
  <c r="X1442" i="9"/>
  <c r="AD1434" i="9"/>
  <c r="X1434" i="9"/>
  <c r="AD1426" i="9"/>
  <c r="X1426" i="9"/>
  <c r="AD1418" i="9"/>
  <c r="X1418" i="9"/>
  <c r="AD1410" i="9"/>
  <c r="X1410" i="9"/>
  <c r="AD1402" i="9"/>
  <c r="X1402" i="9"/>
  <c r="AD1394" i="9"/>
  <c r="X1394" i="9"/>
  <c r="AD1386" i="9"/>
  <c r="X1386" i="9"/>
  <c r="AD1378" i="9"/>
  <c r="X1378" i="9"/>
  <c r="AD1370" i="9"/>
  <c r="X1370" i="9"/>
  <c r="AD1362" i="9"/>
  <c r="X1362" i="9"/>
  <c r="AD1354" i="9"/>
  <c r="X1354" i="9"/>
  <c r="AD1338" i="9"/>
  <c r="X1338" i="9"/>
  <c r="AD1329" i="9"/>
  <c r="X1329" i="9"/>
  <c r="AD1321" i="9"/>
  <c r="X1321" i="9"/>
  <c r="AD1313" i="9"/>
  <c r="X1313" i="9"/>
  <c r="AD1305" i="9"/>
  <c r="X1305" i="9"/>
  <c r="AD1297" i="9"/>
  <c r="X1297" i="9"/>
  <c r="AD1289" i="9"/>
  <c r="X1289" i="9"/>
  <c r="AD1281" i="9"/>
  <c r="X1281" i="9"/>
  <c r="AD1273" i="9"/>
  <c r="X1273" i="9"/>
  <c r="AD1265" i="9"/>
  <c r="X1265" i="9"/>
  <c r="AD1257" i="9"/>
  <c r="X1257" i="9"/>
  <c r="AD1249" i="9"/>
  <c r="X1249" i="9"/>
  <c r="AD1241" i="9"/>
  <c r="X1241" i="9"/>
  <c r="AD1233" i="9"/>
  <c r="X1233" i="9"/>
  <c r="AD1225" i="9"/>
  <c r="X1225" i="9"/>
  <c r="AD1217" i="9"/>
  <c r="X1217" i="9"/>
  <c r="AD1209" i="9"/>
  <c r="X1209" i="9"/>
  <c r="X1201" i="9"/>
  <c r="AD1201" i="9" s="1"/>
  <c r="X1193" i="9"/>
  <c r="AD1193" i="9" s="1"/>
  <c r="X1185" i="9"/>
  <c r="AD1185" i="9" s="1"/>
  <c r="X1177" i="9"/>
  <c r="AD1177" i="9" s="1"/>
  <c r="X1169" i="9"/>
  <c r="AD1169" i="9" s="1"/>
  <c r="X1161" i="9"/>
  <c r="AD1161" i="9" s="1"/>
  <c r="X1121" i="9"/>
  <c r="AD1121" i="9" s="1"/>
  <c r="X1104" i="9"/>
  <c r="AD1104" i="9" s="1"/>
  <c r="X1095" i="9"/>
  <c r="AD1095" i="9" s="1"/>
  <c r="X1087" i="9"/>
  <c r="AD1087" i="9" s="1"/>
  <c r="X1078" i="9"/>
  <c r="AD1078" i="9" s="1"/>
  <c r="X1030" i="9"/>
  <c r="AD1030" i="9" s="1"/>
  <c r="X1014" i="9"/>
  <c r="AD1014" i="9" s="1"/>
  <c r="X1006" i="9"/>
  <c r="AD1006" i="9" s="1"/>
  <c r="X998" i="9"/>
  <c r="AD998" i="9" s="1"/>
  <c r="X958" i="9"/>
  <c r="AD958" i="9" s="1"/>
  <c r="X949" i="9"/>
  <c r="AD949" i="9" s="1"/>
  <c r="X925" i="9"/>
  <c r="AD925" i="9" s="1"/>
  <c r="X909" i="9"/>
  <c r="AD909" i="9" s="1"/>
  <c r="X892" i="9"/>
  <c r="AD892" i="9" s="1"/>
  <c r="X884" i="9"/>
  <c r="AD884" i="9" s="1"/>
  <c r="X876" i="9"/>
  <c r="AD876" i="9" s="1"/>
  <c r="X818" i="9"/>
  <c r="AD818" i="9" s="1"/>
  <c r="X802" i="9"/>
  <c r="AD802" i="9" s="1"/>
  <c r="X774" i="9"/>
  <c r="AD774" i="9" s="1"/>
  <c r="X734" i="9"/>
  <c r="AD734" i="9" s="1"/>
  <c r="X725" i="9"/>
  <c r="AD725" i="9" s="1"/>
  <c r="X674" i="9"/>
  <c r="AD674" i="9" s="1"/>
  <c r="X665" i="9"/>
  <c r="AD665" i="9" s="1"/>
  <c r="AD2137" i="9"/>
  <c r="X2137" i="9"/>
  <c r="AD2129" i="9"/>
  <c r="X2129" i="9"/>
  <c r="AD2121" i="9"/>
  <c r="X2121" i="9"/>
  <c r="AD2112" i="9"/>
  <c r="X2112" i="9"/>
  <c r="AD2104" i="9"/>
  <c r="X2104" i="9"/>
  <c r="AD2096" i="9"/>
  <c r="X2096" i="9"/>
  <c r="AD2088" i="9"/>
  <c r="X2088" i="9"/>
  <c r="AD2080" i="9"/>
  <c r="X2080" i="9"/>
  <c r="AD2072" i="9"/>
  <c r="X2072" i="9"/>
  <c r="AD2064" i="9"/>
  <c r="X2064" i="9"/>
  <c r="AD2056" i="9"/>
  <c r="X2056" i="9"/>
  <c r="AD2048" i="9"/>
  <c r="X2048" i="9"/>
  <c r="AD2040" i="9"/>
  <c r="X2040" i="9"/>
  <c r="AD2032" i="9"/>
  <c r="X2032" i="9"/>
  <c r="AD2024" i="9"/>
  <c r="X2024" i="9"/>
  <c r="AD2016" i="9"/>
  <c r="X2016" i="9"/>
  <c r="AD2008" i="9"/>
  <c r="X2008" i="9"/>
  <c r="AD2000" i="9"/>
  <c r="X2000" i="9"/>
  <c r="AD1992" i="9"/>
  <c r="X1992" i="9"/>
  <c r="AD1984" i="9"/>
  <c r="X1984" i="9"/>
  <c r="AD1976" i="9"/>
  <c r="X1976" i="9"/>
  <c r="AD1968" i="9"/>
  <c r="X1968" i="9"/>
  <c r="AD1960" i="9"/>
  <c r="X1960" i="9"/>
  <c r="AD1952" i="9"/>
  <c r="X1952" i="9"/>
  <c r="AD1944" i="9"/>
  <c r="X1944" i="9"/>
  <c r="AD1936" i="9"/>
  <c r="X1936" i="9"/>
  <c r="AD1928" i="9"/>
  <c r="X1928" i="9"/>
  <c r="AD1920" i="9"/>
  <c r="X1920" i="9"/>
  <c r="AD1912" i="9"/>
  <c r="X1912" i="9"/>
  <c r="AD1904" i="9"/>
  <c r="X1904" i="9"/>
  <c r="AD1896" i="9"/>
  <c r="X1896" i="9"/>
  <c r="AD1888" i="9"/>
  <c r="X1888" i="9"/>
  <c r="AD1880" i="9"/>
  <c r="X1880" i="9"/>
  <c r="AD1872" i="9"/>
  <c r="X1872" i="9"/>
  <c r="AD1864" i="9"/>
  <c r="X1864" i="9"/>
  <c r="AD1856" i="9"/>
  <c r="X1856" i="9"/>
  <c r="AD1848" i="9"/>
  <c r="X1848" i="9"/>
  <c r="AD1840" i="9"/>
  <c r="X1840" i="9"/>
  <c r="AD1832" i="9"/>
  <c r="X1832" i="9"/>
  <c r="AD1824" i="9"/>
  <c r="X1824" i="9"/>
  <c r="AD1816" i="9"/>
  <c r="X1816" i="9"/>
  <c r="AD1808" i="9"/>
  <c r="X1808" i="9"/>
  <c r="AD1800" i="9"/>
  <c r="X1800" i="9"/>
  <c r="AD1792" i="9"/>
  <c r="X1792" i="9"/>
  <c r="AD1784" i="9"/>
  <c r="X1784" i="9"/>
  <c r="AD1776" i="9"/>
  <c r="X1776" i="9"/>
  <c r="AD1768" i="9"/>
  <c r="X1768" i="9"/>
  <c r="AD1761" i="9"/>
  <c r="X1761" i="9"/>
  <c r="AD1753" i="9"/>
  <c r="X1753" i="9"/>
  <c r="AD1745" i="9"/>
  <c r="X1745" i="9"/>
  <c r="AD1737" i="9"/>
  <c r="X1737" i="9"/>
  <c r="AD1729" i="9"/>
  <c r="X1729" i="9"/>
  <c r="AD1721" i="9"/>
  <c r="X1721" i="9"/>
  <c r="AD1713" i="9"/>
  <c r="X1713" i="9"/>
  <c r="AD1705" i="9"/>
  <c r="X1705" i="9"/>
  <c r="AD1697" i="9"/>
  <c r="X1697" i="9"/>
  <c r="AD1689" i="9"/>
  <c r="X1689" i="9"/>
  <c r="AD1681" i="9"/>
  <c r="X1681" i="9"/>
  <c r="AD1665" i="9"/>
  <c r="X1665" i="9"/>
  <c r="AD1657" i="9"/>
  <c r="X1657" i="9"/>
  <c r="AD1649" i="9"/>
  <c r="X1649" i="9"/>
  <c r="AD1641" i="9"/>
  <c r="X1641" i="9"/>
  <c r="AD1633" i="9"/>
  <c r="X1633" i="9"/>
  <c r="AD1625" i="9"/>
  <c r="X1625" i="9"/>
  <c r="AD1617" i="9"/>
  <c r="X1617" i="9"/>
  <c r="AD1609" i="9"/>
  <c r="X1609" i="9"/>
  <c r="AD1601" i="9"/>
  <c r="X1601" i="9"/>
  <c r="AD1593" i="9"/>
  <c r="X1593" i="9"/>
  <c r="AD1585" i="9"/>
  <c r="X1585" i="9"/>
  <c r="AD1577" i="9"/>
  <c r="X1577" i="9"/>
  <c r="AD1569" i="9"/>
  <c r="X1569" i="9"/>
  <c r="AD1561" i="9"/>
  <c r="X1561" i="9"/>
  <c r="AD1553" i="9"/>
  <c r="X1553" i="9"/>
  <c r="AD1545" i="9"/>
  <c r="X1545" i="9"/>
  <c r="AD1537" i="9"/>
  <c r="X1537" i="9"/>
  <c r="AD1529" i="9"/>
  <c r="X1529" i="9"/>
  <c r="AD1521" i="9"/>
  <c r="X1521" i="9"/>
  <c r="X1513" i="9"/>
  <c r="AD1505" i="9"/>
  <c r="X1505" i="9"/>
  <c r="AD1497" i="9"/>
  <c r="X1497" i="9"/>
  <c r="AD1481" i="9"/>
  <c r="X1481" i="9"/>
  <c r="AD1473" i="9"/>
  <c r="X1473" i="9"/>
  <c r="AD1465" i="9"/>
  <c r="X1465" i="9"/>
  <c r="AD1457" i="9"/>
  <c r="X1457" i="9"/>
  <c r="AD1449" i="9"/>
  <c r="X1449" i="9"/>
  <c r="AD1441" i="9"/>
  <c r="X1441" i="9"/>
  <c r="AD1433" i="9"/>
  <c r="X1433" i="9"/>
  <c r="AD1425" i="9"/>
  <c r="X1425" i="9"/>
  <c r="AD1417" i="9"/>
  <c r="X1417" i="9"/>
  <c r="AD1409" i="9"/>
  <c r="X1409" i="9"/>
  <c r="AD1401" i="9"/>
  <c r="X1401" i="9"/>
  <c r="AD1393" i="9"/>
  <c r="X1393" i="9"/>
  <c r="AD1385" i="9"/>
  <c r="X1385" i="9"/>
  <c r="AD1377" i="9"/>
  <c r="X1377" i="9"/>
  <c r="AD1369" i="9"/>
  <c r="X1369" i="9"/>
  <c r="AD1361" i="9"/>
  <c r="X1361" i="9"/>
  <c r="AD1353" i="9"/>
  <c r="X1353" i="9"/>
  <c r="AD1337" i="9"/>
  <c r="X1337" i="9"/>
  <c r="AD1328" i="9"/>
  <c r="X1328" i="9"/>
  <c r="AD1320" i="9"/>
  <c r="X1320" i="9"/>
  <c r="AD1312" i="9"/>
  <c r="X1312" i="9"/>
  <c r="AD1304" i="9"/>
  <c r="X1304" i="9"/>
  <c r="AD1296" i="9"/>
  <c r="X1296" i="9"/>
  <c r="AD1288" i="9"/>
  <c r="X1288" i="9"/>
  <c r="AD1280" i="9"/>
  <c r="X1280" i="9"/>
  <c r="AD1272" i="9"/>
  <c r="X1272" i="9"/>
  <c r="AD1264" i="9"/>
  <c r="X1264" i="9"/>
  <c r="AD1256" i="9"/>
  <c r="X1256" i="9"/>
  <c r="AD1248" i="9"/>
  <c r="X1248" i="9"/>
  <c r="AD1240" i="9"/>
  <c r="X1240" i="9"/>
  <c r="AD1232" i="9"/>
  <c r="X1232" i="9"/>
  <c r="AD1224" i="9"/>
  <c r="X1224" i="9"/>
  <c r="AD1216" i="9"/>
  <c r="X1216" i="9"/>
  <c r="AD1208" i="9"/>
  <c r="X1208" i="9"/>
  <c r="X1200" i="9"/>
  <c r="AD1200" i="9" s="1"/>
  <c r="X1192" i="9"/>
  <c r="AD1192" i="9" s="1"/>
  <c r="X1184" i="9"/>
  <c r="AD1184" i="9" s="1"/>
  <c r="X1176" i="9"/>
  <c r="X1168" i="9"/>
  <c r="AD1168" i="9" s="1"/>
  <c r="X1160" i="9"/>
  <c r="AD1160" i="9" s="1"/>
  <c r="X1152" i="9"/>
  <c r="AD1152" i="9" s="1"/>
  <c r="X1128" i="9"/>
  <c r="AD1128" i="9" s="1"/>
  <c r="X1112" i="9"/>
  <c r="AD1112" i="9" s="1"/>
  <c r="X1094" i="9"/>
  <c r="AD1094" i="9" s="1"/>
  <c r="X1013" i="9"/>
  <c r="AD1013" i="9" s="1"/>
  <c r="X997" i="9"/>
  <c r="AD997" i="9" s="1"/>
  <c r="X989" i="9"/>
  <c r="AD989" i="9" s="1"/>
  <c r="X957" i="9"/>
  <c r="AD957" i="9" s="1"/>
  <c r="X924" i="9"/>
  <c r="AD924" i="9" s="1"/>
  <c r="X875" i="9"/>
  <c r="AD875" i="9" s="1"/>
  <c r="X825" i="9"/>
  <c r="AD825" i="9" s="1"/>
  <c r="X817" i="9"/>
  <c r="AD817" i="9" s="1"/>
  <c r="X793" i="9"/>
  <c r="AD793" i="9" s="1"/>
  <c r="X773" i="9"/>
  <c r="AD773" i="9" s="1"/>
  <c r="X765" i="9"/>
  <c r="AD765" i="9" s="1"/>
  <c r="X733" i="9"/>
  <c r="AD733" i="9" s="1"/>
  <c r="X707" i="9"/>
  <c r="AD707" i="9" s="1"/>
  <c r="AD2136" i="9"/>
  <c r="X2136" i="9"/>
  <c r="AD2128" i="9"/>
  <c r="X2128" i="9"/>
  <c r="AD2120" i="9"/>
  <c r="X2120" i="9"/>
  <c r="AD2111" i="9"/>
  <c r="X2111" i="9"/>
  <c r="AD2103" i="9"/>
  <c r="X2103" i="9"/>
  <c r="AD2095" i="9"/>
  <c r="X2095" i="9"/>
  <c r="AD2087" i="9"/>
  <c r="X2087" i="9"/>
  <c r="AD2079" i="9"/>
  <c r="X2079" i="9"/>
  <c r="AD2071" i="9"/>
  <c r="X2071" i="9"/>
  <c r="AD2063" i="9"/>
  <c r="AD2055" i="9"/>
  <c r="X2055" i="9"/>
  <c r="AD2047" i="9"/>
  <c r="X2047" i="9"/>
  <c r="AD2039" i="9"/>
  <c r="X2039" i="9"/>
  <c r="AD2031" i="9"/>
  <c r="X2031" i="9"/>
  <c r="AD2023" i="9"/>
  <c r="X2023" i="9"/>
  <c r="AD2015" i="9"/>
  <c r="X2015" i="9"/>
  <c r="AD2007" i="9"/>
  <c r="X2007" i="9"/>
  <c r="AD1999" i="9"/>
  <c r="X1999" i="9"/>
  <c r="AD1991" i="9"/>
  <c r="X1991" i="9"/>
  <c r="AD1983" i="9"/>
  <c r="X1983" i="9"/>
  <c r="AD1975" i="9"/>
  <c r="X1975" i="9"/>
  <c r="AD1967" i="9"/>
  <c r="X1967" i="9"/>
  <c r="AD1959" i="9"/>
  <c r="X1959" i="9"/>
  <c r="AD1951" i="9"/>
  <c r="X1951" i="9"/>
  <c r="AD1943" i="9"/>
  <c r="X1943" i="9"/>
  <c r="AD1935" i="9"/>
  <c r="X1935" i="9"/>
  <c r="AD1927" i="9"/>
  <c r="X1927" i="9"/>
  <c r="AD1919" i="9"/>
  <c r="X1919" i="9"/>
  <c r="AD1911" i="9"/>
  <c r="X1911" i="9"/>
  <c r="AD1903" i="9"/>
  <c r="X1903" i="9"/>
  <c r="AD1895" i="9"/>
  <c r="X1895" i="9"/>
  <c r="AD1887" i="9"/>
  <c r="X1887" i="9"/>
  <c r="AD1879" i="9"/>
  <c r="X1879" i="9"/>
  <c r="AD1871" i="9"/>
  <c r="X1871" i="9"/>
  <c r="AD1863" i="9"/>
  <c r="X1863" i="9"/>
  <c r="AD1855" i="9"/>
  <c r="X1855" i="9"/>
  <c r="AD1847" i="9"/>
  <c r="X1847" i="9"/>
  <c r="AD1839" i="9"/>
  <c r="X1839" i="9"/>
  <c r="AD1831" i="9"/>
  <c r="X1831" i="9"/>
  <c r="AD1823" i="9"/>
  <c r="X1823" i="9"/>
  <c r="AD1815" i="9"/>
  <c r="X1815" i="9"/>
  <c r="AD1807" i="9"/>
  <c r="X1807" i="9"/>
  <c r="AD1799" i="9"/>
  <c r="X1799" i="9"/>
  <c r="AD1791" i="9"/>
  <c r="X1791" i="9"/>
  <c r="AD1783" i="9"/>
  <c r="X1783" i="9"/>
  <c r="AD1775" i="9"/>
  <c r="X1775" i="9"/>
  <c r="AD1767" i="9"/>
  <c r="X1767" i="9"/>
  <c r="AD1760" i="9"/>
  <c r="X1760" i="9"/>
  <c r="AD1752" i="9"/>
  <c r="X1752" i="9"/>
  <c r="AD1744" i="9"/>
  <c r="X1744" i="9"/>
  <c r="AD1736" i="9"/>
  <c r="X1736" i="9"/>
  <c r="AD1728" i="9"/>
  <c r="X1728" i="9"/>
  <c r="AD1720" i="9"/>
  <c r="X1720" i="9"/>
  <c r="AD1712" i="9"/>
  <c r="X1712" i="9"/>
  <c r="AD1704" i="9"/>
  <c r="X1704" i="9"/>
  <c r="AD1696" i="9"/>
  <c r="X1696" i="9"/>
  <c r="AD1688" i="9"/>
  <c r="X1688" i="9"/>
  <c r="AD1680" i="9"/>
  <c r="X1680" i="9"/>
  <c r="AD1672" i="9"/>
  <c r="X1672" i="9"/>
  <c r="AD1664" i="9"/>
  <c r="X1664" i="9"/>
  <c r="AD1656" i="9"/>
  <c r="X1656" i="9"/>
  <c r="AD1648" i="9"/>
  <c r="X1648" i="9"/>
  <c r="AD1640" i="9"/>
  <c r="X1640" i="9"/>
  <c r="AD1632" i="9"/>
  <c r="X1632" i="9"/>
  <c r="AD1624" i="9"/>
  <c r="X1624" i="9"/>
  <c r="AD1616" i="9"/>
  <c r="X1616" i="9"/>
  <c r="AD1608" i="9"/>
  <c r="X1608" i="9"/>
  <c r="AD1600" i="9"/>
  <c r="X1600" i="9"/>
  <c r="AD1592" i="9"/>
  <c r="X1592" i="9"/>
  <c r="AD1584" i="9"/>
  <c r="X1584" i="9"/>
  <c r="AD1576" i="9"/>
  <c r="X1576" i="9"/>
  <c r="AD1568" i="9"/>
  <c r="X1568" i="9"/>
  <c r="AD1560" i="9"/>
  <c r="X1560" i="9"/>
  <c r="AD1552" i="9"/>
  <c r="X1552" i="9"/>
  <c r="AD1544" i="9"/>
  <c r="X1544" i="9"/>
  <c r="AD1536" i="9"/>
  <c r="X1536" i="9"/>
  <c r="AD1528" i="9"/>
  <c r="X1528" i="9"/>
  <c r="AD1520" i="9"/>
  <c r="X1520" i="9"/>
  <c r="X1512" i="9"/>
  <c r="AD1504" i="9"/>
  <c r="X1504" i="9"/>
  <c r="AD1496" i="9"/>
  <c r="X1496" i="9"/>
  <c r="AD1480" i="9"/>
  <c r="X1480" i="9"/>
  <c r="AD1472" i="9"/>
  <c r="X1472" i="9"/>
  <c r="AD1464" i="9"/>
  <c r="X1464" i="9"/>
  <c r="AD1456" i="9"/>
  <c r="X1456" i="9"/>
  <c r="AD1448" i="9"/>
  <c r="X1448" i="9"/>
  <c r="AD1440" i="9"/>
  <c r="X1440" i="9"/>
  <c r="AD1432" i="9"/>
  <c r="X1432" i="9"/>
  <c r="AD1424" i="9"/>
  <c r="X1424" i="9"/>
  <c r="AD1416" i="9"/>
  <c r="X1416" i="9"/>
  <c r="AD1408" i="9"/>
  <c r="X1408" i="9"/>
  <c r="AD1400" i="9"/>
  <c r="X1400" i="9"/>
  <c r="AD1392" i="9"/>
  <c r="X1392" i="9"/>
  <c r="AD1384" i="9"/>
  <c r="X1384" i="9"/>
  <c r="AD1376" i="9"/>
  <c r="X1376" i="9"/>
  <c r="AD1368" i="9"/>
  <c r="X1368" i="9"/>
  <c r="AD1360" i="9"/>
  <c r="X1360" i="9"/>
  <c r="AD1352" i="9"/>
  <c r="X1352" i="9"/>
  <c r="AD1335" i="9"/>
  <c r="X1335" i="9"/>
  <c r="AD1327" i="9"/>
  <c r="X1327" i="9"/>
  <c r="AD1319" i="9"/>
  <c r="X1319" i="9"/>
  <c r="AD1311" i="9"/>
  <c r="X1311" i="9"/>
  <c r="AD1303" i="9"/>
  <c r="X1303" i="9"/>
  <c r="AD1295" i="9"/>
  <c r="X1295" i="9"/>
  <c r="AD1287" i="9"/>
  <c r="X1287" i="9"/>
  <c r="AD1279" i="9"/>
  <c r="X1279" i="9"/>
  <c r="AD1271" i="9"/>
  <c r="X1271" i="9"/>
  <c r="AD1263" i="9"/>
  <c r="X1263" i="9"/>
  <c r="AD1255" i="9"/>
  <c r="X1255" i="9"/>
  <c r="AD1247" i="9"/>
  <c r="X1247" i="9"/>
  <c r="AD1239" i="9"/>
  <c r="X1239" i="9"/>
  <c r="AD1231" i="9"/>
  <c r="X1231" i="9"/>
  <c r="AD1223" i="9"/>
  <c r="X1223" i="9"/>
  <c r="AD1215" i="9"/>
  <c r="X1215" i="9"/>
  <c r="AD1207" i="9"/>
  <c r="X1207" i="9"/>
  <c r="X1199" i="9"/>
  <c r="AD1199" i="9" s="1"/>
  <c r="X1191" i="9"/>
  <c r="AD1191" i="9" s="1"/>
  <c r="X1183" i="9"/>
  <c r="AD1183" i="9" s="1"/>
  <c r="X1175" i="9"/>
  <c r="AD1175" i="9" s="1"/>
  <c r="X1167" i="9"/>
  <c r="AD1167" i="9" s="1"/>
  <c r="X1159" i="9"/>
  <c r="AD1159" i="9" s="1"/>
  <c r="X1151" i="9"/>
  <c r="AD1151" i="9" s="1"/>
  <c r="X1127" i="9"/>
  <c r="AD1127" i="9" s="1"/>
  <c r="X1093" i="9"/>
  <c r="AD1093" i="9" s="1"/>
  <c r="X1068" i="9"/>
  <c r="AD1068" i="9" s="1"/>
  <c r="X1044" i="9"/>
  <c r="AD1044" i="9" s="1"/>
  <c r="X1036" i="9"/>
  <c r="AD1036" i="9" s="1"/>
  <c r="X1028" i="9"/>
  <c r="AD1028" i="9" s="1"/>
  <c r="X996" i="9"/>
  <c r="AD996" i="9" s="1"/>
  <c r="X988" i="9"/>
  <c r="AD988" i="9" s="1"/>
  <c r="X964" i="9"/>
  <c r="AD964" i="9" s="1"/>
  <c r="X956" i="9"/>
  <c r="AD956" i="9" s="1"/>
  <c r="X923" i="9"/>
  <c r="AD923" i="9" s="1"/>
  <c r="X882" i="9"/>
  <c r="AD882" i="9" s="1"/>
  <c r="X874" i="9"/>
  <c r="AD874" i="9" s="1"/>
  <c r="X857" i="9"/>
  <c r="AD857" i="9" s="1"/>
  <c r="X849" i="9"/>
  <c r="AD849" i="9" s="1"/>
  <c r="X816" i="9"/>
  <c r="AD816" i="9" s="1"/>
  <c r="X772" i="9"/>
  <c r="AD772" i="9" s="1"/>
  <c r="X764" i="9"/>
  <c r="AD764" i="9" s="1"/>
  <c r="X732" i="9"/>
  <c r="AD732" i="9" s="1"/>
  <c r="AD2143" i="9"/>
  <c r="X2143" i="9"/>
  <c r="AD2135" i="9"/>
  <c r="X2135" i="9"/>
  <c r="AD2127" i="9"/>
  <c r="X2127" i="9"/>
  <c r="AD2119" i="9"/>
  <c r="X2119" i="9"/>
  <c r="AD2110" i="9"/>
  <c r="X2110" i="9"/>
  <c r="AD2102" i="9"/>
  <c r="X2102" i="9"/>
  <c r="AD2094" i="9"/>
  <c r="X2094" i="9"/>
  <c r="AD2086" i="9"/>
  <c r="X2086" i="9"/>
  <c r="AD2078" i="9"/>
  <c r="X2078" i="9"/>
  <c r="AD2070" i="9"/>
  <c r="X2070" i="9"/>
  <c r="AD2062" i="9"/>
  <c r="X2062" i="9"/>
  <c r="AD2054" i="9"/>
  <c r="X2054" i="9"/>
  <c r="AD2046" i="9"/>
  <c r="X2046" i="9"/>
  <c r="AD2038" i="9"/>
  <c r="X2038" i="9"/>
  <c r="AD2030" i="9"/>
  <c r="X2030" i="9"/>
  <c r="AD2022" i="9"/>
  <c r="X2022" i="9"/>
  <c r="AD2014" i="9"/>
  <c r="X2014" i="9"/>
  <c r="AD2006" i="9"/>
  <c r="X2006" i="9"/>
  <c r="AD1998" i="9"/>
  <c r="X1998" i="9"/>
  <c r="AD1990" i="9"/>
  <c r="X1990" i="9"/>
  <c r="AD1982" i="9"/>
  <c r="X1982" i="9"/>
  <c r="AD1974" i="9"/>
  <c r="X1974" i="9"/>
  <c r="AD1966" i="9"/>
  <c r="X1966" i="9"/>
  <c r="AD1958" i="9"/>
  <c r="X1958" i="9"/>
  <c r="AD1950" i="9"/>
  <c r="X1950" i="9"/>
  <c r="AD1942" i="9"/>
  <c r="X1942" i="9"/>
  <c r="AD1934" i="9"/>
  <c r="X1934" i="9"/>
  <c r="AD1926" i="9"/>
  <c r="X1926" i="9"/>
  <c r="AD1918" i="9"/>
  <c r="X1918" i="9"/>
  <c r="AD1910" i="9"/>
  <c r="X1910" i="9"/>
  <c r="AD1902" i="9"/>
  <c r="X1902" i="9"/>
  <c r="AD1894" i="9"/>
  <c r="X1894" i="9"/>
  <c r="AD1886" i="9"/>
  <c r="X1886" i="9"/>
  <c r="AD1878" i="9"/>
  <c r="X1878" i="9"/>
  <c r="AD1870" i="9"/>
  <c r="X1870" i="9"/>
  <c r="AD1862" i="9"/>
  <c r="X1862" i="9"/>
  <c r="AD1854" i="9"/>
  <c r="X1854" i="9"/>
  <c r="AD1846" i="9"/>
  <c r="X1846" i="9"/>
  <c r="AD1838" i="9"/>
  <c r="X1838" i="9"/>
  <c r="AD1830" i="9"/>
  <c r="X1830" i="9"/>
  <c r="AD1822" i="9"/>
  <c r="X1822" i="9"/>
  <c r="AD1814" i="9"/>
  <c r="X1814" i="9"/>
  <c r="AD1806" i="9"/>
  <c r="X1806" i="9"/>
  <c r="AD1798" i="9"/>
  <c r="X1798" i="9"/>
  <c r="AD1790" i="9"/>
  <c r="X1790" i="9"/>
  <c r="AD1782" i="9"/>
  <c r="X1782" i="9"/>
  <c r="AD1774" i="9"/>
  <c r="X1774" i="9"/>
  <c r="AD1766" i="9"/>
  <c r="X1766" i="9"/>
  <c r="AD1759" i="9"/>
  <c r="X1759" i="9"/>
  <c r="AD1751" i="9"/>
  <c r="X1751" i="9"/>
  <c r="AD1743" i="9"/>
  <c r="X1743" i="9"/>
  <c r="AD1735" i="9"/>
  <c r="X1735" i="9"/>
  <c r="AD1727" i="9"/>
  <c r="X1727" i="9"/>
  <c r="AD1719" i="9"/>
  <c r="X1719" i="9"/>
  <c r="AD1711" i="9"/>
  <c r="X1711" i="9"/>
  <c r="AD1703" i="9"/>
  <c r="X1703" i="9"/>
  <c r="AD1695" i="9"/>
  <c r="X1695" i="9"/>
  <c r="AD1687" i="9"/>
  <c r="X1687" i="9"/>
  <c r="AD1679" i="9"/>
  <c r="X1679" i="9"/>
  <c r="AD1671" i="9"/>
  <c r="X1671" i="9"/>
  <c r="AD1663" i="9"/>
  <c r="X1663" i="9"/>
  <c r="AD1655" i="9"/>
  <c r="X1655" i="9"/>
  <c r="AD1647" i="9"/>
  <c r="X1647" i="9"/>
  <c r="AD1639" i="9"/>
  <c r="X1639" i="9"/>
  <c r="AD1631" i="9"/>
  <c r="X1631" i="9"/>
  <c r="AD1623" i="9"/>
  <c r="X1623" i="9"/>
  <c r="AD1615" i="9"/>
  <c r="X1615" i="9"/>
  <c r="AD1607" i="9"/>
  <c r="X1607" i="9"/>
  <c r="AD1599" i="9"/>
  <c r="X1599" i="9"/>
  <c r="AD1591" i="9"/>
  <c r="X1591" i="9"/>
  <c r="AD1583" i="9"/>
  <c r="X1583" i="9"/>
  <c r="AD1575" i="9"/>
  <c r="X1575" i="9"/>
  <c r="AD1567" i="9"/>
  <c r="X1567" i="9"/>
  <c r="AD1559" i="9"/>
  <c r="X1559" i="9"/>
  <c r="AD1551" i="9"/>
  <c r="X1551" i="9"/>
  <c r="AD1543" i="9"/>
  <c r="X1543" i="9"/>
  <c r="AD1535" i="9"/>
  <c r="X1535" i="9"/>
  <c r="AD1527" i="9"/>
  <c r="X1527" i="9"/>
  <c r="AD1519" i="9"/>
  <c r="X1519" i="9"/>
  <c r="AD1511" i="9"/>
  <c r="X1511" i="9"/>
  <c r="AD1503" i="9"/>
  <c r="X1503" i="9"/>
  <c r="AD1495" i="9"/>
  <c r="X1495" i="9"/>
  <c r="AD1487" i="9"/>
  <c r="X1487" i="9"/>
  <c r="AD1479" i="9"/>
  <c r="X1479" i="9"/>
  <c r="AD1471" i="9"/>
  <c r="X1471" i="9"/>
  <c r="AD1463" i="9"/>
  <c r="X1463" i="9"/>
  <c r="AD1455" i="9"/>
  <c r="X1455" i="9"/>
  <c r="AD1447" i="9"/>
  <c r="X1447" i="9"/>
  <c r="AD1439" i="9"/>
  <c r="X1439" i="9"/>
  <c r="AD1431" i="9"/>
  <c r="X1431" i="9"/>
  <c r="AD1423" i="9"/>
  <c r="X1423" i="9"/>
  <c r="AD1415" i="9"/>
  <c r="X1415" i="9"/>
  <c r="AD1407" i="9"/>
  <c r="X1407" i="9"/>
  <c r="AD1399" i="9"/>
  <c r="X1399" i="9"/>
  <c r="AD1391" i="9"/>
  <c r="X1391" i="9"/>
  <c r="AD1383" i="9"/>
  <c r="X1383" i="9"/>
  <c r="AD1375" i="9"/>
  <c r="X1375" i="9"/>
  <c r="AD1367" i="9"/>
  <c r="X1367" i="9"/>
  <c r="AD1359" i="9"/>
  <c r="X1359" i="9"/>
  <c r="AD1351" i="9"/>
  <c r="X1351" i="9"/>
  <c r="AD1343" i="9"/>
  <c r="X1343" i="9"/>
  <c r="AD1334" i="9"/>
  <c r="X1334" i="9"/>
  <c r="AD1326" i="9"/>
  <c r="X1326" i="9"/>
  <c r="AD1318" i="9"/>
  <c r="X1318" i="9"/>
  <c r="AD1310" i="9"/>
  <c r="X1310" i="9"/>
  <c r="AD1302" i="9"/>
  <c r="X1302" i="9"/>
  <c r="AD1294" i="9"/>
  <c r="X1294" i="9"/>
  <c r="AD1286" i="9"/>
  <c r="X1286" i="9"/>
  <c r="AD1278" i="9"/>
  <c r="X1278" i="9"/>
  <c r="AD1270" i="9"/>
  <c r="X1270" i="9"/>
  <c r="AD1262" i="9"/>
  <c r="X1262" i="9"/>
  <c r="AD1254" i="9"/>
  <c r="X1254" i="9"/>
  <c r="AD1246" i="9"/>
  <c r="X1246" i="9"/>
  <c r="AD1238" i="9"/>
  <c r="X1238" i="9"/>
  <c r="AD1230" i="9"/>
  <c r="X1230" i="9"/>
  <c r="AD1222" i="9"/>
  <c r="X1222" i="9"/>
  <c r="AD1214" i="9"/>
  <c r="X1214" i="9"/>
  <c r="AD1206" i="9"/>
  <c r="X1206" i="9"/>
  <c r="X1198" i="9"/>
  <c r="AD1198" i="9" s="1"/>
  <c r="X1190" i="9"/>
  <c r="AD1190" i="9" s="1"/>
  <c r="X1182" i="9"/>
  <c r="AD1182" i="9" s="1"/>
  <c r="X1174" i="9"/>
  <c r="AD1174" i="9" s="1"/>
  <c r="X1092" i="9"/>
  <c r="AD1092" i="9" s="1"/>
  <c r="X1075" i="9"/>
  <c r="AD1075" i="9" s="1"/>
  <c r="X1059" i="9"/>
  <c r="AD1059" i="9" s="1"/>
  <c r="X1011" i="9"/>
  <c r="AD1011" i="9" s="1"/>
  <c r="X995" i="9"/>
  <c r="AD995" i="9" s="1"/>
  <c r="X914" i="9"/>
  <c r="AD914" i="9" s="1"/>
  <c r="X906" i="9"/>
  <c r="AD906" i="9" s="1"/>
  <c r="X872" i="9"/>
  <c r="AD872" i="9" s="1"/>
  <c r="X856" i="9"/>
  <c r="AD856" i="9" s="1"/>
  <c r="X848" i="9"/>
  <c r="AD848" i="9" s="1"/>
  <c r="X823" i="9"/>
  <c r="AD823" i="9" s="1"/>
  <c r="X807" i="9"/>
  <c r="AD807" i="9" s="1"/>
  <c r="X731" i="9"/>
  <c r="AD731" i="9" s="1"/>
  <c r="X722" i="9"/>
  <c r="AD722" i="9" s="1"/>
  <c r="X705" i="9"/>
  <c r="AD705" i="9" s="1"/>
  <c r="AD2142" i="9"/>
  <c r="X2142" i="9"/>
  <c r="AD2134" i="9"/>
  <c r="X2134" i="9"/>
  <c r="AD2126" i="9"/>
  <c r="X2126" i="9"/>
  <c r="AD2118" i="9"/>
  <c r="X2118" i="9"/>
  <c r="AD2109" i="9"/>
  <c r="X2109" i="9"/>
  <c r="AD2101" i="9"/>
  <c r="X2101" i="9"/>
  <c r="AD2093" i="9"/>
  <c r="X2093" i="9"/>
  <c r="AD2085" i="9"/>
  <c r="X2085" i="9"/>
  <c r="AD2077" i="9"/>
  <c r="X2077" i="9"/>
  <c r="AD2069" i="9"/>
  <c r="X2069" i="9"/>
  <c r="AD2061" i="9"/>
  <c r="X2061" i="9"/>
  <c r="AD2053" i="9"/>
  <c r="X2053" i="9"/>
  <c r="AD2045" i="9"/>
  <c r="X2045" i="9"/>
  <c r="AD2037" i="9"/>
  <c r="X2037" i="9"/>
  <c r="AD2029" i="9"/>
  <c r="X2029" i="9"/>
  <c r="AD2021" i="9"/>
  <c r="X2021" i="9"/>
  <c r="AD2013" i="9"/>
  <c r="X2013" i="9"/>
  <c r="AD2005" i="9"/>
  <c r="X2005" i="9"/>
  <c r="AD1997" i="9"/>
  <c r="X1997" i="9"/>
  <c r="AD1989" i="9"/>
  <c r="X1989" i="9"/>
  <c r="AD1981" i="9"/>
  <c r="X1981" i="9"/>
  <c r="AD1973" i="9"/>
  <c r="X1973" i="9"/>
  <c r="AD1965" i="9"/>
  <c r="X1965" i="9"/>
  <c r="AD1957" i="9"/>
  <c r="X1957" i="9"/>
  <c r="AD1949" i="9"/>
  <c r="X1949" i="9"/>
  <c r="AD1941" i="9"/>
  <c r="X1941" i="9"/>
  <c r="AD1933" i="9"/>
  <c r="X1933" i="9"/>
  <c r="AD1925" i="9"/>
  <c r="X1925" i="9"/>
  <c r="AD1917" i="9"/>
  <c r="X1917" i="9"/>
  <c r="AD1909" i="9"/>
  <c r="X1909" i="9"/>
  <c r="AD1901" i="9"/>
  <c r="X1901" i="9"/>
  <c r="AD1893" i="9"/>
  <c r="X1893" i="9"/>
  <c r="AD1885" i="9"/>
  <c r="X1885" i="9"/>
  <c r="AD1877" i="9"/>
  <c r="X1877" i="9"/>
  <c r="AD1869" i="9"/>
  <c r="X1869" i="9"/>
  <c r="AD1861" i="9"/>
  <c r="X1861" i="9"/>
  <c r="AD1853" i="9"/>
  <c r="X1853" i="9"/>
  <c r="AD1845" i="9"/>
  <c r="X1845" i="9"/>
  <c r="AD1837" i="9"/>
  <c r="X1837" i="9"/>
  <c r="AD1829" i="9"/>
  <c r="X1829" i="9"/>
  <c r="AD1821" i="9"/>
  <c r="X1821" i="9"/>
  <c r="AD1813" i="9"/>
  <c r="X1813" i="9"/>
  <c r="AD1805" i="9"/>
  <c r="X1805" i="9"/>
  <c r="AD1797" i="9"/>
  <c r="X1797" i="9"/>
  <c r="AD1789" i="9"/>
  <c r="X1789" i="9"/>
  <c r="AD1781" i="9"/>
  <c r="X1781" i="9"/>
  <c r="AD1773" i="9"/>
  <c r="X1773" i="9"/>
  <c r="AD1765" i="9"/>
  <c r="X1765" i="9"/>
  <c r="AD1758" i="9"/>
  <c r="X1758" i="9"/>
  <c r="AD1750" i="9"/>
  <c r="X1750" i="9"/>
  <c r="AD1742" i="9"/>
  <c r="X1742" i="9"/>
  <c r="AD1734" i="9"/>
  <c r="X1734" i="9"/>
  <c r="AD1726" i="9"/>
  <c r="X1726" i="9"/>
  <c r="AD1718" i="9"/>
  <c r="X1718" i="9"/>
  <c r="AD1710" i="9"/>
  <c r="X1710" i="9"/>
  <c r="AD1702" i="9"/>
  <c r="X1702" i="9"/>
  <c r="AD1694" i="9"/>
  <c r="X1694" i="9"/>
  <c r="AD1686" i="9"/>
  <c r="X1686" i="9"/>
  <c r="AD1678" i="9"/>
  <c r="X1678" i="9"/>
  <c r="AD1670" i="9"/>
  <c r="X1670" i="9"/>
  <c r="AD1662" i="9"/>
  <c r="X1662" i="9"/>
  <c r="AD1654" i="9"/>
  <c r="X1654" i="9"/>
  <c r="AD1646" i="9"/>
  <c r="X1646" i="9"/>
  <c r="AD1638" i="9"/>
  <c r="X1638" i="9"/>
  <c r="AD1630" i="9"/>
  <c r="X1630" i="9"/>
  <c r="AD1622" i="9"/>
  <c r="X1622" i="9"/>
  <c r="AD1614" i="9"/>
  <c r="X1614" i="9"/>
  <c r="AD1606" i="9"/>
  <c r="X1606" i="9"/>
  <c r="AD1598" i="9"/>
  <c r="X1598" i="9"/>
  <c r="AD1590" i="9"/>
  <c r="X1590" i="9"/>
  <c r="AD1582" i="9"/>
  <c r="X1582" i="9"/>
  <c r="AD1574" i="9"/>
  <c r="X1574" i="9"/>
  <c r="AD1566" i="9"/>
  <c r="X1566" i="9"/>
  <c r="AD1558" i="9"/>
  <c r="X1558" i="9"/>
  <c r="AD1550" i="9"/>
  <c r="X1550" i="9"/>
  <c r="AD1542" i="9"/>
  <c r="X1542" i="9"/>
  <c r="AD1534" i="9"/>
  <c r="X1534" i="9"/>
  <c r="AD1526" i="9"/>
  <c r="X1526" i="9"/>
  <c r="AD1518" i="9"/>
  <c r="X1518" i="9"/>
  <c r="AD1510" i="9"/>
  <c r="X1510" i="9"/>
  <c r="X1502" i="9"/>
  <c r="AD1494" i="9"/>
  <c r="X1494" i="9"/>
  <c r="AD1486" i="9"/>
  <c r="X1486" i="9"/>
  <c r="AD1478" i="9"/>
  <c r="X1478" i="9"/>
  <c r="AD1470" i="9"/>
  <c r="X1470" i="9"/>
  <c r="AD1462" i="9"/>
  <c r="X1462" i="9"/>
  <c r="AD1454" i="9"/>
  <c r="X1454" i="9"/>
  <c r="AD1446" i="9"/>
  <c r="X1446" i="9"/>
  <c r="AD1438" i="9"/>
  <c r="X1438" i="9"/>
  <c r="AD1430" i="9"/>
  <c r="X1430" i="9"/>
  <c r="AD1422" i="9"/>
  <c r="X1422" i="9"/>
  <c r="AD1414" i="9"/>
  <c r="X1414" i="9"/>
  <c r="AD1406" i="9"/>
  <c r="X1406" i="9"/>
  <c r="AD1398" i="9"/>
  <c r="X1398" i="9"/>
  <c r="AD1390" i="9"/>
  <c r="X1390" i="9"/>
  <c r="AD1382" i="9"/>
  <c r="X1382" i="9"/>
  <c r="AD1374" i="9"/>
  <c r="X1374" i="9"/>
  <c r="AD1366" i="9"/>
  <c r="X1366" i="9"/>
  <c r="AD1358" i="9"/>
  <c r="X1358" i="9"/>
  <c r="AD1350" i="9"/>
  <c r="X1350" i="9"/>
  <c r="AD1342" i="9"/>
  <c r="X1342" i="9"/>
  <c r="AD1333" i="9"/>
  <c r="X1333" i="9"/>
  <c r="AD1325" i="9"/>
  <c r="X1325" i="9"/>
  <c r="AD1317" i="9"/>
  <c r="X1317" i="9"/>
  <c r="AD1309" i="9"/>
  <c r="X1309" i="9"/>
  <c r="AD1301" i="9"/>
  <c r="X1301" i="9"/>
  <c r="AD1293" i="9"/>
  <c r="X1293" i="9"/>
  <c r="AD1285" i="9"/>
  <c r="X1285" i="9"/>
  <c r="AD1277" i="9"/>
  <c r="X1277" i="9"/>
  <c r="AD1269" i="9"/>
  <c r="X1269" i="9"/>
  <c r="AD1261" i="9"/>
  <c r="X1261" i="9"/>
  <c r="AD1253" i="9"/>
  <c r="X1253" i="9"/>
  <c r="AD1245" i="9"/>
  <c r="X1245" i="9"/>
  <c r="AD1237" i="9"/>
  <c r="X1237" i="9"/>
  <c r="AD1229" i="9"/>
  <c r="X1229" i="9"/>
  <c r="AD1221" i="9"/>
  <c r="X1221" i="9"/>
  <c r="AD1213" i="9"/>
  <c r="X1213" i="9"/>
  <c r="X1205" i="9"/>
  <c r="AD1205" i="9" s="1"/>
  <c r="X1197" i="9"/>
  <c r="X1189" i="9"/>
  <c r="AD1189" i="9" s="1"/>
  <c r="X1181" i="9"/>
  <c r="AD1181" i="9" s="1"/>
  <c r="X1173" i="9"/>
  <c r="AD1173" i="9" s="1"/>
  <c r="X1157" i="9"/>
  <c r="AD1157" i="9" s="1"/>
  <c r="X1125" i="9"/>
  <c r="AD1125" i="9" s="1"/>
  <c r="X1117" i="9"/>
  <c r="AD1117" i="9" s="1"/>
  <c r="X1091" i="9"/>
  <c r="AD1091" i="9" s="1"/>
  <c r="X1083" i="9"/>
  <c r="AD1083" i="9" s="1"/>
  <c r="X1074" i="9"/>
  <c r="AD1074" i="9" s="1"/>
  <c r="X1034" i="9"/>
  <c r="AD1034" i="9" s="1"/>
  <c r="X1010" i="9"/>
  <c r="AD1010" i="9" s="1"/>
  <c r="X994" i="9"/>
  <c r="AD994" i="9" s="1"/>
  <c r="X978" i="9"/>
  <c r="AD978" i="9" s="1"/>
  <c r="X970" i="9"/>
  <c r="AD970" i="9" s="1"/>
  <c r="X921" i="9"/>
  <c r="AD921" i="9" s="1"/>
  <c r="X896" i="9"/>
  <c r="AD896" i="9" s="1"/>
  <c r="X847" i="9"/>
  <c r="AD847" i="9" s="1"/>
  <c r="X838" i="9"/>
  <c r="AD838" i="9" s="1"/>
  <c r="X822" i="9"/>
  <c r="AD822" i="9" s="1"/>
  <c r="X806" i="9"/>
  <c r="AD806" i="9" s="1"/>
  <c r="X762" i="9"/>
  <c r="AD762" i="9" s="1"/>
  <c r="X746" i="9"/>
  <c r="AD746" i="9" s="1"/>
  <c r="X738" i="9"/>
  <c r="AD738" i="9" s="1"/>
  <c r="X729" i="9"/>
  <c r="AD729" i="9" s="1"/>
  <c r="AJ666" i="9"/>
  <c r="AE1117" i="9" l="1"/>
  <c r="AE1343" i="9"/>
  <c r="AE1695" i="9"/>
  <c r="AE2046" i="9"/>
  <c r="AE1255" i="9"/>
  <c r="AE1544" i="9"/>
  <c r="AE1927" i="9"/>
  <c r="AE1321" i="9"/>
  <c r="AE1642" i="9"/>
  <c r="AE1897" i="9"/>
  <c r="AE2089" i="9"/>
  <c r="AE920" i="9"/>
  <c r="AE1310" i="9"/>
  <c r="AE1471" i="9"/>
  <c r="AE1727" i="9"/>
  <c r="AE1886" i="9"/>
  <c r="AE1982" i="9"/>
  <c r="AE2143" i="9"/>
  <c r="AE1287" i="9"/>
  <c r="AE1448" i="9"/>
  <c r="AE1576" i="9"/>
  <c r="AE1799" i="9"/>
  <c r="AE1959" i="9"/>
  <c r="AE1289" i="9"/>
  <c r="AE1578" i="9"/>
  <c r="AE1865" i="9"/>
  <c r="AE967" i="9"/>
  <c r="AE1179" i="9"/>
  <c r="AE700" i="9"/>
  <c r="AE663" i="9"/>
  <c r="AE762" i="9"/>
  <c r="AE978" i="9"/>
  <c r="AE1125" i="9"/>
  <c r="AE1213" i="9"/>
  <c r="AE1245" i="9"/>
  <c r="AE1277" i="9"/>
  <c r="AE1309" i="9"/>
  <c r="AE1342" i="9"/>
  <c r="AE1374" i="9"/>
  <c r="AE1406" i="9"/>
  <c r="AE1438" i="9"/>
  <c r="AE1470" i="9"/>
  <c r="AE1534" i="9"/>
  <c r="AE1566" i="9"/>
  <c r="AE1598" i="9"/>
  <c r="AE1630" i="9"/>
  <c r="AE1662" i="9"/>
  <c r="AE1694" i="9"/>
  <c r="AE1726" i="9"/>
  <c r="AE1758" i="9"/>
  <c r="AE1789" i="9"/>
  <c r="AE1821" i="9"/>
  <c r="AE1853" i="9"/>
  <c r="AE1885" i="9"/>
  <c r="AE1917" i="9"/>
  <c r="AE1949" i="9"/>
  <c r="AE1981" i="9"/>
  <c r="AE2013" i="9"/>
  <c r="AE2045" i="9"/>
  <c r="AE2077" i="9"/>
  <c r="AE2109" i="9"/>
  <c r="AE2142" i="9"/>
  <c r="AE872" i="9"/>
  <c r="AE1174" i="9"/>
  <c r="AE732" i="9"/>
  <c r="AE923" i="9"/>
  <c r="AE1068" i="9"/>
  <c r="AE1191" i="9"/>
  <c r="AE793" i="9"/>
  <c r="AE1013" i="9"/>
  <c r="AE1184" i="9"/>
  <c r="AE1224" i="9"/>
  <c r="AE1256" i="9"/>
  <c r="AE1288" i="9"/>
  <c r="AE1320" i="9"/>
  <c r="AE1353" i="9"/>
  <c r="AE1385" i="9"/>
  <c r="AE1417" i="9"/>
  <c r="AE1449" i="9"/>
  <c r="AE1481" i="9"/>
  <c r="AE1545" i="9"/>
  <c r="AE1577" i="9"/>
  <c r="AE1609" i="9"/>
  <c r="AE1641" i="9"/>
  <c r="AE1705" i="9"/>
  <c r="AE1737" i="9"/>
  <c r="AE1768" i="9"/>
  <c r="AE1800" i="9"/>
  <c r="AE1832" i="9"/>
  <c r="AE1864" i="9"/>
  <c r="AE1896" i="9"/>
  <c r="AE1928" i="9"/>
  <c r="AE1960" i="9"/>
  <c r="AE1992" i="9"/>
  <c r="AE2024" i="9"/>
  <c r="AE2056" i="9"/>
  <c r="AE2088" i="9"/>
  <c r="AE2121" i="9"/>
  <c r="AE734" i="9"/>
  <c r="AE925" i="9"/>
  <c r="AE1087" i="9"/>
  <c r="AE1193" i="9"/>
  <c r="AE852" i="9"/>
  <c r="AE983" i="9"/>
  <c r="AE1170" i="9"/>
  <c r="AE1218" i="9"/>
  <c r="AE1250" i="9"/>
  <c r="AE1282" i="9"/>
  <c r="AE1314" i="9"/>
  <c r="AE1379" i="9"/>
  <c r="AE1411" i="9"/>
  <c r="AE1443" i="9"/>
  <c r="AE1475" i="9"/>
  <c r="AE1507" i="9"/>
  <c r="AE1539" i="9"/>
  <c r="AE1571" i="9"/>
  <c r="AE1603" i="9"/>
  <c r="AE1635" i="9"/>
  <c r="AE1667" i="9"/>
  <c r="AE1699" i="9"/>
  <c r="AE1731" i="9"/>
  <c r="AE1763" i="9"/>
  <c r="AE1794" i="9"/>
  <c r="AE1826" i="9"/>
  <c r="AE1858" i="9"/>
  <c r="AE1890" i="9"/>
  <c r="AE1922" i="9"/>
  <c r="AE1954" i="9"/>
  <c r="AE1986" i="9"/>
  <c r="AE2018" i="9"/>
  <c r="AE2050" i="9"/>
  <c r="AE2082" i="9"/>
  <c r="AE2114" i="9"/>
  <c r="AE719" i="9"/>
  <c r="AE894" i="9"/>
  <c r="AE1089" i="9"/>
  <c r="AE1227" i="9"/>
  <c r="AE1259" i="9"/>
  <c r="AE1291" i="9"/>
  <c r="AE1323" i="9"/>
  <c r="AE1356" i="9"/>
  <c r="AE1388" i="9"/>
  <c r="AE1420" i="9"/>
  <c r="AE1452" i="9"/>
  <c r="AE1484" i="9"/>
  <c r="AE1516" i="9"/>
  <c r="AE1548" i="9"/>
  <c r="AE1580" i="9"/>
  <c r="AE1612" i="9"/>
  <c r="AE1644" i="9"/>
  <c r="AE1676" i="9"/>
  <c r="AE1708" i="9"/>
  <c r="AE1771" i="9"/>
  <c r="AE1803" i="9"/>
  <c r="AE1835" i="9"/>
  <c r="AE1867" i="9"/>
  <c r="AE1899" i="9"/>
  <c r="AE1931" i="9"/>
  <c r="AE1963" i="9"/>
  <c r="AE1995" i="9"/>
  <c r="AE2027" i="9"/>
  <c r="AE2059" i="9"/>
  <c r="AE2091" i="9"/>
  <c r="AE2124" i="9"/>
  <c r="AE728" i="9"/>
  <c r="AE928" i="9"/>
  <c r="AE1099" i="9"/>
  <c r="AE1188" i="9"/>
  <c r="AE1228" i="9"/>
  <c r="AE1260" i="9"/>
  <c r="AE1292" i="9"/>
  <c r="AE1324" i="9"/>
  <c r="AE1357" i="9"/>
  <c r="AE1389" i="9"/>
  <c r="AE1421" i="9"/>
  <c r="AE1453" i="9"/>
  <c r="AE1485" i="9"/>
  <c r="AE1517" i="9"/>
  <c r="AE1549" i="9"/>
  <c r="AE1581" i="9"/>
  <c r="AE1613" i="9"/>
  <c r="AE1645" i="9"/>
  <c r="AE1677" i="9"/>
  <c r="AE1709" i="9"/>
  <c r="AE1772" i="9"/>
  <c r="AE1804" i="9"/>
  <c r="AE1836" i="9"/>
  <c r="AE1868" i="9"/>
  <c r="AE1900" i="9"/>
  <c r="AE1932" i="9"/>
  <c r="AE1964" i="9"/>
  <c r="AE1996" i="9"/>
  <c r="AE2028" i="9"/>
  <c r="AE2060" i="9"/>
  <c r="AE2092" i="9"/>
  <c r="AE2125" i="9"/>
  <c r="AE685" i="9"/>
  <c r="AE1214" i="9"/>
  <c r="AE1439" i="9"/>
  <c r="AE1631" i="9"/>
  <c r="AE1854" i="9"/>
  <c r="AE1183" i="9"/>
  <c r="AE1384" i="9"/>
  <c r="AE1640" i="9"/>
  <c r="AE1831" i="9"/>
  <c r="AE1991" i="9"/>
  <c r="AE2120" i="9"/>
  <c r="AE1078" i="9"/>
  <c r="AE1450" i="9"/>
  <c r="AE1610" i="9"/>
  <c r="AE1833" i="9"/>
  <c r="AE2057" i="9"/>
  <c r="AE1090" i="9"/>
  <c r="AE806" i="9"/>
  <c r="AE994" i="9"/>
  <c r="AE1157" i="9"/>
  <c r="AE705" i="9"/>
  <c r="AE906" i="9"/>
  <c r="AE1182" i="9"/>
  <c r="AE1222" i="9"/>
  <c r="AE1254" i="9"/>
  <c r="AE1286" i="9"/>
  <c r="AE1318" i="9"/>
  <c r="AE1351" i="9"/>
  <c r="AE1383" i="9"/>
  <c r="AE1415" i="9"/>
  <c r="AE1447" i="9"/>
  <c r="AE1479" i="9"/>
  <c r="AE1511" i="9"/>
  <c r="AE1543" i="9"/>
  <c r="AE1575" i="9"/>
  <c r="AE1607" i="9"/>
  <c r="AE1639" i="9"/>
  <c r="AE1671" i="9"/>
  <c r="AE1703" i="9"/>
  <c r="AE1735" i="9"/>
  <c r="AE1766" i="9"/>
  <c r="AE1798" i="9"/>
  <c r="AE1830" i="9"/>
  <c r="AE1862" i="9"/>
  <c r="AE1894" i="9"/>
  <c r="AE1926" i="9"/>
  <c r="AE1958" i="9"/>
  <c r="AE1990" i="9"/>
  <c r="AE2022" i="9"/>
  <c r="AE2054" i="9"/>
  <c r="AE2086" i="9"/>
  <c r="AE2119" i="9"/>
  <c r="AE764" i="9"/>
  <c r="AE956" i="9"/>
  <c r="AE1093" i="9"/>
  <c r="AE1199" i="9"/>
  <c r="AE1231" i="9"/>
  <c r="AE1263" i="9"/>
  <c r="AE1295" i="9"/>
  <c r="AE1327" i="9"/>
  <c r="AE1360" i="9"/>
  <c r="AE1392" i="9"/>
  <c r="AE1424" i="9"/>
  <c r="AE1456" i="9"/>
  <c r="AE1520" i="9"/>
  <c r="AE1552" i="9"/>
  <c r="AE1584" i="9"/>
  <c r="AE1616" i="9"/>
  <c r="AE1648" i="9"/>
  <c r="AE1680" i="9"/>
  <c r="AE1712" i="9"/>
  <c r="AE1744" i="9"/>
  <c r="AE1775" i="9"/>
  <c r="AE1807" i="9"/>
  <c r="AE1839" i="9"/>
  <c r="AE1871" i="9"/>
  <c r="AE1903" i="9"/>
  <c r="AE1935" i="9"/>
  <c r="AE1967" i="9"/>
  <c r="AE1999" i="9"/>
  <c r="AE2031" i="9"/>
  <c r="AE2063" i="9"/>
  <c r="AE2095" i="9"/>
  <c r="AE2128" i="9"/>
  <c r="AE817" i="9"/>
  <c r="AE1094" i="9"/>
  <c r="AE1192" i="9"/>
  <c r="AE774" i="9"/>
  <c r="AE949" i="9"/>
  <c r="AE1095" i="9"/>
  <c r="AE1201" i="9"/>
  <c r="AE1233" i="9"/>
  <c r="AE1265" i="9"/>
  <c r="AE1297" i="9"/>
  <c r="AE1329" i="9"/>
  <c r="AE1362" i="9"/>
  <c r="AE1394" i="9"/>
  <c r="AE1426" i="9"/>
  <c r="AE1458" i="9"/>
  <c r="AE1522" i="9"/>
  <c r="AE1554" i="9"/>
  <c r="AE1586" i="9"/>
  <c r="AE1618" i="9"/>
  <c r="AE1650" i="9"/>
  <c r="AE1682" i="9"/>
  <c r="AE1714" i="9"/>
  <c r="AE1746" i="9"/>
  <c r="AE1777" i="9"/>
  <c r="AE1809" i="9"/>
  <c r="AE1841" i="9"/>
  <c r="AE1873" i="9"/>
  <c r="AE1905" i="9"/>
  <c r="AE1937" i="9"/>
  <c r="AE1969" i="9"/>
  <c r="AE2001" i="9"/>
  <c r="AE2033" i="9"/>
  <c r="AE2065" i="9"/>
  <c r="AE2097" i="9"/>
  <c r="AE2130" i="9"/>
  <c r="AE868" i="9"/>
  <c r="AE999" i="9"/>
  <c r="AE1178" i="9"/>
  <c r="AE744" i="9"/>
  <c r="AE927" i="9"/>
  <c r="AE1097" i="9"/>
  <c r="AE1195" i="9"/>
  <c r="AE753" i="9"/>
  <c r="AE993" i="9"/>
  <c r="AE1107" i="9"/>
  <c r="AE1196" i="9"/>
  <c r="AE664" i="9"/>
  <c r="AE676" i="9"/>
  <c r="AE694" i="9"/>
  <c r="AE1092" i="9"/>
  <c r="AE1375" i="9"/>
  <c r="AE1503" i="9"/>
  <c r="AE1822" i="9"/>
  <c r="AE2014" i="9"/>
  <c r="AE1223" i="9"/>
  <c r="AE1767" i="9"/>
  <c r="AE2087" i="9"/>
  <c r="AE1185" i="9"/>
  <c r="AE1354" i="9"/>
  <c r="AE1546" i="9"/>
  <c r="AE1801" i="9"/>
  <c r="AE2025" i="9"/>
  <c r="AE822" i="9"/>
  <c r="AE1010" i="9"/>
  <c r="AE1173" i="9"/>
  <c r="AE1221" i="9"/>
  <c r="AE1253" i="9"/>
  <c r="AE1285" i="9"/>
  <c r="AE1317" i="9"/>
  <c r="AE1350" i="9"/>
  <c r="AE1382" i="9"/>
  <c r="AE1414" i="9"/>
  <c r="AE1446" i="9"/>
  <c r="AE1478" i="9"/>
  <c r="AE1510" i="9"/>
  <c r="AE1542" i="9"/>
  <c r="AE1574" i="9"/>
  <c r="AE1606" i="9"/>
  <c r="AE1638" i="9"/>
  <c r="AE1670" i="9"/>
  <c r="AE1702" i="9"/>
  <c r="AE1734" i="9"/>
  <c r="AE1765" i="9"/>
  <c r="AE1797" i="9"/>
  <c r="AE1829" i="9"/>
  <c r="AE1861" i="9"/>
  <c r="AE1893" i="9"/>
  <c r="AE1925" i="9"/>
  <c r="AE1957" i="9"/>
  <c r="AE1989" i="9"/>
  <c r="AE2021" i="9"/>
  <c r="AE2053" i="9"/>
  <c r="AE2085" i="9"/>
  <c r="AE2118" i="9"/>
  <c r="AE722" i="9"/>
  <c r="AE914" i="9"/>
  <c r="AE1190" i="9"/>
  <c r="AE772" i="9"/>
  <c r="AE964" i="9"/>
  <c r="AE1127" i="9"/>
  <c r="AE825" i="9"/>
  <c r="AE1112" i="9"/>
  <c r="AE1200" i="9"/>
  <c r="AE1232" i="9"/>
  <c r="AE1264" i="9"/>
  <c r="AE1296" i="9"/>
  <c r="AE1328" i="9"/>
  <c r="AE1361" i="9"/>
  <c r="AE1393" i="9"/>
  <c r="AE1425" i="9"/>
  <c r="AE1457" i="9"/>
  <c r="AE1521" i="9"/>
  <c r="AE1553" i="9"/>
  <c r="AE1585" i="9"/>
  <c r="AE1617" i="9"/>
  <c r="AE1649" i="9"/>
  <c r="AE1681" i="9"/>
  <c r="AE1713" i="9"/>
  <c r="AE1745" i="9"/>
  <c r="AE1776" i="9"/>
  <c r="AE1808" i="9"/>
  <c r="AE1840" i="9"/>
  <c r="AE1872" i="9"/>
  <c r="AE1904" i="9"/>
  <c r="AE1936" i="9"/>
  <c r="AE1968" i="9"/>
  <c r="AE2000" i="9"/>
  <c r="AE2032" i="9"/>
  <c r="AE2064" i="9"/>
  <c r="AE2096" i="9"/>
  <c r="AE2129" i="9"/>
  <c r="AE802" i="9"/>
  <c r="AE958" i="9"/>
  <c r="AE1104" i="9"/>
  <c r="AE877" i="9"/>
  <c r="AE1015" i="9"/>
  <c r="AE1226" i="9"/>
  <c r="AE1258" i="9"/>
  <c r="AE1290" i="9"/>
  <c r="AE1322" i="9"/>
  <c r="AE1355" i="9"/>
  <c r="AE1387" i="9"/>
  <c r="AE1419" i="9"/>
  <c r="AE1451" i="9"/>
  <c r="AE1483" i="9"/>
  <c r="AE1515" i="9"/>
  <c r="AE1547" i="9"/>
  <c r="AE1579" i="9"/>
  <c r="AE1611" i="9"/>
  <c r="AE1643" i="9"/>
  <c r="AE1707" i="9"/>
  <c r="AE1739" i="9"/>
  <c r="AE1802" i="9"/>
  <c r="AE1834" i="9"/>
  <c r="AE1866" i="9"/>
  <c r="AE1898" i="9"/>
  <c r="AE1930" i="9"/>
  <c r="AE1962" i="9"/>
  <c r="AE1994" i="9"/>
  <c r="AE2026" i="9"/>
  <c r="AE2058" i="9"/>
  <c r="AE2090" i="9"/>
  <c r="AE2123" i="9"/>
  <c r="AE760" i="9"/>
  <c r="AE968" i="9"/>
  <c r="AE1106" i="9"/>
  <c r="AE1203" i="9"/>
  <c r="AE1235" i="9"/>
  <c r="AE1267" i="9"/>
  <c r="AE1299" i="9"/>
  <c r="AE1331" i="9"/>
  <c r="AE1364" i="9"/>
  <c r="AE1396" i="9"/>
  <c r="AE1428" i="9"/>
  <c r="AE1460" i="9"/>
  <c r="AE1492" i="9"/>
  <c r="AE1524" i="9"/>
  <c r="AE1556" i="9"/>
  <c r="AE1588" i="9"/>
  <c r="AE1620" i="9"/>
  <c r="AE1652" i="9"/>
  <c r="AE1684" i="9"/>
  <c r="AE1716" i="9"/>
  <c r="AE1748" i="9"/>
  <c r="AE1779" i="9"/>
  <c r="AE1811" i="9"/>
  <c r="AE1843" i="9"/>
  <c r="AE1875" i="9"/>
  <c r="AE1907" i="9"/>
  <c r="AE1939" i="9"/>
  <c r="AE1971" i="9"/>
  <c r="AE2003" i="9"/>
  <c r="AE2035" i="9"/>
  <c r="AE2067" i="9"/>
  <c r="AE2099" i="9"/>
  <c r="AE2132" i="9"/>
  <c r="AE797" i="9"/>
  <c r="AE1033" i="9"/>
  <c r="AE1116" i="9"/>
  <c r="AE1204" i="9"/>
  <c r="AE1236" i="9"/>
  <c r="AE1268" i="9"/>
  <c r="AE1300" i="9"/>
  <c r="AE1332" i="9"/>
  <c r="AE1365" i="9"/>
  <c r="AE1397" i="9"/>
  <c r="AE1429" i="9"/>
  <c r="AE1461" i="9"/>
  <c r="AE1493" i="9"/>
  <c r="AE1525" i="9"/>
  <c r="AE1557" i="9"/>
  <c r="AE1589" i="9"/>
  <c r="AE1621" i="9"/>
  <c r="AE1653" i="9"/>
  <c r="AE1685" i="9"/>
  <c r="AE1717" i="9"/>
  <c r="AE1749" i="9"/>
  <c r="AE1780" i="9"/>
  <c r="AE1812" i="9"/>
  <c r="AE1844" i="9"/>
  <c r="AE1876" i="9"/>
  <c r="AE1908" i="9"/>
  <c r="AE1940" i="9"/>
  <c r="AE1972" i="9"/>
  <c r="AE2004" i="9"/>
  <c r="AE2036" i="9"/>
  <c r="AE2068" i="9"/>
  <c r="AE2100" i="9"/>
  <c r="AE2133" i="9"/>
  <c r="AE691" i="9"/>
  <c r="AE659" i="9"/>
  <c r="AE683" i="9"/>
  <c r="AE746" i="9"/>
  <c r="AE1407" i="9"/>
  <c r="AE1535" i="9"/>
  <c r="AE1759" i="9"/>
  <c r="AE1918" i="9"/>
  <c r="AE2078" i="9"/>
  <c r="AE1319" i="9"/>
  <c r="AE1608" i="9"/>
  <c r="AE1863" i="9"/>
  <c r="AE773" i="9"/>
  <c r="AE909" i="9"/>
  <c r="AE1482" i="9"/>
  <c r="AE1929" i="9"/>
  <c r="AE1162" i="9"/>
  <c r="AE838" i="9"/>
  <c r="AE1034" i="9"/>
  <c r="AE1181" i="9"/>
  <c r="AE731" i="9"/>
  <c r="AE995" i="9"/>
  <c r="AE1198" i="9"/>
  <c r="AE1230" i="9"/>
  <c r="AE1262" i="9"/>
  <c r="AE1294" i="9"/>
  <c r="AE1326" i="9"/>
  <c r="AE1359" i="9"/>
  <c r="AE1391" i="9"/>
  <c r="AE1423" i="9"/>
  <c r="AE1455" i="9"/>
  <c r="AE1487" i="9"/>
  <c r="AE1519" i="9"/>
  <c r="AE1551" i="9"/>
  <c r="AE1583" i="9"/>
  <c r="AE1615" i="9"/>
  <c r="AE1647" i="9"/>
  <c r="AE1679" i="9"/>
  <c r="AE1711" i="9"/>
  <c r="AE1743" i="9"/>
  <c r="AE1774" i="9"/>
  <c r="AE1806" i="9"/>
  <c r="AE1838" i="9"/>
  <c r="AE1870" i="9"/>
  <c r="AE1902" i="9"/>
  <c r="AE1934" i="9"/>
  <c r="AE1966" i="9"/>
  <c r="AE1998" i="9"/>
  <c r="AE2030" i="9"/>
  <c r="AE2062" i="9"/>
  <c r="AE2094" i="9"/>
  <c r="AE2127" i="9"/>
  <c r="AE816" i="9"/>
  <c r="AE988" i="9"/>
  <c r="AE1151" i="9"/>
  <c r="AE1207" i="9"/>
  <c r="AE1239" i="9"/>
  <c r="AE1271" i="9"/>
  <c r="AE1303" i="9"/>
  <c r="AE1335" i="9"/>
  <c r="AE1368" i="9"/>
  <c r="AE1400" i="9"/>
  <c r="AE1432" i="9"/>
  <c r="AE1464" i="9"/>
  <c r="AE1496" i="9"/>
  <c r="AE1528" i="9"/>
  <c r="AE1560" i="9"/>
  <c r="AE1592" i="9"/>
  <c r="AE1624" i="9"/>
  <c r="AE1656" i="9"/>
  <c r="AE1688" i="9"/>
  <c r="AE1720" i="9"/>
  <c r="AE1752" i="9"/>
  <c r="AE1783" i="9"/>
  <c r="AE1815" i="9"/>
  <c r="AE1847" i="9"/>
  <c r="AE1879" i="9"/>
  <c r="AE1911" i="9"/>
  <c r="AE1943" i="9"/>
  <c r="AE1975" i="9"/>
  <c r="AE2007" i="9"/>
  <c r="AE2039" i="9"/>
  <c r="AE2071" i="9"/>
  <c r="AE2103" i="9"/>
  <c r="AE2136" i="9"/>
  <c r="AE875" i="9"/>
  <c r="AE1128" i="9"/>
  <c r="AE818" i="9"/>
  <c r="AE998" i="9"/>
  <c r="AE1121" i="9"/>
  <c r="AE1209" i="9"/>
  <c r="AE1241" i="9"/>
  <c r="AE1273" i="9"/>
  <c r="AE1305" i="9"/>
  <c r="AE1338" i="9"/>
  <c r="AE1370" i="9"/>
  <c r="AE1402" i="9"/>
  <c r="AE1434" i="9"/>
  <c r="AE1466" i="9"/>
  <c r="AE1498" i="9"/>
  <c r="AE1530" i="9"/>
  <c r="AE1562" i="9"/>
  <c r="AE1594" i="9"/>
  <c r="AE1626" i="9"/>
  <c r="AE1658" i="9"/>
  <c r="AE1690" i="9"/>
  <c r="AE1722" i="9"/>
  <c r="AE1754" i="9"/>
  <c r="AE1785" i="9"/>
  <c r="AE1817" i="9"/>
  <c r="AE1849" i="9"/>
  <c r="AE1881" i="9"/>
  <c r="AE1913" i="9"/>
  <c r="AE1945" i="9"/>
  <c r="AE1977" i="9"/>
  <c r="AE2009" i="9"/>
  <c r="AE2041" i="9"/>
  <c r="AE2073" i="9"/>
  <c r="AE2105" i="9"/>
  <c r="AE2138" i="9"/>
  <c r="AE885" i="9"/>
  <c r="AE1023" i="9"/>
  <c r="AE1194" i="9"/>
  <c r="AE776" i="9"/>
  <c r="AE984" i="9"/>
  <c r="AE1115" i="9"/>
  <c r="AE805" i="9"/>
  <c r="AE1049" i="9"/>
  <c r="AE1124" i="9"/>
  <c r="AE658" i="9"/>
  <c r="AE686" i="9"/>
  <c r="AE671" i="9"/>
  <c r="AE677" i="9"/>
  <c r="AE856" i="9"/>
  <c r="AE1599" i="9"/>
  <c r="AE1044" i="9"/>
  <c r="AE1480" i="9"/>
  <c r="AE1704" i="9"/>
  <c r="AE997" i="9"/>
  <c r="AE725" i="9"/>
  <c r="AE1386" i="9"/>
  <c r="AE1738" i="9"/>
  <c r="AE835" i="9"/>
  <c r="AE1056" i="9"/>
  <c r="AE1074" i="9"/>
  <c r="AE1358" i="9"/>
  <c r="AE1518" i="9"/>
  <c r="AE1614" i="9"/>
  <c r="AE1742" i="9"/>
  <c r="AE1805" i="9"/>
  <c r="AE1869" i="9"/>
  <c r="AE1901" i="9"/>
  <c r="AE1933" i="9"/>
  <c r="AE1965" i="9"/>
  <c r="AE1997" i="9"/>
  <c r="AE2029" i="9"/>
  <c r="AE2061" i="9"/>
  <c r="AE2093" i="9"/>
  <c r="AE2126" i="9"/>
  <c r="AE807" i="9"/>
  <c r="AE1011" i="9"/>
  <c r="AE849" i="9"/>
  <c r="AE996" i="9"/>
  <c r="AE1159" i="9"/>
  <c r="AE707" i="9"/>
  <c r="AE924" i="9"/>
  <c r="AE1152" i="9"/>
  <c r="AE1208" i="9"/>
  <c r="AE1240" i="9"/>
  <c r="AE1272" i="9"/>
  <c r="AE1304" i="9"/>
  <c r="AE1337" i="9"/>
  <c r="AE1369" i="9"/>
  <c r="AE1401" i="9"/>
  <c r="AE1433" i="9"/>
  <c r="AE1465" i="9"/>
  <c r="AE1497" i="9"/>
  <c r="AE1529" i="9"/>
  <c r="AE1561" i="9"/>
  <c r="AE1593" i="9"/>
  <c r="AE1625" i="9"/>
  <c r="AE1657" i="9"/>
  <c r="AE1689" i="9"/>
  <c r="AE1721" i="9"/>
  <c r="AE1753" i="9"/>
  <c r="AE1784" i="9"/>
  <c r="AE1816" i="9"/>
  <c r="AE1848" i="9"/>
  <c r="AE1880" i="9"/>
  <c r="AE1912" i="9"/>
  <c r="AE1944" i="9"/>
  <c r="AE1976" i="9"/>
  <c r="AE2008" i="9"/>
  <c r="AE2040" i="9"/>
  <c r="AE2072" i="9"/>
  <c r="AE2104" i="9"/>
  <c r="AE2137" i="9"/>
  <c r="AE876" i="9"/>
  <c r="AE1006" i="9"/>
  <c r="AE1161" i="9"/>
  <c r="AE759" i="9"/>
  <c r="AE893" i="9"/>
  <c r="AE1079" i="9"/>
  <c r="AE1202" i="9"/>
  <c r="AE1234" i="9"/>
  <c r="AE1266" i="9"/>
  <c r="AE1298" i="9"/>
  <c r="AE1330" i="9"/>
  <c r="AE1363" i="9"/>
  <c r="AE1395" i="9"/>
  <c r="AE1427" i="9"/>
  <c r="AE1459" i="9"/>
  <c r="AE1491" i="9"/>
  <c r="AE1523" i="9"/>
  <c r="AE1555" i="9"/>
  <c r="AE1587" i="9"/>
  <c r="AE1619" i="9"/>
  <c r="AE1651" i="9"/>
  <c r="AE1683" i="9"/>
  <c r="AE1715" i="9"/>
  <c r="AE1747" i="9"/>
  <c r="AE1778" i="9"/>
  <c r="AE1810" i="9"/>
  <c r="AE1842" i="9"/>
  <c r="AE1874" i="9"/>
  <c r="AE1906" i="9"/>
  <c r="AE1938" i="9"/>
  <c r="AE1970" i="9"/>
  <c r="AE2002" i="9"/>
  <c r="AE2034" i="9"/>
  <c r="AE2066" i="9"/>
  <c r="AE2098" i="9"/>
  <c r="AE2131" i="9"/>
  <c r="AE796" i="9"/>
  <c r="AE992" i="9"/>
  <c r="AE1139" i="9"/>
  <c r="AE1211" i="9"/>
  <c r="AE1243" i="9"/>
  <c r="AE1275" i="9"/>
  <c r="AE1307" i="9"/>
  <c r="AE1340" i="9"/>
  <c r="AE1372" i="9"/>
  <c r="AE1404" i="9"/>
  <c r="AE1436" i="9"/>
  <c r="AE1468" i="9"/>
  <c r="AE1500" i="9"/>
  <c r="AE1532" i="9"/>
  <c r="AE1564" i="9"/>
  <c r="AE1596" i="9"/>
  <c r="AE1628" i="9"/>
  <c r="AE1660" i="9"/>
  <c r="AE1692" i="9"/>
  <c r="AE1724" i="9"/>
  <c r="AE1756" i="9"/>
  <c r="AE1787" i="9"/>
  <c r="AE1819" i="9"/>
  <c r="AE1851" i="9"/>
  <c r="AE1883" i="9"/>
  <c r="AE1915" i="9"/>
  <c r="AE1947" i="9"/>
  <c r="AE1979" i="9"/>
  <c r="AE2011" i="9"/>
  <c r="AE2043" i="9"/>
  <c r="AE2075" i="9"/>
  <c r="AE2107" i="9"/>
  <c r="AE2140" i="9"/>
  <c r="AE829" i="9"/>
  <c r="AE1057" i="9"/>
  <c r="AE1132" i="9"/>
  <c r="AE1212" i="9"/>
  <c r="AE1244" i="9"/>
  <c r="AE1276" i="9"/>
  <c r="AE1308" i="9"/>
  <c r="AE1373" i="9"/>
  <c r="AE1405" i="9"/>
  <c r="AE1437" i="9"/>
  <c r="AE1469" i="9"/>
  <c r="AE1501" i="9"/>
  <c r="AE1533" i="9"/>
  <c r="AE1565" i="9"/>
  <c r="AE1597" i="9"/>
  <c r="AE1629" i="9"/>
  <c r="AE1661" i="9"/>
  <c r="AE1693" i="9"/>
  <c r="AE1725" i="9"/>
  <c r="AE1757" i="9"/>
  <c r="AE1788" i="9"/>
  <c r="AE1820" i="9"/>
  <c r="AE1852" i="9"/>
  <c r="AE1884" i="9"/>
  <c r="AE1916" i="9"/>
  <c r="AE1948" i="9"/>
  <c r="AE1980" i="9"/>
  <c r="AE2012" i="9"/>
  <c r="AE2044" i="9"/>
  <c r="AE2076" i="9"/>
  <c r="AE2108" i="9"/>
  <c r="AE2141" i="9"/>
  <c r="AE667" i="9"/>
  <c r="AE673" i="9"/>
  <c r="AE689" i="9"/>
  <c r="AE668" i="9"/>
  <c r="AE970" i="9"/>
  <c r="AE1246" i="9"/>
  <c r="AE1567" i="9"/>
  <c r="AE1790" i="9"/>
  <c r="AE1950" i="9"/>
  <c r="AE2110" i="9"/>
  <c r="AE1352" i="9"/>
  <c r="AE1672" i="9"/>
  <c r="AE1895" i="9"/>
  <c r="AE2055" i="9"/>
  <c r="AE1225" i="9"/>
  <c r="AE1418" i="9"/>
  <c r="AE1706" i="9"/>
  <c r="AE1961" i="9"/>
  <c r="AE2122" i="9"/>
  <c r="AE853" i="9"/>
  <c r="AE666" i="9"/>
  <c r="AE847" i="9"/>
  <c r="AE1229" i="9"/>
  <c r="AE1261" i="9"/>
  <c r="AE1293" i="9"/>
  <c r="AE1390" i="9"/>
  <c r="AE1422" i="9"/>
  <c r="AE1486" i="9"/>
  <c r="AE1550" i="9"/>
  <c r="AE1582" i="9"/>
  <c r="AE1646" i="9"/>
  <c r="AE1678" i="9"/>
  <c r="AE1710" i="9"/>
  <c r="AE1837" i="9"/>
  <c r="AE896" i="9"/>
  <c r="AE1083" i="9"/>
  <c r="AE823" i="9"/>
  <c r="AE1059" i="9"/>
  <c r="AE1206" i="9"/>
  <c r="AE1238" i="9"/>
  <c r="AE1270" i="9"/>
  <c r="AE1302" i="9"/>
  <c r="AE1334" i="9"/>
  <c r="AE1367" i="9"/>
  <c r="AE1399" i="9"/>
  <c r="AE1431" i="9"/>
  <c r="AE1463" i="9"/>
  <c r="AE1495" i="9"/>
  <c r="AE1527" i="9"/>
  <c r="AE1559" i="9"/>
  <c r="AE1591" i="9"/>
  <c r="AE1623" i="9"/>
  <c r="AE1655" i="9"/>
  <c r="AE1687" i="9"/>
  <c r="AE1719" i="9"/>
  <c r="AE1751" i="9"/>
  <c r="AE1782" i="9"/>
  <c r="AE1814" i="9"/>
  <c r="AE1846" i="9"/>
  <c r="AE1878" i="9"/>
  <c r="AE1910" i="9"/>
  <c r="AE1942" i="9"/>
  <c r="AE1974" i="9"/>
  <c r="AE2006" i="9"/>
  <c r="AE2038" i="9"/>
  <c r="AE2070" i="9"/>
  <c r="AE2102" i="9"/>
  <c r="AE2135" i="9"/>
  <c r="AE857" i="9"/>
  <c r="AE1028" i="9"/>
  <c r="AE1167" i="9"/>
  <c r="AE1215" i="9"/>
  <c r="AE1247" i="9"/>
  <c r="AE1279" i="9"/>
  <c r="AE1311" i="9"/>
  <c r="AE1376" i="9"/>
  <c r="AE1408" i="9"/>
  <c r="AE1440" i="9"/>
  <c r="AE1472" i="9"/>
  <c r="AE1504" i="9"/>
  <c r="AE1536" i="9"/>
  <c r="AE1568" i="9"/>
  <c r="AE1600" i="9"/>
  <c r="AE1632" i="9"/>
  <c r="AE1664" i="9"/>
  <c r="AE1696" i="9"/>
  <c r="AE1728" i="9"/>
  <c r="AE1760" i="9"/>
  <c r="AE1791" i="9"/>
  <c r="AE1823" i="9"/>
  <c r="AE1855" i="9"/>
  <c r="AE1887" i="9"/>
  <c r="AE1919" i="9"/>
  <c r="AE1951" i="9"/>
  <c r="AE1983" i="9"/>
  <c r="AE2015" i="9"/>
  <c r="AE2047" i="9"/>
  <c r="AE2079" i="9"/>
  <c r="AE2111" i="9"/>
  <c r="AE733" i="9"/>
  <c r="AE957" i="9"/>
  <c r="AE1160" i="9"/>
  <c r="AE665" i="9"/>
  <c r="AE884" i="9"/>
  <c r="AE1014" i="9"/>
  <c r="AE1169" i="9"/>
  <c r="AE1217" i="9"/>
  <c r="AE1249" i="9"/>
  <c r="AE1281" i="9"/>
  <c r="AE1313" i="9"/>
  <c r="AE1378" i="9"/>
  <c r="AE1410" i="9"/>
  <c r="AE1442" i="9"/>
  <c r="AE1474" i="9"/>
  <c r="AE1506" i="9"/>
  <c r="AE1538" i="9"/>
  <c r="AE1570" i="9"/>
  <c r="AE1602" i="9"/>
  <c r="AE1634" i="9"/>
  <c r="AE1666" i="9"/>
  <c r="AE1698" i="9"/>
  <c r="AE1730" i="9"/>
  <c r="AE1762" i="9"/>
  <c r="AE1793" i="9"/>
  <c r="AE1825" i="9"/>
  <c r="AE1857" i="9"/>
  <c r="AE1889" i="9"/>
  <c r="AE1921" i="9"/>
  <c r="AE1953" i="9"/>
  <c r="AE1985" i="9"/>
  <c r="AE2017" i="9"/>
  <c r="AE2049" i="9"/>
  <c r="AE2081" i="9"/>
  <c r="AE2113" i="9"/>
  <c r="AE819" i="9"/>
  <c r="AE926" i="9"/>
  <c r="AE1105" i="9"/>
  <c r="AE828" i="9"/>
  <c r="AE1000" i="9"/>
  <c r="AE1147" i="9"/>
  <c r="AE660" i="9"/>
  <c r="AE845" i="9"/>
  <c r="AE1073" i="9"/>
  <c r="AE1140" i="9"/>
  <c r="AE675" i="9"/>
  <c r="AE682" i="9"/>
  <c r="AE693" i="9"/>
  <c r="AE1278" i="9"/>
  <c r="AE1663" i="9"/>
  <c r="AE882" i="9"/>
  <c r="AE1416" i="9"/>
  <c r="AE1736" i="9"/>
  <c r="AE2023" i="9"/>
  <c r="AE1257" i="9"/>
  <c r="AE1993" i="9"/>
  <c r="AE710" i="9"/>
  <c r="AE711" i="9"/>
  <c r="AE680" i="9"/>
  <c r="AE1189" i="9"/>
  <c r="AE1325" i="9"/>
  <c r="AE1454" i="9"/>
  <c r="AE1773" i="9"/>
  <c r="AE729" i="9"/>
  <c r="AE738" i="9"/>
  <c r="AE921" i="9"/>
  <c r="AE1091" i="9"/>
  <c r="AE1205" i="9"/>
  <c r="AE1237" i="9"/>
  <c r="AE1269" i="9"/>
  <c r="AE1301" i="9"/>
  <c r="AE1333" i="9"/>
  <c r="AE1366" i="9"/>
  <c r="AE1398" i="9"/>
  <c r="AE1430" i="9"/>
  <c r="AE1462" i="9"/>
  <c r="AE1494" i="9"/>
  <c r="AE1526" i="9"/>
  <c r="AE1558" i="9"/>
  <c r="AE1590" i="9"/>
  <c r="AE1622" i="9"/>
  <c r="AE1654" i="9"/>
  <c r="AE1686" i="9"/>
  <c r="AE1718" i="9"/>
  <c r="AE1750" i="9"/>
  <c r="AE1781" i="9"/>
  <c r="AE1813" i="9"/>
  <c r="AE1845" i="9"/>
  <c r="AE1877" i="9"/>
  <c r="AE1909" i="9"/>
  <c r="AE1941" i="9"/>
  <c r="AE1973" i="9"/>
  <c r="AE2005" i="9"/>
  <c r="AE2037" i="9"/>
  <c r="AE2069" i="9"/>
  <c r="AE2101" i="9"/>
  <c r="AE2134" i="9"/>
  <c r="AE848" i="9"/>
  <c r="AE1075" i="9"/>
  <c r="AE874" i="9"/>
  <c r="AE1036" i="9"/>
  <c r="AE1175" i="9"/>
  <c r="AE765" i="9"/>
  <c r="AE989" i="9"/>
  <c r="AE1168" i="9"/>
  <c r="AE1216" i="9"/>
  <c r="AE1248" i="9"/>
  <c r="AE1280" i="9"/>
  <c r="AE1312" i="9"/>
  <c r="AE1377" i="9"/>
  <c r="AE1409" i="9"/>
  <c r="AE1441" i="9"/>
  <c r="AE1473" i="9"/>
  <c r="AE1505" i="9"/>
  <c r="AE1537" i="9"/>
  <c r="AE1569" i="9"/>
  <c r="AE1601" i="9"/>
  <c r="AE1633" i="9"/>
  <c r="AE1665" i="9"/>
  <c r="AE1697" i="9"/>
  <c r="AE1729" i="9"/>
  <c r="AE1761" i="9"/>
  <c r="AE1792" i="9"/>
  <c r="AE1824" i="9"/>
  <c r="AE1856" i="9"/>
  <c r="AE1888" i="9"/>
  <c r="AE1920" i="9"/>
  <c r="AE1952" i="9"/>
  <c r="AE1984" i="9"/>
  <c r="AE2016" i="9"/>
  <c r="AE2048" i="9"/>
  <c r="AE2080" i="9"/>
  <c r="AE2112" i="9"/>
  <c r="AE674" i="9"/>
  <c r="AE892" i="9"/>
  <c r="AE1030" i="9"/>
  <c r="AE1177" i="9"/>
  <c r="AE827" i="9"/>
  <c r="AE959" i="9"/>
  <c r="AE1138" i="9"/>
  <c r="AE1210" i="9"/>
  <c r="AE1242" i="9"/>
  <c r="AE1274" i="9"/>
  <c r="AE1306" i="9"/>
  <c r="AE1339" i="9"/>
  <c r="AE1371" i="9"/>
  <c r="AE1403" i="9"/>
  <c r="AE1435" i="9"/>
  <c r="AE1467" i="9"/>
  <c r="AE1499" i="9"/>
  <c r="AE1531" i="9"/>
  <c r="AE1563" i="9"/>
  <c r="AE1595" i="9"/>
  <c r="AE1627" i="9"/>
  <c r="AE1659" i="9"/>
  <c r="AE1691" i="9"/>
  <c r="AE1723" i="9"/>
  <c r="AE1755" i="9"/>
  <c r="AE1786" i="9"/>
  <c r="AE1818" i="9"/>
  <c r="AE1850" i="9"/>
  <c r="AE1882" i="9"/>
  <c r="AE1914" i="9"/>
  <c r="AE1946" i="9"/>
  <c r="AE1978" i="9"/>
  <c r="AE2010" i="9"/>
  <c r="AE2042" i="9"/>
  <c r="AE2074" i="9"/>
  <c r="AE2106" i="9"/>
  <c r="AE2139" i="9"/>
  <c r="AE844" i="9"/>
  <c r="AE1024" i="9"/>
  <c r="AE1171" i="9"/>
  <c r="AE1219" i="9"/>
  <c r="AE1251" i="9"/>
  <c r="AE1283" i="9"/>
  <c r="AE1315" i="9"/>
  <c r="AE1348" i="9"/>
  <c r="AE1380" i="9"/>
  <c r="AE1412" i="9"/>
  <c r="AE1444" i="9"/>
  <c r="AE1476" i="9"/>
  <c r="AE1508" i="9"/>
  <c r="AE1540" i="9"/>
  <c r="AE1572" i="9"/>
  <c r="AE1604" i="9"/>
  <c r="AE1636" i="9"/>
  <c r="AE1668" i="9"/>
  <c r="AE1700" i="9"/>
  <c r="AE1732" i="9"/>
  <c r="AE1795" i="9"/>
  <c r="AE1827" i="9"/>
  <c r="AE1859" i="9"/>
  <c r="AE1891" i="9"/>
  <c r="AE1923" i="9"/>
  <c r="AE1955" i="9"/>
  <c r="AE1987" i="9"/>
  <c r="AE2019" i="9"/>
  <c r="AE2051" i="9"/>
  <c r="AE2083" i="9"/>
  <c r="AE2116" i="9"/>
  <c r="AE703" i="9"/>
  <c r="AE895" i="9"/>
  <c r="AE1081" i="9"/>
  <c r="AE1172" i="9"/>
  <c r="AE1220" i="9"/>
  <c r="AE1252" i="9"/>
  <c r="AE1284" i="9"/>
  <c r="AE1316" i="9"/>
  <c r="AE1349" i="9"/>
  <c r="AE1381" i="9"/>
  <c r="AE1413" i="9"/>
  <c r="AE1445" i="9"/>
  <c r="AE1477" i="9"/>
  <c r="AE1509" i="9"/>
  <c r="AE1541" i="9"/>
  <c r="AE1573" i="9"/>
  <c r="AE1605" i="9"/>
  <c r="AE1637" i="9"/>
  <c r="AE1669" i="9"/>
  <c r="AE1701" i="9"/>
  <c r="AE1733" i="9"/>
  <c r="AE1764" i="9"/>
  <c r="AE1796" i="9"/>
  <c r="AE1828" i="9"/>
  <c r="AE1860" i="9"/>
  <c r="AE1892" i="9"/>
  <c r="AE1924" i="9"/>
  <c r="AE1956" i="9"/>
  <c r="AE1988" i="9"/>
  <c r="AE2020" i="9"/>
  <c r="AE2052" i="9"/>
  <c r="AE2084" i="9"/>
  <c r="AE2117" i="9"/>
  <c r="AE695" i="9"/>
  <c r="AE701" i="9"/>
  <c r="AE690" i="9"/>
  <c r="AE697" i="9"/>
  <c r="AD1197" i="9"/>
  <c r="T589" i="9"/>
  <c r="AK589" i="9" s="1"/>
  <c r="U556" i="9"/>
  <c r="AK556" i="9" s="1"/>
  <c r="U557" i="9"/>
  <c r="AK557" i="9" s="1"/>
  <c r="U551" i="9"/>
  <c r="U552" i="9"/>
  <c r="U553" i="9"/>
  <c r="U554" i="9"/>
  <c r="U555" i="9"/>
  <c r="AK555" i="9" s="1"/>
  <c r="AE1197" i="9" l="1"/>
  <c r="AH555" i="9"/>
  <c r="AJ555" i="9" s="1"/>
  <c r="AH556" i="9"/>
  <c r="AJ556" i="9" s="1"/>
  <c r="AH554" i="9"/>
  <c r="AJ554" i="9" s="1"/>
  <c r="AH553" i="9"/>
  <c r="AJ553" i="9" s="1"/>
  <c r="AH552" i="9"/>
  <c r="AJ552" i="9" s="1"/>
  <c r="AH557" i="9"/>
  <c r="AJ557" i="9" s="1"/>
  <c r="Y446" i="9"/>
  <c r="X446" i="9" s="1"/>
  <c r="Y447" i="9"/>
  <c r="X447" i="9" s="1"/>
  <c r="AD447" i="9" s="1"/>
  <c r="Y448" i="9"/>
  <c r="X448" i="9" s="1"/>
  <c r="Y450" i="9"/>
  <c r="X450" i="9" s="1"/>
  <c r="Y451" i="9"/>
  <c r="X451" i="9" s="1"/>
  <c r="Y452" i="9"/>
  <c r="X452" i="9" s="1"/>
  <c r="Y453" i="9"/>
  <c r="X453" i="9" s="1"/>
  <c r="Y454" i="9"/>
  <c r="X454" i="9" s="1"/>
  <c r="Y455" i="9"/>
  <c r="X455" i="9" s="1"/>
  <c r="Y456" i="9"/>
  <c r="X456" i="9" s="1"/>
  <c r="AD456" i="9" s="1"/>
  <c r="Y458" i="9"/>
  <c r="X458" i="9" s="1"/>
  <c r="Y460" i="9"/>
  <c r="X460" i="9" s="1"/>
  <c r="Y461" i="9"/>
  <c r="X461" i="9" s="1"/>
  <c r="Y462" i="9"/>
  <c r="X462" i="9" s="1"/>
  <c r="Y463" i="9"/>
  <c r="X463" i="9" s="1"/>
  <c r="Y464" i="9"/>
  <c r="X464" i="9" s="1"/>
  <c r="Y465" i="9"/>
  <c r="X465" i="9" s="1"/>
  <c r="Y466" i="9"/>
  <c r="X466" i="9" s="1"/>
  <c r="AD466" i="9" s="1"/>
  <c r="Y467" i="9"/>
  <c r="X467" i="9" s="1"/>
  <c r="Y468" i="9"/>
  <c r="X468" i="9" s="1"/>
  <c r="AD468" i="9" s="1"/>
  <c r="Y469" i="9"/>
  <c r="X469" i="9" s="1"/>
  <c r="Y470" i="9"/>
  <c r="X470" i="9" s="1"/>
  <c r="Y471" i="9"/>
  <c r="X471" i="9" s="1"/>
  <c r="Y472" i="9"/>
  <c r="X472" i="9" s="1"/>
  <c r="Y473" i="9"/>
  <c r="X473" i="9" s="1"/>
  <c r="Y474" i="9"/>
  <c r="X474" i="9" s="1"/>
  <c r="AD474" i="9" s="1"/>
  <c r="Y475" i="9"/>
  <c r="X475" i="9" s="1"/>
  <c r="Y476" i="9"/>
  <c r="X476" i="9" s="1"/>
  <c r="Y477" i="9"/>
  <c r="X477" i="9" s="1"/>
  <c r="Y478" i="9"/>
  <c r="X478" i="9" s="1"/>
  <c r="Y479" i="9"/>
  <c r="X479" i="9" s="1"/>
  <c r="Y481" i="9"/>
  <c r="X481" i="9" s="1"/>
  <c r="Y482" i="9"/>
  <c r="X482" i="9" s="1"/>
  <c r="Y483" i="9"/>
  <c r="X483" i="9" s="1"/>
  <c r="Y485" i="9"/>
  <c r="X485" i="9" s="1"/>
  <c r="Y486" i="9"/>
  <c r="X486" i="9" s="1"/>
  <c r="Y487" i="9"/>
  <c r="X487" i="9" s="1"/>
  <c r="Y488" i="9"/>
  <c r="X488" i="9" s="1"/>
  <c r="Y489" i="9"/>
  <c r="X489" i="9" s="1"/>
  <c r="Y490" i="9"/>
  <c r="X490" i="9" s="1"/>
  <c r="Y491" i="9"/>
  <c r="X491" i="9" s="1"/>
  <c r="Y492" i="9"/>
  <c r="X492" i="9" s="1"/>
  <c r="Y493" i="9"/>
  <c r="X493" i="9" s="1"/>
  <c r="Y494" i="9"/>
  <c r="X494" i="9" s="1"/>
  <c r="Y495" i="9"/>
  <c r="X495" i="9" s="1"/>
  <c r="Y496" i="9"/>
  <c r="X496" i="9" s="1"/>
  <c r="Y497" i="9"/>
  <c r="X497" i="9" s="1"/>
  <c r="Y498" i="9"/>
  <c r="X498" i="9" s="1"/>
  <c r="Y499" i="9"/>
  <c r="X499" i="9" s="1"/>
  <c r="Y500" i="9"/>
  <c r="X500" i="9" s="1"/>
  <c r="Y501" i="9"/>
  <c r="X501" i="9" s="1"/>
  <c r="Y502" i="9"/>
  <c r="X502" i="9" s="1"/>
  <c r="Y503" i="9"/>
  <c r="X503" i="9" s="1"/>
  <c r="Y504" i="9"/>
  <c r="X504" i="9" s="1"/>
  <c r="Y505" i="9"/>
  <c r="X505" i="9" s="1"/>
  <c r="Y506" i="9"/>
  <c r="X506" i="9" s="1"/>
  <c r="Y507" i="9"/>
  <c r="X507" i="9" s="1"/>
  <c r="Y508" i="9"/>
  <c r="X508" i="9" s="1"/>
  <c r="AD508" i="9" s="1"/>
  <c r="Y509" i="9"/>
  <c r="X509" i="9" s="1"/>
  <c r="Y510" i="9"/>
  <c r="X510" i="9" s="1"/>
  <c r="Y511" i="9"/>
  <c r="X511" i="9" s="1"/>
  <c r="Y512" i="9"/>
  <c r="X512" i="9" s="1"/>
  <c r="Y513" i="9"/>
  <c r="X513" i="9" s="1"/>
  <c r="Y514" i="9"/>
  <c r="X514" i="9" s="1"/>
  <c r="Y515" i="9"/>
  <c r="X515" i="9" s="1"/>
  <c r="Y516" i="9"/>
  <c r="X516" i="9" s="1"/>
  <c r="Y517" i="9"/>
  <c r="X517" i="9" s="1"/>
  <c r="Y518" i="9"/>
  <c r="X518" i="9" s="1"/>
  <c r="Y519" i="9"/>
  <c r="X519" i="9" s="1"/>
  <c r="Y520" i="9"/>
  <c r="X520" i="9" s="1"/>
  <c r="Y521" i="9"/>
  <c r="X521" i="9" s="1"/>
  <c r="Y522" i="9"/>
  <c r="X522" i="9" s="1"/>
  <c r="Y523" i="9"/>
  <c r="X523" i="9" s="1"/>
  <c r="Y524" i="9"/>
  <c r="X524" i="9" s="1"/>
  <c r="Y525" i="9"/>
  <c r="X525" i="9" s="1"/>
  <c r="Y526" i="9"/>
  <c r="X526" i="9" s="1"/>
  <c r="Y527" i="9"/>
  <c r="X527" i="9" s="1"/>
  <c r="Y528" i="9"/>
  <c r="X528" i="9" s="1"/>
  <c r="Y529" i="9"/>
  <c r="X529" i="9" s="1"/>
  <c r="Y530" i="9"/>
  <c r="X530" i="9" s="1"/>
  <c r="Y531" i="9"/>
  <c r="X531" i="9" s="1"/>
  <c r="Y532" i="9"/>
  <c r="X532" i="9" s="1"/>
  <c r="Y533" i="9"/>
  <c r="X533" i="9" s="1"/>
  <c r="AD533" i="9" s="1"/>
  <c r="Y534" i="9"/>
  <c r="X534" i="9" s="1"/>
  <c r="AD534" i="9" s="1"/>
  <c r="Y535" i="9"/>
  <c r="Y536" i="9"/>
  <c r="X536" i="9" s="1"/>
  <c r="AD536" i="9" s="1"/>
  <c r="Y537" i="9"/>
  <c r="X537" i="9" s="1"/>
  <c r="AD537" i="9" s="1"/>
  <c r="Y538" i="9"/>
  <c r="X538" i="9" s="1"/>
  <c r="AD538" i="9" s="1"/>
  <c r="Y539" i="9"/>
  <c r="X539" i="9" s="1"/>
  <c r="Y540" i="9"/>
  <c r="X540" i="9" s="1"/>
  <c r="Y541" i="9"/>
  <c r="X541" i="9" s="1"/>
  <c r="Y542" i="9"/>
  <c r="X542" i="9" s="1"/>
  <c r="Y543" i="9"/>
  <c r="X543" i="9" s="1"/>
  <c r="AD543" i="9" s="1"/>
  <c r="Y544" i="9"/>
  <c r="Y545" i="9"/>
  <c r="X545" i="9" s="1"/>
  <c r="AD545" i="9" s="1"/>
  <c r="Y546" i="9"/>
  <c r="X546" i="9" s="1"/>
  <c r="Y547" i="9"/>
  <c r="X547" i="9" s="1"/>
  <c r="Y548" i="9"/>
  <c r="X548" i="9" s="1"/>
  <c r="Y549" i="9"/>
  <c r="X549" i="9" s="1"/>
  <c r="Y550" i="9"/>
  <c r="X550" i="9" s="1"/>
  <c r="Y551" i="9"/>
  <c r="X551" i="9" s="1"/>
  <c r="AD551" i="9" s="1"/>
  <c r="Y552" i="9"/>
  <c r="Y553" i="9"/>
  <c r="X553" i="9" s="1"/>
  <c r="AD553" i="9" s="1"/>
  <c r="Y554" i="9"/>
  <c r="X554" i="9" s="1"/>
  <c r="AD554" i="9" s="1"/>
  <c r="Y555" i="9"/>
  <c r="X555" i="9" s="1"/>
  <c r="AD555" i="9" s="1"/>
  <c r="Y556" i="9"/>
  <c r="X556" i="9" s="1"/>
  <c r="AD556" i="9" s="1"/>
  <c r="Y557" i="9"/>
  <c r="X557" i="9" s="1"/>
  <c r="AD557" i="9" s="1"/>
  <c r="Y558" i="9"/>
  <c r="X558" i="9" s="1"/>
  <c r="Y559" i="9"/>
  <c r="X559" i="9" s="1"/>
  <c r="Y560" i="9"/>
  <c r="X560" i="9" s="1"/>
  <c r="Y561" i="9"/>
  <c r="X561" i="9" s="1"/>
  <c r="Y562" i="9"/>
  <c r="X562" i="9" s="1"/>
  <c r="AD562" i="9" s="1"/>
  <c r="Y563" i="9"/>
  <c r="X563" i="9" s="1"/>
  <c r="AD563" i="9" s="1"/>
  <c r="Y564" i="9"/>
  <c r="X564" i="9" s="1"/>
  <c r="Y565" i="9"/>
  <c r="X565" i="9" s="1"/>
  <c r="Y566" i="9"/>
  <c r="X566" i="9" s="1"/>
  <c r="Y567" i="9"/>
  <c r="X567" i="9" s="1"/>
  <c r="Y568" i="9"/>
  <c r="X568" i="9" s="1"/>
  <c r="Y569" i="9"/>
  <c r="X569" i="9" s="1"/>
  <c r="AD569" i="9" s="1"/>
  <c r="Y570" i="9"/>
  <c r="X570" i="9" s="1"/>
  <c r="Y571" i="9"/>
  <c r="X571" i="9" s="1"/>
  <c r="Y572" i="9"/>
  <c r="X572" i="9" s="1"/>
  <c r="Y573" i="9"/>
  <c r="X573" i="9" s="1"/>
  <c r="Y574" i="9"/>
  <c r="X574" i="9" s="1"/>
  <c r="Y575" i="9"/>
  <c r="X575" i="9" s="1"/>
  <c r="Y576" i="9"/>
  <c r="X576" i="9" s="1"/>
  <c r="AD576" i="9" s="1"/>
  <c r="Y577" i="9"/>
  <c r="X577" i="9" s="1"/>
  <c r="Y578" i="9"/>
  <c r="X578" i="9" s="1"/>
  <c r="Y579" i="9"/>
  <c r="X579" i="9" s="1"/>
  <c r="Y580" i="9"/>
  <c r="X580" i="9" s="1"/>
  <c r="Y581" i="9"/>
  <c r="X581" i="9" s="1"/>
  <c r="Y582" i="9"/>
  <c r="X582" i="9" s="1"/>
  <c r="Y583" i="9"/>
  <c r="X583" i="9" s="1"/>
  <c r="Y584" i="9"/>
  <c r="X584" i="9" s="1"/>
  <c r="Y585" i="9"/>
  <c r="X585" i="9" s="1"/>
  <c r="Y586" i="9"/>
  <c r="X586" i="9" s="1"/>
  <c r="Y588" i="9"/>
  <c r="X588" i="9" s="1"/>
  <c r="AD588" i="9" s="1"/>
  <c r="Y589" i="9"/>
  <c r="X589" i="9" s="1"/>
  <c r="AD589" i="9" s="1"/>
  <c r="Y590" i="9"/>
  <c r="X590" i="9" s="1"/>
  <c r="Y591" i="9"/>
  <c r="X591" i="9" s="1"/>
  <c r="Y592" i="9"/>
  <c r="X592" i="9" s="1"/>
  <c r="Y593" i="9"/>
  <c r="X593" i="9" s="1"/>
  <c r="Y594" i="9"/>
  <c r="X594" i="9" s="1"/>
  <c r="Y595" i="9"/>
  <c r="X595" i="9" s="1"/>
  <c r="Y596" i="9"/>
  <c r="X596" i="9" s="1"/>
  <c r="Y597" i="9"/>
  <c r="X597" i="9" s="1"/>
  <c r="Y598" i="9"/>
  <c r="X598" i="9" s="1"/>
  <c r="Y599" i="9"/>
  <c r="X599" i="9" s="1"/>
  <c r="Y600" i="9"/>
  <c r="X600" i="9" s="1"/>
  <c r="Y601" i="9"/>
  <c r="X601" i="9" s="1"/>
  <c r="Y602" i="9"/>
  <c r="X602" i="9" s="1"/>
  <c r="Y603" i="9"/>
  <c r="X603" i="9" s="1"/>
  <c r="Y604" i="9"/>
  <c r="X604" i="9" s="1"/>
  <c r="Y605" i="9"/>
  <c r="X605" i="9" s="1"/>
  <c r="Y606" i="9"/>
  <c r="X606" i="9" s="1"/>
  <c r="Y607" i="9"/>
  <c r="X607" i="9" s="1"/>
  <c r="Y608" i="9"/>
  <c r="X608" i="9" s="1"/>
  <c r="Y609" i="9"/>
  <c r="X609" i="9" s="1"/>
  <c r="Y610" i="9"/>
  <c r="Y611" i="9"/>
  <c r="X611" i="9" s="1"/>
  <c r="AD611" i="9" s="1"/>
  <c r="Y612" i="9"/>
  <c r="X612" i="9" s="1"/>
  <c r="AD612" i="9" s="1"/>
  <c r="Y614" i="9"/>
  <c r="X614" i="9" s="1"/>
  <c r="Y615" i="9"/>
  <c r="X615" i="9" s="1"/>
  <c r="Y617" i="9"/>
  <c r="X617" i="9" s="1"/>
  <c r="Y618" i="9"/>
  <c r="X618" i="9" s="1"/>
  <c r="Y619" i="9"/>
  <c r="X619" i="9" s="1"/>
  <c r="Y620" i="9"/>
  <c r="X620" i="9" s="1"/>
  <c r="Y621" i="9"/>
  <c r="X621" i="9" s="1"/>
  <c r="Y622" i="9"/>
  <c r="X622" i="9" s="1"/>
  <c r="Y623" i="9"/>
  <c r="X623" i="9" s="1"/>
  <c r="Y624" i="9"/>
  <c r="X624" i="9" s="1"/>
  <c r="Y625" i="9"/>
  <c r="X625" i="9" s="1"/>
  <c r="Y626" i="9"/>
  <c r="X626" i="9" s="1"/>
  <c r="Y627" i="9"/>
  <c r="X627" i="9" s="1"/>
  <c r="Y628" i="9"/>
  <c r="X628" i="9" s="1"/>
  <c r="Y629" i="9"/>
  <c r="X629" i="9" s="1"/>
  <c r="Y630" i="9"/>
  <c r="X630" i="9" s="1"/>
  <c r="AD630" i="9" s="1"/>
  <c r="Y631" i="9"/>
  <c r="X631" i="9" s="1"/>
  <c r="Y632" i="9"/>
  <c r="X632" i="9" s="1"/>
  <c r="Y633" i="9"/>
  <c r="X633" i="9" s="1"/>
  <c r="Y634" i="9"/>
  <c r="X634" i="9" s="1"/>
  <c r="Y635" i="9"/>
  <c r="X635" i="9" s="1"/>
  <c r="Y636" i="9"/>
  <c r="X636" i="9" s="1"/>
  <c r="Y637" i="9"/>
  <c r="X637" i="9" s="1"/>
  <c r="Y638" i="9"/>
  <c r="X638" i="9" s="1"/>
  <c r="Y640" i="9"/>
  <c r="X640" i="9" s="1"/>
  <c r="Y641" i="9"/>
  <c r="X641" i="9" s="1"/>
  <c r="Y642" i="9"/>
  <c r="X642" i="9" s="1"/>
  <c r="AD642" i="9" s="1"/>
  <c r="Y643" i="9"/>
  <c r="X643" i="9" s="1"/>
  <c r="Y644" i="9"/>
  <c r="X644" i="9" s="1"/>
  <c r="Y645" i="9"/>
  <c r="X645" i="9" s="1"/>
  <c r="Y646" i="9"/>
  <c r="X646" i="9" s="1"/>
  <c r="Y648" i="9"/>
  <c r="X648" i="9" s="1"/>
  <c r="AD648" i="9" s="1"/>
  <c r="Y649" i="9"/>
  <c r="X649" i="9" s="1"/>
  <c r="Y650" i="9"/>
  <c r="X650" i="9" s="1"/>
  <c r="Y651" i="9"/>
  <c r="X651" i="9" s="1"/>
  <c r="Y652" i="9"/>
  <c r="X652" i="9" s="1"/>
  <c r="Y653" i="9"/>
  <c r="X653" i="9" s="1"/>
  <c r="Y654" i="9"/>
  <c r="X654" i="9" s="1"/>
  <c r="Y655" i="9"/>
  <c r="X655" i="9" s="1"/>
  <c r="Y656" i="9"/>
  <c r="X656" i="9" s="1"/>
  <c r="Y657" i="9"/>
  <c r="X657" i="9" s="1"/>
  <c r="Y445" i="9"/>
  <c r="X445" i="9" s="1"/>
  <c r="AE557" i="9" l="1"/>
  <c r="AE533" i="9"/>
  <c r="AE589" i="9"/>
  <c r="AE556" i="9"/>
  <c r="AE508" i="9"/>
  <c r="AE474" i="9"/>
  <c r="AE466" i="9"/>
  <c r="AE456" i="9"/>
  <c r="AE447" i="9"/>
  <c r="AE648" i="9"/>
  <c r="AE630" i="9"/>
  <c r="AE612" i="9"/>
  <c r="AE588" i="9"/>
  <c r="AE563" i="9"/>
  <c r="AE555" i="9"/>
  <c r="AE611" i="9"/>
  <c r="AE562" i="9"/>
  <c r="AE554" i="9"/>
  <c r="AE538" i="9"/>
  <c r="AE569" i="9"/>
  <c r="AE553" i="9"/>
  <c r="AE545" i="9"/>
  <c r="AE537" i="9"/>
  <c r="AE576" i="9"/>
  <c r="AE536" i="9"/>
  <c r="AE551" i="9"/>
  <c r="AE543" i="9"/>
  <c r="AE642" i="9"/>
  <c r="AE534" i="9"/>
  <c r="AE468" i="9"/>
  <c r="X610" i="9"/>
  <c r="AD610" i="9" s="1"/>
  <c r="X552" i="9"/>
  <c r="AD552" i="9" s="1"/>
  <c r="X544" i="9"/>
  <c r="AD544" i="9" s="1"/>
  <c r="X535" i="9"/>
  <c r="AD535" i="9" s="1"/>
  <c r="Y435" i="9"/>
  <c r="AE535" i="9" l="1"/>
  <c r="AE544" i="9"/>
  <c r="AE552" i="9"/>
  <c r="AE610" i="9"/>
  <c r="X435" i="9"/>
  <c r="AD435" i="9" s="1"/>
  <c r="T440" i="9"/>
  <c r="AK440" i="9" s="1"/>
  <c r="Y432" i="9"/>
  <c r="X432" i="9" s="1"/>
  <c r="Y433" i="9"/>
  <c r="X433" i="9" s="1"/>
  <c r="Y434" i="9"/>
  <c r="X434" i="9" s="1"/>
  <c r="Y438" i="9"/>
  <c r="X438" i="9" s="1"/>
  <c r="Y439" i="9"/>
  <c r="X439" i="9" s="1"/>
  <c r="Y440" i="9"/>
  <c r="X440" i="9" s="1"/>
  <c r="AD440" i="9" s="1"/>
  <c r="Y441" i="9"/>
  <c r="X441" i="9" s="1"/>
  <c r="Y442" i="9"/>
  <c r="X442" i="9" s="1"/>
  <c r="Y443" i="9"/>
  <c r="X443" i="9" s="1"/>
  <c r="AD443" i="9" s="1"/>
  <c r="AE435" i="9" l="1"/>
  <c r="AE440" i="9"/>
  <c r="AE443" i="9"/>
  <c r="Y425" i="9"/>
  <c r="X425" i="9" s="1"/>
  <c r="AD425" i="9" s="1"/>
  <c r="Y426" i="9"/>
  <c r="X426" i="9" s="1"/>
  <c r="AD426" i="9" s="1"/>
  <c r="Y427" i="9"/>
  <c r="X427" i="9" s="1"/>
  <c r="AD427" i="9" s="1"/>
  <c r="Y428" i="9"/>
  <c r="X428" i="9" s="1"/>
  <c r="AD428" i="9" s="1"/>
  <c r="Y430" i="9"/>
  <c r="X430" i="9" s="1"/>
  <c r="Y431" i="9"/>
  <c r="X431" i="9" s="1"/>
  <c r="Y418" i="9"/>
  <c r="X418" i="9" s="1"/>
  <c r="AD418" i="9" s="1"/>
  <c r="Y419" i="9"/>
  <c r="X419" i="9" s="1"/>
  <c r="Y420" i="9"/>
  <c r="X420" i="9" s="1"/>
  <c r="Y421" i="9"/>
  <c r="X421" i="9" s="1"/>
  <c r="Y422" i="9"/>
  <c r="X422" i="9" s="1"/>
  <c r="AD422" i="9" s="1"/>
  <c r="Y423" i="9"/>
  <c r="X423" i="9" s="1"/>
  <c r="AD423" i="9" s="1"/>
  <c r="Y424" i="9"/>
  <c r="X424" i="9" s="1"/>
  <c r="AD424" i="9" s="1"/>
  <c r="Y411" i="9"/>
  <c r="X411" i="9" s="1"/>
  <c r="Y412" i="9"/>
  <c r="X412" i="9" s="1"/>
  <c r="Y413" i="9"/>
  <c r="X413" i="9" s="1"/>
  <c r="Y414" i="9"/>
  <c r="X414" i="9" s="1"/>
  <c r="Y415" i="9"/>
  <c r="X415" i="9" s="1"/>
  <c r="Y416" i="9"/>
  <c r="Y417" i="9"/>
  <c r="X417" i="9" s="1"/>
  <c r="AD417" i="9" s="1"/>
  <c r="AE425" i="9" l="1"/>
  <c r="AE418" i="9"/>
  <c r="AE424" i="9"/>
  <c r="AE422" i="9"/>
  <c r="AE417" i="9"/>
  <c r="AE423" i="9"/>
  <c r="AE428" i="9"/>
  <c r="AE427" i="9"/>
  <c r="AE426" i="9"/>
  <c r="X416" i="9"/>
  <c r="AD416" i="9" s="1"/>
  <c r="Y386" i="9"/>
  <c r="X386" i="9" s="1"/>
  <c r="Y387" i="9"/>
  <c r="X387" i="9" s="1"/>
  <c r="Y388" i="9"/>
  <c r="X388" i="9" s="1"/>
  <c r="Y389" i="9"/>
  <c r="X389" i="9" s="1"/>
  <c r="Y390" i="9"/>
  <c r="X390" i="9" s="1"/>
  <c r="Y391" i="9"/>
  <c r="X391" i="9" s="1"/>
  <c r="Y392" i="9"/>
  <c r="X392" i="9" s="1"/>
  <c r="Y393" i="9"/>
  <c r="X393" i="9" s="1"/>
  <c r="Y394" i="9"/>
  <c r="X394" i="9" s="1"/>
  <c r="AD394" i="9" s="1"/>
  <c r="Y395" i="9"/>
  <c r="X395" i="9" s="1"/>
  <c r="Y396" i="9"/>
  <c r="X396" i="9" s="1"/>
  <c r="Y397" i="9"/>
  <c r="X397" i="9" s="1"/>
  <c r="Y399" i="9"/>
  <c r="X399" i="9" s="1"/>
  <c r="Y400" i="9"/>
  <c r="X400" i="9" s="1"/>
  <c r="Y401" i="9"/>
  <c r="X401" i="9" s="1"/>
  <c r="Y402" i="9"/>
  <c r="X402" i="9" s="1"/>
  <c r="Y403" i="9"/>
  <c r="X403" i="9" s="1"/>
  <c r="Y404" i="9"/>
  <c r="X404" i="9" s="1"/>
  <c r="Y405" i="9"/>
  <c r="X405" i="9" s="1"/>
  <c r="Y406" i="9"/>
  <c r="X406" i="9" s="1"/>
  <c r="Y407" i="9"/>
  <c r="X407" i="9" s="1"/>
  <c r="Y408" i="9"/>
  <c r="X408" i="9" s="1"/>
  <c r="Y409" i="9"/>
  <c r="X409" i="9" s="1"/>
  <c r="Y410" i="9"/>
  <c r="X410" i="9" s="1"/>
  <c r="Y379" i="9"/>
  <c r="X379" i="9" s="1"/>
  <c r="Y380" i="9"/>
  <c r="X380" i="9" s="1"/>
  <c r="Y381" i="9"/>
  <c r="X381" i="9" s="1"/>
  <c r="Y382" i="9"/>
  <c r="X382" i="9" s="1"/>
  <c r="Y383" i="9"/>
  <c r="X383" i="9" s="1"/>
  <c r="Y384" i="9"/>
  <c r="X384" i="9" s="1"/>
  <c r="AE394" i="9" l="1"/>
  <c r="AE416" i="9"/>
  <c r="Y374" i="9"/>
  <c r="X374" i="9" s="1"/>
  <c r="Y375" i="9"/>
  <c r="X375" i="9" s="1"/>
  <c r="Y376" i="9"/>
  <c r="X376" i="9" s="1"/>
  <c r="Y377" i="9"/>
  <c r="X377" i="9" s="1"/>
  <c r="Y378" i="9"/>
  <c r="X378" i="9" s="1"/>
  <c r="Y364" i="9"/>
  <c r="X364" i="9" s="1"/>
  <c r="Y365" i="9"/>
  <c r="X365" i="9" s="1"/>
  <c r="Y368" i="9"/>
  <c r="X368" i="9" s="1"/>
  <c r="Y369" i="9"/>
  <c r="X369" i="9" s="1"/>
  <c r="Y371" i="9"/>
  <c r="X371" i="9" s="1"/>
  <c r="Y372" i="9"/>
  <c r="X372" i="9" s="1"/>
  <c r="AD372" i="9" s="1"/>
  <c r="AE372" i="9" l="1"/>
  <c r="Y347" i="9"/>
  <c r="X347" i="9" s="1"/>
  <c r="AD347" i="9" s="1"/>
  <c r="AE347" i="9" l="1"/>
  <c r="Y338" i="9"/>
  <c r="X338" i="9" s="1"/>
  <c r="AD338" i="9" s="1"/>
  <c r="Y339" i="9"/>
  <c r="X339" i="9" s="1"/>
  <c r="Y340" i="9"/>
  <c r="X340" i="9" s="1"/>
  <c r="Y341" i="9"/>
  <c r="X341" i="9" s="1"/>
  <c r="AD341" i="9" s="1"/>
  <c r="Y342" i="9"/>
  <c r="X342" i="9" s="1"/>
  <c r="AD342" i="9" s="1"/>
  <c r="Y343" i="9"/>
  <c r="X343" i="9" s="1"/>
  <c r="AD343" i="9" s="1"/>
  <c r="Y344" i="9"/>
  <c r="X344" i="9" s="1"/>
  <c r="Y345" i="9"/>
  <c r="X345" i="9" s="1"/>
  <c r="Y346" i="9"/>
  <c r="Y349" i="9"/>
  <c r="X349" i="9" s="1"/>
  <c r="Y350" i="9"/>
  <c r="X350" i="9" s="1"/>
  <c r="Y351" i="9"/>
  <c r="X351" i="9" s="1"/>
  <c r="Y352" i="9"/>
  <c r="X352" i="9" s="1"/>
  <c r="Y354" i="9"/>
  <c r="X354" i="9" s="1"/>
  <c r="AD354" i="9" s="1"/>
  <c r="Y355" i="9"/>
  <c r="X355" i="9" s="1"/>
  <c r="Y356" i="9"/>
  <c r="X356" i="9" s="1"/>
  <c r="Y357" i="9"/>
  <c r="Y358" i="9"/>
  <c r="X358" i="9" s="1"/>
  <c r="AD358" i="9" s="1"/>
  <c r="Y359" i="9"/>
  <c r="X359" i="9" s="1"/>
  <c r="Y360" i="9"/>
  <c r="X360" i="9" s="1"/>
  <c r="Y361" i="9"/>
  <c r="X361" i="9" s="1"/>
  <c r="Y362" i="9"/>
  <c r="X362" i="9" s="1"/>
  <c r="Y363" i="9"/>
  <c r="X363" i="9" s="1"/>
  <c r="AE343" i="9" l="1"/>
  <c r="AE342" i="9"/>
  <c r="AE341" i="9"/>
  <c r="AE358" i="9"/>
  <c r="AE338" i="9"/>
  <c r="AE354" i="9"/>
  <c r="X357" i="9"/>
  <c r="AD357" i="9" s="1"/>
  <c r="X346" i="9"/>
  <c r="AD346" i="9" s="1"/>
  <c r="Y264" i="9"/>
  <c r="X264" i="9" s="1"/>
  <c r="Y288" i="9"/>
  <c r="AE346" i="9" l="1"/>
  <c r="AE357" i="9"/>
  <c r="X288" i="9"/>
  <c r="AD288" i="9" s="1"/>
  <c r="AE288" i="9" l="1"/>
  <c r="Y333" i="9"/>
  <c r="X333" i="9" s="1"/>
  <c r="U333" i="9"/>
  <c r="T333" i="9"/>
  <c r="Y332" i="9"/>
  <c r="X332" i="9" s="1"/>
  <c r="U332" i="9"/>
  <c r="T332" i="9"/>
  <c r="Y331" i="9"/>
  <c r="X331" i="9" s="1"/>
  <c r="U331" i="9"/>
  <c r="T331" i="9"/>
  <c r="Y330" i="9"/>
  <c r="X330" i="9" s="1"/>
  <c r="U330" i="9"/>
  <c r="T330" i="9"/>
  <c r="Y329" i="9"/>
  <c r="X329" i="9" s="1"/>
  <c r="U329" i="9"/>
  <c r="T329" i="9"/>
  <c r="Y328" i="9"/>
  <c r="X328" i="9" s="1"/>
  <c r="U328" i="9"/>
  <c r="T328" i="9"/>
  <c r="Y327" i="9"/>
  <c r="X327" i="9" s="1"/>
  <c r="U327" i="9"/>
  <c r="T327" i="9"/>
  <c r="Y326" i="9"/>
  <c r="Y325" i="9"/>
  <c r="Y324" i="9"/>
  <c r="X324" i="9" s="1"/>
  <c r="U324" i="9"/>
  <c r="T324" i="9"/>
  <c r="Y323" i="9"/>
  <c r="X323" i="9" s="1"/>
  <c r="U323" i="9"/>
  <c r="T323" i="9"/>
  <c r="Y322" i="9"/>
  <c r="X322" i="9" s="1"/>
  <c r="U322" i="9"/>
  <c r="T322" i="9"/>
  <c r="Y321" i="9"/>
  <c r="X321" i="9" s="1"/>
  <c r="U321" i="9"/>
  <c r="T321" i="9"/>
  <c r="Y320" i="9"/>
  <c r="X320" i="9" s="1"/>
  <c r="U320" i="9"/>
  <c r="T320" i="9"/>
  <c r="Y319" i="9"/>
  <c r="Y318" i="9"/>
  <c r="Y317" i="9"/>
  <c r="X317" i="9" s="1"/>
  <c r="U317" i="9"/>
  <c r="T317" i="9"/>
  <c r="Y316" i="9"/>
  <c r="X316" i="9" s="1"/>
  <c r="U316" i="9"/>
  <c r="T316" i="9"/>
  <c r="Y315" i="9"/>
  <c r="X315" i="9" s="1"/>
  <c r="U315" i="9"/>
  <c r="T315" i="9"/>
  <c r="Y314" i="9"/>
  <c r="Y313" i="9"/>
  <c r="Y334" i="9"/>
  <c r="Y335" i="9"/>
  <c r="X335" i="9" s="1"/>
  <c r="AD335" i="9" s="1"/>
  <c r="Y336" i="9"/>
  <c r="X336" i="9" s="1"/>
  <c r="AD336" i="9" s="1"/>
  <c r="Y337" i="9"/>
  <c r="X337" i="9" s="1"/>
  <c r="AD337" i="9" s="1"/>
  <c r="AE336" i="9" l="1"/>
  <c r="AE335" i="9"/>
  <c r="AE337" i="9"/>
  <c r="AK316" i="9"/>
  <c r="AK322" i="9"/>
  <c r="AK320" i="9"/>
  <c r="AK317" i="9"/>
  <c r="AK321" i="9"/>
  <c r="AK333" i="9"/>
  <c r="AK332" i="9"/>
  <c r="AK329" i="9"/>
  <c r="AK330" i="9"/>
  <c r="AK324" i="9"/>
  <c r="AK328" i="9"/>
  <c r="AK323" i="9"/>
  <c r="AK327" i="9"/>
  <c r="AK315" i="9"/>
  <c r="AK331" i="9"/>
  <c r="AD332" i="9"/>
  <c r="AD316" i="9"/>
  <c r="AD328" i="9"/>
  <c r="AD324" i="9"/>
  <c r="AD320" i="9"/>
  <c r="AD329" i="9"/>
  <c r="AD323" i="9"/>
  <c r="AD327" i="9"/>
  <c r="AD317" i="9"/>
  <c r="AD321" i="9"/>
  <c r="AD333" i="9"/>
  <c r="AD331" i="9"/>
  <c r="AD322" i="9"/>
  <c r="AD315" i="9"/>
  <c r="AD330" i="9"/>
  <c r="AH329" i="9"/>
  <c r="AJ329" i="9" s="1"/>
  <c r="AH320" i="9"/>
  <c r="AJ320" i="9" s="1"/>
  <c r="AH322" i="9"/>
  <c r="AJ322" i="9" s="1"/>
  <c r="AH327" i="9"/>
  <c r="AJ327" i="9" s="1"/>
  <c r="AH330" i="9"/>
  <c r="AJ330" i="9" s="1"/>
  <c r="AH323" i="9"/>
  <c r="AJ323" i="9" s="1"/>
  <c r="AH317" i="9"/>
  <c r="AJ317" i="9" s="1"/>
  <c r="AH321" i="9"/>
  <c r="AJ321" i="9" s="1"/>
  <c r="AH315" i="9"/>
  <c r="AJ315" i="9" s="1"/>
  <c r="AH316" i="9"/>
  <c r="AJ316" i="9" s="1"/>
  <c r="AH324" i="9"/>
  <c r="AJ324" i="9" s="1"/>
  <c r="AH328" i="9"/>
  <c r="AJ328" i="9" s="1"/>
  <c r="X318" i="9"/>
  <c r="AD318" i="9" s="1"/>
  <c r="X319" i="9"/>
  <c r="AD319" i="9" s="1"/>
  <c r="X325" i="9"/>
  <c r="AD325" i="9" s="1"/>
  <c r="X326" i="9"/>
  <c r="AD326" i="9" s="1"/>
  <c r="X314" i="9"/>
  <c r="AD314" i="9" s="1"/>
  <c r="X334" i="9"/>
  <c r="AD334" i="9" s="1"/>
  <c r="X313" i="9"/>
  <c r="AD313" i="9" s="1"/>
  <c r="AE313" i="9" l="1"/>
  <c r="AE325" i="9"/>
  <c r="AE333" i="9"/>
  <c r="AE328" i="9"/>
  <c r="AE321" i="9"/>
  <c r="AE316" i="9"/>
  <c r="AE317" i="9"/>
  <c r="AE332" i="9"/>
  <c r="AE327" i="9"/>
  <c r="AE334" i="9"/>
  <c r="AE314" i="9"/>
  <c r="AE326" i="9"/>
  <c r="AE330" i="9"/>
  <c r="AE323" i="9"/>
  <c r="AE315" i="9"/>
  <c r="AE329" i="9"/>
  <c r="AE319" i="9"/>
  <c r="AE322" i="9"/>
  <c r="AE320" i="9"/>
  <c r="AE318" i="9"/>
  <c r="AE331" i="9"/>
  <c r="AE324" i="9"/>
  <c r="Y308" i="9"/>
  <c r="X308" i="9" s="1"/>
  <c r="Y309" i="9"/>
  <c r="X309" i="9" s="1"/>
  <c r="Y310" i="9"/>
  <c r="X310" i="9" s="1"/>
  <c r="Y311" i="9"/>
  <c r="X311" i="9" s="1"/>
  <c r="Y312" i="9"/>
  <c r="X312" i="9" s="1"/>
  <c r="Y292" i="9" l="1"/>
  <c r="X292" i="9" s="1"/>
  <c r="Y293" i="9"/>
  <c r="X293" i="9" s="1"/>
  <c r="Y294" i="9"/>
  <c r="X294" i="9" s="1"/>
  <c r="Y295" i="9"/>
  <c r="X295" i="9" s="1"/>
  <c r="AD295" i="9" s="1"/>
  <c r="Y296" i="9"/>
  <c r="X296" i="9" s="1"/>
  <c r="Y297" i="9"/>
  <c r="X297" i="9" s="1"/>
  <c r="Y298" i="9"/>
  <c r="X298" i="9" s="1"/>
  <c r="Y299" i="9"/>
  <c r="X299" i="9" s="1"/>
  <c r="Y300" i="9"/>
  <c r="X300" i="9" s="1"/>
  <c r="Y301" i="9"/>
  <c r="X301" i="9" s="1"/>
  <c r="Y302" i="9"/>
  <c r="X302" i="9" s="1"/>
  <c r="Y303" i="9"/>
  <c r="X303" i="9" s="1"/>
  <c r="Y304" i="9"/>
  <c r="X304" i="9" s="1"/>
  <c r="Y305" i="9"/>
  <c r="X305" i="9" s="1"/>
  <c r="Y306" i="9"/>
  <c r="X306" i="9" s="1"/>
  <c r="AD306" i="9" s="1"/>
  <c r="Y307" i="9"/>
  <c r="X307" i="9" s="1"/>
  <c r="Y284" i="9"/>
  <c r="X284" i="9" s="1"/>
  <c r="Y285" i="9"/>
  <c r="X285" i="9" s="1"/>
  <c r="Y286" i="9"/>
  <c r="X286" i="9" s="1"/>
  <c r="Y287" i="9"/>
  <c r="X287" i="9" s="1"/>
  <c r="Y289" i="9"/>
  <c r="X289" i="9" s="1"/>
  <c r="Y290" i="9"/>
  <c r="X290" i="9" s="1"/>
  <c r="AD290" i="9" s="1"/>
  <c r="Y291" i="9"/>
  <c r="X291" i="9" s="1"/>
  <c r="AD291" i="9" s="1"/>
  <c r="AE291" i="9" l="1"/>
  <c r="AE306" i="9"/>
  <c r="AE290" i="9"/>
  <c r="AE295" i="9"/>
  <c r="Y178" i="9"/>
  <c r="X178" i="9" l="1"/>
  <c r="AD178" i="9" s="1"/>
  <c r="BD138" i="9"/>
  <c r="BB138" i="9" s="1"/>
  <c r="BD132" i="9"/>
  <c r="BB132" i="9" s="1"/>
  <c r="BD122" i="9"/>
  <c r="BB122" i="9" s="1"/>
  <c r="BD84" i="9"/>
  <c r="BB84" i="9" s="1"/>
  <c r="BD120" i="9"/>
  <c r="BB120" i="9" s="1"/>
  <c r="BD31" i="9"/>
  <c r="BB31" i="9" s="1"/>
  <c r="BD139" i="9"/>
  <c r="BB139" i="9" s="1"/>
  <c r="BD133" i="9"/>
  <c r="BB133" i="9" s="1"/>
  <c r="BD119" i="9"/>
  <c r="BB119" i="9" s="1"/>
  <c r="BD85" i="9"/>
  <c r="BB85" i="9" s="1"/>
  <c r="BD30" i="9"/>
  <c r="BB30" i="9" s="1"/>
  <c r="BD29" i="9"/>
  <c r="BB29" i="9" s="1"/>
  <c r="BF75" i="9"/>
  <c r="BD75" i="9"/>
  <c r="BG75" i="9" s="1"/>
  <c r="BF108" i="9"/>
  <c r="BD108" i="9"/>
  <c r="BG108" i="9" s="1"/>
  <c r="BF104" i="9"/>
  <c r="BD104" i="9"/>
  <c r="BG104" i="9" s="1"/>
  <c r="BF76" i="9"/>
  <c r="BD76" i="9"/>
  <c r="BG76" i="9" s="1"/>
  <c r="AE178" i="9" l="1"/>
  <c r="BB75" i="9"/>
  <c r="BB104" i="9"/>
  <c r="BB76" i="9"/>
  <c r="BB108" i="9"/>
  <c r="BF54" i="9" l="1"/>
  <c r="BD54" i="9"/>
  <c r="BG54" i="9" s="1"/>
  <c r="BF23" i="9"/>
  <c r="BD23" i="9"/>
  <c r="BG23" i="9" s="1"/>
  <c r="BF13" i="9"/>
  <c r="BD13" i="9"/>
  <c r="BG13" i="9" s="1"/>
  <c r="BF22" i="9"/>
  <c r="BD22" i="9"/>
  <c r="BG22" i="9" s="1"/>
  <c r="BF79" i="9"/>
  <c r="BD79" i="9"/>
  <c r="BG79" i="9" s="1"/>
  <c r="BF12" i="9"/>
  <c r="BD12" i="9"/>
  <c r="BG12" i="9" s="1"/>
  <c r="BD62" i="9"/>
  <c r="BG62" i="9" s="1"/>
  <c r="BF8" i="9"/>
  <c r="BD8" i="9"/>
  <c r="BG8" i="9" s="1"/>
  <c r="BF36" i="9"/>
  <c r="BD36" i="9"/>
  <c r="BB36" i="9" s="1"/>
  <c r="BF93" i="9"/>
  <c r="BD93" i="9"/>
  <c r="BG93" i="9" s="1"/>
  <c r="BF74" i="9"/>
  <c r="BD74" i="9"/>
  <c r="BG74" i="9" s="1"/>
  <c r="BF37" i="9"/>
  <c r="BD37" i="9"/>
  <c r="BG37" i="9" s="1"/>
  <c r="BF17" i="9"/>
  <c r="BD17" i="9"/>
  <c r="BB17" i="9" s="1"/>
  <c r="BD78" i="9"/>
  <c r="BG78" i="9" s="1"/>
  <c r="BD60" i="9"/>
  <c r="BG60" i="9" s="1"/>
  <c r="BF91" i="9"/>
  <c r="BD91" i="9"/>
  <c r="BG91" i="9" s="1"/>
  <c r="BF89" i="9"/>
  <c r="BD89" i="9"/>
  <c r="BG89" i="9" s="1"/>
  <c r="BF71" i="9"/>
  <c r="BD71" i="9"/>
  <c r="BG71" i="9" s="1"/>
  <c r="BF24" i="9"/>
  <c r="BD24" i="9"/>
  <c r="BG24" i="9" s="1"/>
  <c r="BD44" i="9"/>
  <c r="BG44" i="9" s="1"/>
  <c r="BF103" i="9"/>
  <c r="BD103" i="9"/>
  <c r="BG103" i="9" s="1"/>
  <c r="BF107" i="9"/>
  <c r="BD107" i="9"/>
  <c r="BG107" i="9" s="1"/>
  <c r="BF102" i="9"/>
  <c r="BD102" i="9"/>
  <c r="BG102" i="9" s="1"/>
  <c r="BD70" i="9"/>
  <c r="BB70" i="9" s="1"/>
  <c r="BF87" i="9"/>
  <c r="BD87" i="9"/>
  <c r="BG87" i="9" s="1"/>
  <c r="BF14" i="9"/>
  <c r="BD14" i="9"/>
  <c r="BG14" i="9" s="1"/>
  <c r="BF49" i="9"/>
  <c r="BD49" i="9"/>
  <c r="BG49" i="9" s="1"/>
  <c r="BF26" i="9"/>
  <c r="BD26" i="9"/>
  <c r="BF73" i="9"/>
  <c r="BD73" i="9"/>
  <c r="BG73" i="9" s="1"/>
  <c r="BF72" i="9"/>
  <c r="BD72" i="9"/>
  <c r="BG72" i="9" s="1"/>
  <c r="BF7" i="9"/>
  <c r="BD7" i="9"/>
  <c r="BG7" i="9" s="1"/>
  <c r="BF51" i="9"/>
  <c r="BD51" i="9"/>
  <c r="BG51" i="9" s="1"/>
  <c r="BF41" i="9"/>
  <c r="BD41" i="9"/>
  <c r="BG41" i="9" s="1"/>
  <c r="BF19" i="9"/>
  <c r="BD19" i="9"/>
  <c r="BG19" i="9" s="1"/>
  <c r="BD47" i="9"/>
  <c r="BB47" i="9" s="1"/>
  <c r="BF105" i="9"/>
  <c r="BD105" i="9"/>
  <c r="BG105" i="9" s="1"/>
  <c r="BF94" i="9"/>
  <c r="BD94" i="9"/>
  <c r="BG94" i="9" s="1"/>
  <c r="BF65" i="9"/>
  <c r="BD65" i="9"/>
  <c r="BG65" i="9" s="1"/>
  <c r="BF38" i="9"/>
  <c r="BD38" i="9"/>
  <c r="BG38" i="9" s="1"/>
  <c r="BF82" i="9"/>
  <c r="BD82" i="9"/>
  <c r="BG82" i="9" s="1"/>
  <c r="BF28" i="9"/>
  <c r="BD28" i="9"/>
  <c r="BG28" i="9" s="1"/>
  <c r="BF18" i="9"/>
  <c r="BD18" i="9"/>
  <c r="BG18" i="9" s="1"/>
  <c r="BF81" i="9"/>
  <c r="BD81" i="9"/>
  <c r="BB81" i="9" s="1"/>
  <c r="BF90" i="9"/>
  <c r="BD90" i="9"/>
  <c r="BG90" i="9" s="1"/>
  <c r="BG26" i="9" l="1"/>
  <c r="BB26" i="9"/>
  <c r="BB54" i="9"/>
  <c r="BB13" i="9"/>
  <c r="BB23" i="9"/>
  <c r="BB22" i="9"/>
  <c r="BB79" i="9"/>
  <c r="BB12" i="9"/>
  <c r="BB62" i="9"/>
  <c r="BB8" i="9"/>
  <c r="BG36" i="9"/>
  <c r="BG17" i="9"/>
  <c r="BB74" i="9"/>
  <c r="BB37" i="9"/>
  <c r="BB93" i="9"/>
  <c r="BB60" i="9"/>
  <c r="BB78" i="9"/>
  <c r="BB89" i="9"/>
  <c r="BB91" i="9"/>
  <c r="BB71" i="9"/>
  <c r="BB24" i="9"/>
  <c r="BB44" i="9"/>
  <c r="BB103" i="9"/>
  <c r="BB102" i="9"/>
  <c r="BB107" i="9"/>
  <c r="BG70" i="9"/>
  <c r="BB87" i="9"/>
  <c r="BB14" i="9"/>
  <c r="BB49" i="9"/>
  <c r="BB73" i="9"/>
  <c r="BB7" i="9"/>
  <c r="BB72" i="9"/>
  <c r="BB41" i="9"/>
  <c r="BB19" i="9"/>
  <c r="BB51" i="9"/>
  <c r="BB94" i="9"/>
  <c r="BB38" i="9"/>
  <c r="BG47" i="9"/>
  <c r="BB65" i="9"/>
  <c r="BB105" i="9"/>
  <c r="BB82" i="9"/>
  <c r="BB18" i="9"/>
  <c r="BB28" i="9"/>
  <c r="BG81" i="9"/>
  <c r="BB90" i="9"/>
  <c r="BD80" i="9"/>
  <c r="BG80" i="9" s="1"/>
  <c r="BF55" i="9"/>
  <c r="BD55" i="9"/>
  <c r="BG55" i="9" s="1"/>
  <c r="BF6" i="9"/>
  <c r="BD6" i="9"/>
  <c r="BG6" i="9" s="1"/>
  <c r="BF2" i="9"/>
  <c r="BD2" i="9"/>
  <c r="BG2" i="9" s="1"/>
  <c r="BF29" i="9"/>
  <c r="BG29" i="9"/>
  <c r="BF21" i="9"/>
  <c r="BD21" i="9"/>
  <c r="BG21" i="9" s="1"/>
  <c r="BD20" i="9"/>
  <c r="BG20" i="9" s="1"/>
  <c r="BD11" i="9"/>
  <c r="BG11" i="9" s="1"/>
  <c r="BB80" i="9" l="1"/>
  <c r="BB55" i="9"/>
  <c r="BB2" i="9"/>
  <c r="BB6" i="9"/>
  <c r="BB21" i="9"/>
  <c r="T64" i="9" l="1"/>
  <c r="Y10" i="9" l="1"/>
  <c r="Y9" i="9"/>
  <c r="X9" i="9" l="1"/>
  <c r="AD9" i="9" s="1"/>
  <c r="X10" i="9"/>
  <c r="AD10" i="9" s="1"/>
  <c r="AE10" i="9" l="1"/>
  <c r="AE9" i="9"/>
  <c r="T2" i="9"/>
  <c r="U2" i="9"/>
  <c r="T3" i="9"/>
  <c r="U3" i="9"/>
  <c r="T6" i="9"/>
  <c r="U6" i="9"/>
  <c r="T7" i="9"/>
  <c r="U7" i="9"/>
  <c r="T13" i="9"/>
  <c r="U13" i="9"/>
  <c r="T14" i="9"/>
  <c r="U14" i="9"/>
  <c r="T15" i="9"/>
  <c r="U15" i="9"/>
  <c r="T16" i="9"/>
  <c r="U16" i="9"/>
  <c r="T17" i="9"/>
  <c r="U17" i="9"/>
  <c r="T18" i="9"/>
  <c r="U18" i="9"/>
  <c r="T19" i="9"/>
  <c r="U19" i="9"/>
  <c r="T22" i="9"/>
  <c r="U22" i="9"/>
  <c r="T23" i="9"/>
  <c r="U23" i="9"/>
  <c r="T24" i="9"/>
  <c r="U24" i="9"/>
  <c r="T27" i="9"/>
  <c r="U27" i="9"/>
  <c r="T28" i="9"/>
  <c r="U28" i="9"/>
  <c r="T31" i="9"/>
  <c r="U31" i="9"/>
  <c r="T33" i="9"/>
  <c r="U33" i="9"/>
  <c r="T34" i="9"/>
  <c r="U34" i="9"/>
  <c r="T37" i="9"/>
  <c r="U37" i="9"/>
  <c r="T39" i="9"/>
  <c r="U39" i="9"/>
  <c r="T40" i="9"/>
  <c r="U40" i="9"/>
  <c r="T42" i="9"/>
  <c r="U42" i="9"/>
  <c r="T43" i="9"/>
  <c r="U43" i="9"/>
  <c r="T44" i="9"/>
  <c r="U44" i="9"/>
  <c r="T45" i="9"/>
  <c r="U45" i="9"/>
  <c r="T46" i="9"/>
  <c r="U46" i="9"/>
  <c r="T49" i="9"/>
  <c r="U49" i="9"/>
  <c r="T50" i="9"/>
  <c r="U50" i="9"/>
  <c r="T54" i="9"/>
  <c r="U54" i="9"/>
  <c r="T55" i="9"/>
  <c r="U55" i="9"/>
  <c r="T58" i="9"/>
  <c r="U58" i="9"/>
  <c r="AD58" i="9" s="1"/>
  <c r="T59" i="9"/>
  <c r="U59" i="9"/>
  <c r="T60" i="9"/>
  <c r="U60" i="9"/>
  <c r="T61" i="9"/>
  <c r="U61" i="9"/>
  <c r="T62" i="9"/>
  <c r="U62" i="9"/>
  <c r="U64" i="9"/>
  <c r="AK64" i="9" s="1"/>
  <c r="T66" i="9"/>
  <c r="U66" i="9"/>
  <c r="T72" i="9"/>
  <c r="U72" i="9"/>
  <c r="T73" i="9"/>
  <c r="U73" i="9"/>
  <c r="T74" i="9"/>
  <c r="U74" i="9"/>
  <c r="T75" i="9"/>
  <c r="U75" i="9"/>
  <c r="T76" i="9"/>
  <c r="U76" i="9"/>
  <c r="T77" i="9"/>
  <c r="U77" i="9"/>
  <c r="AD77" i="9" s="1"/>
  <c r="T78" i="9"/>
  <c r="U78" i="9"/>
  <c r="T81" i="9"/>
  <c r="U81" i="9"/>
  <c r="T82" i="9"/>
  <c r="U82" i="9"/>
  <c r="T84" i="9"/>
  <c r="U84" i="9"/>
  <c r="T85" i="9"/>
  <c r="U85" i="9"/>
  <c r="T86" i="9"/>
  <c r="U86" i="9"/>
  <c r="AD86" i="9" s="1"/>
  <c r="T87" i="9"/>
  <c r="AK87" i="9" s="1"/>
  <c r="T88" i="9"/>
  <c r="AK88" i="9" s="1"/>
  <c r="T89" i="9"/>
  <c r="U89" i="9"/>
  <c r="T90" i="9"/>
  <c r="U90" i="9"/>
  <c r="T91" i="9"/>
  <c r="U91" i="9"/>
  <c r="T92" i="9"/>
  <c r="U92" i="9"/>
  <c r="T93" i="9"/>
  <c r="U93" i="9"/>
  <c r="T101" i="9"/>
  <c r="U101" i="9"/>
  <c r="T102" i="9"/>
  <c r="U102" i="9"/>
  <c r="T103" i="9"/>
  <c r="U103" i="9"/>
  <c r="T104" i="9"/>
  <c r="U104" i="9"/>
  <c r="T106" i="9"/>
  <c r="U106" i="9"/>
  <c r="T107" i="9"/>
  <c r="U107" i="9"/>
  <c r="T108" i="9"/>
  <c r="U108" i="9"/>
  <c r="T109" i="9"/>
  <c r="U109" i="9"/>
  <c r="T110" i="9"/>
  <c r="U110" i="9"/>
  <c r="AD110" i="9" s="1"/>
  <c r="T111" i="9"/>
  <c r="U111" i="9"/>
  <c r="T112" i="9"/>
  <c r="U112" i="9"/>
  <c r="T113" i="9"/>
  <c r="U113" i="9"/>
  <c r="T114" i="9"/>
  <c r="U114" i="9"/>
  <c r="T115" i="9"/>
  <c r="U115" i="9"/>
  <c r="T116" i="9"/>
  <c r="U116" i="9"/>
  <c r="T117" i="9"/>
  <c r="U117" i="9"/>
  <c r="T118" i="9"/>
  <c r="U118" i="9"/>
  <c r="T119" i="9"/>
  <c r="U119" i="9"/>
  <c r="T120" i="9"/>
  <c r="U120" i="9"/>
  <c r="T121" i="9"/>
  <c r="U121" i="9"/>
  <c r="T122" i="9"/>
  <c r="U122" i="9"/>
  <c r="T123" i="9"/>
  <c r="U123" i="9"/>
  <c r="AD123" i="9" s="1"/>
  <c r="T124" i="9"/>
  <c r="U124" i="9"/>
  <c r="T125" i="9"/>
  <c r="U125" i="9"/>
  <c r="T126" i="9"/>
  <c r="U126" i="9"/>
  <c r="T127" i="9"/>
  <c r="U127" i="9"/>
  <c r="T128" i="9"/>
  <c r="U128" i="9"/>
  <c r="T129" i="9"/>
  <c r="U129" i="9"/>
  <c r="T132" i="9"/>
  <c r="U132" i="9"/>
  <c r="T133" i="9"/>
  <c r="U133" i="9"/>
  <c r="T135" i="9"/>
  <c r="U135" i="9"/>
  <c r="T136" i="9"/>
  <c r="U136" i="9"/>
  <c r="T137" i="9"/>
  <c r="U137" i="9"/>
  <c r="T138" i="9"/>
  <c r="U138" i="9"/>
  <c r="T139" i="9"/>
  <c r="U139" i="9"/>
  <c r="T141" i="9"/>
  <c r="U141" i="9"/>
  <c r="T142" i="9"/>
  <c r="U142" i="9"/>
  <c r="T143" i="9"/>
  <c r="U143" i="9"/>
  <c r="T144" i="9"/>
  <c r="U144" i="9"/>
  <c r="T145" i="9"/>
  <c r="U145" i="9"/>
  <c r="T146" i="9"/>
  <c r="U146" i="9"/>
  <c r="T150" i="9"/>
  <c r="U150" i="9"/>
  <c r="T151" i="9"/>
  <c r="U151" i="9"/>
  <c r="T152" i="9"/>
  <c r="U152" i="9"/>
  <c r="AD152" i="9" s="1"/>
  <c r="T153" i="9"/>
  <c r="U153" i="9"/>
  <c r="T154" i="9"/>
  <c r="U154" i="9"/>
  <c r="T155" i="9"/>
  <c r="U155" i="9"/>
  <c r="T156" i="9"/>
  <c r="U156" i="9"/>
  <c r="T159" i="9"/>
  <c r="U159" i="9"/>
  <c r="AD159" i="9" s="1"/>
  <c r="T160" i="9"/>
  <c r="U160" i="9"/>
  <c r="T161" i="9"/>
  <c r="U161" i="9"/>
  <c r="T162" i="9"/>
  <c r="U162" i="9"/>
  <c r="T163" i="9"/>
  <c r="U163" i="9"/>
  <c r="T164" i="9"/>
  <c r="U164" i="9"/>
  <c r="T165" i="9"/>
  <c r="U165" i="9"/>
  <c r="T166" i="9"/>
  <c r="U166" i="9"/>
  <c r="T168" i="9"/>
  <c r="U168" i="9"/>
  <c r="T171" i="9"/>
  <c r="U171" i="9"/>
  <c r="T172" i="9"/>
  <c r="U172" i="9"/>
  <c r="T173" i="9"/>
  <c r="U173" i="9"/>
  <c r="T174" i="9"/>
  <c r="U174" i="9"/>
  <c r="T175" i="9"/>
  <c r="U175" i="9"/>
  <c r="AD175" i="9" s="1"/>
  <c r="T176" i="9"/>
  <c r="U176" i="9"/>
  <c r="T177" i="9"/>
  <c r="U177" i="9"/>
  <c r="T179" i="9"/>
  <c r="U179" i="9"/>
  <c r="T180" i="9"/>
  <c r="U180" i="9"/>
  <c r="T181" i="9"/>
  <c r="U181" i="9"/>
  <c r="T182" i="9"/>
  <c r="U182" i="9"/>
  <c r="T183" i="9"/>
  <c r="U183" i="9"/>
  <c r="T185" i="9"/>
  <c r="U185" i="9"/>
  <c r="T188" i="9"/>
  <c r="U188" i="9"/>
  <c r="T189" i="9"/>
  <c r="U189" i="9"/>
  <c r="T190" i="9"/>
  <c r="U190" i="9"/>
  <c r="T192" i="9"/>
  <c r="U192" i="9"/>
  <c r="T193" i="9"/>
  <c r="U193" i="9"/>
  <c r="T194" i="9"/>
  <c r="U194" i="9"/>
  <c r="T195" i="9"/>
  <c r="U195" i="9"/>
  <c r="T196" i="9"/>
  <c r="U196" i="9"/>
  <c r="T197" i="9"/>
  <c r="U197" i="9"/>
  <c r="AD197" i="9" s="1"/>
  <c r="T198" i="9"/>
  <c r="U198" i="9"/>
  <c r="T199" i="9"/>
  <c r="U199" i="9"/>
  <c r="T200" i="9"/>
  <c r="U200" i="9"/>
  <c r="T206" i="9"/>
  <c r="U206" i="9"/>
  <c r="AD206" i="9" s="1"/>
  <c r="T209" i="9"/>
  <c r="U209" i="9"/>
  <c r="T210" i="9"/>
  <c r="U210" i="9"/>
  <c r="T211" i="9"/>
  <c r="U211" i="9"/>
  <c r="T212" i="9"/>
  <c r="U212" i="9"/>
  <c r="T213" i="9"/>
  <c r="U213" i="9"/>
  <c r="T215" i="9"/>
  <c r="U215" i="9"/>
  <c r="T216" i="9"/>
  <c r="U216" i="9"/>
  <c r="T217" i="9"/>
  <c r="U217" i="9"/>
  <c r="T218" i="9"/>
  <c r="U218" i="9"/>
  <c r="T219" i="9"/>
  <c r="U219" i="9"/>
  <c r="T225" i="9"/>
  <c r="U225" i="9"/>
  <c r="T228" i="9"/>
  <c r="U228" i="9"/>
  <c r="AD228" i="9" s="1"/>
  <c r="T229" i="9"/>
  <c r="U229" i="9"/>
  <c r="T230" i="9"/>
  <c r="U230" i="9"/>
  <c r="T231" i="9"/>
  <c r="U231" i="9"/>
  <c r="T232" i="9"/>
  <c r="U232" i="9"/>
  <c r="AD232" i="9" s="1"/>
  <c r="T233" i="9"/>
  <c r="U233" i="9"/>
  <c r="T235" i="9"/>
  <c r="U235" i="9"/>
  <c r="T236" i="9"/>
  <c r="U236" i="9"/>
  <c r="T237" i="9"/>
  <c r="U237" i="9"/>
  <c r="T238" i="9"/>
  <c r="U238" i="9"/>
  <c r="T239" i="9"/>
  <c r="U239" i="9"/>
  <c r="T245" i="9"/>
  <c r="U245" i="9"/>
  <c r="T246" i="9"/>
  <c r="U246" i="9"/>
  <c r="T247" i="9"/>
  <c r="U247" i="9"/>
  <c r="T248" i="9"/>
  <c r="U248" i="9"/>
  <c r="AD248" i="9" s="1"/>
  <c r="T249" i="9"/>
  <c r="U249" i="9"/>
  <c r="T250" i="9"/>
  <c r="U250" i="9"/>
  <c r="T252" i="9"/>
  <c r="U252" i="9"/>
  <c r="T253" i="9"/>
  <c r="U253" i="9"/>
  <c r="T254" i="9"/>
  <c r="U254" i="9"/>
  <c r="T257" i="9"/>
  <c r="U257" i="9"/>
  <c r="T258" i="9"/>
  <c r="U258" i="9"/>
  <c r="T259" i="9"/>
  <c r="U259" i="9"/>
  <c r="T260" i="9"/>
  <c r="U260" i="9"/>
  <c r="T261" i="9"/>
  <c r="U261" i="9"/>
  <c r="T262" i="9"/>
  <c r="U262" i="9"/>
  <c r="T263" i="9"/>
  <c r="U263" i="9"/>
  <c r="T264" i="9"/>
  <c r="U264" i="9"/>
  <c r="AD264" i="9" s="1"/>
  <c r="T266" i="9"/>
  <c r="U266" i="9"/>
  <c r="T267" i="9"/>
  <c r="U267" i="9"/>
  <c r="T268" i="9"/>
  <c r="U268" i="9"/>
  <c r="T269" i="9"/>
  <c r="U269" i="9"/>
  <c r="T270" i="9"/>
  <c r="U270" i="9"/>
  <c r="T271" i="9"/>
  <c r="U271" i="9"/>
  <c r="T272" i="9"/>
  <c r="U272" i="9"/>
  <c r="T273" i="9"/>
  <c r="U273" i="9"/>
  <c r="T274" i="9"/>
  <c r="U274" i="9"/>
  <c r="T275" i="9"/>
  <c r="U275" i="9"/>
  <c r="T276" i="9"/>
  <c r="U276" i="9"/>
  <c r="T277" i="9"/>
  <c r="U277" i="9"/>
  <c r="T278" i="9"/>
  <c r="U278" i="9"/>
  <c r="T279" i="9"/>
  <c r="U279" i="9"/>
  <c r="T282" i="9"/>
  <c r="U282" i="9"/>
  <c r="T283" i="9"/>
  <c r="U283" i="9"/>
  <c r="T284" i="9"/>
  <c r="U284" i="9"/>
  <c r="AD284" i="9" s="1"/>
  <c r="T285" i="9"/>
  <c r="U285" i="9"/>
  <c r="AD285" i="9" s="1"/>
  <c r="T286" i="9"/>
  <c r="U286" i="9"/>
  <c r="T287" i="9"/>
  <c r="U287" i="9"/>
  <c r="AD287" i="9" s="1"/>
  <c r="T289" i="9"/>
  <c r="U289" i="9"/>
  <c r="T292" i="9"/>
  <c r="U292" i="9"/>
  <c r="AD292" i="9" s="1"/>
  <c r="T293" i="9"/>
  <c r="U293" i="9"/>
  <c r="T294" i="9"/>
  <c r="U294" i="9"/>
  <c r="AD294" i="9" s="1"/>
  <c r="T296" i="9"/>
  <c r="U296" i="9"/>
  <c r="T297" i="9"/>
  <c r="U297" i="9"/>
  <c r="T298" i="9"/>
  <c r="U298" i="9"/>
  <c r="T299" i="9"/>
  <c r="U299" i="9"/>
  <c r="T300" i="9"/>
  <c r="U300" i="9"/>
  <c r="T301" i="9"/>
  <c r="U301" i="9"/>
  <c r="T302" i="9"/>
  <c r="U302" i="9"/>
  <c r="T303" i="9"/>
  <c r="U303" i="9"/>
  <c r="AD303" i="9" s="1"/>
  <c r="T304" i="9"/>
  <c r="U304" i="9"/>
  <c r="T305" i="9"/>
  <c r="U305" i="9"/>
  <c r="T307" i="9"/>
  <c r="U307" i="9"/>
  <c r="T308" i="9"/>
  <c r="U308" i="9"/>
  <c r="AD308" i="9" s="1"/>
  <c r="T309" i="9"/>
  <c r="U309" i="9"/>
  <c r="AD309" i="9" s="1"/>
  <c r="T310" i="9"/>
  <c r="U310" i="9"/>
  <c r="AD310" i="9" s="1"/>
  <c r="T311" i="9"/>
  <c r="U311" i="9"/>
  <c r="AD311" i="9" s="1"/>
  <c r="T312" i="9"/>
  <c r="U312" i="9"/>
  <c r="AD312" i="9" s="1"/>
  <c r="T334" i="9"/>
  <c r="AK334" i="9" s="1"/>
  <c r="T335" i="9"/>
  <c r="AK335" i="9" s="1"/>
  <c r="T336" i="9"/>
  <c r="AK336" i="9" s="1"/>
  <c r="T337" i="9"/>
  <c r="AK337" i="9" s="1"/>
  <c r="T338" i="9"/>
  <c r="AK338" i="9" s="1"/>
  <c r="T339" i="9"/>
  <c r="U339" i="9"/>
  <c r="T340" i="9"/>
  <c r="U340" i="9"/>
  <c r="T341" i="9"/>
  <c r="AK341" i="9" s="1"/>
  <c r="T342" i="9"/>
  <c r="AK342" i="9" s="1"/>
  <c r="T343" i="9"/>
  <c r="AK343" i="9" s="1"/>
  <c r="T344" i="9"/>
  <c r="U344" i="9"/>
  <c r="AD344" i="9" s="1"/>
  <c r="T345" i="9"/>
  <c r="U345" i="9"/>
  <c r="AD345" i="9" s="1"/>
  <c r="T346" i="9"/>
  <c r="AK346" i="9" s="1"/>
  <c r="T348" i="9"/>
  <c r="U348" i="9"/>
  <c r="AD348" i="9" s="1"/>
  <c r="T349" i="9"/>
  <c r="U349" i="9"/>
  <c r="AD349" i="9" s="1"/>
  <c r="T350" i="9"/>
  <c r="U350" i="9"/>
  <c r="AD350" i="9" s="1"/>
  <c r="T351" i="9"/>
  <c r="U351" i="9"/>
  <c r="AD351" i="9" s="1"/>
  <c r="T352" i="9"/>
  <c r="U352" i="9"/>
  <c r="T353" i="9"/>
  <c r="U353" i="9"/>
  <c r="AD353" i="9" s="1"/>
  <c r="T354" i="9"/>
  <c r="AK354" i="9" s="1"/>
  <c r="T355" i="9"/>
  <c r="U355" i="9"/>
  <c r="AD355" i="9" s="1"/>
  <c r="T356" i="9"/>
  <c r="U356" i="9"/>
  <c r="T357" i="9"/>
  <c r="AK357" i="9" s="1"/>
  <c r="T358" i="9"/>
  <c r="AK358" i="9" s="1"/>
  <c r="T359" i="9"/>
  <c r="U359" i="9"/>
  <c r="T360" i="9"/>
  <c r="U360" i="9"/>
  <c r="T361" i="9"/>
  <c r="U361" i="9"/>
  <c r="T362" i="9"/>
  <c r="U362" i="9"/>
  <c r="T363" i="9"/>
  <c r="U363" i="9"/>
  <c r="T364" i="9"/>
  <c r="U364" i="9"/>
  <c r="AD364" i="9" s="1"/>
  <c r="T365" i="9"/>
  <c r="U365" i="9"/>
  <c r="AD365" i="9" s="1"/>
  <c r="T366" i="9"/>
  <c r="AK366" i="9" s="1"/>
  <c r="T367" i="9"/>
  <c r="U367" i="9"/>
  <c r="AD367" i="9" s="1"/>
  <c r="T368" i="9"/>
  <c r="U368" i="9"/>
  <c r="AD368" i="9" s="1"/>
  <c r="T369" i="9"/>
  <c r="U369" i="9"/>
  <c r="AD369" i="9" s="1"/>
  <c r="T370" i="9"/>
  <c r="U370" i="9"/>
  <c r="T371" i="9"/>
  <c r="U371" i="9"/>
  <c r="T372" i="9"/>
  <c r="AK372" i="9" s="1"/>
  <c r="T373" i="9"/>
  <c r="U373" i="9"/>
  <c r="AD373" i="9" s="1"/>
  <c r="T374" i="9"/>
  <c r="U374" i="9"/>
  <c r="AD374" i="9" s="1"/>
  <c r="T375" i="9"/>
  <c r="U375" i="9"/>
  <c r="AD375" i="9" s="1"/>
  <c r="T376" i="9"/>
  <c r="U376" i="9"/>
  <c r="AD376" i="9" s="1"/>
  <c r="T377" i="9"/>
  <c r="U377" i="9"/>
  <c r="AD377" i="9" s="1"/>
  <c r="T378" i="9"/>
  <c r="U378" i="9"/>
  <c r="AD378" i="9" s="1"/>
  <c r="T379" i="9"/>
  <c r="U379" i="9"/>
  <c r="T380" i="9"/>
  <c r="U380" i="9"/>
  <c r="T381" i="9"/>
  <c r="U381" i="9"/>
  <c r="AD381" i="9" s="1"/>
  <c r="T382" i="9"/>
  <c r="U382" i="9"/>
  <c r="AD382" i="9" s="1"/>
  <c r="T383" i="9"/>
  <c r="U383" i="9"/>
  <c r="AD383" i="9" s="1"/>
  <c r="T384" i="9"/>
  <c r="U384" i="9"/>
  <c r="AD384" i="9" s="1"/>
  <c r="T385" i="9"/>
  <c r="U385" i="9"/>
  <c r="AD385" i="9" s="1"/>
  <c r="T386" i="9"/>
  <c r="U386" i="9"/>
  <c r="AD386" i="9" s="1"/>
  <c r="T387" i="9"/>
  <c r="U387" i="9"/>
  <c r="AD387" i="9" s="1"/>
  <c r="T388" i="9"/>
  <c r="U388" i="9"/>
  <c r="AD388" i="9" s="1"/>
  <c r="T389" i="9"/>
  <c r="U389" i="9"/>
  <c r="T390" i="9"/>
  <c r="U390" i="9"/>
  <c r="T391" i="9"/>
  <c r="U391" i="9"/>
  <c r="T392" i="9"/>
  <c r="U392" i="9"/>
  <c r="AD392" i="9" s="1"/>
  <c r="T393" i="9"/>
  <c r="U393" i="9"/>
  <c r="AD393" i="9" s="1"/>
  <c r="T394" i="9"/>
  <c r="AK394" i="9" s="1"/>
  <c r="T395" i="9"/>
  <c r="U395" i="9"/>
  <c r="AD395" i="9" s="1"/>
  <c r="T396" i="9"/>
  <c r="U396" i="9"/>
  <c r="AD396" i="9" s="1"/>
  <c r="T397" i="9"/>
  <c r="U397" i="9"/>
  <c r="AD397" i="9" s="1"/>
  <c r="T398" i="9"/>
  <c r="U398" i="9"/>
  <c r="AD398" i="9" s="1"/>
  <c r="T399" i="9"/>
  <c r="U399" i="9"/>
  <c r="T400" i="9"/>
  <c r="U400" i="9"/>
  <c r="AD400" i="9" s="1"/>
  <c r="T401" i="9"/>
  <c r="U401" i="9"/>
  <c r="AD401" i="9" s="1"/>
  <c r="T402" i="9"/>
  <c r="U402" i="9"/>
  <c r="AD402" i="9" s="1"/>
  <c r="T403" i="9"/>
  <c r="U403" i="9"/>
  <c r="AD403" i="9" s="1"/>
  <c r="T404" i="9"/>
  <c r="U404" i="9"/>
  <c r="AD404" i="9" s="1"/>
  <c r="T405" i="9"/>
  <c r="U405" i="9"/>
  <c r="T406" i="9"/>
  <c r="U406" i="9"/>
  <c r="AD406" i="9" s="1"/>
  <c r="T407" i="9"/>
  <c r="U407" i="9"/>
  <c r="T408" i="9"/>
  <c r="U408" i="9"/>
  <c r="T409" i="9"/>
  <c r="U409" i="9"/>
  <c r="T410" i="9"/>
  <c r="U410" i="9"/>
  <c r="T411" i="9"/>
  <c r="U411" i="9"/>
  <c r="AD411" i="9" s="1"/>
  <c r="T412" i="9"/>
  <c r="U412" i="9"/>
  <c r="T413" i="9"/>
  <c r="U413" i="9"/>
  <c r="AD413" i="9" s="1"/>
  <c r="T414" i="9"/>
  <c r="U414" i="9"/>
  <c r="AD414" i="9" s="1"/>
  <c r="T415" i="9"/>
  <c r="U415" i="9"/>
  <c r="AD415" i="9" s="1"/>
  <c r="T419" i="9"/>
  <c r="U419" i="9"/>
  <c r="AD419" i="9" s="1"/>
  <c r="T420" i="9"/>
  <c r="U420" i="9"/>
  <c r="AD420" i="9" s="1"/>
  <c r="T421" i="9"/>
  <c r="U421" i="9"/>
  <c r="T429" i="9"/>
  <c r="U429" i="9"/>
  <c r="AD429" i="9" s="1"/>
  <c r="T430" i="9"/>
  <c r="U430" i="9"/>
  <c r="AD430" i="9" s="1"/>
  <c r="T431" i="9"/>
  <c r="U431" i="9"/>
  <c r="AD431" i="9" s="1"/>
  <c r="T432" i="9"/>
  <c r="U432" i="9"/>
  <c r="T433" i="9"/>
  <c r="U433" i="9"/>
  <c r="T434" i="9"/>
  <c r="U434" i="9"/>
  <c r="T436" i="9"/>
  <c r="U436" i="9"/>
  <c r="AD436" i="9" s="1"/>
  <c r="T437" i="9"/>
  <c r="U437" i="9"/>
  <c r="AD437" i="9" s="1"/>
  <c r="T438" i="9"/>
  <c r="U438" i="9"/>
  <c r="AD438" i="9" s="1"/>
  <c r="T439" i="9"/>
  <c r="U439" i="9"/>
  <c r="AD439" i="9" s="1"/>
  <c r="T441" i="9"/>
  <c r="U441" i="9"/>
  <c r="T442" i="9"/>
  <c r="U442" i="9"/>
  <c r="T444" i="9"/>
  <c r="U444" i="9"/>
  <c r="T445" i="9"/>
  <c r="U445" i="9"/>
  <c r="AD445" i="9" s="1"/>
  <c r="T446" i="9"/>
  <c r="U446" i="9"/>
  <c r="AD446" i="9" s="1"/>
  <c r="T447" i="9"/>
  <c r="AK447" i="9" s="1"/>
  <c r="T448" i="9"/>
  <c r="U448" i="9"/>
  <c r="T449" i="9"/>
  <c r="U449" i="9"/>
  <c r="AD449" i="9" s="1"/>
  <c r="T450" i="9"/>
  <c r="U450" i="9"/>
  <c r="AD450" i="9" s="1"/>
  <c r="T451" i="9"/>
  <c r="U451" i="9"/>
  <c r="AD451" i="9" s="1"/>
  <c r="T452" i="9"/>
  <c r="U452" i="9"/>
  <c r="AD452" i="9" s="1"/>
  <c r="T453" i="9"/>
  <c r="U453" i="9"/>
  <c r="T454" i="9"/>
  <c r="U454" i="9"/>
  <c r="T455" i="9"/>
  <c r="U455" i="9"/>
  <c r="AD455" i="9" s="1"/>
  <c r="T456" i="9"/>
  <c r="AK456" i="9" s="1"/>
  <c r="T457" i="9"/>
  <c r="U457" i="9"/>
  <c r="T458" i="9"/>
  <c r="U458" i="9"/>
  <c r="T459" i="9"/>
  <c r="U459" i="9"/>
  <c r="AD459" i="9" s="1"/>
  <c r="T460" i="9"/>
  <c r="U460" i="9"/>
  <c r="AD460" i="9" s="1"/>
  <c r="T461" i="9"/>
  <c r="U461" i="9"/>
  <c r="AD461" i="9" s="1"/>
  <c r="T462" i="9"/>
  <c r="U462" i="9"/>
  <c r="AD462" i="9" s="1"/>
  <c r="T463" i="9"/>
  <c r="U463" i="9"/>
  <c r="AD463" i="9" s="1"/>
  <c r="T464" i="9"/>
  <c r="U464" i="9"/>
  <c r="AD464" i="9" s="1"/>
  <c r="T465" i="9"/>
  <c r="U465" i="9"/>
  <c r="T466" i="9"/>
  <c r="AK466" i="9" s="1"/>
  <c r="T467" i="9"/>
  <c r="U467" i="9"/>
  <c r="T468" i="9"/>
  <c r="AK468" i="9" s="1"/>
  <c r="T469" i="9"/>
  <c r="U469" i="9"/>
  <c r="T470" i="9"/>
  <c r="U470" i="9"/>
  <c r="T471" i="9"/>
  <c r="U471" i="9"/>
  <c r="T472" i="9"/>
  <c r="U472" i="9"/>
  <c r="AD472" i="9" s="1"/>
  <c r="T473" i="9"/>
  <c r="U473" i="9"/>
  <c r="AD473" i="9" s="1"/>
  <c r="T474" i="9"/>
  <c r="AK474" i="9" s="1"/>
  <c r="T475" i="9"/>
  <c r="U475" i="9"/>
  <c r="T476" i="9"/>
  <c r="U476" i="9"/>
  <c r="AD476" i="9" s="1"/>
  <c r="T477" i="9"/>
  <c r="U477" i="9"/>
  <c r="T478" i="9"/>
  <c r="U478" i="9"/>
  <c r="T479" i="9"/>
  <c r="U479" i="9"/>
  <c r="T480" i="9"/>
  <c r="U480" i="9"/>
  <c r="AD480" i="9" s="1"/>
  <c r="T481" i="9"/>
  <c r="U481" i="9"/>
  <c r="T482" i="9"/>
  <c r="U482" i="9"/>
  <c r="T483" i="9"/>
  <c r="U483" i="9"/>
  <c r="T484" i="9"/>
  <c r="U484" i="9"/>
  <c r="T485" i="9"/>
  <c r="U485" i="9"/>
  <c r="T486" i="9"/>
  <c r="U486" i="9"/>
  <c r="T487" i="9"/>
  <c r="U487" i="9"/>
  <c r="T488" i="9"/>
  <c r="U488" i="9"/>
  <c r="AD488" i="9" s="1"/>
  <c r="T489" i="9"/>
  <c r="U489" i="9"/>
  <c r="AD489" i="9" s="1"/>
  <c r="T490" i="9"/>
  <c r="U490" i="9"/>
  <c r="AD490" i="9" s="1"/>
  <c r="T491" i="9"/>
  <c r="U491" i="9"/>
  <c r="T492" i="9"/>
  <c r="U492" i="9"/>
  <c r="AD492" i="9" s="1"/>
  <c r="T493" i="9"/>
  <c r="U493" i="9"/>
  <c r="AD493" i="9" s="1"/>
  <c r="T494" i="9"/>
  <c r="U494" i="9"/>
  <c r="AD494" i="9" s="1"/>
  <c r="T495" i="9"/>
  <c r="U495" i="9"/>
  <c r="T496" i="9"/>
  <c r="U496" i="9"/>
  <c r="T497" i="9"/>
  <c r="U497" i="9"/>
  <c r="T498" i="9"/>
  <c r="U498" i="9"/>
  <c r="T499" i="9"/>
  <c r="U499" i="9"/>
  <c r="AD499" i="9" s="1"/>
  <c r="T500" i="9"/>
  <c r="U500" i="9"/>
  <c r="AD500" i="9" s="1"/>
  <c r="T501" i="9"/>
  <c r="U501" i="9"/>
  <c r="T502" i="9"/>
  <c r="U502" i="9"/>
  <c r="T503" i="9"/>
  <c r="U503" i="9"/>
  <c r="AD503" i="9" s="1"/>
  <c r="T504" i="9"/>
  <c r="U504" i="9"/>
  <c r="AD504" i="9" s="1"/>
  <c r="T505" i="9"/>
  <c r="U505" i="9"/>
  <c r="AD505" i="9" s="1"/>
  <c r="T506" i="9"/>
  <c r="U506" i="9"/>
  <c r="AD506" i="9" s="1"/>
  <c r="T507" i="9"/>
  <c r="U507" i="9"/>
  <c r="T508" i="9"/>
  <c r="AK508" i="9" s="1"/>
  <c r="T509" i="9"/>
  <c r="U509" i="9"/>
  <c r="AD509" i="9" s="1"/>
  <c r="T510" i="9"/>
  <c r="U510" i="9"/>
  <c r="T511" i="9"/>
  <c r="U511" i="9"/>
  <c r="T512" i="9"/>
  <c r="U512" i="9"/>
  <c r="AD512" i="9" s="1"/>
  <c r="T513" i="9"/>
  <c r="U513" i="9"/>
  <c r="T514" i="9"/>
  <c r="U514" i="9"/>
  <c r="T515" i="9"/>
  <c r="U515" i="9"/>
  <c r="AD515" i="9" s="1"/>
  <c r="T516" i="9"/>
  <c r="U516" i="9"/>
  <c r="AD516" i="9" s="1"/>
  <c r="T517" i="9"/>
  <c r="U517" i="9"/>
  <c r="AD517" i="9" s="1"/>
  <c r="T518" i="9"/>
  <c r="U518" i="9"/>
  <c r="AD518" i="9" s="1"/>
  <c r="T519" i="9"/>
  <c r="U519" i="9"/>
  <c r="AD519" i="9" s="1"/>
  <c r="T520" i="9"/>
  <c r="U520" i="9"/>
  <c r="AD520" i="9" s="1"/>
  <c r="T521" i="9"/>
  <c r="U521" i="9"/>
  <c r="T522" i="9"/>
  <c r="U522" i="9"/>
  <c r="AD522" i="9" s="1"/>
  <c r="T523" i="9"/>
  <c r="U523" i="9"/>
  <c r="AD523" i="9" s="1"/>
  <c r="T524" i="9"/>
  <c r="U524" i="9"/>
  <c r="AD524" i="9" s="1"/>
  <c r="T525" i="9"/>
  <c r="U525" i="9"/>
  <c r="AD525" i="9" s="1"/>
  <c r="T526" i="9"/>
  <c r="U526" i="9"/>
  <c r="T527" i="9"/>
  <c r="U527" i="9"/>
  <c r="AD527" i="9" s="1"/>
  <c r="T528" i="9"/>
  <c r="U528" i="9"/>
  <c r="AD528" i="9" s="1"/>
  <c r="T529" i="9"/>
  <c r="U529" i="9"/>
  <c r="AD529" i="9" s="1"/>
  <c r="T530" i="9"/>
  <c r="U530" i="9"/>
  <c r="AD530" i="9" s="1"/>
  <c r="T531" i="9"/>
  <c r="U531" i="9"/>
  <c r="AD531" i="9" s="1"/>
  <c r="T532" i="9"/>
  <c r="U532" i="9"/>
  <c r="AD532" i="9" s="1"/>
  <c r="T539" i="9"/>
  <c r="U539" i="9"/>
  <c r="AD539" i="9" s="1"/>
  <c r="T540" i="9"/>
  <c r="U540" i="9"/>
  <c r="AD540" i="9" s="1"/>
  <c r="T541" i="9"/>
  <c r="U541" i="9"/>
  <c r="AD541" i="9" s="1"/>
  <c r="T542" i="9"/>
  <c r="U542" i="9"/>
  <c r="AD542" i="9" s="1"/>
  <c r="T543" i="9"/>
  <c r="AK543" i="9" s="1"/>
  <c r="T544" i="9"/>
  <c r="AK544" i="9" s="1"/>
  <c r="T545" i="9"/>
  <c r="AK545" i="9" s="1"/>
  <c r="T546" i="9"/>
  <c r="U546" i="9"/>
  <c r="T547" i="9"/>
  <c r="U547" i="9"/>
  <c r="T548" i="9"/>
  <c r="U548" i="9"/>
  <c r="T549" i="9"/>
  <c r="U549" i="9"/>
  <c r="AD549" i="9" s="1"/>
  <c r="T550" i="9"/>
  <c r="U550" i="9"/>
  <c r="AD550" i="9" s="1"/>
  <c r="T551" i="9"/>
  <c r="AK551" i="9" s="1"/>
  <c r="T552" i="9"/>
  <c r="AK552" i="9" s="1"/>
  <c r="T553" i="9"/>
  <c r="AK553" i="9" s="1"/>
  <c r="T554" i="9"/>
  <c r="AK554" i="9" s="1"/>
  <c r="T558" i="9"/>
  <c r="U558" i="9"/>
  <c r="T559" i="9"/>
  <c r="U559" i="9"/>
  <c r="AD559" i="9" s="1"/>
  <c r="T560" i="9"/>
  <c r="U560" i="9"/>
  <c r="AD560" i="9" s="1"/>
  <c r="T561" i="9"/>
  <c r="U561" i="9"/>
  <c r="AD561" i="9" s="1"/>
  <c r="T564" i="9"/>
  <c r="U564" i="9"/>
  <c r="T565" i="9"/>
  <c r="U565" i="9"/>
  <c r="AD565" i="9" s="1"/>
  <c r="T566" i="9"/>
  <c r="U566" i="9"/>
  <c r="AD566" i="9" s="1"/>
  <c r="T567" i="9"/>
  <c r="U567" i="9"/>
  <c r="AD567" i="9" s="1"/>
  <c r="T568" i="9"/>
  <c r="U568" i="9"/>
  <c r="AD568" i="9" s="1"/>
  <c r="T570" i="9"/>
  <c r="U570" i="9"/>
  <c r="AD570" i="9" s="1"/>
  <c r="T571" i="9"/>
  <c r="U571" i="9"/>
  <c r="AD571" i="9" s="1"/>
  <c r="T572" i="9"/>
  <c r="U572" i="9"/>
  <c r="T573" i="9"/>
  <c r="U573" i="9"/>
  <c r="T574" i="9"/>
  <c r="U574" i="9"/>
  <c r="T575" i="9"/>
  <c r="U575" i="9"/>
  <c r="T577" i="9"/>
  <c r="U577" i="9"/>
  <c r="T578" i="9"/>
  <c r="U578" i="9"/>
  <c r="T579" i="9"/>
  <c r="U579" i="9"/>
  <c r="T580" i="9"/>
  <c r="U580" i="9"/>
  <c r="AD580" i="9" s="1"/>
  <c r="T581" i="9"/>
  <c r="U581" i="9"/>
  <c r="AD581" i="9" s="1"/>
  <c r="T582" i="9"/>
  <c r="U582" i="9"/>
  <c r="AD582" i="9" s="1"/>
  <c r="T583" i="9"/>
  <c r="U583" i="9"/>
  <c r="AD583" i="9" s="1"/>
  <c r="T584" i="9"/>
  <c r="U584" i="9"/>
  <c r="AD584" i="9" s="1"/>
  <c r="T585" i="9"/>
  <c r="U585" i="9"/>
  <c r="AD585" i="9" s="1"/>
  <c r="T586" i="9"/>
  <c r="U586" i="9"/>
  <c r="AD586" i="9" s="1"/>
  <c r="T588" i="9"/>
  <c r="AK588" i="9" s="1"/>
  <c r="T590" i="9"/>
  <c r="U590" i="9"/>
  <c r="T591" i="9"/>
  <c r="U591" i="9"/>
  <c r="AD591" i="9" s="1"/>
  <c r="T592" i="9"/>
  <c r="U592" i="9"/>
  <c r="AD592" i="9" s="1"/>
  <c r="T593" i="9"/>
  <c r="U593" i="9"/>
  <c r="AD593" i="9" s="1"/>
  <c r="T594" i="9"/>
  <c r="U594" i="9"/>
  <c r="AD594" i="9" s="1"/>
  <c r="T595" i="9"/>
  <c r="U595" i="9"/>
  <c r="AD595" i="9" s="1"/>
  <c r="T596" i="9"/>
  <c r="U596" i="9"/>
  <c r="AD596" i="9" s="1"/>
  <c r="T597" i="9"/>
  <c r="U597" i="9"/>
  <c r="AD597" i="9" s="1"/>
  <c r="T598" i="9"/>
  <c r="U598" i="9"/>
  <c r="AD598" i="9" s="1"/>
  <c r="T599" i="9"/>
  <c r="U599" i="9"/>
  <c r="T600" i="9"/>
  <c r="U600" i="9"/>
  <c r="AD600" i="9" s="1"/>
  <c r="T601" i="9"/>
  <c r="U601" i="9"/>
  <c r="T602" i="9"/>
  <c r="U602" i="9"/>
  <c r="T603" i="9"/>
  <c r="U603" i="9"/>
  <c r="AD603" i="9" s="1"/>
  <c r="T604" i="9"/>
  <c r="U604" i="9"/>
  <c r="AD604" i="9" s="1"/>
  <c r="T605" i="9"/>
  <c r="U605" i="9"/>
  <c r="T606" i="9"/>
  <c r="U606" i="9"/>
  <c r="T607" i="9"/>
  <c r="U607" i="9"/>
  <c r="T608" i="9"/>
  <c r="U608" i="9"/>
  <c r="T609" i="9"/>
  <c r="U609" i="9"/>
  <c r="T610" i="9"/>
  <c r="AK610" i="9" s="1"/>
  <c r="T611" i="9"/>
  <c r="AK611" i="9" s="1"/>
  <c r="T612" i="9"/>
  <c r="AK612" i="9" s="1"/>
  <c r="T613" i="9"/>
  <c r="U613" i="9"/>
  <c r="T614" i="9"/>
  <c r="U614" i="9"/>
  <c r="T615" i="9"/>
  <c r="U615" i="9"/>
  <c r="T616" i="9"/>
  <c r="U616" i="9"/>
  <c r="T617" i="9"/>
  <c r="U617" i="9"/>
  <c r="T618" i="9"/>
  <c r="U618" i="9"/>
  <c r="T619" i="9"/>
  <c r="U619" i="9"/>
  <c r="T620" i="9"/>
  <c r="U620" i="9"/>
  <c r="T621" i="9"/>
  <c r="U621" i="9"/>
  <c r="AD621" i="9" s="1"/>
  <c r="T622" i="9"/>
  <c r="U622" i="9"/>
  <c r="AD622" i="9" s="1"/>
  <c r="T623" i="9"/>
  <c r="U623" i="9"/>
  <c r="AD623" i="9" s="1"/>
  <c r="T624" i="9"/>
  <c r="U624" i="9"/>
  <c r="AD624" i="9" s="1"/>
  <c r="T625" i="9"/>
  <c r="U625" i="9"/>
  <c r="T626" i="9"/>
  <c r="U626" i="9"/>
  <c r="T627" i="9"/>
  <c r="U627" i="9"/>
  <c r="T628" i="9"/>
  <c r="U628" i="9"/>
  <c r="T629" i="9"/>
  <c r="U629" i="9"/>
  <c r="T631" i="9"/>
  <c r="U631" i="9"/>
  <c r="T632" i="9"/>
  <c r="U632" i="9"/>
  <c r="T633" i="9"/>
  <c r="U633" i="9"/>
  <c r="T634" i="9"/>
  <c r="U634" i="9"/>
  <c r="AD634" i="9" s="1"/>
  <c r="T635" i="9"/>
  <c r="U635" i="9"/>
  <c r="AD635" i="9" s="1"/>
  <c r="T636" i="9"/>
  <c r="U636" i="9"/>
  <c r="AD636" i="9" s="1"/>
  <c r="T637" i="9"/>
  <c r="U637" i="9"/>
  <c r="AD637" i="9" s="1"/>
  <c r="T638" i="9"/>
  <c r="U638" i="9"/>
  <c r="T639" i="9"/>
  <c r="U639" i="9"/>
  <c r="T640" i="9"/>
  <c r="U640" i="9"/>
  <c r="T641" i="9"/>
  <c r="U641" i="9"/>
  <c r="T643" i="9"/>
  <c r="U643" i="9"/>
  <c r="T644" i="9"/>
  <c r="U644" i="9"/>
  <c r="T645" i="9"/>
  <c r="U645" i="9"/>
  <c r="T646" i="9"/>
  <c r="U646" i="9"/>
  <c r="T647" i="9"/>
  <c r="U647" i="9"/>
  <c r="T649" i="9"/>
  <c r="U649" i="9"/>
  <c r="AD649" i="9" s="1"/>
  <c r="T650" i="9"/>
  <c r="U650" i="9"/>
  <c r="AD650" i="9" s="1"/>
  <c r="T651" i="9"/>
  <c r="U651" i="9"/>
  <c r="AD651" i="9" s="1"/>
  <c r="T652" i="9"/>
  <c r="U652" i="9"/>
  <c r="T653" i="9"/>
  <c r="U653" i="9"/>
  <c r="T654" i="9"/>
  <c r="U654" i="9"/>
  <c r="AD654" i="9" s="1"/>
  <c r="T655" i="9"/>
  <c r="U655" i="9"/>
  <c r="AD655" i="9" s="1"/>
  <c r="T656" i="9"/>
  <c r="U656" i="9"/>
  <c r="T657" i="9"/>
  <c r="U657" i="9"/>
  <c r="AD657" i="9" s="1"/>
  <c r="AE650" i="9" l="1"/>
  <c r="AE570" i="9"/>
  <c r="AE452" i="9"/>
  <c r="AE228" i="9"/>
  <c r="AE657" i="9"/>
  <c r="AE604" i="9"/>
  <c r="AE600" i="9"/>
  <c r="AE596" i="9"/>
  <c r="AE592" i="9"/>
  <c r="AE539" i="9"/>
  <c r="AE529" i="9"/>
  <c r="AE525" i="9"/>
  <c r="AE517" i="9"/>
  <c r="AE509" i="9"/>
  <c r="AE472" i="9"/>
  <c r="AE463" i="9"/>
  <c r="AE459" i="9"/>
  <c r="AE446" i="9"/>
  <c r="AE436" i="9"/>
  <c r="AE431" i="9"/>
  <c r="AE420" i="9"/>
  <c r="AE413" i="9"/>
  <c r="AE401" i="9"/>
  <c r="AE397" i="9"/>
  <c r="AE368" i="9"/>
  <c r="AE350" i="9"/>
  <c r="AE636" i="9"/>
  <c r="AE494" i="9"/>
  <c r="AE374" i="9"/>
  <c r="AE284" i="9"/>
  <c r="AE621" i="9"/>
  <c r="AE585" i="9"/>
  <c r="AE581" i="9"/>
  <c r="AE567" i="9"/>
  <c r="AE561" i="9"/>
  <c r="AE504" i="9"/>
  <c r="AE500" i="9"/>
  <c r="AE492" i="9"/>
  <c r="AE488" i="9"/>
  <c r="AE480" i="9"/>
  <c r="AE476" i="9"/>
  <c r="AE450" i="9"/>
  <c r="AE392" i="9"/>
  <c r="AE388" i="9"/>
  <c r="AE384" i="9"/>
  <c r="AE376" i="9"/>
  <c r="AE344" i="9"/>
  <c r="AE311" i="9"/>
  <c r="AE248" i="9"/>
  <c r="AE159" i="9"/>
  <c r="AE110" i="9"/>
  <c r="AE550" i="9"/>
  <c r="AE506" i="9"/>
  <c r="AE382" i="9"/>
  <c r="AE309" i="9"/>
  <c r="AE197" i="9"/>
  <c r="AE634" i="9"/>
  <c r="AE603" i="9"/>
  <c r="AE595" i="9"/>
  <c r="AE591" i="9"/>
  <c r="AE542" i="9"/>
  <c r="AE532" i="9"/>
  <c r="AE528" i="9"/>
  <c r="AE524" i="9"/>
  <c r="AE520" i="9"/>
  <c r="AE516" i="9"/>
  <c r="AE512" i="9"/>
  <c r="AE462" i="9"/>
  <c r="AE445" i="9"/>
  <c r="AE439" i="9"/>
  <c r="AE430" i="9"/>
  <c r="AE419" i="9"/>
  <c r="AE404" i="9"/>
  <c r="AE400" i="9"/>
  <c r="AE396" i="9"/>
  <c r="AE367" i="9"/>
  <c r="AE353" i="9"/>
  <c r="AE349" i="9"/>
  <c r="AE58" i="9"/>
  <c r="AE584" i="9"/>
  <c r="AE580" i="9"/>
  <c r="AE571" i="9"/>
  <c r="AE566" i="9"/>
  <c r="AE560" i="9"/>
  <c r="AE503" i="9"/>
  <c r="AE499" i="9"/>
  <c r="AE449" i="9"/>
  <c r="AE387" i="9"/>
  <c r="AE383" i="9"/>
  <c r="AE375" i="9"/>
  <c r="AE310" i="9"/>
  <c r="AE292" i="9"/>
  <c r="AE285" i="9"/>
  <c r="AE152" i="9"/>
  <c r="AE77" i="9"/>
  <c r="AE654" i="9"/>
  <c r="AE559" i="9"/>
  <c r="AE490" i="9"/>
  <c r="AE655" i="9"/>
  <c r="AE651" i="9"/>
  <c r="AE637" i="9"/>
  <c r="AE624" i="9"/>
  <c r="AE598" i="9"/>
  <c r="AE594" i="9"/>
  <c r="AE541" i="9"/>
  <c r="AE531" i="9"/>
  <c r="AE527" i="9"/>
  <c r="AE523" i="9"/>
  <c r="AE519" i="9"/>
  <c r="AE515" i="9"/>
  <c r="AE461" i="9"/>
  <c r="AE438" i="9"/>
  <c r="AE429" i="9"/>
  <c r="AE415" i="9"/>
  <c r="AE411" i="9"/>
  <c r="AE403" i="9"/>
  <c r="AE395" i="9"/>
  <c r="AE348" i="9"/>
  <c r="AE583" i="9"/>
  <c r="AE365" i="9"/>
  <c r="AE623" i="9"/>
  <c r="AE565" i="9"/>
  <c r="AE386" i="9"/>
  <c r="AE206" i="9"/>
  <c r="AE597" i="9"/>
  <c r="AE593" i="9"/>
  <c r="AE540" i="9"/>
  <c r="AE530" i="9"/>
  <c r="AE522" i="9"/>
  <c r="AE518" i="9"/>
  <c r="AE473" i="9"/>
  <c r="AE464" i="9"/>
  <c r="AE460" i="9"/>
  <c r="AE437" i="9"/>
  <c r="AE414" i="9"/>
  <c r="AE406" i="9"/>
  <c r="AE402" i="9"/>
  <c r="AE398" i="9"/>
  <c r="AE369" i="9"/>
  <c r="AE351" i="9"/>
  <c r="AE378" i="9"/>
  <c r="AE232" i="9"/>
  <c r="AE649" i="9"/>
  <c r="AE635" i="9"/>
  <c r="AE622" i="9"/>
  <c r="AE586" i="9"/>
  <c r="AE582" i="9"/>
  <c r="AE568" i="9"/>
  <c r="AE549" i="9"/>
  <c r="AE505" i="9"/>
  <c r="AE493" i="9"/>
  <c r="AE489" i="9"/>
  <c r="AE455" i="9"/>
  <c r="AE451" i="9"/>
  <c r="AE393" i="9"/>
  <c r="AE385" i="9"/>
  <c r="AE381" i="9"/>
  <c r="AE377" i="9"/>
  <c r="AE373" i="9"/>
  <c r="AE364" i="9"/>
  <c r="AE355" i="9"/>
  <c r="AE345" i="9"/>
  <c r="AE312" i="9"/>
  <c r="AE308" i="9"/>
  <c r="AE303" i="9"/>
  <c r="AE294" i="9"/>
  <c r="AE287" i="9"/>
  <c r="AE264" i="9"/>
  <c r="AE175" i="9"/>
  <c r="AE123" i="9"/>
  <c r="AE86" i="9"/>
  <c r="AK568" i="9"/>
  <c r="AK564" i="9"/>
  <c r="AK549" i="9"/>
  <c r="AK622" i="9"/>
  <c r="AK548" i="9"/>
  <c r="AK488" i="9"/>
  <c r="AK484" i="9"/>
  <c r="AK480" i="9"/>
  <c r="AK476" i="9"/>
  <c r="AK467" i="9"/>
  <c r="AK450" i="9"/>
  <c r="AK618" i="9"/>
  <c r="AK649" i="9"/>
  <c r="AK631" i="9"/>
  <c r="AK614" i="9"/>
  <c r="AK586" i="9"/>
  <c r="AK582" i="9"/>
  <c r="AK578" i="9"/>
  <c r="AK573" i="9"/>
  <c r="AK558" i="9"/>
  <c r="AK505" i="9"/>
  <c r="AK493" i="9"/>
  <c r="AK489" i="9"/>
  <c r="AK485" i="9"/>
  <c r="AK481" i="9"/>
  <c r="AK477" i="9"/>
  <c r="AK644" i="9"/>
  <c r="AK626" i="9"/>
  <c r="AK501" i="9"/>
  <c r="AK651" i="9"/>
  <c r="AK641" i="9"/>
  <c r="AK637" i="9"/>
  <c r="AK628" i="9"/>
  <c r="AK616" i="9"/>
  <c r="AK584" i="9"/>
  <c r="AK580" i="9"/>
  <c r="AK575" i="9"/>
  <c r="AK571" i="9"/>
  <c r="AK566" i="9"/>
  <c r="AK560" i="9"/>
  <c r="AK547" i="9"/>
  <c r="AK507" i="9"/>
  <c r="AK503" i="9"/>
  <c r="AK499" i="9"/>
  <c r="AK495" i="9"/>
  <c r="AK491" i="9"/>
  <c r="AK487" i="9"/>
  <c r="AK483" i="9"/>
  <c r="AK479" i="9"/>
  <c r="AK633" i="9"/>
  <c r="AK646" i="9"/>
  <c r="AK620" i="9"/>
  <c r="AK655" i="9"/>
  <c r="AK624" i="9"/>
  <c r="AK653" i="9"/>
  <c r="AK635" i="9"/>
  <c r="AK657" i="9"/>
  <c r="AK639" i="9"/>
  <c r="AK60" i="9"/>
  <c r="AK54" i="9"/>
  <c r="AK45" i="9"/>
  <c r="AK40" i="9"/>
  <c r="AK492" i="9"/>
  <c r="AK454" i="9"/>
  <c r="AK376" i="9"/>
  <c r="AK363" i="9"/>
  <c r="AK359" i="9"/>
  <c r="AK475" i="9"/>
  <c r="AK453" i="9"/>
  <c r="AK449" i="9"/>
  <c r="AK455" i="9"/>
  <c r="AK451" i="9"/>
  <c r="AK497" i="9"/>
  <c r="AK344" i="9"/>
  <c r="AK311" i="9"/>
  <c r="AK307" i="9"/>
  <c r="AK302" i="9"/>
  <c r="AK298" i="9"/>
  <c r="AK293" i="9"/>
  <c r="AK286" i="9"/>
  <c r="AK282" i="9"/>
  <c r="AK278" i="9"/>
  <c r="AK276" i="9"/>
  <c r="AK274" i="9"/>
  <c r="AK272" i="9"/>
  <c r="AK270" i="9"/>
  <c r="AK268" i="9"/>
  <c r="AK266" i="9"/>
  <c r="AK263" i="9"/>
  <c r="AK259" i="9"/>
  <c r="AK253" i="9"/>
  <c r="AK248" i="9"/>
  <c r="AK239" i="9"/>
  <c r="AK235" i="9"/>
  <c r="AK230" i="9"/>
  <c r="AK228" i="9"/>
  <c r="AK219" i="9"/>
  <c r="AK215" i="9"/>
  <c r="AK210" i="9"/>
  <c r="AK199" i="9"/>
  <c r="AK197" i="9"/>
  <c r="AK195" i="9"/>
  <c r="AK193" i="9"/>
  <c r="AK190" i="9"/>
  <c r="AK188" i="9"/>
  <c r="AK183" i="9"/>
  <c r="AK181" i="9"/>
  <c r="AK179" i="9"/>
  <c r="AK176" i="9"/>
  <c r="AK174" i="9"/>
  <c r="AK172" i="9"/>
  <c r="AK168" i="9"/>
  <c r="AK165" i="9"/>
  <c r="AK163" i="9"/>
  <c r="AK161" i="9"/>
  <c r="AK159" i="9"/>
  <c r="AK155" i="9"/>
  <c r="AK153" i="9"/>
  <c r="AK151" i="9"/>
  <c r="AK146" i="9"/>
  <c r="AK144" i="9"/>
  <c r="AK142" i="9"/>
  <c r="AK139" i="9"/>
  <c r="AK137" i="9"/>
  <c r="AK135" i="9"/>
  <c r="AK132" i="9"/>
  <c r="AK128" i="9"/>
  <c r="AK126" i="9"/>
  <c r="AK124" i="9"/>
  <c r="AK122" i="9"/>
  <c r="AK120" i="9"/>
  <c r="AK118" i="9"/>
  <c r="AK116" i="9"/>
  <c r="AK110" i="9"/>
  <c r="AK106" i="9"/>
  <c r="AK101" i="9"/>
  <c r="AK90" i="9"/>
  <c r="AK85" i="9"/>
  <c r="AK78" i="9"/>
  <c r="AK74" i="9"/>
  <c r="AK391" i="9"/>
  <c r="AK387" i="9"/>
  <c r="AK383" i="9"/>
  <c r="AK379" i="9"/>
  <c r="AK375" i="9"/>
  <c r="AK373" i="9"/>
  <c r="AK362" i="9"/>
  <c r="AK312" i="9"/>
  <c r="AK310" i="9"/>
  <c r="AK308" i="9"/>
  <c r="AK305" i="9"/>
  <c r="AK303" i="9"/>
  <c r="AK301" i="9"/>
  <c r="AK299" i="9"/>
  <c r="AK297" i="9"/>
  <c r="AK294" i="9"/>
  <c r="AK292" i="9"/>
  <c r="AK287" i="9"/>
  <c r="AK285" i="9"/>
  <c r="AK283" i="9"/>
  <c r="AK279" i="9"/>
  <c r="AK277" i="9"/>
  <c r="AK275" i="9"/>
  <c r="AK273" i="9"/>
  <c r="AK271" i="9"/>
  <c r="AK269" i="9"/>
  <c r="AK267" i="9"/>
  <c r="AK264" i="9"/>
  <c r="AK262" i="9"/>
  <c r="AK260" i="9"/>
  <c r="AK258" i="9"/>
  <c r="AK254" i="9"/>
  <c r="AK252" i="9"/>
  <c r="AK249" i="9"/>
  <c r="AK247" i="9"/>
  <c r="AK238" i="9"/>
  <c r="AK233" i="9"/>
  <c r="AK229" i="9"/>
  <c r="AK218" i="9"/>
  <c r="AK213" i="9"/>
  <c r="AK209" i="9"/>
  <c r="AK198" i="9"/>
  <c r="AK194" i="9"/>
  <c r="AK189" i="9"/>
  <c r="AK182" i="9"/>
  <c r="AK177" i="9"/>
  <c r="AK173" i="9"/>
  <c r="AK166" i="9"/>
  <c r="AK162" i="9"/>
  <c r="AK156" i="9"/>
  <c r="AK152" i="9"/>
  <c r="AK145" i="9"/>
  <c r="AK141" i="9"/>
  <c r="AK136" i="9"/>
  <c r="AK129" i="9"/>
  <c r="AK125" i="9"/>
  <c r="AK121" i="9"/>
  <c r="AK117" i="9"/>
  <c r="AK113" i="9"/>
  <c r="AK109" i="9"/>
  <c r="AK104" i="9"/>
  <c r="AK93" i="9"/>
  <c r="AK89" i="9"/>
  <c r="AK84" i="9"/>
  <c r="AK77" i="9"/>
  <c r="AK656" i="9"/>
  <c r="AK652" i="9"/>
  <c r="AK647" i="9"/>
  <c r="AK643" i="9"/>
  <c r="AK638" i="9"/>
  <c r="AK634" i="9"/>
  <c r="AK629" i="9"/>
  <c r="AK625" i="9"/>
  <c r="AK621" i="9"/>
  <c r="AK617" i="9"/>
  <c r="AK613" i="9"/>
  <c r="AK585" i="9"/>
  <c r="AK581" i="9"/>
  <c r="AK577" i="9"/>
  <c r="AK572" i="9"/>
  <c r="AK567" i="9"/>
  <c r="AK561" i="9"/>
  <c r="AK504" i="9"/>
  <c r="AK500" i="9"/>
  <c r="AK496" i="9"/>
  <c r="AK392" i="9"/>
  <c r="AK388" i="9"/>
  <c r="AK384" i="9"/>
  <c r="AK380" i="9"/>
  <c r="AK114" i="9"/>
  <c r="AK73" i="9"/>
  <c r="AK33" i="9"/>
  <c r="AK24" i="9"/>
  <c r="AK377" i="9"/>
  <c r="AK364" i="9"/>
  <c r="AK355" i="9"/>
  <c r="AK245" i="9"/>
  <c r="AK236" i="9"/>
  <c r="AK231" i="9"/>
  <c r="AK225" i="9"/>
  <c r="AK59" i="9"/>
  <c r="AK50" i="9"/>
  <c r="AK44" i="9"/>
  <c r="AK39" i="9"/>
  <c r="AK31" i="9"/>
  <c r="AK23" i="9"/>
  <c r="AK17" i="9"/>
  <c r="AK13" i="9"/>
  <c r="AK2" i="9"/>
  <c r="AK18" i="9"/>
  <c r="AK14" i="9"/>
  <c r="AK393" i="9"/>
  <c r="AK389" i="9"/>
  <c r="AK385" i="9"/>
  <c r="AK381" i="9"/>
  <c r="AK360" i="9"/>
  <c r="AK345" i="9"/>
  <c r="AK216" i="9"/>
  <c r="AK211" i="9"/>
  <c r="AK623" i="9"/>
  <c r="AK583" i="9"/>
  <c r="AK579" i="9"/>
  <c r="AK574" i="9"/>
  <c r="AK570" i="9"/>
  <c r="AK565" i="9"/>
  <c r="AK559" i="9"/>
  <c r="AK550" i="9"/>
  <c r="AK546" i="9"/>
  <c r="AK506" i="9"/>
  <c r="AK502" i="9"/>
  <c r="AK498" i="9"/>
  <c r="AK494" i="9"/>
  <c r="AK490" i="9"/>
  <c r="AK486" i="9"/>
  <c r="AK482" i="9"/>
  <c r="AK478" i="9"/>
  <c r="AK452" i="9"/>
  <c r="AK448" i="9"/>
  <c r="AK390" i="9"/>
  <c r="AK386" i="9"/>
  <c r="AK382" i="9"/>
  <c r="AK378" i="9"/>
  <c r="AK374" i="9"/>
  <c r="AK365" i="9"/>
  <c r="AK361" i="9"/>
  <c r="AK356" i="9"/>
  <c r="AK309" i="9"/>
  <c r="AK304" i="9"/>
  <c r="AK300" i="9"/>
  <c r="AK296" i="9"/>
  <c r="AK289" i="9"/>
  <c r="AK284" i="9"/>
  <c r="AK261" i="9"/>
  <c r="AK257" i="9"/>
  <c r="AK250" i="9"/>
  <c r="AK246" i="9"/>
  <c r="AK237" i="9"/>
  <c r="AK232" i="9"/>
  <c r="AK217" i="9"/>
  <c r="AK212" i="9"/>
  <c r="AK206" i="9"/>
  <c r="AK200" i="9"/>
  <c r="AK196" i="9"/>
  <c r="AK192" i="9"/>
  <c r="AK185" i="9"/>
  <c r="AK180" i="9"/>
  <c r="AK175" i="9"/>
  <c r="AK171" i="9"/>
  <c r="AK164" i="9"/>
  <c r="AK160" i="9"/>
  <c r="AK154" i="9"/>
  <c r="AK150" i="9"/>
  <c r="AK143" i="9"/>
  <c r="AK138" i="9"/>
  <c r="AK133" i="9"/>
  <c r="AK127" i="9"/>
  <c r="AK123" i="9"/>
  <c r="AK119" i="9"/>
  <c r="AK115" i="9"/>
  <c r="AK111" i="9"/>
  <c r="AK107" i="9"/>
  <c r="AK600" i="9"/>
  <c r="AK596" i="9"/>
  <c r="AK592" i="9"/>
  <c r="AK539" i="9"/>
  <c r="AK529" i="9"/>
  <c r="AK525" i="9"/>
  <c r="AK521" i="9"/>
  <c r="AK517" i="9"/>
  <c r="AK513" i="9"/>
  <c r="AK509" i="9"/>
  <c r="AK463" i="9"/>
  <c r="AK459" i="9"/>
  <c r="AK446" i="9"/>
  <c r="AK441" i="9"/>
  <c r="AK436" i="9"/>
  <c r="AK431" i="9"/>
  <c r="AK420" i="9"/>
  <c r="AK413" i="9"/>
  <c r="AK409" i="9"/>
  <c r="AK405" i="9"/>
  <c r="AK401" i="9"/>
  <c r="AK397" i="9"/>
  <c r="AK368" i="9"/>
  <c r="AK350" i="9"/>
  <c r="AK339" i="9"/>
  <c r="AK607" i="9"/>
  <c r="AK603" i="9"/>
  <c r="AK599" i="9"/>
  <c r="AK595" i="9"/>
  <c r="AK591" i="9"/>
  <c r="AK542" i="9"/>
  <c r="AK532" i="9"/>
  <c r="AK528" i="9"/>
  <c r="AK524" i="9"/>
  <c r="AK520" i="9"/>
  <c r="AK516" i="9"/>
  <c r="AK512" i="9"/>
  <c r="AK471" i="9"/>
  <c r="AK462" i="9"/>
  <c r="AK458" i="9"/>
  <c r="AK445" i="9"/>
  <c r="AK439" i="9"/>
  <c r="AK434" i="9"/>
  <c r="AK430" i="9"/>
  <c r="AK419" i="9"/>
  <c r="AK412" i="9"/>
  <c r="AK408" i="9"/>
  <c r="AK404" i="9"/>
  <c r="AK400" i="9"/>
  <c r="AK396" i="9"/>
  <c r="AK371" i="9"/>
  <c r="AK367" i="9"/>
  <c r="AK353" i="9"/>
  <c r="AK349" i="9"/>
  <c r="AK62" i="9"/>
  <c r="AK58" i="9"/>
  <c r="AK49" i="9"/>
  <c r="AK43" i="9"/>
  <c r="AK37" i="9"/>
  <c r="AK28" i="9"/>
  <c r="AK22" i="9"/>
  <c r="AK16" i="9"/>
  <c r="AK7" i="9"/>
  <c r="AK606" i="9"/>
  <c r="AK602" i="9"/>
  <c r="AK598" i="9"/>
  <c r="AK594" i="9"/>
  <c r="AK590" i="9"/>
  <c r="AK541" i="9"/>
  <c r="AK531" i="9"/>
  <c r="AK527" i="9"/>
  <c r="AK523" i="9"/>
  <c r="AK519" i="9"/>
  <c r="AK515" i="9"/>
  <c r="AK511" i="9"/>
  <c r="AK470" i="9"/>
  <c r="AK465" i="9"/>
  <c r="AK461" i="9"/>
  <c r="AK457" i="9"/>
  <c r="AK444" i="9"/>
  <c r="AK438" i="9"/>
  <c r="AK433" i="9"/>
  <c r="AK429" i="9"/>
  <c r="AK415" i="9"/>
  <c r="AK411" i="9"/>
  <c r="AK407" i="9"/>
  <c r="AK403" i="9"/>
  <c r="AK399" i="9"/>
  <c r="AK395" i="9"/>
  <c r="AK370" i="9"/>
  <c r="AK352" i="9"/>
  <c r="AK348" i="9"/>
  <c r="AK61" i="9"/>
  <c r="AK55" i="9"/>
  <c r="AK46" i="9"/>
  <c r="AK42" i="9"/>
  <c r="AK34" i="9"/>
  <c r="AK27" i="9"/>
  <c r="AK19" i="9"/>
  <c r="AK15" i="9"/>
  <c r="AK6" i="9"/>
  <c r="AK645" i="9"/>
  <c r="AK636" i="9"/>
  <c r="AK615" i="9"/>
  <c r="AK112" i="9"/>
  <c r="AK108" i="9"/>
  <c r="AK103" i="9"/>
  <c r="AK92" i="9"/>
  <c r="AK82" i="9"/>
  <c r="AK76" i="9"/>
  <c r="AK72" i="9"/>
  <c r="AK654" i="9"/>
  <c r="AK650" i="9"/>
  <c r="AK640" i="9"/>
  <c r="AK632" i="9"/>
  <c r="AK627" i="9"/>
  <c r="AK619" i="9"/>
  <c r="AK609" i="9"/>
  <c r="AK605" i="9"/>
  <c r="AK601" i="9"/>
  <c r="AK597" i="9"/>
  <c r="AK593" i="9"/>
  <c r="AK540" i="9"/>
  <c r="AK530" i="9"/>
  <c r="AK526" i="9"/>
  <c r="AK522" i="9"/>
  <c r="AK518" i="9"/>
  <c r="AK514" i="9"/>
  <c r="AK510" i="9"/>
  <c r="AK473" i="9"/>
  <c r="AK469" i="9"/>
  <c r="AK464" i="9"/>
  <c r="AK460" i="9"/>
  <c r="AK442" i="9"/>
  <c r="AK437" i="9"/>
  <c r="AK432" i="9"/>
  <c r="AK421" i="9"/>
  <c r="AK414" i="9"/>
  <c r="AK410" i="9"/>
  <c r="AK406" i="9"/>
  <c r="AK402" i="9"/>
  <c r="AK398" i="9"/>
  <c r="AK369" i="9"/>
  <c r="AK351" i="9"/>
  <c r="AK340" i="9"/>
  <c r="AK3" i="9"/>
  <c r="AK102" i="9"/>
  <c r="AK91" i="9"/>
  <c r="AK86" i="9"/>
  <c r="AK81" i="9"/>
  <c r="AK75" i="9"/>
  <c r="AK66" i="9"/>
  <c r="AK608" i="9"/>
  <c r="AK604" i="9"/>
  <c r="AK472" i="9"/>
  <c r="AH633" i="9"/>
  <c r="AJ633" i="9" s="1"/>
  <c r="AD633" i="9"/>
  <c r="AJ616" i="9"/>
  <c r="AD616" i="9"/>
  <c r="AH507" i="9"/>
  <c r="AJ507" i="9" s="1"/>
  <c r="AD507" i="9"/>
  <c r="AH487" i="9"/>
  <c r="AJ487" i="9" s="1"/>
  <c r="AD487" i="9"/>
  <c r="AH379" i="9"/>
  <c r="AJ379" i="9" s="1"/>
  <c r="AD379" i="9"/>
  <c r="AH362" i="9"/>
  <c r="AJ362" i="9" s="1"/>
  <c r="AD362" i="9"/>
  <c r="AH301" i="9"/>
  <c r="AJ301" i="9" s="1"/>
  <c r="AD301" i="9"/>
  <c r="AH457" i="9"/>
  <c r="AJ457" i="9" s="1"/>
  <c r="AD457" i="9"/>
  <c r="AH444" i="9"/>
  <c r="AJ444" i="9" s="1"/>
  <c r="AD444" i="9"/>
  <c r="AH433" i="9"/>
  <c r="AJ433" i="9" s="1"/>
  <c r="AD433" i="9"/>
  <c r="AH407" i="9"/>
  <c r="AJ407" i="9" s="1"/>
  <c r="AD407" i="9"/>
  <c r="AH632" i="9"/>
  <c r="AJ632" i="9" s="1"/>
  <c r="AD632" i="9"/>
  <c r="AJ607" i="9"/>
  <c r="AD607" i="9"/>
  <c r="AH599" i="9"/>
  <c r="AJ599" i="9" s="1"/>
  <c r="AD599" i="9"/>
  <c r="AH471" i="9"/>
  <c r="AJ471" i="9" s="1"/>
  <c r="AD471" i="9"/>
  <c r="AH458" i="9"/>
  <c r="AJ458" i="9" s="1"/>
  <c r="AD458" i="9"/>
  <c r="AH434" i="9"/>
  <c r="AJ434" i="9" s="1"/>
  <c r="AD434" i="9"/>
  <c r="AH412" i="9"/>
  <c r="AJ412" i="9" s="1"/>
  <c r="AD412" i="9"/>
  <c r="AH408" i="9"/>
  <c r="AJ408" i="9" s="1"/>
  <c r="AD408" i="9"/>
  <c r="AH371" i="9"/>
  <c r="AJ371" i="9" s="1"/>
  <c r="AD371" i="9"/>
  <c r="AH483" i="9"/>
  <c r="AJ483" i="9" s="1"/>
  <c r="AD483" i="9"/>
  <c r="AH453" i="9"/>
  <c r="AJ453" i="9" s="1"/>
  <c r="AD453" i="9"/>
  <c r="AJ627" i="9"/>
  <c r="AD627" i="9"/>
  <c r="AH579" i="9"/>
  <c r="AJ579" i="9" s="1"/>
  <c r="AD579" i="9"/>
  <c r="AH502" i="9"/>
  <c r="AJ502" i="9" s="1"/>
  <c r="AD502" i="9"/>
  <c r="AJ482" i="9"/>
  <c r="AD482" i="9"/>
  <c r="AH478" i="9"/>
  <c r="AJ478" i="9" s="1"/>
  <c r="AD478" i="9"/>
  <c r="AH448" i="9"/>
  <c r="AJ448" i="9" s="1"/>
  <c r="AD448" i="9"/>
  <c r="AH390" i="9"/>
  <c r="AJ390" i="9" s="1"/>
  <c r="AD390" i="9"/>
  <c r="AH361" i="9"/>
  <c r="AJ361" i="9" s="1"/>
  <c r="AD361" i="9"/>
  <c r="AH356" i="9"/>
  <c r="AJ356" i="9" s="1"/>
  <c r="AD356" i="9"/>
  <c r="AH304" i="9"/>
  <c r="AJ304" i="9" s="1"/>
  <c r="AD304" i="9"/>
  <c r="AH300" i="9"/>
  <c r="AJ300" i="9" s="1"/>
  <c r="AD300" i="9"/>
  <c r="AH296" i="9"/>
  <c r="AJ296" i="9" s="1"/>
  <c r="AD296" i="9"/>
  <c r="AH289" i="9"/>
  <c r="AJ289" i="9" s="1"/>
  <c r="AD289" i="9"/>
  <c r="AH575" i="9"/>
  <c r="AJ575" i="9" s="1"/>
  <c r="AD575" i="9"/>
  <c r="AH479" i="9"/>
  <c r="AJ479" i="9" s="1"/>
  <c r="AD479" i="9"/>
  <c r="AH391" i="9"/>
  <c r="AJ391" i="9" s="1"/>
  <c r="AD391" i="9"/>
  <c r="AH465" i="9"/>
  <c r="AJ465" i="9" s="1"/>
  <c r="AD465" i="9"/>
  <c r="AH370" i="9"/>
  <c r="AJ370" i="9" s="1"/>
  <c r="AD370" i="9"/>
  <c r="AJ645" i="9"/>
  <c r="AD645" i="9"/>
  <c r="AJ619" i="9"/>
  <c r="AD619" i="9"/>
  <c r="AH498" i="9"/>
  <c r="AJ498" i="9" s="1"/>
  <c r="AD498" i="9"/>
  <c r="AJ486" i="9"/>
  <c r="AD486" i="9"/>
  <c r="AJ609" i="9"/>
  <c r="AD609" i="9"/>
  <c r="AH605" i="9"/>
  <c r="AJ605" i="9" s="1"/>
  <c r="AD605" i="9"/>
  <c r="AJ601" i="9"/>
  <c r="AD601" i="9"/>
  <c r="AH526" i="9"/>
  <c r="AJ526" i="9" s="1"/>
  <c r="AD526" i="9"/>
  <c r="AH514" i="9"/>
  <c r="AJ514" i="9" s="1"/>
  <c r="AD514" i="9"/>
  <c r="AH510" i="9"/>
  <c r="AJ510" i="9" s="1"/>
  <c r="AD510" i="9"/>
  <c r="AH469" i="9"/>
  <c r="AJ469" i="9" s="1"/>
  <c r="AD469" i="9"/>
  <c r="AH442" i="9"/>
  <c r="AJ442" i="9" s="1"/>
  <c r="AD442" i="9"/>
  <c r="AH432" i="9"/>
  <c r="AJ432" i="9" s="1"/>
  <c r="AD432" i="9"/>
  <c r="AH421" i="9"/>
  <c r="AJ421" i="9" s="1"/>
  <c r="AD421" i="9"/>
  <c r="AH410" i="9"/>
  <c r="AJ410" i="9" s="1"/>
  <c r="AD410" i="9"/>
  <c r="AH340" i="9"/>
  <c r="AJ340" i="9" s="1"/>
  <c r="AD340" i="9"/>
  <c r="AJ646" i="9"/>
  <c r="AD646" i="9"/>
  <c r="AJ628" i="9"/>
  <c r="AD628" i="9"/>
  <c r="AH491" i="9"/>
  <c r="AJ491" i="9" s="1"/>
  <c r="AD491" i="9"/>
  <c r="AH297" i="9"/>
  <c r="AJ297" i="9" s="1"/>
  <c r="AD297" i="9"/>
  <c r="AH511" i="9"/>
  <c r="AJ511" i="9" s="1"/>
  <c r="AD511" i="9"/>
  <c r="AH399" i="9"/>
  <c r="AJ399" i="9" s="1"/>
  <c r="AD399" i="9"/>
  <c r="AH352" i="9"/>
  <c r="AJ352" i="9" s="1"/>
  <c r="AD352" i="9"/>
  <c r="AJ640" i="9"/>
  <c r="AD640" i="9"/>
  <c r="AH615" i="9"/>
  <c r="AJ615" i="9" s="1"/>
  <c r="AD615" i="9"/>
  <c r="AH574" i="9"/>
  <c r="AJ574" i="9" s="1"/>
  <c r="AD574" i="9"/>
  <c r="AH546" i="9"/>
  <c r="AJ546" i="9" s="1"/>
  <c r="AD546" i="9"/>
  <c r="AH631" i="9"/>
  <c r="AJ631" i="9" s="1"/>
  <c r="AD631" i="9"/>
  <c r="AJ626" i="9"/>
  <c r="AD626" i="9"/>
  <c r="AJ618" i="9"/>
  <c r="AD618" i="9"/>
  <c r="AH614" i="9"/>
  <c r="AJ614" i="9" s="1"/>
  <c r="AD614" i="9"/>
  <c r="AH578" i="9"/>
  <c r="AJ578" i="9" s="1"/>
  <c r="AD578" i="9"/>
  <c r="AH573" i="9"/>
  <c r="AJ573" i="9" s="1"/>
  <c r="AD573" i="9"/>
  <c r="AH564" i="9"/>
  <c r="AJ564" i="9" s="1"/>
  <c r="AD564" i="9"/>
  <c r="AH558" i="9"/>
  <c r="AJ558" i="9" s="1"/>
  <c r="AD558" i="9"/>
  <c r="AH501" i="9"/>
  <c r="AJ501" i="9" s="1"/>
  <c r="AD501" i="9"/>
  <c r="AH497" i="9"/>
  <c r="AJ497" i="9" s="1"/>
  <c r="AD497" i="9"/>
  <c r="AJ485" i="9"/>
  <c r="AD485" i="9"/>
  <c r="AJ481" i="9"/>
  <c r="AD481" i="9"/>
  <c r="AH477" i="9"/>
  <c r="AJ477" i="9" s="1"/>
  <c r="AD477" i="9"/>
  <c r="AH389" i="9"/>
  <c r="AJ389" i="9" s="1"/>
  <c r="AD389" i="9"/>
  <c r="AH360" i="9"/>
  <c r="AJ360" i="9" s="1"/>
  <c r="AD360" i="9"/>
  <c r="AH299" i="9"/>
  <c r="AJ299" i="9" s="1"/>
  <c r="AD299" i="9"/>
  <c r="AH641" i="9"/>
  <c r="AJ641" i="9" s="1"/>
  <c r="AD641" i="9"/>
  <c r="AH305" i="9"/>
  <c r="AJ305" i="9" s="1"/>
  <c r="AD305" i="9"/>
  <c r="AJ602" i="9"/>
  <c r="AD602" i="9"/>
  <c r="AH653" i="9"/>
  <c r="AJ653" i="9" s="1"/>
  <c r="AD653" i="9"/>
  <c r="AJ644" i="9"/>
  <c r="AD644" i="9"/>
  <c r="AH521" i="9"/>
  <c r="AJ521" i="9" s="1"/>
  <c r="AD521" i="9"/>
  <c r="AH513" i="9"/>
  <c r="AJ513" i="9" s="1"/>
  <c r="AD513" i="9"/>
  <c r="AH441" i="9"/>
  <c r="AJ441" i="9" s="1"/>
  <c r="AD441" i="9"/>
  <c r="AH409" i="9"/>
  <c r="AD409" i="9"/>
  <c r="AH405" i="9"/>
  <c r="AJ405" i="9" s="1"/>
  <c r="AD405" i="9"/>
  <c r="AH339" i="9"/>
  <c r="AJ339" i="9" s="1"/>
  <c r="AD339" i="9"/>
  <c r="AH620" i="9"/>
  <c r="AJ620" i="9" s="1"/>
  <c r="AD620" i="9"/>
  <c r="AH547" i="9"/>
  <c r="AJ547" i="9" s="1"/>
  <c r="AD547" i="9"/>
  <c r="AH495" i="9"/>
  <c r="AJ495" i="9" s="1"/>
  <c r="AD495" i="9"/>
  <c r="AH475" i="9"/>
  <c r="AJ475" i="9" s="1"/>
  <c r="AD475" i="9"/>
  <c r="AH606" i="9"/>
  <c r="AJ606" i="9" s="1"/>
  <c r="AD606" i="9"/>
  <c r="AH590" i="9"/>
  <c r="AJ590" i="9" s="1"/>
  <c r="AD590" i="9"/>
  <c r="AH470" i="9"/>
  <c r="AJ470" i="9" s="1"/>
  <c r="AD470" i="9"/>
  <c r="AJ639" i="9"/>
  <c r="AD639" i="9"/>
  <c r="AJ608" i="9"/>
  <c r="AD608" i="9"/>
  <c r="AH656" i="9"/>
  <c r="AJ656" i="9" s="1"/>
  <c r="AD656" i="9"/>
  <c r="AH652" i="9"/>
  <c r="AJ652" i="9" s="1"/>
  <c r="AD652" i="9"/>
  <c r="AH647" i="9"/>
  <c r="AJ647" i="9" s="1"/>
  <c r="AD647" i="9"/>
  <c r="AH643" i="9"/>
  <c r="AJ643" i="9" s="1"/>
  <c r="AD643" i="9"/>
  <c r="AH638" i="9"/>
  <c r="AJ638" i="9" s="1"/>
  <c r="AD638" i="9"/>
  <c r="AJ629" i="9"/>
  <c r="AD629" i="9"/>
  <c r="AJ625" i="9"/>
  <c r="AD625" i="9"/>
  <c r="AJ617" i="9"/>
  <c r="AD617" i="9"/>
  <c r="AH613" i="9"/>
  <c r="AJ613" i="9" s="1"/>
  <c r="AD613" i="9"/>
  <c r="AH577" i="9"/>
  <c r="AJ577" i="9" s="1"/>
  <c r="AD577" i="9"/>
  <c r="AH572" i="9"/>
  <c r="AJ572" i="9" s="1"/>
  <c r="AD572" i="9"/>
  <c r="AH548" i="9"/>
  <c r="AJ548" i="9" s="1"/>
  <c r="AD548" i="9"/>
  <c r="AH496" i="9"/>
  <c r="AJ496" i="9" s="1"/>
  <c r="AD496" i="9"/>
  <c r="AJ484" i="9"/>
  <c r="AD484" i="9"/>
  <c r="AH467" i="9"/>
  <c r="AJ467" i="9" s="1"/>
  <c r="AD467" i="9"/>
  <c r="AH454" i="9"/>
  <c r="AJ454" i="9" s="1"/>
  <c r="AD454" i="9"/>
  <c r="AH380" i="9"/>
  <c r="AJ380" i="9" s="1"/>
  <c r="AD380" i="9"/>
  <c r="AH363" i="9"/>
  <c r="AJ363" i="9" s="1"/>
  <c r="AD363" i="9"/>
  <c r="AH359" i="9"/>
  <c r="AJ359" i="9" s="1"/>
  <c r="AD359" i="9"/>
  <c r="AH307" i="9"/>
  <c r="AJ307" i="9" s="1"/>
  <c r="AD307" i="9"/>
  <c r="AH302" i="9"/>
  <c r="AJ302" i="9" s="1"/>
  <c r="AD302" i="9"/>
  <c r="AH298" i="9"/>
  <c r="AJ298" i="9" s="1"/>
  <c r="AD298" i="9"/>
  <c r="AH293" i="9"/>
  <c r="AJ293" i="9" s="1"/>
  <c r="AD293" i="9"/>
  <c r="AH286" i="9"/>
  <c r="AJ286" i="9" s="1"/>
  <c r="AD286" i="9"/>
  <c r="AH654" i="9"/>
  <c r="AJ654" i="9" s="1"/>
  <c r="AH650" i="9"/>
  <c r="AJ650" i="9" s="1"/>
  <c r="AH600" i="9"/>
  <c r="AJ600" i="9" s="1"/>
  <c r="AH624" i="9"/>
  <c r="AJ624" i="9" s="1"/>
  <c r="AH582" i="9"/>
  <c r="AJ582" i="9" s="1"/>
  <c r="AH355" i="9"/>
  <c r="AJ355" i="9" s="1"/>
  <c r="AH351" i="9"/>
  <c r="AJ351" i="9" s="1"/>
  <c r="AH62" i="9"/>
  <c r="AJ62" i="9" s="1"/>
  <c r="AH58" i="9"/>
  <c r="AJ58" i="9" s="1"/>
  <c r="AH49" i="9"/>
  <c r="AJ49" i="9" s="1"/>
  <c r="AH43" i="9"/>
  <c r="AJ43" i="9" s="1"/>
  <c r="AH37" i="9"/>
  <c r="AJ37" i="9" s="1"/>
  <c r="AH22" i="9"/>
  <c r="AJ22" i="9" s="1"/>
  <c r="AH16" i="9"/>
  <c r="AJ16" i="9" s="1"/>
  <c r="AH7" i="9"/>
  <c r="AJ7" i="9" s="1"/>
  <c r="AH518" i="9"/>
  <c r="AJ518" i="9" s="1"/>
  <c r="AH490" i="9"/>
  <c r="AJ490" i="9" s="1"/>
  <c r="AH462" i="9"/>
  <c r="AJ462" i="9" s="1"/>
  <c r="AH450" i="9"/>
  <c r="AJ450" i="9" s="1"/>
  <c r="AH437" i="9"/>
  <c r="AJ437" i="9" s="1"/>
  <c r="AH415" i="9"/>
  <c r="AJ415" i="9" s="1"/>
  <c r="AH411" i="9"/>
  <c r="AJ411" i="9" s="1"/>
  <c r="AH403" i="9"/>
  <c r="AJ403" i="9" s="1"/>
  <c r="AH395" i="9"/>
  <c r="AJ395" i="9" s="1"/>
  <c r="AH387" i="9"/>
  <c r="AJ387" i="9" s="1"/>
  <c r="AH383" i="9"/>
  <c r="AJ383" i="9" s="1"/>
  <c r="AH375" i="9"/>
  <c r="AJ375" i="9" s="1"/>
  <c r="AH367" i="9"/>
  <c r="AJ367" i="9" s="1"/>
  <c r="AH312" i="9"/>
  <c r="AJ312" i="9" s="1"/>
  <c r="AH308" i="9"/>
  <c r="AJ308" i="9" s="1"/>
  <c r="AH285" i="9"/>
  <c r="AJ285" i="9" s="1"/>
  <c r="AH279" i="9"/>
  <c r="AJ279" i="9" s="1"/>
  <c r="AH275" i="9"/>
  <c r="AJ275" i="9" s="1"/>
  <c r="AH271" i="9"/>
  <c r="AJ271" i="9" s="1"/>
  <c r="AH267" i="9"/>
  <c r="AJ267" i="9" s="1"/>
  <c r="AH258" i="9"/>
  <c r="AJ258" i="9" s="1"/>
  <c r="AH252" i="9"/>
  <c r="AJ252" i="9" s="1"/>
  <c r="AH247" i="9"/>
  <c r="AJ247" i="9" s="1"/>
  <c r="AH233" i="9"/>
  <c r="AJ233" i="9" s="1"/>
  <c r="AH229" i="9"/>
  <c r="AJ229" i="9" s="1"/>
  <c r="AH218" i="9"/>
  <c r="AJ218" i="9" s="1"/>
  <c r="AH209" i="9"/>
  <c r="AJ209" i="9" s="1"/>
  <c r="AH198" i="9"/>
  <c r="AJ198" i="9" s="1"/>
  <c r="AH194" i="9"/>
  <c r="AJ194" i="9" s="1"/>
  <c r="AH189" i="9"/>
  <c r="AJ189" i="9" s="1"/>
  <c r="AH182" i="9"/>
  <c r="AJ182" i="9" s="1"/>
  <c r="AH177" i="9"/>
  <c r="AJ177" i="9" s="1"/>
  <c r="AH173" i="9"/>
  <c r="AJ173" i="9" s="1"/>
  <c r="AH166" i="9"/>
  <c r="AJ166" i="9" s="1"/>
  <c r="AH162" i="9"/>
  <c r="AJ162" i="9" s="1"/>
  <c r="AH156" i="9"/>
  <c r="AJ156" i="9" s="1"/>
  <c r="AH152" i="9"/>
  <c r="AJ152" i="9" s="1"/>
  <c r="AH145" i="9"/>
  <c r="AJ145" i="9" s="1"/>
  <c r="AH141" i="9"/>
  <c r="AJ141" i="9" s="1"/>
  <c r="AH136" i="9"/>
  <c r="AJ136" i="9" s="1"/>
  <c r="AH129" i="9"/>
  <c r="AJ129" i="9" s="1"/>
  <c r="AH125" i="9"/>
  <c r="AJ125" i="9" s="1"/>
  <c r="AH121" i="9"/>
  <c r="AJ121" i="9" s="1"/>
  <c r="AH117" i="9"/>
  <c r="AJ117" i="9" s="1"/>
  <c r="AH113" i="9"/>
  <c r="AJ113" i="9" s="1"/>
  <c r="AH109" i="9"/>
  <c r="AJ109" i="9" s="1"/>
  <c r="AH104" i="9"/>
  <c r="AJ104" i="9" s="1"/>
  <c r="AH93" i="9"/>
  <c r="AJ93" i="9" s="1"/>
  <c r="AH89" i="9"/>
  <c r="AJ89" i="9" s="1"/>
  <c r="AH84" i="9"/>
  <c r="AJ84" i="9" s="1"/>
  <c r="AH77" i="9"/>
  <c r="AJ77" i="9" s="1"/>
  <c r="AH73" i="9"/>
  <c r="AJ73" i="9" s="1"/>
  <c r="AH623" i="9"/>
  <c r="AJ623" i="9" s="1"/>
  <c r="AH581" i="9"/>
  <c r="AJ581" i="9" s="1"/>
  <c r="AH568" i="9"/>
  <c r="AJ568" i="9" s="1"/>
  <c r="AH542" i="9"/>
  <c r="AJ542" i="9" s="1"/>
  <c r="AH350" i="9"/>
  <c r="AJ350" i="9" s="1"/>
  <c r="AH61" i="9"/>
  <c r="AJ61" i="9" s="1"/>
  <c r="AH55" i="9"/>
  <c r="AJ55" i="9" s="1"/>
  <c r="AH46" i="9"/>
  <c r="AJ46" i="9" s="1"/>
  <c r="AH34" i="9"/>
  <c r="AJ34" i="9" s="1"/>
  <c r="AH27" i="9"/>
  <c r="AJ27" i="9" s="1"/>
  <c r="AH15" i="9"/>
  <c r="AJ15" i="9" s="1"/>
  <c r="AH6" i="9"/>
  <c r="AJ6" i="9" s="1"/>
  <c r="AH461" i="9"/>
  <c r="AJ461" i="9" s="1"/>
  <c r="AH449" i="9"/>
  <c r="AJ449" i="9" s="1"/>
  <c r="AH436" i="9"/>
  <c r="AJ436" i="9" s="1"/>
  <c r="AH431" i="9"/>
  <c r="AJ431" i="9" s="1"/>
  <c r="AH414" i="9"/>
  <c r="AJ414" i="9" s="1"/>
  <c r="AH406" i="9"/>
  <c r="AJ406" i="9" s="1"/>
  <c r="AH402" i="9"/>
  <c r="AJ402" i="9" s="1"/>
  <c r="AH398" i="9"/>
  <c r="AJ398" i="9" s="1"/>
  <c r="AH386" i="9"/>
  <c r="AJ386" i="9" s="1"/>
  <c r="AH382" i="9"/>
  <c r="AJ382" i="9" s="1"/>
  <c r="AH378" i="9"/>
  <c r="AJ378" i="9" s="1"/>
  <c r="AH374" i="9"/>
  <c r="AJ374" i="9" s="1"/>
  <c r="AH311" i="9"/>
  <c r="AJ311" i="9" s="1"/>
  <c r="AH284" i="9"/>
  <c r="AJ284" i="9" s="1"/>
  <c r="AH278" i="9"/>
  <c r="AJ278" i="9" s="1"/>
  <c r="AH274" i="9"/>
  <c r="AJ274" i="9" s="1"/>
  <c r="AH270" i="9"/>
  <c r="AJ270" i="9" s="1"/>
  <c r="AH266" i="9"/>
  <c r="AJ266" i="9" s="1"/>
  <c r="AH261" i="9"/>
  <c r="AJ261" i="9" s="1"/>
  <c r="AH257" i="9"/>
  <c r="AJ257" i="9" s="1"/>
  <c r="AH250" i="9"/>
  <c r="AJ250" i="9" s="1"/>
  <c r="AH246" i="9"/>
  <c r="AJ246" i="9" s="1"/>
  <c r="AH232" i="9"/>
  <c r="AJ232" i="9" s="1"/>
  <c r="AH228" i="9"/>
  <c r="AJ228" i="9" s="1"/>
  <c r="AH217" i="9"/>
  <c r="AJ217" i="9" s="1"/>
  <c r="AH212" i="9"/>
  <c r="AJ212" i="9" s="1"/>
  <c r="AH206" i="9"/>
  <c r="AJ206" i="9" s="1"/>
  <c r="AH197" i="9"/>
  <c r="AJ197" i="9" s="1"/>
  <c r="AH193" i="9"/>
  <c r="AJ193" i="9" s="1"/>
  <c r="AH188" i="9"/>
  <c r="AJ188" i="9" s="1"/>
  <c r="AH181" i="9"/>
  <c r="AJ181" i="9" s="1"/>
  <c r="AH176" i="9"/>
  <c r="AJ176" i="9" s="1"/>
  <c r="AH172" i="9"/>
  <c r="AJ172" i="9" s="1"/>
  <c r="AH165" i="9"/>
  <c r="AJ165" i="9" s="1"/>
  <c r="AH161" i="9"/>
  <c r="AJ161" i="9" s="1"/>
  <c r="AH155" i="9"/>
  <c r="AJ155" i="9" s="1"/>
  <c r="AH151" i="9"/>
  <c r="AJ151" i="9" s="1"/>
  <c r="AH144" i="9"/>
  <c r="AJ144" i="9" s="1"/>
  <c r="AH139" i="9"/>
  <c r="AJ139" i="9" s="1"/>
  <c r="AH135" i="9"/>
  <c r="AJ135" i="9" s="1"/>
  <c r="AH128" i="9"/>
  <c r="AJ128" i="9" s="1"/>
  <c r="AH124" i="9"/>
  <c r="AJ124" i="9" s="1"/>
  <c r="AH120" i="9"/>
  <c r="AJ120" i="9" s="1"/>
  <c r="AH116" i="9"/>
  <c r="AJ116" i="9" s="1"/>
  <c r="AH112" i="9"/>
  <c r="AJ112" i="9" s="1"/>
  <c r="AH108" i="9"/>
  <c r="AJ108" i="9" s="1"/>
  <c r="AH103" i="9"/>
  <c r="AJ103" i="9" s="1"/>
  <c r="AH92" i="9"/>
  <c r="AJ92" i="9" s="1"/>
  <c r="AH82" i="9"/>
  <c r="AJ82" i="9" s="1"/>
  <c r="AH76" i="9"/>
  <c r="AJ76" i="9" s="1"/>
  <c r="AH72" i="9"/>
  <c r="AJ72" i="9" s="1"/>
  <c r="AH603" i="9"/>
  <c r="AJ603" i="9" s="1"/>
  <c r="AH595" i="9"/>
  <c r="AJ595" i="9" s="1"/>
  <c r="AH594" i="9"/>
  <c r="AJ594" i="9" s="1"/>
  <c r="AH517" i="9"/>
  <c r="AJ517" i="9" s="1"/>
  <c r="AH622" i="9"/>
  <c r="AJ622" i="9" s="1"/>
  <c r="AH580" i="9"/>
  <c r="AJ580" i="9" s="1"/>
  <c r="AH567" i="9"/>
  <c r="AJ567" i="9" s="1"/>
  <c r="AH541" i="9"/>
  <c r="AJ541" i="9" s="1"/>
  <c r="AH420" i="9"/>
  <c r="AJ420" i="9" s="1"/>
  <c r="AH353" i="9"/>
  <c r="AJ353" i="9" s="1"/>
  <c r="AH349" i="9"/>
  <c r="AJ349" i="9" s="1"/>
  <c r="AH60" i="9"/>
  <c r="AJ60" i="9" s="1"/>
  <c r="AH54" i="9"/>
  <c r="AJ54" i="9" s="1"/>
  <c r="AH45" i="9"/>
  <c r="AJ45" i="9" s="1"/>
  <c r="AH40" i="9"/>
  <c r="AJ40" i="9" s="1"/>
  <c r="AH24" i="9"/>
  <c r="AJ24" i="9" s="1"/>
  <c r="AH3" i="9"/>
  <c r="AJ3" i="9" s="1"/>
  <c r="AH649" i="9"/>
  <c r="AJ649" i="9" s="1"/>
  <c r="AH655" i="9"/>
  <c r="AJ655" i="9" s="1"/>
  <c r="AH651" i="9"/>
  <c r="AJ651" i="9" s="1"/>
  <c r="AH593" i="9"/>
  <c r="AJ593" i="9" s="1"/>
  <c r="AH549" i="9"/>
  <c r="AJ549" i="9" s="1"/>
  <c r="AH532" i="9"/>
  <c r="AJ532" i="9" s="1"/>
  <c r="AH520" i="9"/>
  <c r="AJ520" i="9" s="1"/>
  <c r="AH516" i="9"/>
  <c r="AJ516" i="9" s="1"/>
  <c r="AH464" i="9"/>
  <c r="AJ464" i="9" s="1"/>
  <c r="AH460" i="9"/>
  <c r="AJ460" i="9" s="1"/>
  <c r="AH452" i="9"/>
  <c r="AJ452" i="9" s="1"/>
  <c r="AH439" i="9"/>
  <c r="AJ439" i="9" s="1"/>
  <c r="AH430" i="9"/>
  <c r="AJ430" i="9" s="1"/>
  <c r="AH413" i="9"/>
  <c r="AJ413" i="9" s="1"/>
  <c r="AH401" i="9"/>
  <c r="AJ401" i="9" s="1"/>
  <c r="AH397" i="9"/>
  <c r="AJ397" i="9" s="1"/>
  <c r="AH385" i="9"/>
  <c r="AJ385" i="9" s="1"/>
  <c r="AH381" i="9"/>
  <c r="AJ381" i="9" s="1"/>
  <c r="AH377" i="9"/>
  <c r="AJ377" i="9" s="1"/>
  <c r="AH373" i="9"/>
  <c r="AJ373" i="9" s="1"/>
  <c r="AH369" i="9"/>
  <c r="AJ369" i="9" s="1"/>
  <c r="AH365" i="9"/>
  <c r="AJ365" i="9" s="1"/>
  <c r="AH310" i="9"/>
  <c r="AJ310" i="9" s="1"/>
  <c r="AH283" i="9"/>
  <c r="AJ283" i="9" s="1"/>
  <c r="AH277" i="9"/>
  <c r="AJ277" i="9" s="1"/>
  <c r="AH273" i="9"/>
  <c r="AJ273" i="9" s="1"/>
  <c r="AH269" i="9"/>
  <c r="AJ269" i="9" s="1"/>
  <c r="AH264" i="9"/>
  <c r="AJ264" i="9" s="1"/>
  <c r="AH260" i="9"/>
  <c r="AJ260" i="9" s="1"/>
  <c r="AH254" i="9"/>
  <c r="AJ254" i="9" s="1"/>
  <c r="AH245" i="9"/>
  <c r="AJ245" i="9" s="1"/>
  <c r="AH236" i="9"/>
  <c r="AJ236" i="9" s="1"/>
  <c r="AH231" i="9"/>
  <c r="AJ231" i="9" s="1"/>
  <c r="AH225" i="9"/>
  <c r="AJ225" i="9" s="1"/>
  <c r="AH216" i="9"/>
  <c r="AJ216" i="9" s="1"/>
  <c r="AH211" i="9"/>
  <c r="AJ211" i="9" s="1"/>
  <c r="AH200" i="9"/>
  <c r="AJ200" i="9" s="1"/>
  <c r="AH196" i="9"/>
  <c r="AJ196" i="9" s="1"/>
  <c r="AH192" i="9"/>
  <c r="AJ192" i="9" s="1"/>
  <c r="AH185" i="9"/>
  <c r="AJ185" i="9" s="1"/>
  <c r="AH180" i="9"/>
  <c r="AJ180" i="9" s="1"/>
  <c r="AH175" i="9"/>
  <c r="AJ175" i="9" s="1"/>
  <c r="AH171" i="9"/>
  <c r="AJ171" i="9" s="1"/>
  <c r="AH164" i="9"/>
  <c r="AJ164" i="9" s="1"/>
  <c r="AH160" i="9"/>
  <c r="AJ160" i="9" s="1"/>
  <c r="AH154" i="9"/>
  <c r="AJ154" i="9" s="1"/>
  <c r="AH150" i="9"/>
  <c r="AJ150" i="9" s="1"/>
  <c r="AH143" i="9"/>
  <c r="AJ143" i="9" s="1"/>
  <c r="AH138" i="9"/>
  <c r="AJ138" i="9" s="1"/>
  <c r="AH133" i="9"/>
  <c r="AJ133" i="9" s="1"/>
  <c r="AH127" i="9"/>
  <c r="AJ127" i="9" s="1"/>
  <c r="AH123" i="9"/>
  <c r="AJ123" i="9" s="1"/>
  <c r="AH119" i="9"/>
  <c r="AJ119" i="9" s="1"/>
  <c r="AH115" i="9"/>
  <c r="AJ115" i="9" s="1"/>
  <c r="AH111" i="9"/>
  <c r="AJ111" i="9" s="1"/>
  <c r="AH107" i="9"/>
  <c r="AJ107" i="9" s="1"/>
  <c r="AH102" i="9"/>
  <c r="AJ102" i="9" s="1"/>
  <c r="AH91" i="9"/>
  <c r="AJ91" i="9" s="1"/>
  <c r="AH86" i="9"/>
  <c r="AJ86" i="9" s="1"/>
  <c r="AH81" i="9"/>
  <c r="AJ81" i="9" s="1"/>
  <c r="AH75" i="9"/>
  <c r="AJ75" i="9" s="1"/>
  <c r="AH621" i="9"/>
  <c r="AJ621" i="9" s="1"/>
  <c r="AH419" i="9"/>
  <c r="AJ419" i="9" s="1"/>
  <c r="AH348" i="9"/>
  <c r="AJ348" i="9" s="1"/>
  <c r="AH59" i="9"/>
  <c r="AJ59" i="9" s="1"/>
  <c r="AH50" i="9"/>
  <c r="AJ50" i="9" s="1"/>
  <c r="AH44" i="9"/>
  <c r="AJ44" i="9" s="1"/>
  <c r="AH39" i="9"/>
  <c r="AJ39" i="9" s="1"/>
  <c r="AH31" i="9"/>
  <c r="AJ31" i="9" s="1"/>
  <c r="AH17" i="9"/>
  <c r="AJ17" i="9" s="1"/>
  <c r="AH2" i="9"/>
  <c r="AJ2" i="9" s="1"/>
  <c r="AH657" i="9"/>
  <c r="AJ657" i="9" s="1"/>
  <c r="AH604" i="9"/>
  <c r="AJ604" i="9" s="1"/>
  <c r="AH592" i="9"/>
  <c r="AJ592" i="9" s="1"/>
  <c r="AH531" i="9"/>
  <c r="AJ531" i="9" s="1"/>
  <c r="AH527" i="9"/>
  <c r="AJ527" i="9" s="1"/>
  <c r="AH519" i="9"/>
  <c r="AJ519" i="9" s="1"/>
  <c r="AH515" i="9"/>
  <c r="AJ515" i="9" s="1"/>
  <c r="AH463" i="9"/>
  <c r="AJ463" i="9" s="1"/>
  <c r="AH459" i="9"/>
  <c r="AJ459" i="9" s="1"/>
  <c r="AH451" i="9"/>
  <c r="AJ451" i="9" s="1"/>
  <c r="AH438" i="9"/>
  <c r="AJ438" i="9" s="1"/>
  <c r="AH429" i="9"/>
  <c r="AJ429" i="9" s="1"/>
  <c r="AH404" i="9"/>
  <c r="AJ404" i="9" s="1"/>
  <c r="AH400" i="9"/>
  <c r="AJ400" i="9" s="1"/>
  <c r="AH396" i="9"/>
  <c r="AJ396" i="9" s="1"/>
  <c r="AH388" i="9"/>
  <c r="AJ388" i="9" s="1"/>
  <c r="AH384" i="9"/>
  <c r="AJ384" i="9" s="1"/>
  <c r="AH376" i="9"/>
  <c r="AJ376" i="9" s="1"/>
  <c r="AH368" i="9"/>
  <c r="AJ368" i="9" s="1"/>
  <c r="AH364" i="9"/>
  <c r="AJ364" i="9" s="1"/>
  <c r="AH309" i="9"/>
  <c r="AJ309" i="9" s="1"/>
  <c r="AH282" i="9"/>
  <c r="AJ282" i="9" s="1"/>
  <c r="AH276" i="9"/>
  <c r="AJ276" i="9" s="1"/>
  <c r="AH272" i="9"/>
  <c r="AJ272" i="9" s="1"/>
  <c r="AH268" i="9"/>
  <c r="AJ268" i="9" s="1"/>
  <c r="AH263" i="9"/>
  <c r="AJ263" i="9" s="1"/>
  <c r="AH259" i="9"/>
  <c r="AJ259" i="9" s="1"/>
  <c r="AH253" i="9"/>
  <c r="AJ253" i="9" s="1"/>
  <c r="AH248" i="9"/>
  <c r="AJ248" i="9" s="1"/>
  <c r="AH235" i="9"/>
  <c r="AJ235" i="9" s="1"/>
  <c r="AH230" i="9"/>
  <c r="AJ230" i="9" s="1"/>
  <c r="AH215" i="9"/>
  <c r="AJ215" i="9" s="1"/>
  <c r="AH210" i="9"/>
  <c r="AJ210" i="9" s="1"/>
  <c r="AH199" i="9"/>
  <c r="AJ199" i="9" s="1"/>
  <c r="AH195" i="9"/>
  <c r="AJ195" i="9" s="1"/>
  <c r="AH190" i="9"/>
  <c r="AJ190" i="9" s="1"/>
  <c r="AH183" i="9"/>
  <c r="AJ183" i="9" s="1"/>
  <c r="AH179" i="9"/>
  <c r="AJ179" i="9" s="1"/>
  <c r="AH174" i="9"/>
  <c r="AJ174" i="9" s="1"/>
  <c r="AH168" i="9"/>
  <c r="AJ168" i="9" s="1"/>
  <c r="AH163" i="9"/>
  <c r="AJ163" i="9" s="1"/>
  <c r="AH159" i="9"/>
  <c r="AJ159" i="9" s="1"/>
  <c r="AH153" i="9"/>
  <c r="AJ153" i="9" s="1"/>
  <c r="AH146" i="9"/>
  <c r="AJ146" i="9" s="1"/>
  <c r="AH142" i="9"/>
  <c r="AJ142" i="9" s="1"/>
  <c r="AH137" i="9"/>
  <c r="AJ137" i="9" s="1"/>
  <c r="AH132" i="9"/>
  <c r="AJ132" i="9" s="1"/>
  <c r="AH126" i="9"/>
  <c r="AJ126" i="9" s="1"/>
  <c r="AH122" i="9"/>
  <c r="AJ122" i="9" s="1"/>
  <c r="AH118" i="9"/>
  <c r="AJ118" i="9" s="1"/>
  <c r="AH114" i="9"/>
  <c r="AJ114" i="9" s="1"/>
  <c r="AH110" i="9"/>
  <c r="AJ110" i="9" s="1"/>
  <c r="AH106" i="9"/>
  <c r="AJ106" i="9" s="1"/>
  <c r="AH101" i="9"/>
  <c r="AJ101" i="9" s="1"/>
  <c r="AH90" i="9"/>
  <c r="AJ90" i="9" s="1"/>
  <c r="AH85" i="9"/>
  <c r="AJ85" i="9" s="1"/>
  <c r="AH78" i="9"/>
  <c r="AJ78" i="9" s="1"/>
  <c r="AH74" i="9"/>
  <c r="AJ74" i="9" s="1"/>
  <c r="AH64" i="9"/>
  <c r="AJ64" i="9" s="1"/>
  <c r="AJ525" i="9"/>
  <c r="AJ524" i="9"/>
  <c r="AJ505" i="9"/>
  <c r="AJ597" i="9"/>
  <c r="AJ504" i="9"/>
  <c r="AJ492" i="9"/>
  <c r="AJ480" i="9"/>
  <c r="AJ409" i="9"/>
  <c r="AJ598" i="9"/>
  <c r="AJ509" i="9"/>
  <c r="AJ493" i="9"/>
  <c r="AJ596" i="9"/>
  <c r="AJ523" i="9"/>
  <c r="AJ503" i="9"/>
  <c r="AJ494" i="9"/>
  <c r="AJ522" i="9"/>
  <c r="BF3" i="9"/>
  <c r="BF4" i="9"/>
  <c r="BF5" i="9"/>
  <c r="BF15" i="9"/>
  <c r="BF16" i="9"/>
  <c r="BF25" i="9"/>
  <c r="BF27" i="9"/>
  <c r="BF30" i="9"/>
  <c r="BF31" i="9"/>
  <c r="BF32" i="9"/>
  <c r="BF33" i="9"/>
  <c r="BF34" i="9"/>
  <c r="BF35" i="9"/>
  <c r="BF39" i="9"/>
  <c r="BF40" i="9"/>
  <c r="BF42" i="9"/>
  <c r="BF43" i="9"/>
  <c r="BF45" i="9"/>
  <c r="BF46" i="9"/>
  <c r="BF48" i="9"/>
  <c r="BF52" i="9"/>
  <c r="BF53" i="9"/>
  <c r="BF56" i="9"/>
  <c r="BF57" i="9"/>
  <c r="BF58" i="9"/>
  <c r="BF59" i="9"/>
  <c r="BF61" i="9"/>
  <c r="BF63" i="9"/>
  <c r="BF64" i="9"/>
  <c r="BF66" i="9"/>
  <c r="BF67" i="9"/>
  <c r="BF68" i="9"/>
  <c r="BF69" i="9"/>
  <c r="BF77" i="9"/>
  <c r="BF83" i="9"/>
  <c r="BF84" i="9"/>
  <c r="BF85" i="9"/>
  <c r="BF86" i="9"/>
  <c r="BF88" i="9"/>
  <c r="BF92" i="9"/>
  <c r="BF95" i="9"/>
  <c r="BF96" i="9"/>
  <c r="BF97" i="9"/>
  <c r="BF98" i="9"/>
  <c r="BF99" i="9"/>
  <c r="BF100" i="9"/>
  <c r="BF101" i="9"/>
  <c r="BF106" i="9"/>
  <c r="BF109" i="9"/>
  <c r="BF110" i="9"/>
  <c r="BF111" i="9"/>
  <c r="BF112" i="9"/>
  <c r="BF113" i="9"/>
  <c r="BF114" i="9"/>
  <c r="BF115" i="9"/>
  <c r="BF116" i="9"/>
  <c r="BF117" i="9"/>
  <c r="BF118" i="9"/>
  <c r="BF119" i="9"/>
  <c r="BF120" i="9"/>
  <c r="BF121" i="9"/>
  <c r="BF122" i="9"/>
  <c r="BF123" i="9"/>
  <c r="BF124" i="9"/>
  <c r="BF125" i="9"/>
  <c r="BF126" i="9"/>
  <c r="BF127" i="9"/>
  <c r="BF128" i="9"/>
  <c r="BF129" i="9"/>
  <c r="BF130" i="9"/>
  <c r="BF131" i="9"/>
  <c r="BF132" i="9"/>
  <c r="BF133" i="9"/>
  <c r="BF134" i="9"/>
  <c r="BF135" i="9"/>
  <c r="BF136" i="9"/>
  <c r="BF137" i="9"/>
  <c r="BF138" i="9"/>
  <c r="BF139" i="9"/>
  <c r="BF140" i="9"/>
  <c r="BF141" i="9"/>
  <c r="BF142" i="9"/>
  <c r="BF143" i="9"/>
  <c r="BF144" i="9"/>
  <c r="BF145" i="9"/>
  <c r="BF146" i="9"/>
  <c r="BF147" i="9"/>
  <c r="BF148" i="9"/>
  <c r="BF149" i="9"/>
  <c r="BF150" i="9"/>
  <c r="BF151" i="9"/>
  <c r="BF152" i="9"/>
  <c r="BF153" i="9"/>
  <c r="BF154" i="9"/>
  <c r="BF155" i="9"/>
  <c r="BF156" i="9"/>
  <c r="BF157" i="9"/>
  <c r="BF158" i="9"/>
  <c r="BF159" i="9"/>
  <c r="BF160" i="9"/>
  <c r="BF161" i="9"/>
  <c r="BF162" i="9"/>
  <c r="BF163" i="9"/>
  <c r="BF164" i="9"/>
  <c r="BF165" i="9"/>
  <c r="BF166" i="9"/>
  <c r="BF167" i="9"/>
  <c r="BF168" i="9"/>
  <c r="BF169" i="9"/>
  <c r="BF170" i="9"/>
  <c r="BF171" i="9"/>
  <c r="BF172" i="9"/>
  <c r="BF173" i="9"/>
  <c r="BF174" i="9"/>
  <c r="BF175" i="9"/>
  <c r="BF176" i="9"/>
  <c r="BF177" i="9"/>
  <c r="BF179" i="9"/>
  <c r="BF180" i="9"/>
  <c r="BF181" i="9"/>
  <c r="BF182" i="9"/>
  <c r="BF183" i="9"/>
  <c r="BF184" i="9"/>
  <c r="BF185" i="9"/>
  <c r="BF186" i="9"/>
  <c r="BF187" i="9"/>
  <c r="BF188" i="9"/>
  <c r="BF189" i="9"/>
  <c r="BF190" i="9"/>
  <c r="BF191" i="9"/>
  <c r="BF192" i="9"/>
  <c r="BF193" i="9"/>
  <c r="BF194" i="9"/>
  <c r="BF195" i="9"/>
  <c r="BF196" i="9"/>
  <c r="BF197" i="9"/>
  <c r="BF198" i="9"/>
  <c r="BF199" i="9"/>
  <c r="BF200" i="9"/>
  <c r="BF201" i="9"/>
  <c r="BF202" i="9"/>
  <c r="BF203" i="9"/>
  <c r="BF204" i="9"/>
  <c r="BF205" i="9"/>
  <c r="BF206" i="9"/>
  <c r="BF207" i="9"/>
  <c r="BF208" i="9"/>
  <c r="BF209" i="9"/>
  <c r="BF210" i="9"/>
  <c r="BF211" i="9"/>
  <c r="BF212" i="9"/>
  <c r="BF213" i="9"/>
  <c r="BF214" i="9"/>
  <c r="BF215" i="9"/>
  <c r="BF216" i="9"/>
  <c r="BF217" i="9"/>
  <c r="BF218" i="9"/>
  <c r="BF219" i="9"/>
  <c r="BF220" i="9"/>
  <c r="BF222" i="9"/>
  <c r="BF223" i="9"/>
  <c r="BF224" i="9"/>
  <c r="BF225" i="9"/>
  <c r="BF226" i="9"/>
  <c r="BF227" i="9"/>
  <c r="BF228" i="9"/>
  <c r="BF229" i="9"/>
  <c r="BF230" i="9"/>
  <c r="BF231" i="9"/>
  <c r="BF232" i="9"/>
  <c r="BF233" i="9"/>
  <c r="BF234" i="9"/>
  <c r="BF235" i="9"/>
  <c r="BF236" i="9"/>
  <c r="BF237" i="9"/>
  <c r="BF238" i="9"/>
  <c r="BF239" i="9"/>
  <c r="BF240" i="9"/>
  <c r="BF241" i="9"/>
  <c r="BF242" i="9"/>
  <c r="BF243" i="9"/>
  <c r="BF244" i="9"/>
  <c r="BF245" i="9"/>
  <c r="BF246" i="9"/>
  <c r="BF247" i="9"/>
  <c r="BF248" i="9"/>
  <c r="BF249" i="9"/>
  <c r="BF250" i="9"/>
  <c r="BF251" i="9"/>
  <c r="BF252" i="9"/>
  <c r="BF253" i="9"/>
  <c r="BF254" i="9"/>
  <c r="BF255" i="9"/>
  <c r="BF256" i="9"/>
  <c r="BF257" i="9"/>
  <c r="BF258" i="9"/>
  <c r="BF259" i="9"/>
  <c r="BF260" i="9"/>
  <c r="BF261" i="9"/>
  <c r="BF262" i="9"/>
  <c r="BF263" i="9"/>
  <c r="BF264" i="9"/>
  <c r="BF265" i="9"/>
  <c r="BF266" i="9"/>
  <c r="BF267" i="9"/>
  <c r="BF268" i="9"/>
  <c r="BF269" i="9"/>
  <c r="BF270" i="9"/>
  <c r="BF271" i="9"/>
  <c r="BF272" i="9"/>
  <c r="BF273" i="9"/>
  <c r="BF274" i="9"/>
  <c r="BF275" i="9"/>
  <c r="BF276" i="9"/>
  <c r="BF277" i="9"/>
  <c r="BF278" i="9"/>
  <c r="BF279" i="9"/>
  <c r="BF280" i="9"/>
  <c r="BF281" i="9"/>
  <c r="BF282" i="9"/>
  <c r="BF283" i="9"/>
  <c r="BF284" i="9"/>
  <c r="BF285" i="9"/>
  <c r="BF286" i="9"/>
  <c r="BF287" i="9"/>
  <c r="BF289" i="9"/>
  <c r="BF290" i="9"/>
  <c r="BF291" i="9"/>
  <c r="BF292" i="9"/>
  <c r="BF293" i="9"/>
  <c r="BF294" i="9"/>
  <c r="BF295" i="9"/>
  <c r="BF296" i="9"/>
  <c r="BF297" i="9"/>
  <c r="BF298" i="9"/>
  <c r="BF299" i="9"/>
  <c r="BF300" i="9"/>
  <c r="BF301" i="9"/>
  <c r="BF302" i="9"/>
  <c r="BF303" i="9"/>
  <c r="BF304" i="9"/>
  <c r="BF305" i="9"/>
  <c r="BF306" i="9"/>
  <c r="BF307" i="9"/>
  <c r="BF308" i="9"/>
  <c r="BF309" i="9"/>
  <c r="BF310" i="9"/>
  <c r="BF311" i="9"/>
  <c r="BF312" i="9"/>
  <c r="BF313" i="9"/>
  <c r="BF314" i="9"/>
  <c r="BF315" i="9"/>
  <c r="BF316" i="9"/>
  <c r="BF317" i="9"/>
  <c r="BF318" i="9"/>
  <c r="BF319" i="9"/>
  <c r="BF320" i="9"/>
  <c r="BF321" i="9"/>
  <c r="BF322" i="9"/>
  <c r="BF323" i="9"/>
  <c r="BF324" i="9"/>
  <c r="BF325" i="9"/>
  <c r="BF326" i="9"/>
  <c r="BF327" i="9"/>
  <c r="BF328" i="9"/>
  <c r="BF329" i="9"/>
  <c r="BF330" i="9"/>
  <c r="BF331" i="9"/>
  <c r="BF332" i="9"/>
  <c r="BF333" i="9"/>
  <c r="BF334" i="9"/>
  <c r="BF335" i="9"/>
  <c r="BF336" i="9"/>
  <c r="BF337" i="9"/>
  <c r="BF338" i="9"/>
  <c r="BF339" i="9"/>
  <c r="BF340" i="9"/>
  <c r="BF341" i="9"/>
  <c r="BF342" i="9"/>
  <c r="BF343" i="9"/>
  <c r="BF344" i="9"/>
  <c r="BF345" i="9"/>
  <c r="BF346" i="9"/>
  <c r="BF348" i="9"/>
  <c r="BF349" i="9"/>
  <c r="BF350" i="9"/>
  <c r="BF351" i="9"/>
  <c r="BF352" i="9"/>
  <c r="BF353" i="9"/>
  <c r="BF354" i="9"/>
  <c r="BF355" i="9"/>
  <c r="BF356" i="9"/>
  <c r="BF357" i="9"/>
  <c r="BF358" i="9"/>
  <c r="BF359" i="9"/>
  <c r="BF360" i="9"/>
  <c r="BF361" i="9"/>
  <c r="BF362" i="9"/>
  <c r="BF363" i="9"/>
  <c r="BF364" i="9"/>
  <c r="BF365" i="9"/>
  <c r="BF366" i="9"/>
  <c r="BF367" i="9"/>
  <c r="BF368" i="9"/>
  <c r="BF369" i="9"/>
  <c r="BF370" i="9"/>
  <c r="BF371" i="9"/>
  <c r="BF372" i="9"/>
  <c r="BF373" i="9"/>
  <c r="BF374" i="9"/>
  <c r="BF375" i="9"/>
  <c r="BF376" i="9"/>
  <c r="BF377" i="9"/>
  <c r="BF378" i="9"/>
  <c r="BF379" i="9"/>
  <c r="BF380" i="9"/>
  <c r="BF381" i="9"/>
  <c r="BF382" i="9"/>
  <c r="BF383" i="9"/>
  <c r="BF384" i="9"/>
  <c r="BF385" i="9"/>
  <c r="BF386" i="9"/>
  <c r="BF387" i="9"/>
  <c r="BF388" i="9"/>
  <c r="BF389" i="9"/>
  <c r="BF390" i="9"/>
  <c r="BF391" i="9"/>
  <c r="BF392" i="9"/>
  <c r="BF393" i="9"/>
  <c r="BF394" i="9"/>
  <c r="BF395" i="9"/>
  <c r="BF396" i="9"/>
  <c r="BF397" i="9"/>
  <c r="BF398" i="9"/>
  <c r="BF399" i="9"/>
  <c r="BF400" i="9"/>
  <c r="BF401" i="9"/>
  <c r="BF402" i="9"/>
  <c r="BF403" i="9"/>
  <c r="BF404" i="9"/>
  <c r="BF405" i="9"/>
  <c r="BF406" i="9"/>
  <c r="BF407" i="9"/>
  <c r="BF408" i="9"/>
  <c r="BF409" i="9"/>
  <c r="BF410" i="9"/>
  <c r="BF411" i="9"/>
  <c r="BF412" i="9"/>
  <c r="BF413" i="9"/>
  <c r="BF414" i="9"/>
  <c r="BF415" i="9"/>
  <c r="BF416" i="9"/>
  <c r="BF417" i="9"/>
  <c r="BF418" i="9"/>
  <c r="BF419" i="9"/>
  <c r="BF420" i="9"/>
  <c r="BF421" i="9"/>
  <c r="BF422" i="9"/>
  <c r="BF423" i="9"/>
  <c r="BF424" i="9"/>
  <c r="BF425" i="9"/>
  <c r="BF426" i="9"/>
  <c r="BF427" i="9"/>
  <c r="BF428" i="9"/>
  <c r="BF429" i="9"/>
  <c r="BF430" i="9"/>
  <c r="BF431" i="9"/>
  <c r="BF432" i="9"/>
  <c r="BF433" i="9"/>
  <c r="BF434" i="9"/>
  <c r="BF436" i="9"/>
  <c r="BF437" i="9"/>
  <c r="BF438" i="9"/>
  <c r="BF439" i="9"/>
  <c r="BF440" i="9"/>
  <c r="BF441" i="9"/>
  <c r="BF442" i="9"/>
  <c r="BF443" i="9"/>
  <c r="BF444" i="9"/>
  <c r="BF445" i="9"/>
  <c r="BF446" i="9"/>
  <c r="BF447" i="9"/>
  <c r="BF448" i="9"/>
  <c r="BF449" i="9"/>
  <c r="BF450" i="9"/>
  <c r="BF451" i="9"/>
  <c r="BF452" i="9"/>
  <c r="BF453" i="9"/>
  <c r="BF454" i="9"/>
  <c r="BF455" i="9"/>
  <c r="BF456" i="9"/>
  <c r="BF457" i="9"/>
  <c r="BF458" i="9"/>
  <c r="BF459" i="9"/>
  <c r="BF460" i="9"/>
  <c r="BF461" i="9"/>
  <c r="BF462" i="9"/>
  <c r="BF463" i="9"/>
  <c r="BF464" i="9"/>
  <c r="BF465" i="9"/>
  <c r="BF466" i="9"/>
  <c r="BF467" i="9"/>
  <c r="BF468" i="9"/>
  <c r="BF469" i="9"/>
  <c r="BF470" i="9"/>
  <c r="BF471" i="9"/>
  <c r="BF472" i="9"/>
  <c r="BF473" i="9"/>
  <c r="BF474" i="9"/>
  <c r="BF475" i="9"/>
  <c r="BF476" i="9"/>
  <c r="BF477" i="9"/>
  <c r="BF478" i="9"/>
  <c r="BF479" i="9"/>
  <c r="BF480" i="9"/>
  <c r="BF481" i="9"/>
  <c r="BF482" i="9"/>
  <c r="BF483" i="9"/>
  <c r="BF484" i="9"/>
  <c r="BF485" i="9"/>
  <c r="BF486" i="9"/>
  <c r="BF487" i="9"/>
  <c r="BF488" i="9"/>
  <c r="BF489" i="9"/>
  <c r="BF490" i="9"/>
  <c r="BF491" i="9"/>
  <c r="BF492" i="9"/>
  <c r="BF493" i="9"/>
  <c r="BF494" i="9"/>
  <c r="BF495" i="9"/>
  <c r="BF496" i="9"/>
  <c r="BF497" i="9"/>
  <c r="BF498" i="9"/>
  <c r="BF499" i="9"/>
  <c r="BF500" i="9"/>
  <c r="BF501" i="9"/>
  <c r="BF502" i="9"/>
  <c r="BF503" i="9"/>
  <c r="BF504" i="9"/>
  <c r="BF505" i="9"/>
  <c r="BF506" i="9"/>
  <c r="BF507" i="9"/>
  <c r="BF508" i="9"/>
  <c r="BF509" i="9"/>
  <c r="BF510" i="9"/>
  <c r="BF511" i="9"/>
  <c r="BF512" i="9"/>
  <c r="BF513" i="9"/>
  <c r="BF514" i="9"/>
  <c r="BF515" i="9"/>
  <c r="BF516" i="9"/>
  <c r="BF517" i="9"/>
  <c r="BF518" i="9"/>
  <c r="BF519" i="9"/>
  <c r="BF520" i="9"/>
  <c r="BF521" i="9"/>
  <c r="BF522" i="9"/>
  <c r="BF523" i="9"/>
  <c r="BF524" i="9"/>
  <c r="BF525" i="9"/>
  <c r="BF526" i="9"/>
  <c r="BF527" i="9"/>
  <c r="BF528" i="9"/>
  <c r="BF529" i="9"/>
  <c r="BF530" i="9"/>
  <c r="BF531" i="9"/>
  <c r="BF532" i="9"/>
  <c r="BF533" i="9"/>
  <c r="BF534" i="9"/>
  <c r="BF535" i="9"/>
  <c r="BF536" i="9"/>
  <c r="BF537" i="9"/>
  <c r="BF538" i="9"/>
  <c r="BF539" i="9"/>
  <c r="BF540" i="9"/>
  <c r="BF541" i="9"/>
  <c r="BF542" i="9"/>
  <c r="BF543" i="9"/>
  <c r="BF544" i="9"/>
  <c r="BF545" i="9"/>
  <c r="BF546" i="9"/>
  <c r="BF547" i="9"/>
  <c r="BF548" i="9"/>
  <c r="BF549" i="9"/>
  <c r="BF550" i="9"/>
  <c r="BF551" i="9"/>
  <c r="BF552" i="9"/>
  <c r="BF553" i="9"/>
  <c r="BF554" i="9"/>
  <c r="BF555" i="9"/>
  <c r="BF556" i="9"/>
  <c r="BF557" i="9"/>
  <c r="BF558" i="9"/>
  <c r="BF559" i="9"/>
  <c r="BF560" i="9"/>
  <c r="BF561" i="9"/>
  <c r="BF562" i="9"/>
  <c r="BF563" i="9"/>
  <c r="BF564" i="9"/>
  <c r="BF565" i="9"/>
  <c r="BF566" i="9"/>
  <c r="BF567" i="9"/>
  <c r="BF568" i="9"/>
  <c r="BF569" i="9"/>
  <c r="BF570" i="9"/>
  <c r="BF571" i="9"/>
  <c r="BF572" i="9"/>
  <c r="BF573" i="9"/>
  <c r="BF574" i="9"/>
  <c r="BF575" i="9"/>
  <c r="BF576" i="9"/>
  <c r="BF577" i="9"/>
  <c r="BF578" i="9"/>
  <c r="BF579" i="9"/>
  <c r="BF580" i="9"/>
  <c r="BF581" i="9"/>
  <c r="BF582" i="9"/>
  <c r="BF583" i="9"/>
  <c r="BF584" i="9"/>
  <c r="BF585" i="9"/>
  <c r="BF586" i="9"/>
  <c r="BF588" i="9"/>
  <c r="BF589" i="9"/>
  <c r="BF590" i="9"/>
  <c r="BF591" i="9"/>
  <c r="BF592" i="9"/>
  <c r="BF593" i="9"/>
  <c r="BF594" i="9"/>
  <c r="BF595" i="9"/>
  <c r="BF596" i="9"/>
  <c r="BF597" i="9"/>
  <c r="BF598" i="9"/>
  <c r="BF599" i="9"/>
  <c r="BF600" i="9"/>
  <c r="BF601" i="9"/>
  <c r="BF602" i="9"/>
  <c r="BF603" i="9"/>
  <c r="BF604" i="9"/>
  <c r="BF605" i="9"/>
  <c r="BF606" i="9"/>
  <c r="BF607" i="9"/>
  <c r="BF608" i="9"/>
  <c r="BF609" i="9"/>
  <c r="BF610" i="9"/>
  <c r="BF611" i="9"/>
  <c r="BF612" i="9"/>
  <c r="BF613" i="9"/>
  <c r="BF614" i="9"/>
  <c r="BF615" i="9"/>
  <c r="BF616" i="9"/>
  <c r="BF617" i="9"/>
  <c r="BF618" i="9"/>
  <c r="BF619" i="9"/>
  <c r="BF620" i="9"/>
  <c r="BF621" i="9"/>
  <c r="BF622" i="9"/>
  <c r="BF623" i="9"/>
  <c r="BF624" i="9"/>
  <c r="BF625" i="9"/>
  <c r="BF626" i="9"/>
  <c r="BF627" i="9"/>
  <c r="BF628" i="9"/>
  <c r="BF629" i="9"/>
  <c r="BF630" i="9"/>
  <c r="BF631" i="9"/>
  <c r="BF632" i="9"/>
  <c r="BF633" i="9"/>
  <c r="BF634" i="9"/>
  <c r="BF635" i="9"/>
  <c r="BF636" i="9"/>
  <c r="BF637" i="9"/>
  <c r="BF638" i="9"/>
  <c r="BF639" i="9"/>
  <c r="BF640" i="9"/>
  <c r="BF641" i="9"/>
  <c r="BF642" i="9"/>
  <c r="BF643" i="9"/>
  <c r="BF644" i="9"/>
  <c r="BF645" i="9"/>
  <c r="BF646" i="9"/>
  <c r="BF647" i="9"/>
  <c r="BF648" i="9"/>
  <c r="BF649" i="9"/>
  <c r="BF650" i="9"/>
  <c r="BF651" i="9"/>
  <c r="BF652" i="9"/>
  <c r="BF653" i="9"/>
  <c r="BF654" i="9"/>
  <c r="BF655" i="9"/>
  <c r="BF656" i="9"/>
  <c r="BF657" i="9"/>
  <c r="BF658" i="9"/>
  <c r="BF659" i="9"/>
  <c r="BF660" i="9"/>
  <c r="BF661" i="9"/>
  <c r="BF662" i="9"/>
  <c r="BF663" i="9"/>
  <c r="BF664" i="9"/>
  <c r="BF665" i="9"/>
  <c r="BF666" i="9"/>
  <c r="BF667" i="9"/>
  <c r="BF668" i="9"/>
  <c r="BF669" i="9"/>
  <c r="BF670" i="9"/>
  <c r="BF671" i="9"/>
  <c r="BF672" i="9"/>
  <c r="BF673" i="9"/>
  <c r="BF674" i="9"/>
  <c r="BF675" i="9"/>
  <c r="BF676" i="9"/>
  <c r="BF677" i="9"/>
  <c r="BF678" i="9"/>
  <c r="BF679" i="9"/>
  <c r="BF680" i="9"/>
  <c r="BF681" i="9"/>
  <c r="BF682" i="9"/>
  <c r="BF683" i="9"/>
  <c r="BF684" i="9"/>
  <c r="BF685" i="9"/>
  <c r="BF686" i="9"/>
  <c r="BF687" i="9"/>
  <c r="BF688" i="9"/>
  <c r="BF689" i="9"/>
  <c r="BF690" i="9"/>
  <c r="BF691" i="9"/>
  <c r="BF692" i="9"/>
  <c r="BF693" i="9"/>
  <c r="BF694" i="9"/>
  <c r="BF695" i="9"/>
  <c r="BF696" i="9"/>
  <c r="BF697" i="9"/>
  <c r="BF699" i="9"/>
  <c r="BF700" i="9"/>
  <c r="BF701" i="9"/>
  <c r="BF702" i="9"/>
  <c r="BF703" i="9"/>
  <c r="BF704" i="9"/>
  <c r="BF705" i="9"/>
  <c r="BF706" i="9"/>
  <c r="BF707" i="9"/>
  <c r="BF708" i="9"/>
  <c r="BF709" i="9"/>
  <c r="BF710" i="9"/>
  <c r="BF711" i="9"/>
  <c r="BF712" i="9"/>
  <c r="BF713" i="9"/>
  <c r="BF714" i="9"/>
  <c r="BF715" i="9"/>
  <c r="BF716" i="9"/>
  <c r="BF718" i="9"/>
  <c r="BF719" i="9"/>
  <c r="BF720" i="9"/>
  <c r="BF721" i="9"/>
  <c r="BF722" i="9"/>
  <c r="BF723" i="9"/>
  <c r="BF724" i="9"/>
  <c r="BF725" i="9"/>
  <c r="BF726" i="9"/>
  <c r="BF727" i="9"/>
  <c r="BF728" i="9"/>
  <c r="BF729" i="9"/>
  <c r="BF731" i="9"/>
  <c r="BF732" i="9"/>
  <c r="BF733" i="9"/>
  <c r="BF734" i="9"/>
  <c r="BF735" i="9"/>
  <c r="BF736" i="9"/>
  <c r="BF737" i="9"/>
  <c r="BF738" i="9"/>
  <c r="BF739" i="9"/>
  <c r="BF740" i="9"/>
  <c r="BF741" i="9"/>
  <c r="BF742" i="9"/>
  <c r="BF743" i="9"/>
  <c r="BF744" i="9"/>
  <c r="BF745" i="9"/>
  <c r="BF746" i="9"/>
  <c r="BF747" i="9"/>
  <c r="BF748" i="9"/>
  <c r="BF749" i="9"/>
  <c r="BF750" i="9"/>
  <c r="BF751" i="9"/>
  <c r="BF752" i="9"/>
  <c r="BF753" i="9"/>
  <c r="BF754" i="9"/>
  <c r="BF755" i="9"/>
  <c r="BF756" i="9"/>
  <c r="BF757" i="9"/>
  <c r="BF758" i="9"/>
  <c r="BF759" i="9"/>
  <c r="BF760" i="9"/>
  <c r="BF761" i="9"/>
  <c r="BF762" i="9"/>
  <c r="BF763" i="9"/>
  <c r="BF764" i="9"/>
  <c r="BF765" i="9"/>
  <c r="BF766" i="9"/>
  <c r="BF767" i="9"/>
  <c r="BF768" i="9"/>
  <c r="BF769" i="9"/>
  <c r="BF770" i="9"/>
  <c r="BF771" i="9"/>
  <c r="BF772" i="9"/>
  <c r="BF773" i="9"/>
  <c r="BF774" i="9"/>
  <c r="BF775" i="9"/>
  <c r="BF776" i="9"/>
  <c r="BF777" i="9"/>
  <c r="BF778" i="9"/>
  <c r="BF779" i="9"/>
  <c r="BF780" i="9"/>
  <c r="BF781" i="9"/>
  <c r="BF782" i="9"/>
  <c r="BF784" i="9"/>
  <c r="BF785" i="9"/>
  <c r="BF786" i="9"/>
  <c r="BF787" i="9"/>
  <c r="BF788" i="9"/>
  <c r="BF789" i="9"/>
  <c r="BF791" i="9"/>
  <c r="BF792" i="9"/>
  <c r="BF793" i="9"/>
  <c r="BF794" i="9"/>
  <c r="BF795" i="9"/>
  <c r="BF796" i="9"/>
  <c r="BF797" i="9"/>
  <c r="BF798" i="9"/>
  <c r="BF799" i="9"/>
  <c r="BF800" i="9"/>
  <c r="BF801" i="9"/>
  <c r="BF802" i="9"/>
  <c r="BF803" i="9"/>
  <c r="BF804" i="9"/>
  <c r="BF805" i="9"/>
  <c r="BF806" i="9"/>
  <c r="BF807" i="9"/>
  <c r="BF808" i="9"/>
  <c r="BF809" i="9"/>
  <c r="BF810" i="9"/>
  <c r="BF811" i="9"/>
  <c r="BF812" i="9"/>
  <c r="BF813" i="9"/>
  <c r="BF814" i="9"/>
  <c r="BF815" i="9"/>
  <c r="BF816" i="9"/>
  <c r="BF817" i="9"/>
  <c r="BF818" i="9"/>
  <c r="BF819" i="9"/>
  <c r="BF820" i="9"/>
  <c r="BF821" i="9"/>
  <c r="BF822" i="9"/>
  <c r="BF823" i="9"/>
  <c r="BF824" i="9"/>
  <c r="BF825" i="9"/>
  <c r="BF826" i="9"/>
  <c r="BF827" i="9"/>
  <c r="BF828" i="9"/>
  <c r="BF829" i="9"/>
  <c r="BF830" i="9"/>
  <c r="BF831" i="9"/>
  <c r="BF832" i="9"/>
  <c r="BF833" i="9"/>
  <c r="BF834" i="9"/>
  <c r="BF835" i="9"/>
  <c r="BF836" i="9"/>
  <c r="BF837" i="9"/>
  <c r="BF838" i="9"/>
  <c r="BF839" i="9"/>
  <c r="BF840" i="9"/>
  <c r="BF841" i="9"/>
  <c r="BF842" i="9"/>
  <c r="BF843" i="9"/>
  <c r="BF844" i="9"/>
  <c r="BF845" i="9"/>
  <c r="BF847" i="9"/>
  <c r="BF848" i="9"/>
  <c r="BF849" i="9"/>
  <c r="BF850" i="9"/>
  <c r="BF851" i="9"/>
  <c r="BF852" i="9"/>
  <c r="BF853" i="9"/>
  <c r="BF854" i="9"/>
  <c r="BF855" i="9"/>
  <c r="BF856" i="9"/>
  <c r="BF857" i="9"/>
  <c r="BF858" i="9"/>
  <c r="BF859" i="9"/>
  <c r="BF860" i="9"/>
  <c r="BF861" i="9"/>
  <c r="BF862" i="9"/>
  <c r="BF863" i="9"/>
  <c r="BF864" i="9"/>
  <c r="BF865" i="9"/>
  <c r="BF866" i="9"/>
  <c r="BF867" i="9"/>
  <c r="BF868" i="9"/>
  <c r="BF869" i="9"/>
  <c r="BF870" i="9"/>
  <c r="BF871" i="9"/>
  <c r="BF872" i="9"/>
  <c r="BF874" i="9"/>
  <c r="BF875" i="9"/>
  <c r="BF876" i="9"/>
  <c r="BF877" i="9"/>
  <c r="BF878" i="9"/>
  <c r="BF879" i="9"/>
  <c r="BF880" i="9"/>
  <c r="BF881" i="9"/>
  <c r="BF882" i="9"/>
  <c r="BF883" i="9"/>
  <c r="BF884" i="9"/>
  <c r="BF885" i="9"/>
  <c r="BF886" i="9"/>
  <c r="BF887" i="9"/>
  <c r="BF888" i="9"/>
  <c r="BF889" i="9"/>
  <c r="BF890" i="9"/>
  <c r="BF891" i="9"/>
  <c r="BF892" i="9"/>
  <c r="BF893" i="9"/>
  <c r="BF894" i="9"/>
  <c r="BF895" i="9"/>
  <c r="BF896" i="9"/>
  <c r="BF897" i="9"/>
  <c r="BF898" i="9"/>
  <c r="BF900" i="9"/>
  <c r="BF901" i="9"/>
  <c r="BF902" i="9"/>
  <c r="BF903" i="9"/>
  <c r="BF904" i="9"/>
  <c r="BF905" i="9"/>
  <c r="BF906" i="9"/>
  <c r="BF907" i="9"/>
  <c r="BF908" i="9"/>
  <c r="BF909" i="9"/>
  <c r="BF910" i="9"/>
  <c r="BF911" i="9"/>
  <c r="BF912" i="9"/>
  <c r="BF913" i="9"/>
  <c r="BF914" i="9"/>
  <c r="BF915" i="9"/>
  <c r="BF916" i="9"/>
  <c r="BF917" i="9"/>
  <c r="BF918" i="9"/>
  <c r="BF919" i="9"/>
  <c r="BF920" i="9"/>
  <c r="BF921" i="9"/>
  <c r="BF922" i="9"/>
  <c r="BF923" i="9"/>
  <c r="BF924" i="9"/>
  <c r="BF925" i="9"/>
  <c r="BF926" i="9"/>
  <c r="BF927" i="9"/>
  <c r="BF928" i="9"/>
  <c r="BF929" i="9"/>
  <c r="BF930" i="9"/>
  <c r="BF931" i="9"/>
  <c r="BF932" i="9"/>
  <c r="BF933" i="9"/>
  <c r="BF934" i="9"/>
  <c r="BF935" i="9"/>
  <c r="BF936" i="9"/>
  <c r="BF937" i="9"/>
  <c r="BF938" i="9"/>
  <c r="BF939" i="9"/>
  <c r="BF940" i="9"/>
  <c r="BF941" i="9"/>
  <c r="BF942" i="9"/>
  <c r="BF943" i="9"/>
  <c r="BF944" i="9"/>
  <c r="BF945" i="9"/>
  <c r="BF946" i="9"/>
  <c r="BF947" i="9"/>
  <c r="BF948" i="9"/>
  <c r="BF949" i="9"/>
  <c r="BF950" i="9"/>
  <c r="BF951" i="9"/>
  <c r="BF952" i="9"/>
  <c r="BF953" i="9"/>
  <c r="BF954" i="9"/>
  <c r="BF956" i="9"/>
  <c r="BF957" i="9"/>
  <c r="BF958" i="9"/>
  <c r="BF959" i="9"/>
  <c r="BF960" i="9"/>
  <c r="BF961" i="9"/>
  <c r="BF962" i="9"/>
  <c r="BF963" i="9"/>
  <c r="BF964" i="9"/>
  <c r="BF965" i="9"/>
  <c r="BF966" i="9"/>
  <c r="BF967" i="9"/>
  <c r="BF968" i="9"/>
  <c r="BF969" i="9"/>
  <c r="BF970" i="9"/>
  <c r="BF971" i="9"/>
  <c r="BF972" i="9"/>
  <c r="BF973" i="9"/>
  <c r="BF974" i="9"/>
  <c r="BF975" i="9"/>
  <c r="BF976" i="9"/>
  <c r="BF977" i="9"/>
  <c r="BF978" i="9"/>
  <c r="BF979" i="9"/>
  <c r="BF980" i="9"/>
  <c r="BF981" i="9"/>
  <c r="BF982" i="9"/>
  <c r="BF983" i="9"/>
  <c r="BF984" i="9"/>
  <c r="BF985" i="9"/>
  <c r="BF986" i="9"/>
  <c r="BF987" i="9"/>
  <c r="BF988" i="9"/>
  <c r="BF989" i="9"/>
  <c r="BF990" i="9"/>
  <c r="BF991" i="9"/>
  <c r="BF992" i="9"/>
  <c r="BF993" i="9"/>
  <c r="BF994" i="9"/>
  <c r="BF995" i="9"/>
  <c r="BF996" i="9"/>
  <c r="BF997" i="9"/>
  <c r="BF998" i="9"/>
  <c r="BF999" i="9"/>
  <c r="BF1000" i="9"/>
  <c r="BF1001" i="9"/>
  <c r="BF1002" i="9"/>
  <c r="BF1003" i="9"/>
  <c r="BF1004" i="9"/>
  <c r="BF1005" i="9"/>
  <c r="BF1006" i="9"/>
  <c r="BF1007" i="9"/>
  <c r="BF1008" i="9"/>
  <c r="BF1009" i="9"/>
  <c r="BF1010" i="9"/>
  <c r="BF1011" i="9"/>
  <c r="BF1012" i="9"/>
  <c r="BF1013" i="9"/>
  <c r="BF1014" i="9"/>
  <c r="BF1015" i="9"/>
  <c r="BF1016" i="9"/>
  <c r="BF1017" i="9"/>
  <c r="BF1018" i="9"/>
  <c r="BF1019" i="9"/>
  <c r="BF1020" i="9"/>
  <c r="BF1021" i="9"/>
  <c r="BF1022" i="9"/>
  <c r="BF1023" i="9"/>
  <c r="BF1024" i="9"/>
  <c r="BF1025" i="9"/>
  <c r="BF1026" i="9"/>
  <c r="BF1027" i="9"/>
  <c r="BF1028" i="9"/>
  <c r="BF1029" i="9"/>
  <c r="BF1030" i="9"/>
  <c r="BF1031" i="9"/>
  <c r="BF1032" i="9"/>
  <c r="BF1033" i="9"/>
  <c r="BF1034" i="9"/>
  <c r="BF1035" i="9"/>
  <c r="BF1036" i="9"/>
  <c r="BF1037" i="9"/>
  <c r="BF1038" i="9"/>
  <c r="BF1039" i="9"/>
  <c r="BF1040" i="9"/>
  <c r="BF1041" i="9"/>
  <c r="BF1042" i="9"/>
  <c r="BF1043" i="9"/>
  <c r="BF1044" i="9"/>
  <c r="BF1045" i="9"/>
  <c r="BF1046" i="9"/>
  <c r="BF1047" i="9"/>
  <c r="BF1048" i="9"/>
  <c r="BF1049" i="9"/>
  <c r="BF1050" i="9"/>
  <c r="BF1051" i="9"/>
  <c r="BF1052" i="9"/>
  <c r="BF1053" i="9"/>
  <c r="BF1054" i="9"/>
  <c r="BF1055" i="9"/>
  <c r="BF1056" i="9"/>
  <c r="BF1057" i="9"/>
  <c r="BF1058" i="9"/>
  <c r="BF1059" i="9"/>
  <c r="BF1060" i="9"/>
  <c r="BF1061" i="9"/>
  <c r="BF1062" i="9"/>
  <c r="BF1063" i="9"/>
  <c r="BF1064" i="9"/>
  <c r="BF1065" i="9"/>
  <c r="BF1066" i="9"/>
  <c r="BF1067" i="9"/>
  <c r="BF1068" i="9"/>
  <c r="BF1069" i="9"/>
  <c r="BF1070" i="9"/>
  <c r="BF1071" i="9"/>
  <c r="BF1072" i="9"/>
  <c r="BF1073" i="9"/>
  <c r="BF1074" i="9"/>
  <c r="BF1075" i="9"/>
  <c r="BF1076" i="9"/>
  <c r="BF1077" i="9"/>
  <c r="BF1078" i="9"/>
  <c r="BF1079" i="9"/>
  <c r="BF1080" i="9"/>
  <c r="BF1081" i="9"/>
  <c r="BF1082" i="9"/>
  <c r="BF1083" i="9"/>
  <c r="BF1084" i="9"/>
  <c r="BF1085" i="9"/>
  <c r="BF1086" i="9"/>
  <c r="BF1087" i="9"/>
  <c r="BF1088" i="9"/>
  <c r="BF1089" i="9"/>
  <c r="BF1090" i="9"/>
  <c r="BF1091" i="9"/>
  <c r="BF1092" i="9"/>
  <c r="BF1093" i="9"/>
  <c r="BF1094" i="9"/>
  <c r="BF1095" i="9"/>
  <c r="BF1096" i="9"/>
  <c r="BF1097" i="9"/>
  <c r="BF1098" i="9"/>
  <c r="BF1099" i="9"/>
  <c r="BF1100" i="9"/>
  <c r="BF1101" i="9"/>
  <c r="BF1102" i="9"/>
  <c r="BF1103" i="9"/>
  <c r="BF1104" i="9"/>
  <c r="BF1105" i="9"/>
  <c r="BF1106" i="9"/>
  <c r="BF1107" i="9"/>
  <c r="BF1108" i="9"/>
  <c r="BF1109" i="9"/>
  <c r="BF1110" i="9"/>
  <c r="BF1111" i="9"/>
  <c r="BF1112" i="9"/>
  <c r="BF1113" i="9"/>
  <c r="BF1114" i="9"/>
  <c r="BF1115" i="9"/>
  <c r="BF1116" i="9"/>
  <c r="BF1117" i="9"/>
  <c r="BF1118" i="9"/>
  <c r="BF1119" i="9"/>
  <c r="BF1120" i="9"/>
  <c r="BF1121" i="9"/>
  <c r="BF1122" i="9"/>
  <c r="BF1123" i="9"/>
  <c r="BF1124" i="9"/>
  <c r="BF1125" i="9"/>
  <c r="BF1126" i="9"/>
  <c r="BF1127" i="9"/>
  <c r="BF1128" i="9"/>
  <c r="BF1129" i="9"/>
  <c r="BF1130" i="9"/>
  <c r="BF1131" i="9"/>
  <c r="BF1132" i="9"/>
  <c r="BF1133" i="9"/>
  <c r="BF1134" i="9"/>
  <c r="BF1135" i="9"/>
  <c r="BF1136" i="9"/>
  <c r="BF1137" i="9"/>
  <c r="BF1138" i="9"/>
  <c r="BF1139" i="9"/>
  <c r="BF1140" i="9"/>
  <c r="BF1141" i="9"/>
  <c r="BF1142" i="9"/>
  <c r="BF1143" i="9"/>
  <c r="BF1144" i="9"/>
  <c r="BF1145" i="9"/>
  <c r="BF1146" i="9"/>
  <c r="BF1147" i="9"/>
  <c r="BF1148" i="9"/>
  <c r="BF1149" i="9"/>
  <c r="BF1150" i="9"/>
  <c r="BF1151" i="9"/>
  <c r="BF1152" i="9"/>
  <c r="BF1153" i="9"/>
  <c r="BF1154" i="9"/>
  <c r="BF1155" i="9"/>
  <c r="BF1156" i="9"/>
  <c r="BF1157" i="9"/>
  <c r="BF1158" i="9"/>
  <c r="BF1159" i="9"/>
  <c r="BF1160" i="9"/>
  <c r="BF1161" i="9"/>
  <c r="BF1162" i="9"/>
  <c r="BF1163" i="9"/>
  <c r="BF1164" i="9"/>
  <c r="BF1165" i="9"/>
  <c r="BF1166" i="9"/>
  <c r="BF1167" i="9"/>
  <c r="BF1168" i="9"/>
  <c r="BF1169" i="9"/>
  <c r="BF1170" i="9"/>
  <c r="BF1171" i="9"/>
  <c r="BF1172" i="9"/>
  <c r="BF1173" i="9"/>
  <c r="BF1174" i="9"/>
  <c r="BF1175" i="9"/>
  <c r="BF1176" i="9"/>
  <c r="BF1177" i="9"/>
  <c r="BF1178" i="9"/>
  <c r="BF1179" i="9"/>
  <c r="BF1180" i="9"/>
  <c r="BF1181" i="9"/>
  <c r="BF1182" i="9"/>
  <c r="BF1183" i="9"/>
  <c r="BF1184" i="9"/>
  <c r="BF1185" i="9"/>
  <c r="BF1186" i="9"/>
  <c r="BF1187" i="9"/>
  <c r="BF1188" i="9"/>
  <c r="BF1189" i="9"/>
  <c r="BF1190" i="9"/>
  <c r="BF1191" i="9"/>
  <c r="BF1192" i="9"/>
  <c r="BF1193" i="9"/>
  <c r="BF1194" i="9"/>
  <c r="BF1195" i="9"/>
  <c r="BF1196" i="9"/>
  <c r="BF1197" i="9"/>
  <c r="BF1198" i="9"/>
  <c r="BF1199" i="9"/>
  <c r="BF1200" i="9"/>
  <c r="BF1201" i="9"/>
  <c r="BF1202" i="9"/>
  <c r="BF1203" i="9"/>
  <c r="BF1204" i="9"/>
  <c r="BF1205" i="9"/>
  <c r="BF1206" i="9"/>
  <c r="BF1207" i="9"/>
  <c r="BF1208" i="9"/>
  <c r="BF1209" i="9"/>
  <c r="BF1210" i="9"/>
  <c r="BF1211" i="9"/>
  <c r="BF1212" i="9"/>
  <c r="BF1213" i="9"/>
  <c r="BF1214" i="9"/>
  <c r="BF1215" i="9"/>
  <c r="BF1216" i="9"/>
  <c r="BF1217" i="9"/>
  <c r="BF1218" i="9"/>
  <c r="BF1219" i="9"/>
  <c r="BF1220" i="9"/>
  <c r="BF1221" i="9"/>
  <c r="BF1222" i="9"/>
  <c r="BF1223" i="9"/>
  <c r="BF1224" i="9"/>
  <c r="BF1225" i="9"/>
  <c r="BF1226" i="9"/>
  <c r="BF1227" i="9"/>
  <c r="BF1228" i="9"/>
  <c r="BF1229" i="9"/>
  <c r="BF1230" i="9"/>
  <c r="BF1231" i="9"/>
  <c r="BF1232" i="9"/>
  <c r="BF1233" i="9"/>
  <c r="BF1234" i="9"/>
  <c r="BF1235" i="9"/>
  <c r="BF1236" i="9"/>
  <c r="BF1237" i="9"/>
  <c r="BF1238" i="9"/>
  <c r="BF1239" i="9"/>
  <c r="BF1240" i="9"/>
  <c r="BF1241" i="9"/>
  <c r="BF1242" i="9"/>
  <c r="BF1243" i="9"/>
  <c r="BF1244" i="9"/>
  <c r="BF1245" i="9"/>
  <c r="BF1246" i="9"/>
  <c r="BF1247" i="9"/>
  <c r="BF1248" i="9"/>
  <c r="BF1249" i="9"/>
  <c r="BF1250" i="9"/>
  <c r="BF1251" i="9"/>
  <c r="BF1252" i="9"/>
  <c r="BF1253" i="9"/>
  <c r="BF1254" i="9"/>
  <c r="BF1255" i="9"/>
  <c r="BF1256" i="9"/>
  <c r="BF1257" i="9"/>
  <c r="BF1258" i="9"/>
  <c r="BF1259" i="9"/>
  <c r="BF1260" i="9"/>
  <c r="BF1261" i="9"/>
  <c r="BF1262" i="9"/>
  <c r="BF1263" i="9"/>
  <c r="BF1264" i="9"/>
  <c r="BF1265" i="9"/>
  <c r="BF1266" i="9"/>
  <c r="BF1267" i="9"/>
  <c r="BF1268" i="9"/>
  <c r="BF1269" i="9"/>
  <c r="BF1270" i="9"/>
  <c r="BF1271" i="9"/>
  <c r="BF1272" i="9"/>
  <c r="BF1273" i="9"/>
  <c r="BF1274" i="9"/>
  <c r="BF1275" i="9"/>
  <c r="BF1276" i="9"/>
  <c r="BF1277" i="9"/>
  <c r="BF1278" i="9"/>
  <c r="BF1279" i="9"/>
  <c r="BF1280" i="9"/>
  <c r="BF1281" i="9"/>
  <c r="BF1282" i="9"/>
  <c r="BF1283" i="9"/>
  <c r="BF1284" i="9"/>
  <c r="BF1285" i="9"/>
  <c r="BF1286" i="9"/>
  <c r="BF1287" i="9"/>
  <c r="BF1288" i="9"/>
  <c r="BF1289" i="9"/>
  <c r="BF1290" i="9"/>
  <c r="BF1291" i="9"/>
  <c r="BF1292" i="9"/>
  <c r="BF1293" i="9"/>
  <c r="BF1294" i="9"/>
  <c r="BF1295" i="9"/>
  <c r="BF1296" i="9"/>
  <c r="BF1297" i="9"/>
  <c r="BF1298" i="9"/>
  <c r="BF1299" i="9"/>
  <c r="BF1300" i="9"/>
  <c r="BF1301" i="9"/>
  <c r="BF1302" i="9"/>
  <c r="BF1303" i="9"/>
  <c r="BF1304" i="9"/>
  <c r="BF1305" i="9"/>
  <c r="BF1306" i="9"/>
  <c r="BF1307" i="9"/>
  <c r="BF1308" i="9"/>
  <c r="BF1309" i="9"/>
  <c r="BF1310" i="9"/>
  <c r="BF1311" i="9"/>
  <c r="BF1312" i="9"/>
  <c r="BF1313" i="9"/>
  <c r="BF1314" i="9"/>
  <c r="BF1315" i="9"/>
  <c r="BF1316" i="9"/>
  <c r="BF1317" i="9"/>
  <c r="BF1318" i="9"/>
  <c r="BF1319" i="9"/>
  <c r="BF1320" i="9"/>
  <c r="BF1321" i="9"/>
  <c r="BF1322" i="9"/>
  <c r="BF1323" i="9"/>
  <c r="BF1324" i="9"/>
  <c r="BF1325" i="9"/>
  <c r="BF1326" i="9"/>
  <c r="BF1327" i="9"/>
  <c r="BF1328" i="9"/>
  <c r="BF1329" i="9"/>
  <c r="BF1330" i="9"/>
  <c r="BF1331" i="9"/>
  <c r="BF1332" i="9"/>
  <c r="BF1333" i="9"/>
  <c r="BF1334" i="9"/>
  <c r="BF1335" i="9"/>
  <c r="BF1337" i="9"/>
  <c r="BF1338" i="9"/>
  <c r="BF1339" i="9"/>
  <c r="BF1340" i="9"/>
  <c r="BF1341" i="9"/>
  <c r="BF1342" i="9"/>
  <c r="BF1343" i="9"/>
  <c r="BF1344" i="9"/>
  <c r="BF1345" i="9"/>
  <c r="BF1346" i="9"/>
  <c r="BF1347" i="9"/>
  <c r="BF1348" i="9"/>
  <c r="BF1349" i="9"/>
  <c r="BF1350" i="9"/>
  <c r="BF1351" i="9"/>
  <c r="BF1352" i="9"/>
  <c r="BF1353" i="9"/>
  <c r="BF1354" i="9"/>
  <c r="BF1355" i="9"/>
  <c r="BF1356" i="9"/>
  <c r="BF1357" i="9"/>
  <c r="BF1358" i="9"/>
  <c r="BF1359" i="9"/>
  <c r="BF1360" i="9"/>
  <c r="BF1361" i="9"/>
  <c r="BF1362" i="9"/>
  <c r="BF1363" i="9"/>
  <c r="BF1364" i="9"/>
  <c r="BF1365" i="9"/>
  <c r="BF1366" i="9"/>
  <c r="BF1367" i="9"/>
  <c r="BF1368" i="9"/>
  <c r="BF1369" i="9"/>
  <c r="BF1370" i="9"/>
  <c r="BF1371" i="9"/>
  <c r="BF1372" i="9"/>
  <c r="BF1373" i="9"/>
  <c r="BF1374" i="9"/>
  <c r="BF1375" i="9"/>
  <c r="BF1376" i="9"/>
  <c r="BF1377" i="9"/>
  <c r="BF1378" i="9"/>
  <c r="BF1379" i="9"/>
  <c r="BF1380" i="9"/>
  <c r="BF1381" i="9"/>
  <c r="BF1382" i="9"/>
  <c r="BF1383" i="9"/>
  <c r="BF1384" i="9"/>
  <c r="BF1385" i="9"/>
  <c r="BF1386" i="9"/>
  <c r="BF1387" i="9"/>
  <c r="BF1388" i="9"/>
  <c r="BF1389" i="9"/>
  <c r="BF1390" i="9"/>
  <c r="BF1391" i="9"/>
  <c r="BF1392" i="9"/>
  <c r="BF1393" i="9"/>
  <c r="BF1394" i="9"/>
  <c r="BF1395" i="9"/>
  <c r="BF1396" i="9"/>
  <c r="BF1397" i="9"/>
  <c r="BF1398" i="9"/>
  <c r="BF1399" i="9"/>
  <c r="BF1400" i="9"/>
  <c r="BF1401" i="9"/>
  <c r="BF1402" i="9"/>
  <c r="BF1403" i="9"/>
  <c r="BF1404" i="9"/>
  <c r="BF1405" i="9"/>
  <c r="BF1406" i="9"/>
  <c r="BF1407" i="9"/>
  <c r="BF1408" i="9"/>
  <c r="BF1409" i="9"/>
  <c r="BF1410" i="9"/>
  <c r="BF1411" i="9"/>
  <c r="BF1412" i="9"/>
  <c r="BF1413" i="9"/>
  <c r="BF1414" i="9"/>
  <c r="BF1415" i="9"/>
  <c r="BF1416" i="9"/>
  <c r="BF1417" i="9"/>
  <c r="BF1418" i="9"/>
  <c r="BF1419" i="9"/>
  <c r="BF1420" i="9"/>
  <c r="BF1421" i="9"/>
  <c r="BF1422" i="9"/>
  <c r="BF1423" i="9"/>
  <c r="BF1424" i="9"/>
  <c r="BF1425" i="9"/>
  <c r="BF1426" i="9"/>
  <c r="BF1427" i="9"/>
  <c r="BF1428" i="9"/>
  <c r="BF1429" i="9"/>
  <c r="BF1430" i="9"/>
  <c r="BF1431" i="9"/>
  <c r="BF1432" i="9"/>
  <c r="BF1433" i="9"/>
  <c r="BF1434" i="9"/>
  <c r="BF1435" i="9"/>
  <c r="BF1436" i="9"/>
  <c r="BF1437" i="9"/>
  <c r="BF1438" i="9"/>
  <c r="BF1439" i="9"/>
  <c r="BF1440" i="9"/>
  <c r="BF1441" i="9"/>
  <c r="BF1442" i="9"/>
  <c r="BF1443" i="9"/>
  <c r="BF1444" i="9"/>
  <c r="BF1445" i="9"/>
  <c r="BF1446" i="9"/>
  <c r="BF1447" i="9"/>
  <c r="BF1448" i="9"/>
  <c r="BF1449" i="9"/>
  <c r="BF1450" i="9"/>
  <c r="BF1451" i="9"/>
  <c r="BF1452" i="9"/>
  <c r="BF1453" i="9"/>
  <c r="BF1454" i="9"/>
  <c r="BF1455" i="9"/>
  <c r="BF1456" i="9"/>
  <c r="BF1457" i="9"/>
  <c r="BF1458" i="9"/>
  <c r="BF1459" i="9"/>
  <c r="BF1460" i="9"/>
  <c r="BF1461" i="9"/>
  <c r="BF1462" i="9"/>
  <c r="BF1463" i="9"/>
  <c r="BF1464" i="9"/>
  <c r="BF1465" i="9"/>
  <c r="BF1466" i="9"/>
  <c r="BF1467" i="9"/>
  <c r="BF1468" i="9"/>
  <c r="BF1469" i="9"/>
  <c r="BF1470" i="9"/>
  <c r="AE298" i="9" l="1"/>
  <c r="AE363" i="9"/>
  <c r="AE484" i="9"/>
  <c r="AE577" i="9"/>
  <c r="AE629" i="9"/>
  <c r="AE652" i="9"/>
  <c r="AE470" i="9"/>
  <c r="AE495" i="9"/>
  <c r="AE405" i="9"/>
  <c r="AE521" i="9"/>
  <c r="AE305" i="9"/>
  <c r="AE389" i="9"/>
  <c r="AE497" i="9"/>
  <c r="AE573" i="9"/>
  <c r="AE626" i="9"/>
  <c r="AE615" i="9"/>
  <c r="AE511" i="9"/>
  <c r="AE646" i="9"/>
  <c r="AE432" i="9"/>
  <c r="AE514" i="9"/>
  <c r="AE609" i="9"/>
  <c r="AE645" i="9"/>
  <c r="AE479" i="9"/>
  <c r="AE300" i="9"/>
  <c r="AE390" i="9"/>
  <c r="AE502" i="9"/>
  <c r="AE483" i="9"/>
  <c r="AE434" i="9"/>
  <c r="AE607" i="9"/>
  <c r="AE444" i="9"/>
  <c r="AE379" i="9"/>
  <c r="AE633" i="9"/>
  <c r="AE302" i="9"/>
  <c r="AE380" i="9"/>
  <c r="AE496" i="9"/>
  <c r="AE613" i="9"/>
  <c r="AE638" i="9"/>
  <c r="AE656" i="9"/>
  <c r="AE590" i="9"/>
  <c r="AE547" i="9"/>
  <c r="AE409" i="9"/>
  <c r="AE644" i="9"/>
  <c r="AE641" i="9"/>
  <c r="AE477" i="9"/>
  <c r="AE501" i="9"/>
  <c r="AE578" i="9"/>
  <c r="AE631" i="9"/>
  <c r="AE640" i="9"/>
  <c r="AE297" i="9"/>
  <c r="AE340" i="9"/>
  <c r="AE442" i="9"/>
  <c r="AE526" i="9"/>
  <c r="AE486" i="9"/>
  <c r="AE370" i="9"/>
  <c r="AE575" i="9"/>
  <c r="AE304" i="9"/>
  <c r="AE448" i="9"/>
  <c r="AE579" i="9"/>
  <c r="AE371" i="9"/>
  <c r="AE458" i="9"/>
  <c r="AE632" i="9"/>
  <c r="AE457" i="9"/>
  <c r="AE487" i="9"/>
  <c r="AE286" i="9"/>
  <c r="AE307" i="9"/>
  <c r="AE454" i="9"/>
  <c r="AE548" i="9"/>
  <c r="AE617" i="9"/>
  <c r="AE643" i="9"/>
  <c r="AE608" i="9"/>
  <c r="AE606" i="9"/>
  <c r="AE620" i="9"/>
  <c r="AE441" i="9"/>
  <c r="AE653" i="9"/>
  <c r="AE299" i="9"/>
  <c r="AE481" i="9"/>
  <c r="AE558" i="9"/>
  <c r="AE614" i="9"/>
  <c r="AE546" i="9"/>
  <c r="AE352" i="9"/>
  <c r="AE491" i="9"/>
  <c r="AE410" i="9"/>
  <c r="AE469" i="9"/>
  <c r="AE601" i="9"/>
  <c r="AE498" i="9"/>
  <c r="AE465" i="9"/>
  <c r="AE289" i="9"/>
  <c r="AE356" i="9"/>
  <c r="AE478" i="9"/>
  <c r="AE627" i="9"/>
  <c r="AE408" i="9"/>
  <c r="AE471" i="9"/>
  <c r="AE407" i="9"/>
  <c r="AE301" i="9"/>
  <c r="AE507" i="9"/>
  <c r="AE293" i="9"/>
  <c r="AE359" i="9"/>
  <c r="AE467" i="9"/>
  <c r="AE572" i="9"/>
  <c r="AE625" i="9"/>
  <c r="AE647" i="9"/>
  <c r="AE639" i="9"/>
  <c r="AE475" i="9"/>
  <c r="AE339" i="9"/>
  <c r="AE513" i="9"/>
  <c r="AE602" i="9"/>
  <c r="AE360" i="9"/>
  <c r="AE485" i="9"/>
  <c r="AE564" i="9"/>
  <c r="AE618" i="9"/>
  <c r="AE574" i="9"/>
  <c r="AE399" i="9"/>
  <c r="AE628" i="9"/>
  <c r="AE421" i="9"/>
  <c r="AE510" i="9"/>
  <c r="AE605" i="9"/>
  <c r="AE619" i="9"/>
  <c r="AE391" i="9"/>
  <c r="AE296" i="9"/>
  <c r="AE361" i="9"/>
  <c r="AE482" i="9"/>
  <c r="AE453" i="9"/>
  <c r="AE412" i="9"/>
  <c r="AE599" i="9"/>
  <c r="AE433" i="9"/>
  <c r="AE362" i="9"/>
  <c r="AE616" i="9"/>
  <c r="Y2" i="9"/>
  <c r="Y3" i="9"/>
  <c r="Y4" i="9"/>
  <c r="X4" i="9" s="1"/>
  <c r="AD4" i="9" s="1"/>
  <c r="Y5" i="9"/>
  <c r="X5" i="9" s="1"/>
  <c r="AD5" i="9" s="1"/>
  <c r="Y6" i="9"/>
  <c r="Y7" i="9"/>
  <c r="X7" i="9" s="1"/>
  <c r="AD7" i="9" s="1"/>
  <c r="Y8" i="9"/>
  <c r="Y11" i="9"/>
  <c r="Y12" i="9"/>
  <c r="Y13" i="9"/>
  <c r="X13" i="9" s="1"/>
  <c r="AD13" i="9" s="1"/>
  <c r="Y14" i="9"/>
  <c r="X14" i="9" s="1"/>
  <c r="AD14" i="9" s="1"/>
  <c r="Y15" i="9"/>
  <c r="Y16" i="9"/>
  <c r="Y17" i="9"/>
  <c r="Y18" i="9"/>
  <c r="X18" i="9" s="1"/>
  <c r="AD18" i="9" s="1"/>
  <c r="Y19" i="9"/>
  <c r="X19" i="9" s="1"/>
  <c r="AD19" i="9" s="1"/>
  <c r="Y20" i="9"/>
  <c r="Y21" i="9"/>
  <c r="Y22" i="9"/>
  <c r="Y23" i="9"/>
  <c r="X23" i="9" s="1"/>
  <c r="AD23" i="9" s="1"/>
  <c r="Y24" i="9"/>
  <c r="X24" i="9" s="1"/>
  <c r="AD24" i="9" s="1"/>
  <c r="Y25" i="9"/>
  <c r="Y26" i="9"/>
  <c r="X26" i="9" s="1"/>
  <c r="AD26" i="9" s="1"/>
  <c r="Y27" i="9"/>
  <c r="X27" i="9" s="1"/>
  <c r="AD27" i="9" s="1"/>
  <c r="Y28" i="9"/>
  <c r="X28" i="9" s="1"/>
  <c r="AD28" i="9" s="1"/>
  <c r="Y29" i="9"/>
  <c r="Y30" i="9"/>
  <c r="X30" i="9" s="1"/>
  <c r="AD30" i="9" s="1"/>
  <c r="Y31" i="9"/>
  <c r="X31" i="9" s="1"/>
  <c r="AD31" i="9" s="1"/>
  <c r="Y32" i="9"/>
  <c r="X32" i="9" s="1"/>
  <c r="AD32" i="9" s="1"/>
  <c r="Y33" i="9"/>
  <c r="Y34" i="9"/>
  <c r="X34" i="9" s="1"/>
  <c r="AD34" i="9" s="1"/>
  <c r="Y35" i="9"/>
  <c r="Y36" i="9"/>
  <c r="X36" i="9" s="1"/>
  <c r="AD36" i="9" s="1"/>
  <c r="Y37" i="9"/>
  <c r="Y38" i="9"/>
  <c r="X38" i="9" s="1"/>
  <c r="AD38" i="9" s="1"/>
  <c r="Y39" i="9"/>
  <c r="X39" i="9" s="1"/>
  <c r="AD39" i="9" s="1"/>
  <c r="Y40" i="9"/>
  <c r="X40" i="9" s="1"/>
  <c r="AD40" i="9" s="1"/>
  <c r="Y41" i="9"/>
  <c r="X41" i="9" s="1"/>
  <c r="AD41" i="9" s="1"/>
  <c r="Y42" i="9"/>
  <c r="Y43" i="9"/>
  <c r="Y44" i="9"/>
  <c r="Y45" i="9"/>
  <c r="Y46" i="9"/>
  <c r="Y47" i="9"/>
  <c r="X47" i="9" s="1"/>
  <c r="AD47" i="9" s="1"/>
  <c r="Y48" i="9"/>
  <c r="X48" i="9" s="1"/>
  <c r="AD48" i="9" s="1"/>
  <c r="Y49" i="9"/>
  <c r="X49" i="9" s="1"/>
  <c r="AD49" i="9" s="1"/>
  <c r="Y50" i="9"/>
  <c r="Y51" i="9"/>
  <c r="X51" i="9" s="1"/>
  <c r="AD51" i="9" s="1"/>
  <c r="Y52" i="9"/>
  <c r="X52" i="9" s="1"/>
  <c r="AD52" i="9" s="1"/>
  <c r="Y53" i="9"/>
  <c r="X53" i="9" s="1"/>
  <c r="AD53" i="9" s="1"/>
  <c r="Y54" i="9"/>
  <c r="X54" i="9" s="1"/>
  <c r="AD54" i="9" s="1"/>
  <c r="Y55" i="9"/>
  <c r="X55" i="9" s="1"/>
  <c r="AD55" i="9" s="1"/>
  <c r="Y56" i="9"/>
  <c r="X56" i="9" s="1"/>
  <c r="AD56" i="9" s="1"/>
  <c r="Y57" i="9"/>
  <c r="X57" i="9" s="1"/>
  <c r="AD57" i="9" s="1"/>
  <c r="Y59" i="9"/>
  <c r="X59" i="9" s="1"/>
  <c r="AD59" i="9" s="1"/>
  <c r="Y60" i="9"/>
  <c r="X60" i="9" s="1"/>
  <c r="AD60" i="9" s="1"/>
  <c r="Y61" i="9"/>
  <c r="X61" i="9" s="1"/>
  <c r="AD61" i="9" s="1"/>
  <c r="Y62" i="9"/>
  <c r="X62" i="9" s="1"/>
  <c r="AD62" i="9" s="1"/>
  <c r="Y63" i="9"/>
  <c r="Y64" i="9"/>
  <c r="X64" i="9" s="1"/>
  <c r="AD64" i="9" s="1"/>
  <c r="Y65" i="9"/>
  <c r="X65" i="9" s="1"/>
  <c r="AD65" i="9" s="1"/>
  <c r="Y66" i="9"/>
  <c r="X66" i="9" s="1"/>
  <c r="AD66" i="9" s="1"/>
  <c r="Y67" i="9"/>
  <c r="X67" i="9" s="1"/>
  <c r="AD67" i="9" s="1"/>
  <c r="Y68" i="9"/>
  <c r="X68" i="9" s="1"/>
  <c r="AD68" i="9" s="1"/>
  <c r="Y69" i="9"/>
  <c r="X69" i="9" s="1"/>
  <c r="AD69" i="9" s="1"/>
  <c r="Y70" i="9"/>
  <c r="X70" i="9" s="1"/>
  <c r="AD70" i="9" s="1"/>
  <c r="Y71" i="9"/>
  <c r="X71" i="9" s="1"/>
  <c r="AD71" i="9" s="1"/>
  <c r="Y72" i="9"/>
  <c r="Y73" i="9"/>
  <c r="Y74" i="9"/>
  <c r="Y75" i="9"/>
  <c r="X75" i="9" s="1"/>
  <c r="AD75" i="9" s="1"/>
  <c r="Y76" i="9"/>
  <c r="X76" i="9" s="1"/>
  <c r="AD76" i="9" s="1"/>
  <c r="Y78" i="9"/>
  <c r="Y79" i="9"/>
  <c r="Y80" i="9"/>
  <c r="Y81" i="9"/>
  <c r="X81" i="9" s="1"/>
  <c r="AD81" i="9" s="1"/>
  <c r="Y82" i="9"/>
  <c r="X82" i="9" s="1"/>
  <c r="AD82" i="9" s="1"/>
  <c r="Y83" i="9"/>
  <c r="Y84" i="9"/>
  <c r="X84" i="9" s="1"/>
  <c r="AD84" i="9" s="1"/>
  <c r="Y85" i="9"/>
  <c r="X85" i="9" s="1"/>
  <c r="AD85" i="9" s="1"/>
  <c r="Y87" i="9"/>
  <c r="X87" i="9" s="1"/>
  <c r="AD87" i="9" s="1"/>
  <c r="Y88" i="9"/>
  <c r="X88" i="9" s="1"/>
  <c r="AD88" i="9" s="1"/>
  <c r="Y89" i="9"/>
  <c r="Y90" i="9"/>
  <c r="Y91" i="9"/>
  <c r="Y92" i="9"/>
  <c r="Y93" i="9"/>
  <c r="X93" i="9" s="1"/>
  <c r="AD93" i="9" s="1"/>
  <c r="Y94" i="9"/>
  <c r="X94" i="9" s="1"/>
  <c r="AD94" i="9" s="1"/>
  <c r="Y95" i="9"/>
  <c r="Y96" i="9"/>
  <c r="Y97" i="9"/>
  <c r="X97" i="9" s="1"/>
  <c r="AD97" i="9" s="1"/>
  <c r="Y98" i="9"/>
  <c r="Y99" i="9"/>
  <c r="Y100" i="9"/>
  <c r="Y101" i="9"/>
  <c r="Y102" i="9"/>
  <c r="X102" i="9" s="1"/>
  <c r="AD102" i="9" s="1"/>
  <c r="Y103" i="9"/>
  <c r="X103" i="9" s="1"/>
  <c r="AD103" i="9" s="1"/>
  <c r="Y104" i="9"/>
  <c r="Y105" i="9"/>
  <c r="Y106" i="9"/>
  <c r="Y107" i="9"/>
  <c r="Y108" i="9"/>
  <c r="Y109" i="9"/>
  <c r="Y111" i="9"/>
  <c r="X111" i="9" s="1"/>
  <c r="AD111" i="9" s="1"/>
  <c r="Y112" i="9"/>
  <c r="X112" i="9" s="1"/>
  <c r="AD112" i="9" s="1"/>
  <c r="Y113" i="9"/>
  <c r="X113" i="9" s="1"/>
  <c r="AD113" i="9" s="1"/>
  <c r="Y114" i="9"/>
  <c r="X114" i="9" s="1"/>
  <c r="AD114" i="9" s="1"/>
  <c r="Y115" i="9"/>
  <c r="X115" i="9" s="1"/>
  <c r="AD115" i="9" s="1"/>
  <c r="Y116" i="9"/>
  <c r="Y117" i="9"/>
  <c r="Y118" i="9"/>
  <c r="Y119" i="9"/>
  <c r="X119" i="9" s="1"/>
  <c r="AD119" i="9" s="1"/>
  <c r="Y120" i="9"/>
  <c r="X120" i="9" s="1"/>
  <c r="AD120" i="9" s="1"/>
  <c r="Y121" i="9"/>
  <c r="X121" i="9" s="1"/>
  <c r="AD121" i="9" s="1"/>
  <c r="Y122" i="9"/>
  <c r="X122" i="9" s="1"/>
  <c r="AD122" i="9" s="1"/>
  <c r="Y124" i="9"/>
  <c r="X124" i="9" s="1"/>
  <c r="AD124" i="9" s="1"/>
  <c r="Y125" i="9"/>
  <c r="X125" i="9" s="1"/>
  <c r="AD125" i="9" s="1"/>
  <c r="Y126" i="9"/>
  <c r="X126" i="9" s="1"/>
  <c r="AD126" i="9" s="1"/>
  <c r="Y127" i="9"/>
  <c r="X127" i="9" s="1"/>
  <c r="AD127" i="9" s="1"/>
  <c r="Y128" i="9"/>
  <c r="X128" i="9" s="1"/>
  <c r="AD128" i="9" s="1"/>
  <c r="Y129" i="9"/>
  <c r="X129" i="9" s="1"/>
  <c r="AD129" i="9" s="1"/>
  <c r="Y130" i="9"/>
  <c r="Y131" i="9"/>
  <c r="X131" i="9" s="1"/>
  <c r="AD131" i="9" s="1"/>
  <c r="Y132" i="9"/>
  <c r="X132" i="9" s="1"/>
  <c r="AD132" i="9" s="1"/>
  <c r="Y133" i="9"/>
  <c r="X133" i="9" s="1"/>
  <c r="AD133" i="9" s="1"/>
  <c r="Y134" i="9"/>
  <c r="X134" i="9" s="1"/>
  <c r="AD134" i="9" s="1"/>
  <c r="Y135" i="9"/>
  <c r="X135" i="9" s="1"/>
  <c r="AD135" i="9" s="1"/>
  <c r="Y136" i="9"/>
  <c r="X136" i="9" s="1"/>
  <c r="AD136" i="9" s="1"/>
  <c r="Y137" i="9"/>
  <c r="X137" i="9" s="1"/>
  <c r="AD137" i="9" s="1"/>
  <c r="Y138" i="9"/>
  <c r="X138" i="9" s="1"/>
  <c r="AD138" i="9" s="1"/>
  <c r="Y139" i="9"/>
  <c r="X139" i="9" s="1"/>
  <c r="AD139" i="9" s="1"/>
  <c r="Y140" i="9"/>
  <c r="Y141" i="9"/>
  <c r="Y142" i="9"/>
  <c r="X142" i="9" s="1"/>
  <c r="AD142" i="9" s="1"/>
  <c r="Y143" i="9"/>
  <c r="X143" i="9" s="1"/>
  <c r="AD143" i="9" s="1"/>
  <c r="Y144" i="9"/>
  <c r="Y145" i="9"/>
  <c r="X145" i="9" s="1"/>
  <c r="AD145" i="9" s="1"/>
  <c r="Y146" i="9"/>
  <c r="Y147" i="9"/>
  <c r="Y148" i="9"/>
  <c r="Y149" i="9"/>
  <c r="X149" i="9" s="1"/>
  <c r="AD149" i="9" s="1"/>
  <c r="Y150" i="9"/>
  <c r="X150" i="9" s="1"/>
  <c r="AD150" i="9" s="1"/>
  <c r="Y151" i="9"/>
  <c r="Y153" i="9"/>
  <c r="Y154" i="9"/>
  <c r="X154" i="9" s="1"/>
  <c r="AD154" i="9" s="1"/>
  <c r="Y155" i="9"/>
  <c r="X155" i="9" s="1"/>
  <c r="AD155" i="9" s="1"/>
  <c r="Y156" i="9"/>
  <c r="X156" i="9" s="1"/>
  <c r="AD156" i="9" s="1"/>
  <c r="Y157" i="9"/>
  <c r="Y158" i="9"/>
  <c r="Y160" i="9"/>
  <c r="X160" i="9" s="1"/>
  <c r="AD160" i="9" s="1"/>
  <c r="Y161" i="9"/>
  <c r="X161" i="9" s="1"/>
  <c r="AD161" i="9" s="1"/>
  <c r="Y162" i="9"/>
  <c r="X162" i="9" s="1"/>
  <c r="AD162" i="9" s="1"/>
  <c r="Y163" i="9"/>
  <c r="X163" i="9" s="1"/>
  <c r="AD163" i="9" s="1"/>
  <c r="Y164" i="9"/>
  <c r="X164" i="9" s="1"/>
  <c r="AD164" i="9" s="1"/>
  <c r="Y165" i="9"/>
  <c r="X165" i="9" s="1"/>
  <c r="AD165" i="9" s="1"/>
  <c r="Y166" i="9"/>
  <c r="Y167" i="9"/>
  <c r="Y168" i="9"/>
  <c r="Y169" i="9"/>
  <c r="Y170" i="9"/>
  <c r="Y171" i="9"/>
  <c r="X171" i="9" s="1"/>
  <c r="AD171" i="9" s="1"/>
  <c r="Y172" i="9"/>
  <c r="X172" i="9" s="1"/>
  <c r="AD172" i="9" s="1"/>
  <c r="Y173" i="9"/>
  <c r="X173" i="9" s="1"/>
  <c r="AD173" i="9" s="1"/>
  <c r="Y174" i="9"/>
  <c r="X174" i="9" s="1"/>
  <c r="AD174" i="9" s="1"/>
  <c r="Y176" i="9"/>
  <c r="Y177" i="9"/>
  <c r="Y179" i="9"/>
  <c r="Y180" i="9"/>
  <c r="Y181" i="9"/>
  <c r="X181" i="9" s="1"/>
  <c r="AD181" i="9" s="1"/>
  <c r="Y182" i="9"/>
  <c r="X182" i="9" s="1"/>
  <c r="AD182" i="9" s="1"/>
  <c r="Y183" i="9"/>
  <c r="Y184" i="9"/>
  <c r="X184" i="9" s="1"/>
  <c r="AD184" i="9" s="1"/>
  <c r="Y185" i="9"/>
  <c r="Y186" i="9"/>
  <c r="Y187" i="9"/>
  <c r="Y188" i="9"/>
  <c r="X188" i="9" s="1"/>
  <c r="AD188" i="9" s="1"/>
  <c r="Y189" i="9"/>
  <c r="X189" i="9" s="1"/>
  <c r="AD189" i="9" s="1"/>
  <c r="Y190" i="9"/>
  <c r="Y191" i="9"/>
  <c r="X191" i="9" s="1"/>
  <c r="AD191" i="9" s="1"/>
  <c r="Y192" i="9"/>
  <c r="Y193" i="9"/>
  <c r="Y194" i="9"/>
  <c r="X194" i="9" s="1"/>
  <c r="AD194" i="9" s="1"/>
  <c r="Y195" i="9"/>
  <c r="X195" i="9" s="1"/>
  <c r="AD195" i="9" s="1"/>
  <c r="Y196" i="9"/>
  <c r="X196" i="9" s="1"/>
  <c r="AD196" i="9" s="1"/>
  <c r="Y198" i="9"/>
  <c r="X198" i="9" s="1"/>
  <c r="AD198" i="9" s="1"/>
  <c r="Y199" i="9"/>
  <c r="Y200" i="9"/>
  <c r="Y201" i="9"/>
  <c r="X201" i="9" s="1"/>
  <c r="AD201" i="9" s="1"/>
  <c r="Y202" i="9"/>
  <c r="X202" i="9" s="1"/>
  <c r="AD202" i="9" s="1"/>
  <c r="Y203" i="9"/>
  <c r="Y204" i="9"/>
  <c r="Y205" i="9"/>
  <c r="X205" i="9" s="1"/>
  <c r="AD205" i="9" s="1"/>
  <c r="Y207" i="9"/>
  <c r="X207" i="9" s="1"/>
  <c r="AD207" i="9" s="1"/>
  <c r="Y208" i="9"/>
  <c r="X208" i="9" s="1"/>
  <c r="AD208" i="9" s="1"/>
  <c r="Y209" i="9"/>
  <c r="X209" i="9" s="1"/>
  <c r="AD209" i="9" s="1"/>
  <c r="Y210" i="9"/>
  <c r="X210" i="9" s="1"/>
  <c r="AD210" i="9" s="1"/>
  <c r="Y211" i="9"/>
  <c r="X211" i="9" s="1"/>
  <c r="AD211" i="9" s="1"/>
  <c r="Y212" i="9"/>
  <c r="X212" i="9" s="1"/>
  <c r="AD212" i="9" s="1"/>
  <c r="Y213" i="9"/>
  <c r="Y214" i="9"/>
  <c r="Y215" i="9"/>
  <c r="X215" i="9" s="1"/>
  <c r="AD215" i="9" s="1"/>
  <c r="Y216" i="9"/>
  <c r="X216" i="9" s="1"/>
  <c r="AD216" i="9" s="1"/>
  <c r="Y217" i="9"/>
  <c r="X217" i="9" s="1"/>
  <c r="AD217" i="9" s="1"/>
  <c r="Y218" i="9"/>
  <c r="X218" i="9" s="1"/>
  <c r="AD218" i="9" s="1"/>
  <c r="Y219" i="9"/>
  <c r="Y220" i="9"/>
  <c r="X220" i="9" s="1"/>
  <c r="AD220" i="9" s="1"/>
  <c r="Y223" i="9"/>
  <c r="Y224" i="9"/>
  <c r="Y225" i="9"/>
  <c r="Y226" i="9"/>
  <c r="Y227" i="9"/>
  <c r="Y229" i="9"/>
  <c r="X229" i="9" s="1"/>
  <c r="AD229" i="9" s="1"/>
  <c r="Y230" i="9"/>
  <c r="Y231" i="9"/>
  <c r="Y233" i="9"/>
  <c r="Y234" i="9"/>
  <c r="Y235" i="9"/>
  <c r="X235" i="9" s="1"/>
  <c r="AD235" i="9" s="1"/>
  <c r="Y236" i="9"/>
  <c r="X236" i="9" s="1"/>
  <c r="AD236" i="9" s="1"/>
  <c r="Y237" i="9"/>
  <c r="X237" i="9" s="1"/>
  <c r="AD237" i="9" s="1"/>
  <c r="Y238" i="9"/>
  <c r="X238" i="9" s="1"/>
  <c r="AD238" i="9" s="1"/>
  <c r="Y239" i="9"/>
  <c r="Y241" i="9"/>
  <c r="X241" i="9" s="1"/>
  <c r="AD241" i="9" s="1"/>
  <c r="Y242" i="9"/>
  <c r="X242" i="9" s="1"/>
  <c r="AD242" i="9" s="1"/>
  <c r="Y243" i="9"/>
  <c r="X243" i="9" s="1"/>
  <c r="AD243" i="9" s="1"/>
  <c r="Y244" i="9"/>
  <c r="X244" i="9" s="1"/>
  <c r="AD244" i="9" s="1"/>
  <c r="Y245" i="9"/>
  <c r="Y246" i="9"/>
  <c r="X246" i="9" s="1"/>
  <c r="AD246" i="9" s="1"/>
  <c r="Y247" i="9"/>
  <c r="X247" i="9" s="1"/>
  <c r="AD247" i="9" s="1"/>
  <c r="Y249" i="9"/>
  <c r="X249" i="9" s="1"/>
  <c r="AD249" i="9" s="1"/>
  <c r="Y250" i="9"/>
  <c r="Y251" i="9"/>
  <c r="Y252" i="9"/>
  <c r="Y253" i="9"/>
  <c r="Y254" i="9"/>
  <c r="Y255" i="9"/>
  <c r="X255" i="9" s="1"/>
  <c r="AD255" i="9" s="1"/>
  <c r="Y256" i="9"/>
  <c r="X256" i="9" s="1"/>
  <c r="AD256" i="9" s="1"/>
  <c r="Y257" i="9"/>
  <c r="X257" i="9" s="1"/>
  <c r="AD257" i="9" s="1"/>
  <c r="Y258" i="9"/>
  <c r="X258" i="9" s="1"/>
  <c r="AD258" i="9" s="1"/>
  <c r="Y259" i="9"/>
  <c r="Y260" i="9"/>
  <c r="X260" i="9" s="1"/>
  <c r="AD260" i="9" s="1"/>
  <c r="Y261" i="9"/>
  <c r="X261" i="9" s="1"/>
  <c r="AD261" i="9" s="1"/>
  <c r="Y262" i="9"/>
  <c r="Y263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X280" i="9" s="1"/>
  <c r="AD280" i="9" s="1"/>
  <c r="Y281" i="9"/>
  <c r="X281" i="9" s="1"/>
  <c r="AD281" i="9" s="1"/>
  <c r="Y282" i="9"/>
  <c r="X282" i="9" s="1"/>
  <c r="AD282" i="9" s="1"/>
  <c r="Y283" i="9"/>
  <c r="X283" i="9" s="1"/>
  <c r="AD283" i="9" s="1"/>
  <c r="AE249" i="9" l="1"/>
  <c r="AE255" i="9"/>
  <c r="AE246" i="9"/>
  <c r="AE237" i="9"/>
  <c r="AE217" i="9"/>
  <c r="AE209" i="9"/>
  <c r="AE191" i="9"/>
  <c r="AE173" i="9"/>
  <c r="AE165" i="9"/>
  <c r="AE156" i="9"/>
  <c r="AE139" i="9"/>
  <c r="AE131" i="9"/>
  <c r="AE122" i="9"/>
  <c r="AE114" i="9"/>
  <c r="AE97" i="9"/>
  <c r="AE71" i="9"/>
  <c r="AE54" i="9"/>
  <c r="AE38" i="9"/>
  <c r="AE30" i="9"/>
  <c r="AE14" i="9"/>
  <c r="AE4" i="9"/>
  <c r="AE257" i="9"/>
  <c r="AE280" i="9"/>
  <c r="AE236" i="9"/>
  <c r="AE216" i="9"/>
  <c r="AE208" i="9"/>
  <c r="AE182" i="9"/>
  <c r="AE172" i="9"/>
  <c r="AE164" i="9"/>
  <c r="AE155" i="9"/>
  <c r="AE138" i="9"/>
  <c r="AE121" i="9"/>
  <c r="AE113" i="9"/>
  <c r="AE88" i="9"/>
  <c r="AE70" i="9"/>
  <c r="AE62" i="9"/>
  <c r="AE53" i="9"/>
  <c r="AE13" i="9"/>
  <c r="AE215" i="9"/>
  <c r="AE189" i="9"/>
  <c r="AE163" i="9"/>
  <c r="AE137" i="9"/>
  <c r="AE129" i="9"/>
  <c r="AE120" i="9"/>
  <c r="AE112" i="9"/>
  <c r="AE103" i="9"/>
  <c r="AE87" i="9"/>
  <c r="AE69" i="9"/>
  <c r="AE61" i="9"/>
  <c r="AE52" i="9"/>
  <c r="AE36" i="9"/>
  <c r="AE28" i="9"/>
  <c r="AE244" i="9"/>
  <c r="AE198" i="9"/>
  <c r="AE154" i="9"/>
  <c r="AE260" i="9"/>
  <c r="AE243" i="9"/>
  <c r="AE205" i="9"/>
  <c r="AE196" i="9"/>
  <c r="AE188" i="9"/>
  <c r="AE162" i="9"/>
  <c r="AE136" i="9"/>
  <c r="AE128" i="9"/>
  <c r="AE119" i="9"/>
  <c r="AE111" i="9"/>
  <c r="AE102" i="9"/>
  <c r="AE94" i="9"/>
  <c r="AE85" i="9"/>
  <c r="AE76" i="9"/>
  <c r="AE68" i="9"/>
  <c r="AE60" i="9"/>
  <c r="AE51" i="9"/>
  <c r="AE27" i="9"/>
  <c r="AE19" i="9"/>
  <c r="AE207" i="9"/>
  <c r="AE171" i="9"/>
  <c r="AE145" i="9"/>
  <c r="AE242" i="9"/>
  <c r="AE195" i="9"/>
  <c r="AE161" i="9"/>
  <c r="AE143" i="9"/>
  <c r="AE135" i="9"/>
  <c r="AE127" i="9"/>
  <c r="AE93" i="9"/>
  <c r="AE84" i="9"/>
  <c r="AE75" i="9"/>
  <c r="AE67" i="9"/>
  <c r="AE59" i="9"/>
  <c r="AE34" i="9"/>
  <c r="AE26" i="9"/>
  <c r="AE18" i="9"/>
  <c r="AE235" i="9"/>
  <c r="AE181" i="9"/>
  <c r="AE283" i="9"/>
  <c r="AE258" i="9"/>
  <c r="AE241" i="9"/>
  <c r="AE220" i="9"/>
  <c r="AE212" i="9"/>
  <c r="AE194" i="9"/>
  <c r="AE160" i="9"/>
  <c r="AE150" i="9"/>
  <c r="AE142" i="9"/>
  <c r="AE134" i="9"/>
  <c r="AE126" i="9"/>
  <c r="AE66" i="9"/>
  <c r="AE57" i="9"/>
  <c r="AE49" i="9"/>
  <c r="AE41" i="9"/>
  <c r="AE7" i="9"/>
  <c r="AE282" i="9"/>
  <c r="AE202" i="9"/>
  <c r="AE149" i="9"/>
  <c r="AE133" i="9"/>
  <c r="AE125" i="9"/>
  <c r="AE82" i="9"/>
  <c r="AE65" i="9"/>
  <c r="AE56" i="9"/>
  <c r="AE48" i="9"/>
  <c r="AE40" i="9"/>
  <c r="AE32" i="9"/>
  <c r="AE24" i="9"/>
  <c r="AE261" i="9"/>
  <c r="AE211" i="9"/>
  <c r="AE281" i="9"/>
  <c r="AE256" i="9"/>
  <c r="AE247" i="9"/>
  <c r="AE238" i="9"/>
  <c r="AE229" i="9"/>
  <c r="AE218" i="9"/>
  <c r="AE210" i="9"/>
  <c r="AE201" i="9"/>
  <c r="AE184" i="9"/>
  <c r="AE174" i="9"/>
  <c r="AE132" i="9"/>
  <c r="AE124" i="9"/>
  <c r="AE115" i="9"/>
  <c r="AE81" i="9"/>
  <c r="AE64" i="9"/>
  <c r="AE55" i="9"/>
  <c r="AE47" i="9"/>
  <c r="AE39" i="9"/>
  <c r="AE31" i="9"/>
  <c r="AE23" i="9"/>
  <c r="AE5" i="9"/>
  <c r="X224" i="9"/>
  <c r="AD224" i="9" s="1"/>
  <c r="X279" i="9"/>
  <c r="AD279" i="9" s="1"/>
  <c r="X271" i="9"/>
  <c r="AD271" i="9" s="1"/>
  <c r="X263" i="9"/>
  <c r="AD263" i="9" s="1"/>
  <c r="X239" i="9"/>
  <c r="AD239" i="9" s="1"/>
  <c r="X231" i="9"/>
  <c r="AD231" i="9" s="1"/>
  <c r="X223" i="9"/>
  <c r="AD223" i="9" s="1"/>
  <c r="X214" i="9"/>
  <c r="AD214" i="9" s="1"/>
  <c r="X190" i="9"/>
  <c r="AD190" i="9" s="1"/>
  <c r="X147" i="9"/>
  <c r="AD147" i="9" s="1"/>
  <c r="X107" i="9"/>
  <c r="AD107" i="9" s="1"/>
  <c r="X99" i="9"/>
  <c r="AD99" i="9" s="1"/>
  <c r="X91" i="9"/>
  <c r="AD91" i="9" s="1"/>
  <c r="X83" i="9"/>
  <c r="AD83" i="9" s="1"/>
  <c r="X43" i="9"/>
  <c r="AD43" i="9" s="1"/>
  <c r="X35" i="9"/>
  <c r="AD35" i="9" s="1"/>
  <c r="X11" i="9"/>
  <c r="AD11" i="9" s="1"/>
  <c r="X270" i="9"/>
  <c r="AD270" i="9" s="1"/>
  <c r="X262" i="9"/>
  <c r="AD262" i="9" s="1"/>
  <c r="X254" i="9"/>
  <c r="AD254" i="9" s="1"/>
  <c r="X230" i="9"/>
  <c r="AD230" i="9" s="1"/>
  <c r="X213" i="9"/>
  <c r="AD213" i="9" s="1"/>
  <c r="X146" i="9"/>
  <c r="AD146" i="9" s="1"/>
  <c r="X130" i="9"/>
  <c r="AD130" i="9" s="1"/>
  <c r="X106" i="9"/>
  <c r="AD106" i="9" s="1"/>
  <c r="X98" i="9"/>
  <c r="AD98" i="9" s="1"/>
  <c r="X90" i="9"/>
  <c r="AD90" i="9" s="1"/>
  <c r="X74" i="9"/>
  <c r="AD74" i="9" s="1"/>
  <c r="X50" i="9"/>
  <c r="AD50" i="9" s="1"/>
  <c r="X42" i="9"/>
  <c r="AD42" i="9" s="1"/>
  <c r="X8" i="9"/>
  <c r="AD8" i="9" s="1"/>
  <c r="X278" i="9"/>
  <c r="AD278" i="9" s="1"/>
  <c r="X277" i="9"/>
  <c r="AD277" i="9" s="1"/>
  <c r="X269" i="9"/>
  <c r="AD269" i="9" s="1"/>
  <c r="X253" i="9"/>
  <c r="AD253" i="9" s="1"/>
  <c r="X245" i="9"/>
  <c r="AD245" i="9" s="1"/>
  <c r="X204" i="9"/>
  <c r="AD204" i="9" s="1"/>
  <c r="X180" i="9"/>
  <c r="AD180" i="9" s="1"/>
  <c r="X170" i="9"/>
  <c r="AD170" i="9" s="1"/>
  <c r="X105" i="9"/>
  <c r="AD105" i="9" s="1"/>
  <c r="X89" i="9"/>
  <c r="AD89" i="9" s="1"/>
  <c r="X73" i="9"/>
  <c r="AD73" i="9" s="1"/>
  <c r="X33" i="9"/>
  <c r="AD33" i="9" s="1"/>
  <c r="X25" i="9"/>
  <c r="AD25" i="9" s="1"/>
  <c r="X17" i="9"/>
  <c r="AD17" i="9" s="1"/>
  <c r="X276" i="9"/>
  <c r="AD276" i="9" s="1"/>
  <c r="X252" i="9"/>
  <c r="AD252" i="9" s="1"/>
  <c r="X219" i="9"/>
  <c r="AD219" i="9" s="1"/>
  <c r="X203" i="9"/>
  <c r="AD203" i="9" s="1"/>
  <c r="X187" i="9"/>
  <c r="AD187" i="9" s="1"/>
  <c r="X179" i="9"/>
  <c r="AD179" i="9" s="1"/>
  <c r="X169" i="9"/>
  <c r="AD169" i="9" s="1"/>
  <c r="X153" i="9"/>
  <c r="AD153" i="9" s="1"/>
  <c r="X144" i="9"/>
  <c r="AD144" i="9" s="1"/>
  <c r="X104" i="9"/>
  <c r="AD104" i="9" s="1"/>
  <c r="X96" i="9"/>
  <c r="AD96" i="9" s="1"/>
  <c r="X80" i="9"/>
  <c r="AD80" i="9" s="1"/>
  <c r="X72" i="9"/>
  <c r="AD72" i="9" s="1"/>
  <c r="X16" i="9"/>
  <c r="AD16" i="9" s="1"/>
  <c r="X6" i="9"/>
  <c r="AD6" i="9" s="1"/>
  <c r="X275" i="9"/>
  <c r="AD275" i="9" s="1"/>
  <c r="X267" i="9"/>
  <c r="AD267" i="9" s="1"/>
  <c r="X259" i="9"/>
  <c r="AD259" i="9" s="1"/>
  <c r="X251" i="9"/>
  <c r="AD251" i="9" s="1"/>
  <c r="X227" i="9"/>
  <c r="AD227" i="9" s="1"/>
  <c r="X186" i="9"/>
  <c r="AD186" i="9" s="1"/>
  <c r="X177" i="9"/>
  <c r="AD177" i="9" s="1"/>
  <c r="X168" i="9"/>
  <c r="AD168" i="9" s="1"/>
  <c r="X151" i="9"/>
  <c r="AD151" i="9" s="1"/>
  <c r="X95" i="9"/>
  <c r="AD95" i="9" s="1"/>
  <c r="X79" i="9"/>
  <c r="AD79" i="9" s="1"/>
  <c r="X63" i="9"/>
  <c r="AD63" i="9" s="1"/>
  <c r="X15" i="9"/>
  <c r="AD15" i="9" s="1"/>
  <c r="X272" i="9"/>
  <c r="AD272" i="9" s="1"/>
  <c r="X268" i="9"/>
  <c r="AD268" i="9" s="1"/>
  <c r="X266" i="9"/>
  <c r="AD266" i="9" s="1"/>
  <c r="X226" i="9"/>
  <c r="AD226" i="9" s="1"/>
  <c r="X193" i="9"/>
  <c r="AD193" i="9" s="1"/>
  <c r="X185" i="9"/>
  <c r="AD185" i="9" s="1"/>
  <c r="X176" i="9"/>
  <c r="AD176" i="9" s="1"/>
  <c r="X167" i="9"/>
  <c r="AD167" i="9" s="1"/>
  <c r="X118" i="9"/>
  <c r="AD118" i="9" s="1"/>
  <c r="X78" i="9"/>
  <c r="AD78" i="9" s="1"/>
  <c r="X46" i="9"/>
  <c r="AD46" i="9" s="1"/>
  <c r="X22" i="9"/>
  <c r="AD22" i="9" s="1"/>
  <c r="X274" i="9"/>
  <c r="AD274" i="9" s="1"/>
  <c r="X250" i="9"/>
  <c r="AD250" i="9" s="1"/>
  <c r="X234" i="9"/>
  <c r="AD234" i="9" s="1"/>
  <c r="X273" i="9"/>
  <c r="AD273" i="9" s="1"/>
  <c r="X265" i="9"/>
  <c r="AD265" i="9" s="1"/>
  <c r="X233" i="9"/>
  <c r="AD233" i="9" s="1"/>
  <c r="X225" i="9"/>
  <c r="AD225" i="9" s="1"/>
  <c r="X200" i="9"/>
  <c r="AD200" i="9" s="1"/>
  <c r="X192" i="9"/>
  <c r="AD192" i="9" s="1"/>
  <c r="X166" i="9"/>
  <c r="AD166" i="9" s="1"/>
  <c r="X158" i="9"/>
  <c r="AD158" i="9" s="1"/>
  <c r="X141" i="9"/>
  <c r="AD141" i="9" s="1"/>
  <c r="X117" i="9"/>
  <c r="AD117" i="9" s="1"/>
  <c r="X109" i="9"/>
  <c r="AD109" i="9" s="1"/>
  <c r="X101" i="9"/>
  <c r="AD101" i="9" s="1"/>
  <c r="X45" i="9"/>
  <c r="AD45" i="9" s="1"/>
  <c r="X37" i="9"/>
  <c r="AD37" i="9" s="1"/>
  <c r="X29" i="9"/>
  <c r="AD29" i="9" s="1"/>
  <c r="X21" i="9"/>
  <c r="AD21" i="9" s="1"/>
  <c r="X3" i="9"/>
  <c r="AD3" i="9" s="1"/>
  <c r="X199" i="9"/>
  <c r="AD199" i="9" s="1"/>
  <c r="X183" i="9"/>
  <c r="AD183" i="9" s="1"/>
  <c r="X157" i="9"/>
  <c r="AD157" i="9" s="1"/>
  <c r="X148" i="9"/>
  <c r="AD148" i="9" s="1"/>
  <c r="X140" i="9"/>
  <c r="AD140" i="9" s="1"/>
  <c r="X116" i="9"/>
  <c r="AD116" i="9" s="1"/>
  <c r="X108" i="9"/>
  <c r="AD108" i="9" s="1"/>
  <c r="X100" i="9"/>
  <c r="AD100" i="9" s="1"/>
  <c r="X92" i="9"/>
  <c r="AD92" i="9" s="1"/>
  <c r="X44" i="9"/>
  <c r="AD44" i="9" s="1"/>
  <c r="X20" i="9"/>
  <c r="AD20" i="9" s="1"/>
  <c r="X12" i="9"/>
  <c r="AD12" i="9" s="1"/>
  <c r="X2" i="9"/>
  <c r="AD2" i="9" s="1"/>
  <c r="AE108" i="9" l="1"/>
  <c r="AE176" i="9"/>
  <c r="AE105" i="9"/>
  <c r="AE2" i="9"/>
  <c r="AE140" i="9"/>
  <c r="AE37" i="9"/>
  <c r="AE192" i="9"/>
  <c r="AE274" i="9"/>
  <c r="AE193" i="9"/>
  <c r="AE95" i="9"/>
  <c r="AE267" i="9"/>
  <c r="AE144" i="9"/>
  <c r="AE276" i="9"/>
  <c r="AE180" i="9"/>
  <c r="AE42" i="9"/>
  <c r="AE213" i="9"/>
  <c r="AE83" i="9"/>
  <c r="AE231" i="9"/>
  <c r="AE234" i="9"/>
  <c r="AE96" i="9"/>
  <c r="AE12" i="9"/>
  <c r="AE148" i="9"/>
  <c r="AE45" i="9"/>
  <c r="AE200" i="9"/>
  <c r="AE22" i="9"/>
  <c r="AE226" i="9"/>
  <c r="AE151" i="9"/>
  <c r="AE275" i="9"/>
  <c r="AE153" i="9"/>
  <c r="AE17" i="9"/>
  <c r="AE204" i="9"/>
  <c r="AE50" i="9"/>
  <c r="AE230" i="9"/>
  <c r="AE91" i="9"/>
  <c r="AE239" i="9"/>
  <c r="AE225" i="9"/>
  <c r="AE6" i="9"/>
  <c r="AE254" i="9"/>
  <c r="AE263" i="9"/>
  <c r="AE20" i="9"/>
  <c r="AE46" i="9"/>
  <c r="AE169" i="9"/>
  <c r="AE74" i="9"/>
  <c r="AE99" i="9"/>
  <c r="AE44" i="9"/>
  <c r="AE183" i="9"/>
  <c r="AE109" i="9"/>
  <c r="AE233" i="9"/>
  <c r="AE78" i="9"/>
  <c r="AE268" i="9"/>
  <c r="AE177" i="9"/>
  <c r="AE16" i="9"/>
  <c r="AE179" i="9"/>
  <c r="AE33" i="9"/>
  <c r="AE253" i="9"/>
  <c r="AE90" i="9"/>
  <c r="AE262" i="9"/>
  <c r="AE107" i="9"/>
  <c r="AE271" i="9"/>
  <c r="AE157" i="9"/>
  <c r="AE266" i="9"/>
  <c r="AE25" i="9"/>
  <c r="AE92" i="9"/>
  <c r="AE199" i="9"/>
  <c r="AE117" i="9"/>
  <c r="AE265" i="9"/>
  <c r="AE118" i="9"/>
  <c r="AE272" i="9"/>
  <c r="AE186" i="9"/>
  <c r="AE72" i="9"/>
  <c r="AE187" i="9"/>
  <c r="AE73" i="9"/>
  <c r="AE269" i="9"/>
  <c r="AE98" i="9"/>
  <c r="AE270" i="9"/>
  <c r="AE147" i="9"/>
  <c r="AE279" i="9"/>
  <c r="AE101" i="9"/>
  <c r="AE168" i="9"/>
  <c r="AE245" i="9"/>
  <c r="AE100" i="9"/>
  <c r="AE3" i="9"/>
  <c r="AE141" i="9"/>
  <c r="AE273" i="9"/>
  <c r="AE167" i="9"/>
  <c r="AE15" i="9"/>
  <c r="AE227" i="9"/>
  <c r="AE80" i="9"/>
  <c r="AE203" i="9"/>
  <c r="AE89" i="9"/>
  <c r="AE277" i="9"/>
  <c r="AE106" i="9"/>
  <c r="AE11" i="9"/>
  <c r="AE190" i="9"/>
  <c r="AE224" i="9"/>
  <c r="AE158" i="9"/>
  <c r="AE251" i="9"/>
  <c r="AE278" i="9"/>
  <c r="AE35" i="9"/>
  <c r="AE21" i="9"/>
  <c r="AE63" i="9"/>
  <c r="AE219" i="9"/>
  <c r="AE130" i="9"/>
  <c r="AE214" i="9"/>
  <c r="AE116" i="9"/>
  <c r="AE29" i="9"/>
  <c r="AE166" i="9"/>
  <c r="AE250" i="9"/>
  <c r="AE185" i="9"/>
  <c r="AE79" i="9"/>
  <c r="AE259" i="9"/>
  <c r="AE104" i="9"/>
  <c r="AE252" i="9"/>
  <c r="AE170" i="9"/>
  <c r="AE8" i="9"/>
  <c r="AE146" i="9"/>
  <c r="AE43" i="9"/>
  <c r="AE223" i="9"/>
  <c r="BD3" i="9"/>
  <c r="BD4" i="9"/>
  <c r="BD5" i="9"/>
  <c r="BD15" i="9"/>
  <c r="BD16" i="9"/>
  <c r="BD25" i="9"/>
  <c r="BD27" i="9"/>
  <c r="BD32" i="9"/>
  <c r="BD33" i="9"/>
  <c r="BD34" i="9"/>
  <c r="BD35" i="9"/>
  <c r="BD39" i="9"/>
  <c r="BD40" i="9"/>
  <c r="BD42" i="9"/>
  <c r="BD43" i="9"/>
  <c r="BD45" i="9"/>
  <c r="BD46" i="9"/>
  <c r="BD48" i="9"/>
  <c r="BD52" i="9"/>
  <c r="BD53" i="9"/>
  <c r="BD56" i="9"/>
  <c r="BD57" i="9"/>
  <c r="BD58" i="9"/>
  <c r="BD59" i="9"/>
  <c r="BD61" i="9"/>
  <c r="BD63" i="9"/>
  <c r="BD64" i="9"/>
  <c r="BD66" i="9"/>
  <c r="BD67" i="9"/>
  <c r="BD68" i="9"/>
  <c r="BD69" i="9"/>
  <c r="BD77" i="9"/>
  <c r="BD83" i="9"/>
  <c r="BD86" i="9"/>
  <c r="BD88" i="9"/>
  <c r="BD92" i="9"/>
  <c r="BD95" i="9"/>
  <c r="BD96" i="9"/>
  <c r="BD97" i="9"/>
  <c r="BD98" i="9"/>
  <c r="BD99" i="9"/>
  <c r="BD100" i="9"/>
  <c r="BD101" i="9"/>
  <c r="BD106" i="9"/>
  <c r="BD109" i="9"/>
  <c r="BD110" i="9"/>
  <c r="BD111" i="9"/>
  <c r="BD112" i="9"/>
  <c r="BD113" i="9"/>
  <c r="BD114" i="9"/>
  <c r="BD115" i="9"/>
  <c r="BD116" i="9"/>
  <c r="BD117" i="9"/>
  <c r="BD118" i="9"/>
  <c r="BD121" i="9"/>
  <c r="BD123" i="9"/>
  <c r="BD124" i="9"/>
  <c r="BD125" i="9"/>
  <c r="BD126" i="9"/>
  <c r="BD127" i="9"/>
  <c r="BD128" i="9"/>
  <c r="BD129" i="9"/>
  <c r="BD130" i="9"/>
  <c r="BD131" i="9"/>
  <c r="BD134" i="9"/>
  <c r="BD135" i="9"/>
  <c r="BD136" i="9"/>
  <c r="BD137" i="9"/>
  <c r="BD140" i="9"/>
  <c r="BD141" i="9"/>
  <c r="BD142" i="9"/>
  <c r="BD143" i="9"/>
  <c r="BD144" i="9"/>
  <c r="BD145" i="9"/>
  <c r="BD146" i="9"/>
  <c r="BD147" i="9"/>
  <c r="BD148" i="9"/>
  <c r="BD149" i="9"/>
  <c r="BD150" i="9"/>
  <c r="BD151" i="9"/>
  <c r="BD152" i="9"/>
  <c r="BD153" i="9"/>
  <c r="BD154" i="9"/>
  <c r="BD155" i="9"/>
  <c r="BD156" i="9"/>
  <c r="BD157" i="9"/>
  <c r="BD158" i="9"/>
  <c r="BD159" i="9"/>
  <c r="BD160" i="9"/>
  <c r="BD161" i="9"/>
  <c r="BD162" i="9"/>
  <c r="BD163" i="9"/>
  <c r="BD164" i="9"/>
  <c r="BD165" i="9"/>
  <c r="BD166" i="9"/>
  <c r="BD167" i="9"/>
  <c r="BD168" i="9"/>
  <c r="BD169" i="9"/>
  <c r="BD170" i="9"/>
  <c r="BD171" i="9"/>
  <c r="BD172" i="9"/>
  <c r="BD173" i="9"/>
  <c r="BD174" i="9"/>
  <c r="BD175" i="9"/>
  <c r="BD176" i="9"/>
  <c r="BD177" i="9"/>
  <c r="BD179" i="9"/>
  <c r="BD180" i="9"/>
  <c r="BD181" i="9"/>
  <c r="BD182" i="9"/>
  <c r="BD183" i="9"/>
  <c r="BD184" i="9"/>
  <c r="BD185" i="9"/>
  <c r="BD186" i="9"/>
  <c r="BD187" i="9"/>
  <c r="BD188" i="9"/>
  <c r="BD189" i="9"/>
  <c r="BD190" i="9"/>
  <c r="BD191" i="9"/>
  <c r="BD192" i="9"/>
  <c r="BD193" i="9"/>
  <c r="BD194" i="9"/>
  <c r="BD195" i="9"/>
  <c r="BD196" i="9"/>
  <c r="BD197" i="9"/>
  <c r="BD198" i="9"/>
  <c r="BD199" i="9"/>
  <c r="BD200" i="9"/>
  <c r="BD201" i="9"/>
  <c r="BD202" i="9"/>
  <c r="BD203" i="9"/>
  <c r="BD204" i="9"/>
  <c r="BD205" i="9"/>
  <c r="BD206" i="9"/>
  <c r="BD207" i="9"/>
  <c r="BD208" i="9"/>
  <c r="BD209" i="9"/>
  <c r="BD210" i="9"/>
  <c r="BD211" i="9"/>
  <c r="BD212" i="9"/>
  <c r="BD213" i="9"/>
  <c r="BD214" i="9"/>
  <c r="BD215" i="9"/>
  <c r="BD216" i="9"/>
  <c r="BD217" i="9"/>
  <c r="BD218" i="9"/>
  <c r="BD219" i="9"/>
  <c r="BD220" i="9"/>
  <c r="BD222" i="9"/>
  <c r="BD223" i="9"/>
  <c r="BD224" i="9"/>
  <c r="BD225" i="9"/>
  <c r="BD226" i="9"/>
  <c r="BD227" i="9"/>
  <c r="BD228" i="9"/>
  <c r="BD229" i="9"/>
  <c r="BD230" i="9"/>
  <c r="BD231" i="9"/>
  <c r="BD232" i="9"/>
  <c r="BD233" i="9"/>
  <c r="BD234" i="9"/>
  <c r="BD235" i="9"/>
  <c r="BD236" i="9"/>
  <c r="BD237" i="9"/>
  <c r="BD238" i="9"/>
  <c r="BD239" i="9"/>
  <c r="BD240" i="9"/>
  <c r="BD241" i="9"/>
  <c r="BD242" i="9"/>
  <c r="BD243" i="9"/>
  <c r="BD244" i="9"/>
  <c r="BD245" i="9"/>
  <c r="BD246" i="9"/>
  <c r="BD247" i="9"/>
  <c r="BD248" i="9"/>
  <c r="BD249" i="9"/>
  <c r="BD250" i="9"/>
  <c r="BD251" i="9"/>
  <c r="BD252" i="9"/>
  <c r="BD253" i="9"/>
  <c r="BD254" i="9"/>
  <c r="BD255" i="9"/>
  <c r="BD256" i="9"/>
  <c r="BD257" i="9"/>
  <c r="BD258" i="9"/>
  <c r="BD259" i="9"/>
  <c r="BD260" i="9"/>
  <c r="BD261" i="9"/>
  <c r="BD262" i="9"/>
  <c r="BD263" i="9"/>
  <c r="BD264" i="9"/>
  <c r="BD265" i="9"/>
  <c r="BD266" i="9"/>
  <c r="BD267" i="9"/>
  <c r="BD268" i="9"/>
  <c r="BD269" i="9"/>
  <c r="BD270" i="9"/>
  <c r="BD271" i="9"/>
  <c r="BD272" i="9"/>
  <c r="BD273" i="9"/>
  <c r="BD274" i="9"/>
  <c r="BD275" i="9"/>
  <c r="BD276" i="9"/>
  <c r="BD277" i="9"/>
  <c r="BD278" i="9"/>
  <c r="BD279" i="9"/>
  <c r="BD280" i="9"/>
  <c r="BD281" i="9"/>
  <c r="BD282" i="9"/>
  <c r="BD283" i="9"/>
  <c r="BD284" i="9"/>
  <c r="BD285" i="9"/>
  <c r="BD286" i="9"/>
  <c r="BD287" i="9"/>
  <c r="BD289" i="9"/>
  <c r="BD290" i="9"/>
  <c r="BD291" i="9"/>
  <c r="BD292" i="9"/>
  <c r="BD293" i="9"/>
  <c r="BD294" i="9"/>
  <c r="BD295" i="9"/>
  <c r="BD296" i="9"/>
  <c r="BD297" i="9"/>
  <c r="BD298" i="9"/>
  <c r="BD299" i="9"/>
  <c r="BD300" i="9"/>
  <c r="BD301" i="9"/>
  <c r="BD302" i="9"/>
  <c r="BD303" i="9"/>
  <c r="BD304" i="9"/>
  <c r="BD305" i="9"/>
  <c r="BD306" i="9"/>
  <c r="BD307" i="9"/>
  <c r="BD308" i="9"/>
  <c r="BD309" i="9"/>
  <c r="BD310" i="9"/>
  <c r="BD311" i="9"/>
  <c r="BD312" i="9"/>
  <c r="BD313" i="9"/>
  <c r="BD314" i="9"/>
  <c r="BD315" i="9"/>
  <c r="BD316" i="9"/>
  <c r="BD317" i="9"/>
  <c r="BD318" i="9"/>
  <c r="BD319" i="9"/>
  <c r="BD320" i="9"/>
  <c r="BD321" i="9"/>
  <c r="BD322" i="9"/>
  <c r="BD323" i="9"/>
  <c r="BD324" i="9"/>
  <c r="BD325" i="9"/>
  <c r="BD326" i="9"/>
  <c r="BD327" i="9"/>
  <c r="BD328" i="9"/>
  <c r="BD329" i="9"/>
  <c r="BD330" i="9"/>
  <c r="BD331" i="9"/>
  <c r="BD332" i="9"/>
  <c r="BD333" i="9"/>
  <c r="BD334" i="9"/>
  <c r="BD335" i="9"/>
  <c r="BD336" i="9"/>
  <c r="BD337" i="9"/>
  <c r="BD338" i="9"/>
  <c r="BD339" i="9"/>
  <c r="BD340" i="9"/>
  <c r="BD341" i="9"/>
  <c r="BD342" i="9"/>
  <c r="BD343" i="9"/>
  <c r="BD344" i="9"/>
  <c r="BD345" i="9"/>
  <c r="BD346" i="9"/>
  <c r="BD348" i="9"/>
  <c r="BD349" i="9"/>
  <c r="BD350" i="9"/>
  <c r="BD351" i="9"/>
  <c r="BD352" i="9"/>
  <c r="BD353" i="9"/>
  <c r="BD354" i="9"/>
  <c r="BD355" i="9"/>
  <c r="BD356" i="9"/>
  <c r="BD357" i="9"/>
  <c r="BD358" i="9"/>
  <c r="BD359" i="9"/>
  <c r="BD360" i="9"/>
  <c r="BD361" i="9"/>
  <c r="BD362" i="9"/>
  <c r="BD363" i="9"/>
  <c r="BD364" i="9"/>
  <c r="BD365" i="9"/>
  <c r="BD366" i="9"/>
  <c r="BD367" i="9"/>
  <c r="BD368" i="9"/>
  <c r="BD369" i="9"/>
  <c r="BD370" i="9"/>
  <c r="BD371" i="9"/>
  <c r="BD372" i="9"/>
  <c r="BD373" i="9"/>
  <c r="BD374" i="9"/>
  <c r="BD375" i="9"/>
  <c r="BD376" i="9"/>
  <c r="BD377" i="9"/>
  <c r="BD378" i="9"/>
  <c r="BD379" i="9"/>
  <c r="BD380" i="9"/>
  <c r="BD381" i="9"/>
  <c r="BD382" i="9"/>
  <c r="BD383" i="9"/>
  <c r="BD384" i="9"/>
  <c r="BD385" i="9"/>
  <c r="BD386" i="9"/>
  <c r="BD387" i="9"/>
  <c r="BD388" i="9"/>
  <c r="BD389" i="9"/>
  <c r="BD390" i="9"/>
  <c r="BD391" i="9"/>
  <c r="BD392" i="9"/>
  <c r="BD393" i="9"/>
  <c r="BD394" i="9"/>
  <c r="BD395" i="9"/>
  <c r="BD396" i="9"/>
  <c r="BD397" i="9"/>
  <c r="BD398" i="9"/>
  <c r="BD399" i="9"/>
  <c r="BD400" i="9"/>
  <c r="BD401" i="9"/>
  <c r="BD402" i="9"/>
  <c r="BD403" i="9"/>
  <c r="BD404" i="9"/>
  <c r="BD405" i="9"/>
  <c r="BD406" i="9"/>
  <c r="BD407" i="9"/>
  <c r="BD408" i="9"/>
  <c r="BD409" i="9"/>
  <c r="BD410" i="9"/>
  <c r="BD411" i="9"/>
  <c r="BD412" i="9"/>
  <c r="BD413" i="9"/>
  <c r="BD414" i="9"/>
  <c r="BD415" i="9"/>
  <c r="BD416" i="9"/>
  <c r="BD417" i="9"/>
  <c r="BD418" i="9"/>
  <c r="BD419" i="9"/>
  <c r="BD420" i="9"/>
  <c r="BD421" i="9"/>
  <c r="BD422" i="9"/>
  <c r="BD423" i="9"/>
  <c r="BD424" i="9"/>
  <c r="BD425" i="9"/>
  <c r="BD426" i="9"/>
  <c r="BD427" i="9"/>
  <c r="BD428" i="9"/>
  <c r="BD429" i="9"/>
  <c r="BD430" i="9"/>
  <c r="BD431" i="9"/>
  <c r="BD432" i="9"/>
  <c r="BD433" i="9"/>
  <c r="BD434" i="9"/>
  <c r="BD436" i="9"/>
  <c r="BD437" i="9"/>
  <c r="BD438" i="9"/>
  <c r="BD439" i="9"/>
  <c r="BD440" i="9"/>
  <c r="BD441" i="9"/>
  <c r="BD442" i="9"/>
  <c r="BD443" i="9"/>
  <c r="BD444" i="9"/>
  <c r="BD445" i="9"/>
  <c r="BD446" i="9"/>
  <c r="BD447" i="9"/>
  <c r="BD448" i="9"/>
  <c r="BD449" i="9"/>
  <c r="BD450" i="9"/>
  <c r="BD451" i="9"/>
  <c r="BD452" i="9"/>
  <c r="BD453" i="9"/>
  <c r="BD454" i="9"/>
  <c r="BD455" i="9"/>
  <c r="BD456" i="9"/>
  <c r="BD457" i="9"/>
  <c r="BD458" i="9"/>
  <c r="BD459" i="9"/>
  <c r="BD460" i="9"/>
  <c r="BD461" i="9"/>
  <c r="BD462" i="9"/>
  <c r="BD463" i="9"/>
  <c r="BD464" i="9"/>
  <c r="BD465" i="9"/>
  <c r="BD466" i="9"/>
  <c r="BD467" i="9"/>
  <c r="BD468" i="9"/>
  <c r="BD469" i="9"/>
  <c r="BD470" i="9"/>
  <c r="BD471" i="9"/>
  <c r="BD472" i="9"/>
  <c r="BD473" i="9"/>
  <c r="BD474" i="9"/>
  <c r="BD475" i="9"/>
  <c r="BD476" i="9"/>
  <c r="BD477" i="9"/>
  <c r="BD478" i="9"/>
  <c r="BD479" i="9"/>
  <c r="BD480" i="9"/>
  <c r="BD481" i="9"/>
  <c r="BD482" i="9"/>
  <c r="BD483" i="9"/>
  <c r="BD484" i="9"/>
  <c r="BD485" i="9"/>
  <c r="BD486" i="9"/>
  <c r="BD487" i="9"/>
  <c r="BD488" i="9"/>
  <c r="BD489" i="9"/>
  <c r="BD490" i="9"/>
  <c r="BD491" i="9"/>
  <c r="BD492" i="9"/>
  <c r="BD493" i="9"/>
  <c r="BD494" i="9"/>
  <c r="BD495" i="9"/>
  <c r="BD496" i="9"/>
  <c r="BD497" i="9"/>
  <c r="BD498" i="9"/>
  <c r="BD499" i="9"/>
  <c r="BD500" i="9"/>
  <c r="BD501" i="9"/>
  <c r="BD502" i="9"/>
  <c r="BD503" i="9"/>
  <c r="BD504" i="9"/>
  <c r="BD505" i="9"/>
  <c r="BD506" i="9"/>
  <c r="BD507" i="9"/>
  <c r="BD508" i="9"/>
  <c r="BD509" i="9"/>
  <c r="BD510" i="9"/>
  <c r="BD511" i="9"/>
  <c r="BD512" i="9"/>
  <c r="BD513" i="9"/>
  <c r="BD514" i="9"/>
  <c r="BD515" i="9"/>
  <c r="BD516" i="9"/>
  <c r="BD517" i="9"/>
  <c r="BD518" i="9"/>
  <c r="BD519" i="9"/>
  <c r="BD520" i="9"/>
  <c r="BD521" i="9"/>
  <c r="BD522" i="9"/>
  <c r="BD523" i="9"/>
  <c r="BD524" i="9"/>
  <c r="BD525" i="9"/>
  <c r="BD526" i="9"/>
  <c r="BD527" i="9"/>
  <c r="BD528" i="9"/>
  <c r="BD529" i="9"/>
  <c r="BD530" i="9"/>
  <c r="BD531" i="9"/>
  <c r="BD532" i="9"/>
  <c r="BD533" i="9"/>
  <c r="BD534" i="9"/>
  <c r="BD535" i="9"/>
  <c r="BD536" i="9"/>
  <c r="BD537" i="9"/>
  <c r="BD538" i="9"/>
  <c r="BD539" i="9"/>
  <c r="BD540" i="9"/>
  <c r="BD541" i="9"/>
  <c r="BD542" i="9"/>
  <c r="BD543" i="9"/>
  <c r="BD544" i="9"/>
  <c r="BD545" i="9"/>
  <c r="BD546" i="9"/>
  <c r="BD547" i="9"/>
  <c r="BD548" i="9"/>
  <c r="BD549" i="9"/>
  <c r="BD550" i="9"/>
  <c r="BD551" i="9"/>
  <c r="BD552" i="9"/>
  <c r="BD553" i="9"/>
  <c r="BD554" i="9"/>
  <c r="BD555" i="9"/>
  <c r="BD556" i="9"/>
  <c r="BD557" i="9"/>
  <c r="BD558" i="9"/>
  <c r="BD559" i="9"/>
  <c r="BD560" i="9"/>
  <c r="BD561" i="9"/>
  <c r="BD562" i="9"/>
  <c r="BD563" i="9"/>
  <c r="BD564" i="9"/>
  <c r="BD565" i="9"/>
  <c r="BD566" i="9"/>
  <c r="BD567" i="9"/>
  <c r="BD568" i="9"/>
  <c r="BD569" i="9"/>
  <c r="BD570" i="9"/>
  <c r="BD571" i="9"/>
  <c r="BD572" i="9"/>
  <c r="BD573" i="9"/>
  <c r="BD574" i="9"/>
  <c r="BD575" i="9"/>
  <c r="BD576" i="9"/>
  <c r="BD577" i="9"/>
  <c r="BD578" i="9"/>
  <c r="BD579" i="9"/>
  <c r="BD580" i="9"/>
  <c r="BD581" i="9"/>
  <c r="BD582" i="9"/>
  <c r="BD583" i="9"/>
  <c r="BD584" i="9"/>
  <c r="BD585" i="9"/>
  <c r="BD586" i="9"/>
  <c r="BD588" i="9"/>
  <c r="BD589" i="9"/>
  <c r="BD590" i="9"/>
  <c r="BD591" i="9"/>
  <c r="BD592" i="9"/>
  <c r="BD593" i="9"/>
  <c r="BD594" i="9"/>
  <c r="BD595" i="9"/>
  <c r="BD596" i="9"/>
  <c r="BD597" i="9"/>
  <c r="BD598" i="9"/>
  <c r="BD599" i="9"/>
  <c r="BD600" i="9"/>
  <c r="BD601" i="9"/>
  <c r="BD602" i="9"/>
  <c r="BD603" i="9"/>
  <c r="BD604" i="9"/>
  <c r="BD605" i="9"/>
  <c r="BD606" i="9"/>
  <c r="BD607" i="9"/>
  <c r="BD608" i="9"/>
  <c r="BD609" i="9"/>
  <c r="BD610" i="9"/>
  <c r="BD611" i="9"/>
  <c r="BD612" i="9"/>
  <c r="BD613" i="9"/>
  <c r="BD614" i="9"/>
  <c r="BD615" i="9"/>
  <c r="BD616" i="9"/>
  <c r="BD617" i="9"/>
  <c r="BD618" i="9"/>
  <c r="BD619" i="9"/>
  <c r="BD620" i="9"/>
  <c r="BD621" i="9"/>
  <c r="BD622" i="9"/>
  <c r="BD623" i="9"/>
  <c r="BD624" i="9"/>
  <c r="BD625" i="9"/>
  <c r="BD626" i="9"/>
  <c r="BD627" i="9"/>
  <c r="BD628" i="9"/>
  <c r="BD629" i="9"/>
  <c r="BD630" i="9"/>
  <c r="BD631" i="9"/>
  <c r="BD632" i="9"/>
  <c r="BD633" i="9"/>
  <c r="BD634" i="9"/>
  <c r="BD635" i="9"/>
  <c r="BD636" i="9"/>
  <c r="BD637" i="9"/>
  <c r="BD638" i="9"/>
  <c r="BD639" i="9"/>
  <c r="BD640" i="9"/>
  <c r="BD641" i="9"/>
  <c r="BD642" i="9"/>
  <c r="BD643" i="9"/>
  <c r="BD644" i="9"/>
  <c r="BD645" i="9"/>
  <c r="BD646" i="9"/>
  <c r="BD647" i="9"/>
  <c r="BD648" i="9"/>
  <c r="BD649" i="9"/>
  <c r="BD650" i="9"/>
  <c r="BD651" i="9"/>
  <c r="BD652" i="9"/>
  <c r="BD653" i="9"/>
  <c r="BD654" i="9"/>
  <c r="BD655" i="9"/>
  <c r="BD656" i="9"/>
  <c r="BD657" i="9"/>
  <c r="BD658" i="9"/>
  <c r="BD659" i="9"/>
  <c r="BD660" i="9"/>
  <c r="BD661" i="9"/>
  <c r="BD662" i="9"/>
  <c r="BD663" i="9"/>
  <c r="BD664" i="9"/>
  <c r="BD665" i="9"/>
  <c r="BD666" i="9"/>
  <c r="BD667" i="9"/>
  <c r="BD668" i="9"/>
  <c r="BD669" i="9"/>
  <c r="BD670" i="9"/>
  <c r="BD671" i="9"/>
  <c r="BD672" i="9"/>
  <c r="BD673" i="9"/>
  <c r="BD674" i="9"/>
  <c r="BD675" i="9"/>
  <c r="BD676" i="9"/>
  <c r="BD677" i="9"/>
  <c r="BD678" i="9"/>
  <c r="BD679" i="9"/>
  <c r="BD680" i="9"/>
  <c r="BD681" i="9"/>
  <c r="BD682" i="9"/>
  <c r="BD683" i="9"/>
  <c r="BD684" i="9"/>
  <c r="BD685" i="9"/>
  <c r="BD686" i="9"/>
  <c r="BD687" i="9"/>
  <c r="BD688" i="9"/>
  <c r="BD689" i="9"/>
  <c r="BD690" i="9"/>
  <c r="BD691" i="9"/>
  <c r="BD692" i="9"/>
  <c r="BD693" i="9"/>
  <c r="BD694" i="9"/>
  <c r="BD695" i="9"/>
  <c r="BD696" i="9"/>
  <c r="BD697" i="9"/>
  <c r="BD699" i="9"/>
  <c r="BD700" i="9"/>
  <c r="BD701" i="9"/>
  <c r="BD702" i="9"/>
  <c r="BD703" i="9"/>
  <c r="BD704" i="9"/>
  <c r="BD705" i="9"/>
  <c r="BD706" i="9"/>
  <c r="BD707" i="9"/>
  <c r="BD708" i="9"/>
  <c r="BD709" i="9"/>
  <c r="BD710" i="9"/>
  <c r="BD711" i="9"/>
  <c r="BD712" i="9"/>
  <c r="BD713" i="9"/>
  <c r="BD714" i="9"/>
  <c r="BD715" i="9"/>
  <c r="BD716" i="9"/>
  <c r="BD718" i="9"/>
  <c r="BD719" i="9"/>
  <c r="BD720" i="9"/>
  <c r="BD721" i="9"/>
  <c r="BD722" i="9"/>
  <c r="BD723" i="9"/>
  <c r="BD724" i="9"/>
  <c r="BD725" i="9"/>
  <c r="BD726" i="9"/>
  <c r="BD727" i="9"/>
  <c r="BD728" i="9"/>
  <c r="BD729" i="9"/>
  <c r="BD731" i="9"/>
  <c r="BD732" i="9"/>
  <c r="BD733" i="9"/>
  <c r="BD734" i="9"/>
  <c r="BD735" i="9"/>
  <c r="BD736" i="9"/>
  <c r="BD737" i="9"/>
  <c r="BD738" i="9"/>
  <c r="BD739" i="9"/>
  <c r="BD740" i="9"/>
  <c r="BD741" i="9"/>
  <c r="BD742" i="9"/>
  <c r="BD743" i="9"/>
  <c r="BD744" i="9"/>
  <c r="BD745" i="9"/>
  <c r="BD746" i="9"/>
  <c r="BD747" i="9"/>
  <c r="BD748" i="9"/>
  <c r="BD749" i="9"/>
  <c r="BD750" i="9"/>
  <c r="BD751" i="9"/>
  <c r="BD752" i="9"/>
  <c r="BD753" i="9"/>
  <c r="BD754" i="9"/>
  <c r="BD755" i="9"/>
  <c r="BD756" i="9"/>
  <c r="BD757" i="9"/>
  <c r="BD758" i="9"/>
  <c r="BD759" i="9"/>
  <c r="BD760" i="9"/>
  <c r="BD761" i="9"/>
  <c r="BD762" i="9"/>
  <c r="BD763" i="9"/>
  <c r="BD764" i="9"/>
  <c r="BD765" i="9"/>
  <c r="BD766" i="9"/>
  <c r="BD767" i="9"/>
  <c r="BD768" i="9"/>
  <c r="BD769" i="9"/>
  <c r="BD770" i="9"/>
  <c r="BD771" i="9"/>
  <c r="BD772" i="9"/>
  <c r="BD773" i="9"/>
  <c r="BD774" i="9"/>
  <c r="BD775" i="9"/>
  <c r="BD776" i="9"/>
  <c r="BD777" i="9"/>
  <c r="BD778" i="9"/>
  <c r="BD779" i="9"/>
  <c r="BD780" i="9"/>
  <c r="BD781" i="9"/>
  <c r="BD782" i="9"/>
  <c r="BD784" i="9"/>
  <c r="BD785" i="9"/>
  <c r="BD786" i="9"/>
  <c r="BD787" i="9"/>
  <c r="BD788" i="9"/>
  <c r="BD789" i="9"/>
  <c r="BD791" i="9"/>
  <c r="BD792" i="9"/>
  <c r="BD793" i="9"/>
  <c r="BD794" i="9"/>
  <c r="BD795" i="9"/>
  <c r="BD796" i="9"/>
  <c r="BD797" i="9"/>
  <c r="BD798" i="9"/>
  <c r="BD799" i="9"/>
  <c r="BD800" i="9"/>
  <c r="BD801" i="9"/>
  <c r="BD802" i="9"/>
  <c r="BD803" i="9"/>
  <c r="BD804" i="9"/>
  <c r="BD805" i="9"/>
  <c r="BD806" i="9"/>
  <c r="BD807" i="9"/>
  <c r="BD808" i="9"/>
  <c r="BD809" i="9"/>
  <c r="BD810" i="9"/>
  <c r="BD811" i="9"/>
  <c r="BD812" i="9"/>
  <c r="BD813" i="9"/>
  <c r="BD814" i="9"/>
  <c r="BD815" i="9"/>
  <c r="BD816" i="9"/>
  <c r="BD817" i="9"/>
  <c r="BD818" i="9"/>
  <c r="BD819" i="9"/>
  <c r="BD820" i="9"/>
  <c r="BD821" i="9"/>
  <c r="BD822" i="9"/>
  <c r="BD823" i="9"/>
  <c r="BD824" i="9"/>
  <c r="BD825" i="9"/>
  <c r="BD826" i="9"/>
  <c r="BD827" i="9"/>
  <c r="BD828" i="9"/>
  <c r="BD829" i="9"/>
  <c r="BD830" i="9"/>
  <c r="BD831" i="9"/>
  <c r="BD832" i="9"/>
  <c r="BD833" i="9"/>
  <c r="BD834" i="9"/>
  <c r="BD835" i="9"/>
  <c r="BD836" i="9"/>
  <c r="BD837" i="9"/>
  <c r="BD838" i="9"/>
  <c r="BD839" i="9"/>
  <c r="BD840" i="9"/>
  <c r="BD841" i="9"/>
  <c r="BD842" i="9"/>
  <c r="BD843" i="9"/>
  <c r="BD844" i="9"/>
  <c r="BD845" i="9"/>
  <c r="BD847" i="9"/>
  <c r="BD848" i="9"/>
  <c r="BD849" i="9"/>
  <c r="BD850" i="9"/>
  <c r="BD851" i="9"/>
  <c r="BD852" i="9"/>
  <c r="BD853" i="9"/>
  <c r="BD854" i="9"/>
  <c r="BD855" i="9"/>
  <c r="BD856" i="9"/>
  <c r="BD857" i="9"/>
  <c r="BD858" i="9"/>
  <c r="BD859" i="9"/>
  <c r="BD860" i="9"/>
  <c r="BD861" i="9"/>
  <c r="BD862" i="9"/>
  <c r="BD863" i="9"/>
  <c r="BD864" i="9"/>
  <c r="BD865" i="9"/>
  <c r="BD866" i="9"/>
  <c r="BD867" i="9"/>
  <c r="BD868" i="9"/>
  <c r="BD869" i="9"/>
  <c r="BD870" i="9"/>
  <c r="BD871" i="9"/>
  <c r="BD872" i="9"/>
  <c r="BD874" i="9"/>
  <c r="BD875" i="9"/>
  <c r="BD876" i="9"/>
  <c r="BD877" i="9"/>
  <c r="BD878" i="9"/>
  <c r="BD879" i="9"/>
  <c r="BD880" i="9"/>
  <c r="BD881" i="9"/>
  <c r="BD882" i="9"/>
  <c r="BD883" i="9"/>
  <c r="BD884" i="9"/>
  <c r="BD885" i="9"/>
  <c r="BD886" i="9"/>
  <c r="BD887" i="9"/>
  <c r="BD888" i="9"/>
  <c r="BD889" i="9"/>
  <c r="BD890" i="9"/>
  <c r="BD891" i="9"/>
  <c r="BD892" i="9"/>
  <c r="BD893" i="9"/>
  <c r="BD894" i="9"/>
  <c r="BD895" i="9"/>
  <c r="BD896" i="9"/>
  <c r="BD897" i="9"/>
  <c r="BD898" i="9"/>
  <c r="BD900" i="9"/>
  <c r="BD901" i="9"/>
  <c r="BD902" i="9"/>
  <c r="BD903" i="9"/>
  <c r="BD904" i="9"/>
  <c r="BD905" i="9"/>
  <c r="BD906" i="9"/>
  <c r="BD907" i="9"/>
  <c r="BD908" i="9"/>
  <c r="BD909" i="9"/>
  <c r="BD910" i="9"/>
  <c r="BD911" i="9"/>
  <c r="BD912" i="9"/>
  <c r="BD913" i="9"/>
  <c r="BD914" i="9"/>
  <c r="BD915" i="9"/>
  <c r="BD916" i="9"/>
  <c r="BD917" i="9"/>
  <c r="BD918" i="9"/>
  <c r="BD919" i="9"/>
  <c r="BD920" i="9"/>
  <c r="BD921" i="9"/>
  <c r="BD922" i="9"/>
  <c r="BD923" i="9"/>
  <c r="BD924" i="9"/>
  <c r="BD925" i="9"/>
  <c r="BD926" i="9"/>
  <c r="BD927" i="9"/>
  <c r="BD928" i="9"/>
  <c r="BD929" i="9"/>
  <c r="BD930" i="9"/>
  <c r="BD931" i="9"/>
  <c r="BD932" i="9"/>
  <c r="BD933" i="9"/>
  <c r="BD934" i="9"/>
  <c r="BD935" i="9"/>
  <c r="BD936" i="9"/>
  <c r="BD937" i="9"/>
  <c r="BD938" i="9"/>
  <c r="BD939" i="9"/>
  <c r="BD940" i="9"/>
  <c r="BD941" i="9"/>
  <c r="BD942" i="9"/>
  <c r="BD943" i="9"/>
  <c r="BD944" i="9"/>
  <c r="BD945" i="9"/>
  <c r="BD946" i="9"/>
  <c r="BD947" i="9"/>
  <c r="BD948" i="9"/>
  <c r="BD949" i="9"/>
  <c r="BD950" i="9"/>
  <c r="BD951" i="9"/>
  <c r="BD952" i="9"/>
  <c r="BD953" i="9"/>
  <c r="BD954" i="9"/>
  <c r="BD956" i="9"/>
  <c r="BD957" i="9"/>
  <c r="BD958" i="9"/>
  <c r="BD959" i="9"/>
  <c r="BD960" i="9"/>
  <c r="BD961" i="9"/>
  <c r="BD962" i="9"/>
  <c r="BD963" i="9"/>
  <c r="BD964" i="9"/>
  <c r="BD965" i="9"/>
  <c r="BD966" i="9"/>
  <c r="BD967" i="9"/>
  <c r="BD968" i="9"/>
  <c r="BD969" i="9"/>
  <c r="BD970" i="9"/>
  <c r="BD971" i="9"/>
  <c r="BD972" i="9"/>
  <c r="BD973" i="9"/>
  <c r="BD974" i="9"/>
  <c r="BD975" i="9"/>
  <c r="BD976" i="9"/>
  <c r="BD977" i="9"/>
  <c r="BD978" i="9"/>
  <c r="BD979" i="9"/>
  <c r="BD980" i="9"/>
  <c r="BD981" i="9"/>
  <c r="BD982" i="9"/>
  <c r="BD983" i="9"/>
  <c r="BD984" i="9"/>
  <c r="BD985" i="9"/>
  <c r="BD986" i="9"/>
  <c r="BD987" i="9"/>
  <c r="BD988" i="9"/>
  <c r="BD989" i="9"/>
  <c r="BD990" i="9"/>
  <c r="BD991" i="9"/>
  <c r="BD992" i="9"/>
  <c r="BD993" i="9"/>
  <c r="BD994" i="9"/>
  <c r="BD995" i="9"/>
  <c r="BD996" i="9"/>
  <c r="BD997" i="9"/>
  <c r="BD998" i="9"/>
  <c r="BD999" i="9"/>
  <c r="BD1000" i="9"/>
  <c r="BD1001" i="9"/>
  <c r="BD1002" i="9"/>
  <c r="BD1003" i="9"/>
  <c r="BD1004" i="9"/>
  <c r="BD1005" i="9"/>
  <c r="BD1006" i="9"/>
  <c r="BD1007" i="9"/>
  <c r="BD1008" i="9"/>
  <c r="BD1009" i="9"/>
  <c r="BD1010" i="9"/>
  <c r="BD1011" i="9"/>
  <c r="BD1012" i="9"/>
  <c r="BD1013" i="9"/>
  <c r="BD1014" i="9"/>
  <c r="BD1015" i="9"/>
  <c r="BD1016" i="9"/>
  <c r="BD1017" i="9"/>
  <c r="BD1018" i="9"/>
  <c r="BD1019" i="9"/>
  <c r="BD1020" i="9"/>
  <c r="BD1021" i="9"/>
  <c r="BD1022" i="9"/>
  <c r="BD1023" i="9"/>
  <c r="BD1024" i="9"/>
  <c r="BD1025" i="9"/>
  <c r="BD1026" i="9"/>
  <c r="BD1027" i="9"/>
  <c r="BD1028" i="9"/>
  <c r="BD1029" i="9"/>
  <c r="BD1030" i="9"/>
  <c r="BD1031" i="9"/>
  <c r="BD1032" i="9"/>
  <c r="BD1033" i="9"/>
  <c r="BD1034" i="9"/>
  <c r="BD1035" i="9"/>
  <c r="BD1036" i="9"/>
  <c r="BD1037" i="9"/>
  <c r="BD1038" i="9"/>
  <c r="BD1039" i="9"/>
  <c r="BD1040" i="9"/>
  <c r="BD1041" i="9"/>
  <c r="BD1042" i="9"/>
  <c r="BD1043" i="9"/>
  <c r="BD1044" i="9"/>
  <c r="BD1045" i="9"/>
  <c r="BD1046" i="9"/>
  <c r="BD1047" i="9"/>
  <c r="BD1048" i="9"/>
  <c r="BD1049" i="9"/>
  <c r="BD1050" i="9"/>
  <c r="BD1051" i="9"/>
  <c r="BD1052" i="9"/>
  <c r="BD1053" i="9"/>
  <c r="BD1054" i="9"/>
  <c r="BD1055" i="9"/>
  <c r="BD1056" i="9"/>
  <c r="BD1057" i="9"/>
  <c r="BD1058" i="9"/>
  <c r="BD1059" i="9"/>
  <c r="BD1060" i="9"/>
  <c r="BD1061" i="9"/>
  <c r="BD1062" i="9"/>
  <c r="BD1063" i="9"/>
  <c r="BD1064" i="9"/>
  <c r="BD1065" i="9"/>
  <c r="BD1066" i="9"/>
  <c r="BD1067" i="9"/>
  <c r="BD1068" i="9"/>
  <c r="BD1069" i="9"/>
  <c r="BD1070" i="9"/>
  <c r="BD1071" i="9"/>
  <c r="BD1072" i="9"/>
  <c r="BD1073" i="9"/>
  <c r="BD1074" i="9"/>
  <c r="BD1075" i="9"/>
  <c r="BD1076" i="9"/>
  <c r="BD1077" i="9"/>
  <c r="BD1078" i="9"/>
  <c r="BD1079" i="9"/>
  <c r="BD1080" i="9"/>
  <c r="BD1081" i="9"/>
  <c r="BD1082" i="9"/>
  <c r="BD1083" i="9"/>
  <c r="BD1084" i="9"/>
  <c r="BD1085" i="9"/>
  <c r="BD1086" i="9"/>
  <c r="BD1087" i="9"/>
  <c r="BD1088" i="9"/>
  <c r="BD1089" i="9"/>
  <c r="BD1090" i="9"/>
  <c r="BD1091" i="9"/>
  <c r="BD1092" i="9"/>
  <c r="BD1093" i="9"/>
  <c r="BD1094" i="9"/>
  <c r="BD1095" i="9"/>
  <c r="BD1096" i="9"/>
  <c r="BD1097" i="9"/>
  <c r="BD1098" i="9"/>
  <c r="BD1099" i="9"/>
  <c r="BD1100" i="9"/>
  <c r="BD1101" i="9"/>
  <c r="BD1102" i="9"/>
  <c r="BD1103" i="9"/>
  <c r="BD1104" i="9"/>
  <c r="BD1105" i="9"/>
  <c r="BD1106" i="9"/>
  <c r="BD1107" i="9"/>
  <c r="BD1108" i="9"/>
  <c r="BD1109" i="9"/>
  <c r="BD1110" i="9"/>
  <c r="BD1111" i="9"/>
  <c r="BD1112" i="9"/>
  <c r="BD1113" i="9"/>
  <c r="BD1114" i="9"/>
  <c r="BD1115" i="9"/>
  <c r="BD1116" i="9"/>
  <c r="BD1117" i="9"/>
  <c r="BD1118" i="9"/>
  <c r="BD1119" i="9"/>
  <c r="BD1120" i="9"/>
  <c r="BD1121" i="9"/>
  <c r="BD1122" i="9"/>
  <c r="BD1123" i="9"/>
  <c r="BD1124" i="9"/>
  <c r="BD1125" i="9"/>
  <c r="BD1126" i="9"/>
  <c r="BD1127" i="9"/>
  <c r="BD1128" i="9"/>
  <c r="BD1129" i="9"/>
  <c r="BD1130" i="9"/>
  <c r="BD1131" i="9"/>
  <c r="BD1132" i="9"/>
  <c r="BD1133" i="9"/>
  <c r="BD1134" i="9"/>
  <c r="BD1135" i="9"/>
  <c r="BD1136" i="9"/>
  <c r="BD1137" i="9"/>
  <c r="BD1138" i="9"/>
  <c r="BD1139" i="9"/>
  <c r="BD1140" i="9"/>
  <c r="BD1141" i="9"/>
  <c r="BD1142" i="9"/>
  <c r="BD1143" i="9"/>
  <c r="BD1144" i="9"/>
  <c r="BD1145" i="9"/>
  <c r="BD1146" i="9"/>
  <c r="BD1147" i="9"/>
  <c r="BD1148" i="9"/>
  <c r="BD1149" i="9"/>
  <c r="BD1150" i="9"/>
  <c r="BD1151" i="9"/>
  <c r="BD1152" i="9"/>
  <c r="BD1153" i="9"/>
  <c r="BD1154" i="9"/>
  <c r="BD1155" i="9"/>
  <c r="BD1156" i="9"/>
  <c r="BD1157" i="9"/>
  <c r="BD1158" i="9"/>
  <c r="BD1159" i="9"/>
  <c r="BD1160" i="9"/>
  <c r="BD1161" i="9"/>
  <c r="BD1162" i="9"/>
  <c r="BD1163" i="9"/>
  <c r="BD1164" i="9"/>
  <c r="BD1165" i="9"/>
  <c r="BD1166" i="9"/>
  <c r="BD1167" i="9"/>
  <c r="BD1168" i="9"/>
  <c r="BD1169" i="9"/>
  <c r="BD1170" i="9"/>
  <c r="BD1171" i="9"/>
  <c r="BD1172" i="9"/>
  <c r="BD1173" i="9"/>
  <c r="BD1174" i="9"/>
  <c r="BD1175" i="9"/>
  <c r="BD1176" i="9"/>
  <c r="BD1177" i="9"/>
  <c r="BD1178" i="9"/>
  <c r="BD1179" i="9"/>
  <c r="BD1180" i="9"/>
  <c r="BD1181" i="9"/>
  <c r="BD1182" i="9"/>
  <c r="BD1183" i="9"/>
  <c r="BD1184" i="9"/>
  <c r="BD1185" i="9"/>
  <c r="BD1186" i="9"/>
  <c r="BD1187" i="9"/>
  <c r="BD1188" i="9"/>
  <c r="BD1189" i="9"/>
  <c r="BD1190" i="9"/>
  <c r="BD1191" i="9"/>
  <c r="BD1192" i="9"/>
  <c r="BD1193" i="9"/>
  <c r="BD1194" i="9"/>
  <c r="BD1195" i="9"/>
  <c r="BD1196" i="9"/>
  <c r="BD1197" i="9"/>
  <c r="BD1198" i="9"/>
  <c r="BD1199" i="9"/>
  <c r="BD1200" i="9"/>
  <c r="BD1201" i="9"/>
  <c r="BD1202" i="9"/>
  <c r="BD1203" i="9"/>
  <c r="BD1204" i="9"/>
  <c r="BD1205" i="9"/>
  <c r="BD1206" i="9"/>
  <c r="BD1207" i="9"/>
  <c r="BD1208" i="9"/>
  <c r="BD1209" i="9"/>
  <c r="BD1210" i="9"/>
  <c r="BD1211" i="9"/>
  <c r="BD1212" i="9"/>
  <c r="BD1213" i="9"/>
  <c r="BD1214" i="9"/>
  <c r="BD1215" i="9"/>
  <c r="BD1216" i="9"/>
  <c r="BD1217" i="9"/>
  <c r="BD1218" i="9"/>
  <c r="BD1219" i="9"/>
  <c r="BD1220" i="9"/>
  <c r="BD1221" i="9"/>
  <c r="BD1222" i="9"/>
  <c r="BD1223" i="9"/>
  <c r="BD1224" i="9"/>
  <c r="BD1225" i="9"/>
  <c r="BD1226" i="9"/>
  <c r="BD1227" i="9"/>
  <c r="BD1228" i="9"/>
  <c r="BD1229" i="9"/>
  <c r="BD1230" i="9"/>
  <c r="BD1231" i="9"/>
  <c r="BD1232" i="9"/>
  <c r="BD1233" i="9"/>
  <c r="BD1234" i="9"/>
  <c r="BD1235" i="9"/>
  <c r="BD1236" i="9"/>
  <c r="BD1237" i="9"/>
  <c r="BD1238" i="9"/>
  <c r="BD1239" i="9"/>
  <c r="BD1240" i="9"/>
  <c r="BD1241" i="9"/>
  <c r="BD1242" i="9"/>
  <c r="BD1243" i="9"/>
  <c r="BD1244" i="9"/>
  <c r="BD1245" i="9"/>
  <c r="BD1246" i="9"/>
  <c r="BD1247" i="9"/>
  <c r="BD1248" i="9"/>
  <c r="BD1249" i="9"/>
  <c r="BD1250" i="9"/>
  <c r="BD1251" i="9"/>
  <c r="BD1252" i="9"/>
  <c r="BD1253" i="9"/>
  <c r="BD1254" i="9"/>
  <c r="BD1255" i="9"/>
  <c r="BD1256" i="9"/>
  <c r="BD1257" i="9"/>
  <c r="BD1258" i="9"/>
  <c r="BD1259" i="9"/>
  <c r="BD1260" i="9"/>
  <c r="BD1261" i="9"/>
  <c r="BD1262" i="9"/>
  <c r="BD1263" i="9"/>
  <c r="BD1264" i="9"/>
  <c r="BD1265" i="9"/>
  <c r="BD1266" i="9"/>
  <c r="BD1267" i="9"/>
  <c r="BD1268" i="9"/>
  <c r="BD1269" i="9"/>
  <c r="BD1270" i="9"/>
  <c r="BD1271" i="9"/>
  <c r="BD1272" i="9"/>
  <c r="BD1273" i="9"/>
  <c r="BD1274" i="9"/>
  <c r="BD1275" i="9"/>
  <c r="BD1276" i="9"/>
  <c r="BD1277" i="9"/>
  <c r="BD1278" i="9"/>
  <c r="BD1279" i="9"/>
  <c r="BD1280" i="9"/>
  <c r="BD1281" i="9"/>
  <c r="BD1282" i="9"/>
  <c r="BD1283" i="9"/>
  <c r="BD1284" i="9"/>
  <c r="BD1285" i="9"/>
  <c r="BD1286" i="9"/>
  <c r="BD1287" i="9"/>
  <c r="BD1288" i="9"/>
  <c r="BD1289" i="9"/>
  <c r="BD1290" i="9"/>
  <c r="BD1291" i="9"/>
  <c r="BD1292" i="9"/>
  <c r="BD1293" i="9"/>
  <c r="BD1294" i="9"/>
  <c r="BD1295" i="9"/>
  <c r="BD1296" i="9"/>
  <c r="BD1297" i="9"/>
  <c r="BD1298" i="9"/>
  <c r="BD1299" i="9"/>
  <c r="BD1300" i="9"/>
  <c r="BD1301" i="9"/>
  <c r="BD1302" i="9"/>
  <c r="BD1303" i="9"/>
  <c r="BD1304" i="9"/>
  <c r="BD1305" i="9"/>
  <c r="BD1306" i="9"/>
  <c r="BD1307" i="9"/>
  <c r="BD1308" i="9"/>
  <c r="BD1309" i="9"/>
  <c r="BD1310" i="9"/>
  <c r="BD1311" i="9"/>
  <c r="BD1312" i="9"/>
  <c r="BD1313" i="9"/>
  <c r="BD1314" i="9"/>
  <c r="BD1315" i="9"/>
  <c r="BD1316" i="9"/>
  <c r="BD1317" i="9"/>
  <c r="BD1318" i="9"/>
  <c r="BD1319" i="9"/>
  <c r="BD1320" i="9"/>
  <c r="BD1321" i="9"/>
  <c r="BD1322" i="9"/>
  <c r="BD1323" i="9"/>
  <c r="BD1324" i="9"/>
  <c r="BD1325" i="9"/>
  <c r="BD1326" i="9"/>
  <c r="BD1327" i="9"/>
  <c r="BD1328" i="9"/>
  <c r="BD1329" i="9"/>
  <c r="BD1330" i="9"/>
  <c r="BD1331" i="9"/>
  <c r="BD1332" i="9"/>
  <c r="BD1333" i="9"/>
  <c r="BD1334" i="9"/>
  <c r="BD1335" i="9"/>
  <c r="BD1337" i="9"/>
  <c r="BD1338" i="9"/>
  <c r="BD1339" i="9"/>
  <c r="BD1340" i="9"/>
  <c r="BD1341" i="9"/>
  <c r="BD1342" i="9"/>
  <c r="BD1343" i="9"/>
  <c r="BD1344" i="9"/>
  <c r="BD1345" i="9"/>
  <c r="BD1346" i="9"/>
  <c r="BD1347" i="9"/>
  <c r="BD1348" i="9"/>
  <c r="BD1349" i="9"/>
  <c r="BD1350" i="9"/>
  <c r="BD1351" i="9"/>
  <c r="BD1352" i="9"/>
  <c r="BD1353" i="9"/>
  <c r="BD1354" i="9"/>
  <c r="BD1355" i="9"/>
  <c r="BD1356" i="9"/>
  <c r="BD1357" i="9"/>
  <c r="BD1358" i="9"/>
  <c r="BD1359" i="9"/>
  <c r="BD1360" i="9"/>
  <c r="BD1361" i="9"/>
  <c r="BD1362" i="9"/>
  <c r="BD1363" i="9"/>
  <c r="BD1364" i="9"/>
  <c r="BD1365" i="9"/>
  <c r="BD1366" i="9"/>
  <c r="BD1367" i="9"/>
  <c r="BD1368" i="9"/>
  <c r="BD1369" i="9"/>
  <c r="BD1370" i="9"/>
  <c r="BD1371" i="9"/>
  <c r="BD1372" i="9"/>
  <c r="BD1373" i="9"/>
  <c r="BD1374" i="9"/>
  <c r="BD1375" i="9"/>
  <c r="BD1376" i="9"/>
  <c r="BD1377" i="9"/>
  <c r="BD1378" i="9"/>
  <c r="BD1379" i="9"/>
  <c r="BD1380" i="9"/>
  <c r="BD1381" i="9"/>
  <c r="BD1382" i="9"/>
  <c r="BD1383" i="9"/>
  <c r="BD1384" i="9"/>
  <c r="BD1385" i="9"/>
  <c r="BD1386" i="9"/>
  <c r="BD1387" i="9"/>
  <c r="BD1388" i="9"/>
  <c r="BD1389" i="9"/>
  <c r="BD1390" i="9"/>
  <c r="BD1391" i="9"/>
  <c r="BD1392" i="9"/>
  <c r="BD1393" i="9"/>
  <c r="BD1394" i="9"/>
  <c r="BD1395" i="9"/>
  <c r="BD1396" i="9"/>
  <c r="BD1397" i="9"/>
  <c r="BD1398" i="9"/>
  <c r="BD1399" i="9"/>
  <c r="BD1400" i="9"/>
  <c r="BD1401" i="9"/>
  <c r="BD1402" i="9"/>
  <c r="BD1403" i="9"/>
  <c r="BD1404" i="9"/>
  <c r="BD1405" i="9"/>
  <c r="BD1406" i="9"/>
  <c r="BD1407" i="9"/>
  <c r="BD1408" i="9"/>
  <c r="BD1409" i="9"/>
  <c r="BD1410" i="9"/>
  <c r="BD1411" i="9"/>
  <c r="BD1412" i="9"/>
  <c r="BD1413" i="9"/>
  <c r="BD1414" i="9"/>
  <c r="BD1415" i="9"/>
  <c r="BD1416" i="9"/>
  <c r="BD1417" i="9"/>
  <c r="BD1418" i="9"/>
  <c r="BD1419" i="9"/>
  <c r="BD1420" i="9"/>
  <c r="BD1421" i="9"/>
  <c r="BD1422" i="9"/>
  <c r="BD1423" i="9"/>
  <c r="BD1424" i="9"/>
  <c r="BD1425" i="9"/>
  <c r="BD1426" i="9"/>
  <c r="BD1427" i="9"/>
  <c r="BD1428" i="9"/>
  <c r="BD1429" i="9"/>
  <c r="BD1430" i="9"/>
  <c r="BD1431" i="9"/>
  <c r="BD1432" i="9"/>
  <c r="BD1433" i="9"/>
  <c r="BD1434" i="9"/>
  <c r="BD1435" i="9"/>
  <c r="BD1436" i="9"/>
  <c r="BD1437" i="9"/>
  <c r="BD1438" i="9"/>
  <c r="BD1439" i="9"/>
  <c r="BD1440" i="9"/>
  <c r="BD1441" i="9"/>
  <c r="BD1442" i="9"/>
  <c r="BD1443" i="9"/>
  <c r="BD1444" i="9"/>
  <c r="BD1445" i="9"/>
  <c r="BD1446" i="9"/>
  <c r="BD1447" i="9"/>
  <c r="BD1448" i="9"/>
  <c r="BD1449" i="9"/>
  <c r="BD1450" i="9"/>
  <c r="BD1451" i="9"/>
  <c r="BD1452" i="9"/>
  <c r="BD1453" i="9"/>
  <c r="BD1454" i="9"/>
  <c r="BD1455" i="9"/>
  <c r="BD1456" i="9"/>
  <c r="BD1457" i="9"/>
  <c r="BD1458" i="9"/>
  <c r="BD1459" i="9"/>
  <c r="BD1460" i="9"/>
  <c r="BD1461" i="9"/>
  <c r="BD1462" i="9"/>
  <c r="BD1463" i="9"/>
  <c r="BD1464" i="9"/>
  <c r="BD1465" i="9"/>
  <c r="BD1466" i="9"/>
  <c r="BD1467" i="9"/>
  <c r="BD1468" i="9"/>
  <c r="BD1469" i="9"/>
  <c r="BD1470" i="9"/>
  <c r="BD1471" i="9"/>
  <c r="BD1472" i="9"/>
  <c r="BD1473" i="9"/>
  <c r="BD1474" i="9"/>
  <c r="BD1475" i="9"/>
  <c r="BD1476" i="9"/>
  <c r="BD1477" i="9"/>
  <c r="BD1478" i="9"/>
  <c r="BD1479" i="9"/>
  <c r="BD1480" i="9"/>
  <c r="BD1481" i="9"/>
  <c r="BD1482" i="9"/>
  <c r="BD1483" i="9"/>
  <c r="BD1484" i="9"/>
  <c r="BD1485" i="9"/>
  <c r="BD1486" i="9"/>
  <c r="BD1487" i="9"/>
  <c r="BD1488" i="9"/>
  <c r="BD1489" i="9"/>
  <c r="BD1490" i="9"/>
  <c r="BD1491" i="9"/>
  <c r="BD1492" i="9"/>
  <c r="BD1493" i="9"/>
  <c r="BD1494" i="9"/>
  <c r="BD1495" i="9"/>
  <c r="BD1496" i="9"/>
  <c r="BD1497" i="9"/>
  <c r="BD1498" i="9"/>
  <c r="BD1499" i="9"/>
  <c r="BD1500" i="9"/>
  <c r="BD1501" i="9"/>
  <c r="BD1502" i="9"/>
  <c r="BD1503" i="9"/>
  <c r="BD1504" i="9"/>
  <c r="BD1505" i="9"/>
  <c r="BD1506" i="9"/>
  <c r="BD1507" i="9"/>
  <c r="BD1508" i="9"/>
  <c r="BD1509" i="9"/>
  <c r="BD1510" i="9"/>
  <c r="BD1511" i="9"/>
  <c r="BD1512" i="9"/>
  <c r="BD1513" i="9"/>
  <c r="BD1514" i="9"/>
  <c r="BD1515" i="9"/>
  <c r="BD1516" i="9"/>
  <c r="BD1517" i="9"/>
  <c r="BD1518" i="9"/>
  <c r="BD1519" i="9"/>
  <c r="BD1520" i="9"/>
  <c r="BD1521" i="9"/>
  <c r="BD1522" i="9"/>
  <c r="BD1523" i="9"/>
  <c r="BD1524" i="9"/>
  <c r="BD1525" i="9"/>
  <c r="BD1526" i="9"/>
  <c r="BD1527" i="9"/>
  <c r="BD1528" i="9"/>
  <c r="BD1529" i="9"/>
  <c r="BD1530" i="9"/>
  <c r="BD1531" i="9"/>
  <c r="BD1532" i="9"/>
  <c r="BD1533" i="9"/>
  <c r="BD1534" i="9"/>
  <c r="BD1535" i="9"/>
  <c r="BD1536" i="9"/>
  <c r="BD1537" i="9"/>
  <c r="BD1538" i="9"/>
  <c r="BD1539" i="9"/>
  <c r="BD1540" i="9"/>
  <c r="BD1541" i="9"/>
  <c r="BD1542" i="9"/>
  <c r="BD1543" i="9"/>
  <c r="BD1544" i="9"/>
  <c r="BD1545" i="9"/>
  <c r="BD1546" i="9"/>
  <c r="BD1547" i="9"/>
  <c r="BD1548" i="9"/>
  <c r="BD1549" i="9"/>
  <c r="BD1550" i="9"/>
  <c r="BD1551" i="9"/>
  <c r="BD1552" i="9"/>
  <c r="BD1553" i="9"/>
  <c r="BD1554" i="9"/>
  <c r="BD1555" i="9"/>
  <c r="BD1556" i="9"/>
  <c r="BD1557" i="9"/>
  <c r="BD1558" i="9"/>
  <c r="BD1559" i="9"/>
  <c r="BD1560" i="9"/>
  <c r="BD1561" i="9"/>
  <c r="BD1562" i="9"/>
  <c r="BD1563" i="9"/>
  <c r="BD1564" i="9"/>
  <c r="BD1565" i="9"/>
  <c r="BD1566" i="9"/>
  <c r="BD1567" i="9"/>
  <c r="BD1568" i="9"/>
  <c r="BD1569" i="9"/>
  <c r="BD1570" i="9"/>
  <c r="BD1571" i="9"/>
  <c r="BD1572" i="9"/>
  <c r="BD1573" i="9"/>
  <c r="BD1574" i="9"/>
  <c r="BD1575" i="9"/>
  <c r="BD1576" i="9"/>
  <c r="BD1577" i="9"/>
  <c r="BD1578" i="9"/>
  <c r="BD1579" i="9"/>
  <c r="BD1580" i="9"/>
  <c r="BD1581" i="9"/>
  <c r="BD1582" i="9"/>
  <c r="BD1583" i="9"/>
  <c r="BD1584" i="9"/>
  <c r="BD1585" i="9"/>
  <c r="BD1586" i="9"/>
  <c r="BD1587" i="9"/>
  <c r="BD1588" i="9"/>
  <c r="BD1589" i="9"/>
  <c r="BD1590" i="9"/>
  <c r="BD1591" i="9"/>
  <c r="BD1592" i="9"/>
  <c r="BD1593" i="9"/>
  <c r="BD1594" i="9"/>
  <c r="BD1595" i="9"/>
  <c r="BD1596" i="9"/>
  <c r="BD1597" i="9"/>
  <c r="BD1598" i="9"/>
  <c r="BD1599" i="9"/>
  <c r="BD1600" i="9"/>
  <c r="BD1601" i="9"/>
  <c r="BD1602" i="9"/>
  <c r="BD1603" i="9"/>
  <c r="BD1604" i="9"/>
  <c r="BD1605" i="9"/>
  <c r="BD1606" i="9"/>
  <c r="BD1607" i="9"/>
  <c r="BD1608" i="9"/>
  <c r="BD1609" i="9"/>
  <c r="BD1610" i="9"/>
  <c r="BD1611" i="9"/>
  <c r="BD1612" i="9"/>
  <c r="BD1613" i="9"/>
  <c r="BD1614" i="9"/>
  <c r="BD1615" i="9"/>
  <c r="BD1616" i="9"/>
  <c r="BD1617" i="9"/>
  <c r="BD1618" i="9"/>
  <c r="BD1619" i="9"/>
  <c r="BD1620" i="9"/>
  <c r="BD1621" i="9"/>
  <c r="BD1622" i="9"/>
  <c r="BD1623" i="9"/>
  <c r="BD1624" i="9"/>
  <c r="BD1625" i="9"/>
  <c r="BD1626" i="9"/>
  <c r="BD1627" i="9"/>
  <c r="BD1628" i="9"/>
  <c r="BD1629" i="9"/>
  <c r="BD1630" i="9"/>
  <c r="BD1631" i="9"/>
  <c r="BD1632" i="9"/>
  <c r="BD1633" i="9"/>
  <c r="BD1634" i="9"/>
  <c r="BD1635" i="9"/>
  <c r="BD1636" i="9"/>
  <c r="BD1637" i="9"/>
  <c r="BD1638" i="9"/>
  <c r="BD1639" i="9"/>
  <c r="BD1640" i="9"/>
  <c r="BD1641" i="9"/>
  <c r="BD1642" i="9"/>
  <c r="BD1643" i="9"/>
  <c r="BD1644" i="9"/>
  <c r="BD1645" i="9"/>
  <c r="BG1645" i="9" s="1"/>
  <c r="BD1646" i="9"/>
  <c r="BG1646" i="9" s="1"/>
  <c r="BD1647" i="9"/>
  <c r="BG1647" i="9" s="1"/>
  <c r="BD1648" i="9"/>
  <c r="BG1648" i="9" s="1"/>
  <c r="BD1649" i="9"/>
  <c r="BG1649" i="9" s="1"/>
  <c r="BD1650" i="9"/>
  <c r="BG1650" i="9" s="1"/>
  <c r="BD1651" i="9"/>
  <c r="BG1651" i="9" s="1"/>
  <c r="BD1652" i="9"/>
  <c r="BG1652" i="9" s="1"/>
  <c r="BD1653" i="9"/>
  <c r="BG1653" i="9" s="1"/>
  <c r="BD1654" i="9"/>
  <c r="BG1654" i="9" s="1"/>
  <c r="BD1655" i="9"/>
  <c r="BG1655" i="9" s="1"/>
  <c r="BD1656" i="9"/>
  <c r="BG1656" i="9" s="1"/>
  <c r="BD1657" i="9"/>
  <c r="BG1657" i="9" s="1"/>
  <c r="BD1658" i="9"/>
  <c r="BG1658" i="9" s="1"/>
  <c r="BD1659" i="9"/>
  <c r="BG1659" i="9" s="1"/>
  <c r="BD1660" i="9"/>
  <c r="BG1660" i="9" s="1"/>
  <c r="BD1661" i="9"/>
  <c r="BG1661" i="9" s="1"/>
  <c r="BD1662" i="9"/>
  <c r="BG1662" i="9" s="1"/>
  <c r="BD1663" i="9"/>
  <c r="BG1663" i="9" s="1"/>
  <c r="BD1664" i="9"/>
  <c r="BG1664" i="9" s="1"/>
  <c r="BD1665" i="9"/>
  <c r="BG1665" i="9" s="1"/>
  <c r="BD1666" i="9"/>
  <c r="BG1666" i="9" s="1"/>
  <c r="BD1667" i="9"/>
  <c r="BG1667" i="9" s="1"/>
  <c r="BD1668" i="9"/>
  <c r="BG1668" i="9" s="1"/>
  <c r="BD1669" i="9"/>
  <c r="BG1669" i="9" s="1"/>
  <c r="BD1670" i="9"/>
  <c r="BG1670" i="9" s="1"/>
  <c r="BD1671" i="9"/>
  <c r="BG1671" i="9" s="1"/>
  <c r="BD1672" i="9"/>
  <c r="BG1672" i="9" s="1"/>
  <c r="BD1673" i="9"/>
  <c r="BG1673" i="9" s="1"/>
  <c r="BD1674" i="9"/>
  <c r="BG1674" i="9" s="1"/>
  <c r="BD1675" i="9"/>
  <c r="BG1675" i="9" s="1"/>
  <c r="BD1676" i="9"/>
  <c r="BG1676" i="9" s="1"/>
  <c r="BD1677" i="9"/>
  <c r="BG1677" i="9" s="1"/>
  <c r="BD1678" i="9"/>
  <c r="BG1678" i="9" s="1"/>
  <c r="BD1679" i="9"/>
  <c r="BG1679" i="9" s="1"/>
  <c r="BD1680" i="9"/>
  <c r="BG1680" i="9" s="1"/>
  <c r="BD1681" i="9"/>
  <c r="BG1681" i="9" s="1"/>
  <c r="BD1682" i="9"/>
  <c r="BG1682" i="9" s="1"/>
  <c r="BD1683" i="9"/>
  <c r="BG1683" i="9" s="1"/>
  <c r="BD1684" i="9"/>
  <c r="BG1684" i="9" s="1"/>
  <c r="BD1685" i="9"/>
  <c r="BG1685" i="9" s="1"/>
  <c r="BD1686" i="9"/>
  <c r="BG1686" i="9" s="1"/>
  <c r="BD1687" i="9"/>
  <c r="BG1687" i="9" s="1"/>
  <c r="BD1688" i="9"/>
  <c r="BG1688" i="9" s="1"/>
  <c r="BD1689" i="9"/>
  <c r="BG1689" i="9" s="1"/>
  <c r="BD1690" i="9"/>
  <c r="BG1690" i="9" s="1"/>
  <c r="BD1691" i="9"/>
  <c r="BG1691" i="9" s="1"/>
  <c r="BD1692" i="9"/>
  <c r="BG1692" i="9" s="1"/>
  <c r="BD1693" i="9"/>
  <c r="BG1693" i="9" s="1"/>
  <c r="BD1694" i="9"/>
  <c r="BD1695" i="9"/>
  <c r="BB641" i="9" l="1"/>
  <c r="BG641" i="9"/>
  <c r="BB633" i="9"/>
  <c r="BG633" i="9"/>
  <c r="BB613" i="9"/>
  <c r="BG613" i="9"/>
  <c r="BB609" i="9"/>
  <c r="BG609" i="9"/>
  <c r="BB605" i="9"/>
  <c r="BG605" i="9"/>
  <c r="BB601" i="9"/>
  <c r="BG601" i="9"/>
  <c r="BB597" i="9"/>
  <c r="BG597" i="9"/>
  <c r="BB593" i="9"/>
  <c r="BG593" i="9"/>
  <c r="BB589" i="9"/>
  <c r="BG589" i="9"/>
  <c r="BB584" i="9"/>
  <c r="BG584" i="9"/>
  <c r="BB580" i="9"/>
  <c r="BG580" i="9"/>
  <c r="BB578" i="9"/>
  <c r="BG578" i="9"/>
  <c r="BB574" i="9"/>
  <c r="BG574" i="9"/>
  <c r="BB570" i="9"/>
  <c r="BG570" i="9"/>
  <c r="BB566" i="9"/>
  <c r="BG566" i="9"/>
  <c r="BB562" i="9"/>
  <c r="BG562" i="9"/>
  <c r="BB558" i="9"/>
  <c r="BG558" i="9"/>
  <c r="BB554" i="9"/>
  <c r="BG554" i="9"/>
  <c r="BB550" i="9"/>
  <c r="BG550" i="9"/>
  <c r="BB546" i="9"/>
  <c r="BG546" i="9"/>
  <c r="BB542" i="9"/>
  <c r="BG542" i="9"/>
  <c r="BB538" i="9"/>
  <c r="BG538" i="9"/>
  <c r="BB534" i="9"/>
  <c r="BG534" i="9"/>
  <c r="BB530" i="9"/>
  <c r="BG530" i="9"/>
  <c r="BB526" i="9"/>
  <c r="BG526" i="9"/>
  <c r="BB522" i="9"/>
  <c r="BG522" i="9"/>
  <c r="BB518" i="9"/>
  <c r="BG518" i="9"/>
  <c r="BB514" i="9"/>
  <c r="BG514" i="9"/>
  <c r="BB510" i="9"/>
  <c r="BG510" i="9"/>
  <c r="BB506" i="9"/>
  <c r="BG506" i="9"/>
  <c r="BB502" i="9"/>
  <c r="BG502" i="9"/>
  <c r="BB498" i="9"/>
  <c r="BG498" i="9"/>
  <c r="BB494" i="9"/>
  <c r="BG494" i="9"/>
  <c r="BB490" i="9"/>
  <c r="BG490" i="9"/>
  <c r="BB486" i="9"/>
  <c r="BG486" i="9"/>
  <c r="BB482" i="9"/>
  <c r="BG482" i="9"/>
  <c r="BB478" i="9"/>
  <c r="BG478" i="9"/>
  <c r="BB474" i="9"/>
  <c r="BG474" i="9"/>
  <c r="BB470" i="9"/>
  <c r="BG470" i="9"/>
  <c r="BB466" i="9"/>
  <c r="BG466" i="9"/>
  <c r="BB462" i="9"/>
  <c r="BG462" i="9"/>
  <c r="BB458" i="9"/>
  <c r="BG458" i="9"/>
  <c r="BB454" i="9"/>
  <c r="BG454" i="9"/>
  <c r="BB450" i="9"/>
  <c r="BG450" i="9"/>
  <c r="BB446" i="9"/>
  <c r="BG446" i="9"/>
  <c r="BB442" i="9"/>
  <c r="BG442" i="9"/>
  <c r="BB438" i="9"/>
  <c r="BG438" i="9"/>
  <c r="BB433" i="9"/>
  <c r="BG433" i="9"/>
  <c r="BB429" i="9"/>
  <c r="BG429" i="9"/>
  <c r="BB425" i="9"/>
  <c r="BG425" i="9"/>
  <c r="BB421" i="9"/>
  <c r="BG421" i="9"/>
  <c r="BB417" i="9"/>
  <c r="BG417" i="9"/>
  <c r="BB413" i="9"/>
  <c r="BG413" i="9"/>
  <c r="BB409" i="9"/>
  <c r="BG409" i="9"/>
  <c r="BB405" i="9"/>
  <c r="BG405" i="9"/>
  <c r="BB401" i="9"/>
  <c r="BG401" i="9"/>
  <c r="BB397" i="9"/>
  <c r="BG397" i="9"/>
  <c r="BB393" i="9"/>
  <c r="BG393" i="9"/>
  <c r="BB389" i="9"/>
  <c r="BG389" i="9"/>
  <c r="BB385" i="9"/>
  <c r="BG385" i="9"/>
  <c r="BB381" i="9"/>
  <c r="BG381" i="9"/>
  <c r="BB377" i="9"/>
  <c r="BG377" i="9"/>
  <c r="BB373" i="9"/>
  <c r="BG373" i="9"/>
  <c r="BB369" i="9"/>
  <c r="BG369" i="9"/>
  <c r="BB365" i="9"/>
  <c r="BG365" i="9"/>
  <c r="BB361" i="9"/>
  <c r="BG361" i="9"/>
  <c r="BB357" i="9"/>
  <c r="BG357" i="9"/>
  <c r="BB353" i="9"/>
  <c r="BG353" i="9"/>
  <c r="BB349" i="9"/>
  <c r="BG349" i="9"/>
  <c r="BB344" i="9"/>
  <c r="BG344" i="9"/>
  <c r="BB340" i="9"/>
  <c r="BG340" i="9"/>
  <c r="BB336" i="9"/>
  <c r="BG336" i="9"/>
  <c r="BB332" i="9"/>
  <c r="BG332" i="9"/>
  <c r="BB328" i="9"/>
  <c r="BG328" i="9"/>
  <c r="BB324" i="9"/>
  <c r="BG324" i="9"/>
  <c r="BB320" i="9"/>
  <c r="BG320" i="9"/>
  <c r="BB316" i="9"/>
  <c r="BG316" i="9"/>
  <c r="BB312" i="9"/>
  <c r="BG312" i="9"/>
  <c r="BB308" i="9"/>
  <c r="BG308" i="9"/>
  <c r="BB304" i="9"/>
  <c r="BG304" i="9"/>
  <c r="BB300" i="9"/>
  <c r="BG300" i="9"/>
  <c r="BB296" i="9"/>
  <c r="BG296" i="9"/>
  <c r="BB292" i="9"/>
  <c r="BG292" i="9"/>
  <c r="BB287" i="9"/>
  <c r="BG287" i="9"/>
  <c r="BB283" i="9"/>
  <c r="BG283" i="9"/>
  <c r="BB279" i="9"/>
  <c r="BG279" i="9"/>
  <c r="BB275" i="9"/>
  <c r="BG275" i="9"/>
  <c r="BB271" i="9"/>
  <c r="BG271" i="9"/>
  <c r="BB267" i="9"/>
  <c r="BG267" i="9"/>
  <c r="BB263" i="9"/>
  <c r="BG263" i="9"/>
  <c r="BB259" i="9"/>
  <c r="BG259" i="9"/>
  <c r="BB255" i="9"/>
  <c r="BG255" i="9"/>
  <c r="BB251" i="9"/>
  <c r="BG251" i="9"/>
  <c r="BB247" i="9"/>
  <c r="BG247" i="9"/>
  <c r="BB243" i="9"/>
  <c r="BG243" i="9"/>
  <c r="BB239" i="9"/>
  <c r="BG239" i="9"/>
  <c r="BB235" i="9"/>
  <c r="BG235" i="9"/>
  <c r="BB231" i="9"/>
  <c r="BG231" i="9"/>
  <c r="BB227" i="9"/>
  <c r="BG227" i="9"/>
  <c r="BB223" i="9"/>
  <c r="BG223" i="9"/>
  <c r="BB218" i="9"/>
  <c r="BG218" i="9"/>
  <c r="BB214" i="9"/>
  <c r="BG214" i="9"/>
  <c r="BB210" i="9"/>
  <c r="BG210" i="9"/>
  <c r="BB206" i="9"/>
  <c r="BG206" i="9"/>
  <c r="BB202" i="9"/>
  <c r="BG202" i="9"/>
  <c r="BB198" i="9"/>
  <c r="BG198" i="9"/>
  <c r="BB194" i="9"/>
  <c r="BG194" i="9"/>
  <c r="BB190" i="9"/>
  <c r="BG190" i="9"/>
  <c r="BB186" i="9"/>
  <c r="BG186" i="9"/>
  <c r="BB182" i="9"/>
  <c r="BG182" i="9"/>
  <c r="BB177" i="9"/>
  <c r="BG177" i="9"/>
  <c r="BB173" i="9"/>
  <c r="BG173" i="9"/>
  <c r="BB169" i="9"/>
  <c r="BG169" i="9"/>
  <c r="BB165" i="9"/>
  <c r="BG165" i="9"/>
  <c r="BB161" i="9"/>
  <c r="BG161" i="9"/>
  <c r="BB157" i="9"/>
  <c r="BG157" i="9"/>
  <c r="BB153" i="9"/>
  <c r="BG153" i="9"/>
  <c r="BB149" i="9"/>
  <c r="BG149" i="9"/>
  <c r="BB145" i="9"/>
  <c r="BG145" i="9"/>
  <c r="BB141" i="9"/>
  <c r="BG141" i="9"/>
  <c r="BB137" i="9"/>
  <c r="BG137" i="9"/>
  <c r="BG133" i="9"/>
  <c r="BB129" i="9"/>
  <c r="BG129" i="9"/>
  <c r="BB125" i="9"/>
  <c r="BB121" i="9"/>
  <c r="BG121" i="9"/>
  <c r="BB117" i="9"/>
  <c r="BG117" i="9"/>
  <c r="BB113" i="9"/>
  <c r="BB109" i="9"/>
  <c r="BG109" i="9"/>
  <c r="BB101" i="9"/>
  <c r="BG101" i="9"/>
  <c r="BB97" i="9"/>
  <c r="BG97" i="9"/>
  <c r="BG85" i="9"/>
  <c r="BB77" i="9"/>
  <c r="BG77" i="9"/>
  <c r="BB69" i="9"/>
  <c r="BG69" i="9"/>
  <c r="BB61" i="9"/>
  <c r="BG61" i="9"/>
  <c r="BB57" i="9"/>
  <c r="BG57" i="9"/>
  <c r="BB53" i="9"/>
  <c r="BG53" i="9"/>
  <c r="BB45" i="9"/>
  <c r="BG45" i="9"/>
  <c r="BB33" i="9"/>
  <c r="BG33" i="9"/>
  <c r="BB25" i="9"/>
  <c r="BG25" i="9"/>
  <c r="BB3" i="9"/>
  <c r="BG3" i="9"/>
  <c r="BB1641" i="9"/>
  <c r="BG1641" i="9"/>
  <c r="BB1637" i="9"/>
  <c r="BG1637" i="9"/>
  <c r="BB1633" i="9"/>
  <c r="BG1633" i="9"/>
  <c r="BB1629" i="9"/>
  <c r="BG1629" i="9"/>
  <c r="BB1625" i="9"/>
  <c r="BG1625" i="9"/>
  <c r="BB1621" i="9"/>
  <c r="BG1621" i="9"/>
  <c r="BB1617" i="9"/>
  <c r="BG1617" i="9"/>
  <c r="BB1613" i="9"/>
  <c r="BG1613" i="9"/>
  <c r="BB1609" i="9"/>
  <c r="BG1609" i="9"/>
  <c r="BB1605" i="9"/>
  <c r="BG1605" i="9"/>
  <c r="BB1601" i="9"/>
  <c r="BG1601" i="9"/>
  <c r="BB1597" i="9"/>
  <c r="BG1597" i="9"/>
  <c r="BB1593" i="9"/>
  <c r="BG1593" i="9"/>
  <c r="BB1589" i="9"/>
  <c r="BG1589" i="9"/>
  <c r="BB1585" i="9"/>
  <c r="BG1585" i="9"/>
  <c r="BB1581" i="9"/>
  <c r="BG1581" i="9"/>
  <c r="BB1577" i="9"/>
  <c r="BG1577" i="9"/>
  <c r="BB1573" i="9"/>
  <c r="BG1573" i="9"/>
  <c r="BB1569" i="9"/>
  <c r="BG1569" i="9"/>
  <c r="BB1565" i="9"/>
  <c r="BG1565" i="9"/>
  <c r="BB1561" i="9"/>
  <c r="BG1561" i="9"/>
  <c r="BB1557" i="9"/>
  <c r="BG1557" i="9"/>
  <c r="BB1553" i="9"/>
  <c r="BG1553" i="9"/>
  <c r="BB1549" i="9"/>
  <c r="BG1549" i="9"/>
  <c r="BB1545" i="9"/>
  <c r="BG1545" i="9"/>
  <c r="BB1541" i="9"/>
  <c r="BG1541" i="9"/>
  <c r="BB1537" i="9"/>
  <c r="BG1537" i="9"/>
  <c r="BB1533" i="9"/>
  <c r="BG1533" i="9"/>
  <c r="BB1529" i="9"/>
  <c r="BG1529" i="9"/>
  <c r="BB1525" i="9"/>
  <c r="BG1525" i="9"/>
  <c r="BB1521" i="9"/>
  <c r="BG1521" i="9"/>
  <c r="BB1517" i="9"/>
  <c r="BG1517" i="9"/>
  <c r="BB1513" i="9"/>
  <c r="BG1513" i="9"/>
  <c r="BB1509" i="9"/>
  <c r="BG1509" i="9"/>
  <c r="BB1505" i="9"/>
  <c r="BG1505" i="9"/>
  <c r="BB1501" i="9"/>
  <c r="BG1501" i="9"/>
  <c r="BB1497" i="9"/>
  <c r="BG1497" i="9"/>
  <c r="BB1493" i="9"/>
  <c r="BG1493" i="9"/>
  <c r="BB1489" i="9"/>
  <c r="BG1489" i="9"/>
  <c r="BB1485" i="9"/>
  <c r="BG1485" i="9"/>
  <c r="BB1481" i="9"/>
  <c r="BG1481" i="9"/>
  <c r="BB1477" i="9"/>
  <c r="BG1477" i="9"/>
  <c r="BB1473" i="9"/>
  <c r="BG1473" i="9"/>
  <c r="BB1469" i="9"/>
  <c r="BG1469" i="9"/>
  <c r="BB1465" i="9"/>
  <c r="BG1465" i="9"/>
  <c r="BB1461" i="9"/>
  <c r="BG1461" i="9"/>
  <c r="BB1457" i="9"/>
  <c r="BG1457" i="9"/>
  <c r="BB1453" i="9"/>
  <c r="BG1453" i="9"/>
  <c r="BB1449" i="9"/>
  <c r="BG1449" i="9"/>
  <c r="BB1445" i="9"/>
  <c r="BG1445" i="9"/>
  <c r="BB1441" i="9"/>
  <c r="BG1441" i="9"/>
  <c r="BB1437" i="9"/>
  <c r="BG1437" i="9"/>
  <c r="BB1433" i="9"/>
  <c r="BG1433" i="9"/>
  <c r="BB1429" i="9"/>
  <c r="BG1429" i="9"/>
  <c r="BB1425" i="9"/>
  <c r="BG1425" i="9"/>
  <c r="BB1421" i="9"/>
  <c r="BG1421" i="9"/>
  <c r="BB1417" i="9"/>
  <c r="BG1417" i="9"/>
  <c r="BB1413" i="9"/>
  <c r="BG1413" i="9"/>
  <c r="BB1409" i="9"/>
  <c r="BG1409" i="9"/>
  <c r="BB1405" i="9"/>
  <c r="BG1405" i="9"/>
  <c r="BB1401" i="9"/>
  <c r="BG1401" i="9"/>
  <c r="BB1397" i="9"/>
  <c r="BG1397" i="9"/>
  <c r="BB1393" i="9"/>
  <c r="BG1393" i="9"/>
  <c r="BB1389" i="9"/>
  <c r="BG1389" i="9"/>
  <c r="BB1385" i="9"/>
  <c r="BG1385" i="9"/>
  <c r="BB1381" i="9"/>
  <c r="BG1381" i="9"/>
  <c r="BB1377" i="9"/>
  <c r="BG1377" i="9"/>
  <c r="BB1373" i="9"/>
  <c r="BG1373" i="9"/>
  <c r="BB1369" i="9"/>
  <c r="BG1369" i="9"/>
  <c r="BB1365" i="9"/>
  <c r="BG1365" i="9"/>
  <c r="BB1361" i="9"/>
  <c r="BG1361" i="9"/>
  <c r="BB1357" i="9"/>
  <c r="BG1357" i="9"/>
  <c r="BB1353" i="9"/>
  <c r="BG1353" i="9"/>
  <c r="BB1349" i="9"/>
  <c r="BG1349" i="9"/>
  <c r="BB1345" i="9"/>
  <c r="BG1345" i="9"/>
  <c r="BB1341" i="9"/>
  <c r="BG1341" i="9"/>
  <c r="BB1337" i="9"/>
  <c r="BG1337" i="9"/>
  <c r="BB1332" i="9"/>
  <c r="BG1332" i="9"/>
  <c r="BB1328" i="9"/>
  <c r="BG1328" i="9"/>
  <c r="BB1324" i="9"/>
  <c r="BG1324" i="9"/>
  <c r="BB1320" i="9"/>
  <c r="BG1320" i="9"/>
  <c r="BB1316" i="9"/>
  <c r="BG1316" i="9"/>
  <c r="BB1312" i="9"/>
  <c r="BG1312" i="9"/>
  <c r="BB1308" i="9"/>
  <c r="BG1308" i="9"/>
  <c r="BB1304" i="9"/>
  <c r="BG1304" i="9"/>
  <c r="BB1300" i="9"/>
  <c r="BG1300" i="9"/>
  <c r="BB1296" i="9"/>
  <c r="BG1296" i="9"/>
  <c r="BB1292" i="9"/>
  <c r="BG1292" i="9"/>
  <c r="BB1288" i="9"/>
  <c r="BG1288" i="9"/>
  <c r="BB1284" i="9"/>
  <c r="BG1284" i="9"/>
  <c r="BB1280" i="9"/>
  <c r="BG1280" i="9"/>
  <c r="BB1276" i="9"/>
  <c r="BG1276" i="9"/>
  <c r="BB1272" i="9"/>
  <c r="BG1272" i="9"/>
  <c r="BB1268" i="9"/>
  <c r="BG1268" i="9"/>
  <c r="BB1264" i="9"/>
  <c r="BG1264" i="9"/>
  <c r="BB1260" i="9"/>
  <c r="BG1260" i="9"/>
  <c r="BB1256" i="9"/>
  <c r="BG1256" i="9"/>
  <c r="BB1252" i="9"/>
  <c r="BG1252" i="9"/>
  <c r="BB1248" i="9"/>
  <c r="BG1248" i="9"/>
  <c r="BB1244" i="9"/>
  <c r="BG1244" i="9"/>
  <c r="BB1240" i="9"/>
  <c r="BG1240" i="9"/>
  <c r="BB1236" i="9"/>
  <c r="BG1236" i="9"/>
  <c r="BB1232" i="9"/>
  <c r="BG1232" i="9"/>
  <c r="BB1228" i="9"/>
  <c r="BG1228" i="9"/>
  <c r="BB1224" i="9"/>
  <c r="BG1224" i="9"/>
  <c r="BB1220" i="9"/>
  <c r="BG1220" i="9"/>
  <c r="BB1216" i="9"/>
  <c r="BG1216" i="9"/>
  <c r="BB1212" i="9"/>
  <c r="BG1212" i="9"/>
  <c r="BB1208" i="9"/>
  <c r="BG1208" i="9"/>
  <c r="BB1204" i="9"/>
  <c r="BG1204" i="9"/>
  <c r="BB1200" i="9"/>
  <c r="BG1200" i="9"/>
  <c r="BB1196" i="9"/>
  <c r="BG1196" i="9"/>
  <c r="BB1192" i="9"/>
  <c r="BG1192" i="9"/>
  <c r="BB1188" i="9"/>
  <c r="BG1188" i="9"/>
  <c r="BB1184" i="9"/>
  <c r="BG1184" i="9"/>
  <c r="BB1180" i="9"/>
  <c r="BG1180" i="9"/>
  <c r="BB1176" i="9"/>
  <c r="BG1176" i="9"/>
  <c r="BB1172" i="9"/>
  <c r="BG1172" i="9"/>
  <c r="BB1168" i="9"/>
  <c r="BG1168" i="9"/>
  <c r="BB1164" i="9"/>
  <c r="BG1164" i="9"/>
  <c r="BB1160" i="9"/>
  <c r="BG1160" i="9"/>
  <c r="BB1156" i="9"/>
  <c r="BG1156" i="9"/>
  <c r="BB1152" i="9"/>
  <c r="BG1152" i="9"/>
  <c r="BB1148" i="9"/>
  <c r="BG1148" i="9"/>
  <c r="BB1144" i="9"/>
  <c r="BG1144" i="9"/>
  <c r="BB1140" i="9"/>
  <c r="BG1140" i="9"/>
  <c r="BB1136" i="9"/>
  <c r="BG1136" i="9"/>
  <c r="BB1132" i="9"/>
  <c r="BG1132" i="9"/>
  <c r="BB1128" i="9"/>
  <c r="BG1128" i="9"/>
  <c r="BB1124" i="9"/>
  <c r="BG1124" i="9"/>
  <c r="BB1120" i="9"/>
  <c r="BG1120" i="9"/>
  <c r="BB1116" i="9"/>
  <c r="BG1116" i="9"/>
  <c r="BB1112" i="9"/>
  <c r="BG1112" i="9"/>
  <c r="BB1108" i="9"/>
  <c r="BG1108" i="9"/>
  <c r="BB1104" i="9"/>
  <c r="BG1104" i="9"/>
  <c r="BB1100" i="9"/>
  <c r="BG1100" i="9"/>
  <c r="BB1096" i="9"/>
  <c r="BG1096" i="9"/>
  <c r="BB1092" i="9"/>
  <c r="BG1092" i="9"/>
  <c r="BB1088" i="9"/>
  <c r="BG1088" i="9"/>
  <c r="BB1084" i="9"/>
  <c r="BG1084" i="9"/>
  <c r="BB1080" i="9"/>
  <c r="BG1080" i="9"/>
  <c r="BB1076" i="9"/>
  <c r="BG1076" i="9"/>
  <c r="BB1072" i="9"/>
  <c r="BG1072" i="9"/>
  <c r="BB1068" i="9"/>
  <c r="BG1068" i="9"/>
  <c r="BB1064" i="9"/>
  <c r="BG1064" i="9"/>
  <c r="BB1060" i="9"/>
  <c r="BG1060" i="9"/>
  <c r="BB1056" i="9"/>
  <c r="BG1056" i="9"/>
  <c r="BB1052" i="9"/>
  <c r="BG1052" i="9"/>
  <c r="BB1048" i="9"/>
  <c r="BG1048" i="9"/>
  <c r="BB1044" i="9"/>
  <c r="BG1044" i="9"/>
  <c r="BB1040" i="9"/>
  <c r="BG1040" i="9"/>
  <c r="BB1036" i="9"/>
  <c r="BG1036" i="9"/>
  <c r="BB1032" i="9"/>
  <c r="BG1032" i="9"/>
  <c r="BB1028" i="9"/>
  <c r="BG1028" i="9"/>
  <c r="BB1024" i="9"/>
  <c r="BG1024" i="9"/>
  <c r="BB1020" i="9"/>
  <c r="BG1020" i="9"/>
  <c r="BB1016" i="9"/>
  <c r="BG1016" i="9"/>
  <c r="BB1012" i="9"/>
  <c r="BG1012" i="9"/>
  <c r="BB1008" i="9"/>
  <c r="BG1008" i="9"/>
  <c r="BB1004" i="9"/>
  <c r="BG1004" i="9"/>
  <c r="BB1000" i="9"/>
  <c r="BG1000" i="9"/>
  <c r="BB996" i="9"/>
  <c r="BG996" i="9"/>
  <c r="BB992" i="9"/>
  <c r="BG992" i="9"/>
  <c r="BB988" i="9"/>
  <c r="BG988" i="9"/>
  <c r="BB984" i="9"/>
  <c r="BG984" i="9"/>
  <c r="BB980" i="9"/>
  <c r="BG980" i="9"/>
  <c r="BB976" i="9"/>
  <c r="BG976" i="9"/>
  <c r="BB972" i="9"/>
  <c r="BG972" i="9"/>
  <c r="BB968" i="9"/>
  <c r="BG968" i="9"/>
  <c r="BB964" i="9"/>
  <c r="BG964" i="9"/>
  <c r="BB960" i="9"/>
  <c r="BG960" i="9"/>
  <c r="BB956" i="9"/>
  <c r="BG956" i="9"/>
  <c r="BB951" i="9"/>
  <c r="BG951" i="9"/>
  <c r="BB947" i="9"/>
  <c r="BG947" i="9"/>
  <c r="BB943" i="9"/>
  <c r="BG943" i="9"/>
  <c r="BB939" i="9"/>
  <c r="BG939" i="9"/>
  <c r="BB935" i="9"/>
  <c r="BG935" i="9"/>
  <c r="BB931" i="9"/>
  <c r="BG931" i="9"/>
  <c r="BB927" i="9"/>
  <c r="BG927" i="9"/>
  <c r="BB923" i="9"/>
  <c r="BG923" i="9"/>
  <c r="BB919" i="9"/>
  <c r="BG919" i="9"/>
  <c r="BB915" i="9"/>
  <c r="BG915" i="9"/>
  <c r="BB911" i="9"/>
  <c r="BG911" i="9"/>
  <c r="BB907" i="9"/>
  <c r="BG907" i="9"/>
  <c r="BB903" i="9"/>
  <c r="BG903" i="9"/>
  <c r="BB898" i="9"/>
  <c r="BG898" i="9"/>
  <c r="BB894" i="9"/>
  <c r="BG894" i="9"/>
  <c r="BB890" i="9"/>
  <c r="BG890" i="9"/>
  <c r="BB886" i="9"/>
  <c r="BG886" i="9"/>
  <c r="BB882" i="9"/>
  <c r="BG882" i="9"/>
  <c r="BB878" i="9"/>
  <c r="BG878" i="9"/>
  <c r="BB874" i="9"/>
  <c r="BG874" i="9"/>
  <c r="BB869" i="9"/>
  <c r="BG869" i="9"/>
  <c r="BB865" i="9"/>
  <c r="BG865" i="9"/>
  <c r="BB861" i="9"/>
  <c r="BG861" i="9"/>
  <c r="BB857" i="9"/>
  <c r="BG857" i="9"/>
  <c r="BB853" i="9"/>
  <c r="BG853" i="9"/>
  <c r="BB849" i="9"/>
  <c r="BG849" i="9"/>
  <c r="BB844" i="9"/>
  <c r="BG844" i="9"/>
  <c r="BB840" i="9"/>
  <c r="BG840" i="9"/>
  <c r="BB836" i="9"/>
  <c r="BG836" i="9"/>
  <c r="BB832" i="9"/>
  <c r="BG832" i="9"/>
  <c r="BB828" i="9"/>
  <c r="BG828" i="9"/>
  <c r="BB824" i="9"/>
  <c r="BG824" i="9"/>
  <c r="BB820" i="9"/>
  <c r="BG820" i="9"/>
  <c r="BB816" i="9"/>
  <c r="BG816" i="9"/>
  <c r="BB812" i="9"/>
  <c r="BG812" i="9"/>
  <c r="BB808" i="9"/>
  <c r="BG808" i="9"/>
  <c r="BB804" i="9"/>
  <c r="BG804" i="9"/>
  <c r="BB800" i="9"/>
  <c r="BG800" i="9"/>
  <c r="BB796" i="9"/>
  <c r="BG796" i="9"/>
  <c r="BB792" i="9"/>
  <c r="BG792" i="9"/>
  <c r="BB787" i="9"/>
  <c r="BG787" i="9"/>
  <c r="BB782" i="9"/>
  <c r="BG782" i="9"/>
  <c r="BB778" i="9"/>
  <c r="BG778" i="9"/>
  <c r="BB774" i="9"/>
  <c r="BG774" i="9"/>
  <c r="BB770" i="9"/>
  <c r="BG770" i="9"/>
  <c r="BB766" i="9"/>
  <c r="BG766" i="9"/>
  <c r="BB762" i="9"/>
  <c r="BG762" i="9"/>
  <c r="BB758" i="9"/>
  <c r="BG758" i="9"/>
  <c r="BB754" i="9"/>
  <c r="BG754" i="9"/>
  <c r="BB750" i="9"/>
  <c r="BG750" i="9"/>
  <c r="BB746" i="9"/>
  <c r="BG746" i="9"/>
  <c r="BB742" i="9"/>
  <c r="BG742" i="9"/>
  <c r="BB738" i="9"/>
  <c r="BG738" i="9"/>
  <c r="BB734" i="9"/>
  <c r="BG734" i="9"/>
  <c r="BB729" i="9"/>
  <c r="BG729" i="9"/>
  <c r="BB725" i="9"/>
  <c r="BG725" i="9"/>
  <c r="BB721" i="9"/>
  <c r="BG721" i="9"/>
  <c r="BB716" i="9"/>
  <c r="BG716" i="9"/>
  <c r="BB712" i="9"/>
  <c r="BG712" i="9"/>
  <c r="BB708" i="9"/>
  <c r="BG708" i="9"/>
  <c r="BB704" i="9"/>
  <c r="BG704" i="9"/>
  <c r="BB700" i="9"/>
  <c r="BG700" i="9"/>
  <c r="BB696" i="9"/>
  <c r="BG696" i="9"/>
  <c r="BB692" i="9"/>
  <c r="BG692" i="9"/>
  <c r="BB688" i="9"/>
  <c r="BG688" i="9"/>
  <c r="BB684" i="9"/>
  <c r="BG684" i="9"/>
  <c r="BB680" i="9"/>
  <c r="BG680" i="9"/>
  <c r="BB676" i="9"/>
  <c r="BG676" i="9"/>
  <c r="BB672" i="9"/>
  <c r="BG672" i="9"/>
  <c r="BB668" i="9"/>
  <c r="BG668" i="9"/>
  <c r="BB664" i="9"/>
  <c r="BG664" i="9"/>
  <c r="BB660" i="9"/>
  <c r="BG660" i="9"/>
  <c r="BB656" i="9"/>
  <c r="BG656" i="9"/>
  <c r="BB652" i="9"/>
  <c r="BG652" i="9"/>
  <c r="BB648" i="9"/>
  <c r="BG648" i="9"/>
  <c r="BB644" i="9"/>
  <c r="BG644" i="9"/>
  <c r="BB640" i="9"/>
  <c r="BG640" i="9"/>
  <c r="BB636" i="9"/>
  <c r="BG636" i="9"/>
  <c r="BB632" i="9"/>
  <c r="BG632" i="9"/>
  <c r="BB628" i="9"/>
  <c r="BG628" i="9"/>
  <c r="BB624" i="9"/>
  <c r="BG624" i="9"/>
  <c r="BB620" i="9"/>
  <c r="BG620" i="9"/>
  <c r="BB616" i="9"/>
  <c r="BG616" i="9"/>
  <c r="BB612" i="9"/>
  <c r="BG612" i="9"/>
  <c r="BB608" i="9"/>
  <c r="BG608" i="9"/>
  <c r="BB604" i="9"/>
  <c r="BG604" i="9"/>
  <c r="BB600" i="9"/>
  <c r="BG600" i="9"/>
  <c r="BB596" i="9"/>
  <c r="BG596" i="9"/>
  <c r="BB592" i="9"/>
  <c r="BG592" i="9"/>
  <c r="BB588" i="9"/>
  <c r="BG588" i="9"/>
  <c r="BB583" i="9"/>
  <c r="BG583" i="9"/>
  <c r="BB579" i="9"/>
  <c r="BG579" i="9"/>
  <c r="BB577" i="9"/>
  <c r="BG577" i="9"/>
  <c r="BB573" i="9"/>
  <c r="BG573" i="9"/>
  <c r="BB569" i="9"/>
  <c r="BG569" i="9"/>
  <c r="BB565" i="9"/>
  <c r="BG565" i="9"/>
  <c r="BB561" i="9"/>
  <c r="BG561" i="9"/>
  <c r="BB557" i="9"/>
  <c r="BG557" i="9"/>
  <c r="BB553" i="9"/>
  <c r="BG553" i="9"/>
  <c r="BB549" i="9"/>
  <c r="BG549" i="9"/>
  <c r="BB545" i="9"/>
  <c r="BG545" i="9"/>
  <c r="BB541" i="9"/>
  <c r="BG541" i="9"/>
  <c r="BB537" i="9"/>
  <c r="BG537" i="9"/>
  <c r="BB533" i="9"/>
  <c r="BG533" i="9"/>
  <c r="BB529" i="9"/>
  <c r="BG529" i="9"/>
  <c r="BB525" i="9"/>
  <c r="BG525" i="9"/>
  <c r="BB521" i="9"/>
  <c r="BG521" i="9"/>
  <c r="BB517" i="9"/>
  <c r="BG517" i="9"/>
  <c r="BB513" i="9"/>
  <c r="BG513" i="9"/>
  <c r="BB509" i="9"/>
  <c r="BG509" i="9"/>
  <c r="BB505" i="9"/>
  <c r="BG505" i="9"/>
  <c r="BB501" i="9"/>
  <c r="BG501" i="9"/>
  <c r="BB497" i="9"/>
  <c r="BG497" i="9"/>
  <c r="BB493" i="9"/>
  <c r="BG493" i="9"/>
  <c r="BB489" i="9"/>
  <c r="BG489" i="9"/>
  <c r="BB485" i="9"/>
  <c r="BG485" i="9"/>
  <c r="BB481" i="9"/>
  <c r="BG481" i="9"/>
  <c r="BB477" i="9"/>
  <c r="BG477" i="9"/>
  <c r="BB473" i="9"/>
  <c r="BG473" i="9"/>
  <c r="BB469" i="9"/>
  <c r="BG469" i="9"/>
  <c r="BB465" i="9"/>
  <c r="BG465" i="9"/>
  <c r="BB461" i="9"/>
  <c r="BG461" i="9"/>
  <c r="BB457" i="9"/>
  <c r="BG457" i="9"/>
  <c r="BB453" i="9"/>
  <c r="BG453" i="9"/>
  <c r="BB449" i="9"/>
  <c r="BG449" i="9"/>
  <c r="BB445" i="9"/>
  <c r="BG445" i="9"/>
  <c r="BB441" i="9"/>
  <c r="BG441" i="9"/>
  <c r="BB437" i="9"/>
  <c r="BG437" i="9"/>
  <c r="BB432" i="9"/>
  <c r="BG432" i="9"/>
  <c r="BB428" i="9"/>
  <c r="BG428" i="9"/>
  <c r="BB424" i="9"/>
  <c r="BG424" i="9"/>
  <c r="BB420" i="9"/>
  <c r="BG420" i="9"/>
  <c r="BB416" i="9"/>
  <c r="BG416" i="9"/>
  <c r="BB412" i="9"/>
  <c r="BG412" i="9"/>
  <c r="BB408" i="9"/>
  <c r="BG408" i="9"/>
  <c r="BB404" i="9"/>
  <c r="BG404" i="9"/>
  <c r="BB400" i="9"/>
  <c r="BG400" i="9"/>
  <c r="BB396" i="9"/>
  <c r="BG396" i="9"/>
  <c r="BB392" i="9"/>
  <c r="BG392" i="9"/>
  <c r="BB388" i="9"/>
  <c r="BG388" i="9"/>
  <c r="BB384" i="9"/>
  <c r="BG384" i="9"/>
  <c r="BB380" i="9"/>
  <c r="BG380" i="9"/>
  <c r="BB376" i="9"/>
  <c r="BG376" i="9"/>
  <c r="BB372" i="9"/>
  <c r="BG372" i="9"/>
  <c r="BB368" i="9"/>
  <c r="BG368" i="9"/>
  <c r="BB364" i="9"/>
  <c r="BG364" i="9"/>
  <c r="BB360" i="9"/>
  <c r="BG360" i="9"/>
  <c r="BB356" i="9"/>
  <c r="BG356" i="9"/>
  <c r="BB352" i="9"/>
  <c r="BG352" i="9"/>
  <c r="BB348" i="9"/>
  <c r="BG348" i="9"/>
  <c r="BB343" i="9"/>
  <c r="BG343" i="9"/>
  <c r="BB339" i="9"/>
  <c r="BG339" i="9"/>
  <c r="BB335" i="9"/>
  <c r="BG335" i="9"/>
  <c r="BB331" i="9"/>
  <c r="BG331" i="9"/>
  <c r="BB327" i="9"/>
  <c r="BG327" i="9"/>
  <c r="BB323" i="9"/>
  <c r="BG323" i="9"/>
  <c r="BB319" i="9"/>
  <c r="BG319" i="9"/>
  <c r="BB315" i="9"/>
  <c r="BG315" i="9"/>
  <c r="BB311" i="9"/>
  <c r="BG311" i="9"/>
  <c r="BB307" i="9"/>
  <c r="BG307" i="9"/>
  <c r="BB303" i="9"/>
  <c r="BG303" i="9"/>
  <c r="BB299" i="9"/>
  <c r="BG299" i="9"/>
  <c r="BB295" i="9"/>
  <c r="BG295" i="9"/>
  <c r="BB291" i="9"/>
  <c r="BG291" i="9"/>
  <c r="BB286" i="9"/>
  <c r="BG286" i="9"/>
  <c r="BB282" i="9"/>
  <c r="BG282" i="9"/>
  <c r="BB278" i="9"/>
  <c r="BG278" i="9"/>
  <c r="BB274" i="9"/>
  <c r="BG274" i="9"/>
  <c r="BB270" i="9"/>
  <c r="BG270" i="9"/>
  <c r="BB266" i="9"/>
  <c r="BG266" i="9"/>
  <c r="BB262" i="9"/>
  <c r="BG262" i="9"/>
  <c r="BB258" i="9"/>
  <c r="BG258" i="9"/>
  <c r="BB254" i="9"/>
  <c r="BG254" i="9"/>
  <c r="BB250" i="9"/>
  <c r="BG250" i="9"/>
  <c r="BB246" i="9"/>
  <c r="BG246" i="9"/>
  <c r="BB242" i="9"/>
  <c r="BG242" i="9"/>
  <c r="BB238" i="9"/>
  <c r="BG238" i="9"/>
  <c r="BB234" i="9"/>
  <c r="BG234" i="9"/>
  <c r="BB230" i="9"/>
  <c r="BG230" i="9"/>
  <c r="BB226" i="9"/>
  <c r="BG226" i="9"/>
  <c r="BB222" i="9"/>
  <c r="BG222" i="9"/>
  <c r="BB217" i="9"/>
  <c r="BG217" i="9"/>
  <c r="BB213" i="9"/>
  <c r="BG213" i="9"/>
  <c r="BB209" i="9"/>
  <c r="BG209" i="9"/>
  <c r="BB205" i="9"/>
  <c r="BG205" i="9"/>
  <c r="BB201" i="9"/>
  <c r="BG201" i="9"/>
  <c r="BB197" i="9"/>
  <c r="BG197" i="9"/>
  <c r="BB193" i="9"/>
  <c r="BG193" i="9"/>
  <c r="BB189" i="9"/>
  <c r="BG189" i="9"/>
  <c r="BB185" i="9"/>
  <c r="BG185" i="9"/>
  <c r="BB181" i="9"/>
  <c r="BG181" i="9"/>
  <c r="BB176" i="9"/>
  <c r="BG176" i="9"/>
  <c r="BB172" i="9"/>
  <c r="BG172" i="9"/>
  <c r="BB168" i="9"/>
  <c r="BG168" i="9"/>
  <c r="BB164" i="9"/>
  <c r="BG164" i="9"/>
  <c r="BB160" i="9"/>
  <c r="BG160" i="9"/>
  <c r="BB156" i="9"/>
  <c r="BG156" i="9"/>
  <c r="BB152" i="9"/>
  <c r="BG152" i="9"/>
  <c r="BB148" i="9"/>
  <c r="BG148" i="9"/>
  <c r="BB144" i="9"/>
  <c r="BG144" i="9"/>
  <c r="BB140" i="9"/>
  <c r="BG140" i="9"/>
  <c r="BB136" i="9"/>
  <c r="BG136" i="9"/>
  <c r="BG132" i="9"/>
  <c r="BB128" i="9"/>
  <c r="BG128" i="9"/>
  <c r="BB124" i="9"/>
  <c r="BG120" i="9"/>
  <c r="BB116" i="9"/>
  <c r="BG116" i="9"/>
  <c r="BB112" i="9"/>
  <c r="BB100" i="9"/>
  <c r="BG100" i="9"/>
  <c r="BB96" i="9"/>
  <c r="BG96" i="9"/>
  <c r="BB92" i="9"/>
  <c r="BG92" i="9"/>
  <c r="BB88" i="9"/>
  <c r="BG88" i="9"/>
  <c r="BG84" i="9"/>
  <c r="BB68" i="9"/>
  <c r="BG68" i="9"/>
  <c r="BB64" i="9"/>
  <c r="BG64" i="9"/>
  <c r="BB56" i="9"/>
  <c r="BG56" i="9"/>
  <c r="BB52" i="9"/>
  <c r="BG52" i="9"/>
  <c r="BB48" i="9"/>
  <c r="BG48" i="9"/>
  <c r="BB40" i="9"/>
  <c r="BG40" i="9"/>
  <c r="BB32" i="9"/>
  <c r="BG32" i="9"/>
  <c r="BB20" i="9"/>
  <c r="BB16" i="9"/>
  <c r="BG16" i="9"/>
  <c r="BB1638" i="9"/>
  <c r="BG1638" i="9"/>
  <c r="BB1634" i="9"/>
  <c r="BG1634" i="9"/>
  <c r="BB1626" i="9"/>
  <c r="BG1626" i="9"/>
  <c r="BB1618" i="9"/>
  <c r="BG1618" i="9"/>
  <c r="BB1610" i="9"/>
  <c r="BG1610" i="9"/>
  <c r="BB1602" i="9"/>
  <c r="BG1602" i="9"/>
  <c r="BB1594" i="9"/>
  <c r="BG1594" i="9"/>
  <c r="BB1586" i="9"/>
  <c r="BG1586" i="9"/>
  <c r="BB1578" i="9"/>
  <c r="BG1578" i="9"/>
  <c r="BB1570" i="9"/>
  <c r="BG1570" i="9"/>
  <c r="BB1530" i="9"/>
  <c r="BG1530" i="9"/>
  <c r="BB637" i="9"/>
  <c r="BG637" i="9"/>
  <c r="BB1484" i="9"/>
  <c r="BG1484" i="9"/>
  <c r="BB1480" i="9"/>
  <c r="BG1480" i="9"/>
  <c r="BB1476" i="9"/>
  <c r="BG1476" i="9"/>
  <c r="BB1472" i="9"/>
  <c r="BG1472" i="9"/>
  <c r="BB1468" i="9"/>
  <c r="BG1468" i="9"/>
  <c r="BB1464" i="9"/>
  <c r="BG1464" i="9"/>
  <c r="BB1460" i="9"/>
  <c r="BG1460" i="9"/>
  <c r="BB1456" i="9"/>
  <c r="BG1456" i="9"/>
  <c r="BB1452" i="9"/>
  <c r="BG1452" i="9"/>
  <c r="BB1448" i="9"/>
  <c r="BG1448" i="9"/>
  <c r="BB1444" i="9"/>
  <c r="BG1444" i="9"/>
  <c r="BB1440" i="9"/>
  <c r="BG1440" i="9"/>
  <c r="BB1436" i="9"/>
  <c r="BG1436" i="9"/>
  <c r="BB1432" i="9"/>
  <c r="BG1432" i="9"/>
  <c r="BB1428" i="9"/>
  <c r="BG1428" i="9"/>
  <c r="BB1424" i="9"/>
  <c r="BG1424" i="9"/>
  <c r="BB1420" i="9"/>
  <c r="BG1420" i="9"/>
  <c r="BB1416" i="9"/>
  <c r="BG1416" i="9"/>
  <c r="BB1412" i="9"/>
  <c r="BG1412" i="9"/>
  <c r="BB1408" i="9"/>
  <c r="BG1408" i="9"/>
  <c r="BB1404" i="9"/>
  <c r="BG1404" i="9"/>
  <c r="BB1400" i="9"/>
  <c r="BG1400" i="9"/>
  <c r="BB1396" i="9"/>
  <c r="BG1396" i="9"/>
  <c r="BB1392" i="9"/>
  <c r="BG1392" i="9"/>
  <c r="BB1388" i="9"/>
  <c r="BG1388" i="9"/>
  <c r="BB1384" i="9"/>
  <c r="BG1384" i="9"/>
  <c r="BB1380" i="9"/>
  <c r="BG1380" i="9"/>
  <c r="BB1376" i="9"/>
  <c r="BG1376" i="9"/>
  <c r="BB1372" i="9"/>
  <c r="BG1372" i="9"/>
  <c r="BB1368" i="9"/>
  <c r="BG1368" i="9"/>
  <c r="BB1364" i="9"/>
  <c r="BG1364" i="9"/>
  <c r="BB1360" i="9"/>
  <c r="BG1360" i="9"/>
  <c r="BB1356" i="9"/>
  <c r="BG1356" i="9"/>
  <c r="BB1352" i="9"/>
  <c r="BG1352" i="9"/>
  <c r="BB1348" i="9"/>
  <c r="BG1348" i="9"/>
  <c r="BB1344" i="9"/>
  <c r="BG1344" i="9"/>
  <c r="BB1340" i="9"/>
  <c r="BG1340" i="9"/>
  <c r="BB1335" i="9"/>
  <c r="BG1335" i="9"/>
  <c r="BB1331" i="9"/>
  <c r="BG1331" i="9"/>
  <c r="BB1327" i="9"/>
  <c r="BG1327" i="9"/>
  <c r="BB1323" i="9"/>
  <c r="BG1323" i="9"/>
  <c r="BB1319" i="9"/>
  <c r="BG1319" i="9"/>
  <c r="BB1315" i="9"/>
  <c r="BG1315" i="9"/>
  <c r="BB1311" i="9"/>
  <c r="BG1311" i="9"/>
  <c r="BB1307" i="9"/>
  <c r="BG1307" i="9"/>
  <c r="BB1303" i="9"/>
  <c r="BG1303" i="9"/>
  <c r="BB1299" i="9"/>
  <c r="BG1299" i="9"/>
  <c r="BB1295" i="9"/>
  <c r="BG1295" i="9"/>
  <c r="BB1291" i="9"/>
  <c r="BG1291" i="9"/>
  <c r="BB1287" i="9"/>
  <c r="BG1287" i="9"/>
  <c r="BB1283" i="9"/>
  <c r="BG1283" i="9"/>
  <c r="BB1279" i="9"/>
  <c r="BG1279" i="9"/>
  <c r="BB1275" i="9"/>
  <c r="BG1275" i="9"/>
  <c r="BB1271" i="9"/>
  <c r="BG1271" i="9"/>
  <c r="BB1267" i="9"/>
  <c r="BG1267" i="9"/>
  <c r="BB1263" i="9"/>
  <c r="BG1263" i="9"/>
  <c r="BB1259" i="9"/>
  <c r="BG1259" i="9"/>
  <c r="BB1255" i="9"/>
  <c r="BG1255" i="9"/>
  <c r="BB1251" i="9"/>
  <c r="BG1251" i="9"/>
  <c r="BB1247" i="9"/>
  <c r="BG1247" i="9"/>
  <c r="BB1243" i="9"/>
  <c r="BG1243" i="9"/>
  <c r="BB1239" i="9"/>
  <c r="BG1239" i="9"/>
  <c r="BB1235" i="9"/>
  <c r="BG1235" i="9"/>
  <c r="BB1231" i="9"/>
  <c r="BG1231" i="9"/>
  <c r="BB1227" i="9"/>
  <c r="BG1227" i="9"/>
  <c r="BB1223" i="9"/>
  <c r="BG1223" i="9"/>
  <c r="BB1219" i="9"/>
  <c r="BG1219" i="9"/>
  <c r="BB1215" i="9"/>
  <c r="BG1215" i="9"/>
  <c r="BB1211" i="9"/>
  <c r="BG1211" i="9"/>
  <c r="BB1207" i="9"/>
  <c r="BG1207" i="9"/>
  <c r="BB1203" i="9"/>
  <c r="BG1203" i="9"/>
  <c r="BB1199" i="9"/>
  <c r="BG1199" i="9"/>
  <c r="BB1195" i="9"/>
  <c r="BG1195" i="9"/>
  <c r="BB1191" i="9"/>
  <c r="BG1191" i="9"/>
  <c r="BB1187" i="9"/>
  <c r="BG1187" i="9"/>
  <c r="BB1183" i="9"/>
  <c r="BG1183" i="9"/>
  <c r="BB1179" i="9"/>
  <c r="BG1179" i="9"/>
  <c r="BB1175" i="9"/>
  <c r="BG1175" i="9"/>
  <c r="BB1171" i="9"/>
  <c r="BG1171" i="9"/>
  <c r="BB1167" i="9"/>
  <c r="BG1167" i="9"/>
  <c r="BB1163" i="9"/>
  <c r="BG1163" i="9"/>
  <c r="BB1159" i="9"/>
  <c r="BG1159" i="9"/>
  <c r="BB1155" i="9"/>
  <c r="BG1155" i="9"/>
  <c r="BB1151" i="9"/>
  <c r="BG1151" i="9"/>
  <c r="BB1147" i="9"/>
  <c r="BG1147" i="9"/>
  <c r="BB1143" i="9"/>
  <c r="BG1143" i="9"/>
  <c r="BB1139" i="9"/>
  <c r="BG1139" i="9"/>
  <c r="BB1135" i="9"/>
  <c r="BG1135" i="9"/>
  <c r="BB1131" i="9"/>
  <c r="BG1131" i="9"/>
  <c r="BB1127" i="9"/>
  <c r="BG1127" i="9"/>
  <c r="BB1123" i="9"/>
  <c r="BG1123" i="9"/>
  <c r="BB1119" i="9"/>
  <c r="BG1119" i="9"/>
  <c r="BB1115" i="9"/>
  <c r="BG1115" i="9"/>
  <c r="BB1111" i="9"/>
  <c r="BG1111" i="9"/>
  <c r="BB1107" i="9"/>
  <c r="BG1107" i="9"/>
  <c r="BB1103" i="9"/>
  <c r="BG1103" i="9"/>
  <c r="BB1099" i="9"/>
  <c r="BG1099" i="9"/>
  <c r="BB1095" i="9"/>
  <c r="BG1095" i="9"/>
  <c r="BB1091" i="9"/>
  <c r="BG1091" i="9"/>
  <c r="BB1087" i="9"/>
  <c r="BG1087" i="9"/>
  <c r="BB1083" i="9"/>
  <c r="BG1083" i="9"/>
  <c r="BB1079" i="9"/>
  <c r="BG1079" i="9"/>
  <c r="BB1075" i="9"/>
  <c r="BG1075" i="9"/>
  <c r="BB1071" i="9"/>
  <c r="BG1071" i="9"/>
  <c r="BB1067" i="9"/>
  <c r="BG1067" i="9"/>
  <c r="BB1063" i="9"/>
  <c r="BG1063" i="9"/>
  <c r="BB1059" i="9"/>
  <c r="BG1059" i="9"/>
  <c r="BB1055" i="9"/>
  <c r="BG1055" i="9"/>
  <c r="BB1051" i="9"/>
  <c r="BG1051" i="9"/>
  <c r="BB1047" i="9"/>
  <c r="BG1047" i="9"/>
  <c r="BB1043" i="9"/>
  <c r="BG1043" i="9"/>
  <c r="BB1039" i="9"/>
  <c r="BG1039" i="9"/>
  <c r="BB1035" i="9"/>
  <c r="BG1035" i="9"/>
  <c r="BB1031" i="9"/>
  <c r="BG1031" i="9"/>
  <c r="BB1027" i="9"/>
  <c r="BG1027" i="9"/>
  <c r="BB1023" i="9"/>
  <c r="BG1023" i="9"/>
  <c r="BB1019" i="9"/>
  <c r="BG1019" i="9"/>
  <c r="BB1015" i="9"/>
  <c r="BG1015" i="9"/>
  <c r="BB1011" i="9"/>
  <c r="BG1011" i="9"/>
  <c r="BB1007" i="9"/>
  <c r="BG1007" i="9"/>
  <c r="BB1003" i="9"/>
  <c r="BG1003" i="9"/>
  <c r="BB999" i="9"/>
  <c r="BG999" i="9"/>
  <c r="BB995" i="9"/>
  <c r="BG995" i="9"/>
  <c r="BB991" i="9"/>
  <c r="BG991" i="9"/>
  <c r="BB987" i="9"/>
  <c r="BG987" i="9"/>
  <c r="BB983" i="9"/>
  <c r="BG983" i="9"/>
  <c r="BB979" i="9"/>
  <c r="BG979" i="9"/>
  <c r="BB975" i="9"/>
  <c r="BG975" i="9"/>
  <c r="BB971" i="9"/>
  <c r="BG971" i="9"/>
  <c r="BB967" i="9"/>
  <c r="BG967" i="9"/>
  <c r="BB963" i="9"/>
  <c r="BG963" i="9"/>
  <c r="BB959" i="9"/>
  <c r="BG959" i="9"/>
  <c r="BB954" i="9"/>
  <c r="BG954" i="9"/>
  <c r="BB950" i="9"/>
  <c r="BG950" i="9"/>
  <c r="BB946" i="9"/>
  <c r="BG946" i="9"/>
  <c r="BB942" i="9"/>
  <c r="BG942" i="9"/>
  <c r="BB938" i="9"/>
  <c r="BG938" i="9"/>
  <c r="BB934" i="9"/>
  <c r="BG934" i="9"/>
  <c r="BB930" i="9"/>
  <c r="BG930" i="9"/>
  <c r="BB926" i="9"/>
  <c r="BG926" i="9"/>
  <c r="BB922" i="9"/>
  <c r="BG922" i="9"/>
  <c r="BB918" i="9"/>
  <c r="BG918" i="9"/>
  <c r="BB914" i="9"/>
  <c r="BG914" i="9"/>
  <c r="BB910" i="9"/>
  <c r="BG910" i="9"/>
  <c r="BB906" i="9"/>
  <c r="BG906" i="9"/>
  <c r="BB902" i="9"/>
  <c r="BG902" i="9"/>
  <c r="BB897" i="9"/>
  <c r="BG897" i="9"/>
  <c r="BB893" i="9"/>
  <c r="BG893" i="9"/>
  <c r="BB889" i="9"/>
  <c r="BG889" i="9"/>
  <c r="BB885" i="9"/>
  <c r="BG885" i="9"/>
  <c r="BB881" i="9"/>
  <c r="BG881" i="9"/>
  <c r="BB877" i="9"/>
  <c r="BG877" i="9"/>
  <c r="BB872" i="9"/>
  <c r="BG872" i="9"/>
  <c r="BB868" i="9"/>
  <c r="BG868" i="9"/>
  <c r="BB864" i="9"/>
  <c r="BG864" i="9"/>
  <c r="BB860" i="9"/>
  <c r="BG860" i="9"/>
  <c r="BB856" i="9"/>
  <c r="BG856" i="9"/>
  <c r="BB852" i="9"/>
  <c r="BG852" i="9"/>
  <c r="BB848" i="9"/>
  <c r="BG848" i="9"/>
  <c r="BB843" i="9"/>
  <c r="BG843" i="9"/>
  <c r="BB839" i="9"/>
  <c r="BG839" i="9"/>
  <c r="BB835" i="9"/>
  <c r="BG835" i="9"/>
  <c r="BB831" i="9"/>
  <c r="BG831" i="9"/>
  <c r="BB827" i="9"/>
  <c r="BG827" i="9"/>
  <c r="BB823" i="9"/>
  <c r="BG823" i="9"/>
  <c r="BB819" i="9"/>
  <c r="BG819" i="9"/>
  <c r="BB815" i="9"/>
  <c r="BG815" i="9"/>
  <c r="BB811" i="9"/>
  <c r="BG811" i="9"/>
  <c r="BB807" i="9"/>
  <c r="BG807" i="9"/>
  <c r="BB803" i="9"/>
  <c r="BG803" i="9"/>
  <c r="BB799" i="9"/>
  <c r="BG799" i="9"/>
  <c r="BB795" i="9"/>
  <c r="BG795" i="9"/>
  <c r="BB791" i="9"/>
  <c r="BG791" i="9"/>
  <c r="BB786" i="9"/>
  <c r="BG786" i="9"/>
  <c r="BB781" i="9"/>
  <c r="BG781" i="9"/>
  <c r="BB777" i="9"/>
  <c r="BG777" i="9"/>
  <c r="BB773" i="9"/>
  <c r="BG773" i="9"/>
  <c r="BB769" i="9"/>
  <c r="BG769" i="9"/>
  <c r="BB765" i="9"/>
  <c r="BG765" i="9"/>
  <c r="BB761" i="9"/>
  <c r="BG761" i="9"/>
  <c r="BB757" i="9"/>
  <c r="BG757" i="9"/>
  <c r="BB753" i="9"/>
  <c r="BG753" i="9"/>
  <c r="BB749" i="9"/>
  <c r="BG749" i="9"/>
  <c r="BB745" i="9"/>
  <c r="BG745" i="9"/>
  <c r="BB741" i="9"/>
  <c r="BG741" i="9"/>
  <c r="BB737" i="9"/>
  <c r="BG737" i="9"/>
  <c r="BB733" i="9"/>
  <c r="BG733" i="9"/>
  <c r="BB728" i="9"/>
  <c r="BG728" i="9"/>
  <c r="BB724" i="9"/>
  <c r="BG724" i="9"/>
  <c r="BB720" i="9"/>
  <c r="BG720" i="9"/>
  <c r="BB715" i="9"/>
  <c r="BG715" i="9"/>
  <c r="BB711" i="9"/>
  <c r="BG711" i="9"/>
  <c r="BB707" i="9"/>
  <c r="BG707" i="9"/>
  <c r="BB703" i="9"/>
  <c r="BG703" i="9"/>
  <c r="BB699" i="9"/>
  <c r="BG699" i="9"/>
  <c r="BB695" i="9"/>
  <c r="BG695" i="9"/>
  <c r="BB691" i="9"/>
  <c r="BG691" i="9"/>
  <c r="BB687" i="9"/>
  <c r="BG687" i="9"/>
  <c r="BB683" i="9"/>
  <c r="BG683" i="9"/>
  <c r="BB679" i="9"/>
  <c r="BG679" i="9"/>
  <c r="BB675" i="9"/>
  <c r="BG675" i="9"/>
  <c r="BB671" i="9"/>
  <c r="BG671" i="9"/>
  <c r="BB667" i="9"/>
  <c r="BG667" i="9"/>
  <c r="BB663" i="9"/>
  <c r="BG663" i="9"/>
  <c r="BB659" i="9"/>
  <c r="BG659" i="9"/>
  <c r="BB655" i="9"/>
  <c r="BG655" i="9"/>
  <c r="BB651" i="9"/>
  <c r="BG651" i="9"/>
  <c r="BB647" i="9"/>
  <c r="BG647" i="9"/>
  <c r="BB643" i="9"/>
  <c r="BG643" i="9"/>
  <c r="BB639" i="9"/>
  <c r="BG639" i="9"/>
  <c r="BB635" i="9"/>
  <c r="BG635" i="9"/>
  <c r="BB631" i="9"/>
  <c r="BG631" i="9"/>
  <c r="BB627" i="9"/>
  <c r="BG627" i="9"/>
  <c r="BB623" i="9"/>
  <c r="BG623" i="9"/>
  <c r="BB619" i="9"/>
  <c r="BG619" i="9"/>
  <c r="BB615" i="9"/>
  <c r="BG615" i="9"/>
  <c r="BB611" i="9"/>
  <c r="BG611" i="9"/>
  <c r="BB607" i="9"/>
  <c r="BG607" i="9"/>
  <c r="BB603" i="9"/>
  <c r="BG603" i="9"/>
  <c r="BB599" i="9"/>
  <c r="BG599" i="9"/>
  <c r="BB595" i="9"/>
  <c r="BG595" i="9"/>
  <c r="BB591" i="9"/>
  <c r="BG591" i="9"/>
  <c r="BB586" i="9"/>
  <c r="BG586" i="9"/>
  <c r="BB582" i="9"/>
  <c r="BG582" i="9"/>
  <c r="BB576" i="9"/>
  <c r="BG576" i="9"/>
  <c r="BB572" i="9"/>
  <c r="BG572" i="9"/>
  <c r="BB568" i="9"/>
  <c r="BG568" i="9"/>
  <c r="BB564" i="9"/>
  <c r="BG564" i="9"/>
  <c r="BB560" i="9"/>
  <c r="BG560" i="9"/>
  <c r="BB556" i="9"/>
  <c r="BG556" i="9"/>
  <c r="BB552" i="9"/>
  <c r="BG552" i="9"/>
  <c r="BB548" i="9"/>
  <c r="BG548" i="9"/>
  <c r="BB544" i="9"/>
  <c r="BG544" i="9"/>
  <c r="BB540" i="9"/>
  <c r="BG540" i="9"/>
  <c r="BB536" i="9"/>
  <c r="BG536" i="9"/>
  <c r="BB532" i="9"/>
  <c r="BG532" i="9"/>
  <c r="BB528" i="9"/>
  <c r="BG528" i="9"/>
  <c r="BB524" i="9"/>
  <c r="BG524" i="9"/>
  <c r="BB520" i="9"/>
  <c r="BG520" i="9"/>
  <c r="BB516" i="9"/>
  <c r="BG516" i="9"/>
  <c r="BB512" i="9"/>
  <c r="BG512" i="9"/>
  <c r="BB508" i="9"/>
  <c r="BG508" i="9"/>
  <c r="BB504" i="9"/>
  <c r="BG504" i="9"/>
  <c r="BB500" i="9"/>
  <c r="BG500" i="9"/>
  <c r="BB496" i="9"/>
  <c r="BG496" i="9"/>
  <c r="BB492" i="9"/>
  <c r="BG492" i="9"/>
  <c r="BB488" i="9"/>
  <c r="BG488" i="9"/>
  <c r="BB484" i="9"/>
  <c r="BG484" i="9"/>
  <c r="BB480" i="9"/>
  <c r="BG480" i="9"/>
  <c r="BB476" i="9"/>
  <c r="BG476" i="9"/>
  <c r="BB472" i="9"/>
  <c r="BG472" i="9"/>
  <c r="BB468" i="9"/>
  <c r="BG468" i="9"/>
  <c r="BB464" i="9"/>
  <c r="BG464" i="9"/>
  <c r="BB460" i="9"/>
  <c r="BG460" i="9"/>
  <c r="BB456" i="9"/>
  <c r="BG456" i="9"/>
  <c r="BB452" i="9"/>
  <c r="BG452" i="9"/>
  <c r="BB448" i="9"/>
  <c r="BG448" i="9"/>
  <c r="BB444" i="9"/>
  <c r="BG444" i="9"/>
  <c r="BB440" i="9"/>
  <c r="BG440" i="9"/>
  <c r="BB436" i="9"/>
  <c r="BG436" i="9"/>
  <c r="BB431" i="9"/>
  <c r="BG431" i="9"/>
  <c r="BB427" i="9"/>
  <c r="BG427" i="9"/>
  <c r="BB423" i="9"/>
  <c r="BG423" i="9"/>
  <c r="BB419" i="9"/>
  <c r="BG419" i="9"/>
  <c r="BB415" i="9"/>
  <c r="BG415" i="9"/>
  <c r="BB411" i="9"/>
  <c r="BG411" i="9"/>
  <c r="BB407" i="9"/>
  <c r="BG407" i="9"/>
  <c r="BB403" i="9"/>
  <c r="BG403" i="9"/>
  <c r="BB399" i="9"/>
  <c r="BG399" i="9"/>
  <c r="BB395" i="9"/>
  <c r="BG395" i="9"/>
  <c r="BB391" i="9"/>
  <c r="BG391" i="9"/>
  <c r="BB387" i="9"/>
  <c r="BG387" i="9"/>
  <c r="BB383" i="9"/>
  <c r="BG383" i="9"/>
  <c r="BB379" i="9"/>
  <c r="BG379" i="9"/>
  <c r="BB375" i="9"/>
  <c r="BG375" i="9"/>
  <c r="BB371" i="9"/>
  <c r="BG371" i="9"/>
  <c r="BB367" i="9"/>
  <c r="BG367" i="9"/>
  <c r="BB363" i="9"/>
  <c r="BG363" i="9"/>
  <c r="BB359" i="9"/>
  <c r="BG359" i="9"/>
  <c r="BB355" i="9"/>
  <c r="BG355" i="9"/>
  <c r="BB351" i="9"/>
  <c r="BG351" i="9"/>
  <c r="BB346" i="9"/>
  <c r="BG346" i="9"/>
  <c r="BB342" i="9"/>
  <c r="BG342" i="9"/>
  <c r="BB338" i="9"/>
  <c r="BG338" i="9"/>
  <c r="BB334" i="9"/>
  <c r="BG334" i="9"/>
  <c r="BB330" i="9"/>
  <c r="BG330" i="9"/>
  <c r="BB326" i="9"/>
  <c r="BG326" i="9"/>
  <c r="BB322" i="9"/>
  <c r="BG322" i="9"/>
  <c r="BB318" i="9"/>
  <c r="BG318" i="9"/>
  <c r="BB314" i="9"/>
  <c r="BG314" i="9"/>
  <c r="BB310" i="9"/>
  <c r="BG310" i="9"/>
  <c r="BB306" i="9"/>
  <c r="BG306" i="9"/>
  <c r="BB302" i="9"/>
  <c r="BG302" i="9"/>
  <c r="BB298" i="9"/>
  <c r="BG298" i="9"/>
  <c r="BB294" i="9"/>
  <c r="BG294" i="9"/>
  <c r="BB290" i="9"/>
  <c r="BG290" i="9"/>
  <c r="BB285" i="9"/>
  <c r="BG285" i="9"/>
  <c r="BB281" i="9"/>
  <c r="BG281" i="9"/>
  <c r="BB277" i="9"/>
  <c r="BG277" i="9"/>
  <c r="BB273" i="9"/>
  <c r="BG273" i="9"/>
  <c r="BB269" i="9"/>
  <c r="BG269" i="9"/>
  <c r="BB265" i="9"/>
  <c r="BG265" i="9"/>
  <c r="BB261" i="9"/>
  <c r="BG261" i="9"/>
  <c r="BB257" i="9"/>
  <c r="BG257" i="9"/>
  <c r="BB253" i="9"/>
  <c r="BG253" i="9"/>
  <c r="BB249" i="9"/>
  <c r="BG249" i="9"/>
  <c r="BB245" i="9"/>
  <c r="BG245" i="9"/>
  <c r="BB241" i="9"/>
  <c r="BG241" i="9"/>
  <c r="BB237" i="9"/>
  <c r="BG237" i="9"/>
  <c r="BB233" i="9"/>
  <c r="BG233" i="9"/>
  <c r="BB229" i="9"/>
  <c r="BG229" i="9"/>
  <c r="BB225" i="9"/>
  <c r="BG225" i="9"/>
  <c r="BB220" i="9"/>
  <c r="BG220" i="9"/>
  <c r="BB216" i="9"/>
  <c r="BG216" i="9"/>
  <c r="BB212" i="9"/>
  <c r="BG212" i="9"/>
  <c r="BB208" i="9"/>
  <c r="BG208" i="9"/>
  <c r="BB204" i="9"/>
  <c r="BG204" i="9"/>
  <c r="BB200" i="9"/>
  <c r="BG200" i="9"/>
  <c r="BB196" i="9"/>
  <c r="BG196" i="9"/>
  <c r="BB192" i="9"/>
  <c r="BG192" i="9"/>
  <c r="BB188" i="9"/>
  <c r="BG188" i="9"/>
  <c r="BB184" i="9"/>
  <c r="BG184" i="9"/>
  <c r="BB180" i="9"/>
  <c r="BG180" i="9"/>
  <c r="BB175" i="9"/>
  <c r="BG175" i="9"/>
  <c r="BB171" i="9"/>
  <c r="BG171" i="9"/>
  <c r="BB167" i="9"/>
  <c r="BG167" i="9"/>
  <c r="BB163" i="9"/>
  <c r="BG163" i="9"/>
  <c r="BB159" i="9"/>
  <c r="BG159" i="9"/>
  <c r="BB155" i="9"/>
  <c r="BG155" i="9"/>
  <c r="BB151" i="9"/>
  <c r="BG151" i="9"/>
  <c r="BB147" i="9"/>
  <c r="BG147" i="9"/>
  <c r="BB143" i="9"/>
  <c r="BG143" i="9"/>
  <c r="BG139" i="9"/>
  <c r="BB135" i="9"/>
  <c r="BG135" i="9"/>
  <c r="BB131" i="9"/>
  <c r="BG131" i="9"/>
  <c r="BB127" i="9"/>
  <c r="BG127" i="9"/>
  <c r="BB123" i="9"/>
  <c r="BG119" i="9"/>
  <c r="BB115" i="9"/>
  <c r="BG115" i="9"/>
  <c r="BB111" i="9"/>
  <c r="BB99" i="9"/>
  <c r="BG99" i="9"/>
  <c r="BB95" i="9"/>
  <c r="BG95" i="9"/>
  <c r="BB83" i="9"/>
  <c r="BG83" i="9"/>
  <c r="BB67" i="9"/>
  <c r="BG67" i="9"/>
  <c r="BB63" i="9"/>
  <c r="BG63" i="9"/>
  <c r="BB59" i="9"/>
  <c r="BG59" i="9"/>
  <c r="BB43" i="9"/>
  <c r="BG43" i="9"/>
  <c r="BB39" i="9"/>
  <c r="BG39" i="9"/>
  <c r="BB35" i="9"/>
  <c r="BG35" i="9"/>
  <c r="BG31" i="9"/>
  <c r="BB27" i="9"/>
  <c r="BG27" i="9"/>
  <c r="BB15" i="9"/>
  <c r="BG15" i="9"/>
  <c r="BB11" i="9"/>
  <c r="BB5" i="9"/>
  <c r="BG5" i="9"/>
  <c r="BB1642" i="9"/>
  <c r="BG1642" i="9"/>
  <c r="BB1630" i="9"/>
  <c r="BG1630" i="9"/>
  <c r="BB1622" i="9"/>
  <c r="BG1622" i="9"/>
  <c r="BB1614" i="9"/>
  <c r="BG1614" i="9"/>
  <c r="BB1606" i="9"/>
  <c r="BG1606" i="9"/>
  <c r="BB1598" i="9"/>
  <c r="BG1598" i="9"/>
  <c r="BB1590" i="9"/>
  <c r="BG1590" i="9"/>
  <c r="BB1582" i="9"/>
  <c r="BG1582" i="9"/>
  <c r="BB1574" i="9"/>
  <c r="BG1574" i="9"/>
  <c r="BB1566" i="9"/>
  <c r="BG1566" i="9"/>
  <c r="BB1562" i="9"/>
  <c r="BG1562" i="9"/>
  <c r="BB1558" i="9"/>
  <c r="BG1558" i="9"/>
  <c r="BB1554" i="9"/>
  <c r="BG1554" i="9"/>
  <c r="BB1550" i="9"/>
  <c r="BG1550" i="9"/>
  <c r="BB1546" i="9"/>
  <c r="BG1546" i="9"/>
  <c r="BB1542" i="9"/>
  <c r="BG1542" i="9"/>
  <c r="BB1538" i="9"/>
  <c r="BG1538" i="9"/>
  <c r="BB1534" i="9"/>
  <c r="BG1534" i="9"/>
  <c r="BB1526" i="9"/>
  <c r="BG1526" i="9"/>
  <c r="BB1522" i="9"/>
  <c r="BG1522" i="9"/>
  <c r="BB1518" i="9"/>
  <c r="BG1518" i="9"/>
  <c r="BB1514" i="9"/>
  <c r="BG1514" i="9"/>
  <c r="BB1510" i="9"/>
  <c r="BG1510" i="9"/>
  <c r="BB1506" i="9"/>
  <c r="BG1506" i="9"/>
  <c r="BB1502" i="9"/>
  <c r="BG1502" i="9"/>
  <c r="BB1498" i="9"/>
  <c r="BG1498" i="9"/>
  <c r="BB1494" i="9"/>
  <c r="BG1494" i="9"/>
  <c r="BB1490" i="9"/>
  <c r="BG1490" i="9"/>
  <c r="BB1486" i="9"/>
  <c r="BG1486" i="9"/>
  <c r="BB1482" i="9"/>
  <c r="BG1482" i="9"/>
  <c r="BB1478" i="9"/>
  <c r="BG1478" i="9"/>
  <c r="BB1474" i="9"/>
  <c r="BG1474" i="9"/>
  <c r="BB1470" i="9"/>
  <c r="BG1470" i="9"/>
  <c r="BB1466" i="9"/>
  <c r="BG1466" i="9"/>
  <c r="BB1462" i="9"/>
  <c r="BG1462" i="9"/>
  <c r="BB1458" i="9"/>
  <c r="BG1458" i="9"/>
  <c r="BB1454" i="9"/>
  <c r="BG1454" i="9"/>
  <c r="BB1450" i="9"/>
  <c r="BG1450" i="9"/>
  <c r="BB1446" i="9"/>
  <c r="BG1446" i="9"/>
  <c r="BB1442" i="9"/>
  <c r="BG1442" i="9"/>
  <c r="BB1438" i="9"/>
  <c r="BG1438" i="9"/>
  <c r="BB1434" i="9"/>
  <c r="BG1434" i="9"/>
  <c r="BB1430" i="9"/>
  <c r="BG1430" i="9"/>
  <c r="BB1426" i="9"/>
  <c r="BG1426" i="9"/>
  <c r="BB1422" i="9"/>
  <c r="BG1422" i="9"/>
  <c r="BB1418" i="9"/>
  <c r="BG1418" i="9"/>
  <c r="BB1414" i="9"/>
  <c r="BG1414" i="9"/>
  <c r="BB1410" i="9"/>
  <c r="BG1410" i="9"/>
  <c r="BB1406" i="9"/>
  <c r="BG1406" i="9"/>
  <c r="BB1402" i="9"/>
  <c r="BG1402" i="9"/>
  <c r="BB1398" i="9"/>
  <c r="BG1398" i="9"/>
  <c r="BB1394" i="9"/>
  <c r="BG1394" i="9"/>
  <c r="BB1390" i="9"/>
  <c r="BG1390" i="9"/>
  <c r="BB1386" i="9"/>
  <c r="BG1386" i="9"/>
  <c r="BB1382" i="9"/>
  <c r="BG1382" i="9"/>
  <c r="BB1378" i="9"/>
  <c r="BG1378" i="9"/>
  <c r="BB1374" i="9"/>
  <c r="BG1374" i="9"/>
  <c r="BB1370" i="9"/>
  <c r="BG1370" i="9"/>
  <c r="BB1366" i="9"/>
  <c r="BG1366" i="9"/>
  <c r="BB1362" i="9"/>
  <c r="BG1362" i="9"/>
  <c r="BB1358" i="9"/>
  <c r="BG1358" i="9"/>
  <c r="BB1354" i="9"/>
  <c r="BG1354" i="9"/>
  <c r="BB1350" i="9"/>
  <c r="BG1350" i="9"/>
  <c r="BB1346" i="9"/>
  <c r="BG1346" i="9"/>
  <c r="BB1342" i="9"/>
  <c r="BG1342" i="9"/>
  <c r="BB1338" i="9"/>
  <c r="BG1338" i="9"/>
  <c r="BB1333" i="9"/>
  <c r="BG1333" i="9"/>
  <c r="BB1329" i="9"/>
  <c r="BG1329" i="9"/>
  <c r="BB1325" i="9"/>
  <c r="BG1325" i="9"/>
  <c r="BB1321" i="9"/>
  <c r="BG1321" i="9"/>
  <c r="BB1317" i="9"/>
  <c r="BG1317" i="9"/>
  <c r="BB1313" i="9"/>
  <c r="BG1313" i="9"/>
  <c r="BB1309" i="9"/>
  <c r="BG1309" i="9"/>
  <c r="BB1305" i="9"/>
  <c r="BG1305" i="9"/>
  <c r="BB1301" i="9"/>
  <c r="BG1301" i="9"/>
  <c r="BB1297" i="9"/>
  <c r="BG1297" i="9"/>
  <c r="BB1293" i="9"/>
  <c r="BG1293" i="9"/>
  <c r="BB1289" i="9"/>
  <c r="BG1289" i="9"/>
  <c r="BB1285" i="9"/>
  <c r="BG1285" i="9"/>
  <c r="BB1281" i="9"/>
  <c r="BG1281" i="9"/>
  <c r="BB1277" i="9"/>
  <c r="BG1277" i="9"/>
  <c r="BB1273" i="9"/>
  <c r="BG1273" i="9"/>
  <c r="BB1269" i="9"/>
  <c r="BG1269" i="9"/>
  <c r="BB1265" i="9"/>
  <c r="BG1265" i="9"/>
  <c r="BB1261" i="9"/>
  <c r="BG1261" i="9"/>
  <c r="BB1257" i="9"/>
  <c r="BG1257" i="9"/>
  <c r="BB1253" i="9"/>
  <c r="BG1253" i="9"/>
  <c r="BB1249" i="9"/>
  <c r="BG1249" i="9"/>
  <c r="BB1245" i="9"/>
  <c r="BG1245" i="9"/>
  <c r="BB1241" i="9"/>
  <c r="BG1241" i="9"/>
  <c r="BB1237" i="9"/>
  <c r="BG1237" i="9"/>
  <c r="BB1233" i="9"/>
  <c r="BG1233" i="9"/>
  <c r="BB1229" i="9"/>
  <c r="BG1229" i="9"/>
  <c r="BB1225" i="9"/>
  <c r="BG1225" i="9"/>
  <c r="BB1221" i="9"/>
  <c r="BG1221" i="9"/>
  <c r="BB1217" i="9"/>
  <c r="BG1217" i="9"/>
  <c r="BB1213" i="9"/>
  <c r="BG1213" i="9"/>
  <c r="BB1209" i="9"/>
  <c r="BG1209" i="9"/>
  <c r="BB1205" i="9"/>
  <c r="BG1205" i="9"/>
  <c r="BB1201" i="9"/>
  <c r="BG1201" i="9"/>
  <c r="BB1197" i="9"/>
  <c r="BG1197" i="9"/>
  <c r="BB1193" i="9"/>
  <c r="BG1193" i="9"/>
  <c r="BB1189" i="9"/>
  <c r="BG1189" i="9"/>
  <c r="BB1185" i="9"/>
  <c r="BG1185" i="9"/>
  <c r="BB1181" i="9"/>
  <c r="BG1181" i="9"/>
  <c r="BB1177" i="9"/>
  <c r="BG1177" i="9"/>
  <c r="BB1173" i="9"/>
  <c r="BG1173" i="9"/>
  <c r="BB1169" i="9"/>
  <c r="BG1169" i="9"/>
  <c r="BB1165" i="9"/>
  <c r="BG1165" i="9"/>
  <c r="BB1161" i="9"/>
  <c r="BG1161" i="9"/>
  <c r="BB1157" i="9"/>
  <c r="BG1157" i="9"/>
  <c r="BB1153" i="9"/>
  <c r="BG1153" i="9"/>
  <c r="BB1149" i="9"/>
  <c r="BG1149" i="9"/>
  <c r="BB1145" i="9"/>
  <c r="BG1145" i="9"/>
  <c r="BB1141" i="9"/>
  <c r="BG1141" i="9"/>
  <c r="BB1137" i="9"/>
  <c r="BG1137" i="9"/>
  <c r="BB1133" i="9"/>
  <c r="BG1133" i="9"/>
  <c r="BB1129" i="9"/>
  <c r="BG1129" i="9"/>
  <c r="BB1125" i="9"/>
  <c r="BG1125" i="9"/>
  <c r="BB1121" i="9"/>
  <c r="BG1121" i="9"/>
  <c r="BB1117" i="9"/>
  <c r="BG1117" i="9"/>
  <c r="BB1113" i="9"/>
  <c r="BG1113" i="9"/>
  <c r="BB1109" i="9"/>
  <c r="BG1109" i="9"/>
  <c r="BB1105" i="9"/>
  <c r="BG1105" i="9"/>
  <c r="BB1101" i="9"/>
  <c r="BG1101" i="9"/>
  <c r="BB1097" i="9"/>
  <c r="BG1097" i="9"/>
  <c r="BB1093" i="9"/>
  <c r="BG1093" i="9"/>
  <c r="BB1089" i="9"/>
  <c r="BG1089" i="9"/>
  <c r="BB1085" i="9"/>
  <c r="BG1085" i="9"/>
  <c r="BB1081" i="9"/>
  <c r="BG1081" i="9"/>
  <c r="BB1077" i="9"/>
  <c r="BG1077" i="9"/>
  <c r="BB1073" i="9"/>
  <c r="BG1073" i="9"/>
  <c r="BB1069" i="9"/>
  <c r="BG1069" i="9"/>
  <c r="BB1065" i="9"/>
  <c r="BG1065" i="9"/>
  <c r="BB1061" i="9"/>
  <c r="BG1061" i="9"/>
  <c r="BB1057" i="9"/>
  <c r="BG1057" i="9"/>
  <c r="BB1053" i="9"/>
  <c r="BG1053" i="9"/>
  <c r="BB1049" i="9"/>
  <c r="BG1049" i="9"/>
  <c r="BB1045" i="9"/>
  <c r="BG1045" i="9"/>
  <c r="BB1041" i="9"/>
  <c r="BG1041" i="9"/>
  <c r="BB1037" i="9"/>
  <c r="BG1037" i="9"/>
  <c r="BB1033" i="9"/>
  <c r="BG1033" i="9"/>
  <c r="BB1029" i="9"/>
  <c r="BG1029" i="9"/>
  <c r="BB1025" i="9"/>
  <c r="BG1025" i="9"/>
  <c r="BB1021" i="9"/>
  <c r="BG1021" i="9"/>
  <c r="BB1017" i="9"/>
  <c r="BG1017" i="9"/>
  <c r="BB1013" i="9"/>
  <c r="BG1013" i="9"/>
  <c r="BB1009" i="9"/>
  <c r="BG1009" i="9"/>
  <c r="BB1005" i="9"/>
  <c r="BG1005" i="9"/>
  <c r="BB1001" i="9"/>
  <c r="BG1001" i="9"/>
  <c r="BB997" i="9"/>
  <c r="BG997" i="9"/>
  <c r="BB993" i="9"/>
  <c r="BG993" i="9"/>
  <c r="BB989" i="9"/>
  <c r="BG989" i="9"/>
  <c r="BB985" i="9"/>
  <c r="BG985" i="9"/>
  <c r="BB981" i="9"/>
  <c r="BG981" i="9"/>
  <c r="BB977" i="9"/>
  <c r="BG977" i="9"/>
  <c r="BB973" i="9"/>
  <c r="BG973" i="9"/>
  <c r="BB969" i="9"/>
  <c r="BG969" i="9"/>
  <c r="BB965" i="9"/>
  <c r="BG965" i="9"/>
  <c r="BB961" i="9"/>
  <c r="BG961" i="9"/>
  <c r="BB957" i="9"/>
  <c r="BG957" i="9"/>
  <c r="BB952" i="9"/>
  <c r="BG952" i="9"/>
  <c r="BB948" i="9"/>
  <c r="BG948" i="9"/>
  <c r="BB944" i="9"/>
  <c r="BG944" i="9"/>
  <c r="BB940" i="9"/>
  <c r="BG940" i="9"/>
  <c r="BB936" i="9"/>
  <c r="BG936" i="9"/>
  <c r="BB932" i="9"/>
  <c r="BG932" i="9"/>
  <c r="BB928" i="9"/>
  <c r="BG928" i="9"/>
  <c r="BB924" i="9"/>
  <c r="BG924" i="9"/>
  <c r="BB920" i="9"/>
  <c r="BG920" i="9"/>
  <c r="BB916" i="9"/>
  <c r="BG916" i="9"/>
  <c r="BB912" i="9"/>
  <c r="BG912" i="9"/>
  <c r="BB908" i="9"/>
  <c r="BG908" i="9"/>
  <c r="BB904" i="9"/>
  <c r="BG904" i="9"/>
  <c r="BB900" i="9"/>
  <c r="BG900" i="9"/>
  <c r="BB895" i="9"/>
  <c r="BG895" i="9"/>
  <c r="BB891" i="9"/>
  <c r="BG891" i="9"/>
  <c r="BB887" i="9"/>
  <c r="BG887" i="9"/>
  <c r="BB883" i="9"/>
  <c r="BG883" i="9"/>
  <c r="BB879" i="9"/>
  <c r="BG879" i="9"/>
  <c r="BB875" i="9"/>
  <c r="BG875" i="9"/>
  <c r="BB870" i="9"/>
  <c r="BG870" i="9"/>
  <c r="BB866" i="9"/>
  <c r="BG866" i="9"/>
  <c r="BB862" i="9"/>
  <c r="BG862" i="9"/>
  <c r="BB858" i="9"/>
  <c r="BG858" i="9"/>
  <c r="BB854" i="9"/>
  <c r="BG854" i="9"/>
  <c r="BB850" i="9"/>
  <c r="BG850" i="9"/>
  <c r="BB845" i="9"/>
  <c r="BG845" i="9"/>
  <c r="BB841" i="9"/>
  <c r="BG841" i="9"/>
  <c r="BB837" i="9"/>
  <c r="BG837" i="9"/>
  <c r="BB833" i="9"/>
  <c r="BG833" i="9"/>
  <c r="BB829" i="9"/>
  <c r="BG829" i="9"/>
  <c r="BB825" i="9"/>
  <c r="BG825" i="9"/>
  <c r="BB821" i="9"/>
  <c r="BG821" i="9"/>
  <c r="BB817" i="9"/>
  <c r="BG817" i="9"/>
  <c r="BB813" i="9"/>
  <c r="BG813" i="9"/>
  <c r="BB809" i="9"/>
  <c r="BG809" i="9"/>
  <c r="BB805" i="9"/>
  <c r="BG805" i="9"/>
  <c r="BB801" i="9"/>
  <c r="BG801" i="9"/>
  <c r="BB797" i="9"/>
  <c r="BG797" i="9"/>
  <c r="BB793" i="9"/>
  <c r="BG793" i="9"/>
  <c r="BB788" i="9"/>
  <c r="BG788" i="9"/>
  <c r="BB784" i="9"/>
  <c r="BG784" i="9"/>
  <c r="BB779" i="9"/>
  <c r="BG779" i="9"/>
  <c r="BB775" i="9"/>
  <c r="BG775" i="9"/>
  <c r="BB771" i="9"/>
  <c r="BG771" i="9"/>
  <c r="BB767" i="9"/>
  <c r="BG767" i="9"/>
  <c r="BB763" i="9"/>
  <c r="BG763" i="9"/>
  <c r="BB759" i="9"/>
  <c r="BG759" i="9"/>
  <c r="BB755" i="9"/>
  <c r="BG755" i="9"/>
  <c r="BB751" i="9"/>
  <c r="BG751" i="9"/>
  <c r="BB747" i="9"/>
  <c r="BG747" i="9"/>
  <c r="BB743" i="9"/>
  <c r="BG743" i="9"/>
  <c r="BB739" i="9"/>
  <c r="BG739" i="9"/>
  <c r="BB735" i="9"/>
  <c r="BG735" i="9"/>
  <c r="BB731" i="9"/>
  <c r="BG731" i="9"/>
  <c r="BB726" i="9"/>
  <c r="BG726" i="9"/>
  <c r="BB722" i="9"/>
  <c r="BG722" i="9"/>
  <c r="BB718" i="9"/>
  <c r="BG718" i="9"/>
  <c r="BB713" i="9"/>
  <c r="BG713" i="9"/>
  <c r="BB709" i="9"/>
  <c r="BG709" i="9"/>
  <c r="BB705" i="9"/>
  <c r="BG705" i="9"/>
  <c r="BB701" i="9"/>
  <c r="BG701" i="9"/>
  <c r="BB697" i="9"/>
  <c r="BG697" i="9"/>
  <c r="BB693" i="9"/>
  <c r="BG693" i="9"/>
  <c r="BB689" i="9"/>
  <c r="BG689" i="9"/>
  <c r="BB685" i="9"/>
  <c r="BG685" i="9"/>
  <c r="BB681" i="9"/>
  <c r="BG681" i="9"/>
  <c r="BB677" i="9"/>
  <c r="BG677" i="9"/>
  <c r="BB673" i="9"/>
  <c r="BG673" i="9"/>
  <c r="BB669" i="9"/>
  <c r="BG669" i="9"/>
  <c r="BB665" i="9"/>
  <c r="BG665" i="9"/>
  <c r="BB661" i="9"/>
  <c r="BG661" i="9"/>
  <c r="BB657" i="9"/>
  <c r="BG657" i="9"/>
  <c r="BB653" i="9"/>
  <c r="BG653" i="9"/>
  <c r="BB649" i="9"/>
  <c r="BG649" i="9"/>
  <c r="BB645" i="9"/>
  <c r="BG645" i="9"/>
  <c r="BB629" i="9"/>
  <c r="BG629" i="9"/>
  <c r="BB625" i="9"/>
  <c r="BG625" i="9"/>
  <c r="BB621" i="9"/>
  <c r="BG621" i="9"/>
  <c r="BB617" i="9"/>
  <c r="BG617" i="9"/>
  <c r="BB1644" i="9"/>
  <c r="BG1644" i="9"/>
  <c r="BB1640" i="9"/>
  <c r="BG1640" i="9"/>
  <c r="BB1636" i="9"/>
  <c r="BG1636" i="9"/>
  <c r="BB1632" i="9"/>
  <c r="BG1632" i="9"/>
  <c r="BB1628" i="9"/>
  <c r="BG1628" i="9"/>
  <c r="BB1624" i="9"/>
  <c r="BG1624" i="9"/>
  <c r="BB1620" i="9"/>
  <c r="BG1620" i="9"/>
  <c r="BB1616" i="9"/>
  <c r="BG1616" i="9"/>
  <c r="BB1612" i="9"/>
  <c r="BG1612" i="9"/>
  <c r="BB1608" i="9"/>
  <c r="BG1608" i="9"/>
  <c r="BB1604" i="9"/>
  <c r="BG1604" i="9"/>
  <c r="BB1600" i="9"/>
  <c r="BG1600" i="9"/>
  <c r="BB1596" i="9"/>
  <c r="BG1596" i="9"/>
  <c r="BB1592" i="9"/>
  <c r="BG1592" i="9"/>
  <c r="BB1588" i="9"/>
  <c r="BG1588" i="9"/>
  <c r="BB1584" i="9"/>
  <c r="BG1584" i="9"/>
  <c r="BB1580" i="9"/>
  <c r="BG1580" i="9"/>
  <c r="BB1576" i="9"/>
  <c r="BG1576" i="9"/>
  <c r="BB1572" i="9"/>
  <c r="BG1572" i="9"/>
  <c r="BB1568" i="9"/>
  <c r="BG1568" i="9"/>
  <c r="BB1564" i="9"/>
  <c r="BG1564" i="9"/>
  <c r="BB1560" i="9"/>
  <c r="BG1560" i="9"/>
  <c r="BB1556" i="9"/>
  <c r="BG1556" i="9"/>
  <c r="BB1552" i="9"/>
  <c r="BG1552" i="9"/>
  <c r="BB1548" i="9"/>
  <c r="BG1548" i="9"/>
  <c r="BB1544" i="9"/>
  <c r="BG1544" i="9"/>
  <c r="BB1540" i="9"/>
  <c r="BG1540" i="9"/>
  <c r="BB1536" i="9"/>
  <c r="BG1536" i="9"/>
  <c r="BB1532" i="9"/>
  <c r="BG1532" i="9"/>
  <c r="BB1528" i="9"/>
  <c r="BG1528" i="9"/>
  <c r="BB1524" i="9"/>
  <c r="BG1524" i="9"/>
  <c r="BB1520" i="9"/>
  <c r="BG1520" i="9"/>
  <c r="BB1516" i="9"/>
  <c r="BG1516" i="9"/>
  <c r="BB1512" i="9"/>
  <c r="BG1512" i="9"/>
  <c r="BB1508" i="9"/>
  <c r="BG1508" i="9"/>
  <c r="BB1504" i="9"/>
  <c r="BG1504" i="9"/>
  <c r="BB1500" i="9"/>
  <c r="BG1500" i="9"/>
  <c r="BB1496" i="9"/>
  <c r="BG1496" i="9"/>
  <c r="BB1492" i="9"/>
  <c r="BG1492" i="9"/>
  <c r="BB1488" i="9"/>
  <c r="BG1488" i="9"/>
  <c r="BB1643" i="9"/>
  <c r="BG1643" i="9"/>
  <c r="BB1639" i="9"/>
  <c r="BG1639" i="9"/>
  <c r="BB1635" i="9"/>
  <c r="BG1635" i="9"/>
  <c r="BB1631" i="9"/>
  <c r="BG1631" i="9"/>
  <c r="BB1627" i="9"/>
  <c r="BG1627" i="9"/>
  <c r="BB1623" i="9"/>
  <c r="BG1623" i="9"/>
  <c r="BB1619" i="9"/>
  <c r="BG1619" i="9"/>
  <c r="BB1615" i="9"/>
  <c r="BG1615" i="9"/>
  <c r="BB1611" i="9"/>
  <c r="BG1611" i="9"/>
  <c r="BB1607" i="9"/>
  <c r="BG1607" i="9"/>
  <c r="BB1603" i="9"/>
  <c r="BG1603" i="9"/>
  <c r="BB1599" i="9"/>
  <c r="BG1599" i="9"/>
  <c r="BB1595" i="9"/>
  <c r="BG1595" i="9"/>
  <c r="BB1591" i="9"/>
  <c r="BG1591" i="9"/>
  <c r="BB1587" i="9"/>
  <c r="BG1587" i="9"/>
  <c r="BB1583" i="9"/>
  <c r="BG1583" i="9"/>
  <c r="BB1579" i="9"/>
  <c r="BG1579" i="9"/>
  <c r="BB1575" i="9"/>
  <c r="BG1575" i="9"/>
  <c r="BB1571" i="9"/>
  <c r="BG1571" i="9"/>
  <c r="BB1567" i="9"/>
  <c r="BG1567" i="9"/>
  <c r="BB1563" i="9"/>
  <c r="BG1563" i="9"/>
  <c r="BB1559" i="9"/>
  <c r="BG1559" i="9"/>
  <c r="BB1555" i="9"/>
  <c r="BG1555" i="9"/>
  <c r="BB1551" i="9"/>
  <c r="BG1551" i="9"/>
  <c r="BB1547" i="9"/>
  <c r="BG1547" i="9"/>
  <c r="BB1543" i="9"/>
  <c r="BG1543" i="9"/>
  <c r="BB1539" i="9"/>
  <c r="BG1539" i="9"/>
  <c r="BB1535" i="9"/>
  <c r="BG1535" i="9"/>
  <c r="BB1531" i="9"/>
  <c r="BG1531" i="9"/>
  <c r="BB1527" i="9"/>
  <c r="BG1527" i="9"/>
  <c r="BB1523" i="9"/>
  <c r="BG1523" i="9"/>
  <c r="BB1519" i="9"/>
  <c r="BG1519" i="9"/>
  <c r="BB1515" i="9"/>
  <c r="BG1515" i="9"/>
  <c r="BB1511" i="9"/>
  <c r="BG1511" i="9"/>
  <c r="BB1507" i="9"/>
  <c r="BG1507" i="9"/>
  <c r="BB1503" i="9"/>
  <c r="BG1503" i="9"/>
  <c r="BB1499" i="9"/>
  <c r="BG1499" i="9"/>
  <c r="BB1495" i="9"/>
  <c r="BG1495" i="9"/>
  <c r="BB1491" i="9"/>
  <c r="BG1491" i="9"/>
  <c r="BB1487" i="9"/>
  <c r="BG1487" i="9"/>
  <c r="BB1483" i="9"/>
  <c r="BG1483" i="9"/>
  <c r="BB1479" i="9"/>
  <c r="BG1479" i="9"/>
  <c r="BB1475" i="9"/>
  <c r="BG1475" i="9"/>
  <c r="BB1471" i="9"/>
  <c r="BG1471" i="9"/>
  <c r="BB1467" i="9"/>
  <c r="BG1467" i="9"/>
  <c r="BB1463" i="9"/>
  <c r="BG1463" i="9"/>
  <c r="BB1459" i="9"/>
  <c r="BG1459" i="9"/>
  <c r="BB1455" i="9"/>
  <c r="BG1455" i="9"/>
  <c r="BB1451" i="9"/>
  <c r="BG1451" i="9"/>
  <c r="BB1447" i="9"/>
  <c r="BG1447" i="9"/>
  <c r="BB1443" i="9"/>
  <c r="BG1443" i="9"/>
  <c r="BB1439" i="9"/>
  <c r="BG1439" i="9"/>
  <c r="BB1435" i="9"/>
  <c r="BG1435" i="9"/>
  <c r="BB1431" i="9"/>
  <c r="BG1431" i="9"/>
  <c r="BB1427" i="9"/>
  <c r="BG1427" i="9"/>
  <c r="BB1423" i="9"/>
  <c r="BG1423" i="9"/>
  <c r="BB1419" i="9"/>
  <c r="BG1419" i="9"/>
  <c r="BB1415" i="9"/>
  <c r="BG1415" i="9"/>
  <c r="BB1411" i="9"/>
  <c r="BG1411" i="9"/>
  <c r="BB1407" i="9"/>
  <c r="BG1407" i="9"/>
  <c r="BB1403" i="9"/>
  <c r="BG1403" i="9"/>
  <c r="BB1399" i="9"/>
  <c r="BG1399" i="9"/>
  <c r="BB1395" i="9"/>
  <c r="BG1395" i="9"/>
  <c r="BB1391" i="9"/>
  <c r="BG1391" i="9"/>
  <c r="BB1387" i="9"/>
  <c r="BG1387" i="9"/>
  <c r="BB1383" i="9"/>
  <c r="BG1383" i="9"/>
  <c r="BB1379" i="9"/>
  <c r="BG1379" i="9"/>
  <c r="BB1375" i="9"/>
  <c r="BG1375" i="9"/>
  <c r="BB1371" i="9"/>
  <c r="BG1371" i="9"/>
  <c r="BB1367" i="9"/>
  <c r="BG1367" i="9"/>
  <c r="BB1363" i="9"/>
  <c r="BG1363" i="9"/>
  <c r="BB1359" i="9"/>
  <c r="BG1359" i="9"/>
  <c r="BB1355" i="9"/>
  <c r="BG1355" i="9"/>
  <c r="BB1351" i="9"/>
  <c r="BG1351" i="9"/>
  <c r="BB1347" i="9"/>
  <c r="BG1347" i="9"/>
  <c r="BB1343" i="9"/>
  <c r="BG1343" i="9"/>
  <c r="BB1339" i="9"/>
  <c r="BG1339" i="9"/>
  <c r="BB1334" i="9"/>
  <c r="BG1334" i="9"/>
  <c r="BB1330" i="9"/>
  <c r="BG1330" i="9"/>
  <c r="BB1326" i="9"/>
  <c r="BG1326" i="9"/>
  <c r="BB1322" i="9"/>
  <c r="BG1322" i="9"/>
  <c r="BB1318" i="9"/>
  <c r="BG1318" i="9"/>
  <c r="BB1314" i="9"/>
  <c r="BG1314" i="9"/>
  <c r="BB1310" i="9"/>
  <c r="BG1310" i="9"/>
  <c r="BB1306" i="9"/>
  <c r="BG1306" i="9"/>
  <c r="BB1302" i="9"/>
  <c r="BG1302" i="9"/>
  <c r="BB1298" i="9"/>
  <c r="BG1298" i="9"/>
  <c r="BB1294" i="9"/>
  <c r="BG1294" i="9"/>
  <c r="BB1290" i="9"/>
  <c r="BG1290" i="9"/>
  <c r="BB1286" i="9"/>
  <c r="BG1286" i="9"/>
  <c r="BB1282" i="9"/>
  <c r="BG1282" i="9"/>
  <c r="BB1278" i="9"/>
  <c r="BG1278" i="9"/>
  <c r="BB1274" i="9"/>
  <c r="BG1274" i="9"/>
  <c r="BB1270" i="9"/>
  <c r="BG1270" i="9"/>
  <c r="BB1266" i="9"/>
  <c r="BG1266" i="9"/>
  <c r="BB1262" i="9"/>
  <c r="BG1262" i="9"/>
  <c r="BB1258" i="9"/>
  <c r="BG1258" i="9"/>
  <c r="BB1254" i="9"/>
  <c r="BG1254" i="9"/>
  <c r="BB1250" i="9"/>
  <c r="BG1250" i="9"/>
  <c r="BB1246" i="9"/>
  <c r="BG1246" i="9"/>
  <c r="BB1242" i="9"/>
  <c r="BG1242" i="9"/>
  <c r="BB1238" i="9"/>
  <c r="BG1238" i="9"/>
  <c r="BB1234" i="9"/>
  <c r="BG1234" i="9"/>
  <c r="BB1230" i="9"/>
  <c r="BG1230" i="9"/>
  <c r="BB1226" i="9"/>
  <c r="BG1226" i="9"/>
  <c r="BB1222" i="9"/>
  <c r="BG1222" i="9"/>
  <c r="BB1218" i="9"/>
  <c r="BG1218" i="9"/>
  <c r="BB1214" i="9"/>
  <c r="BG1214" i="9"/>
  <c r="BB1210" i="9"/>
  <c r="BG1210" i="9"/>
  <c r="BB1206" i="9"/>
  <c r="BG1206" i="9"/>
  <c r="BB1202" i="9"/>
  <c r="BG1202" i="9"/>
  <c r="BB1198" i="9"/>
  <c r="BG1198" i="9"/>
  <c r="BB1194" i="9"/>
  <c r="BG1194" i="9"/>
  <c r="BB1190" i="9"/>
  <c r="BG1190" i="9"/>
  <c r="BB1186" i="9"/>
  <c r="BG1186" i="9"/>
  <c r="BB1182" i="9"/>
  <c r="BG1182" i="9"/>
  <c r="BB1178" i="9"/>
  <c r="BG1178" i="9"/>
  <c r="BB1174" i="9"/>
  <c r="BG1174" i="9"/>
  <c r="BB1170" i="9"/>
  <c r="BG1170" i="9"/>
  <c r="BB1166" i="9"/>
  <c r="BG1166" i="9"/>
  <c r="BB1162" i="9"/>
  <c r="BG1162" i="9"/>
  <c r="BB1158" i="9"/>
  <c r="BG1158" i="9"/>
  <c r="BB1154" i="9"/>
  <c r="BG1154" i="9"/>
  <c r="BB1150" i="9"/>
  <c r="BG1150" i="9"/>
  <c r="BB1146" i="9"/>
  <c r="BG1146" i="9"/>
  <c r="BB1142" i="9"/>
  <c r="BG1142" i="9"/>
  <c r="BB1138" i="9"/>
  <c r="BG1138" i="9"/>
  <c r="BB1134" i="9"/>
  <c r="BG1134" i="9"/>
  <c r="BB1130" i="9"/>
  <c r="BG1130" i="9"/>
  <c r="BB1126" i="9"/>
  <c r="BG1126" i="9"/>
  <c r="BB1122" i="9"/>
  <c r="BG1122" i="9"/>
  <c r="BB1118" i="9"/>
  <c r="BG1118" i="9"/>
  <c r="BB1114" i="9"/>
  <c r="BG1114" i="9"/>
  <c r="BB1110" i="9"/>
  <c r="BG1110" i="9"/>
  <c r="BB1106" i="9"/>
  <c r="BG1106" i="9"/>
  <c r="BB1102" i="9"/>
  <c r="BG1102" i="9"/>
  <c r="BB1098" i="9"/>
  <c r="BG1098" i="9"/>
  <c r="BB1094" i="9"/>
  <c r="BG1094" i="9"/>
  <c r="BB1090" i="9"/>
  <c r="BG1090" i="9"/>
  <c r="BB1086" i="9"/>
  <c r="BG1086" i="9"/>
  <c r="BB1082" i="9"/>
  <c r="BG1082" i="9"/>
  <c r="BB1078" i="9"/>
  <c r="BG1078" i="9"/>
  <c r="BB1074" i="9"/>
  <c r="BG1074" i="9"/>
  <c r="BB1070" i="9"/>
  <c r="BG1070" i="9"/>
  <c r="BB1066" i="9"/>
  <c r="BG1066" i="9"/>
  <c r="BB1062" i="9"/>
  <c r="BG1062" i="9"/>
  <c r="BB1058" i="9"/>
  <c r="BG1058" i="9"/>
  <c r="BB1054" i="9"/>
  <c r="BG1054" i="9"/>
  <c r="BB1050" i="9"/>
  <c r="BG1050" i="9"/>
  <c r="BB1046" i="9"/>
  <c r="BG1046" i="9"/>
  <c r="BB1042" i="9"/>
  <c r="BG1042" i="9"/>
  <c r="BB1038" i="9"/>
  <c r="BG1038" i="9"/>
  <c r="BB1034" i="9"/>
  <c r="BG1034" i="9"/>
  <c r="BB1030" i="9"/>
  <c r="BG1030" i="9"/>
  <c r="BB1026" i="9"/>
  <c r="BG1026" i="9"/>
  <c r="BB1022" i="9"/>
  <c r="BG1022" i="9"/>
  <c r="BB1018" i="9"/>
  <c r="BG1018" i="9"/>
  <c r="BB1014" i="9"/>
  <c r="BG1014" i="9"/>
  <c r="BB1010" i="9"/>
  <c r="BG1010" i="9"/>
  <c r="BB1006" i="9"/>
  <c r="BG1006" i="9"/>
  <c r="BB1002" i="9"/>
  <c r="BG1002" i="9"/>
  <c r="BB998" i="9"/>
  <c r="BG998" i="9"/>
  <c r="BB994" i="9"/>
  <c r="BG994" i="9"/>
  <c r="BB990" i="9"/>
  <c r="BG990" i="9"/>
  <c r="BB986" i="9"/>
  <c r="BG986" i="9"/>
  <c r="BB982" i="9"/>
  <c r="BG982" i="9"/>
  <c r="BB978" i="9"/>
  <c r="BG978" i="9"/>
  <c r="BB974" i="9"/>
  <c r="BG974" i="9"/>
  <c r="BB970" i="9"/>
  <c r="BG970" i="9"/>
  <c r="BB966" i="9"/>
  <c r="BG966" i="9"/>
  <c r="BB962" i="9"/>
  <c r="BG962" i="9"/>
  <c r="BB958" i="9"/>
  <c r="BG958" i="9"/>
  <c r="BB953" i="9"/>
  <c r="BG953" i="9"/>
  <c r="BB949" i="9"/>
  <c r="BG949" i="9"/>
  <c r="BB945" i="9"/>
  <c r="BG945" i="9"/>
  <c r="BB941" i="9"/>
  <c r="BG941" i="9"/>
  <c r="BB937" i="9"/>
  <c r="BG937" i="9"/>
  <c r="BB933" i="9"/>
  <c r="BG933" i="9"/>
  <c r="BB929" i="9"/>
  <c r="BG929" i="9"/>
  <c r="BB925" i="9"/>
  <c r="BG925" i="9"/>
  <c r="BB921" i="9"/>
  <c r="BG921" i="9"/>
  <c r="BB917" i="9"/>
  <c r="BG917" i="9"/>
  <c r="BB913" i="9"/>
  <c r="BG913" i="9"/>
  <c r="BB909" i="9"/>
  <c r="BG909" i="9"/>
  <c r="BB905" i="9"/>
  <c r="BG905" i="9"/>
  <c r="BB901" i="9"/>
  <c r="BG901" i="9"/>
  <c r="BB896" i="9"/>
  <c r="BG896" i="9"/>
  <c r="BB892" i="9"/>
  <c r="BG892" i="9"/>
  <c r="BB888" i="9"/>
  <c r="BG888" i="9"/>
  <c r="BB884" i="9"/>
  <c r="BG884" i="9"/>
  <c r="BB880" i="9"/>
  <c r="BG880" i="9"/>
  <c r="BB876" i="9"/>
  <c r="BG876" i="9"/>
  <c r="BB871" i="9"/>
  <c r="BG871" i="9"/>
  <c r="BB867" i="9"/>
  <c r="BG867" i="9"/>
  <c r="BB863" i="9"/>
  <c r="BG863" i="9"/>
  <c r="BB859" i="9"/>
  <c r="BG859" i="9"/>
  <c r="BB855" i="9"/>
  <c r="BG855" i="9"/>
  <c r="BB851" i="9"/>
  <c r="BG851" i="9"/>
  <c r="BB847" i="9"/>
  <c r="BG847" i="9"/>
  <c r="BB842" i="9"/>
  <c r="BG842" i="9"/>
  <c r="BB838" i="9"/>
  <c r="BG838" i="9"/>
  <c r="BB834" i="9"/>
  <c r="BG834" i="9"/>
  <c r="BB830" i="9"/>
  <c r="BG830" i="9"/>
  <c r="BB826" i="9"/>
  <c r="BG826" i="9"/>
  <c r="BB822" i="9"/>
  <c r="BG822" i="9"/>
  <c r="BB818" i="9"/>
  <c r="BG818" i="9"/>
  <c r="BB814" i="9"/>
  <c r="BG814" i="9"/>
  <c r="BB810" i="9"/>
  <c r="BG810" i="9"/>
  <c r="BB806" i="9"/>
  <c r="BG806" i="9"/>
  <c r="BB802" i="9"/>
  <c r="BG802" i="9"/>
  <c r="BB798" i="9"/>
  <c r="BG798" i="9"/>
  <c r="BB794" i="9"/>
  <c r="BG794" i="9"/>
  <c r="BB789" i="9"/>
  <c r="BG789" i="9"/>
  <c r="BB785" i="9"/>
  <c r="BG785" i="9"/>
  <c r="BB780" i="9"/>
  <c r="BG780" i="9"/>
  <c r="BB776" i="9"/>
  <c r="BG776" i="9"/>
  <c r="BB772" i="9"/>
  <c r="BG772" i="9"/>
  <c r="BB768" i="9"/>
  <c r="BG768" i="9"/>
  <c r="BB764" i="9"/>
  <c r="BG764" i="9"/>
  <c r="BB760" i="9"/>
  <c r="BG760" i="9"/>
  <c r="BB756" i="9"/>
  <c r="BG756" i="9"/>
  <c r="BB752" i="9"/>
  <c r="BG752" i="9"/>
  <c r="BB748" i="9"/>
  <c r="BG748" i="9"/>
  <c r="BB744" i="9"/>
  <c r="BG744" i="9"/>
  <c r="BB740" i="9"/>
  <c r="BG740" i="9"/>
  <c r="BB736" i="9"/>
  <c r="BG736" i="9"/>
  <c r="BB732" i="9"/>
  <c r="BG732" i="9"/>
  <c r="BB727" i="9"/>
  <c r="BG727" i="9"/>
  <c r="BB723" i="9"/>
  <c r="BG723" i="9"/>
  <c r="BB719" i="9"/>
  <c r="BG719" i="9"/>
  <c r="BB714" i="9"/>
  <c r="BG714" i="9"/>
  <c r="BB710" i="9"/>
  <c r="BG710" i="9"/>
  <c r="BB706" i="9"/>
  <c r="BG706" i="9"/>
  <c r="BB702" i="9"/>
  <c r="BG702" i="9"/>
  <c r="BB694" i="9"/>
  <c r="BG694" i="9"/>
  <c r="BB690" i="9"/>
  <c r="BG690" i="9"/>
  <c r="BB686" i="9"/>
  <c r="BG686" i="9"/>
  <c r="BB682" i="9"/>
  <c r="BG682" i="9"/>
  <c r="BB678" i="9"/>
  <c r="BG678" i="9"/>
  <c r="BB674" i="9"/>
  <c r="BG674" i="9"/>
  <c r="BB670" i="9"/>
  <c r="BG670" i="9"/>
  <c r="BB666" i="9"/>
  <c r="BG666" i="9"/>
  <c r="BB662" i="9"/>
  <c r="BG662" i="9"/>
  <c r="BB658" i="9"/>
  <c r="BG658" i="9"/>
  <c r="BB654" i="9"/>
  <c r="BG654" i="9"/>
  <c r="BB650" i="9"/>
  <c r="BG650" i="9"/>
  <c r="BB646" i="9"/>
  <c r="BG646" i="9"/>
  <c r="BB642" i="9"/>
  <c r="BG642" i="9"/>
  <c r="BB638" i="9"/>
  <c r="BG638" i="9"/>
  <c r="BB634" i="9"/>
  <c r="BG634" i="9"/>
  <c r="BB630" i="9"/>
  <c r="BG630" i="9"/>
  <c r="BB626" i="9"/>
  <c r="BG626" i="9"/>
  <c r="BB622" i="9"/>
  <c r="BG622" i="9"/>
  <c r="BB618" i="9"/>
  <c r="BG618" i="9"/>
  <c r="BB614" i="9"/>
  <c r="BG614" i="9"/>
  <c r="BB610" i="9"/>
  <c r="BG610" i="9"/>
  <c r="BB606" i="9"/>
  <c r="BG606" i="9"/>
  <c r="BB602" i="9"/>
  <c r="BG602" i="9"/>
  <c r="BB598" i="9"/>
  <c r="BG598" i="9"/>
  <c r="BB594" i="9"/>
  <c r="BG594" i="9"/>
  <c r="BB590" i="9"/>
  <c r="BG590" i="9"/>
  <c r="BB585" i="9"/>
  <c r="BG585" i="9"/>
  <c r="BB581" i="9"/>
  <c r="BG581" i="9"/>
  <c r="BB575" i="9"/>
  <c r="BG575" i="9"/>
  <c r="BB571" i="9"/>
  <c r="BG571" i="9"/>
  <c r="BB567" i="9"/>
  <c r="BG567" i="9"/>
  <c r="BB563" i="9"/>
  <c r="BG563" i="9"/>
  <c r="BB559" i="9"/>
  <c r="BG559" i="9"/>
  <c r="BB555" i="9"/>
  <c r="BG555" i="9"/>
  <c r="BB551" i="9"/>
  <c r="BG551" i="9"/>
  <c r="BB547" i="9"/>
  <c r="BG547" i="9"/>
  <c r="BB543" i="9"/>
  <c r="BG543" i="9"/>
  <c r="BB539" i="9"/>
  <c r="BG539" i="9"/>
  <c r="BB535" i="9"/>
  <c r="BG535" i="9"/>
  <c r="BB531" i="9"/>
  <c r="BG531" i="9"/>
  <c r="BB527" i="9"/>
  <c r="BG527" i="9"/>
  <c r="BB523" i="9"/>
  <c r="BG523" i="9"/>
  <c r="BB519" i="9"/>
  <c r="BG519" i="9"/>
  <c r="BB515" i="9"/>
  <c r="BG515" i="9"/>
  <c r="BB511" i="9"/>
  <c r="BG511" i="9"/>
  <c r="BB507" i="9"/>
  <c r="BG507" i="9"/>
  <c r="BB503" i="9"/>
  <c r="BG503" i="9"/>
  <c r="BB499" i="9"/>
  <c r="BG499" i="9"/>
  <c r="BB495" i="9"/>
  <c r="BG495" i="9"/>
  <c r="BB491" i="9"/>
  <c r="BG491" i="9"/>
  <c r="BB487" i="9"/>
  <c r="BG487" i="9"/>
  <c r="BB483" i="9"/>
  <c r="BG483" i="9"/>
  <c r="BB479" i="9"/>
  <c r="BG479" i="9"/>
  <c r="BB475" i="9"/>
  <c r="BG475" i="9"/>
  <c r="BB471" i="9"/>
  <c r="BG471" i="9"/>
  <c r="BB467" i="9"/>
  <c r="BG467" i="9"/>
  <c r="BB463" i="9"/>
  <c r="BG463" i="9"/>
  <c r="BB459" i="9"/>
  <c r="BG459" i="9"/>
  <c r="BB455" i="9"/>
  <c r="BG455" i="9"/>
  <c r="BB451" i="9"/>
  <c r="BG451" i="9"/>
  <c r="BB447" i="9"/>
  <c r="BG447" i="9"/>
  <c r="BB443" i="9"/>
  <c r="BG443" i="9"/>
  <c r="BB439" i="9"/>
  <c r="BG439" i="9"/>
  <c r="BB434" i="9"/>
  <c r="BG434" i="9"/>
  <c r="BB430" i="9"/>
  <c r="BG430" i="9"/>
  <c r="BB426" i="9"/>
  <c r="BG426" i="9"/>
  <c r="BB422" i="9"/>
  <c r="BG422" i="9"/>
  <c r="BB418" i="9"/>
  <c r="BG418" i="9"/>
  <c r="BB414" i="9"/>
  <c r="BG414" i="9"/>
  <c r="BB410" i="9"/>
  <c r="BG410" i="9"/>
  <c r="BB406" i="9"/>
  <c r="BG406" i="9"/>
  <c r="BB402" i="9"/>
  <c r="BG402" i="9"/>
  <c r="BB398" i="9"/>
  <c r="BG398" i="9"/>
  <c r="BB394" i="9"/>
  <c r="BG394" i="9"/>
  <c r="BB390" i="9"/>
  <c r="BG390" i="9"/>
  <c r="BB386" i="9"/>
  <c r="BG386" i="9"/>
  <c r="BB382" i="9"/>
  <c r="BG382" i="9"/>
  <c r="BB378" i="9"/>
  <c r="BG378" i="9"/>
  <c r="BB374" i="9"/>
  <c r="BG374" i="9"/>
  <c r="BB370" i="9"/>
  <c r="BG370" i="9"/>
  <c r="BB366" i="9"/>
  <c r="BG366" i="9"/>
  <c r="BB362" i="9"/>
  <c r="BG362" i="9"/>
  <c r="BB358" i="9"/>
  <c r="BG358" i="9"/>
  <c r="BB354" i="9"/>
  <c r="BG354" i="9"/>
  <c r="BB350" i="9"/>
  <c r="BG350" i="9"/>
  <c r="BB345" i="9"/>
  <c r="BG345" i="9"/>
  <c r="BB341" i="9"/>
  <c r="BG341" i="9"/>
  <c r="BB337" i="9"/>
  <c r="BG337" i="9"/>
  <c r="BB333" i="9"/>
  <c r="BG333" i="9"/>
  <c r="BB329" i="9"/>
  <c r="BG329" i="9"/>
  <c r="BB325" i="9"/>
  <c r="BG325" i="9"/>
  <c r="BB321" i="9"/>
  <c r="BG321" i="9"/>
  <c r="BB317" i="9"/>
  <c r="BG317" i="9"/>
  <c r="BB313" i="9"/>
  <c r="BG313" i="9"/>
  <c r="BB309" i="9"/>
  <c r="BG309" i="9"/>
  <c r="BB305" i="9"/>
  <c r="BG305" i="9"/>
  <c r="BB301" i="9"/>
  <c r="BG301" i="9"/>
  <c r="BB297" i="9"/>
  <c r="BG297" i="9"/>
  <c r="BB293" i="9"/>
  <c r="BG293" i="9"/>
  <c r="BB289" i="9"/>
  <c r="BG289" i="9"/>
  <c r="BB284" i="9"/>
  <c r="BG284" i="9"/>
  <c r="BB280" i="9"/>
  <c r="BG280" i="9"/>
  <c r="BB276" i="9"/>
  <c r="BG276" i="9"/>
  <c r="BB272" i="9"/>
  <c r="BG272" i="9"/>
  <c r="BB268" i="9"/>
  <c r="BG268" i="9"/>
  <c r="BB264" i="9"/>
  <c r="BG264" i="9"/>
  <c r="BB260" i="9"/>
  <c r="BG260" i="9"/>
  <c r="BB256" i="9"/>
  <c r="BG256" i="9"/>
  <c r="BB252" i="9"/>
  <c r="BG252" i="9"/>
  <c r="BB248" i="9"/>
  <c r="BG248" i="9"/>
  <c r="BB244" i="9"/>
  <c r="BG244" i="9"/>
  <c r="BB240" i="9"/>
  <c r="BG240" i="9"/>
  <c r="BB236" i="9"/>
  <c r="BG236" i="9"/>
  <c r="BB232" i="9"/>
  <c r="BG232" i="9"/>
  <c r="BB228" i="9"/>
  <c r="BG228" i="9"/>
  <c r="BB224" i="9"/>
  <c r="BG224" i="9"/>
  <c r="BB219" i="9"/>
  <c r="BG219" i="9"/>
  <c r="BB215" i="9"/>
  <c r="BG215" i="9"/>
  <c r="BB211" i="9"/>
  <c r="BG211" i="9"/>
  <c r="BB207" i="9"/>
  <c r="BG207" i="9"/>
  <c r="BB203" i="9"/>
  <c r="BG203" i="9"/>
  <c r="BB199" i="9"/>
  <c r="BG199" i="9"/>
  <c r="BB195" i="9"/>
  <c r="BG195" i="9"/>
  <c r="BB191" i="9"/>
  <c r="BG191" i="9"/>
  <c r="BB187" i="9"/>
  <c r="BG187" i="9"/>
  <c r="BB183" i="9"/>
  <c r="BG183" i="9"/>
  <c r="BB179" i="9"/>
  <c r="BG179" i="9"/>
  <c r="BB174" i="9"/>
  <c r="BG174" i="9"/>
  <c r="BB170" i="9"/>
  <c r="BG170" i="9"/>
  <c r="BB166" i="9"/>
  <c r="BG166" i="9"/>
  <c r="BB162" i="9"/>
  <c r="BG162" i="9"/>
  <c r="BB158" i="9"/>
  <c r="BG158" i="9"/>
  <c r="BB154" i="9"/>
  <c r="BG154" i="9"/>
  <c r="BB150" i="9"/>
  <c r="BG150" i="9"/>
  <c r="BB146" i="9"/>
  <c r="BG146" i="9"/>
  <c r="BB142" i="9"/>
  <c r="BG142" i="9"/>
  <c r="BG138" i="9"/>
  <c r="BB134" i="9"/>
  <c r="BG134" i="9"/>
  <c r="BB130" i="9"/>
  <c r="BG130" i="9"/>
  <c r="BB126" i="9"/>
  <c r="BG122" i="9"/>
  <c r="BB118" i="9"/>
  <c r="BG118" i="9"/>
  <c r="BB114" i="9"/>
  <c r="BG114" i="9"/>
  <c r="BB110" i="9"/>
  <c r="BB106" i="9"/>
  <c r="BG106" i="9"/>
  <c r="BB98" i="9"/>
  <c r="BG98" i="9"/>
  <c r="BB86" i="9"/>
  <c r="BG86" i="9"/>
  <c r="BB66" i="9"/>
  <c r="BG66" i="9"/>
  <c r="BB58" i="9"/>
  <c r="BG58" i="9"/>
  <c r="BB46" i="9"/>
  <c r="BG46" i="9"/>
  <c r="BB42" i="9"/>
  <c r="BG42" i="9"/>
  <c r="BB34" i="9"/>
  <c r="BG34" i="9"/>
  <c r="BG30" i="9"/>
  <c r="BB4" i="9"/>
  <c r="BG4" i="9"/>
  <c r="X1347" i="9" l="1"/>
  <c r="AD1347" i="9"/>
  <c r="AE1347" i="9" s="1"/>
  <c r="X1345" i="9"/>
  <c r="AD1345" i="9"/>
  <c r="AE1345" i="9" s="1"/>
  <c r="X1344" i="9"/>
  <c r="AD1344" i="9"/>
  <c r="AE1344" i="9" s="1"/>
  <c r="X1346" i="9"/>
  <c r="AD1346" i="9"/>
  <c r="AE1346" i="9" s="1"/>
  <c r="X1488" i="9"/>
  <c r="AD1488" i="9"/>
  <c r="AE1488" i="9" s="1"/>
  <c r="X1490" i="9"/>
  <c r="AD1490" i="9"/>
  <c r="AE1490" i="9" s="1"/>
  <c r="X1489" i="9"/>
  <c r="AD1489" i="9"/>
  <c r="AE1489" i="9" s="1"/>
  <c r="X1673" i="9" l="1"/>
  <c r="AD1673" i="9"/>
  <c r="AE1673" i="9" s="1"/>
  <c r="X1675" i="9"/>
  <c r="AD1675" i="9"/>
  <c r="AE1675" i="9" s="1"/>
  <c r="X1674" i="9"/>
  <c r="AD1674" i="9"/>
  <c r="AE1674" i="9" s="1"/>
  <c r="X1740" i="9"/>
  <c r="AD1740" i="9"/>
  <c r="AE1740" i="9" s="1"/>
  <c r="X1741" i="9"/>
  <c r="AD1741" i="9"/>
  <c r="AE1741" i="9" s="1"/>
  <c r="AD1769" i="9"/>
  <c r="AE1769" i="9" s="1"/>
  <c r="X1769" i="9"/>
  <c r="X1770" i="9"/>
  <c r="AD1770" i="9"/>
  <c r="AE1770" i="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Amr Elshorbagy</author>
    <author>Ayman Ezzat</author>
  </authors>
  <commentList>
    <comment ref="Y77" authorId="0" shapeId="0" xr:uid="{38E3B31D-8BE6-4214-B500-8832FC7E8212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بلوكات 600*100*100</t>
        </r>
      </text>
    </comment>
    <comment ref="Y86" authorId="0" shapeId="0" xr:uid="{8A566A28-3154-475A-8455-7B6412C2E504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600*100*100</t>
        </r>
      </text>
    </comment>
    <comment ref="Y110" authorId="0" shapeId="0" xr:uid="{8E2F5E53-862A-48AE-B30D-6C440E27FC26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600/100/100
</t>
        </r>
      </text>
    </comment>
    <comment ref="Y123" authorId="0" shapeId="0" xr:uid="{02308241-60AC-475E-9E38-99021A880F73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600*100*105</t>
        </r>
      </text>
    </comment>
    <comment ref="Y159" authorId="0" shapeId="0" xr:uid="{71DEE616-9236-4711-A5D9-16C93F899681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600*100*105
</t>
        </r>
      </text>
    </comment>
    <comment ref="Y175" authorId="0" shapeId="0" xr:uid="{E8A93548-6170-400C-9303-EA5DF43E36BB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600*100*1.5
</t>
        </r>
      </text>
    </comment>
    <comment ref="Y197" authorId="0" shapeId="0" xr:uid="{4D7235F8-D76F-4E73-AE77-ED5C27E5D091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600*100*100
</t>
        </r>
      </text>
    </comment>
    <comment ref="Y206" authorId="0" shapeId="0" xr:uid="{BBE5574A-134A-4AA5-8584-B186749A3987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600*100*100
</t>
        </r>
      </text>
    </comment>
    <comment ref="Y221" authorId="0" shapeId="0" xr:uid="{B9CFD909-5588-44E9-B6BC-F2C6FA0BEC17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600*100*100
</t>
        </r>
      </text>
    </comment>
    <comment ref="Y228" authorId="0" shapeId="0" xr:uid="{B3D6B80B-37B7-406D-A85F-DAD45B9EA22E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600*100*100</t>
        </r>
      </text>
    </comment>
    <comment ref="Y232" authorId="0" shapeId="0" xr:uid="{97C02691-6CF4-4B02-B540-811F34ADBFEB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600*100*100
</t>
        </r>
      </text>
    </comment>
    <comment ref="Y248" authorId="0" shapeId="0" xr:uid="{AE67EEF0-31AD-428E-9B4E-43F0A3090B69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600*100*100
</t>
        </r>
      </text>
    </comment>
    <comment ref="I262" authorId="0" shapeId="0" xr:uid="{E3B2D341-2BC8-4C23-B82C-D795CF5675B3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1.5 عمل عينات</t>
        </r>
      </text>
    </comment>
    <comment ref="Y366" authorId="0" shapeId="0" xr:uid="{E583189F-D338-480F-B9B7-DE8FB1D7A99A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
</t>
        </r>
      </text>
    </comment>
    <comment ref="Y367" authorId="0" shapeId="0" xr:uid="{11EE26EB-4053-47C3-9B1E-829E6C9EE072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
</t>
        </r>
      </text>
    </comment>
    <comment ref="Y373" authorId="0" shapeId="0" xr:uid="{37A5B3CB-370E-42C8-9B8D-93A220228819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600*100*100
</t>
        </r>
      </text>
    </comment>
    <comment ref="Y385" authorId="0" shapeId="0" xr:uid="{16E1BCE9-26B9-4295-8165-5CEAA21C58DA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600*100*105
</t>
        </r>
      </text>
    </comment>
    <comment ref="AE397" authorId="0" shapeId="0" xr:uid="{3839F9D1-D053-4319-AD6A-44D2A31440ED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فروله البلوكات كثافه 30</t>
        </r>
      </text>
    </comment>
    <comment ref="Y398" authorId="0" shapeId="0" xr:uid="{1B1258D1-662E-4D12-9FAB-0EBF57F67D99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600*100*100</t>
        </r>
      </text>
    </comment>
    <comment ref="Y429" authorId="0" shapeId="0" xr:uid="{94AEFCA2-A8D7-43AE-A2A5-E2E6DE57AE54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
</t>
        </r>
      </text>
    </comment>
    <comment ref="Y436" authorId="0" shapeId="0" xr:uid="{7388FD37-05C8-4AB7-BC0B-11933E02B1EA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600*100*105
</t>
        </r>
      </text>
    </comment>
    <comment ref="Y437" authorId="0" shapeId="0" xr:uid="{B7ED3F23-8D77-47A4-9B07-FE8E07F58810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600*100*105
</t>
        </r>
      </text>
    </comment>
    <comment ref="Y444" authorId="0" shapeId="0" xr:uid="{993CE667-2001-4D1D-AFFF-47AC8F97B912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60*100*125
</t>
        </r>
      </text>
    </comment>
    <comment ref="Y449" authorId="0" shapeId="0" xr:uid="{08A6600F-147A-47D4-A0C3-C3EE1E0804CC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600*100*105</t>
        </r>
      </text>
    </comment>
    <comment ref="Y457" authorId="0" shapeId="0" xr:uid="{14D926F8-1C19-4E8B-B64F-A6D9C0B1C814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600*100*105
</t>
        </r>
      </text>
    </comment>
    <comment ref="Y459" authorId="0" shapeId="0" xr:uid="{35112158-F7A6-4BFA-91F5-801D5551C8B5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600*100*115
</t>
        </r>
      </text>
    </comment>
    <comment ref="Y480" authorId="0" shapeId="0" xr:uid="{7B27C714-4D1E-45C9-91DA-D9C1C2628918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</t>
        </r>
      </text>
    </comment>
    <comment ref="Y484" authorId="0" shapeId="0" xr:uid="{E4C3268E-F4D4-40E4-A810-7702C4DFEE0B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
</t>
        </r>
      </text>
    </comment>
    <comment ref="Y587" authorId="0" shapeId="0" xr:uid="{E5C67A8A-E333-4B85-9F85-52C39C09A7EE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</t>
        </r>
      </text>
    </comment>
    <comment ref="Y601" authorId="0" shapeId="0" xr:uid="{D998EE18-18F1-431E-8DA9-BB65A337E4FD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
.</t>
        </r>
      </text>
    </comment>
    <comment ref="Y613" authorId="0" shapeId="0" xr:uid="{997035E0-8365-4B44-87A2-A9D9705717FF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16" authorId="0" shapeId="0" xr:uid="{C60A6D8D-29B8-4A4D-9144-EDF270217ABB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</t>
        </r>
      </text>
    </comment>
    <comment ref="Y639" authorId="0" shapeId="0" xr:uid="{F14E9E71-5BF7-4DF3-8AB4-D429930BBE0E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</t>
        </r>
      </text>
    </comment>
    <comment ref="Y647" authorId="0" shapeId="0" xr:uid="{AD31DD85-656D-45B3-A9B8-AA7D5487B429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600*100*100</t>
        </r>
      </text>
    </comment>
    <comment ref="Y666" authorId="0" shapeId="0" xr:uid="{ACADC555-80D0-43A6-A754-B92A46DB8361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600*100*105
</t>
        </r>
      </text>
    </comment>
    <comment ref="AA670" authorId="0" shapeId="0" xr:uid="{5D78662C-A282-4DC4-9942-A3EF7163EDA9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تصفيه بواقى احمد حسب الله</t>
        </r>
      </text>
    </comment>
    <comment ref="Y680" authorId="0" shapeId="0" xr:uid="{8D518F8A-D210-46CF-B0A2-F656728FA9A7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600*100*105</t>
        </r>
      </text>
    </comment>
    <comment ref="Y718" authorId="1" shapeId="0" xr:uid="{FAC91199-3544-47B9-950B-C4D2F707C2B4}">
      <text>
        <r>
          <rPr>
            <b/>
            <sz val="9"/>
            <color indexed="81"/>
            <rFont val="Tahoma"/>
            <family val="2"/>
          </rPr>
          <t>Ayman Ezzat:</t>
        </r>
        <r>
          <rPr>
            <sz val="9"/>
            <color indexed="81"/>
            <rFont val="Tahoma"/>
            <family val="2"/>
          </rPr>
          <t xml:space="preserve">
600*100*105</t>
        </r>
      </text>
    </comment>
    <comment ref="Y766" authorId="0" shapeId="0" xr:uid="{425815C3-6697-467F-9876-08521F821618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600*100*115</t>
        </r>
      </text>
    </comment>
    <comment ref="Y785" authorId="0" shapeId="0" xr:uid="{DBF97BE6-DA42-474F-B86E-B3D8BDFA60B0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600*100*115</t>
        </r>
      </text>
    </comment>
    <comment ref="Y786" authorId="0" shapeId="0" xr:uid="{62666C4C-0531-4C18-A0BA-4BA2F542E615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600*100*115
</t>
        </r>
      </text>
    </comment>
    <comment ref="Y873" authorId="0" shapeId="0" xr:uid="{60A60CD5-36A2-4F28-BED3-FA5D3E054A90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</t>
        </r>
      </text>
    </comment>
    <comment ref="AD906" authorId="0" shapeId="0" xr:uid="{859BAF37-3560-457B-9C51-0B3E192C63A5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مفرول</t>
        </r>
      </text>
    </comment>
    <comment ref="AE923" authorId="0" shapeId="0" xr:uid="{763800C2-5B10-44E5-88ED-EAFB634B251A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بلوك مفرول</t>
        </r>
      </text>
    </comment>
    <comment ref="AE939" authorId="0" shapeId="0" xr:uid="{23F2DA8B-1D98-4685-ACA9-69B6059F68F3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استهلاك بواقي كثافه 10 بها ضعف كبس</t>
        </r>
      </text>
    </comment>
    <comment ref="AE976" authorId="0" shapeId="0" xr:uid="{594749B6-0EBB-46AB-A456-56F7194C0444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بلوكات مشفطه</t>
        </r>
      </text>
    </comment>
    <comment ref="AE988" authorId="0" shapeId="0" xr:uid="{E28F1193-04F6-436E-B9AD-1ACE9A983F2A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تصفيه بواقى جمال السيد</t>
        </r>
      </text>
    </comment>
    <comment ref="AE990" authorId="0" shapeId="0" xr:uid="{A6594C12-B2C6-423C-8503-BF5B49011121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2"/>
            <color indexed="81"/>
            <rFont val="Tahoma"/>
            <family val="2"/>
          </rPr>
          <t>استهلاك بواقي</t>
        </r>
      </text>
    </comment>
    <comment ref="AE1004" authorId="0" shapeId="0" xr:uid="{AD7911BC-6F5C-47E5-A35E-56D60E7FDF8E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 xml:space="preserve">استهلاك بواقي
</t>
        </r>
      </text>
    </comment>
    <comment ref="AE1008" authorId="0" shapeId="0" xr:uid="{CD5588D1-A81F-42DA-8F77-B7B64492FAF4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ا</t>
        </r>
        <r>
          <rPr>
            <b/>
            <sz val="12"/>
            <color indexed="81"/>
            <rFont val="Tahoma"/>
            <family val="2"/>
          </rPr>
          <t>ستهلاك بواقي</t>
        </r>
      </text>
    </comment>
    <comment ref="AE1021" authorId="0" shapeId="0" xr:uid="{7D497019-9AC4-4445-9511-33AD43DF77AE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استهلاك بواقى مفروله</t>
        </r>
      </text>
    </comment>
    <comment ref="AD1027" authorId="0" shapeId="0" xr:uid="{E3D45340-3C86-4BE1-BF90-51C775CACE87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ارتفعت نسبه الهدر بسبب استهلاك بواقي مفروله</t>
        </r>
      </text>
    </comment>
    <comment ref="Y1039" authorId="0" shapeId="0" xr:uid="{046263DE-B7A9-462F-B6DC-BCD6D9DE7930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600*100*100
</t>
        </r>
      </text>
    </comment>
    <comment ref="AE1045" authorId="0" shapeId="0" xr:uid="{3CFC8A9D-E0AC-4085-96A3-8A3558E29CAC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بلوكات مشفطه</t>
        </r>
      </text>
    </comment>
    <comment ref="Y1051" authorId="0" shapeId="0" xr:uid="{A1C141E4-E414-42ED-AA27-41E38E7228EA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بلوك600*100*115
بلوك600*100*122</t>
        </r>
      </text>
    </comment>
    <comment ref="AE1051" authorId="0" shapeId="0" xr:uid="{33F080F8-FBAD-461D-80A7-32CE314473FC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بلوك مفرول</t>
        </r>
      </text>
    </comment>
    <comment ref="AA1074" authorId="0" shapeId="0" xr:uid="{AB2B9958-42D5-4393-8D5F-4E17171D3ECD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تصفيه بواقى جمال</t>
        </r>
      </text>
    </comment>
    <comment ref="Y1082" authorId="0" shapeId="0" xr:uid="{BE04C6AE-DAEB-4502-9CC3-AED37C421356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</t>
        </r>
      </text>
    </comment>
    <comment ref="AE1082" authorId="0" shapeId="0" xr:uid="{6D1ACDA6-90AC-4F4E-8E7D-46E9A00D5920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ارتفت نسبه الهدر بسبب فروله البلوكات</t>
        </r>
      </text>
    </comment>
    <comment ref="Y1098" authorId="0" shapeId="0" xr:uid="{96D16C76-2C93-4215-9F6B-69790740F42E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600*100*100</t>
        </r>
      </text>
    </comment>
    <comment ref="AE1109" authorId="0" shapeId="0" xr:uid="{61F441E2-CEB3-4EC0-850F-8977D72949EE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11"/>
            <color indexed="81"/>
            <rFont val="Tahoma"/>
            <family val="2"/>
          </rPr>
          <t xml:space="preserve">
ارتفت نسبه الهدر بسبب تشغيل من بواقي</t>
        </r>
      </text>
    </comment>
    <comment ref="AE1113" authorId="0" shapeId="0" xr:uid="{5F398684-1205-4033-9A3C-928D0D894D42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 xml:space="preserve">ارتفت نسبه الهدر بسبب البلوكات المشفطه والمنكمشه
</t>
        </r>
      </text>
    </comment>
    <comment ref="Y1126" authorId="0" shapeId="0" xr:uid="{900492F4-7CAE-4892-8627-4FFEC28E0129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600*100*100</t>
        </r>
      </text>
    </comment>
    <comment ref="AE1135" authorId="0" shapeId="0" xr:uid="{2F924325-1993-45BC-A9CC-0D8F01093DDD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بواقي مفروله</t>
        </r>
      </text>
    </comment>
    <comment ref="Y1148" authorId="0" shapeId="0" xr:uid="{B3252831-9D81-4DA5-92AC-B7CA8C348637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600*100*100</t>
        </r>
      </text>
    </comment>
    <comment ref="AE1163" authorId="0" shapeId="0" xr:uid="{7A7F5E68-0DE2-4053-AD5D-A426169BB53F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بلوكات كثافه 12 قديمه بالمخزن</t>
        </r>
      </text>
    </comment>
    <comment ref="Y1222" authorId="1" shapeId="0" xr:uid="{F117943F-E015-451B-8B2B-D7ADB0C1F90B}">
      <text>
        <r>
          <rPr>
            <b/>
            <sz val="9"/>
            <color indexed="81"/>
            <rFont val="Tahoma"/>
            <family val="2"/>
          </rPr>
          <t>Ayman Ezzat:</t>
        </r>
        <r>
          <rPr>
            <sz val="9"/>
            <color indexed="81"/>
            <rFont val="Tahoma"/>
            <family val="2"/>
          </rPr>
          <t xml:space="preserve">
600*100*122
600*100*100</t>
        </r>
      </text>
    </comment>
    <comment ref="Y1243" authorId="0" shapeId="0" xr:uid="{DD604822-7A10-4A90-9223-4EED18A01279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600*100*100
</t>
        </r>
      </text>
    </comment>
    <comment ref="Y1254" authorId="1" shapeId="0" xr:uid="{E3D69602-BD52-4265-BDF3-211C2C31745A}">
      <text>
        <r>
          <rPr>
            <b/>
            <sz val="9"/>
            <color indexed="81"/>
            <rFont val="Tahoma"/>
            <family val="2"/>
          </rPr>
          <t>Ayman Ezzat:</t>
        </r>
        <r>
          <rPr>
            <sz val="9"/>
            <color indexed="81"/>
            <rFont val="Tahoma"/>
            <family val="2"/>
          </rPr>
          <t xml:space="preserve">
600*100*110</t>
        </r>
      </text>
    </comment>
    <comment ref="Y1342" authorId="0" shapeId="0" xr:uid="{C9B4EAC6-5A88-4118-820F-E78841BAEB8F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
</t>
        </r>
      </text>
    </comment>
    <comment ref="AI1348" authorId="0" shapeId="0" xr:uid="{5EAB24B8-1E5B-4BE3-B69C-87561032C34A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تقطيع شغل المقاولون</t>
        </r>
      </text>
    </comment>
    <comment ref="Y1349" authorId="0" shapeId="0" xr:uid="{D1361DEB-0308-4A8F-A15C-4BFE9F37C8D5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</t>
        </r>
      </text>
    </comment>
    <comment ref="Y1435" authorId="0" shapeId="0" xr:uid="{DDAEF37F-BCBE-4CC2-9ECF-DF59F3B1EC6E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600*100*100</t>
        </r>
      </text>
    </comment>
    <comment ref="Y1448" authorId="0" shapeId="0" xr:uid="{7A4D10F7-D2B3-44B8-8C1C-CC862D27206C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</t>
        </r>
      </text>
    </comment>
    <comment ref="Y1469" authorId="0" shapeId="0" xr:uid="{276658C5-2664-4464-99AE-A878DB3F49F0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</t>
        </r>
      </text>
    </comment>
    <comment ref="Y1503" authorId="0" shapeId="0" xr:uid="{14CCA499-BD14-490A-8DAE-01EC81C2CF31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600*100*115
</t>
        </r>
      </text>
    </comment>
    <comment ref="Y1505" authorId="0" shapeId="0" xr:uid="{96427C07-B863-4EB4-9779-DCF47E88ABC6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600*100*115</t>
        </r>
      </text>
    </comment>
    <comment ref="Y1508" authorId="0" shapeId="0" xr:uid="{81F8A4E3-6721-4D5A-A0D0-49E8CE8177CA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</t>
        </r>
      </text>
    </comment>
    <comment ref="Y1511" authorId="0" shapeId="0" xr:uid="{2F33C252-67BB-4FE2-8FD7-15F89E0C7F9A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
</t>
        </r>
      </text>
    </comment>
    <comment ref="Y1531" authorId="0" shapeId="0" xr:uid="{4A13DAB7-EE2B-415B-AAF1-77FDB121B647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</t>
        </r>
      </text>
    </comment>
    <comment ref="Y1554" authorId="0" shapeId="0" xr:uid="{3C2FB16F-A62A-43FB-B38A-60F8D381DFA9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</t>
        </r>
      </text>
    </comment>
    <comment ref="Y1582" authorId="0" shapeId="0" xr:uid="{CC476412-3BF5-4402-8758-22E9734ADCE1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
</t>
        </r>
      </text>
    </comment>
    <comment ref="Y1599" authorId="0" shapeId="0" xr:uid="{E2A9E65D-A823-496F-B7E1-BC22B3A704BF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</t>
        </r>
      </text>
    </comment>
    <comment ref="Y1611" authorId="0" shapeId="0" xr:uid="{C9C8E8E3-557A-4DF1-962B-CA7C85815777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</t>
        </r>
      </text>
    </comment>
    <comment ref="Y1642" authorId="0" shapeId="0" xr:uid="{39C9A68B-D4BA-4076-AF46-760D6332F06D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600*100*100</t>
        </r>
      </text>
    </comment>
    <comment ref="Y1643" authorId="0" shapeId="0" xr:uid="{994A7E72-0CDA-4443-8E34-F49E018E7D1F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
</t>
        </r>
      </text>
    </comment>
    <comment ref="Y1650" authorId="0" shapeId="0" xr:uid="{F335849D-AC60-437A-973F-4AF6EE42F6E4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600*100*100</t>
        </r>
      </text>
    </comment>
    <comment ref="Y1660" authorId="0" shapeId="0" xr:uid="{F891F91E-A366-4EFD-8C12-3476C7D2C0F9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
</t>
        </r>
      </text>
    </comment>
    <comment ref="Y1666" authorId="0" shapeId="0" xr:uid="{27FCA196-6FBA-482A-896F-425C863875F5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
</t>
        </r>
      </text>
    </comment>
    <comment ref="Y1673" authorId="0" shapeId="0" xr:uid="{9D06B007-5907-4B28-8A4E-2218CD4A89EF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</t>
        </r>
      </text>
    </comment>
    <comment ref="Y1677" authorId="0" shapeId="0" xr:uid="{03F34337-D292-4F49-BE85-3DDE52CA96E9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
</t>
        </r>
      </text>
    </comment>
    <comment ref="Y1699" authorId="0" shapeId="0" xr:uid="{B1242CC5-E97F-41A6-A9C9-3356717AA896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600*100*115</t>
        </r>
      </text>
    </comment>
    <comment ref="Y1704" authorId="0" shapeId="0" xr:uid="{90513D0E-A68E-44F7-A389-3B2C5A26ACD9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600*100*115</t>
        </r>
      </text>
    </comment>
    <comment ref="Y1708" authorId="0" shapeId="0" xr:uid="{CC32B4A9-72B2-4C0A-8884-FAE33250539D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600*100*115
</t>
        </r>
      </text>
    </comment>
    <comment ref="Y1749" authorId="0" shapeId="0" xr:uid="{EDEE6054-1418-45C6-AD7A-2A5BE9078A9E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600*100*115</t>
        </r>
      </text>
    </comment>
    <comment ref="Y1753" authorId="0" shapeId="0" xr:uid="{3292A216-2570-41C3-A265-36D5C7BF99B9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600*100*1115</t>
        </r>
      </text>
    </comment>
    <comment ref="Y1761" authorId="0" shapeId="0" xr:uid="{0A3AEF71-A23E-4048-826B-3DBED8CF0310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600*100*100
</t>
        </r>
      </text>
    </comment>
    <comment ref="Y1764" authorId="0" shapeId="0" xr:uid="{32AA8977-EC4A-4962-AB5F-27A9A1E66AA1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600*100*115</t>
        </r>
      </text>
    </comment>
    <comment ref="R1766" authorId="0" shapeId="0" xr:uid="{8D364D02-DD81-402C-81F8-0F1128392660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ترحيل الي ورديه A
بسبب ارتفاع الانتاجيه الي 113</t>
        </r>
      </text>
    </comment>
    <comment ref="Y1772" authorId="0" shapeId="0" xr:uid="{F2BEEF3C-DAFD-4FB4-A205-AA4307BDA516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600*100*115
</t>
        </r>
      </text>
    </comment>
    <comment ref="Y1801" authorId="0" shapeId="0" xr:uid="{7120A8B8-16E6-43EC-B5D0-46FA5996FCED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</t>
        </r>
      </text>
    </comment>
    <comment ref="Y1803" authorId="0" shapeId="0" xr:uid="{CF1DF5E9-9856-44F6-A8FE-FACA7BB0031E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600*100*100</t>
        </r>
      </text>
    </comment>
    <comment ref="Y1826" authorId="0" shapeId="0" xr:uid="{76FEA56A-A7E1-4861-A88A-00A0CFAE3572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600*100*110</t>
        </r>
      </text>
    </comment>
    <comment ref="Y1834" authorId="0" shapeId="0" xr:uid="{07313726-6C19-4347-A6BC-C88C315596D2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600*100*100</t>
        </r>
      </text>
    </comment>
    <comment ref="Y1839" authorId="0" shapeId="0" xr:uid="{33FFD277-89DF-4FAF-A18F-7080A5649DA9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600*100*100</t>
        </r>
      </text>
    </comment>
    <comment ref="Y1843" authorId="0" shapeId="0" xr:uid="{336802AB-5D84-4EF9-A24E-7A3A7268B6F1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600*100*115</t>
        </r>
      </text>
    </comment>
    <comment ref="Y1851" authorId="0" shapeId="0" xr:uid="{BDD0F72D-07A8-41F3-B1CA-E93248A3CB39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600*100*100</t>
        </r>
      </text>
    </comment>
    <comment ref="Y1852" authorId="0" shapeId="0" xr:uid="{F17EEA61-902A-4A81-9FA6-AC493A787045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600*100*115</t>
        </r>
      </text>
    </comment>
    <comment ref="Y1981" authorId="0" shapeId="0" xr:uid="{3BB85F94-24F3-4634-9BE3-6BD3DF25FA84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600*100*100
</t>
        </r>
      </text>
    </comment>
    <comment ref="W2063" authorId="0" shapeId="0" xr:uid="{70298410-0AD6-4881-9472-118839B0C366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   بلوك كثافه 26
1    بلوك كثافه26     
2   بلوك كثافه 30    
2     بلوك كثافه30 
</t>
        </r>
      </text>
    </comment>
    <comment ref="W2065" authorId="0" shapeId="0" xr:uid="{9F9043AB-D3B7-48B9-9232-EB3DA4418862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4 بلوك كثافه 35
2 بلوك كثافه 30</t>
        </r>
      </text>
    </comment>
    <comment ref="Y2065" authorId="0" shapeId="0" xr:uid="{F8884AD4-983E-41AA-A609-47227F215EE6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600*100*100</t>
        </r>
      </text>
    </comment>
    <comment ref="W2070" authorId="0" shapeId="0" xr:uid="{4437859A-E0EE-4C72-A3F6-8E6FCAC613AC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2 بلوك كثافه 8 م
1 بلوك كثافه 10 بيور</t>
        </r>
      </text>
    </comment>
    <comment ref="K2072" authorId="0" shapeId="0" xr:uid="{6EEE0257-6082-4E58-8982-8321DB4D7443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.0014175</t>
        </r>
      </text>
    </comment>
    <comment ref="A2088" authorId="0" shapeId="0" xr:uid="{C565CC88-EC5C-49C3-ADB7-724D2298BCAE}">
      <text>
        <r>
          <rPr>
            <b/>
            <sz val="9"/>
            <color indexed="81"/>
            <rFont val="Tahoma"/>
          </rPr>
          <t>Amr Elshorbagy:</t>
        </r>
        <r>
          <rPr>
            <sz val="9"/>
            <color indexed="81"/>
            <rFont val="Tahoma"/>
          </rPr>
          <t xml:space="preserve">
تصفيه بواقي</t>
        </r>
      </text>
    </comment>
    <comment ref="AS2088" authorId="0" shapeId="0" xr:uid="{E0498D2F-B094-4DDC-910E-ABB73F18399C}">
      <text>
        <r>
          <rPr>
            <b/>
            <sz val="9"/>
            <color indexed="81"/>
            <rFont val="Tahoma"/>
          </rPr>
          <t>Amr Elshorbagy:</t>
        </r>
        <r>
          <rPr>
            <sz val="9"/>
            <color indexed="81"/>
            <rFont val="Tahoma"/>
          </rPr>
          <t xml:space="preserve">
قطع جنزير المنشار الثلاثي
عطل ميكاميكا
</t>
        </r>
      </text>
    </comment>
    <comment ref="A2100" authorId="0" shapeId="0" xr:uid="{56B9276B-AE42-425C-A089-84CE1701BF3C}">
      <text>
        <r>
          <rPr>
            <b/>
            <sz val="9"/>
            <color indexed="81"/>
            <rFont val="Tahoma"/>
          </rPr>
          <t>Amr Elshorbagy:</t>
        </r>
        <r>
          <rPr>
            <sz val="9"/>
            <color indexed="81"/>
            <rFont val="Tahoma"/>
          </rPr>
          <t xml:space="preserve">
تصفيه بواقي
اضافه عمليات اضافيه للمحافظه علي الباقيه</t>
        </r>
      </text>
    </comment>
    <comment ref="AS2100" authorId="0" shapeId="0" xr:uid="{EF117F70-FD37-4F7E-9812-C7B9E8865E44}">
      <text>
        <r>
          <rPr>
            <b/>
            <sz val="9"/>
            <color indexed="81"/>
            <rFont val="Tahoma"/>
          </rPr>
          <t>Amr Elshorbagy:</t>
        </r>
        <r>
          <rPr>
            <sz val="9"/>
            <color indexed="81"/>
            <rFont val="Tahoma"/>
          </rPr>
          <t xml:space="preserve">
توقف ماكينه المنشار المائل
عطل كهرباء
</t>
        </r>
      </text>
    </comment>
    <comment ref="H2112" authorId="0" shapeId="0" xr:uid="{EEDF2361-5382-42F6-A65A-6628C548BB06}">
      <text>
        <r>
          <rPr>
            <b/>
            <sz val="9"/>
            <color indexed="81"/>
            <rFont val="Tahoma"/>
          </rPr>
          <t>Amr Elshorbagy:</t>
        </r>
        <r>
          <rPr>
            <sz val="9"/>
            <color indexed="81"/>
            <rFont val="Tahoma"/>
          </rPr>
          <t xml:space="preserve">
</t>
        </r>
        <r>
          <rPr>
            <b/>
            <sz val="12"/>
            <color indexed="81"/>
            <rFont val="Tahoma"/>
            <family val="2"/>
          </rPr>
          <t>وزن تقيل</t>
        </r>
      </text>
    </comment>
    <comment ref="H2117" authorId="0" shapeId="0" xr:uid="{D6FD2239-2191-44C0-99F8-2766D8088920}">
      <text>
        <r>
          <rPr>
            <b/>
            <sz val="9"/>
            <color indexed="81"/>
            <rFont val="Tahoma"/>
            <family val="2"/>
          </rPr>
          <t>Amr Elshorbagy: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2"/>
            <color indexed="81"/>
            <rFont val="Tahoma"/>
            <family val="2"/>
          </rPr>
          <t>وزن تقيل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FC93B9-6D22-4107-A5E2-8FF2678E318D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7E95166-663B-4EE5-9C6C-829B498A33E6}" name="WorksheetConnection_Cutting Data!$A:$BB" type="102" refreshedVersion="6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CuttingDataABB"/>
        </x15:connection>
      </ext>
    </extLst>
  </connection>
  <connection id="3" xr16:uid="{00000000-0015-0000-FFFF-FFFF01000000}" name="WorksheetConnection_Cutting Data!$E$1:$AN$10289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CuttingDataE1AN10289"/>
        </x15:connection>
      </ext>
    </extLst>
  </connection>
  <connection id="4" xr16:uid="{00000000-0015-0000-FFFF-FFFF02000000}" name="WorksheetConnection_Cutting Data!$E$1:$AP$10289" type="102" refreshedVersion="6" minRefreshableVersion="5" refreshOnLoad="1" saveData="1">
    <extLst>
      <ext xmlns:x15="http://schemas.microsoft.com/office/spreadsheetml/2010/11/main" uri="{DE250136-89BD-433C-8126-D09CA5730AF9}">
        <x15:connection id="Range 1" autoDelete="1">
          <x15:rangePr sourceName="_xlcn.WorksheetConnection_CuttingDataE1AP10289"/>
        </x15:connection>
      </ext>
    </extLst>
  </connection>
  <connection id="5" xr16:uid="{00000000-0015-0000-FFFF-FFFF03000000}" name="WorksheetConnection_تحليل الأنتاج اليومى لقسم -3-المناشير - (1)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تحليلالأنتاجاليومىلقسم3المناشير1.xlsxTable1"/>
        </x15:connection>
      </ext>
    </extLst>
  </connection>
  <connection id="6" xr16:uid="{00000000-0015-0000-FFFF-FFFF04000000}" name="WorksheetConnection_تحليل الأنتاج اليومى لقسم -3-المناشير - (1).xlsx!Table3" type="102" refreshedVersion="6" minRefreshableVersion="5">
    <extLst>
      <ext xmlns:x15="http://schemas.microsoft.com/office/spreadsheetml/2010/11/main" uri="{DE250136-89BD-433C-8126-D09CA5730AF9}">
        <x15:connection id="Table3">
          <x15:rangePr sourceName="_xlcn.WorksheetConnection_تحليلالأنتاجاليومىلقسم3المناشير1.xlsxTable3"/>
        </x15:connection>
      </ext>
    </extLst>
  </connection>
</connections>
</file>

<file path=xl/sharedStrings.xml><?xml version="1.0" encoding="utf-8"?>
<sst xmlns="http://schemas.openxmlformats.org/spreadsheetml/2006/main" count="6649" uniqueCount="409">
  <si>
    <t xml:space="preserve">العميل </t>
  </si>
  <si>
    <t>12*5</t>
  </si>
  <si>
    <t xml:space="preserve"> </t>
  </si>
  <si>
    <t>12F</t>
  </si>
  <si>
    <t>17F</t>
  </si>
  <si>
    <t>20F</t>
  </si>
  <si>
    <t>15F</t>
  </si>
  <si>
    <t>الخميس</t>
  </si>
  <si>
    <t>A</t>
  </si>
  <si>
    <t>B</t>
  </si>
  <si>
    <t>عينات</t>
  </si>
  <si>
    <t>الطول</t>
  </si>
  <si>
    <t>العرض</t>
  </si>
  <si>
    <t>الأرتفاع</t>
  </si>
  <si>
    <t>سمك1</t>
  </si>
  <si>
    <t>سمك2</t>
  </si>
  <si>
    <t xml:space="preserve">الكثافه </t>
  </si>
  <si>
    <t xml:space="preserve">رقم أمر
 التوريد </t>
  </si>
  <si>
    <t>البواقى
/م3</t>
  </si>
  <si>
    <t>الهالك
/م3</t>
  </si>
  <si>
    <t>تفريز يدوى</t>
  </si>
  <si>
    <t>العدد</t>
  </si>
  <si>
    <t>القطر</t>
  </si>
  <si>
    <t>ساعات
العمل
الفعلية</t>
  </si>
  <si>
    <t>سمير نبيل</t>
  </si>
  <si>
    <t>ديورافيت</t>
  </si>
  <si>
    <t>الاربعاء</t>
  </si>
  <si>
    <t xml:space="preserve">رابوني للبلاستيك </t>
  </si>
  <si>
    <t>اوتوتراك</t>
  </si>
  <si>
    <t>العبد للأجهزة الكهربائية</t>
  </si>
  <si>
    <t>شركة ديكس</t>
  </si>
  <si>
    <t>يونيون للدهانات والصناعات</t>
  </si>
  <si>
    <t xml:space="preserve">الهدي اليكتريك للتوريدات الكهربية </t>
  </si>
  <si>
    <t>الاثنين</t>
  </si>
  <si>
    <t>الحاج محمد رجب</t>
  </si>
  <si>
    <t xml:space="preserve">جاما للانشاءات </t>
  </si>
  <si>
    <t>سيلوباك لصناعات التغليف</t>
  </si>
  <si>
    <t>السمك
الفعلى</t>
  </si>
  <si>
    <t>6F</t>
  </si>
  <si>
    <t>10F</t>
  </si>
  <si>
    <t>8F</t>
  </si>
  <si>
    <t xml:space="preserve">مكتب صلاح سالم </t>
  </si>
  <si>
    <t>35F</t>
  </si>
  <si>
    <t>30F</t>
  </si>
  <si>
    <t>22F</t>
  </si>
  <si>
    <t>25F</t>
  </si>
  <si>
    <t>Sai Solutions</t>
  </si>
  <si>
    <t>ايديال استاندر</t>
  </si>
  <si>
    <t>المحمدى للعوازل</t>
  </si>
  <si>
    <t xml:space="preserve"> BL30</t>
  </si>
  <si>
    <t>BL32</t>
  </si>
  <si>
    <t>BL36</t>
  </si>
  <si>
    <t>الاحد</t>
  </si>
  <si>
    <t>العاشر من رمضان للمنتجات الزجاجية _ جريش</t>
  </si>
  <si>
    <t>الشركة العالمية لسحب الاسلاك_نصار جروب</t>
  </si>
  <si>
    <t>الفتح للصناعات والتشييد</t>
  </si>
  <si>
    <t>الشرقية للتغليف</t>
  </si>
  <si>
    <t>فريش اليكتريك للاجهزة المنزلية</t>
  </si>
  <si>
    <t>مسعد خميس ابو بكر</t>
  </si>
  <si>
    <t>coil x</t>
  </si>
  <si>
    <t>مارفيلز</t>
  </si>
  <si>
    <t>المقاولون العرب</t>
  </si>
  <si>
    <t>الزنوكي</t>
  </si>
  <si>
    <t>فتحى الشيخ على</t>
  </si>
  <si>
    <t>اوتوكول</t>
  </si>
  <si>
    <t>نوفال</t>
  </si>
  <si>
    <t>رافت حمزة</t>
  </si>
  <si>
    <t>ايكون</t>
  </si>
  <si>
    <t>صناعة وسائل النقل MCV</t>
  </si>
  <si>
    <t>اركو جلاس</t>
  </si>
  <si>
    <t>تريدكو للصناعات للهندسية</t>
  </si>
  <si>
    <t>المؤسسة الهندسية محفوظ</t>
  </si>
  <si>
    <t>السبت</t>
  </si>
  <si>
    <t xml:space="preserve">الثلاثاء </t>
  </si>
  <si>
    <t>مطبعة دار الهدى</t>
  </si>
  <si>
    <t>الجونة للخدمات</t>
  </si>
  <si>
    <t>الشمس للمقاولات</t>
  </si>
  <si>
    <t>Ecobat</t>
  </si>
  <si>
    <t>the quality control</t>
  </si>
  <si>
    <t>البواقى
 المنصرفه
/م3</t>
  </si>
  <si>
    <t>شركه طومس</t>
  </si>
  <si>
    <t>سيدرا بوب</t>
  </si>
  <si>
    <t>شركه ديكس</t>
  </si>
  <si>
    <t>الشرقيه للتغليف</t>
  </si>
  <si>
    <t>CB1</t>
  </si>
  <si>
    <t>CB2</t>
  </si>
  <si>
    <t>SH1</t>
  </si>
  <si>
    <t>SH2</t>
  </si>
  <si>
    <t>كيمابلوك</t>
  </si>
  <si>
    <t>ألواح</t>
  </si>
  <si>
    <t>شرائح</t>
  </si>
  <si>
    <t>SL1</t>
  </si>
  <si>
    <t>SL2</t>
  </si>
  <si>
    <t>تفريز CNC</t>
  </si>
  <si>
    <t>PA 1</t>
  </si>
  <si>
    <t>PA 2</t>
  </si>
  <si>
    <t>CNF1</t>
  </si>
  <si>
    <t>CNL1</t>
  </si>
  <si>
    <t>الزنوكى</t>
  </si>
  <si>
    <t>الجونه للخدمات</t>
  </si>
  <si>
    <t>عبود ايميل</t>
  </si>
  <si>
    <r>
      <t>الكمية 
المنتجة
/م3</t>
    </r>
    <r>
      <rPr>
        <b/>
        <vertAlign val="superscript"/>
        <sz val="16"/>
        <color rgb="FFFF0000"/>
        <rFont val="Sakkal Majalla"/>
      </rPr>
      <t xml:space="preserve">
 </t>
    </r>
  </si>
  <si>
    <t>الكمية 
الفعلية
/م3</t>
  </si>
  <si>
    <t>عدد
البلوكات</t>
  </si>
  <si>
    <t>كثافة
البلوكات</t>
  </si>
  <si>
    <t>البلوكات /م3</t>
  </si>
  <si>
    <t>Shift</t>
  </si>
  <si>
    <t>MM1</t>
  </si>
  <si>
    <t>MM2</t>
  </si>
  <si>
    <t>Rate/hr</t>
  </si>
  <si>
    <t>العبد للاجهزه الكهربائيه</t>
  </si>
  <si>
    <t>القدس للزجاج</t>
  </si>
  <si>
    <t>كلاسيك للحلويات</t>
  </si>
  <si>
    <t>كابيتال</t>
  </si>
  <si>
    <t>Productivity</t>
  </si>
  <si>
    <t>كمية 
المعيب
/م3</t>
  </si>
  <si>
    <t>دلتا فوم</t>
  </si>
  <si>
    <t>انكو للصناعات الكهربائيه</t>
  </si>
  <si>
    <t xml:space="preserve">العربية للادوات الصحية </t>
  </si>
  <si>
    <t>واحه العمر للاسكان</t>
  </si>
  <si>
    <t>الحاج عبد البارى</t>
  </si>
  <si>
    <t>الهدى اليكتريك للتوريدات الكهربيه</t>
  </si>
  <si>
    <t>الحاج ربيع الغضبان</t>
  </si>
  <si>
    <t>رأفت حمزه</t>
  </si>
  <si>
    <t>دهانات ناشونال</t>
  </si>
  <si>
    <t>شركة كونتينتال</t>
  </si>
  <si>
    <t>No. of pices/M3</t>
  </si>
  <si>
    <t>No. of pices
 in 1 block</t>
  </si>
  <si>
    <t>Scrap
 %</t>
  </si>
  <si>
    <t xml:space="preserve">description </t>
  </si>
  <si>
    <t>long</t>
  </si>
  <si>
    <t>width 1</t>
  </si>
  <si>
    <t>hight 1</t>
  </si>
  <si>
    <t>width 2</t>
  </si>
  <si>
    <t>جريش</t>
  </si>
  <si>
    <t>CB3</t>
  </si>
  <si>
    <t>SH3</t>
  </si>
  <si>
    <t>الهدر
%</t>
  </si>
  <si>
    <t>سويفاكس للصناعات الغذائيه</t>
  </si>
  <si>
    <t>فيلكس للعوازل</t>
  </si>
  <si>
    <t>رامو</t>
  </si>
  <si>
    <t>يثرب للزجاج</t>
  </si>
  <si>
    <t>ابو الوفا للمقاولات</t>
  </si>
  <si>
    <t xml:space="preserve">هاى جلاس </t>
  </si>
  <si>
    <t>فؤاد وليامز</t>
  </si>
  <si>
    <t>سينكو</t>
  </si>
  <si>
    <t>المكتب الهندسى للمقاولات</t>
  </si>
  <si>
    <t>الشركه الهندسيه للانشاء و التعمير دره (cRc)</t>
  </si>
  <si>
    <t>مطبعه دار الهدى</t>
  </si>
  <si>
    <t>لاينز للمقاولات</t>
  </si>
  <si>
    <t>المصريه الالمانيه للبورسلين</t>
  </si>
  <si>
    <t>اليكتروتكنيك</t>
  </si>
  <si>
    <t>الامانه للمقاولات العامه</t>
  </si>
  <si>
    <t>المقولون العرب _ اداره المنشات المتميزه</t>
  </si>
  <si>
    <t>رواد الهندسة الحديثة</t>
  </si>
  <si>
    <t>الالمانية لكيماويات البناء الحديث</t>
  </si>
  <si>
    <t>القاهرة للاستثمار والتنميةالعقارية</t>
  </si>
  <si>
    <t>المؤسسة العالمية</t>
  </si>
  <si>
    <t>المساهمة المصرية للمقاولات</t>
  </si>
  <si>
    <t>افاندى للانشاءات الحديثه</t>
  </si>
  <si>
    <t>سماء القاهره للمقاولات</t>
  </si>
  <si>
    <t>محمد أحمد ( المعاذ )</t>
  </si>
  <si>
    <t>أحمد بدوى</t>
  </si>
  <si>
    <t>مصطفى صالح</t>
  </si>
  <si>
    <t>محمد حسان</t>
  </si>
  <si>
    <t>بايو بزنس</t>
  </si>
  <si>
    <t>دعاء عبد الله كباش</t>
  </si>
  <si>
    <t>أحمد مصطفى</t>
  </si>
  <si>
    <t>الفتح للصناعات و التشييد</t>
  </si>
  <si>
    <t>محمد خاطر</t>
  </si>
  <si>
    <t>ع</t>
  </si>
  <si>
    <t>فايز درويش</t>
  </si>
  <si>
    <t>شركه جنين</t>
  </si>
  <si>
    <t xml:space="preserve">هيقم محمد </t>
  </si>
  <si>
    <t>وليد سعد</t>
  </si>
  <si>
    <t>الفراج</t>
  </si>
  <si>
    <t>عبد الجواد محمد</t>
  </si>
  <si>
    <t>سيفكو جروب للصناعه</t>
  </si>
  <si>
    <t>فيرست</t>
  </si>
  <si>
    <t>م أحمد امير</t>
  </si>
  <si>
    <t>التلوانى للمقاولات</t>
  </si>
  <si>
    <t>DM Supplies</t>
  </si>
  <si>
    <t>محمد يوسف</t>
  </si>
  <si>
    <t xml:space="preserve">شركة ديار للاستثمارات العقارية </t>
  </si>
  <si>
    <t>الامانة للمقاولات العامة</t>
  </si>
  <si>
    <t xml:space="preserve">سنابل الخير </t>
  </si>
  <si>
    <t>هشام منير</t>
  </si>
  <si>
    <t xml:space="preserve">الغد المشرق </t>
  </si>
  <si>
    <t>كوكريت بلص</t>
  </si>
  <si>
    <t>Deco Parisirnne</t>
  </si>
  <si>
    <t xml:space="preserve">هاى كريت للمنتجات الخرسانية </t>
  </si>
  <si>
    <t>يوني تك _ يوني تال</t>
  </si>
  <si>
    <t>جمال شوقي</t>
  </si>
  <si>
    <t>سيلوباك</t>
  </si>
  <si>
    <t xml:space="preserve">كابيتال </t>
  </si>
  <si>
    <t xml:space="preserve">محمود كمال </t>
  </si>
  <si>
    <t>م. محمد رضا</t>
  </si>
  <si>
    <t xml:space="preserve">التلوانى للمقاولات </t>
  </si>
  <si>
    <t>اسماعيلية كونتراكت</t>
  </si>
  <si>
    <t>العالمية لخطوط الإنتاج</t>
  </si>
  <si>
    <t xml:space="preserve">سوليرا لحلول الطاقة </t>
  </si>
  <si>
    <t>PA 3</t>
  </si>
  <si>
    <t xml:space="preserve">كونكريت بلص </t>
  </si>
  <si>
    <t>عبده الديب</t>
  </si>
  <si>
    <t>ابراهيم خليل</t>
  </si>
  <si>
    <t>Orascom Construction _ شركة اوراسكوم للانشاءات</t>
  </si>
  <si>
    <t>المصرية الألمانية للبورسلين</t>
  </si>
  <si>
    <t>انكو للصناعات الكهربائية</t>
  </si>
  <si>
    <t xml:space="preserve">عبود ايميل </t>
  </si>
  <si>
    <t xml:space="preserve">دعاء عبدالله كباش </t>
  </si>
  <si>
    <t xml:space="preserve">فيرتكس للمقاولات العامة والاستشارات الهندسية </t>
  </si>
  <si>
    <t>Joy Co</t>
  </si>
  <si>
    <t xml:space="preserve"> BL36</t>
  </si>
  <si>
    <t>الوادى للمقاولات</t>
  </si>
  <si>
    <t>مصطفى كفر الشيخ</t>
  </si>
  <si>
    <t>المساهمة المصرية للمقاولات العبد</t>
  </si>
  <si>
    <t>اشرف مصطفى</t>
  </si>
  <si>
    <t xml:space="preserve"> احمد حسن عبداللطيف جادالرب (المحمدى للعوازل)</t>
  </si>
  <si>
    <t>اى بي اس للتغليف</t>
  </si>
  <si>
    <t>بيتنا للاثاث والديكور</t>
  </si>
  <si>
    <t>الشركة الهندسية للانشاء والتعمير دره (cRc)</t>
  </si>
  <si>
    <t>الفيوم للتنميه العمرانيه</t>
  </si>
  <si>
    <t>محمد حافظ</t>
  </si>
  <si>
    <t>طيبة لادارة الأصول العقارية</t>
  </si>
  <si>
    <t xml:space="preserve">المدينة للعزل والتبطين </t>
  </si>
  <si>
    <t xml:space="preserve">حسام السخنة </t>
  </si>
  <si>
    <t xml:space="preserve">دلتا فوم </t>
  </si>
  <si>
    <t>سامكريت مصر - مهندسون ومقاولون</t>
  </si>
  <si>
    <t>مؤسسة عبدالعاطى</t>
  </si>
  <si>
    <t>see light</t>
  </si>
  <si>
    <t>شركة نفرتاري(فارما سينتا)</t>
  </si>
  <si>
    <t xml:space="preserve">الحاج ناجي الهوارى </t>
  </si>
  <si>
    <t>أ. محمد امين</t>
  </si>
  <si>
    <t>مؤسسة السعداوية -وائل مصطفى السيد السعداوى</t>
  </si>
  <si>
    <t>مصنع أبو عافية</t>
  </si>
  <si>
    <t>عبد المسيح عزمي</t>
  </si>
  <si>
    <t>سمير نتيل</t>
  </si>
  <si>
    <t xml:space="preserve">محمد خاطر </t>
  </si>
  <si>
    <t xml:space="preserve">الرشاد للمقاولات </t>
  </si>
  <si>
    <t>هواوى</t>
  </si>
  <si>
    <t xml:space="preserve">محمد فتحي </t>
  </si>
  <si>
    <t xml:space="preserve">عيد احمد عبدالمنعم </t>
  </si>
  <si>
    <t xml:space="preserve">مجموعة كونتراكت للانشاءات </t>
  </si>
  <si>
    <t xml:space="preserve">شركة سوناى </t>
  </si>
  <si>
    <t xml:space="preserve">احمد الكريسلى </t>
  </si>
  <si>
    <t xml:space="preserve">الهندسية لتوريد وصيانة اجهزة التبريد </t>
  </si>
  <si>
    <t>شركة العتال للصناعات الهندسية</t>
  </si>
  <si>
    <t xml:space="preserve">م مجدي طلية </t>
  </si>
  <si>
    <t>احمد جودة - مواد البناء الهندسية</t>
  </si>
  <si>
    <t>المتحدة</t>
  </si>
  <si>
    <t>هشام البنداري</t>
  </si>
  <si>
    <t>شركة مون لايت</t>
  </si>
  <si>
    <t>محمد احمد ( المعاذ )</t>
  </si>
  <si>
    <t xml:space="preserve">سفنكس للصناعات الغذائية </t>
  </si>
  <si>
    <t xml:space="preserve">م عماد فتحي الله </t>
  </si>
  <si>
    <t>Cou. L</t>
  </si>
  <si>
    <t>استلام</t>
  </si>
  <si>
    <t>بكرة  لصق</t>
  </si>
  <si>
    <t>عدد</t>
  </si>
  <si>
    <t>صرف</t>
  </si>
  <si>
    <t>روول بلاستيك</t>
  </si>
  <si>
    <t>كجم</t>
  </si>
  <si>
    <t>سولار</t>
  </si>
  <si>
    <t>م3</t>
  </si>
  <si>
    <t>مياة</t>
  </si>
  <si>
    <t>لتر</t>
  </si>
  <si>
    <t>سوسته</t>
  </si>
  <si>
    <t>سلك نيكل كروم</t>
  </si>
  <si>
    <t>اربطة بلاستيك</t>
  </si>
  <si>
    <t>قلم جاف</t>
  </si>
  <si>
    <t>متر قياس</t>
  </si>
  <si>
    <t>كشكول</t>
  </si>
  <si>
    <t>قلم رصاص</t>
  </si>
  <si>
    <t xml:space="preserve">قلم ماركر </t>
  </si>
  <si>
    <t>الكثافه 5</t>
  </si>
  <si>
    <t>Plan Hour</t>
  </si>
  <si>
    <t>حرق سلك
4</t>
  </si>
  <si>
    <t>كسر زوايا
3</t>
  </si>
  <si>
    <t>أبعاد خطأ
2</t>
  </si>
  <si>
    <t>شطره
1</t>
  </si>
  <si>
    <t>volume of 
one Pcs/ m3</t>
  </si>
  <si>
    <t>Scrap of one
 Pcs/m3</t>
  </si>
  <si>
    <t>إجمالى الإستهلاك
/م3</t>
  </si>
  <si>
    <t>الرحاب للمقاولات العمومية</t>
  </si>
  <si>
    <t>Date</t>
  </si>
  <si>
    <t>Day</t>
  </si>
  <si>
    <t>Week</t>
  </si>
  <si>
    <t>Month</t>
  </si>
  <si>
    <t>Year</t>
  </si>
  <si>
    <t>فرولة و ضعف كبس/م3</t>
  </si>
  <si>
    <t>التنظيف
(المسح)
/م3</t>
  </si>
  <si>
    <t>حرق السلك
/م3</t>
  </si>
  <si>
    <t>بواقى</t>
  </si>
  <si>
    <t>بلوكات</t>
  </si>
  <si>
    <t>كرتونة</t>
  </si>
  <si>
    <t>فكرة للتجارة والمقاولات</t>
  </si>
  <si>
    <t>اميمة عنان</t>
  </si>
  <si>
    <t xml:space="preserve">شركة الاندلس لصناعة الثلج </t>
  </si>
  <si>
    <t>CCL</t>
  </si>
  <si>
    <t>TCS1</t>
  </si>
  <si>
    <t>TCS2</t>
  </si>
  <si>
    <t>CNC
2D</t>
  </si>
  <si>
    <t>CNC
3D</t>
  </si>
  <si>
    <t>MCL</t>
  </si>
  <si>
    <t>شركة الماسة للمقاولات</t>
  </si>
  <si>
    <t>سويفاكس للصناعات الغذائية</t>
  </si>
  <si>
    <t>ايلاف للتوريدات وللمقاولات</t>
  </si>
  <si>
    <t>مطبعة الحجار</t>
  </si>
  <si>
    <t>برجن للصناعة</t>
  </si>
  <si>
    <t>الهندسية للنظم المتكاملة</t>
  </si>
  <si>
    <t>سمارت فيو (دار التميز للاستثمار العقاري )</t>
  </si>
  <si>
    <t xml:space="preserve">دير الانبا ابرام بدير </t>
  </si>
  <si>
    <t>م سيد سمير</t>
  </si>
  <si>
    <t>Egyptian Union for Constructions - El Hazek</t>
  </si>
  <si>
    <t xml:space="preserve">سفن أس للمقاولات </t>
  </si>
  <si>
    <t>Coil X</t>
  </si>
  <si>
    <t>شركه بلندكس ايجيبت</t>
  </si>
  <si>
    <t>محمد احمد عبد الفتاح</t>
  </si>
  <si>
    <t>م تاصر الكهرياء</t>
  </si>
  <si>
    <t>جارديان للزجاج</t>
  </si>
  <si>
    <t xml:space="preserve">ميجا بلاست </t>
  </si>
  <si>
    <t>الفداوي للمقاولات</t>
  </si>
  <si>
    <t>يوني تك _يونى تال</t>
  </si>
  <si>
    <t>مطبعه الهدى</t>
  </si>
  <si>
    <t>حسام السخنه</t>
  </si>
  <si>
    <t>اداره المشروعات</t>
  </si>
  <si>
    <t>فوم تك</t>
  </si>
  <si>
    <t>ايكوبات</t>
  </si>
  <si>
    <t>تريديكو للصناعات الهندسيه</t>
  </si>
  <si>
    <t>اتريام</t>
  </si>
  <si>
    <t>شركه كنزي للصناعات</t>
  </si>
  <si>
    <t>شركه الحمد بلاست</t>
  </si>
  <si>
    <t>ايديال ستاندر</t>
  </si>
  <si>
    <t>مؤسسه عبد العاطي</t>
  </si>
  <si>
    <t>صناعه وسائل النقل MCV</t>
  </si>
  <si>
    <t>ايديال  ستاندر</t>
  </si>
  <si>
    <t xml:space="preserve">شركة الحمد بلاست </t>
  </si>
  <si>
    <t xml:space="preserve">شركة اليوسف </t>
  </si>
  <si>
    <t xml:space="preserve">شركة كنزى الصناعية </t>
  </si>
  <si>
    <t>المقولون العرب</t>
  </si>
  <si>
    <t>المقاولن العرب</t>
  </si>
  <si>
    <t>الشيخ كمال لاشين</t>
  </si>
  <si>
    <t>العالميه لسحب الاسلاك بهجت</t>
  </si>
  <si>
    <t>محمد فتحي</t>
  </si>
  <si>
    <t>ج</t>
  </si>
  <si>
    <t>المحروسه للاستيراد و التصدير</t>
  </si>
  <si>
    <t xml:space="preserve"> المقاولون العرب</t>
  </si>
  <si>
    <t>شركه رياده للبناء والتطوير</t>
  </si>
  <si>
    <t>شركه  ديكس</t>
  </si>
  <si>
    <t>الصفا للمقاولات</t>
  </si>
  <si>
    <t>مكتب  صلاح  سالم</t>
  </si>
  <si>
    <t>شركه فردوس حسن الضبع سليمان</t>
  </si>
  <si>
    <t>تكنوماك  للتوريدات و المقاولات</t>
  </si>
  <si>
    <t>ايدبال ستاندر</t>
  </si>
  <si>
    <t>Wednesday</t>
  </si>
  <si>
    <t>April</t>
  </si>
  <si>
    <t>2021</t>
  </si>
  <si>
    <t>BL38</t>
  </si>
  <si>
    <t>ريدكون للتعمير</t>
  </si>
  <si>
    <t>م.ياسر ابوسمره</t>
  </si>
  <si>
    <t>أبو الوفا للمقاولات</t>
  </si>
  <si>
    <t>هاني عيد</t>
  </si>
  <si>
    <t>0863</t>
  </si>
  <si>
    <t>انسو فيلكس للعوازل</t>
  </si>
  <si>
    <t>سكاى</t>
  </si>
  <si>
    <t>الاسكندريه لتشكيل المعادن (اليكس فورم)</t>
  </si>
  <si>
    <t>سويفاكس</t>
  </si>
  <si>
    <t>محمود باشا</t>
  </si>
  <si>
    <t xml:space="preserve">شركة سكوير للمشروعات الهندسية </t>
  </si>
  <si>
    <t>الاسكندرية لتشكيل المعادن (اليكس فورم )</t>
  </si>
  <si>
    <t xml:space="preserve">شركة فردوس حسن الضبع سليمان </t>
  </si>
  <si>
    <t>فري بيلدنج</t>
  </si>
  <si>
    <t>قنديل للنجف</t>
  </si>
  <si>
    <t xml:space="preserve">م احمد امير </t>
  </si>
  <si>
    <t xml:space="preserve">م احمد جبريل </t>
  </si>
  <si>
    <t>المجموعة الهندسية الوطنية للتعمير والمقاولات</t>
  </si>
  <si>
    <t>شركه سكوبر للمشروعات الهندسيه</t>
  </si>
  <si>
    <t>فارما سينتا - نفرتاري</t>
  </si>
  <si>
    <t xml:space="preserve">ستار لتصنيع  الفليين الصناعى </t>
  </si>
  <si>
    <t>اتحاد الشركات المصرى الفرنسى</t>
  </si>
  <si>
    <t>sugar rush</t>
  </si>
  <si>
    <t>م عماد فتحي الله</t>
  </si>
  <si>
    <t>الحديثه لكيماويات البناء وتكنولوجيا العوازل</t>
  </si>
  <si>
    <t xml:space="preserve">الصالح للمقاولات </t>
  </si>
  <si>
    <t>الرائدة للتوريدات التجارية</t>
  </si>
  <si>
    <t>م. نبيل فوزى</t>
  </si>
  <si>
    <t>الشركع العالميه لسحب السلاك _نصار جروب</t>
  </si>
  <si>
    <t>العربيه للادوات الصحيه</t>
  </si>
  <si>
    <t xml:space="preserve">المستشار ياسر عبدالعظيم </t>
  </si>
  <si>
    <t>عادل خلف</t>
  </si>
  <si>
    <t>انكو</t>
  </si>
  <si>
    <t>التوحيد للمقاولات</t>
  </si>
  <si>
    <t xml:space="preserve">الامل للمواسير </t>
  </si>
  <si>
    <t>العالمية للاجهزة المنزلية (بهجت)</t>
  </si>
  <si>
    <t xml:space="preserve">شركة محمود محمد صابر </t>
  </si>
  <si>
    <t>يونك للتوريدات</t>
  </si>
  <si>
    <t>A4</t>
  </si>
  <si>
    <t>م  ناصر كهرباء</t>
  </si>
  <si>
    <t>Notes</t>
  </si>
  <si>
    <t>نوع الخامه</t>
  </si>
  <si>
    <t>200 RL</t>
  </si>
  <si>
    <t>300 F</t>
  </si>
  <si>
    <t>تصفيه  من بواقي</t>
  </si>
  <si>
    <t>مي ديلايتس</t>
  </si>
  <si>
    <t>مى ديلايتس</t>
  </si>
  <si>
    <t>القبانى للاثاث</t>
  </si>
  <si>
    <t xml:space="preserve">20 دقيقه </t>
  </si>
  <si>
    <t>25 دقيقه</t>
  </si>
  <si>
    <t>FoamType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</si>
</sst>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%"/>
    <numFmt numFmtId="165" formatCode="[$-F800]dddd\,\ mmmm\ dd\,\ yyyy"/>
    <numFmt numFmtId="166" formatCode="[$-409]d\-mmm;@"/>
  </numFmts>
  <fonts count="33">
    <font>
      <sz val="11"/>
      <color theme="1"/>
      <name val="Arial"/>
      <family val="2"/>
      <charset val="178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b/>
      <sz val="12"/>
      <color theme="1"/>
      <name val="Arial"/>
      <family val="2"/>
      <charset val="178"/>
      <scheme val="minor"/>
    </font>
    <font>
      <b/>
      <sz val="12"/>
      <color rgb="FFFF0000"/>
      <name val="Arial"/>
      <family val="2"/>
      <charset val="178"/>
      <scheme val="minor"/>
    </font>
    <font>
      <b/>
      <sz val="16"/>
      <color theme="1"/>
      <name val="Sakkal Majalla"/>
    </font>
    <font>
      <b/>
      <sz val="12"/>
      <color theme="1"/>
      <name val="Arial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Arial"/>
      <family val="2"/>
      <charset val="178"/>
      <scheme val="minor"/>
    </font>
    <font>
      <b/>
      <sz val="16"/>
      <color theme="1"/>
      <name val="Arial"/>
      <family val="2"/>
      <charset val="178"/>
      <scheme val="minor"/>
    </font>
    <font>
      <sz val="11"/>
      <color theme="1"/>
      <name val="Arial"/>
      <family val="2"/>
      <charset val="134"/>
      <scheme val="minor"/>
    </font>
    <font>
      <b/>
      <vertAlign val="superscript"/>
      <sz val="16"/>
      <color rgb="FFFF0000"/>
      <name val="Sakkal Majalla"/>
    </font>
    <font>
      <b/>
      <sz val="16"/>
      <color theme="3" tint="-0.499984740745262"/>
      <name val="Sakkal Majalla"/>
    </font>
    <font>
      <b/>
      <sz val="12"/>
      <color theme="3" tint="-0.499984740745262"/>
      <name val="Arial"/>
      <family val="2"/>
      <charset val="178"/>
      <scheme val="minor"/>
    </font>
    <font>
      <b/>
      <sz val="16"/>
      <color theme="0"/>
      <name val="Arial"/>
      <family val="2"/>
      <charset val="178"/>
      <scheme val="minor"/>
    </font>
    <font>
      <b/>
      <sz val="12"/>
      <color rgb="FFFF0000"/>
      <name val="Arial"/>
      <family val="2"/>
      <scheme val="minor"/>
    </font>
    <font>
      <sz val="12"/>
      <color theme="1"/>
      <name val="Arial"/>
      <family val="2"/>
      <charset val="178"/>
      <scheme val="minor"/>
    </font>
    <font>
      <b/>
      <i/>
      <sz val="16"/>
      <color theme="1"/>
      <name val="Sakkal Majalla"/>
    </font>
    <font>
      <b/>
      <sz val="16"/>
      <color rgb="FFFF0000"/>
      <name val="Arial"/>
      <family val="2"/>
      <scheme val="minor"/>
    </font>
    <font>
      <b/>
      <sz val="12"/>
      <color theme="1"/>
      <name val="Bahnschrift SemiBold SemiConden"/>
      <family val="2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sz val="12"/>
      <color indexed="81"/>
      <name val="Tahoma"/>
      <family val="2"/>
    </font>
    <font>
      <b/>
      <sz val="12"/>
      <color indexed="81"/>
      <name val="Tahoma"/>
      <family val="2"/>
    </font>
    <font>
      <b/>
      <sz val="10"/>
      <color indexed="81"/>
      <name val="Tahoma"/>
      <family val="2"/>
    </font>
    <font>
      <sz val="14"/>
      <color theme="1"/>
      <name val="Arial"/>
      <family val="2"/>
      <scheme val="minor"/>
    </font>
    <font>
      <b/>
      <sz val="14"/>
      <color theme="1"/>
      <name val="Arial"/>
      <family val="2"/>
      <charset val="178"/>
      <scheme val="minor"/>
    </font>
    <font>
      <b/>
      <sz val="14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b/>
      <i/>
      <sz val="12"/>
      <color theme="1"/>
      <name val="Arial"/>
      <family val="2"/>
      <scheme val="minor"/>
    </font>
    <font>
      <sz val="9"/>
      <color indexed="81"/>
      <name val="Tahoma"/>
    </font>
    <font>
      <b/>
      <sz val="9"/>
      <color indexed="81"/>
      <name val="Tahoma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2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11" fillId="0" borderId="0">
      <alignment vertical="center"/>
    </xf>
    <xf numFmtId="0" fontId="1" fillId="0" borderId="0"/>
  </cellStyleXfs>
  <cellXfs count="127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1" xfId="0" applyFont="1" applyFill="1" applyBorder="1" applyAlignment="1" applyProtection="1">
      <alignment horizontal="center" vertical="center"/>
      <protection locked="0"/>
    </xf>
    <xf numFmtId="0" fontId="3" fillId="2" borderId="1" xfId="0" applyFont="1" applyFill="1" applyBorder="1" applyAlignment="1" applyProtection="1">
      <alignment horizontal="center" vertical="center"/>
    </xf>
    <xf numFmtId="0" fontId="3" fillId="2" borderId="1" xfId="0" applyNumberFormat="1" applyFont="1" applyFill="1" applyBorder="1" applyAlignment="1" applyProtection="1">
      <alignment horizontal="center" vertical="center"/>
      <protection locked="0"/>
    </xf>
    <xf numFmtId="2" fontId="3" fillId="2" borderId="1" xfId="0" applyNumberFormat="1" applyFont="1" applyFill="1" applyBorder="1" applyAlignment="1" applyProtection="1">
      <alignment horizontal="center" vertical="center"/>
      <protection locked="0"/>
    </xf>
    <xf numFmtId="0" fontId="3" fillId="3" borderId="1" xfId="0" applyFont="1" applyFill="1" applyBorder="1" applyAlignment="1" applyProtection="1">
      <alignment horizontal="center" vertical="center"/>
      <protection locked="0"/>
    </xf>
    <xf numFmtId="0" fontId="10" fillId="2" borderId="0" xfId="0" applyFont="1" applyFill="1" applyAlignment="1">
      <alignment horizontal="center" vertical="center"/>
    </xf>
    <xf numFmtId="0" fontId="3" fillId="5" borderId="1" xfId="0" applyFont="1" applyFill="1" applyBorder="1" applyAlignment="1" applyProtection="1">
      <alignment horizontal="center" vertical="center"/>
      <protection locked="0"/>
    </xf>
    <xf numFmtId="2" fontId="3" fillId="5" borderId="1" xfId="0" applyNumberFormat="1" applyFont="1" applyFill="1" applyBorder="1" applyAlignment="1" applyProtection="1">
      <alignment horizontal="center" vertical="center"/>
      <protection locked="0"/>
    </xf>
    <xf numFmtId="164" fontId="3" fillId="2" borderId="1" xfId="1" applyNumberFormat="1" applyFont="1" applyFill="1" applyBorder="1" applyAlignment="1">
      <alignment horizontal="center" vertical="center"/>
    </xf>
    <xf numFmtId="0" fontId="14" fillId="2" borderId="1" xfId="0" applyFont="1" applyFill="1" applyBorder="1" applyAlignment="1" applyProtection="1">
      <alignment horizontal="center" vertical="center"/>
      <protection locked="0"/>
    </xf>
    <xf numFmtId="166" fontId="3" fillId="2" borderId="1" xfId="0" applyNumberFormat="1" applyFont="1" applyFill="1" applyBorder="1" applyAlignment="1" applyProtection="1">
      <alignment horizontal="center" vertical="center"/>
      <protection locked="0"/>
    </xf>
    <xf numFmtId="9" fontId="3" fillId="5" borderId="1" xfId="1" applyFont="1" applyFill="1" applyBorder="1" applyAlignment="1" applyProtection="1">
      <alignment horizontal="center" vertical="center"/>
      <protection locked="0"/>
    </xf>
    <xf numFmtId="0" fontId="6" fillId="2" borderId="1" xfId="0" applyFont="1" applyFill="1" applyBorder="1" applyAlignment="1" applyProtection="1">
      <alignment horizontal="center" vertical="center"/>
      <protection locked="0"/>
    </xf>
    <xf numFmtId="10" fontId="17" fillId="2" borderId="1" xfId="1" applyNumberFormat="1" applyFont="1" applyFill="1" applyBorder="1" applyAlignment="1">
      <alignment horizontal="center" vertical="center"/>
    </xf>
    <xf numFmtId="2" fontId="17" fillId="2" borderId="1" xfId="0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 applyProtection="1">
      <alignment horizontal="center" vertical="center"/>
      <protection locked="0"/>
    </xf>
    <xf numFmtId="0" fontId="16" fillId="2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Fill="1" applyBorder="1" applyAlignment="1" applyProtection="1">
      <alignment horizontal="center" vertical="center"/>
      <protection locked="0"/>
    </xf>
    <xf numFmtId="166" fontId="3" fillId="0" borderId="1" xfId="0" applyNumberFormat="1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2" borderId="1" xfId="0" applyFont="1" applyFill="1" applyBorder="1" applyAlignment="1">
      <alignment vertical="center" textRotation="90"/>
    </xf>
    <xf numFmtId="164" fontId="3" fillId="2" borderId="0" xfId="1" applyNumberFormat="1" applyFont="1" applyFill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64" fontId="3" fillId="5" borderId="1" xfId="1" applyNumberFormat="1" applyFont="1" applyFill="1" applyBorder="1" applyAlignment="1" applyProtection="1">
      <alignment horizontal="center" vertical="center"/>
      <protection locked="0"/>
    </xf>
    <xf numFmtId="10" fontId="4" fillId="2" borderId="1" xfId="1" applyNumberFormat="1" applyFont="1" applyFill="1" applyBorder="1" applyAlignment="1" applyProtection="1">
      <alignment horizontal="center" vertical="center"/>
    </xf>
    <xf numFmtId="2" fontId="3" fillId="2" borderId="1" xfId="0" applyNumberFormat="1" applyFont="1" applyFill="1" applyBorder="1" applyAlignment="1">
      <alignment horizontal="center" vertical="center"/>
    </xf>
    <xf numFmtId="2" fontId="3" fillId="2" borderId="4" xfId="0" applyNumberFormat="1" applyFont="1" applyFill="1" applyBorder="1" applyAlignment="1">
      <alignment horizontal="center" vertical="center"/>
    </xf>
    <xf numFmtId="2" fontId="3" fillId="2" borderId="5" xfId="0" applyNumberFormat="1" applyFont="1" applyFill="1" applyBorder="1" applyAlignment="1">
      <alignment horizontal="center" vertical="center"/>
    </xf>
    <xf numFmtId="2" fontId="3" fillId="2" borderId="7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 applyProtection="1">
      <alignment horizontal="center" vertical="center"/>
      <protection locked="0"/>
    </xf>
    <xf numFmtId="0" fontId="3" fillId="5" borderId="7" xfId="0" applyFont="1" applyFill="1" applyBorder="1" applyAlignment="1" applyProtection="1">
      <alignment horizontal="center" vertical="center"/>
      <protection locked="0"/>
    </xf>
    <xf numFmtId="0" fontId="20" fillId="5" borderId="1" xfId="0" applyFont="1" applyFill="1" applyBorder="1" applyAlignment="1" applyProtection="1">
      <alignment horizontal="center" vertical="center"/>
      <protection locked="0"/>
    </xf>
    <xf numFmtId="0" fontId="10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0" fillId="0" borderId="0" xfId="0" applyFill="1"/>
    <xf numFmtId="0" fontId="10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0" fontId="10" fillId="4" borderId="3" xfId="0" applyFont="1" applyFill="1" applyBorder="1" applyAlignment="1" applyProtection="1">
      <alignment horizontal="center" vertical="center"/>
      <protection locked="0"/>
    </xf>
    <xf numFmtId="14" fontId="10" fillId="4" borderId="3" xfId="0" applyNumberFormat="1" applyFont="1" applyFill="1" applyBorder="1" applyAlignment="1" applyProtection="1">
      <alignment horizontal="center" vertical="center"/>
      <protection locked="0"/>
    </xf>
    <xf numFmtId="0" fontId="10" fillId="4" borderId="3" xfId="0" applyFont="1" applyFill="1" applyBorder="1" applyAlignment="1" applyProtection="1">
      <alignment horizontal="center" vertical="center" wrapText="1"/>
      <protection locked="0"/>
    </xf>
    <xf numFmtId="0" fontId="5" fillId="4" borderId="3" xfId="0" applyNumberFormat="1" applyFont="1" applyFill="1" applyBorder="1" applyAlignment="1" applyProtection="1">
      <alignment horizontal="center" vertical="center"/>
      <protection locked="0"/>
    </xf>
    <xf numFmtId="0" fontId="5" fillId="4" borderId="3" xfId="0" applyFont="1" applyFill="1" applyBorder="1" applyAlignment="1" applyProtection="1">
      <alignment horizontal="center" vertical="center"/>
      <protection locked="0"/>
    </xf>
    <xf numFmtId="0" fontId="10" fillId="4" borderId="3" xfId="0" applyFont="1" applyFill="1" applyBorder="1" applyAlignment="1">
      <alignment horizontal="center" vertical="center"/>
    </xf>
    <xf numFmtId="0" fontId="10" fillId="4" borderId="3" xfId="0" applyFont="1" applyFill="1" applyBorder="1" applyAlignment="1">
      <alignment horizontal="center" vertical="center" wrapText="1"/>
    </xf>
    <xf numFmtId="0" fontId="13" fillId="4" borderId="3" xfId="0" applyFont="1" applyFill="1" applyBorder="1" applyAlignment="1" applyProtection="1">
      <alignment horizontal="center" vertical="center" wrapText="1"/>
      <protection locked="0"/>
    </xf>
    <xf numFmtId="0" fontId="19" fillId="4" borderId="3" xfId="0" applyFont="1" applyFill="1" applyBorder="1" applyAlignment="1">
      <alignment horizontal="center" vertical="center" wrapText="1"/>
    </xf>
    <xf numFmtId="10" fontId="10" fillId="4" borderId="3" xfId="1" applyNumberFormat="1" applyFont="1" applyFill="1" applyBorder="1" applyAlignment="1">
      <alignment horizontal="center" vertical="center" wrapText="1"/>
    </xf>
    <xf numFmtId="9" fontId="18" fillId="4" borderId="3" xfId="1" applyFont="1" applyFill="1" applyBorder="1" applyAlignment="1" applyProtection="1">
      <alignment horizontal="center" vertical="center" wrapText="1"/>
      <protection locked="0"/>
    </xf>
    <xf numFmtId="2" fontId="18" fillId="4" borderId="3" xfId="0" applyNumberFormat="1" applyFont="1" applyFill="1" applyBorder="1" applyAlignment="1" applyProtection="1">
      <alignment horizontal="center" vertical="center" wrapText="1"/>
      <protection locked="0"/>
    </xf>
    <xf numFmtId="0" fontId="5" fillId="4" borderId="6" xfId="0" applyFont="1" applyFill="1" applyBorder="1" applyAlignment="1" applyProtection="1">
      <alignment horizontal="center" vertical="center" wrapText="1"/>
      <protection locked="0"/>
    </xf>
    <xf numFmtId="164" fontId="5" fillId="4" borderId="6" xfId="1" applyNumberFormat="1" applyFont="1" applyFill="1" applyBorder="1" applyAlignment="1" applyProtection="1">
      <alignment horizontal="center" vertical="center" wrapText="1"/>
      <protection locked="0"/>
    </xf>
    <xf numFmtId="9" fontId="26" fillId="0" borderId="0" xfId="0" applyNumberFormat="1" applyFont="1"/>
    <xf numFmtId="9" fontId="26" fillId="4" borderId="3" xfId="0" applyNumberFormat="1" applyFont="1" applyFill="1" applyBorder="1" applyAlignment="1">
      <alignment horizontal="center" vertical="center" wrapText="1"/>
    </xf>
    <xf numFmtId="9" fontId="26" fillId="2" borderId="1" xfId="0" applyNumberFormat="1" applyFont="1" applyFill="1" applyBorder="1" applyAlignment="1" applyProtection="1">
      <alignment horizontal="center" vertical="center"/>
      <protection locked="0"/>
    </xf>
    <xf numFmtId="9" fontId="26" fillId="5" borderId="1" xfId="0" applyNumberFormat="1" applyFont="1" applyFill="1" applyBorder="1" applyAlignment="1" applyProtection="1">
      <alignment horizontal="center" vertical="center"/>
      <protection locked="0"/>
    </xf>
    <xf numFmtId="0" fontId="3" fillId="6" borderId="10" xfId="0" applyFont="1" applyFill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7" borderId="10" xfId="0" applyFont="1" applyFill="1" applyBorder="1" applyAlignment="1">
      <alignment horizontal="center" vertical="center"/>
    </xf>
    <xf numFmtId="0" fontId="0" fillId="6" borderId="10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vertical="center" textRotation="90"/>
    </xf>
    <xf numFmtId="0" fontId="3" fillId="2" borderId="9" xfId="0" applyFont="1" applyFill="1" applyBorder="1" applyAlignment="1">
      <alignment vertical="center" textRotation="90"/>
    </xf>
    <xf numFmtId="0" fontId="3" fillId="2" borderId="9" xfId="0" applyFont="1" applyFill="1" applyBorder="1" applyAlignment="1">
      <alignment horizontal="center" vertical="center"/>
    </xf>
    <xf numFmtId="0" fontId="0" fillId="7" borderId="10" xfId="0" applyFont="1" applyFill="1" applyBorder="1"/>
    <xf numFmtId="0" fontId="0" fillId="0" borderId="10" xfId="0" applyFont="1" applyBorder="1"/>
    <xf numFmtId="0" fontId="3" fillId="2" borderId="12" xfId="0" applyFont="1" applyFill="1" applyBorder="1" applyAlignment="1">
      <alignment horizontal="center" vertical="center"/>
    </xf>
    <xf numFmtId="0" fontId="0" fillId="7" borderId="12" xfId="0" applyFont="1" applyFill="1" applyBorder="1"/>
    <xf numFmtId="0" fontId="0" fillId="0" borderId="12" xfId="0" applyFont="1" applyBorder="1"/>
    <xf numFmtId="0" fontId="0" fillId="7" borderId="1" xfId="0" applyFont="1" applyFill="1" applyBorder="1" applyAlignment="1">
      <alignment horizontal="center" vertical="center"/>
    </xf>
    <xf numFmtId="0" fontId="3" fillId="6" borderId="12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7" borderId="1" xfId="0" applyFont="1" applyFill="1" applyBorder="1" applyAlignment="1">
      <alignment horizontal="center"/>
    </xf>
    <xf numFmtId="0" fontId="5" fillId="4" borderId="4" xfId="0" applyFont="1" applyFill="1" applyBorder="1" applyAlignment="1">
      <alignment horizontal="center" vertical="center" wrapText="1"/>
    </xf>
    <xf numFmtId="14" fontId="15" fillId="10" borderId="3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Font="1" applyFill="1" applyBorder="1" applyAlignment="1" applyProtection="1">
      <alignment horizontal="center" vertical="center"/>
      <protection locked="0"/>
    </xf>
    <xf numFmtId="0" fontId="10" fillId="6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/>
    </xf>
    <xf numFmtId="0" fontId="26" fillId="0" borderId="0" xfId="0" applyFont="1"/>
    <xf numFmtId="0" fontId="28" fillId="2" borderId="10" xfId="0" applyFont="1" applyFill="1" applyBorder="1" applyAlignment="1">
      <alignment horizontal="center" vertical="center"/>
    </xf>
    <xf numFmtId="0" fontId="26" fillId="7" borderId="10" xfId="0" applyFont="1" applyFill="1" applyBorder="1"/>
    <xf numFmtId="0" fontId="26" fillId="0" borderId="10" xfId="0" applyFont="1" applyBorder="1"/>
    <xf numFmtId="0" fontId="28" fillId="2" borderId="0" xfId="0" applyFont="1" applyFill="1" applyAlignment="1">
      <alignment horizontal="center" vertical="center"/>
    </xf>
    <xf numFmtId="0" fontId="27" fillId="6" borderId="10" xfId="0" applyFont="1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/>
    </xf>
    <xf numFmtId="0" fontId="29" fillId="2" borderId="1" xfId="0" applyFont="1" applyFill="1" applyBorder="1" applyAlignment="1" applyProtection="1">
      <alignment horizontal="center" vertical="center"/>
      <protection locked="0"/>
    </xf>
    <xf numFmtId="0" fontId="3" fillId="2" borderId="0" xfId="0" applyFont="1" applyFill="1" applyBorder="1" applyAlignment="1">
      <alignment horizontal="center" vertical="center"/>
    </xf>
    <xf numFmtId="0" fontId="5" fillId="4" borderId="1" xfId="0" applyFont="1" applyFill="1" applyBorder="1" applyAlignment="1" applyProtection="1">
      <alignment horizontal="center" vertical="center" wrapText="1"/>
      <protection locked="0"/>
    </xf>
    <xf numFmtId="0" fontId="3" fillId="2" borderId="1" xfId="0" applyNumberFormat="1" applyFont="1" applyFill="1" applyBorder="1" applyAlignment="1" applyProtection="1">
      <alignment horizontal="center" vertical="center"/>
    </xf>
    <xf numFmtId="0" fontId="3" fillId="2" borderId="2" xfId="0" applyNumberFormat="1" applyFont="1" applyFill="1" applyBorder="1" applyAlignment="1" applyProtection="1">
      <alignment horizontal="center" vertical="center"/>
      <protection locked="0"/>
    </xf>
    <xf numFmtId="0" fontId="3" fillId="2" borderId="4" xfId="0" applyNumberFormat="1" applyFont="1" applyFill="1" applyBorder="1" applyAlignment="1" applyProtection="1">
      <alignment horizontal="center" vertical="center"/>
      <protection locked="0"/>
    </xf>
    <xf numFmtId="10" fontId="17" fillId="2" borderId="1" xfId="1" applyNumberFormat="1" applyFont="1" applyFill="1" applyBorder="1" applyAlignment="1" applyProtection="1">
      <alignment horizontal="center" vertical="center"/>
      <protection locked="0"/>
    </xf>
    <xf numFmtId="2" fontId="17" fillId="2" borderId="1" xfId="0" applyNumberFormat="1" applyFont="1" applyFill="1" applyBorder="1" applyAlignment="1" applyProtection="1">
      <alignment horizontal="center" vertical="center"/>
      <protection locked="0"/>
    </xf>
    <xf numFmtId="0" fontId="3" fillId="2" borderId="2" xfId="0" applyFont="1" applyFill="1" applyBorder="1" applyAlignment="1" applyProtection="1">
      <alignment horizontal="center" vertical="center"/>
      <protection locked="0"/>
    </xf>
    <xf numFmtId="0" fontId="3" fillId="2" borderId="7" xfId="0" applyFont="1" applyFill="1" applyBorder="1" applyAlignment="1" applyProtection="1">
      <alignment horizontal="center" vertical="center"/>
      <protection locked="0"/>
    </xf>
    <xf numFmtId="164" fontId="3" fillId="2" borderId="1" xfId="1" applyNumberFormat="1" applyFont="1" applyFill="1" applyBorder="1" applyAlignment="1" applyProtection="1">
      <alignment horizontal="center" vertical="center"/>
      <protection locked="0"/>
    </xf>
    <xf numFmtId="0" fontId="3" fillId="3" borderId="1" xfId="0" applyFont="1" applyFill="1" applyBorder="1" applyAlignment="1" applyProtection="1">
      <alignment horizontal="center" vertical="center"/>
    </xf>
    <xf numFmtId="0" fontId="14" fillId="3" borderId="1" xfId="0" applyFont="1" applyFill="1" applyBorder="1" applyAlignment="1" applyProtection="1">
      <alignment horizontal="center" vertical="center"/>
      <protection locked="0"/>
    </xf>
    <xf numFmtId="164" fontId="3" fillId="2" borderId="4" xfId="1" applyNumberFormat="1" applyFont="1" applyFill="1" applyBorder="1" applyAlignment="1">
      <alignment horizontal="center" vertical="center"/>
    </xf>
    <xf numFmtId="0" fontId="3" fillId="2" borderId="13" xfId="0" applyNumberFormat="1" applyFont="1" applyFill="1" applyBorder="1" applyAlignment="1" applyProtection="1">
      <alignment horizontal="center" vertical="center"/>
      <protection locked="0"/>
    </xf>
    <xf numFmtId="0" fontId="3" fillId="2" borderId="13" xfId="0" applyFont="1" applyFill="1" applyBorder="1" applyAlignment="1" applyProtection="1">
      <alignment horizontal="center" vertical="center"/>
      <protection locked="0"/>
    </xf>
    <xf numFmtId="0" fontId="3" fillId="2" borderId="13" xfId="0" applyFont="1" applyFill="1" applyBorder="1" applyAlignment="1" applyProtection="1">
      <alignment horizontal="center" vertical="center"/>
    </xf>
    <xf numFmtId="0" fontId="3" fillId="2" borderId="13" xfId="0" applyNumberFormat="1" applyFont="1" applyFill="1" applyBorder="1" applyAlignment="1" applyProtection="1">
      <alignment horizontal="center" vertical="center"/>
    </xf>
    <xf numFmtId="0" fontId="14" fillId="2" borderId="13" xfId="0" applyFont="1" applyFill="1" applyBorder="1" applyAlignment="1" applyProtection="1">
      <alignment horizontal="center" vertical="center"/>
      <protection locked="0"/>
    </xf>
    <xf numFmtId="0" fontId="16" fillId="2" borderId="13" xfId="0" applyFont="1" applyFill="1" applyBorder="1" applyAlignment="1" applyProtection="1">
      <alignment horizontal="center" vertical="center"/>
      <protection locked="0"/>
    </xf>
    <xf numFmtId="0" fontId="16" fillId="2" borderId="13" xfId="0" applyNumberFormat="1" applyFont="1" applyFill="1" applyBorder="1" applyAlignment="1" applyProtection="1">
      <alignment horizontal="center" vertical="center"/>
      <protection locked="0"/>
    </xf>
    <xf numFmtId="10" fontId="4" fillId="2" borderId="13" xfId="1" applyNumberFormat="1" applyFont="1" applyFill="1" applyBorder="1" applyAlignment="1" applyProtection="1">
      <alignment horizontal="center" vertical="center"/>
    </xf>
    <xf numFmtId="2" fontId="3" fillId="2" borderId="13" xfId="0" applyNumberFormat="1" applyFont="1" applyFill="1" applyBorder="1" applyAlignment="1" applyProtection="1">
      <alignment horizontal="center" vertical="center"/>
      <protection locked="0"/>
    </xf>
    <xf numFmtId="0" fontId="3" fillId="2" borderId="14" xfId="0" applyNumberFormat="1" applyFont="1" applyFill="1" applyBorder="1" applyAlignment="1" applyProtection="1">
      <alignment horizontal="center" vertical="center"/>
      <protection locked="0"/>
    </xf>
    <xf numFmtId="9" fontId="26" fillId="2" borderId="13" xfId="0" applyNumberFormat="1" applyFont="1" applyFill="1" applyBorder="1" applyAlignment="1" applyProtection="1">
      <alignment horizontal="center" vertical="center"/>
      <protection locked="0"/>
    </xf>
    <xf numFmtId="0" fontId="3" fillId="2" borderId="15" xfId="0" applyNumberFormat="1" applyFont="1" applyFill="1" applyBorder="1" applyAlignment="1">
      <alignment horizontal="center" vertical="center"/>
    </xf>
    <xf numFmtId="10" fontId="17" fillId="2" borderId="13" xfId="1" applyNumberFormat="1" applyFont="1" applyFill="1" applyBorder="1" applyAlignment="1">
      <alignment horizontal="center" vertical="center"/>
    </xf>
    <xf numFmtId="2" fontId="17" fillId="2" borderId="13" xfId="0" applyNumberFormat="1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164" fontId="3" fillId="2" borderId="0" xfId="1" applyNumberFormat="1" applyFont="1" applyFill="1" applyBorder="1" applyAlignment="1">
      <alignment horizontal="center" vertical="center"/>
    </xf>
    <xf numFmtId="0" fontId="3" fillId="2" borderId="4" xfId="0" applyFont="1" applyFill="1" applyBorder="1" applyAlignment="1" applyProtection="1">
      <alignment horizontal="center" vertical="center"/>
      <protection locked="0"/>
    </xf>
    <xf numFmtId="0" fontId="3" fillId="11" borderId="1" xfId="0" applyFont="1" applyFill="1" applyBorder="1" applyAlignment="1" applyProtection="1">
      <alignment horizontal="center" vertical="center"/>
      <protection locked="0"/>
    </xf>
    <xf numFmtId="0" fontId="30" fillId="2" borderId="1" xfId="0" applyFont="1" applyFill="1" applyBorder="1" applyAlignment="1" applyProtection="1">
      <alignment horizontal="center" vertical="center"/>
      <protection locked="0"/>
    </xf>
    <xf numFmtId="0" fontId="17" fillId="2" borderId="1" xfId="1" applyNumberFormat="1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4" xfId="0" applyNumberFormat="1" applyFont="1" applyFill="1" applyBorder="1" applyAlignment="1">
      <alignment horizontal="center" vertical="center"/>
    </xf>
  </cellXfs>
  <cellStyles count="4">
    <cellStyle name="Normal" xfId="0" builtinId="0"/>
    <cellStyle name="Normal 2" xfId="3" xr:uid="{00000000-0005-0000-0000-000002000000}"/>
    <cellStyle name="Normal 6" xfId="2" xr:uid="{00000000-0005-0000-0000-000003000000}"/>
    <cellStyle name="Percent" xfId="1" builtinId="5"/>
  </cellStyles>
  <dxfs count="68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numFmt numFmtId="164" formatCode="0.0%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numFmt numFmtId="14" formatCode="0.00%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numFmt numFmtId="14" formatCode="0.00%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numFmt numFmtId="14" formatCode="0.00%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numFmt numFmtId="14" formatCode="0.00%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3" formatCode="0%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family val="2"/>
        <charset val="178"/>
        <scheme val="minor"/>
      </font>
      <numFmt numFmtId="14" formatCode="0.00%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3" tint="-0.499984740745262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178"/>
        <scheme val="minor"/>
      </font>
      <numFmt numFmtId="166" formatCode="[$-409]d\-mmm;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Calibri"/>
        <family val="2"/>
        <charset val="178"/>
        <scheme val="minor"/>
      </font>
      <numFmt numFmtId="168" formatCode="m/d/yyyy"/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color theme="1"/>
      </font>
      <border>
        <bottom style="thin">
          <color theme="9"/>
        </bottom>
        <vertical/>
        <horizontal/>
      </border>
    </dxf>
    <dxf>
      <font>
        <color theme="1"/>
      </font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ont>
        <b/>
        <color theme="1"/>
      </font>
      <border>
        <bottom style="thin">
          <color theme="9"/>
        </bottom>
        <vertical/>
        <horizontal/>
      </border>
    </dxf>
    <dxf>
      <font>
        <color theme="1"/>
      </font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ont>
        <b/>
        <color theme="1"/>
      </font>
      <border>
        <bottom style="thin">
          <color theme="9"/>
        </bottom>
        <vertical/>
        <horizontal/>
      </border>
    </dxf>
    <dxf>
      <font>
        <color theme="1"/>
      </font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</dxfs>
  <tableStyles count="3" defaultTableStyle="TableStyleMedium2" defaultPivotStyle="PivotStyleLight16">
    <tableStyle name="SlicerStyleLight6 2" pivot="0" table="0" count="10" xr9:uid="{00000000-0011-0000-FFFF-FFFF00000000}">
      <tableStyleElement type="wholeTable" dxfId="67"/>
      <tableStyleElement type="headerRow" dxfId="66"/>
    </tableStyle>
    <tableStyle name="SlicerStyleLight6 3" pivot="0" table="0" count="10" xr9:uid="{00000000-0011-0000-FFFF-FFFF01000000}">
      <tableStyleElement type="wholeTable" dxfId="65"/>
      <tableStyleElement type="headerRow" dxfId="64"/>
    </tableStyle>
    <tableStyle name="SlicerStyleLight6 3 2" pivot="0" table="0" count="10" xr9:uid="{00000000-0011-0000-FFFF-FFFF02000000}">
      <tableStyleElement type="wholeTable" dxfId="63"/>
      <tableStyleElement type="headerRow" dxfId="62"/>
    </tableStyle>
  </tableStyles>
  <colors>
    <mruColors>
      <color rgb="FF1DB36F"/>
      <color rgb="FF3FCDFF"/>
      <color rgb="FFFF9966"/>
      <color rgb="FF2D42DF"/>
      <color rgb="FFFFFFCC"/>
      <color rgb="FFEFA5F1"/>
      <color rgb="FFFFF3CD"/>
      <color rgb="FFFFE48F"/>
    </mruColors>
  </colors>
  <extLst>
    <ext xmlns:x14="http://schemas.microsoft.com/office/spreadsheetml/2009/9/main" uri="{46F421CA-312F-682f-3DD2-61675219B42D}">
      <x14:dxfs count="24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9" tint="0.79998168889431442"/>
              <bgColor theme="9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theme="9" tint="-0.49803155613879818"/>
              </stop>
              <stop position="1">
                <color theme="9" tint="0.80001220740379042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9" tint="0.79998168889431442"/>
              <bgColor theme="9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gradientFill type="path" top="1" bottom="1">
              <stop position="0">
                <color theme="0"/>
              </stop>
              <stop position="1">
                <color rgb="FFFFE48F"/>
              </stop>
            </gradient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6 3">
        <x14:slicerStyle name="SlicerStyleLight6 2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SlicerStyleLight6 3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StyleLight6 3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16057D-4E70-490F-AE7F-A8A07A2CCF88}" name="Table1" displayName="Table1" ref="A1:BG2625" totalsRowShown="0" headerRowDxfId="61" headerRowBorderDxfId="60" tableBorderDxfId="59">
  <autoFilter ref="A1:BG2625" xr:uid="{391966C4-E781-471A-A591-716BE5CC4FDE}"/>
  <tableColumns count="59">
    <tableColumn id="1" xr3:uid="{3A146A08-A222-4915-918B-759E19EC92D3}" name="Date" dataDxfId="58"/>
    <tableColumn id="5" xr3:uid="{01869CA1-E3F5-4DEF-80C1-31FAA455FA89}" name="Day" dataDxfId="57">
      <calculatedColumnFormula>TEXT(Table1[[#This Row],[Date]],"dddd")</calculatedColumnFormula>
    </tableColumn>
    <tableColumn id="6" xr3:uid="{1A13A738-F50B-486C-A3B4-1ABC9914A360}" name="Week" dataDxfId="56">
      <calculatedColumnFormula>WEEKNUM(Table1[[#This Row],[Date]],16)</calculatedColumnFormula>
    </tableColumn>
    <tableColumn id="2" xr3:uid="{7610121C-7D41-4458-8627-95492E5953C6}" name="Month" dataDxfId="55">
      <calculatedColumnFormula>TEXT(Table1[[#This Row],[Date]],"mmmm")</calculatedColumnFormula>
    </tableColumn>
    <tableColumn id="3" xr3:uid="{EB15E94E-6099-4417-8172-7F4A98C1FA09}" name="Year" dataDxfId="54">
      <calculatedColumnFormula>TEXT(Table1[[#This Row],[Date]],"yyyy")</calculatedColumnFormula>
    </tableColumn>
    <tableColumn id="8" xr3:uid="{2A713755-D2C2-413C-9212-DCB0DE144DD5}" name="Shift" dataDxfId="53"/>
    <tableColumn id="9" xr3:uid="{393A90C9-E84F-43F6-84BD-F7777740192A}" name="رقم أمر_x000a_ التوريد " dataDxfId="52"/>
    <tableColumn id="10" xr3:uid="{D03285FA-ADD0-453B-8B6B-B20226A5987D}" name="العميل " dataDxfId="51"/>
    <tableColumn id="11" xr3:uid="{BAC8A00E-B297-4CBD-A279-85D46E2E0B78}" name="FoamType" dataDxfId="50"/>
    <tableColumn id="12" xr3:uid="{1C3086D3-EABF-4A8C-BDD9-0EC422EC62F9}" name="Rate/hr" dataDxfId="49">
      <calculatedColumnFormula>IFERROR(VLOOKUP(Table1[[#This Row],[FoamType]],#REF!,2,FALSE),0)</calculatedColumnFormula>
    </tableColumn>
    <tableColumn id="13" xr3:uid="{787AEE5B-136A-4E2C-B5EA-C4EB1443D220}" name="الطول" dataDxfId="48"/>
    <tableColumn id="14" xr3:uid="{ED08F912-093E-4A05-8E52-378A56A7038D}" name="العرض" dataDxfId="47"/>
    <tableColumn id="15" xr3:uid="{207133FA-98B9-490F-A867-90B3AC2DEC67}" name="الأرتفاع" dataDxfId="46"/>
    <tableColumn id="16" xr3:uid="{CDE2367D-51FC-41E6-A9CC-D753320803CC}" name="القطر" dataDxfId="45"/>
    <tableColumn id="17" xr3:uid="{6C8AB576-952D-4842-8BAE-85D0D002F03B}" name="سمك1" dataDxfId="44"/>
    <tableColumn id="18" xr3:uid="{D6BB15D1-DD44-4D46-AEAF-FE458EA1419F}" name="سمك2" dataDxfId="43"/>
    <tableColumn id="19" xr3:uid="{047C0322-2227-4CA7-9805-8BD39693000D}" name="الكثافه " dataDxfId="42"/>
    <tableColumn id="20" xr3:uid="{B021F98C-7206-46B9-90CB-40C32D19071F}" name="العدد" dataDxfId="41"/>
    <tableColumn id="21" xr3:uid="{ED011804-B206-4DAB-8E26-CCC812724C63}" name="السمك_x000a_الفعلى" dataDxfId="40"/>
    <tableColumn id="22" xr3:uid="{348DA0C1-C160-4826-AF0D-17A55B987659}" name="الكمية _x000a_الفعلية_x000a_/م3" dataDxfId="39"/>
    <tableColumn id="23" xr3:uid="{EBCF1A1A-E61A-47F2-9D3D-5670A53C6BF4}" name="الكمية _x000a_المنتجة_x000a_/م3_x000a_ " dataDxfId="38"/>
    <tableColumn id="7" xr3:uid="{46E3DEE4-C693-42C3-B003-F7BF0AF30EEF}" name="نوع الخامه" dataDxfId="37"/>
    <tableColumn id="24" xr3:uid="{B0692CE7-DF68-41B0-866F-B215CDDA4E02}" name="كثافة_x000a_البلوكات" dataDxfId="36"/>
    <tableColumn id="25" xr3:uid="{FFA8EE1C-39D3-4EA0-BD82-B78151FDA455}" name="إجمالى الإستهلاك_x000a_/م3" dataDxfId="35">
      <calculatedColumnFormula>IFERROR(   Table1[[#This Row],[البلوكات /م3]]+Table1[[#This Row],[البواقى
 المنصرفه
/م3]]-Table1[[#This Row],[البواقى
/م3]],0)</calculatedColumnFormula>
    </tableColumn>
    <tableColumn id="26" xr3:uid="{F2EDC1BA-AB68-4E64-A1C2-7A0DDA5F294A}" name="البلوكات /م3" dataDxfId="34"/>
    <tableColumn id="27" xr3:uid="{8D217063-C016-44F6-BB1F-4EA4BFF8CA76}" name="عدد_x000a_البلوكات" dataDxfId="33"/>
    <tableColumn id="28" xr3:uid="{100FD45E-60C1-44A8-A6C1-7F8B4CB62A8A}" name="البواقى_x000a_ المنصرفه_x000a_/م3" dataDxfId="32"/>
    <tableColumn id="29" xr3:uid="{2111D268-7615-46B1-BAC9-08AE89603C26}" name="الكثافه 5" dataDxfId="31"/>
    <tableColumn id="30" xr3:uid="{0261733D-E90D-41A8-B150-F47BEF2FFD4E}" name="البواقى_x000a_/م3" dataDxfId="30"/>
    <tableColumn id="31" xr3:uid="{A64812A8-0577-41E1-AAD5-91E389A86DC3}" name="الهالك_x000a_/م3" dataDxfId="29">
      <calculatedColumnFormula>(Y2+AA2)-(U2+AC2)</calculatedColumnFormula>
    </tableColumn>
    <tableColumn id="32" xr3:uid="{B38B8886-DC9D-4DAF-96CC-75888FF676FF}" name="الهدر_x000a_%" dataDxfId="28" dataCellStyle="Percent">
      <calculatedColumnFormula>AD2/(Y2+AA2)</calculatedColumnFormula>
    </tableColumn>
    <tableColumn id="33" xr3:uid="{8E8CB26D-44FB-433A-92F0-0ECC3FC0BE4F}" name="فرولة و ضعف كبس/م3" dataDxfId="27"/>
    <tableColumn id="4" xr3:uid="{D5F694CB-4B18-4404-92EF-D4F399E2621D}" name="التنظيف_x000a_(المسح)_x000a_/م3" dataDxfId="26">
      <calculatedColumnFormula>IFERROR((Table1[[#This Row],[عدد
البلوكات]]*0.12),"")</calculatedColumnFormula>
    </tableColumn>
    <tableColumn id="60" xr3:uid="{CA7E7A9C-8138-4BB3-9C0F-874AF6FA456C}" name="Plan Hour" dataDxfId="25">
      <calculatedColumnFormula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calculatedColumnFormula>
    </tableColumn>
    <tableColumn id="34" xr3:uid="{E811A14D-AF45-4C54-822A-DC4FE7E604A9}" name="ساعات_x000a_العمل_x000a_الفعلية" dataDxfId="24"/>
    <tableColumn id="61" xr3:uid="{ABFAE105-B14D-4D5C-B0E0-03DC5B3CEAAF}" name="Productivity" dataDxfId="23">
      <calculatedColumnFormula>IFERROR(Table1[[#This Row],[Plan Hour]]/Table1[[#This Row],[ساعات
العمل
الفعلية]],0)</calculatedColumnFormula>
    </tableColumn>
    <tableColumn id="35" xr3:uid="{02F35484-A0D2-4CF6-8369-8C22B6C7DE2C}" name="حرق السلك_x000a_/م3" dataDxfId="22">
      <calculatedColumnFormula>IFERROR((Table1[[#This Row],[الكمية 
الفعلية
/م3]]-Table1[[#This Row],[الكمية 
المنتجة
/م3
 ]]),"")</calculatedColumnFormula>
    </tableColumn>
    <tableColumn id="64" xr3:uid="{E1FB5C6B-8D3E-4038-8C0D-36D1025EB415}" name="شطره_x000a_1" dataDxfId="21" dataCellStyle="Percent"/>
    <tableColumn id="63" xr3:uid="{8BFEC0BD-A161-4E75-9C9F-C92B2D450E70}" name="أبعاد خطأ_x000a_2" dataDxfId="20" dataCellStyle="Percent"/>
    <tableColumn id="62" xr3:uid="{E1892ED9-55DD-43E7-89E3-FA8D70A8210F}" name="كسر زوايا_x000a_3" dataDxfId="19" dataCellStyle="Percent"/>
    <tableColumn id="65" xr3:uid="{A2589AEF-543A-46BB-947D-CED596CCAC82}" name="حرق سلك_x000a_4" dataDxfId="18" dataCellStyle="Percent"/>
    <tableColumn id="39" xr3:uid="{FFAB0FFF-F835-4283-ABF7-EB3EAE7E92B2}" name="كمية _x000a_المعيب_x000a_/م3" dataDxfId="17"/>
    <tableColumn id="67" xr3:uid="{4BBA45F7-DFEF-43EA-882B-9C6F6E69B7FF}" name="CCL" dataDxfId="16"/>
    <tableColumn id="68" xr3:uid="{0647D40C-DC75-4597-A569-72C73A1E1B4B}" name="TCS1" dataDxfId="15"/>
    <tableColumn id="70" xr3:uid="{4B1083F7-7FC1-4D43-87CB-1391F02BDF20}" name="TCS2" dataDxfId="14"/>
    <tableColumn id="71" xr3:uid="{A305E4A5-8FDE-4D05-A4C3-6385D622E364}" name="CNC_x000a_2D" dataDxfId="13"/>
    <tableColumn id="42" xr3:uid="{42C0168F-16BE-4977-93FD-52732AFC149E}" name="CNC_x000a_3D" dataDxfId="12"/>
    <tableColumn id="41" xr3:uid="{EE0595AB-90EE-4C83-ABB1-D0AA60AAC6DD}" name="MCL" dataDxfId="11"/>
    <tableColumn id="44" xr3:uid="{2D6DE2D7-61FB-4524-8B49-D766C0F79B6D}" name="description " dataDxfId="10"/>
    <tableColumn id="45" xr3:uid="{6590BA65-B34C-41D4-BC22-F8EF5AE4180E}" name="long" dataDxfId="9"/>
    <tableColumn id="46" xr3:uid="{79BED64D-FE83-4FD6-BEF1-1757492C7D80}" name="width 1" dataDxfId="8"/>
    <tableColumn id="47" xr3:uid="{6C6EF530-DE4A-4997-AF9C-EFFA42D527A7}" name="hight 1" dataDxfId="7"/>
    <tableColumn id="48" xr3:uid="{752C5F11-3AE8-48CE-B519-AC5F7B0F3F5E}" name="width 2" dataDxfId="6"/>
    <tableColumn id="49" xr3:uid="{AEF0798F-18D3-4C7C-96F1-FCAE5C4D4F94}" name="Notes" dataDxfId="5"/>
    <tableColumn id="50" xr3:uid="{663776F2-9C5F-4318-A48A-0BCD2AB75800}" name="volume of _x000a_one Pcs/ m3" dataDxfId="4"/>
    <tableColumn id="51" xr3:uid="{8E727696-B4E1-4D9F-8BE2-3A83A9F4493C}" name="Scrap of one_x000a_ Pcs/m3" dataDxfId="3"/>
    <tableColumn id="52" xr3:uid="{07E37010-84BC-4412-B5A7-A9033CAC8A4D}" name="No. of pices_x000a_ in 1 block" dataDxfId="2"/>
    <tableColumn id="53" xr3:uid="{AE5DDDA6-1163-4929-B6DD-06C244293281}" name="No. of pices/M3" dataDxfId="1"/>
    <tableColumn id="54" xr3:uid="{55FBC0B6-95B1-4C78-8E9F-5B8B8D13D4B4}" name="Scrap_x000a_ %" dataDxfId="0" dataCellStyle="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00B0F0"/>
    <pageSetUpPr fitToPage="1"/>
  </sheetPr>
  <dimension ref="A1:XBD1043660"/>
  <sheetViews>
    <sheetView tabSelected="1" zoomScale="55" zoomScaleNormal="55" zoomScaleSheetLayoutView="70" workbookViewId="0">
      <pane xSplit="10" ySplit="1" topLeftCell="K101" activePane="bottomRight" state="frozen"/>
      <selection pane="topRight" activeCell="K1" sqref="K1"/>
      <selection pane="bottomLeft" activeCell="A2" sqref="A2"/>
      <selection pane="bottomRight" activeCell="D50" sqref="D50"/>
    </sheetView>
  </sheetViews>
  <sheetFormatPr defaultColWidth="9" defaultRowHeight="22.5" customHeight="1"/>
  <cols>
    <col min="1" max="2" width="11.3984375" style="3" customWidth="1"/>
    <col min="3" max="5" width="11.69921875" style="3" customWidth="1"/>
    <col min="6" max="6" width="10.09765625" style="3" customWidth="1"/>
    <col min="7" max="7" width="10.3984375" style="3" customWidth="1"/>
    <col min="8" max="8" width="41.69921875" style="5" customWidth="1"/>
    <col min="9" max="9" width="10.09765625" style="3" customWidth="1"/>
    <col min="10" max="10" width="10.69921875" style="3" customWidth="1"/>
    <col min="11" max="11" width="8.69921875" style="3" customWidth="1"/>
    <col min="12" max="12" width="9.3984375" style="3" customWidth="1"/>
    <col min="13" max="13" width="9.59765625" style="3" customWidth="1"/>
    <col min="14" max="14" width="8.3984375" style="3" customWidth="1"/>
    <col min="15" max="16" width="9.3984375" style="3" customWidth="1"/>
    <col min="17" max="17" width="10.59765625" style="3" customWidth="1"/>
    <col min="18" max="18" width="9.3984375" style="3" customWidth="1"/>
    <col min="19" max="19" width="8.8984375" style="3" bestFit="1" customWidth="1"/>
    <col min="20" max="20" width="9.3984375" style="3" bestFit="1" customWidth="1"/>
    <col min="21" max="22" width="12.59765625" style="4" customWidth="1"/>
    <col min="23" max="23" width="11.3984375" style="4" customWidth="1"/>
    <col min="24" max="24" width="13.59765625" style="4" customWidth="1"/>
    <col min="25" max="25" width="16.296875" style="3" customWidth="1"/>
    <col min="26" max="26" width="10.09765625" style="3" customWidth="1"/>
    <col min="27" max="27" width="11.59765625" style="12" bestFit="1" customWidth="1"/>
    <col min="28" max="28" width="12.296875" style="3" customWidth="1"/>
    <col min="29" max="29" width="9" style="20"/>
    <col min="30" max="30" width="7.8984375" style="5" bestFit="1" customWidth="1"/>
    <col min="31" max="31" width="17.8984375" style="29" customWidth="1"/>
    <col min="32" max="34" width="10.69921875" style="5" customWidth="1"/>
    <col min="35" max="35" width="8.3984375" style="5" bestFit="1" customWidth="1"/>
    <col min="36" max="36" width="15.59765625" style="59" customWidth="1"/>
    <col min="37" max="37" width="22.69921875" style="1" bestFit="1" customWidth="1"/>
    <col min="38" max="41" width="10" style="16" customWidth="1"/>
    <col min="42" max="42" width="13.8984375" style="17" bestFit="1" customWidth="1"/>
    <col min="43" max="46" width="16.69921875" style="18" customWidth="1"/>
    <col min="47" max="48" width="16.69921875" style="91" customWidth="1"/>
    <col min="49" max="49" width="17" style="2" customWidth="1"/>
    <col min="50" max="50" width="15" style="2" bestFit="1" customWidth="1"/>
    <col min="51" max="51" width="13" style="2" customWidth="1"/>
    <col min="52" max="53" width="14.8984375" style="2" bestFit="1" customWidth="1"/>
    <col min="54" max="54" width="30.69921875" style="2" customWidth="1"/>
    <col min="55" max="55" width="25.3984375" style="2" customWidth="1"/>
    <col min="56" max="56" width="23" style="2" customWidth="1"/>
    <col min="57" max="57" width="13.3984375" style="2" customWidth="1"/>
    <col min="58" max="58" width="19.296875" style="2" customWidth="1"/>
    <col min="59" max="59" width="11.3984375" style="25" bestFit="1" customWidth="1"/>
    <col min="60" max="79" width="6.3984375" bestFit="1" customWidth="1"/>
    <col min="80" max="81" width="6.3984375" style="2" bestFit="1" customWidth="1"/>
    <col min="82" max="82" width="9.09765625" style="2" customWidth="1"/>
    <col min="83" max="83" width="10.3984375" style="87" customWidth="1"/>
    <col min="84" max="84" width="12.69921875" style="2" customWidth="1"/>
    <col min="85" max="94" width="6.3984375" style="2" bestFit="1" customWidth="1"/>
    <col min="95" max="95" width="5.3984375" style="2" bestFit="1" customWidth="1"/>
    <col min="96" max="96" width="4.3984375" style="2" bestFit="1" customWidth="1"/>
    <col min="97" max="97" width="5.3984375" style="2" bestFit="1" customWidth="1"/>
    <col min="98" max="98" width="6.3984375" style="2" bestFit="1" customWidth="1"/>
    <col min="99" max="100" width="5.3984375" style="2" bestFit="1" customWidth="1"/>
    <col min="101" max="101" width="7.3984375" style="2" bestFit="1" customWidth="1"/>
    <col min="102" max="102" width="5.3984375" style="2" bestFit="1" customWidth="1"/>
    <col min="103" max="103" width="10.3984375" style="2" bestFit="1" customWidth="1"/>
    <col min="104" max="104" width="5.3984375" style="2" bestFit="1" customWidth="1"/>
    <col min="105" max="105" width="6.3984375" style="2" bestFit="1" customWidth="1"/>
    <col min="106" max="106" width="5.3984375" style="2" bestFit="1" customWidth="1"/>
    <col min="107" max="107" width="8.3984375" style="2" bestFit="1" customWidth="1"/>
    <col min="108" max="108" width="6.3984375" style="2" bestFit="1" customWidth="1"/>
    <col min="109" max="110" width="5.3984375" style="2" bestFit="1" customWidth="1"/>
    <col min="111" max="111" width="7.3984375" style="2" bestFit="1" customWidth="1"/>
    <col min="112" max="112" width="8.3984375" style="2" bestFit="1" customWidth="1"/>
    <col min="113" max="113" width="5.3984375" style="2" bestFit="1" customWidth="1"/>
    <col min="114" max="114" width="9.3984375" style="2" bestFit="1" customWidth="1"/>
    <col min="115" max="115" width="6.3984375" style="2" bestFit="1" customWidth="1"/>
    <col min="116" max="117" width="8.3984375" style="2" bestFit="1" customWidth="1"/>
    <col min="118" max="118" width="5.3984375" style="2" bestFit="1" customWidth="1"/>
    <col min="119" max="119" width="8.3984375" style="2" bestFit="1" customWidth="1"/>
    <col min="120" max="120" width="6.3984375" style="2" bestFit="1" customWidth="1"/>
    <col min="121" max="122" width="5.3984375" style="2" bestFit="1" customWidth="1"/>
    <col min="123" max="123" width="7.3984375" style="2" bestFit="1" customWidth="1"/>
    <col min="124" max="125" width="5.3984375" style="2" bestFit="1" customWidth="1"/>
    <col min="126" max="126" width="4.3984375" style="2" bestFit="1" customWidth="1"/>
    <col min="127" max="127" width="7.3984375" style="2" bestFit="1" customWidth="1"/>
    <col min="128" max="128" width="10.3984375" style="2" bestFit="1" customWidth="1"/>
    <col min="129" max="130" width="5.3984375" style="2" bestFit="1" customWidth="1"/>
    <col min="131" max="131" width="9.3984375" style="2" bestFit="1" customWidth="1"/>
    <col min="132" max="132" width="3.3984375" style="2" bestFit="1" customWidth="1"/>
    <col min="133" max="133" width="6.3984375" style="2" bestFit="1" customWidth="1"/>
    <col min="134" max="134" width="8.3984375" style="2" bestFit="1" customWidth="1"/>
    <col min="135" max="135" width="5.3984375" style="2" bestFit="1" customWidth="1"/>
    <col min="136" max="136" width="6.3984375" style="2" bestFit="1" customWidth="1"/>
    <col min="137" max="137" width="8.3984375" style="2" bestFit="1" customWidth="1"/>
    <col min="138" max="139" width="5.3984375" style="2" bestFit="1" customWidth="1"/>
    <col min="140" max="140" width="8.3984375" style="2" bestFit="1" customWidth="1"/>
    <col min="141" max="141" width="12.3984375" style="2" bestFit="1" customWidth="1"/>
    <col min="142" max="143" width="5.3984375" style="2" bestFit="1" customWidth="1"/>
    <col min="144" max="144" width="7.3984375" style="2" bestFit="1" customWidth="1"/>
    <col min="145" max="145" width="4.3984375" style="2" bestFit="1" customWidth="1"/>
    <col min="146" max="146" width="6.3984375" style="2" bestFit="1" customWidth="1"/>
    <col min="147" max="147" width="5.3984375" style="2" bestFit="1" customWidth="1"/>
    <col min="148" max="148" width="6.3984375" style="2" bestFit="1" customWidth="1"/>
    <col min="149" max="149" width="5.3984375" style="2" bestFit="1" customWidth="1"/>
    <col min="150" max="150" width="7.3984375" style="2" bestFit="1" customWidth="1"/>
    <col min="151" max="151" width="4.3984375" style="2" bestFit="1" customWidth="1"/>
    <col min="152" max="152" width="5.3984375" style="2" bestFit="1" customWidth="1"/>
    <col min="153" max="153" width="7.3984375" style="2" bestFit="1" customWidth="1"/>
    <col min="154" max="155" width="5.3984375" style="2" bestFit="1" customWidth="1"/>
    <col min="156" max="156" width="9.3984375" style="2" bestFit="1" customWidth="1"/>
    <col min="157" max="157" width="5.3984375" style="2" bestFit="1" customWidth="1"/>
    <col min="158" max="158" width="7.3984375" style="2" bestFit="1" customWidth="1"/>
    <col min="159" max="161" width="5.3984375" style="2" bestFit="1" customWidth="1"/>
    <col min="162" max="162" width="7.3984375" style="2" bestFit="1" customWidth="1"/>
    <col min="163" max="163" width="10.3984375" style="2" bestFit="1" customWidth="1"/>
    <col min="164" max="164" width="4.3984375" style="2" bestFit="1" customWidth="1"/>
    <col min="165" max="165" width="6.3984375" style="2" bestFit="1" customWidth="1"/>
    <col min="166" max="166" width="7.3984375" style="2" bestFit="1" customWidth="1"/>
    <col min="167" max="167" width="6.3984375" style="2" bestFit="1" customWidth="1"/>
    <col min="168" max="169" width="7.3984375" style="2" bestFit="1" customWidth="1"/>
    <col min="170" max="170" width="5.3984375" style="2" bestFit="1" customWidth="1"/>
    <col min="171" max="171" width="7.3984375" style="2" bestFit="1" customWidth="1"/>
    <col min="172" max="172" width="5.3984375" style="2" bestFit="1" customWidth="1"/>
    <col min="173" max="173" width="7.3984375" style="2" bestFit="1" customWidth="1"/>
    <col min="174" max="174" width="5.3984375" style="2" bestFit="1" customWidth="1"/>
    <col min="175" max="175" width="7.3984375" style="2" bestFit="1" customWidth="1"/>
    <col min="176" max="176" width="6.3984375" style="2" bestFit="1" customWidth="1"/>
    <col min="177" max="177" width="5.3984375" style="2" bestFit="1" customWidth="1"/>
    <col min="178" max="179" width="6.3984375" style="2" bestFit="1" customWidth="1"/>
    <col min="180" max="180" width="7.3984375" style="2" bestFit="1" customWidth="1"/>
    <col min="181" max="181" width="5.3984375" style="2" bestFit="1" customWidth="1"/>
    <col min="182" max="183" width="7.3984375" style="2" bestFit="1" customWidth="1"/>
    <col min="184" max="185" width="5.3984375" style="2" bestFit="1" customWidth="1"/>
    <col min="186" max="186" width="7.3984375" style="2" bestFit="1" customWidth="1"/>
    <col min="187" max="187" width="8.3984375" style="2" bestFit="1" customWidth="1"/>
    <col min="188" max="188" width="5.3984375" style="2" bestFit="1" customWidth="1"/>
    <col min="189" max="189" width="8.3984375" style="2" bestFit="1" customWidth="1"/>
    <col min="190" max="190" width="3.3984375" style="2" bestFit="1" customWidth="1"/>
    <col min="191" max="191" width="6.3984375" style="2" bestFit="1" customWidth="1"/>
    <col min="192" max="192" width="5.3984375" style="2" bestFit="1" customWidth="1"/>
    <col min="193" max="193" width="8.3984375" style="2" bestFit="1" customWidth="1"/>
    <col min="194" max="194" width="4.3984375" style="2" bestFit="1" customWidth="1"/>
    <col min="195" max="195" width="9.3984375" style="2" bestFit="1" customWidth="1"/>
    <col min="196" max="196" width="8.3984375" style="2" bestFit="1" customWidth="1"/>
    <col min="197" max="198" width="5.3984375" style="2" bestFit="1" customWidth="1"/>
    <col min="199" max="199" width="4.3984375" style="2" bestFit="1" customWidth="1"/>
    <col min="200" max="200" width="9.3984375" style="2" bestFit="1" customWidth="1"/>
    <col min="201" max="203" width="5.3984375" style="2" bestFit="1" customWidth="1"/>
    <col min="204" max="204" width="4.3984375" style="2" bestFit="1" customWidth="1"/>
    <col min="205" max="205" width="7.3984375" style="2" bestFit="1" customWidth="1"/>
    <col min="206" max="206" width="5.3984375" style="2" bestFit="1" customWidth="1"/>
    <col min="207" max="207" width="7.3984375" style="2" bestFit="1" customWidth="1"/>
    <col min="208" max="208" width="5.3984375" style="2" bestFit="1" customWidth="1"/>
    <col min="209" max="209" width="8.3984375" style="2" bestFit="1" customWidth="1"/>
    <col min="210" max="212" width="5.3984375" style="2" bestFit="1" customWidth="1"/>
    <col min="213" max="213" width="6.3984375" style="2" bestFit="1" customWidth="1"/>
    <col min="214" max="214" width="4.3984375" style="2" bestFit="1" customWidth="1"/>
    <col min="215" max="215" width="9.3984375" style="2" bestFit="1" customWidth="1"/>
    <col min="216" max="217" width="5.3984375" style="2" bestFit="1" customWidth="1"/>
    <col min="218" max="218" width="9.3984375" style="2" bestFit="1" customWidth="1"/>
    <col min="219" max="219" width="5.3984375" style="2" bestFit="1" customWidth="1"/>
    <col min="220" max="220" width="4.3984375" style="2" bestFit="1" customWidth="1"/>
    <col min="221" max="223" width="5.3984375" style="2" bestFit="1" customWidth="1"/>
    <col min="224" max="224" width="9.3984375" style="2" bestFit="1" customWidth="1"/>
    <col min="225" max="225" width="5.3984375" style="2" bestFit="1" customWidth="1"/>
    <col min="226" max="226" width="3.3984375" style="2" bestFit="1" customWidth="1"/>
    <col min="227" max="227" width="8.3984375" style="2" bestFit="1" customWidth="1"/>
    <col min="228" max="230" width="5.3984375" style="2" bestFit="1" customWidth="1"/>
    <col min="231" max="231" width="7.3984375" style="2" bestFit="1" customWidth="1"/>
    <col min="232" max="232" width="9.3984375" style="2" bestFit="1" customWidth="1"/>
    <col min="233" max="233" width="4.3984375" style="2" bestFit="1" customWidth="1"/>
    <col min="234" max="234" width="5.3984375" style="2" bestFit="1" customWidth="1"/>
    <col min="235" max="235" width="10.3984375" style="2" bestFit="1" customWidth="1"/>
    <col min="236" max="236" width="5.3984375" style="2" bestFit="1" customWidth="1"/>
    <col min="237" max="238" width="8.3984375" style="2" bestFit="1" customWidth="1"/>
    <col min="239" max="239" width="6.3984375" style="2" bestFit="1" customWidth="1"/>
    <col min="240" max="240" width="8.3984375" style="2" bestFit="1" customWidth="1"/>
    <col min="241" max="241" width="6.3984375" style="2" bestFit="1" customWidth="1"/>
    <col min="242" max="242" width="5.3984375" style="2" bestFit="1" customWidth="1"/>
    <col min="243" max="243" width="8.3984375" style="2" bestFit="1" customWidth="1"/>
    <col min="244" max="244" width="6.3984375" style="2" bestFit="1" customWidth="1"/>
    <col min="245" max="245" width="7.3984375" style="2" bestFit="1" customWidth="1"/>
    <col min="246" max="246" width="5.3984375" style="2" bestFit="1" customWidth="1"/>
    <col min="247" max="247" width="9.3984375" style="2" bestFit="1" customWidth="1"/>
    <col min="248" max="248" width="7.3984375" style="2" bestFit="1" customWidth="1"/>
    <col min="249" max="249" width="6.3984375" style="2" bestFit="1" customWidth="1"/>
    <col min="250" max="251" width="7.3984375" style="2" bestFit="1" customWidth="1"/>
    <col min="252" max="252" width="10.3984375" style="2" bestFit="1" customWidth="1"/>
    <col min="253" max="253" width="5.3984375" style="2" bestFit="1" customWidth="1"/>
    <col min="254" max="254" width="8.3984375" style="2" bestFit="1" customWidth="1"/>
    <col min="255" max="255" width="4.3984375" style="2" bestFit="1" customWidth="1"/>
    <col min="256" max="256" width="6.3984375" style="2" bestFit="1" customWidth="1"/>
    <col min="257" max="258" width="5.3984375" style="2" bestFit="1" customWidth="1"/>
    <col min="259" max="259" width="4.3984375" style="2" bestFit="1" customWidth="1"/>
    <col min="260" max="260" width="7.3984375" style="2" bestFit="1" customWidth="1"/>
    <col min="261" max="261" width="5.3984375" style="2" bestFit="1" customWidth="1"/>
    <col min="262" max="262" width="10.3984375" style="2" bestFit="1" customWidth="1"/>
    <col min="263" max="265" width="5.3984375" style="2" bestFit="1" customWidth="1"/>
    <col min="266" max="266" width="6.3984375" style="2" bestFit="1" customWidth="1"/>
    <col min="267" max="267" width="3.3984375" style="2" bestFit="1" customWidth="1"/>
    <col min="268" max="268" width="9.3984375" style="2" bestFit="1" customWidth="1"/>
    <col min="269" max="270" width="5.3984375" style="2" bestFit="1" customWidth="1"/>
    <col min="271" max="271" width="6.3984375" style="2" bestFit="1" customWidth="1"/>
    <col min="272" max="272" width="4.3984375" style="2" bestFit="1" customWidth="1"/>
    <col min="273" max="273" width="9.3984375" style="2" bestFit="1" customWidth="1"/>
    <col min="274" max="274" width="5.3984375" style="2" bestFit="1" customWidth="1"/>
    <col min="275" max="275" width="6.3984375" style="2" bestFit="1" customWidth="1"/>
    <col min="276" max="276" width="8.3984375" style="2" bestFit="1" customWidth="1"/>
    <col min="277" max="277" width="5.3984375" style="2" bestFit="1" customWidth="1"/>
    <col min="278" max="278" width="10.3984375" style="2" bestFit="1" customWidth="1"/>
    <col min="279" max="280" width="6.3984375" style="2" bestFit="1" customWidth="1"/>
    <col min="281" max="281" width="5.3984375" style="2" bestFit="1" customWidth="1"/>
    <col min="282" max="282" width="8.3984375" style="2" bestFit="1" customWidth="1"/>
    <col min="283" max="283" width="5.3984375" style="2" bestFit="1" customWidth="1"/>
    <col min="284" max="284" width="8.3984375" style="2" bestFit="1" customWidth="1"/>
    <col min="285" max="285" width="7.3984375" style="2" bestFit="1" customWidth="1"/>
    <col min="286" max="286" width="6.3984375" style="2" bestFit="1" customWidth="1"/>
    <col min="287" max="287" width="7.3984375" style="2" bestFit="1" customWidth="1"/>
    <col min="288" max="288" width="5.3984375" style="2" bestFit="1" customWidth="1"/>
    <col min="289" max="289" width="7.3984375" style="2" bestFit="1" customWidth="1"/>
    <col min="290" max="290" width="10.3984375" style="2" bestFit="1" customWidth="1"/>
    <col min="291" max="293" width="5.3984375" style="2" bestFit="1" customWidth="1"/>
    <col min="294" max="294" width="7.3984375" style="2" bestFit="1" customWidth="1"/>
    <col min="295" max="295" width="5.3984375" style="2" bestFit="1" customWidth="1"/>
    <col min="296" max="296" width="9.3984375" style="2" bestFit="1" customWidth="1"/>
    <col min="297" max="297" width="8.3984375" style="2" bestFit="1" customWidth="1"/>
    <col min="298" max="298" width="4.3984375" style="2" bestFit="1" customWidth="1"/>
    <col min="299" max="299" width="5.3984375" style="2" bestFit="1" customWidth="1"/>
    <col min="300" max="300" width="6.3984375" style="2" bestFit="1" customWidth="1"/>
    <col min="301" max="301" width="5.3984375" style="2" bestFit="1" customWidth="1"/>
    <col min="302" max="302" width="8.3984375" style="2" bestFit="1" customWidth="1"/>
    <col min="303" max="305" width="5.3984375" style="2" bestFit="1" customWidth="1"/>
    <col min="306" max="306" width="8.3984375" style="2" bestFit="1" customWidth="1"/>
    <col min="307" max="307" width="3.3984375" style="2" bestFit="1" customWidth="1"/>
    <col min="308" max="309" width="10.3984375" style="2" bestFit="1" customWidth="1"/>
    <col min="310" max="314" width="5.3984375" style="2" bestFit="1" customWidth="1"/>
    <col min="315" max="315" width="7.3984375" style="2" bestFit="1" customWidth="1"/>
    <col min="316" max="316" width="5.3984375" style="2" bestFit="1" customWidth="1"/>
    <col min="317" max="317" width="7.3984375" style="2" bestFit="1" customWidth="1"/>
    <col min="318" max="318" width="5.3984375" style="2" bestFit="1" customWidth="1"/>
    <col min="319" max="319" width="6.3984375" style="2" bestFit="1" customWidth="1"/>
    <col min="320" max="320" width="5.3984375" style="2" bestFit="1" customWidth="1"/>
    <col min="321" max="321" width="8.3984375" style="2" bestFit="1" customWidth="1"/>
    <col min="322" max="322" width="5.3984375" style="2" bestFit="1" customWidth="1"/>
    <col min="323" max="323" width="4.3984375" style="2" bestFit="1" customWidth="1"/>
    <col min="324" max="324" width="7.3984375" style="2" bestFit="1" customWidth="1"/>
    <col min="325" max="325" width="6.3984375" style="2" bestFit="1" customWidth="1"/>
    <col min="326" max="326" width="4.3984375" style="2" bestFit="1" customWidth="1"/>
    <col min="327" max="327" width="8.3984375" style="2" bestFit="1" customWidth="1"/>
    <col min="328" max="328" width="9.3984375" style="2" bestFit="1" customWidth="1"/>
    <col min="329" max="329" width="7.3984375" style="2" bestFit="1" customWidth="1"/>
    <col min="330" max="334" width="5.3984375" style="2" bestFit="1" customWidth="1"/>
    <col min="335" max="335" width="6.3984375" style="2" bestFit="1" customWidth="1"/>
    <col min="336" max="336" width="5.3984375" style="2" bestFit="1" customWidth="1"/>
    <col min="337" max="337" width="3.3984375" style="2" bestFit="1" customWidth="1"/>
    <col min="338" max="339" width="6.3984375" style="2" bestFit="1" customWidth="1"/>
    <col min="340" max="340" width="5.3984375" style="2" bestFit="1" customWidth="1"/>
    <col min="341" max="341" width="6.3984375" style="2" bestFit="1" customWidth="1"/>
    <col min="342" max="342" width="5.3984375" style="2" bestFit="1" customWidth="1"/>
    <col min="343" max="343" width="9.3984375" style="2" bestFit="1" customWidth="1"/>
    <col min="344" max="348" width="5.3984375" style="2" bestFit="1" customWidth="1"/>
    <col min="349" max="350" width="6.3984375" style="2" bestFit="1" customWidth="1"/>
    <col min="351" max="351" width="9.3984375" style="2" bestFit="1" customWidth="1"/>
    <col min="352" max="353" width="8.3984375" style="2" bestFit="1" customWidth="1"/>
    <col min="354" max="354" width="5.3984375" style="2" bestFit="1" customWidth="1"/>
    <col min="355" max="355" width="10.3984375" style="2" bestFit="1" customWidth="1"/>
    <col min="356" max="356" width="7.3984375" style="2" bestFit="1" customWidth="1"/>
    <col min="357" max="357" width="4.3984375" style="2" bestFit="1" customWidth="1"/>
    <col min="358" max="359" width="5.3984375" style="2" bestFit="1" customWidth="1"/>
    <col min="360" max="360" width="4.3984375" style="2" bestFit="1" customWidth="1"/>
    <col min="361" max="363" width="7.3984375" style="2" bestFit="1" customWidth="1"/>
    <col min="364" max="365" width="5.3984375" style="2" bestFit="1" customWidth="1"/>
    <col min="366" max="366" width="4.3984375" style="2" bestFit="1" customWidth="1"/>
    <col min="367" max="367" width="5.3984375" style="2" bestFit="1" customWidth="1"/>
    <col min="368" max="368" width="3.3984375" style="2" bestFit="1" customWidth="1"/>
    <col min="369" max="369" width="5.3984375" style="2" bestFit="1" customWidth="1"/>
    <col min="370" max="370" width="8.3984375" style="2" bestFit="1" customWidth="1"/>
    <col min="371" max="371" width="4.3984375" style="2" bestFit="1" customWidth="1"/>
    <col min="372" max="372" width="5.3984375" style="2" bestFit="1" customWidth="1"/>
    <col min="373" max="373" width="4.3984375" style="2" bestFit="1" customWidth="1"/>
    <col min="374" max="374" width="6.3984375" style="2" bestFit="1" customWidth="1"/>
    <col min="375" max="375" width="9.3984375" style="2" bestFit="1" customWidth="1"/>
    <col min="376" max="376" width="7.3984375" style="2" bestFit="1" customWidth="1"/>
    <col min="377" max="378" width="8.3984375" style="2" bestFit="1" customWidth="1"/>
    <col min="379" max="379" width="3.3984375" style="2" bestFit="1" customWidth="1"/>
    <col min="380" max="381" width="6.3984375" style="2" bestFit="1" customWidth="1"/>
    <col min="382" max="382" width="7.3984375" style="2" bestFit="1" customWidth="1"/>
    <col min="383" max="384" width="5.3984375" style="2" bestFit="1" customWidth="1"/>
    <col min="385" max="385" width="8.3984375" style="2" bestFit="1" customWidth="1"/>
    <col min="386" max="387" width="6.3984375" style="2" bestFit="1" customWidth="1"/>
    <col min="388" max="389" width="5.3984375" style="2" bestFit="1" customWidth="1"/>
    <col min="390" max="390" width="6.3984375" style="2" bestFit="1" customWidth="1"/>
    <col min="391" max="391" width="5.3984375" style="2" bestFit="1" customWidth="1"/>
    <col min="392" max="392" width="8.3984375" style="2" bestFit="1" customWidth="1"/>
    <col min="393" max="393" width="6.3984375" style="2" bestFit="1" customWidth="1"/>
    <col min="394" max="394" width="8.3984375" style="2" bestFit="1" customWidth="1"/>
    <col min="395" max="395" width="5.3984375" style="2" bestFit="1" customWidth="1"/>
    <col min="396" max="396" width="4.3984375" style="2" bestFit="1" customWidth="1"/>
    <col min="397" max="397" width="5.3984375" style="2" bestFit="1" customWidth="1"/>
    <col min="398" max="398" width="7.3984375" style="2" bestFit="1" customWidth="1"/>
    <col min="399" max="399" width="3.3984375" style="2" bestFit="1" customWidth="1"/>
    <col min="400" max="400" width="6.3984375" style="2" bestFit="1" customWidth="1"/>
    <col min="401" max="401" width="9.3984375" style="2" bestFit="1" customWidth="1"/>
    <col min="402" max="403" width="5.3984375" style="2" bestFit="1" customWidth="1"/>
    <col min="404" max="404" width="10.3984375" style="2" bestFit="1" customWidth="1"/>
    <col min="405" max="408" width="9.3984375" style="2" bestFit="1" customWidth="1"/>
    <col min="409" max="409" width="5.3984375" style="2" bestFit="1" customWidth="1"/>
    <col min="410" max="410" width="6.3984375" style="2" bestFit="1" customWidth="1"/>
    <col min="411" max="411" width="8.3984375" style="2" bestFit="1" customWidth="1"/>
    <col min="412" max="412" width="5.3984375" style="2" bestFit="1" customWidth="1"/>
    <col min="413" max="413" width="7.3984375" style="2" bestFit="1" customWidth="1"/>
    <col min="414" max="414" width="3.3984375" style="2" bestFit="1" customWidth="1"/>
    <col min="415" max="415" width="7.3984375" style="2" bestFit="1" customWidth="1"/>
    <col min="416" max="416" width="6.3984375" style="2" bestFit="1" customWidth="1"/>
    <col min="417" max="417" width="10.3984375" style="2" bestFit="1" customWidth="1"/>
    <col min="418" max="418" width="8.3984375" style="2" bestFit="1" customWidth="1"/>
    <col min="419" max="419" width="5.3984375" style="2" bestFit="1" customWidth="1"/>
    <col min="420" max="421" width="6.3984375" style="2" bestFit="1" customWidth="1"/>
    <col min="422" max="422" width="10.3984375" style="2" bestFit="1" customWidth="1"/>
    <col min="423" max="423" width="6.3984375" style="2" bestFit="1" customWidth="1"/>
    <col min="424" max="424" width="5.3984375" style="2" bestFit="1" customWidth="1"/>
    <col min="425" max="425" width="8.3984375" style="2" bestFit="1" customWidth="1"/>
    <col min="426" max="426" width="6.3984375" style="2" bestFit="1" customWidth="1"/>
    <col min="427" max="427" width="5.3984375" style="2" bestFit="1" customWidth="1"/>
    <col min="428" max="428" width="6.3984375" style="2" bestFit="1" customWidth="1"/>
    <col min="429" max="429" width="8.3984375" style="2" bestFit="1" customWidth="1"/>
    <col min="430" max="430" width="9.3984375" style="2" bestFit="1" customWidth="1"/>
    <col min="431" max="431" width="3.3984375" style="2" bestFit="1" customWidth="1"/>
    <col min="432" max="432" width="9.3984375" style="2" bestFit="1" customWidth="1"/>
    <col min="433" max="433" width="6.3984375" style="2" bestFit="1" customWidth="1"/>
    <col min="434" max="434" width="5.3984375" style="2" bestFit="1" customWidth="1"/>
    <col min="435" max="435" width="6.3984375" style="2" bestFit="1" customWidth="1"/>
    <col min="436" max="436" width="10.3984375" style="2" bestFit="1" customWidth="1"/>
    <col min="437" max="438" width="6.3984375" style="2" bestFit="1" customWidth="1"/>
    <col min="439" max="439" width="11.3984375" style="2" bestFit="1" customWidth="1"/>
    <col min="440" max="441" width="6.3984375" style="2" bestFit="1" customWidth="1"/>
    <col min="442" max="442" width="10.3984375" style="2" bestFit="1" customWidth="1"/>
    <col min="443" max="446" width="6.3984375" style="2" bestFit="1" customWidth="1"/>
    <col min="447" max="447" width="10.3984375" style="2" bestFit="1" customWidth="1"/>
    <col min="448" max="448" width="6.3984375" style="2" bestFit="1" customWidth="1"/>
    <col min="449" max="449" width="3.3984375" style="2" bestFit="1" customWidth="1"/>
    <col min="450" max="450" width="10.3984375" style="2" bestFit="1" customWidth="1"/>
    <col min="451" max="451" width="6.3984375" style="2" bestFit="1" customWidth="1"/>
    <col min="452" max="452" width="8.3984375" style="2" bestFit="1" customWidth="1"/>
    <col min="453" max="453" width="6.3984375" style="2" bestFit="1" customWidth="1"/>
    <col min="454" max="454" width="8.3984375" style="2" bestFit="1" customWidth="1"/>
    <col min="455" max="456" width="7.3984375" style="2" bestFit="1" customWidth="1"/>
    <col min="457" max="457" width="9.3984375" style="2" bestFit="1" customWidth="1"/>
    <col min="458" max="459" width="7.3984375" style="2" bestFit="1" customWidth="1"/>
    <col min="460" max="460" width="6.3984375" style="2" bestFit="1" customWidth="1"/>
    <col min="461" max="462" width="5.3984375" style="2" bestFit="1" customWidth="1"/>
    <col min="463" max="463" width="9.3984375" style="2" bestFit="1" customWidth="1"/>
    <col min="464" max="464" width="5.3984375" style="2" bestFit="1" customWidth="1"/>
    <col min="465" max="465" width="9.3984375" style="2" bestFit="1" customWidth="1"/>
    <col min="466" max="466" width="6.3984375" style="2" bestFit="1" customWidth="1"/>
    <col min="467" max="467" width="3.3984375" style="2" bestFit="1" customWidth="1"/>
    <col min="468" max="470" width="6.3984375" style="2" bestFit="1" customWidth="1"/>
    <col min="471" max="471" width="5.3984375" style="2" bestFit="1" customWidth="1"/>
    <col min="472" max="473" width="6.3984375" style="2" bestFit="1" customWidth="1"/>
    <col min="474" max="474" width="5.3984375" style="2" bestFit="1" customWidth="1"/>
    <col min="475" max="475" width="7.3984375" style="2" bestFit="1" customWidth="1"/>
    <col min="476" max="477" width="8.3984375" style="2" bestFit="1" customWidth="1"/>
    <col min="478" max="478" width="6.3984375" style="2" bestFit="1" customWidth="1"/>
    <col min="479" max="482" width="8.3984375" style="2" bestFit="1" customWidth="1"/>
    <col min="483" max="483" width="5.3984375" style="2" bestFit="1" customWidth="1"/>
    <col min="484" max="484" width="3.3984375" style="2" bestFit="1" customWidth="1"/>
    <col min="485" max="485" width="6.3984375" style="2" bestFit="1" customWidth="1"/>
    <col min="486" max="486" width="10.3984375" style="2" bestFit="1" customWidth="1"/>
    <col min="487" max="488" width="8.3984375" style="2" bestFit="1" customWidth="1"/>
    <col min="489" max="489" width="9.3984375" style="2" bestFit="1" customWidth="1"/>
    <col min="490" max="490" width="6.3984375" style="2" bestFit="1" customWidth="1"/>
    <col min="491" max="491" width="7.3984375" style="2" bestFit="1" customWidth="1"/>
    <col min="492" max="492" width="6.3984375" style="2" bestFit="1" customWidth="1"/>
    <col min="493" max="494" width="5.3984375" style="2" bestFit="1" customWidth="1"/>
    <col min="495" max="495" width="7.3984375" style="2" bestFit="1" customWidth="1"/>
    <col min="496" max="497" width="10.3984375" style="2" bestFit="1" customWidth="1"/>
    <col min="498" max="499" width="6.3984375" style="2" bestFit="1" customWidth="1"/>
    <col min="500" max="500" width="5.3984375" style="2" bestFit="1" customWidth="1"/>
    <col min="501" max="502" width="6.3984375" style="2" bestFit="1" customWidth="1"/>
    <col min="503" max="503" width="5.3984375" style="2" bestFit="1" customWidth="1"/>
    <col min="504" max="504" width="7.3984375" style="2" bestFit="1" customWidth="1"/>
    <col min="505" max="505" width="3.3984375" style="2" bestFit="1" customWidth="1"/>
    <col min="506" max="506" width="5.3984375" style="2" bestFit="1" customWidth="1"/>
    <col min="507" max="507" width="9.3984375" style="2" bestFit="1" customWidth="1"/>
    <col min="508" max="509" width="6.3984375" style="2" bestFit="1" customWidth="1"/>
    <col min="510" max="510" width="7.3984375" style="2" bestFit="1" customWidth="1"/>
    <col min="511" max="511" width="6.3984375" style="2" bestFit="1" customWidth="1"/>
    <col min="512" max="512" width="8.3984375" style="2" bestFit="1" customWidth="1"/>
    <col min="513" max="513" width="6.3984375" style="2" bestFit="1" customWidth="1"/>
    <col min="514" max="514" width="3.3984375" style="2" bestFit="1" customWidth="1"/>
    <col min="515" max="516" width="5.3984375" style="2" bestFit="1" customWidth="1"/>
    <col min="517" max="517" width="3.3984375" style="2" bestFit="1" customWidth="1"/>
    <col min="518" max="518" width="10.3984375" style="2" bestFit="1" customWidth="1"/>
    <col min="519" max="519" width="5.3984375" style="2" bestFit="1" customWidth="1"/>
    <col min="520" max="520" width="6.3984375" style="2" bestFit="1" customWidth="1"/>
    <col min="521" max="521" width="8.3984375" style="2" bestFit="1" customWidth="1"/>
    <col min="522" max="523" width="6.3984375" style="2" bestFit="1" customWidth="1"/>
    <col min="524" max="524" width="9.3984375" style="2" bestFit="1" customWidth="1"/>
    <col min="525" max="525" width="7.3984375" style="2" bestFit="1" customWidth="1"/>
    <col min="526" max="526" width="6.3984375" style="2" bestFit="1" customWidth="1"/>
    <col min="527" max="527" width="7.3984375" style="2" bestFit="1" customWidth="1"/>
    <col min="528" max="528" width="6.3984375" style="2" bestFit="1" customWidth="1"/>
    <col min="529" max="529" width="8.3984375" style="2" bestFit="1" customWidth="1"/>
    <col min="530" max="530" width="9.3984375" style="2" bestFit="1" customWidth="1"/>
    <col min="531" max="531" width="6.3984375" style="2" bestFit="1" customWidth="1"/>
    <col min="532" max="532" width="7.3984375" style="2" bestFit="1" customWidth="1"/>
    <col min="533" max="534" width="6.3984375" style="2" bestFit="1" customWidth="1"/>
    <col min="535" max="535" width="3.3984375" style="2" bestFit="1" customWidth="1"/>
    <col min="536" max="536" width="9.3984375" style="2" bestFit="1" customWidth="1"/>
    <col min="537" max="537" width="6.3984375" style="2" bestFit="1" customWidth="1"/>
    <col min="538" max="538" width="8.3984375" style="2" bestFit="1" customWidth="1"/>
    <col min="539" max="539" width="3.3984375" style="2" bestFit="1" customWidth="1"/>
    <col min="540" max="540" width="6.3984375" style="2" bestFit="1" customWidth="1"/>
    <col min="541" max="541" width="8.3984375" style="2" bestFit="1" customWidth="1"/>
    <col min="542" max="542" width="5.3984375" style="2" bestFit="1" customWidth="1"/>
    <col min="543" max="543" width="8.3984375" style="2" bestFit="1" customWidth="1"/>
    <col min="544" max="544" width="5.3984375" style="2" bestFit="1" customWidth="1"/>
    <col min="545" max="545" width="9.3984375" style="2" bestFit="1" customWidth="1"/>
    <col min="546" max="546" width="6.3984375" style="2" bestFit="1" customWidth="1"/>
    <col min="547" max="547" width="3.3984375" style="2" bestFit="1" customWidth="1"/>
    <col min="548" max="548" width="6.3984375" style="2" bestFit="1" customWidth="1"/>
    <col min="549" max="549" width="7.3984375" style="2" bestFit="1" customWidth="1"/>
    <col min="550" max="550" width="6.3984375" style="2" bestFit="1" customWidth="1"/>
    <col min="551" max="551" width="7.3984375" style="2" bestFit="1" customWidth="1"/>
    <col min="552" max="552" width="6.3984375" style="2" bestFit="1" customWidth="1"/>
    <col min="553" max="553" width="8.3984375" style="2" bestFit="1" customWidth="1"/>
    <col min="554" max="555" width="5.3984375" style="2" bestFit="1" customWidth="1"/>
    <col min="556" max="557" width="6.3984375" style="2" bestFit="1" customWidth="1"/>
    <col min="558" max="558" width="7.3984375" style="2" bestFit="1" customWidth="1"/>
    <col min="559" max="559" width="6.3984375" style="2" bestFit="1" customWidth="1"/>
    <col min="560" max="560" width="5.3984375" style="2" bestFit="1" customWidth="1"/>
    <col min="561" max="561" width="6.3984375" style="2" bestFit="1" customWidth="1"/>
    <col min="562" max="562" width="5.3984375" style="2" bestFit="1" customWidth="1"/>
    <col min="563" max="564" width="6.3984375" style="2" bestFit="1" customWidth="1"/>
    <col min="565" max="566" width="5.3984375" style="2" bestFit="1" customWidth="1"/>
    <col min="567" max="567" width="8.3984375" style="2" bestFit="1" customWidth="1"/>
    <col min="568" max="568" width="6.3984375" style="2" bestFit="1" customWidth="1"/>
    <col min="569" max="569" width="7.3984375" style="2" bestFit="1" customWidth="1"/>
    <col min="570" max="570" width="9.3984375" style="2" bestFit="1" customWidth="1"/>
    <col min="571" max="572" width="8.3984375" style="2" bestFit="1" customWidth="1"/>
    <col min="573" max="574" width="5.3984375" style="2" bestFit="1" customWidth="1"/>
    <col min="575" max="575" width="9.3984375" style="2" bestFit="1" customWidth="1"/>
    <col min="576" max="576" width="11.3984375" style="2" bestFit="1" customWidth="1"/>
    <col min="577" max="577" width="6.3984375" style="2" bestFit="1" customWidth="1"/>
    <col min="578" max="578" width="7.3984375" style="2" bestFit="1" customWidth="1"/>
    <col min="579" max="579" width="6.3984375" style="2" bestFit="1" customWidth="1"/>
    <col min="580" max="580" width="5.3984375" style="2" bestFit="1" customWidth="1"/>
    <col min="581" max="581" width="6.3984375" style="2" bestFit="1" customWidth="1"/>
    <col min="582" max="582" width="5.3984375" style="2" bestFit="1" customWidth="1"/>
    <col min="583" max="584" width="6.3984375" style="2" bestFit="1" customWidth="1"/>
    <col min="585" max="585" width="9.3984375" style="2" bestFit="1" customWidth="1"/>
    <col min="586" max="586" width="5.3984375" style="2" bestFit="1" customWidth="1"/>
    <col min="587" max="587" width="7.3984375" style="2" bestFit="1" customWidth="1"/>
    <col min="588" max="590" width="6.3984375" style="2" bestFit="1" customWidth="1"/>
    <col min="591" max="591" width="8.3984375" style="2" bestFit="1" customWidth="1"/>
    <col min="592" max="593" width="6.3984375" style="2" bestFit="1" customWidth="1"/>
    <col min="594" max="594" width="5.3984375" style="2" bestFit="1" customWidth="1"/>
    <col min="595" max="595" width="8.3984375" style="2" bestFit="1" customWidth="1"/>
    <col min="596" max="596" width="6.3984375" style="2" bestFit="1" customWidth="1"/>
    <col min="597" max="597" width="8.3984375" style="2" bestFit="1" customWidth="1"/>
    <col min="598" max="599" width="6.3984375" style="2" bestFit="1" customWidth="1"/>
    <col min="600" max="600" width="8.3984375" style="2" bestFit="1" customWidth="1"/>
    <col min="601" max="602" width="6.3984375" style="2" bestFit="1" customWidth="1"/>
    <col min="603" max="603" width="5.3984375" style="2" bestFit="1" customWidth="1"/>
    <col min="604" max="604" width="6.3984375" style="2" bestFit="1" customWidth="1"/>
    <col min="605" max="605" width="9.3984375" style="2" bestFit="1" customWidth="1"/>
    <col min="606" max="608" width="6.3984375" style="2" bestFit="1" customWidth="1"/>
    <col min="609" max="609" width="8.3984375" style="2" bestFit="1" customWidth="1"/>
    <col min="610" max="610" width="5.3984375" style="2" bestFit="1" customWidth="1"/>
    <col min="611" max="611" width="7.3984375" style="2" bestFit="1" customWidth="1"/>
    <col min="612" max="612" width="12.3984375" style="2" bestFit="1" customWidth="1"/>
    <col min="613" max="613" width="6.8984375" style="2" bestFit="1" customWidth="1"/>
    <col min="614" max="615" width="9.3984375" style="2" bestFit="1" customWidth="1"/>
    <col min="616" max="616" width="6.8984375" style="2" bestFit="1" customWidth="1"/>
    <col min="617" max="617" width="9.3984375" style="2" bestFit="1" customWidth="1"/>
    <col min="618" max="618" width="6.8984375" style="2" bestFit="1" customWidth="1"/>
    <col min="619" max="619" width="9.3984375" style="2" bestFit="1" customWidth="1"/>
    <col min="620" max="620" width="10.3984375" style="2" bestFit="1" customWidth="1"/>
    <col min="621" max="621" width="9.3984375" style="2" bestFit="1" customWidth="1"/>
    <col min="622" max="622" width="12" style="2" bestFit="1" customWidth="1"/>
    <col min="623" max="623" width="14.8984375" style="2" bestFit="1" customWidth="1"/>
    <col min="624" max="624" width="8.8984375" style="2" bestFit="1" customWidth="1"/>
    <col min="625" max="625" width="11.3984375" style="2" bestFit="1" customWidth="1"/>
    <col min="626" max="626" width="8.8984375" style="2" bestFit="1" customWidth="1"/>
    <col min="627" max="627" width="11.3984375" style="2" bestFit="1" customWidth="1"/>
    <col min="628" max="628" width="6.3984375" style="2" bestFit="1" customWidth="1"/>
    <col min="629" max="630" width="8.3984375" style="2" bestFit="1" customWidth="1"/>
    <col min="631" max="631" width="9.3984375" style="2" bestFit="1" customWidth="1"/>
    <col min="632" max="632" width="6.8984375" style="2" bestFit="1" customWidth="1"/>
    <col min="633" max="633" width="9.3984375" style="2" bestFit="1" customWidth="1"/>
    <col min="634" max="634" width="6.8984375" style="2" bestFit="1" customWidth="1"/>
    <col min="635" max="635" width="9.3984375" style="2" bestFit="1" customWidth="1"/>
    <col min="636" max="636" width="11" style="2" bestFit="1" customWidth="1"/>
    <col min="637" max="637" width="13.8984375" style="2" bestFit="1" customWidth="1"/>
    <col min="638" max="638" width="5.8984375" style="2" bestFit="1" customWidth="1"/>
    <col min="639" max="639" width="8.3984375" style="2" bestFit="1" customWidth="1"/>
    <col min="640" max="640" width="6.8984375" style="2" bestFit="1" customWidth="1"/>
    <col min="641" max="641" width="9.3984375" style="2" bestFit="1" customWidth="1"/>
    <col min="642" max="642" width="6.8984375" style="2" bestFit="1" customWidth="1"/>
    <col min="643" max="643" width="9.3984375" style="2" bestFit="1" customWidth="1"/>
    <col min="644" max="644" width="7.3984375" style="2" bestFit="1" customWidth="1"/>
    <col min="645" max="645" width="9.3984375" style="2" bestFit="1" customWidth="1"/>
    <col min="646" max="646" width="6.8984375" style="2" bestFit="1" customWidth="1"/>
    <col min="647" max="647" width="9.3984375" style="2" bestFit="1" customWidth="1"/>
    <col min="648" max="648" width="5.8984375" style="2" bestFit="1" customWidth="1"/>
    <col min="649" max="649" width="5.3984375" style="2" bestFit="1" customWidth="1"/>
    <col min="650" max="650" width="8.3984375" style="2" bestFit="1" customWidth="1"/>
    <col min="651" max="651" width="8.8984375" style="2" bestFit="1" customWidth="1"/>
    <col min="652" max="652" width="11.3984375" style="2" bestFit="1" customWidth="1"/>
    <col min="653" max="653" width="6.8984375" style="2" bestFit="1" customWidth="1"/>
    <col min="654" max="654" width="9.3984375" style="2" bestFit="1" customWidth="1"/>
    <col min="655" max="655" width="7.8984375" style="2" bestFit="1" customWidth="1"/>
    <col min="656" max="656" width="10.3984375" style="2" bestFit="1" customWidth="1"/>
    <col min="657" max="657" width="6.8984375" style="2" bestFit="1" customWidth="1"/>
    <col min="658" max="658" width="9.3984375" style="2" bestFit="1" customWidth="1"/>
    <col min="659" max="659" width="6.8984375" style="2" bestFit="1" customWidth="1"/>
    <col min="660" max="660" width="9.3984375" style="2" bestFit="1" customWidth="1"/>
    <col min="661" max="661" width="7.3984375" style="2" bestFit="1" customWidth="1"/>
    <col min="662" max="662" width="9.3984375" style="2" bestFit="1" customWidth="1"/>
    <col min="663" max="663" width="3.8984375" style="2" bestFit="1" customWidth="1"/>
    <col min="664" max="664" width="9.3984375" style="2" bestFit="1" customWidth="1"/>
    <col min="665" max="665" width="6.3984375" style="2" bestFit="1" customWidth="1"/>
    <col min="666" max="666" width="4.3984375" style="2" bestFit="1" customWidth="1"/>
    <col min="667" max="667" width="9.3984375" style="2" bestFit="1" customWidth="1"/>
    <col min="668" max="668" width="5.3984375" style="2" bestFit="1" customWidth="1"/>
    <col min="669" max="669" width="6.3984375" style="2" bestFit="1" customWidth="1"/>
    <col min="670" max="670" width="8.3984375" style="2" bestFit="1" customWidth="1"/>
    <col min="671" max="671" width="6.3984375" style="2" bestFit="1" customWidth="1"/>
    <col min="672" max="672" width="8.3984375" style="2" bestFit="1" customWidth="1"/>
    <col min="673" max="673" width="5.3984375" style="2" bestFit="1" customWidth="1"/>
    <col min="674" max="674" width="8.3984375" style="2" bestFit="1" customWidth="1"/>
    <col min="675" max="675" width="5.3984375" style="2" bestFit="1" customWidth="1"/>
    <col min="676" max="676" width="10.3984375" style="2" bestFit="1" customWidth="1"/>
    <col min="677" max="677" width="5.3984375" style="2" bestFit="1" customWidth="1"/>
    <col min="678" max="678" width="7.3984375" style="2" bestFit="1" customWidth="1"/>
    <col min="679" max="679" width="4.3984375" style="2" bestFit="1" customWidth="1"/>
    <col min="680" max="680" width="2.3984375" style="2" bestFit="1" customWidth="1"/>
    <col min="681" max="682" width="6.8984375" style="2" bestFit="1" customWidth="1"/>
    <col min="683" max="683" width="9.3984375" style="2" bestFit="1" customWidth="1"/>
    <col min="684" max="684" width="7.8984375" style="2" bestFit="1" customWidth="1"/>
    <col min="685" max="685" width="10.3984375" style="2" bestFit="1" customWidth="1"/>
    <col min="686" max="686" width="6.8984375" style="2" bestFit="1" customWidth="1"/>
    <col min="687" max="687" width="9.3984375" style="2" bestFit="1" customWidth="1"/>
    <col min="688" max="688" width="8.8984375" style="2" bestFit="1" customWidth="1"/>
    <col min="689" max="689" width="11.3984375" style="2" bestFit="1" customWidth="1"/>
    <col min="690" max="690" width="6.8984375" style="2" bestFit="1" customWidth="1"/>
    <col min="691" max="691" width="9.3984375" style="2" bestFit="1" customWidth="1"/>
    <col min="692" max="692" width="7.8984375" style="2" bestFit="1" customWidth="1"/>
    <col min="693" max="693" width="10.3984375" style="2" bestFit="1" customWidth="1"/>
    <col min="694" max="694" width="8.3984375" style="2" bestFit="1" customWidth="1"/>
    <col min="695" max="695" width="9.3984375" style="2" bestFit="1" customWidth="1"/>
    <col min="696" max="696" width="10" style="2" bestFit="1" customWidth="1"/>
    <col min="697" max="697" width="12.3984375" style="2" bestFit="1" customWidth="1"/>
    <col min="698" max="698" width="5.8984375" style="2" bestFit="1" customWidth="1"/>
    <col min="699" max="699" width="8.3984375" style="2" bestFit="1" customWidth="1"/>
    <col min="700" max="700" width="6.8984375" style="2" bestFit="1" customWidth="1"/>
    <col min="701" max="701" width="9.3984375" style="2" bestFit="1" customWidth="1"/>
    <col min="702" max="702" width="8.3984375" style="2" bestFit="1" customWidth="1"/>
    <col min="703" max="703" width="9.3984375" style="2" bestFit="1" customWidth="1"/>
    <col min="704" max="704" width="5.8984375" style="2" bestFit="1" customWidth="1"/>
    <col min="705" max="705" width="5.3984375" style="2" bestFit="1" customWidth="1"/>
    <col min="706" max="706" width="7.3984375" style="2" bestFit="1" customWidth="1"/>
    <col min="707" max="707" width="8.3984375" style="2" bestFit="1" customWidth="1"/>
    <col min="708" max="708" width="7.3984375" style="2" bestFit="1" customWidth="1"/>
    <col min="709" max="709" width="9.3984375" style="2" bestFit="1" customWidth="1"/>
    <col min="710" max="710" width="5.8984375" style="2" bestFit="1" customWidth="1"/>
    <col min="711" max="712" width="8.3984375" style="2" bestFit="1" customWidth="1"/>
    <col min="713" max="713" width="9.3984375" style="2" bestFit="1" customWidth="1"/>
    <col min="714" max="714" width="6.8984375" style="2" bestFit="1" customWidth="1"/>
    <col min="715" max="715" width="9.3984375" style="2" bestFit="1" customWidth="1"/>
    <col min="716" max="716" width="6.8984375" style="2" bestFit="1" customWidth="1"/>
    <col min="717" max="717" width="9.3984375" style="2" bestFit="1" customWidth="1"/>
    <col min="718" max="718" width="6.8984375" style="2" bestFit="1" customWidth="1"/>
    <col min="719" max="719" width="5.3984375" style="2" bestFit="1" customWidth="1"/>
    <col min="720" max="720" width="9.3984375" style="2" bestFit="1" customWidth="1"/>
    <col min="721" max="721" width="6.8984375" style="2" bestFit="1" customWidth="1"/>
    <col min="722" max="722" width="9.3984375" style="2" bestFit="1" customWidth="1"/>
    <col min="723" max="723" width="6.8984375" style="2" bestFit="1" customWidth="1"/>
    <col min="724" max="724" width="9.3984375" style="2" bestFit="1" customWidth="1"/>
    <col min="725" max="725" width="10.3984375" style="2" bestFit="1" customWidth="1"/>
    <col min="726" max="726" width="9.3984375" style="2" bestFit="1" customWidth="1"/>
    <col min="727" max="727" width="3.8984375" style="2" bestFit="1" customWidth="1"/>
    <col min="728" max="728" width="5.3984375" style="2" bestFit="1" customWidth="1"/>
    <col min="729" max="729" width="4.3984375" style="2" bestFit="1" customWidth="1"/>
    <col min="730" max="730" width="5.3984375" style="2" bestFit="1" customWidth="1"/>
    <col min="731" max="731" width="4.3984375" style="2" bestFit="1" customWidth="1"/>
    <col min="732" max="732" width="6.8984375" style="2" bestFit="1" customWidth="1"/>
    <col min="733" max="733" width="7.3984375" style="2" bestFit="1" customWidth="1"/>
    <col min="734" max="734" width="9.3984375" style="2" bestFit="1" customWidth="1"/>
    <col min="735" max="735" width="7.8984375" style="2" bestFit="1" customWidth="1"/>
    <col min="736" max="736" width="10.3984375" style="2" bestFit="1" customWidth="1"/>
    <col min="737" max="737" width="6.8984375" style="2" bestFit="1" customWidth="1"/>
    <col min="738" max="738" width="9.3984375" style="2" bestFit="1" customWidth="1"/>
    <col min="739" max="739" width="8.3984375" style="2" bestFit="1" customWidth="1"/>
    <col min="740" max="740" width="9.3984375" style="2" bestFit="1" customWidth="1"/>
    <col min="741" max="741" width="6.8984375" style="2" bestFit="1" customWidth="1"/>
    <col min="742" max="742" width="9.3984375" style="2" bestFit="1" customWidth="1"/>
    <col min="743" max="743" width="8.3984375" style="2" bestFit="1" customWidth="1"/>
    <col min="744" max="744" width="9.3984375" style="2" bestFit="1" customWidth="1"/>
    <col min="745" max="745" width="5.8984375" style="2" bestFit="1" customWidth="1"/>
    <col min="746" max="746" width="9.3984375" style="2" bestFit="1" customWidth="1"/>
    <col min="747" max="747" width="8.3984375" style="2" bestFit="1" customWidth="1"/>
    <col min="748" max="748" width="7.8984375" style="2" bestFit="1" customWidth="1"/>
    <col min="749" max="749" width="10.3984375" style="2" bestFit="1" customWidth="1"/>
    <col min="750" max="750" width="6.8984375" style="2" bestFit="1" customWidth="1"/>
    <col min="751" max="751" width="9.3984375" style="2" bestFit="1" customWidth="1"/>
    <col min="752" max="752" width="6.8984375" style="2" bestFit="1" customWidth="1"/>
    <col min="753" max="753" width="9.3984375" style="2" bestFit="1" customWidth="1"/>
    <col min="754" max="754" width="6.8984375" style="2" bestFit="1" customWidth="1"/>
    <col min="755" max="755" width="9.3984375" style="2" bestFit="1" customWidth="1"/>
    <col min="756" max="756" width="6.8984375" style="2" bestFit="1" customWidth="1"/>
    <col min="757" max="757" width="9.3984375" style="2" bestFit="1" customWidth="1"/>
    <col min="758" max="758" width="5.8984375" style="2" bestFit="1" customWidth="1"/>
    <col min="759" max="759" width="8.3984375" style="2" bestFit="1" customWidth="1"/>
    <col min="760" max="760" width="7.8984375" style="2" bestFit="1" customWidth="1"/>
    <col min="761" max="761" width="10.3984375" style="2" bestFit="1" customWidth="1"/>
    <col min="762" max="762" width="6.8984375" style="2" bestFit="1" customWidth="1"/>
    <col min="763" max="763" width="9.3984375" style="2" bestFit="1" customWidth="1"/>
    <col min="764" max="764" width="5.8984375" style="2" bestFit="1" customWidth="1"/>
    <col min="765" max="765" width="8.3984375" style="2" bestFit="1" customWidth="1"/>
    <col min="766" max="766" width="6.8984375" style="2" bestFit="1" customWidth="1"/>
    <col min="767" max="767" width="9.3984375" style="2" bestFit="1" customWidth="1"/>
    <col min="768" max="768" width="6.8984375" style="2" bestFit="1" customWidth="1"/>
    <col min="769" max="769" width="9.3984375" style="2" bestFit="1" customWidth="1"/>
    <col min="770" max="770" width="6.8984375" style="2" bestFit="1" customWidth="1"/>
    <col min="771" max="771" width="9.3984375" style="2" bestFit="1" customWidth="1"/>
    <col min="772" max="772" width="6.8984375" style="2" bestFit="1" customWidth="1"/>
    <col min="773" max="773" width="9.3984375" style="2" bestFit="1" customWidth="1"/>
    <col min="774" max="774" width="6.8984375" style="2" bestFit="1" customWidth="1"/>
    <col min="775" max="775" width="9.3984375" style="2" bestFit="1" customWidth="1"/>
    <col min="776" max="776" width="7.8984375" style="2" bestFit="1" customWidth="1"/>
    <col min="777" max="777" width="10.3984375" style="2" bestFit="1" customWidth="1"/>
    <col min="778" max="779" width="9.3984375" style="2" bestFit="1" customWidth="1"/>
    <col min="780" max="780" width="6.8984375" style="2" bestFit="1" customWidth="1"/>
    <col min="781" max="781" width="9.3984375" style="2" bestFit="1" customWidth="1"/>
    <col min="782" max="782" width="3.8984375" style="2" bestFit="1" customWidth="1"/>
    <col min="783" max="783" width="6.3984375" style="2" bestFit="1" customWidth="1"/>
    <col min="784" max="784" width="2.3984375" style="2" bestFit="1" customWidth="1"/>
    <col min="785" max="786" width="5.3984375" style="2" bestFit="1" customWidth="1"/>
    <col min="787" max="787" width="4.3984375" style="2" bestFit="1" customWidth="1"/>
    <col min="788" max="788" width="6.8984375" style="2" bestFit="1" customWidth="1"/>
    <col min="789" max="789" width="7.8984375" style="2" bestFit="1" customWidth="1"/>
    <col min="790" max="790" width="10.3984375" style="2" bestFit="1" customWidth="1"/>
    <col min="791" max="791" width="7.8984375" style="2" bestFit="1" customWidth="1"/>
    <col min="792" max="792" width="10.3984375" style="2" bestFit="1" customWidth="1"/>
    <col min="793" max="793" width="7.8984375" style="2" bestFit="1" customWidth="1"/>
    <col min="794" max="794" width="10.3984375" style="2" bestFit="1" customWidth="1"/>
    <col min="795" max="795" width="6.8984375" style="2" bestFit="1" customWidth="1"/>
    <col min="796" max="798" width="9.3984375" style="2" bestFit="1" customWidth="1"/>
    <col min="799" max="799" width="5.8984375" style="2" bestFit="1" customWidth="1"/>
    <col min="800" max="800" width="8.3984375" style="2" bestFit="1" customWidth="1"/>
    <col min="801" max="801" width="6.8984375" style="2" bestFit="1" customWidth="1"/>
    <col min="802" max="802" width="9.3984375" style="2" bestFit="1" customWidth="1"/>
    <col min="803" max="803" width="6.8984375" style="2" bestFit="1" customWidth="1"/>
    <col min="804" max="804" width="9.3984375" style="2" bestFit="1" customWidth="1"/>
    <col min="805" max="805" width="6.8984375" style="2" bestFit="1" customWidth="1"/>
    <col min="806" max="806" width="9.3984375" style="2" bestFit="1" customWidth="1"/>
    <col min="807" max="807" width="6.8984375" style="2" bestFit="1" customWidth="1"/>
    <col min="808" max="808" width="9.3984375" style="2" bestFit="1" customWidth="1"/>
    <col min="809" max="809" width="10.3984375" style="2" bestFit="1" customWidth="1"/>
    <col min="810" max="810" width="9.3984375" style="2" bestFit="1" customWidth="1"/>
    <col min="811" max="811" width="6.8984375" style="2" bestFit="1" customWidth="1"/>
    <col min="812" max="812" width="9.3984375" style="2" bestFit="1" customWidth="1"/>
    <col min="813" max="813" width="8.3984375" style="2" bestFit="1" customWidth="1"/>
    <col min="814" max="814" width="9.3984375" style="2" bestFit="1" customWidth="1"/>
    <col min="815" max="815" width="7.8984375" style="2" bestFit="1" customWidth="1"/>
    <col min="816" max="816" width="10.3984375" style="2" bestFit="1" customWidth="1"/>
    <col min="817" max="817" width="6.8984375" style="2" bestFit="1" customWidth="1"/>
    <col min="818" max="818" width="9.3984375" style="2" bestFit="1" customWidth="1"/>
    <col min="819" max="819" width="8.8984375" style="2" bestFit="1" customWidth="1"/>
    <col min="820" max="820" width="11.3984375" style="2" bestFit="1" customWidth="1"/>
    <col min="821" max="821" width="6.8984375" style="2" bestFit="1" customWidth="1"/>
    <col min="822" max="822" width="9.3984375" style="2" bestFit="1" customWidth="1"/>
    <col min="823" max="823" width="8.8984375" style="2" bestFit="1" customWidth="1"/>
    <col min="824" max="824" width="11.3984375" style="2" bestFit="1" customWidth="1"/>
    <col min="825" max="825" width="8.3984375" style="2" bestFit="1" customWidth="1"/>
    <col min="826" max="826" width="9.3984375" style="2" bestFit="1" customWidth="1"/>
    <col min="827" max="827" width="6.8984375" style="2" bestFit="1" customWidth="1"/>
    <col min="828" max="828" width="9.3984375" style="2" bestFit="1" customWidth="1"/>
    <col min="829" max="829" width="6.8984375" style="2" bestFit="1" customWidth="1"/>
    <col min="830" max="830" width="9.3984375" style="2" bestFit="1" customWidth="1"/>
    <col min="831" max="831" width="5.8984375" style="2" bestFit="1" customWidth="1"/>
    <col min="832" max="832" width="8.3984375" style="2" bestFit="1" customWidth="1"/>
    <col min="833" max="833" width="8.8984375" style="2" bestFit="1" customWidth="1"/>
    <col min="834" max="834" width="11.3984375" style="2" bestFit="1" customWidth="1"/>
    <col min="835" max="835" width="3.8984375" style="2" bestFit="1" customWidth="1"/>
    <col min="836" max="836" width="5.3984375" style="2" bestFit="1" customWidth="1"/>
    <col min="837" max="837" width="4.3984375" style="2" bestFit="1" customWidth="1"/>
    <col min="838" max="839" width="6.8984375" style="2" bestFit="1" customWidth="1"/>
    <col min="840" max="840" width="9.3984375" style="2" bestFit="1" customWidth="1"/>
    <col min="841" max="841" width="5.8984375" style="2" bestFit="1" customWidth="1"/>
    <col min="842" max="842" width="8.3984375" style="2" bestFit="1" customWidth="1"/>
    <col min="843" max="843" width="8.8984375" style="2" bestFit="1" customWidth="1"/>
    <col min="844" max="844" width="11.3984375" style="2" bestFit="1" customWidth="1"/>
    <col min="845" max="845" width="8.3984375" style="2" bestFit="1" customWidth="1"/>
    <col min="846" max="846" width="9.3984375" style="2" bestFit="1" customWidth="1"/>
    <col min="847" max="847" width="7.3984375" style="2" bestFit="1" customWidth="1"/>
    <col min="848" max="850" width="9.3984375" style="2" bestFit="1" customWidth="1"/>
    <col min="851" max="851" width="7.8984375" style="2" bestFit="1" customWidth="1"/>
    <col min="852" max="852" width="10.3984375" style="2" bestFit="1" customWidth="1"/>
    <col min="853" max="853" width="7.3984375" style="2" bestFit="1" customWidth="1"/>
    <col min="854" max="854" width="9.3984375" style="2" bestFit="1" customWidth="1"/>
    <col min="855" max="855" width="10" style="2" bestFit="1" customWidth="1"/>
    <col min="856" max="856" width="12.3984375" style="2" bestFit="1" customWidth="1"/>
    <col min="857" max="857" width="8.3984375" style="2" bestFit="1" customWidth="1"/>
    <col min="858" max="858" width="9.3984375" style="2" bestFit="1" customWidth="1"/>
    <col min="859" max="859" width="11.3984375" style="2" bestFit="1" customWidth="1"/>
    <col min="860" max="860" width="9.3984375" style="2" bestFit="1" customWidth="1"/>
    <col min="861" max="861" width="7.8984375" style="2" bestFit="1" customWidth="1"/>
    <col min="862" max="862" width="10.3984375" style="2" bestFit="1" customWidth="1"/>
    <col min="863" max="863" width="3.8984375" style="2" bestFit="1" customWidth="1"/>
    <col min="864" max="865" width="5.3984375" style="2" bestFit="1" customWidth="1"/>
    <col min="866" max="866" width="4.3984375" style="2" bestFit="1" customWidth="1"/>
    <col min="867" max="867" width="6.8984375" style="2" bestFit="1" customWidth="1"/>
    <col min="868" max="868" width="7.8984375" style="2" bestFit="1" customWidth="1"/>
    <col min="869" max="869" width="10.3984375" style="2" bestFit="1" customWidth="1"/>
    <col min="870" max="870" width="6.8984375" style="2" bestFit="1" customWidth="1"/>
    <col min="871" max="871" width="9.3984375" style="2" bestFit="1" customWidth="1"/>
    <col min="872" max="872" width="8.8984375" style="2" bestFit="1" customWidth="1"/>
    <col min="873" max="873" width="11.3984375" style="2" bestFit="1" customWidth="1"/>
    <col min="874" max="874" width="6.8984375" style="2" bestFit="1" customWidth="1"/>
    <col min="875" max="875" width="9.3984375" style="2" bestFit="1" customWidth="1"/>
    <col min="876" max="876" width="8.3984375" style="2" bestFit="1" customWidth="1"/>
    <col min="877" max="877" width="9.3984375" style="2" bestFit="1" customWidth="1"/>
    <col min="878" max="878" width="6.8984375" style="2" bestFit="1" customWidth="1"/>
    <col min="879" max="879" width="9.3984375" style="2" bestFit="1" customWidth="1"/>
    <col min="880" max="880" width="6.8984375" style="2" bestFit="1" customWidth="1"/>
    <col min="881" max="883" width="9.3984375" style="2" bestFit="1" customWidth="1"/>
    <col min="884" max="884" width="6.8984375" style="2" bestFit="1" customWidth="1"/>
    <col min="885" max="885" width="9.3984375" style="2" bestFit="1" customWidth="1"/>
    <col min="886" max="886" width="6.8984375" style="2" bestFit="1" customWidth="1"/>
    <col min="887" max="887" width="9.3984375" style="2" bestFit="1" customWidth="1"/>
    <col min="888" max="888" width="6.8984375" style="2" bestFit="1" customWidth="1"/>
    <col min="889" max="889" width="9.3984375" style="2" bestFit="1" customWidth="1"/>
    <col min="890" max="890" width="6.8984375" style="2" bestFit="1" customWidth="1"/>
    <col min="891" max="891" width="9.3984375" style="2" bestFit="1" customWidth="1"/>
    <col min="892" max="893" width="8.3984375" style="2" bestFit="1" customWidth="1"/>
    <col min="894" max="894" width="6.8984375" style="2" bestFit="1" customWidth="1"/>
    <col min="895" max="895" width="9.3984375" style="2" bestFit="1" customWidth="1"/>
    <col min="896" max="896" width="7.8984375" style="2" bestFit="1" customWidth="1"/>
    <col min="897" max="897" width="10.3984375" style="2" bestFit="1" customWidth="1"/>
    <col min="898" max="899" width="9.3984375" style="2" bestFit="1" customWidth="1"/>
    <col min="900" max="900" width="6.8984375" style="2" bestFit="1" customWidth="1"/>
    <col min="901" max="901" width="9.3984375" style="2" bestFit="1" customWidth="1"/>
    <col min="902" max="902" width="6.8984375" style="2" bestFit="1" customWidth="1"/>
    <col min="903" max="903" width="9.3984375" style="2" bestFit="1" customWidth="1"/>
    <col min="904" max="904" width="10.3984375" style="2" bestFit="1" customWidth="1"/>
    <col min="905" max="905" width="12.3984375" style="2" bestFit="1" customWidth="1"/>
    <col min="906" max="906" width="4.8984375" style="2" bestFit="1" customWidth="1"/>
    <col min="907" max="907" width="3.3984375" style="2" bestFit="1" customWidth="1"/>
    <col min="908" max="908" width="9.3984375" style="2" bestFit="1" customWidth="1"/>
    <col min="909" max="910" width="5.3984375" style="2" bestFit="1" customWidth="1"/>
    <col min="911" max="911" width="3.3984375" style="2" bestFit="1" customWidth="1"/>
    <col min="912" max="913" width="5.3984375" style="2" bestFit="1" customWidth="1"/>
    <col min="914" max="914" width="8.3984375" style="2" bestFit="1" customWidth="1"/>
    <col min="915" max="915" width="7.8984375" style="2" bestFit="1" customWidth="1"/>
    <col min="916" max="916" width="10" style="2" bestFit="1" customWidth="1"/>
    <col min="917" max="917" width="12.3984375" style="2" bestFit="1" customWidth="1"/>
    <col min="918" max="918" width="7.8984375" style="2" bestFit="1" customWidth="1"/>
    <col min="919" max="921" width="10.3984375" style="2" bestFit="1" customWidth="1"/>
    <col min="922" max="922" width="10" style="2" bestFit="1" customWidth="1"/>
    <col min="923" max="923" width="12.3984375" style="2" bestFit="1" customWidth="1"/>
    <col min="924" max="924" width="7.3984375" style="2" bestFit="1" customWidth="1"/>
    <col min="925" max="925" width="9.3984375" style="2" bestFit="1" customWidth="1"/>
    <col min="926" max="926" width="7.8984375" style="2" bestFit="1" customWidth="1"/>
    <col min="927" max="928" width="10.3984375" style="2" bestFit="1" customWidth="1"/>
    <col min="929" max="929" width="9.3984375" style="2" bestFit="1" customWidth="1"/>
    <col min="930" max="930" width="6.8984375" style="2" bestFit="1" customWidth="1"/>
    <col min="931" max="931" width="9.3984375" style="2" bestFit="1" customWidth="1"/>
    <col min="932" max="932" width="4.8984375" style="2" bestFit="1" customWidth="1"/>
    <col min="933" max="933" width="3.3984375" style="2" bestFit="1" customWidth="1"/>
    <col min="934" max="935" width="6.3984375" style="2" bestFit="1" customWidth="1"/>
    <col min="936" max="936" width="9.3984375" style="2" bestFit="1" customWidth="1"/>
    <col min="937" max="937" width="5.3984375" style="2" bestFit="1" customWidth="1"/>
    <col min="938" max="938" width="6.3984375" style="2" bestFit="1" customWidth="1"/>
    <col min="939" max="940" width="7.8984375" style="2" bestFit="1" customWidth="1"/>
    <col min="941" max="941" width="10.3984375" style="2" bestFit="1" customWidth="1"/>
    <col min="942" max="942" width="8.8984375" style="2" bestFit="1" customWidth="1"/>
    <col min="943" max="943" width="11.3984375" style="2" bestFit="1" customWidth="1"/>
    <col min="944" max="944" width="8.3984375" style="2" bestFit="1" customWidth="1"/>
    <col min="945" max="945" width="10.3984375" style="2" bestFit="1" customWidth="1"/>
    <col min="946" max="946" width="8.8984375" style="2" bestFit="1" customWidth="1"/>
    <col min="947" max="947" width="11.3984375" style="2" bestFit="1" customWidth="1"/>
    <col min="948" max="948" width="6.8984375" style="2" bestFit="1" customWidth="1"/>
    <col min="949" max="949" width="9.3984375" style="2" bestFit="1" customWidth="1"/>
    <col min="950" max="950" width="7.8984375" style="2" bestFit="1" customWidth="1"/>
    <col min="951" max="951" width="10.3984375" style="2" bestFit="1" customWidth="1"/>
    <col min="952" max="952" width="7.8984375" style="2" bestFit="1" customWidth="1"/>
    <col min="953" max="953" width="10.3984375" style="2" bestFit="1" customWidth="1"/>
    <col min="954" max="954" width="6.8984375" style="2" bestFit="1" customWidth="1"/>
    <col min="955" max="955" width="9.3984375" style="2" bestFit="1" customWidth="1"/>
    <col min="956" max="956" width="11" style="2" bestFit="1" customWidth="1"/>
    <col min="957" max="957" width="13.8984375" style="2" bestFit="1" customWidth="1"/>
    <col min="958" max="958" width="7.8984375" style="2" bestFit="1" customWidth="1"/>
    <col min="959" max="961" width="10.3984375" style="2" bestFit="1" customWidth="1"/>
    <col min="962" max="962" width="4.8984375" style="2" bestFit="1" customWidth="1"/>
    <col min="963" max="964" width="6.3984375" style="2" bestFit="1" customWidth="1"/>
    <col min="965" max="966" width="7.8984375" style="2" bestFit="1" customWidth="1"/>
    <col min="967" max="967" width="10.3984375" style="2" bestFit="1" customWidth="1"/>
    <col min="968" max="968" width="7.8984375" style="2" bestFit="1" customWidth="1"/>
    <col min="969" max="969" width="10.3984375" style="2" bestFit="1" customWidth="1"/>
    <col min="970" max="970" width="7.8984375" style="2" bestFit="1" customWidth="1"/>
    <col min="971" max="971" width="10.3984375" style="2" bestFit="1" customWidth="1"/>
    <col min="972" max="972" width="11" style="2" bestFit="1" customWidth="1"/>
    <col min="973" max="973" width="13.8984375" style="2" bestFit="1" customWidth="1"/>
    <col min="974" max="974" width="7.8984375" style="2" bestFit="1" customWidth="1"/>
    <col min="975" max="975" width="10.3984375" style="2" bestFit="1" customWidth="1"/>
    <col min="976" max="976" width="6.8984375" style="2" bestFit="1" customWidth="1"/>
    <col min="977" max="977" width="9.3984375" style="2" bestFit="1" customWidth="1"/>
    <col min="978" max="978" width="11" style="2" bestFit="1" customWidth="1"/>
    <col min="979" max="979" width="13.8984375" style="2" bestFit="1" customWidth="1"/>
    <col min="980" max="980" width="7.8984375" style="2" bestFit="1" customWidth="1"/>
    <col min="981" max="981" width="10.3984375" style="2" bestFit="1" customWidth="1"/>
    <col min="982" max="982" width="7.8984375" style="2" bestFit="1" customWidth="1"/>
    <col min="983" max="983" width="10.3984375" style="2" bestFit="1" customWidth="1"/>
    <col min="984" max="984" width="7.8984375" style="2" bestFit="1" customWidth="1"/>
    <col min="985" max="985" width="10.3984375" style="2" bestFit="1" customWidth="1"/>
    <col min="986" max="986" width="7.8984375" style="2" bestFit="1" customWidth="1"/>
    <col min="987" max="987" width="10.3984375" style="2" bestFit="1" customWidth="1"/>
    <col min="988" max="988" width="4.8984375" style="2" bestFit="1" customWidth="1"/>
    <col min="989" max="989" width="6.3984375" style="2" bestFit="1" customWidth="1"/>
    <col min="990" max="990" width="7.8984375" style="2" bestFit="1" customWidth="1"/>
    <col min="991" max="991" width="10" style="2" bestFit="1" customWidth="1"/>
    <col min="992" max="992" width="12.3984375" style="2" bestFit="1" customWidth="1"/>
    <col min="993" max="993" width="7.8984375" style="2" bestFit="1" customWidth="1"/>
    <col min="994" max="994" width="10.3984375" style="2" bestFit="1" customWidth="1"/>
    <col min="995" max="995" width="9.3984375" style="2" bestFit="1" customWidth="1"/>
    <col min="996" max="996" width="5.3984375" style="2" bestFit="1" customWidth="1"/>
    <col min="997" max="997" width="6.3984375" style="2" bestFit="1" customWidth="1"/>
    <col min="998" max="998" width="9.3984375" style="2" bestFit="1" customWidth="1"/>
    <col min="999" max="999" width="10" style="2" bestFit="1" customWidth="1"/>
    <col min="1000" max="1000" width="12.3984375" style="2" bestFit="1" customWidth="1"/>
    <col min="1001" max="1001" width="10" style="2" bestFit="1" customWidth="1"/>
    <col min="1002" max="1002" width="12.3984375" style="2" bestFit="1" customWidth="1"/>
    <col min="1003" max="1003" width="8.8984375" style="2" bestFit="1" customWidth="1"/>
    <col min="1004" max="1004" width="11.3984375" style="2" bestFit="1" customWidth="1"/>
    <col min="1005" max="1005" width="8.8984375" style="2" bestFit="1" customWidth="1"/>
    <col min="1006" max="1006" width="11.3984375" style="2" bestFit="1" customWidth="1"/>
    <col min="1007" max="1007" width="7.8984375" style="2" bestFit="1" customWidth="1"/>
    <col min="1008" max="1008" width="10.3984375" style="2" bestFit="1" customWidth="1"/>
    <col min="1009" max="1009" width="7.3984375" style="2" bestFit="1" customWidth="1"/>
    <col min="1010" max="1010" width="6.3984375" style="2" bestFit="1" customWidth="1"/>
    <col min="1011" max="1011" width="5.3984375" style="2" bestFit="1" customWidth="1"/>
    <col min="1012" max="1012" width="6.3984375" style="2" bestFit="1" customWidth="1"/>
    <col min="1013" max="1013" width="5.3984375" style="2" bestFit="1" customWidth="1"/>
    <col min="1014" max="1014" width="7.8984375" style="2" bestFit="1" customWidth="1"/>
    <col min="1015" max="1015" width="8.8984375" style="2" bestFit="1" customWidth="1"/>
    <col min="1016" max="1016" width="11.3984375" style="2" bestFit="1" customWidth="1"/>
    <col min="1017" max="1017" width="8.8984375" style="2" bestFit="1" customWidth="1"/>
    <col min="1018" max="1018" width="11.3984375" style="2" bestFit="1" customWidth="1"/>
    <col min="1019" max="1019" width="8.3984375" style="2" bestFit="1" customWidth="1"/>
    <col min="1020" max="1020" width="10.3984375" style="2" bestFit="1" customWidth="1"/>
    <col min="1021" max="1021" width="10" style="2" bestFit="1" customWidth="1"/>
    <col min="1022" max="1022" width="12.3984375" style="2" bestFit="1" customWidth="1"/>
    <col min="1023" max="1023" width="9.3984375" style="2" bestFit="1" customWidth="1"/>
    <col min="1024" max="1024" width="10.3984375" style="2" bestFit="1" customWidth="1"/>
    <col min="1025" max="1025" width="6.8984375" style="2" bestFit="1" customWidth="1"/>
    <col min="1026" max="1026" width="6.3984375" style="2" bestFit="1" customWidth="1"/>
    <col min="1027" max="1027" width="9.3984375" style="2" bestFit="1" customWidth="1"/>
    <col min="1028" max="1028" width="6.8984375" style="2" bestFit="1" customWidth="1"/>
    <col min="1029" max="1029" width="9.3984375" style="2" bestFit="1" customWidth="1"/>
    <col min="1030" max="1030" width="7.8984375" style="2" bestFit="1" customWidth="1"/>
    <col min="1031" max="1031" width="10.3984375" style="2" bestFit="1" customWidth="1"/>
    <col min="1032" max="1032" width="4.8984375" style="2" bestFit="1" customWidth="1"/>
    <col min="1033" max="1033" width="6.3984375" style="2" bestFit="1" customWidth="1"/>
    <col min="1034" max="1034" width="9.3984375" style="2" bestFit="1" customWidth="1"/>
    <col min="1035" max="1036" width="7.8984375" style="2" bestFit="1" customWidth="1"/>
    <col min="1037" max="1037" width="7.3984375" style="2" bestFit="1" customWidth="1"/>
    <col min="1038" max="1038" width="10.3984375" style="2" bestFit="1" customWidth="1"/>
    <col min="1039" max="1039" width="12" style="2" bestFit="1" customWidth="1"/>
    <col min="1040" max="1040" width="14.8984375" style="2" bestFit="1" customWidth="1"/>
    <col min="1041" max="1041" width="7.8984375" style="2" bestFit="1" customWidth="1"/>
    <col min="1042" max="1042" width="10.3984375" style="2" bestFit="1" customWidth="1"/>
    <col min="1043" max="1043" width="7.8984375" style="2" bestFit="1" customWidth="1"/>
    <col min="1044" max="1044" width="8.3984375" style="2" bestFit="1" customWidth="1"/>
    <col min="1045" max="1045" width="10.3984375" style="2" bestFit="1" customWidth="1"/>
    <col min="1046" max="1046" width="10" style="2" bestFit="1" customWidth="1"/>
    <col min="1047" max="1047" width="12.3984375" style="2" bestFit="1" customWidth="1"/>
    <col min="1048" max="1048" width="8.3984375" style="2" bestFit="1" customWidth="1"/>
    <col min="1049" max="1049" width="10.3984375" style="2" bestFit="1" customWidth="1"/>
    <col min="1050" max="1050" width="10" style="2" bestFit="1" customWidth="1"/>
    <col min="1051" max="1051" width="12.3984375" style="2" bestFit="1" customWidth="1"/>
    <col min="1052" max="1052" width="10" style="2" bestFit="1" customWidth="1"/>
    <col min="1053" max="1053" width="12.3984375" style="2" bestFit="1" customWidth="1"/>
    <col min="1054" max="1054" width="6.8984375" style="2" bestFit="1" customWidth="1"/>
    <col min="1055" max="1055" width="9.3984375" style="2" bestFit="1" customWidth="1"/>
    <col min="1056" max="1056" width="4.8984375" style="2" bestFit="1" customWidth="1"/>
    <col min="1057" max="1057" width="8.3984375" style="2" bestFit="1" customWidth="1"/>
    <col min="1058" max="1058" width="5.3984375" style="2" bestFit="1" customWidth="1"/>
    <col min="1059" max="1059" width="9.3984375" style="2" bestFit="1" customWidth="1"/>
    <col min="1060" max="1061" width="7.8984375" style="2" bestFit="1" customWidth="1"/>
    <col min="1062" max="1062" width="10.3984375" style="2" bestFit="1" customWidth="1"/>
    <col min="1063" max="1063" width="12" style="2" bestFit="1" customWidth="1"/>
    <col min="1064" max="1064" width="14.8984375" style="2" bestFit="1" customWidth="1"/>
    <col min="1065" max="1065" width="10" style="2" bestFit="1" customWidth="1"/>
    <col min="1066" max="1066" width="12.3984375" style="2" bestFit="1" customWidth="1"/>
    <col min="1067" max="1067" width="7.3984375" style="2" bestFit="1" customWidth="1"/>
    <col min="1068" max="1068" width="9.3984375" style="2" bestFit="1" customWidth="1"/>
    <col min="1069" max="1069" width="7.8984375" style="2" bestFit="1" customWidth="1"/>
    <col min="1070" max="1070" width="10.3984375" style="2" bestFit="1" customWidth="1"/>
    <col min="1071" max="1071" width="8.3984375" style="2" bestFit="1" customWidth="1"/>
    <col min="1072" max="1072" width="9.3984375" style="2" bestFit="1" customWidth="1"/>
    <col min="1073" max="1073" width="7.8984375" style="2" bestFit="1" customWidth="1"/>
    <col min="1074" max="1074" width="10.3984375" style="2" bestFit="1" customWidth="1"/>
    <col min="1075" max="1075" width="6.8984375" style="2" bestFit="1" customWidth="1"/>
    <col min="1076" max="1076" width="9.3984375" style="2" bestFit="1" customWidth="1"/>
    <col min="1077" max="1077" width="8.8984375" style="2" bestFit="1" customWidth="1"/>
    <col min="1078" max="1078" width="11.3984375" style="2" bestFit="1" customWidth="1"/>
    <col min="1079" max="1079" width="12" style="2" bestFit="1" customWidth="1"/>
    <col min="1080" max="1080" width="14.8984375" style="2" bestFit="1" customWidth="1"/>
    <col min="1081" max="1081" width="6.3984375" style="2" bestFit="1" customWidth="1"/>
    <col min="1082" max="1083" width="5.3984375" style="2" bestFit="1" customWidth="1"/>
    <col min="1084" max="1085" width="7.8984375" style="2" bestFit="1" customWidth="1"/>
    <col min="1086" max="1086" width="10.3984375" style="2" bestFit="1" customWidth="1"/>
    <col min="1087" max="1087" width="6.8984375" style="2" bestFit="1" customWidth="1"/>
    <col min="1088" max="1088" width="9.3984375" style="2" bestFit="1" customWidth="1"/>
    <col min="1089" max="1089" width="7.8984375" style="2" bestFit="1" customWidth="1"/>
    <col min="1090" max="1090" width="10.3984375" style="2" bestFit="1" customWidth="1"/>
    <col min="1091" max="1091" width="7.8984375" style="2" bestFit="1" customWidth="1"/>
    <col min="1092" max="1092" width="10.3984375" style="2" bestFit="1" customWidth="1"/>
    <col min="1093" max="1093" width="8.8984375" style="2" bestFit="1" customWidth="1"/>
    <col min="1094" max="1094" width="11.3984375" style="2" bestFit="1" customWidth="1"/>
    <col min="1095" max="1095" width="4.8984375" style="2" bestFit="1" customWidth="1"/>
    <col min="1096" max="1097" width="6.3984375" style="2" bestFit="1" customWidth="1"/>
    <col min="1098" max="1098" width="7.8984375" style="2" bestFit="1" customWidth="1"/>
    <col min="1099" max="1099" width="9.3984375" style="2" bestFit="1" customWidth="1"/>
    <col min="1100" max="1102" width="10.3984375" style="2" bestFit="1" customWidth="1"/>
    <col min="1103" max="1103" width="7.8984375" style="2" bestFit="1" customWidth="1"/>
    <col min="1104" max="1104" width="10.3984375" style="2" bestFit="1" customWidth="1"/>
    <col min="1105" max="1105" width="7.8984375" style="2" bestFit="1" customWidth="1"/>
    <col min="1106" max="1106" width="10.3984375" style="2" bestFit="1" customWidth="1"/>
    <col min="1107" max="1107" width="7.8984375" style="2" bestFit="1" customWidth="1"/>
    <col min="1108" max="1108" width="10.3984375" style="2" bestFit="1" customWidth="1"/>
    <col min="1109" max="1109" width="7.8984375" style="2" bestFit="1" customWidth="1"/>
    <col min="1110" max="1110" width="10.3984375" style="2" bestFit="1" customWidth="1"/>
    <col min="1111" max="1111" width="4.8984375" style="2" bestFit="1" customWidth="1"/>
    <col min="1112" max="1112" width="3.3984375" style="2" bestFit="1" customWidth="1"/>
    <col min="1113" max="1113" width="7.8984375" style="2" bestFit="1" customWidth="1"/>
    <col min="1114" max="1114" width="9.3984375" style="2" bestFit="1" customWidth="1"/>
    <col min="1115" max="1115" width="10.3984375" style="2" bestFit="1" customWidth="1"/>
    <col min="1116" max="1116" width="6.8984375" style="2" bestFit="1" customWidth="1"/>
    <col min="1117" max="1117" width="9.3984375" style="2" bestFit="1" customWidth="1"/>
    <col min="1118" max="1118" width="8.3984375" style="2" bestFit="1" customWidth="1"/>
    <col min="1119" max="1120" width="9.3984375" style="2" bestFit="1" customWidth="1"/>
    <col min="1121" max="1121" width="10.3984375" style="2" bestFit="1" customWidth="1"/>
    <col min="1122" max="1122" width="6.8984375" style="2" bestFit="1" customWidth="1"/>
    <col min="1123" max="1123" width="9.3984375" style="2" bestFit="1" customWidth="1"/>
    <col min="1124" max="1124" width="4.8984375" style="2" bestFit="1" customWidth="1"/>
    <col min="1125" max="1125" width="7.8984375" style="2" bestFit="1" customWidth="1"/>
    <col min="1126" max="1126" width="6.8984375" style="2" bestFit="1" customWidth="1"/>
    <col min="1127" max="1127" width="9.3984375" style="2" bestFit="1" customWidth="1"/>
    <col min="1128" max="1128" width="6.8984375" style="2" bestFit="1" customWidth="1"/>
    <col min="1129" max="1129" width="5.3984375" style="2" bestFit="1" customWidth="1"/>
    <col min="1130" max="1130" width="9.3984375" style="2" bestFit="1" customWidth="1"/>
    <col min="1131" max="1131" width="7.8984375" style="2" bestFit="1" customWidth="1"/>
    <col min="1132" max="1132" width="10.3984375" style="2" bestFit="1" customWidth="1"/>
    <col min="1133" max="1133" width="8.8984375" style="2" bestFit="1" customWidth="1"/>
    <col min="1134" max="1134" width="11.3984375" style="2" bestFit="1" customWidth="1"/>
    <col min="1135" max="1135" width="8.3984375" style="2" bestFit="1" customWidth="1"/>
    <col min="1136" max="1136" width="10.3984375" style="2" bestFit="1" customWidth="1"/>
    <col min="1137" max="1137" width="7.8984375" style="2" bestFit="1" customWidth="1"/>
    <col min="1138" max="1138" width="10.3984375" style="2" bestFit="1" customWidth="1"/>
    <col min="1139" max="1139" width="7.3984375" style="2" bestFit="1" customWidth="1"/>
    <col min="1140" max="1140" width="9.3984375" style="2" bestFit="1" customWidth="1"/>
    <col min="1141" max="1141" width="7.8984375" style="2" bestFit="1" customWidth="1"/>
    <col min="1142" max="1142" width="10.3984375" style="2" bestFit="1" customWidth="1"/>
    <col min="1143" max="1143" width="7.8984375" style="2" bestFit="1" customWidth="1"/>
    <col min="1144" max="1144" width="10.3984375" style="2" bestFit="1" customWidth="1"/>
    <col min="1145" max="1145" width="10" style="2" bestFit="1" customWidth="1"/>
    <col min="1146" max="1146" width="12.3984375" style="2" bestFit="1" customWidth="1"/>
    <col min="1147" max="1147" width="6.3984375" style="2" bestFit="1" customWidth="1"/>
    <col min="1148" max="1148" width="7.8984375" style="2" bestFit="1" customWidth="1"/>
    <col min="1149" max="1149" width="9.3984375" style="2" bestFit="1" customWidth="1"/>
    <col min="1150" max="1150" width="10.3984375" style="2" bestFit="1" customWidth="1"/>
    <col min="1151" max="1151" width="7.8984375" style="2" bestFit="1" customWidth="1"/>
    <col min="1152" max="1152" width="10.3984375" style="2" bestFit="1" customWidth="1"/>
    <col min="1153" max="1153" width="8.3984375" style="2" bestFit="1" customWidth="1"/>
    <col min="1154" max="1154" width="10.3984375" style="2" bestFit="1" customWidth="1"/>
    <col min="1155" max="1155" width="7.8984375" style="2" bestFit="1" customWidth="1"/>
    <col min="1156" max="1156" width="10.3984375" style="2" bestFit="1" customWidth="1"/>
    <col min="1157" max="1157" width="4.8984375" style="2" bestFit="1" customWidth="1"/>
    <col min="1158" max="1159" width="7.8984375" style="2" bestFit="1" customWidth="1"/>
    <col min="1160" max="1160" width="7.3984375" style="2" bestFit="1" customWidth="1"/>
    <col min="1161" max="1161" width="10.3984375" style="2" bestFit="1" customWidth="1"/>
    <col min="1162" max="1162" width="10" style="2" bestFit="1" customWidth="1"/>
    <col min="1163" max="1163" width="12.3984375" style="2" bestFit="1" customWidth="1"/>
    <col min="1164" max="1164" width="4.8984375" style="2" bestFit="1" customWidth="1"/>
    <col min="1165" max="1165" width="5.3984375" style="2" bestFit="1" customWidth="1"/>
    <col min="1166" max="1166" width="3.3984375" style="2" bestFit="1" customWidth="1"/>
    <col min="1167" max="1167" width="6.3984375" style="2" bestFit="1" customWidth="1"/>
    <col min="1168" max="1168" width="5.3984375" style="2" bestFit="1" customWidth="1"/>
    <col min="1169" max="1169" width="6.3984375" style="2" bestFit="1" customWidth="1"/>
    <col min="1170" max="1171" width="7.8984375" style="2" bestFit="1" customWidth="1"/>
    <col min="1172" max="1172" width="10.3984375" style="2" bestFit="1" customWidth="1"/>
    <col min="1173" max="1173" width="7.8984375" style="2" bestFit="1" customWidth="1"/>
    <col min="1174" max="1174" width="10.3984375" style="2" bestFit="1" customWidth="1"/>
    <col min="1175" max="1175" width="6.8984375" style="2" bestFit="1" customWidth="1"/>
    <col min="1176" max="1176" width="9.3984375" style="2" bestFit="1" customWidth="1"/>
    <col min="1177" max="1177" width="7.8984375" style="2" bestFit="1" customWidth="1"/>
    <col min="1178" max="1178" width="10.3984375" style="2" bestFit="1" customWidth="1"/>
    <col min="1179" max="1179" width="7.8984375" style="2" bestFit="1" customWidth="1"/>
    <col min="1180" max="1180" width="10.3984375" style="2" bestFit="1" customWidth="1"/>
    <col min="1181" max="1181" width="6.3984375" style="2" bestFit="1" customWidth="1"/>
    <col min="1182" max="1182" width="7.8984375" style="2" bestFit="1" customWidth="1"/>
    <col min="1183" max="1183" width="11" style="2" bestFit="1" customWidth="1"/>
    <col min="1184" max="1184" width="13.8984375" style="2" bestFit="1" customWidth="1"/>
    <col min="1185" max="1185" width="7.8984375" style="2" bestFit="1" customWidth="1"/>
    <col min="1186" max="1186" width="10.3984375" style="2" bestFit="1" customWidth="1"/>
    <col min="1187" max="1187" width="10" style="2" bestFit="1" customWidth="1"/>
    <col min="1188" max="1188" width="12.3984375" style="2" bestFit="1" customWidth="1"/>
    <col min="1189" max="1189" width="6.8984375" style="2" bestFit="1" customWidth="1"/>
    <col min="1190" max="1190" width="9.3984375" style="2" bestFit="1" customWidth="1"/>
    <col min="1191" max="1191" width="11" style="2" bestFit="1" customWidth="1"/>
    <col min="1192" max="1192" width="13.8984375" style="2" bestFit="1" customWidth="1"/>
    <col min="1193" max="1193" width="7.8984375" style="2" bestFit="1" customWidth="1"/>
    <col min="1194" max="1194" width="10.3984375" style="2" bestFit="1" customWidth="1"/>
    <col min="1195" max="1195" width="7.8984375" style="2" bestFit="1" customWidth="1"/>
    <col min="1196" max="1196" width="10.3984375" style="2" bestFit="1" customWidth="1"/>
    <col min="1197" max="1197" width="7.8984375" style="2" bestFit="1" customWidth="1"/>
    <col min="1198" max="1198" width="10.3984375" style="2" bestFit="1" customWidth="1"/>
    <col min="1199" max="1199" width="6.8984375" style="2" bestFit="1" customWidth="1"/>
    <col min="1200" max="1200" width="9.3984375" style="2" bestFit="1" customWidth="1"/>
    <col min="1201" max="1201" width="6.8984375" style="2" bestFit="1" customWidth="1"/>
    <col min="1202" max="1202" width="9.3984375" style="2" bestFit="1" customWidth="1"/>
    <col min="1203" max="1203" width="7.8984375" style="2" bestFit="1" customWidth="1"/>
    <col min="1204" max="1204" width="10.3984375" style="2" bestFit="1" customWidth="1"/>
    <col min="1205" max="1205" width="5.3984375" style="2" bestFit="1" customWidth="1"/>
    <col min="1206" max="1206" width="6.3984375" style="2" bestFit="1" customWidth="1"/>
    <col min="1207" max="1207" width="5.3984375" style="2" bestFit="1" customWidth="1"/>
    <col min="1208" max="1208" width="7.8984375" style="2" bestFit="1" customWidth="1"/>
    <col min="1209" max="1209" width="11.3984375" style="2" bestFit="1" customWidth="1"/>
    <col min="1210" max="1210" width="13.8984375" style="2" bestFit="1" customWidth="1"/>
    <col min="1211" max="1211" width="6.3984375" style="2" bestFit="1" customWidth="1"/>
    <col min="1212" max="1212" width="7.8984375" style="2" bestFit="1" customWidth="1"/>
    <col min="1213" max="1213" width="6.8984375" style="2" bestFit="1" customWidth="1"/>
    <col min="1214" max="1214" width="9.3984375" style="2" bestFit="1" customWidth="1"/>
    <col min="1215" max="1215" width="10" style="2" bestFit="1" customWidth="1"/>
    <col min="1216" max="1216" width="12.3984375" style="2" bestFit="1" customWidth="1"/>
    <col min="1217" max="1217" width="10" style="2" bestFit="1" customWidth="1"/>
    <col min="1218" max="1218" width="12.3984375" style="2" bestFit="1" customWidth="1"/>
    <col min="1219" max="1219" width="10" style="2" bestFit="1" customWidth="1"/>
    <col min="1220" max="1220" width="12.3984375" style="2" bestFit="1" customWidth="1"/>
    <col min="1221" max="1221" width="6.8984375" style="2" bestFit="1" customWidth="1"/>
    <col min="1222" max="1222" width="9.3984375" style="2" bestFit="1" customWidth="1"/>
    <col min="1223" max="1223" width="6.8984375" style="2" bestFit="1" customWidth="1"/>
    <col min="1224" max="1224" width="9.3984375" style="2" bestFit="1" customWidth="1"/>
    <col min="1225" max="1225" width="7.8984375" style="2" bestFit="1" customWidth="1"/>
    <col min="1226" max="1226" width="10.3984375" style="2" bestFit="1" customWidth="1"/>
    <col min="1227" max="1227" width="8.8984375" style="2" bestFit="1" customWidth="1"/>
    <col min="1228" max="1228" width="11.3984375" style="2" bestFit="1" customWidth="1"/>
    <col min="1229" max="1229" width="7.8984375" style="2" bestFit="1" customWidth="1"/>
    <col min="1230" max="1230" width="10.3984375" style="2" bestFit="1" customWidth="1"/>
    <col min="1231" max="1231" width="6.8984375" style="2" bestFit="1" customWidth="1"/>
    <col min="1232" max="1232" width="9.3984375" style="2" bestFit="1" customWidth="1"/>
    <col min="1233" max="1233" width="7.8984375" style="2" bestFit="1" customWidth="1"/>
    <col min="1234" max="1234" width="10.3984375" style="2" bestFit="1" customWidth="1"/>
    <col min="1235" max="1235" width="6.8984375" style="2" bestFit="1" customWidth="1"/>
    <col min="1236" max="1238" width="9.3984375" style="2" bestFit="1" customWidth="1"/>
    <col min="1239" max="1239" width="7.8984375" style="2" bestFit="1" customWidth="1"/>
    <col min="1240" max="1240" width="10.3984375" style="2" bestFit="1" customWidth="1"/>
    <col min="1241" max="1241" width="7.3984375" style="2" bestFit="1" customWidth="1"/>
    <col min="1242" max="1242" width="8.3984375" style="2" bestFit="1" customWidth="1"/>
    <col min="1243" max="1243" width="9.3984375" style="2" bestFit="1" customWidth="1"/>
    <col min="1244" max="1244" width="6.8984375" style="2" bestFit="1" customWidth="1"/>
    <col min="1245" max="1245" width="9.3984375" style="2" bestFit="1" customWidth="1"/>
    <col min="1246" max="1246" width="6.8984375" style="2" bestFit="1" customWidth="1"/>
    <col min="1247" max="1247" width="9.3984375" style="2" bestFit="1" customWidth="1"/>
    <col min="1248" max="1248" width="7.8984375" style="2" bestFit="1" customWidth="1"/>
    <col min="1249" max="1249" width="10.3984375" style="2" bestFit="1" customWidth="1"/>
    <col min="1250" max="1250" width="7.8984375" style="2" bestFit="1" customWidth="1"/>
    <col min="1251" max="1251" width="10.3984375" style="2" bestFit="1" customWidth="1"/>
    <col min="1252" max="1252" width="7.8984375" style="2" bestFit="1" customWidth="1"/>
    <col min="1253" max="1253" width="10.3984375" style="2" bestFit="1" customWidth="1"/>
    <col min="1254" max="1254" width="8.3984375" style="2" bestFit="1" customWidth="1"/>
    <col min="1255" max="1256" width="7.8984375" style="2" bestFit="1" customWidth="1"/>
    <col min="1257" max="1257" width="10.3984375" style="2" bestFit="1" customWidth="1"/>
    <col min="1258" max="1258" width="7.8984375" style="2" bestFit="1" customWidth="1"/>
    <col min="1259" max="1259" width="10.3984375" style="2" bestFit="1" customWidth="1"/>
    <col min="1260" max="1260" width="8.3984375" style="2" bestFit="1" customWidth="1"/>
    <col min="1261" max="1261" width="7.8984375" style="2" bestFit="1" customWidth="1"/>
    <col min="1262" max="1262" width="6.8984375" style="2" bestFit="1" customWidth="1"/>
    <col min="1263" max="1263" width="9.3984375" style="2" bestFit="1" customWidth="1"/>
    <col min="1264" max="1264" width="8.3984375" style="2" bestFit="1" customWidth="1"/>
    <col min="1265" max="1265" width="10.3984375" style="2" bestFit="1" customWidth="1"/>
    <col min="1266" max="1266" width="7.8984375" style="2" bestFit="1" customWidth="1"/>
    <col min="1267" max="1267" width="10.3984375" style="2" bestFit="1" customWidth="1"/>
    <col min="1268" max="1268" width="7.8984375" style="2" bestFit="1" customWidth="1"/>
    <col min="1269" max="1269" width="10.3984375" style="2" bestFit="1" customWidth="1"/>
    <col min="1270" max="1270" width="7.8984375" style="2" bestFit="1" customWidth="1"/>
    <col min="1271" max="1271" width="10.3984375" style="2" bestFit="1" customWidth="1"/>
    <col min="1272" max="1272" width="7.8984375" style="2" bestFit="1" customWidth="1"/>
    <col min="1273" max="1273" width="10.3984375" style="2" bestFit="1" customWidth="1"/>
    <col min="1274" max="1274" width="6.8984375" style="2" bestFit="1" customWidth="1"/>
    <col min="1275" max="1275" width="9.3984375" style="2" bestFit="1" customWidth="1"/>
    <col min="1276" max="1276" width="7.8984375" style="2" bestFit="1" customWidth="1"/>
    <col min="1277" max="1277" width="10.3984375" style="2" bestFit="1" customWidth="1"/>
    <col min="1278" max="1278" width="10" style="2" bestFit="1" customWidth="1"/>
    <col min="1279" max="1279" width="12.3984375" style="2" bestFit="1" customWidth="1"/>
    <col min="1280" max="1280" width="7.8984375" style="2" bestFit="1" customWidth="1"/>
    <col min="1281" max="1281" width="10.3984375" style="2" bestFit="1" customWidth="1"/>
    <col min="1282" max="1282" width="7.8984375" style="2" bestFit="1" customWidth="1"/>
    <col min="1283" max="1283" width="10.3984375" style="2" bestFit="1" customWidth="1"/>
    <col min="1284" max="1284" width="7.8984375" style="2" bestFit="1" customWidth="1"/>
    <col min="1285" max="1285" width="10.3984375" style="2" bestFit="1" customWidth="1"/>
    <col min="1286" max="1286" width="9.09765625" style="2" bestFit="1" customWidth="1"/>
    <col min="1287" max="1287" width="12.09765625" style="2" bestFit="1" customWidth="1"/>
    <col min="1288" max="1288" width="11.3984375" style="2" bestFit="1" customWidth="1"/>
    <col min="1289" max="5913" width="9" style="2"/>
    <col min="5914" max="5921" width="9" style="41"/>
    <col min="5922" max="13815" width="9" style="2"/>
    <col min="13816" max="14122" width="9" style="38"/>
    <col min="14123" max="14157" width="5.3984375" style="38" bestFit="1" customWidth="1"/>
    <col min="14158" max="16384" width="9" style="38"/>
  </cols>
  <sheetData>
    <row r="1" spans="1:94 5914:5921 13816:16280" s="8" customFormat="1" ht="84.75" customHeight="1">
      <c r="A1" s="79" t="s">
        <v>284</v>
      </c>
      <c r="B1" s="43" t="s">
        <v>285</v>
      </c>
      <c r="C1" s="43" t="s">
        <v>286</v>
      </c>
      <c r="D1" s="80" t="s">
        <v>287</v>
      </c>
      <c r="E1" s="80" t="s">
        <v>288</v>
      </c>
      <c r="F1" s="44" t="s">
        <v>106</v>
      </c>
      <c r="G1" s="45" t="s">
        <v>17</v>
      </c>
      <c r="H1" s="46" t="s">
        <v>0</v>
      </c>
      <c r="I1" s="47" t="s">
        <v>408</v>
      </c>
      <c r="J1" s="47" t="s">
        <v>109</v>
      </c>
      <c r="K1" s="47" t="s">
        <v>11</v>
      </c>
      <c r="L1" s="47" t="s">
        <v>12</v>
      </c>
      <c r="M1" s="47" t="s">
        <v>13</v>
      </c>
      <c r="N1" s="47" t="s">
        <v>22</v>
      </c>
      <c r="O1" s="47" t="s">
        <v>14</v>
      </c>
      <c r="P1" s="47" t="s">
        <v>15</v>
      </c>
      <c r="Q1" s="48" t="s">
        <v>16</v>
      </c>
      <c r="R1" s="48" t="s">
        <v>21</v>
      </c>
      <c r="S1" s="49" t="s">
        <v>37</v>
      </c>
      <c r="T1" s="49" t="s">
        <v>102</v>
      </c>
      <c r="U1" s="49" t="s">
        <v>101</v>
      </c>
      <c r="V1" s="49" t="s">
        <v>399</v>
      </c>
      <c r="W1" s="49" t="s">
        <v>104</v>
      </c>
      <c r="X1" s="49" t="s">
        <v>282</v>
      </c>
      <c r="Y1" s="49" t="s">
        <v>105</v>
      </c>
      <c r="Z1" s="49" t="s">
        <v>103</v>
      </c>
      <c r="AA1" s="50" t="s">
        <v>79</v>
      </c>
      <c r="AB1" s="48" t="s">
        <v>274</v>
      </c>
      <c r="AC1" s="51" t="s">
        <v>18</v>
      </c>
      <c r="AD1" s="49" t="s">
        <v>19</v>
      </c>
      <c r="AE1" s="52" t="s">
        <v>137</v>
      </c>
      <c r="AF1" s="49" t="s">
        <v>289</v>
      </c>
      <c r="AG1" s="49" t="s">
        <v>290</v>
      </c>
      <c r="AH1" s="49" t="s">
        <v>275</v>
      </c>
      <c r="AI1" s="49" t="s">
        <v>23</v>
      </c>
      <c r="AJ1" s="58" t="s">
        <v>114</v>
      </c>
      <c r="AK1" s="49" t="s">
        <v>291</v>
      </c>
      <c r="AL1" s="53" t="s">
        <v>279</v>
      </c>
      <c r="AM1" s="53" t="s">
        <v>278</v>
      </c>
      <c r="AN1" s="53" t="s">
        <v>277</v>
      </c>
      <c r="AO1" s="53" t="s">
        <v>276</v>
      </c>
      <c r="AP1" s="54" t="s">
        <v>115</v>
      </c>
      <c r="AQ1" s="92" t="s">
        <v>298</v>
      </c>
      <c r="AR1" s="92" t="s">
        <v>299</v>
      </c>
      <c r="AS1" s="92" t="s">
        <v>300</v>
      </c>
      <c r="AT1" s="92" t="s">
        <v>301</v>
      </c>
      <c r="AU1" s="92" t="s">
        <v>302</v>
      </c>
      <c r="AV1" s="92" t="s">
        <v>303</v>
      </c>
      <c r="AW1" s="55" t="s">
        <v>129</v>
      </c>
      <c r="AX1" s="55" t="s">
        <v>130</v>
      </c>
      <c r="AY1" s="55" t="s">
        <v>131</v>
      </c>
      <c r="AZ1" s="55" t="s">
        <v>132</v>
      </c>
      <c r="BA1" s="55" t="s">
        <v>133</v>
      </c>
      <c r="BB1" s="55" t="s">
        <v>398</v>
      </c>
      <c r="BC1" s="55" t="s">
        <v>280</v>
      </c>
      <c r="BD1" s="55" t="s">
        <v>281</v>
      </c>
      <c r="BE1" s="55" t="s">
        <v>127</v>
      </c>
      <c r="BF1" s="55" t="s">
        <v>126</v>
      </c>
      <c r="BG1" s="56" t="s">
        <v>128</v>
      </c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 s="83"/>
      <c r="CF1"/>
      <c r="CG1"/>
      <c r="CH1"/>
      <c r="CI1"/>
      <c r="CJ1"/>
      <c r="CK1"/>
      <c r="CL1"/>
      <c r="CM1"/>
      <c r="CN1"/>
      <c r="CO1"/>
      <c r="CP1"/>
      <c r="HSL1" s="40"/>
      <c r="HSM1" s="40"/>
      <c r="HSN1" s="40"/>
      <c r="HSO1" s="40"/>
      <c r="HSP1" s="40"/>
      <c r="HSQ1" s="40"/>
      <c r="HSR1" s="40"/>
      <c r="HSS1" s="40"/>
      <c r="TKJ1" s="37"/>
      <c r="TKK1" s="37"/>
      <c r="TKL1" s="37"/>
      <c r="TKM1" s="37"/>
      <c r="TKN1" s="37"/>
      <c r="TKO1" s="37"/>
      <c r="TKP1" s="37"/>
      <c r="TKQ1" s="37"/>
      <c r="TKR1" s="37"/>
      <c r="TKS1" s="37"/>
      <c r="TKT1" s="37"/>
      <c r="TKU1" s="37"/>
      <c r="TKV1" s="37"/>
      <c r="TKW1" s="37"/>
      <c r="TKX1" s="37"/>
      <c r="TKY1" s="37"/>
      <c r="TKZ1" s="37"/>
      <c r="TLA1" s="37"/>
      <c r="TLB1" s="37"/>
      <c r="TLC1" s="37"/>
      <c r="TLD1" s="37"/>
      <c r="TLE1" s="37"/>
      <c r="TLF1" s="37"/>
      <c r="TLG1" s="37"/>
      <c r="TLH1" s="37"/>
      <c r="TLI1" s="37"/>
      <c r="TLJ1" s="37"/>
      <c r="TLK1" s="37"/>
      <c r="TLL1" s="37"/>
      <c r="TLM1" s="37"/>
      <c r="TLN1" s="37"/>
      <c r="TLO1" s="37"/>
      <c r="TLP1" s="37"/>
      <c r="TLQ1" s="37"/>
      <c r="TLR1" s="37"/>
      <c r="TLS1" s="37"/>
      <c r="TLT1" s="37"/>
      <c r="TLU1" s="37"/>
      <c r="TLV1" s="37"/>
      <c r="TLW1" s="37"/>
      <c r="TLX1" s="37"/>
      <c r="TLY1" s="37"/>
      <c r="TLZ1" s="37"/>
      <c r="TMA1" s="37"/>
      <c r="TMB1" s="37"/>
      <c r="TMC1" s="37"/>
      <c r="TMD1" s="37"/>
      <c r="TME1" s="37"/>
      <c r="TMF1" s="37"/>
      <c r="TMG1" s="37"/>
      <c r="TMH1" s="37"/>
      <c r="TMI1" s="37"/>
      <c r="TMJ1" s="37"/>
      <c r="TMK1" s="37"/>
      <c r="TML1" s="37"/>
      <c r="TMM1" s="37"/>
      <c r="TMN1" s="37"/>
      <c r="TMO1" s="37"/>
      <c r="TMP1" s="37"/>
      <c r="TMQ1" s="37"/>
      <c r="TMR1" s="37"/>
      <c r="TMS1" s="37"/>
      <c r="TMT1" s="37"/>
      <c r="TMU1" s="37"/>
      <c r="TMV1" s="37"/>
      <c r="TMW1" s="37"/>
      <c r="TMX1" s="37"/>
      <c r="TMY1" s="37"/>
      <c r="TMZ1" s="37"/>
      <c r="TNA1" s="37"/>
      <c r="TNB1" s="37"/>
      <c r="TNC1" s="37"/>
      <c r="TND1" s="37"/>
      <c r="TNE1" s="37"/>
      <c r="TNF1" s="37"/>
      <c r="TNG1" s="37"/>
      <c r="TNH1" s="37"/>
      <c r="TNI1" s="37"/>
      <c r="TNJ1" s="37"/>
      <c r="TNK1" s="37"/>
      <c r="TNL1" s="37"/>
      <c r="TNM1" s="37"/>
      <c r="TNN1" s="37"/>
      <c r="TNO1" s="37"/>
      <c r="TNP1" s="37"/>
      <c r="TNQ1" s="37"/>
      <c r="TNR1" s="37"/>
      <c r="TNS1" s="37"/>
      <c r="TNT1" s="37"/>
      <c r="TNU1" s="37"/>
      <c r="TNV1" s="37"/>
      <c r="TNW1" s="37"/>
      <c r="TNX1" s="37"/>
      <c r="TNY1" s="37"/>
      <c r="TNZ1" s="37"/>
      <c r="TOA1" s="37"/>
      <c r="TOB1" s="37"/>
      <c r="TOC1" s="37"/>
      <c r="TOD1" s="37"/>
      <c r="TOE1" s="37"/>
      <c r="TOF1" s="37"/>
      <c r="TOG1" s="37"/>
      <c r="TOH1" s="37"/>
      <c r="TOI1" s="37"/>
      <c r="TOJ1" s="37"/>
      <c r="TOK1" s="37"/>
      <c r="TOL1" s="37"/>
      <c r="TOM1" s="37"/>
      <c r="TON1" s="37"/>
      <c r="TOO1" s="37"/>
      <c r="TOP1" s="37"/>
      <c r="TOQ1" s="37"/>
      <c r="TOR1" s="37"/>
      <c r="TOS1" s="37"/>
      <c r="TOT1" s="37"/>
      <c r="TOU1" s="37"/>
      <c r="TOV1" s="37"/>
      <c r="TOW1" s="37"/>
      <c r="TOX1" s="37"/>
      <c r="TOY1" s="37"/>
      <c r="TOZ1" s="37"/>
      <c r="TPA1" s="37"/>
      <c r="TPB1" s="37"/>
      <c r="TPC1" s="37"/>
      <c r="TPD1" s="37"/>
      <c r="TPE1" s="37"/>
      <c r="TPF1" s="37"/>
      <c r="TPG1" s="37"/>
      <c r="TPH1" s="37"/>
      <c r="TPI1" s="37"/>
      <c r="TPJ1" s="37"/>
      <c r="TPK1" s="37"/>
      <c r="TPL1" s="37"/>
      <c r="TPM1" s="37"/>
      <c r="TPN1" s="37"/>
      <c r="TPO1" s="37"/>
      <c r="TPP1" s="37"/>
      <c r="TPQ1" s="37"/>
      <c r="TPR1" s="37"/>
      <c r="TPS1" s="37"/>
      <c r="TPT1" s="37"/>
      <c r="TPU1" s="37"/>
      <c r="TPV1" s="37"/>
      <c r="TPW1" s="37"/>
      <c r="TPX1" s="37"/>
      <c r="TPY1" s="37"/>
      <c r="TPZ1" s="37"/>
      <c r="TQA1" s="37"/>
      <c r="TQB1" s="37"/>
      <c r="TQC1" s="37"/>
      <c r="TQD1" s="37"/>
      <c r="TQE1" s="37"/>
      <c r="TQF1" s="37"/>
      <c r="TQG1" s="37"/>
      <c r="TQH1" s="37"/>
      <c r="TQI1" s="37"/>
      <c r="TQJ1" s="37"/>
      <c r="TQK1" s="37"/>
      <c r="TQL1" s="37"/>
      <c r="TQM1" s="37"/>
      <c r="TQN1" s="37"/>
      <c r="TQO1" s="37"/>
      <c r="TQP1" s="37"/>
      <c r="TQQ1" s="37"/>
      <c r="TQR1" s="37"/>
      <c r="TQS1" s="37"/>
      <c r="TQT1" s="37"/>
      <c r="TQU1" s="37"/>
      <c r="TQV1" s="37"/>
      <c r="TQW1" s="37"/>
      <c r="TQX1" s="37"/>
      <c r="TQY1" s="37"/>
      <c r="TQZ1" s="37"/>
      <c r="TRA1" s="37"/>
      <c r="TRB1" s="37"/>
      <c r="TRC1" s="37"/>
      <c r="TRD1" s="37"/>
      <c r="TRE1" s="37"/>
      <c r="TRF1" s="37"/>
      <c r="TRG1" s="37"/>
      <c r="TRH1" s="37"/>
      <c r="TRI1" s="37"/>
      <c r="TRJ1" s="37"/>
      <c r="TRK1" s="37"/>
      <c r="TRL1" s="37"/>
      <c r="TRM1" s="37"/>
      <c r="TRN1" s="37"/>
      <c r="TRO1" s="37"/>
      <c r="TRP1" s="37"/>
      <c r="TRQ1" s="37"/>
      <c r="TRR1" s="37"/>
      <c r="TRS1" s="37"/>
      <c r="TRT1" s="37"/>
      <c r="TRU1" s="37"/>
      <c r="TRV1" s="37"/>
      <c r="TRW1" s="37"/>
      <c r="TRX1" s="37"/>
      <c r="TRY1" s="37"/>
      <c r="TRZ1" s="37"/>
      <c r="TSA1" s="37"/>
      <c r="TSB1" s="37"/>
      <c r="TSC1" s="37"/>
      <c r="TSD1" s="37"/>
      <c r="TSE1" s="37"/>
      <c r="TSF1" s="37"/>
      <c r="TSG1" s="37"/>
      <c r="TSH1" s="37"/>
      <c r="TSI1" s="37"/>
      <c r="TSJ1" s="37"/>
      <c r="TSK1" s="37"/>
      <c r="TSL1" s="37"/>
      <c r="TSM1" s="37"/>
      <c r="TSN1" s="37"/>
      <c r="TSO1" s="37"/>
      <c r="TSP1" s="37"/>
      <c r="TSQ1" s="37"/>
      <c r="TSR1" s="37"/>
      <c r="TSS1" s="37"/>
      <c r="TST1" s="37"/>
      <c r="TSU1" s="37"/>
      <c r="TSV1" s="37"/>
      <c r="TSW1" s="37"/>
      <c r="TSX1" s="37"/>
      <c r="TSY1" s="37"/>
      <c r="TSZ1" s="37"/>
      <c r="TTA1" s="37"/>
      <c r="TTB1" s="37"/>
      <c r="TTC1" s="37"/>
      <c r="TTD1" s="37"/>
      <c r="TTE1" s="37"/>
      <c r="TTF1" s="37"/>
      <c r="TTG1" s="37"/>
      <c r="TTH1" s="37"/>
      <c r="TTI1" s="37"/>
      <c r="TTJ1" s="37"/>
      <c r="TTK1" s="37"/>
      <c r="TTL1" s="37"/>
      <c r="TTM1" s="37"/>
      <c r="TTN1" s="37"/>
      <c r="TTO1" s="37"/>
      <c r="TTP1" s="37"/>
      <c r="TTQ1" s="37"/>
      <c r="TTR1" s="37"/>
      <c r="TTS1" s="37"/>
      <c r="TTT1" s="37"/>
      <c r="TTU1" s="37"/>
      <c r="TTV1" s="37"/>
      <c r="TTW1" s="37"/>
      <c r="TTX1" s="37"/>
      <c r="TTY1" s="37"/>
      <c r="TTZ1" s="37"/>
      <c r="TUA1" s="37"/>
      <c r="TUB1" s="37"/>
      <c r="TUC1" s="37"/>
      <c r="TUD1" s="37"/>
      <c r="TUE1" s="37"/>
      <c r="TUF1" s="37"/>
      <c r="TUG1" s="37"/>
      <c r="TUH1" s="37"/>
      <c r="TUI1" s="37"/>
      <c r="TUJ1" s="37"/>
      <c r="TUK1" s="37"/>
      <c r="TUL1" s="37"/>
      <c r="TUM1" s="37"/>
      <c r="TUN1" s="37"/>
      <c r="TUO1" s="37"/>
      <c r="TUP1" s="37"/>
      <c r="TUQ1" s="37"/>
      <c r="TUR1" s="37"/>
      <c r="TUS1" s="37"/>
      <c r="TUT1" s="37"/>
      <c r="TUU1" s="37"/>
      <c r="TUV1" s="37"/>
      <c r="TUW1" s="37"/>
      <c r="TUX1" s="37"/>
      <c r="TUY1" s="37"/>
      <c r="TUZ1" s="37"/>
      <c r="TVA1" s="37"/>
      <c r="TVB1" s="37"/>
      <c r="TVC1" s="37"/>
      <c r="TVD1" s="37"/>
      <c r="TVE1" s="37"/>
      <c r="TVF1" s="37"/>
      <c r="TVG1" s="37"/>
      <c r="TVH1" s="37"/>
      <c r="TVI1" s="37"/>
      <c r="TVJ1" s="37"/>
      <c r="TVK1" s="37"/>
      <c r="TVL1" s="37"/>
      <c r="TVM1" s="37"/>
      <c r="TVN1" s="37"/>
      <c r="TVO1" s="37"/>
      <c r="TVP1" s="37"/>
      <c r="TVQ1" s="37"/>
      <c r="TVR1" s="37"/>
      <c r="TVS1" s="37"/>
      <c r="TVT1" s="37"/>
      <c r="TVU1" s="37"/>
      <c r="TVV1" s="37"/>
      <c r="TVW1" s="37"/>
      <c r="TVX1" s="37"/>
      <c r="TVY1" s="37"/>
      <c r="TVZ1" s="37"/>
      <c r="TWA1" s="37"/>
      <c r="TWB1" s="37"/>
      <c r="TWC1" s="37"/>
      <c r="TWD1" s="37"/>
      <c r="TWE1" s="37"/>
      <c r="TWF1" s="37"/>
      <c r="TWG1" s="37"/>
      <c r="TWH1" s="37"/>
      <c r="TWI1" s="37"/>
      <c r="TWJ1" s="37"/>
      <c r="TWK1" s="37"/>
      <c r="TWL1" s="37"/>
      <c r="TWM1" s="37"/>
      <c r="TWN1" s="37"/>
      <c r="TWO1" s="37"/>
      <c r="TWP1" s="37"/>
      <c r="TWQ1" s="37"/>
      <c r="TWR1" s="37"/>
      <c r="TWS1" s="37"/>
      <c r="TWT1" s="37"/>
      <c r="TWU1" s="37"/>
      <c r="TWV1" s="37"/>
      <c r="TWW1" s="37"/>
      <c r="TWX1" s="37"/>
      <c r="TWY1" s="37"/>
      <c r="TWZ1" s="37"/>
      <c r="TXA1" s="37"/>
      <c r="TXB1" s="37"/>
      <c r="TXC1" s="37"/>
      <c r="TXD1" s="37"/>
      <c r="TXE1" s="37"/>
      <c r="TXF1" s="37"/>
      <c r="TXG1" s="37"/>
      <c r="TXH1" s="37"/>
      <c r="TXI1" s="37"/>
      <c r="TXJ1" s="37"/>
      <c r="TXK1" s="37"/>
      <c r="TXL1" s="37"/>
      <c r="TXM1" s="37"/>
      <c r="TXN1" s="37"/>
      <c r="TXO1" s="37"/>
      <c r="TXP1" s="37"/>
      <c r="TXQ1" s="37"/>
      <c r="TXR1" s="37"/>
      <c r="TXS1" s="37"/>
      <c r="TXT1" s="37"/>
      <c r="TXU1" s="37"/>
      <c r="TXV1" s="37"/>
      <c r="TXW1" s="37"/>
      <c r="TXX1" s="37"/>
      <c r="TXY1" s="37"/>
      <c r="TXZ1" s="37"/>
      <c r="TYA1" s="37"/>
      <c r="TYB1" s="37"/>
      <c r="TYC1" s="37"/>
      <c r="TYD1" s="37"/>
      <c r="TYE1" s="37"/>
      <c r="TYF1" s="37"/>
      <c r="TYG1" s="37"/>
      <c r="TYH1" s="37"/>
      <c r="TYI1" s="37"/>
      <c r="TYJ1" s="37"/>
      <c r="TYK1" s="37"/>
      <c r="TYL1" s="37"/>
      <c r="TYM1" s="37"/>
      <c r="TYN1" s="37"/>
      <c r="TYO1" s="37"/>
      <c r="TYP1" s="37"/>
      <c r="TYQ1" s="37"/>
      <c r="TYR1" s="37"/>
      <c r="TYS1" s="37"/>
      <c r="TYT1" s="37"/>
      <c r="TYU1" s="37"/>
      <c r="TYV1" s="37"/>
      <c r="TYW1" s="37"/>
      <c r="TYX1" s="37"/>
      <c r="TYY1" s="37"/>
      <c r="TYZ1" s="37"/>
      <c r="TZA1" s="37"/>
      <c r="TZB1" s="37"/>
      <c r="TZC1" s="37"/>
      <c r="TZD1" s="37"/>
      <c r="TZE1" s="37"/>
      <c r="TZF1" s="37"/>
      <c r="TZG1" s="37"/>
      <c r="TZH1" s="37"/>
      <c r="TZI1" s="37"/>
      <c r="TZJ1" s="37"/>
      <c r="TZK1" s="37"/>
      <c r="TZL1" s="37"/>
      <c r="TZM1" s="37"/>
      <c r="TZN1" s="37"/>
      <c r="TZO1" s="37"/>
      <c r="TZP1" s="37"/>
      <c r="TZQ1" s="37"/>
      <c r="TZR1" s="37"/>
      <c r="TZS1" s="37"/>
      <c r="TZT1" s="37"/>
      <c r="TZU1" s="37"/>
      <c r="TZV1" s="37"/>
      <c r="TZW1" s="37"/>
      <c r="TZX1" s="37"/>
      <c r="TZY1" s="37"/>
      <c r="TZZ1" s="37"/>
      <c r="UAA1" s="37"/>
      <c r="UAB1" s="37"/>
      <c r="UAC1" s="37"/>
      <c r="UAD1" s="37"/>
      <c r="UAE1" s="37"/>
      <c r="UAF1" s="37"/>
      <c r="UAG1" s="37"/>
      <c r="UAH1" s="37"/>
      <c r="UAI1" s="37"/>
      <c r="UAJ1" s="37"/>
      <c r="UAK1" s="37"/>
      <c r="UAL1" s="37"/>
      <c r="UAM1" s="37"/>
      <c r="UAN1" s="37"/>
      <c r="UAO1" s="37"/>
      <c r="UAP1" s="37"/>
      <c r="UAQ1" s="37"/>
      <c r="UAR1" s="37"/>
      <c r="UAS1" s="37"/>
      <c r="UAT1" s="37"/>
      <c r="UAU1" s="37"/>
      <c r="UAV1" s="37"/>
      <c r="UAW1" s="37"/>
      <c r="UAX1" s="37"/>
      <c r="UAY1" s="37"/>
      <c r="UAZ1" s="37"/>
      <c r="UBA1" s="37"/>
      <c r="UBB1" s="37"/>
      <c r="UBC1" s="37"/>
      <c r="UBD1" s="37"/>
      <c r="UBE1" s="37"/>
      <c r="UBF1" s="37"/>
      <c r="UBG1" s="37"/>
      <c r="UBH1" s="37"/>
      <c r="UBI1" s="37"/>
      <c r="UBJ1" s="37"/>
      <c r="UBK1" s="37"/>
      <c r="UBL1" s="37"/>
      <c r="UBM1" s="37"/>
      <c r="UBN1" s="37"/>
      <c r="UBO1" s="37"/>
      <c r="UBP1" s="37"/>
      <c r="UBQ1" s="37"/>
      <c r="UBR1" s="37"/>
      <c r="UBS1" s="37"/>
      <c r="UBT1" s="37"/>
      <c r="UBU1" s="37"/>
      <c r="UBV1" s="37"/>
      <c r="UBW1" s="37"/>
      <c r="UBX1" s="37"/>
      <c r="UBY1" s="37"/>
      <c r="UBZ1" s="37"/>
      <c r="UCA1" s="37"/>
      <c r="UCB1" s="37"/>
      <c r="UCC1" s="37"/>
      <c r="UCD1" s="37"/>
      <c r="UCE1" s="37"/>
      <c r="UCF1" s="37"/>
      <c r="UCG1" s="37"/>
      <c r="UCH1" s="37"/>
      <c r="UCI1" s="37"/>
      <c r="UCJ1" s="37"/>
      <c r="UCK1" s="37"/>
      <c r="UCL1" s="37"/>
      <c r="UCM1" s="37"/>
      <c r="UCN1" s="37"/>
      <c r="UCO1" s="37"/>
      <c r="UCP1" s="37"/>
      <c r="UCQ1" s="37"/>
      <c r="UCR1" s="37"/>
      <c r="UCS1" s="37"/>
      <c r="UCT1" s="37"/>
      <c r="UCU1" s="37"/>
      <c r="UCV1" s="37"/>
      <c r="UCW1" s="37"/>
      <c r="UCX1" s="37"/>
      <c r="UCY1" s="37"/>
      <c r="UCZ1" s="37"/>
      <c r="UDA1" s="37"/>
      <c r="UDB1" s="37"/>
      <c r="UDC1" s="37"/>
      <c r="UDD1" s="37"/>
      <c r="UDE1" s="37"/>
      <c r="UDF1" s="37"/>
      <c r="UDG1" s="37"/>
      <c r="UDH1" s="37"/>
      <c r="UDI1" s="37"/>
      <c r="UDJ1" s="37"/>
      <c r="UDK1" s="37"/>
      <c r="UDL1" s="37"/>
      <c r="UDM1" s="37"/>
      <c r="UDN1" s="37"/>
      <c r="UDO1" s="37"/>
      <c r="UDP1" s="37"/>
      <c r="UDQ1" s="37"/>
      <c r="UDR1" s="37"/>
      <c r="UDS1" s="37"/>
      <c r="UDT1" s="37"/>
      <c r="UDU1" s="37"/>
      <c r="UDV1" s="37"/>
      <c r="UDW1" s="37"/>
      <c r="UDX1" s="37"/>
      <c r="UDY1" s="37"/>
      <c r="UDZ1" s="37"/>
      <c r="UEA1" s="37"/>
      <c r="UEB1" s="37"/>
      <c r="UEC1" s="37"/>
      <c r="UED1" s="37"/>
      <c r="UEE1" s="37"/>
      <c r="UEF1" s="37"/>
      <c r="UEG1" s="37"/>
      <c r="UEH1" s="37"/>
      <c r="UEI1" s="37"/>
      <c r="UEJ1" s="37"/>
      <c r="UEK1" s="37"/>
      <c r="UEL1" s="37"/>
      <c r="UEM1" s="37"/>
      <c r="UEN1" s="37"/>
      <c r="UEO1" s="37"/>
      <c r="UEP1" s="37"/>
      <c r="UEQ1" s="37"/>
      <c r="UER1" s="37"/>
      <c r="UES1" s="37"/>
      <c r="UET1" s="37"/>
      <c r="UEU1" s="37"/>
      <c r="UEV1" s="37"/>
      <c r="UEW1" s="37"/>
      <c r="UEX1" s="37"/>
      <c r="UEY1" s="37"/>
      <c r="UEZ1" s="37"/>
      <c r="UFA1" s="37"/>
      <c r="UFB1" s="37"/>
      <c r="UFC1" s="37"/>
      <c r="UFD1" s="37"/>
      <c r="UFE1" s="37"/>
      <c r="UFF1" s="37"/>
      <c r="UFG1" s="37"/>
      <c r="UFH1" s="37"/>
      <c r="UFI1" s="37"/>
      <c r="UFJ1" s="37"/>
      <c r="UFK1" s="37"/>
      <c r="UFL1" s="37"/>
      <c r="UFM1" s="37"/>
      <c r="UFN1" s="37"/>
      <c r="UFO1" s="37"/>
      <c r="UFP1" s="37"/>
      <c r="UFQ1" s="37"/>
      <c r="UFR1" s="37"/>
      <c r="UFS1" s="37"/>
      <c r="UFT1" s="37"/>
      <c r="UFU1" s="37"/>
      <c r="UFV1" s="37"/>
      <c r="UFW1" s="37"/>
      <c r="UFX1" s="37"/>
      <c r="UFY1" s="37"/>
      <c r="UFZ1" s="37"/>
      <c r="UGA1" s="37"/>
      <c r="UGB1" s="37"/>
      <c r="UGC1" s="37"/>
      <c r="UGD1" s="37"/>
      <c r="UGE1" s="37"/>
      <c r="UGF1" s="37"/>
      <c r="UGG1" s="37"/>
      <c r="UGH1" s="37"/>
      <c r="UGI1" s="37"/>
      <c r="UGJ1" s="37"/>
      <c r="UGK1" s="37"/>
      <c r="UGL1" s="37"/>
      <c r="UGM1" s="37"/>
      <c r="UGN1" s="37"/>
      <c r="UGO1" s="37"/>
      <c r="UGP1" s="37"/>
      <c r="UGQ1" s="37"/>
      <c r="UGR1" s="37"/>
      <c r="UGS1" s="37"/>
      <c r="UGT1" s="37"/>
      <c r="UGU1" s="37"/>
      <c r="UGV1" s="37"/>
      <c r="UGW1" s="37"/>
      <c r="UGX1" s="37"/>
      <c r="UGY1" s="37"/>
      <c r="UGZ1" s="37"/>
      <c r="UHA1" s="37"/>
      <c r="UHB1" s="37"/>
      <c r="UHC1" s="37"/>
      <c r="UHD1" s="37"/>
      <c r="UHE1" s="37"/>
      <c r="UHF1" s="37"/>
      <c r="UHG1" s="37"/>
      <c r="UHH1" s="37"/>
      <c r="UHI1" s="37"/>
      <c r="UHJ1" s="37"/>
      <c r="UHK1" s="37"/>
      <c r="UHL1" s="37"/>
      <c r="UHM1" s="37"/>
      <c r="UHN1" s="37"/>
      <c r="UHO1" s="37"/>
      <c r="UHP1" s="37"/>
      <c r="UHQ1" s="37"/>
      <c r="UHR1" s="37"/>
      <c r="UHS1" s="37"/>
      <c r="UHT1" s="37"/>
      <c r="UHU1" s="37"/>
      <c r="UHV1" s="37"/>
      <c r="UHW1" s="37"/>
      <c r="UHX1" s="37"/>
      <c r="UHY1" s="37"/>
      <c r="UHZ1" s="37"/>
      <c r="UIA1" s="37"/>
      <c r="UIB1" s="37"/>
      <c r="UIC1" s="37"/>
      <c r="UID1" s="37"/>
      <c r="UIE1" s="37"/>
      <c r="UIF1" s="37"/>
      <c r="UIG1" s="37"/>
      <c r="UIH1" s="37"/>
      <c r="UII1" s="37"/>
      <c r="UIJ1" s="37"/>
      <c r="UIK1" s="37"/>
      <c r="UIL1" s="37"/>
      <c r="UIM1" s="37"/>
      <c r="UIN1" s="37"/>
      <c r="UIO1" s="37"/>
      <c r="UIP1" s="37"/>
      <c r="UIQ1" s="37"/>
      <c r="UIR1" s="37"/>
      <c r="UIS1" s="37"/>
      <c r="UIT1" s="37"/>
      <c r="UIU1" s="37"/>
      <c r="UIV1" s="37"/>
      <c r="UIW1" s="37"/>
      <c r="UIX1" s="37"/>
      <c r="UIY1" s="37"/>
      <c r="UIZ1" s="37"/>
      <c r="UJA1" s="37"/>
      <c r="UJB1" s="37"/>
      <c r="UJC1" s="37"/>
      <c r="UJD1" s="37"/>
      <c r="UJE1" s="37"/>
      <c r="UJF1" s="37"/>
      <c r="UJG1" s="37"/>
      <c r="UJH1" s="37"/>
      <c r="UJI1" s="37"/>
      <c r="UJJ1" s="37"/>
      <c r="UJK1" s="37"/>
      <c r="UJL1" s="37"/>
      <c r="UJM1" s="37"/>
      <c r="UJN1" s="37"/>
      <c r="UJO1" s="37"/>
      <c r="UJP1" s="37"/>
      <c r="UJQ1" s="37"/>
      <c r="UJR1" s="37"/>
      <c r="UJS1" s="37"/>
      <c r="UJT1" s="37"/>
      <c r="UJU1" s="37"/>
      <c r="UJV1" s="37"/>
      <c r="UJW1" s="37"/>
      <c r="UJX1" s="37"/>
      <c r="UJY1" s="37"/>
      <c r="UJZ1" s="37"/>
      <c r="UKA1" s="37"/>
      <c r="UKB1" s="37"/>
      <c r="UKC1" s="37"/>
      <c r="UKD1" s="37"/>
      <c r="UKE1" s="37"/>
      <c r="UKF1" s="37"/>
      <c r="UKG1" s="37"/>
      <c r="UKH1" s="37"/>
      <c r="UKI1" s="37"/>
      <c r="UKJ1" s="37"/>
      <c r="UKK1" s="37"/>
      <c r="UKL1" s="37"/>
      <c r="UKM1" s="37"/>
      <c r="UKN1" s="37"/>
      <c r="UKO1" s="37"/>
      <c r="UKP1" s="37"/>
      <c r="UKQ1" s="37"/>
      <c r="UKR1" s="37"/>
      <c r="UKS1" s="37"/>
      <c r="UKT1" s="37"/>
      <c r="UKU1" s="37"/>
      <c r="UKV1" s="37"/>
      <c r="UKW1" s="37"/>
      <c r="UKX1" s="37"/>
      <c r="UKY1" s="37"/>
      <c r="UKZ1" s="37"/>
      <c r="ULA1" s="37"/>
      <c r="ULB1" s="37"/>
      <c r="ULC1" s="37"/>
      <c r="ULD1" s="37"/>
      <c r="ULE1" s="37"/>
      <c r="ULF1" s="37"/>
      <c r="ULG1" s="37"/>
      <c r="ULH1" s="37"/>
      <c r="ULI1" s="37"/>
      <c r="ULJ1" s="37"/>
      <c r="ULK1" s="37"/>
      <c r="ULL1" s="37"/>
      <c r="ULM1" s="37"/>
      <c r="ULN1" s="37"/>
      <c r="ULO1" s="37"/>
      <c r="ULP1" s="37"/>
      <c r="ULQ1" s="37"/>
      <c r="ULR1" s="37"/>
      <c r="ULS1" s="37"/>
      <c r="ULT1" s="37"/>
      <c r="ULU1" s="37"/>
      <c r="ULV1" s="37"/>
      <c r="ULW1" s="37"/>
      <c r="ULX1" s="37"/>
      <c r="ULY1" s="37"/>
      <c r="ULZ1" s="37"/>
      <c r="UMA1" s="37"/>
      <c r="UMB1" s="37"/>
      <c r="UMC1" s="37"/>
      <c r="UMD1" s="37"/>
      <c r="UME1" s="37"/>
      <c r="UMF1" s="37"/>
      <c r="UMG1" s="37"/>
      <c r="UMH1" s="37"/>
      <c r="UMI1" s="37"/>
      <c r="UMJ1" s="37"/>
      <c r="UMK1" s="37"/>
      <c r="UML1" s="37"/>
      <c r="UMM1" s="37"/>
      <c r="UMN1" s="37"/>
      <c r="UMO1" s="37"/>
      <c r="UMP1" s="37"/>
      <c r="UMQ1" s="37"/>
      <c r="UMR1" s="37"/>
      <c r="UMS1" s="37"/>
      <c r="UMT1" s="37"/>
      <c r="UMU1" s="37"/>
      <c r="UMV1" s="37"/>
      <c r="UMW1" s="37"/>
      <c r="UMX1" s="37"/>
      <c r="UMY1" s="37"/>
      <c r="UMZ1" s="37"/>
      <c r="UNA1" s="37"/>
      <c r="UNB1" s="37"/>
      <c r="UNC1" s="37"/>
      <c r="UND1" s="37"/>
      <c r="UNE1" s="37"/>
      <c r="UNF1" s="37"/>
      <c r="UNG1" s="37"/>
      <c r="UNH1" s="37"/>
      <c r="UNI1" s="37"/>
      <c r="UNJ1" s="37"/>
      <c r="UNK1" s="37"/>
      <c r="UNL1" s="37"/>
      <c r="UNM1" s="37"/>
      <c r="UNN1" s="37"/>
      <c r="UNO1" s="37"/>
      <c r="UNP1" s="37"/>
      <c r="UNQ1" s="37"/>
      <c r="UNR1" s="37"/>
      <c r="UNS1" s="37"/>
      <c r="UNT1" s="37"/>
      <c r="UNU1" s="37"/>
      <c r="UNV1" s="37"/>
      <c r="UNW1" s="37"/>
      <c r="UNX1" s="37"/>
      <c r="UNY1" s="37"/>
      <c r="UNZ1" s="37"/>
      <c r="UOA1" s="37"/>
      <c r="UOB1" s="37"/>
      <c r="UOC1" s="37"/>
      <c r="UOD1" s="37"/>
      <c r="UOE1" s="37"/>
      <c r="UOF1" s="37"/>
      <c r="UOG1" s="37"/>
      <c r="UOH1" s="37"/>
      <c r="UOI1" s="37"/>
      <c r="UOJ1" s="37"/>
      <c r="UOK1" s="37"/>
      <c r="UOL1" s="37"/>
      <c r="UOM1" s="37"/>
      <c r="UON1" s="37"/>
      <c r="UOO1" s="37"/>
      <c r="UOP1" s="37"/>
      <c r="UOQ1" s="37"/>
      <c r="UOR1" s="37"/>
      <c r="UOS1" s="37"/>
      <c r="UOT1" s="37"/>
      <c r="UOU1" s="37"/>
      <c r="UOV1" s="37"/>
      <c r="UOW1" s="37"/>
      <c r="UOX1" s="37"/>
      <c r="UOY1" s="37"/>
      <c r="UOZ1" s="37"/>
      <c r="UPA1" s="37"/>
      <c r="UPB1" s="37"/>
      <c r="UPC1" s="37"/>
      <c r="UPD1" s="37"/>
      <c r="UPE1" s="37"/>
      <c r="UPF1" s="37"/>
      <c r="UPG1" s="37"/>
      <c r="UPH1" s="37"/>
      <c r="UPI1" s="37"/>
      <c r="UPJ1" s="37"/>
      <c r="UPK1" s="37"/>
      <c r="UPL1" s="37"/>
      <c r="UPM1" s="37"/>
      <c r="UPN1" s="37"/>
      <c r="UPO1" s="37"/>
      <c r="UPP1" s="37"/>
      <c r="UPQ1" s="37"/>
      <c r="UPR1" s="37"/>
      <c r="UPS1" s="37"/>
      <c r="UPT1" s="37"/>
      <c r="UPU1" s="37"/>
      <c r="UPV1" s="37"/>
      <c r="UPW1" s="37"/>
      <c r="UPX1" s="37"/>
      <c r="UPY1" s="37"/>
      <c r="UPZ1" s="37"/>
      <c r="UQA1" s="37"/>
      <c r="UQB1" s="37"/>
      <c r="UQC1" s="37"/>
      <c r="UQD1" s="37"/>
      <c r="UQE1" s="37"/>
      <c r="UQF1" s="37"/>
      <c r="UQG1" s="37"/>
      <c r="UQH1" s="37"/>
      <c r="UQI1" s="37"/>
      <c r="UQJ1" s="37"/>
      <c r="UQK1" s="37"/>
      <c r="UQL1" s="37"/>
      <c r="UQM1" s="37"/>
      <c r="UQN1" s="37"/>
      <c r="UQO1" s="37"/>
      <c r="UQP1" s="37"/>
      <c r="UQQ1" s="37"/>
      <c r="UQR1" s="37"/>
      <c r="UQS1" s="37"/>
      <c r="UQT1" s="37"/>
      <c r="UQU1" s="37"/>
      <c r="UQV1" s="37"/>
      <c r="UQW1" s="37"/>
      <c r="UQX1" s="37"/>
      <c r="UQY1" s="37"/>
      <c r="UQZ1" s="37"/>
      <c r="URA1" s="37"/>
      <c r="URB1" s="37"/>
      <c r="URC1" s="37"/>
      <c r="URD1" s="37"/>
      <c r="URE1" s="37"/>
      <c r="URF1" s="37"/>
      <c r="URG1" s="37"/>
      <c r="URH1" s="37"/>
      <c r="URI1" s="37"/>
      <c r="URJ1" s="37"/>
      <c r="URK1" s="37"/>
      <c r="URL1" s="37"/>
      <c r="URM1" s="37"/>
      <c r="URN1" s="37"/>
      <c r="URO1" s="37"/>
      <c r="URP1" s="37"/>
      <c r="URQ1" s="37"/>
      <c r="URR1" s="37"/>
      <c r="URS1" s="37"/>
      <c r="URT1" s="37"/>
      <c r="URU1" s="37"/>
      <c r="URV1" s="37"/>
      <c r="URW1" s="37"/>
      <c r="URX1" s="37"/>
      <c r="URY1" s="37"/>
      <c r="URZ1" s="37"/>
      <c r="USA1" s="37"/>
      <c r="USB1" s="37"/>
      <c r="USC1" s="37"/>
      <c r="USD1" s="37"/>
      <c r="USE1" s="37"/>
      <c r="USF1" s="37"/>
      <c r="USG1" s="37"/>
      <c r="USH1" s="37"/>
      <c r="USI1" s="37"/>
      <c r="USJ1" s="37"/>
      <c r="USK1" s="37"/>
      <c r="USL1" s="37"/>
      <c r="USM1" s="37"/>
      <c r="USN1" s="37"/>
      <c r="USO1" s="37"/>
      <c r="USP1" s="37"/>
      <c r="USQ1" s="37"/>
      <c r="USR1" s="37"/>
      <c r="USS1" s="37"/>
      <c r="UST1" s="37"/>
      <c r="USU1" s="37"/>
      <c r="USV1" s="37"/>
      <c r="USW1" s="37"/>
      <c r="USX1" s="37"/>
      <c r="USY1" s="37"/>
      <c r="USZ1" s="37"/>
      <c r="UTA1" s="37"/>
      <c r="UTB1" s="37"/>
      <c r="UTC1" s="37"/>
      <c r="UTD1" s="37"/>
      <c r="UTE1" s="37"/>
      <c r="UTF1" s="37"/>
      <c r="UTG1" s="37"/>
      <c r="UTH1" s="37"/>
      <c r="UTI1" s="37"/>
      <c r="UTJ1" s="37"/>
      <c r="UTK1" s="37"/>
      <c r="UTL1" s="37"/>
      <c r="UTM1" s="37"/>
      <c r="UTN1" s="37"/>
      <c r="UTO1" s="37"/>
      <c r="UTP1" s="37"/>
      <c r="UTQ1" s="37"/>
      <c r="UTR1" s="37"/>
      <c r="UTS1" s="37"/>
      <c r="UTT1" s="37"/>
      <c r="UTU1" s="37"/>
      <c r="UTV1" s="37"/>
      <c r="UTW1" s="37"/>
      <c r="UTX1" s="37"/>
      <c r="UTY1" s="37"/>
      <c r="UTZ1" s="37"/>
      <c r="UUA1" s="37"/>
      <c r="UUB1" s="37"/>
      <c r="UUC1" s="37"/>
      <c r="UUD1" s="37"/>
      <c r="UUE1" s="37"/>
      <c r="UUF1" s="37"/>
      <c r="UUG1" s="37"/>
      <c r="UUH1" s="37"/>
      <c r="UUI1" s="37"/>
      <c r="UUJ1" s="37"/>
      <c r="UUK1" s="37"/>
      <c r="UUL1" s="37"/>
      <c r="UUM1" s="37"/>
      <c r="UUN1" s="37"/>
      <c r="UUO1" s="37"/>
      <c r="UUP1" s="37"/>
      <c r="UUQ1" s="37"/>
      <c r="UUR1" s="37"/>
      <c r="UUS1" s="37"/>
      <c r="UUT1" s="37"/>
      <c r="UUU1" s="37"/>
      <c r="UUV1" s="37"/>
      <c r="UUW1" s="37"/>
      <c r="UUX1" s="37"/>
      <c r="UUY1" s="37"/>
      <c r="UUZ1" s="37"/>
      <c r="UVA1" s="37"/>
      <c r="UVB1" s="37"/>
      <c r="UVC1" s="37"/>
      <c r="UVD1" s="37"/>
      <c r="UVE1" s="37"/>
      <c r="UVF1" s="37"/>
      <c r="UVG1" s="37"/>
      <c r="UVH1" s="37"/>
      <c r="UVI1" s="37"/>
      <c r="UVJ1" s="37"/>
      <c r="UVK1" s="37"/>
      <c r="UVL1" s="37"/>
      <c r="UVM1" s="37"/>
      <c r="UVN1" s="37"/>
      <c r="UVO1" s="37"/>
      <c r="UVP1" s="37"/>
      <c r="UVQ1" s="37"/>
      <c r="UVR1" s="37"/>
      <c r="UVS1" s="37"/>
      <c r="UVT1" s="37"/>
      <c r="UVU1" s="37"/>
      <c r="UVV1" s="37"/>
      <c r="UVW1" s="37"/>
      <c r="UVX1" s="37"/>
      <c r="UVY1" s="37"/>
      <c r="UVZ1" s="37"/>
      <c r="UWA1" s="37"/>
      <c r="UWB1" s="37"/>
      <c r="UWC1" s="37"/>
      <c r="UWD1" s="37"/>
      <c r="UWE1" s="37"/>
      <c r="UWF1" s="37"/>
      <c r="UWG1" s="37"/>
      <c r="UWH1" s="37"/>
      <c r="UWI1" s="37"/>
      <c r="UWJ1" s="37"/>
      <c r="UWK1" s="37"/>
      <c r="UWL1" s="37"/>
      <c r="UWM1" s="37"/>
      <c r="UWN1" s="37"/>
      <c r="UWO1" s="37"/>
      <c r="UWP1" s="37"/>
      <c r="UWQ1" s="37"/>
      <c r="UWR1" s="37"/>
      <c r="UWS1" s="37"/>
      <c r="UWT1" s="37"/>
      <c r="UWU1" s="37"/>
      <c r="UWV1" s="37"/>
      <c r="UWW1" s="37"/>
      <c r="UWX1" s="37"/>
      <c r="UWY1" s="37"/>
      <c r="UWZ1" s="37"/>
      <c r="UXA1" s="37"/>
      <c r="UXB1" s="37"/>
      <c r="UXC1" s="37"/>
      <c r="UXD1" s="37"/>
      <c r="UXE1" s="37"/>
      <c r="UXF1" s="37"/>
      <c r="UXG1" s="37"/>
      <c r="UXH1" s="37"/>
      <c r="UXI1" s="37"/>
      <c r="UXJ1" s="37"/>
      <c r="UXK1" s="37"/>
      <c r="UXL1" s="37"/>
      <c r="UXM1" s="37"/>
      <c r="UXN1" s="37"/>
      <c r="UXO1" s="37"/>
      <c r="UXP1" s="37"/>
      <c r="UXQ1" s="37"/>
      <c r="UXR1" s="37"/>
      <c r="UXS1" s="37"/>
      <c r="UXT1" s="37"/>
      <c r="UXU1" s="37"/>
      <c r="UXV1" s="37"/>
      <c r="UXW1" s="37"/>
      <c r="UXX1" s="37"/>
      <c r="UXY1" s="37"/>
      <c r="UXZ1" s="37"/>
      <c r="UYA1" s="37"/>
      <c r="UYB1" s="37"/>
      <c r="UYC1" s="37"/>
      <c r="UYD1" s="37"/>
      <c r="UYE1" s="37"/>
      <c r="UYF1" s="37"/>
      <c r="UYG1" s="37"/>
      <c r="UYH1" s="37"/>
      <c r="UYI1" s="37"/>
      <c r="UYJ1" s="37"/>
      <c r="UYK1" s="37"/>
      <c r="UYL1" s="37"/>
      <c r="UYM1" s="37"/>
      <c r="UYN1" s="37"/>
      <c r="UYO1" s="37"/>
      <c r="UYP1" s="37"/>
      <c r="UYQ1" s="37"/>
      <c r="UYR1" s="37"/>
      <c r="UYS1" s="37"/>
      <c r="UYT1" s="37"/>
      <c r="UYU1" s="37"/>
      <c r="UYV1" s="37"/>
      <c r="UYW1" s="37"/>
      <c r="UYX1" s="37"/>
      <c r="UYY1" s="37"/>
      <c r="UYZ1" s="37"/>
      <c r="UZA1" s="37"/>
      <c r="UZB1" s="37"/>
      <c r="UZC1" s="37"/>
      <c r="UZD1" s="37"/>
      <c r="UZE1" s="37"/>
      <c r="UZF1" s="37"/>
      <c r="UZG1" s="37"/>
      <c r="UZH1" s="37"/>
      <c r="UZI1" s="37"/>
      <c r="UZJ1" s="37"/>
      <c r="UZK1" s="37"/>
      <c r="UZL1" s="37"/>
      <c r="UZM1" s="37"/>
      <c r="UZN1" s="37"/>
      <c r="UZO1" s="37"/>
      <c r="UZP1" s="37"/>
      <c r="UZQ1" s="37"/>
      <c r="UZR1" s="37"/>
      <c r="UZS1" s="37"/>
      <c r="UZT1" s="37"/>
      <c r="UZU1" s="37"/>
      <c r="UZV1" s="37"/>
      <c r="UZW1" s="37"/>
      <c r="UZX1" s="37"/>
      <c r="UZY1" s="37"/>
      <c r="UZZ1" s="37"/>
      <c r="VAA1" s="37"/>
      <c r="VAB1" s="37"/>
      <c r="VAC1" s="37"/>
      <c r="VAD1" s="37"/>
      <c r="VAE1" s="37"/>
      <c r="VAF1" s="37"/>
      <c r="VAG1" s="37"/>
      <c r="VAH1" s="37"/>
      <c r="VAI1" s="37"/>
      <c r="VAJ1" s="37"/>
      <c r="VAK1" s="37"/>
      <c r="VAL1" s="37"/>
      <c r="VAM1" s="37"/>
      <c r="VAN1" s="37"/>
      <c r="VAO1" s="37"/>
      <c r="VAP1" s="37"/>
      <c r="VAQ1" s="37"/>
      <c r="VAR1" s="37"/>
      <c r="VAS1" s="37"/>
      <c r="VAT1" s="37"/>
      <c r="VAU1" s="37"/>
      <c r="VAV1" s="37"/>
      <c r="VAW1" s="37"/>
      <c r="VAX1" s="37"/>
      <c r="VAY1" s="37"/>
      <c r="VAZ1" s="37"/>
      <c r="VBA1" s="37"/>
      <c r="VBB1" s="37"/>
      <c r="VBC1" s="37"/>
      <c r="VBD1" s="37"/>
      <c r="VBE1" s="37"/>
      <c r="VBF1" s="37"/>
      <c r="VBG1" s="37"/>
      <c r="VBH1" s="37"/>
      <c r="VBI1" s="37"/>
      <c r="VBJ1" s="37"/>
      <c r="VBK1" s="37"/>
      <c r="VBL1" s="37"/>
      <c r="VBM1" s="37"/>
      <c r="VBN1" s="37"/>
      <c r="VBO1" s="37"/>
      <c r="VBP1" s="37"/>
      <c r="VBQ1" s="37"/>
      <c r="VBR1" s="37"/>
      <c r="VBS1" s="37"/>
      <c r="VBT1" s="37"/>
      <c r="VBU1" s="37"/>
      <c r="VBV1" s="37"/>
      <c r="VBW1" s="37"/>
      <c r="VBX1" s="37"/>
      <c r="VBY1" s="37"/>
      <c r="VBZ1" s="37"/>
      <c r="VCA1" s="37"/>
      <c r="VCB1" s="37"/>
      <c r="VCC1" s="37"/>
      <c r="VCD1" s="37"/>
      <c r="VCE1" s="37"/>
      <c r="VCF1" s="37"/>
      <c r="VCG1" s="37"/>
      <c r="VCH1" s="37"/>
      <c r="VCI1" s="37"/>
      <c r="VCJ1" s="37"/>
      <c r="VCK1" s="37"/>
      <c r="VCL1" s="37"/>
      <c r="VCM1" s="37"/>
      <c r="VCN1" s="37"/>
      <c r="VCO1" s="37"/>
      <c r="VCP1" s="37"/>
      <c r="VCQ1" s="37"/>
      <c r="VCR1" s="37"/>
      <c r="VCS1" s="37"/>
      <c r="VCT1" s="37"/>
      <c r="VCU1" s="37"/>
      <c r="VCV1" s="37"/>
      <c r="VCW1" s="37"/>
      <c r="VCX1" s="37"/>
      <c r="VCY1" s="37"/>
      <c r="VCZ1" s="37"/>
      <c r="VDA1" s="37"/>
      <c r="VDB1" s="37"/>
      <c r="VDC1" s="37"/>
      <c r="VDD1" s="37"/>
      <c r="VDE1" s="37"/>
      <c r="VDF1" s="37"/>
      <c r="VDG1" s="37"/>
      <c r="VDH1" s="37"/>
      <c r="VDI1" s="37"/>
      <c r="VDJ1" s="37"/>
      <c r="VDK1" s="37"/>
      <c r="VDL1" s="37"/>
      <c r="VDM1" s="37"/>
      <c r="VDN1" s="37"/>
      <c r="VDO1" s="37"/>
      <c r="VDP1" s="37"/>
      <c r="VDQ1" s="37"/>
      <c r="VDR1" s="37"/>
      <c r="VDS1" s="37"/>
      <c r="VDT1" s="37"/>
      <c r="VDU1" s="37"/>
      <c r="VDV1" s="37"/>
      <c r="VDW1" s="37"/>
      <c r="VDX1" s="37"/>
      <c r="VDY1" s="37"/>
      <c r="VDZ1" s="37"/>
      <c r="VEA1" s="37"/>
      <c r="VEB1" s="37"/>
      <c r="VEC1" s="37"/>
      <c r="VED1" s="37"/>
      <c r="VEE1" s="37"/>
      <c r="VEF1" s="37"/>
      <c r="VEG1" s="37"/>
      <c r="VEH1" s="37"/>
      <c r="VEI1" s="37"/>
      <c r="VEJ1" s="37"/>
      <c r="VEK1" s="37"/>
      <c r="VEL1" s="37"/>
      <c r="VEM1" s="37"/>
      <c r="VEN1" s="37"/>
      <c r="VEO1" s="37"/>
      <c r="VEP1" s="37"/>
      <c r="VEQ1" s="37"/>
      <c r="VER1" s="37"/>
      <c r="VES1" s="37"/>
      <c r="VET1" s="37"/>
      <c r="VEU1" s="37"/>
      <c r="VEV1" s="37"/>
      <c r="VEW1" s="37"/>
      <c r="VEX1" s="37"/>
      <c r="VEY1" s="37"/>
      <c r="VEZ1" s="37"/>
      <c r="VFA1" s="37"/>
      <c r="VFB1" s="37"/>
      <c r="VFC1" s="37"/>
      <c r="VFD1" s="37"/>
      <c r="VFE1" s="37"/>
      <c r="VFF1" s="37"/>
      <c r="VFG1" s="37"/>
      <c r="VFH1" s="37"/>
      <c r="VFI1" s="37"/>
      <c r="VFJ1" s="37"/>
      <c r="VFK1" s="37"/>
      <c r="VFL1" s="37"/>
      <c r="VFM1" s="37"/>
      <c r="VFN1" s="37"/>
      <c r="VFO1" s="37"/>
      <c r="VFP1" s="37"/>
      <c r="VFQ1" s="37"/>
      <c r="VFR1" s="37"/>
      <c r="VFS1" s="37"/>
      <c r="VFT1" s="37"/>
      <c r="VFU1" s="37"/>
      <c r="VFV1" s="37"/>
      <c r="VFW1" s="37"/>
      <c r="VFX1" s="37"/>
      <c r="VFY1" s="37"/>
      <c r="VFZ1" s="37"/>
      <c r="VGA1" s="37"/>
      <c r="VGB1" s="37"/>
      <c r="VGC1" s="37"/>
      <c r="VGD1" s="37"/>
      <c r="VGE1" s="37"/>
      <c r="VGF1" s="37"/>
      <c r="VGG1" s="37"/>
      <c r="VGH1" s="37"/>
      <c r="VGI1" s="37"/>
      <c r="VGJ1" s="37"/>
      <c r="VGK1" s="37"/>
      <c r="VGL1" s="37"/>
      <c r="VGM1" s="37"/>
      <c r="VGN1" s="37"/>
      <c r="VGO1" s="37"/>
      <c r="VGP1" s="37"/>
      <c r="VGQ1" s="37"/>
      <c r="VGR1" s="37"/>
      <c r="VGS1" s="37"/>
      <c r="VGT1" s="37"/>
      <c r="VGU1" s="37"/>
      <c r="VGV1" s="37"/>
      <c r="VGW1" s="37"/>
      <c r="VGX1" s="37"/>
      <c r="VGY1" s="37"/>
      <c r="VGZ1" s="37"/>
      <c r="VHA1" s="37"/>
      <c r="VHB1" s="37"/>
      <c r="VHC1" s="37"/>
      <c r="VHD1" s="37"/>
      <c r="VHE1" s="37"/>
      <c r="VHF1" s="37"/>
      <c r="VHG1" s="37"/>
      <c r="VHH1" s="37"/>
      <c r="VHI1" s="37"/>
      <c r="VHJ1" s="37"/>
      <c r="VHK1" s="37"/>
      <c r="VHL1" s="37"/>
      <c r="VHM1" s="37"/>
      <c r="VHN1" s="37"/>
      <c r="VHO1" s="37"/>
      <c r="VHP1" s="37"/>
      <c r="VHQ1" s="37"/>
      <c r="VHR1" s="37"/>
      <c r="VHS1" s="37"/>
      <c r="VHT1" s="37"/>
      <c r="VHU1" s="37"/>
      <c r="VHV1" s="37"/>
      <c r="VHW1" s="37"/>
      <c r="VHX1" s="37"/>
      <c r="VHY1" s="37"/>
      <c r="VHZ1" s="37"/>
      <c r="VIA1" s="37"/>
      <c r="VIB1" s="37"/>
      <c r="VIC1" s="37"/>
      <c r="VID1" s="37"/>
      <c r="VIE1" s="37"/>
      <c r="VIF1" s="37"/>
      <c r="VIG1" s="37"/>
      <c r="VIH1" s="37"/>
      <c r="VII1" s="37"/>
      <c r="VIJ1" s="37"/>
      <c r="VIK1" s="37"/>
      <c r="VIL1" s="37"/>
      <c r="VIM1" s="37"/>
      <c r="VIN1" s="37"/>
      <c r="VIO1" s="37"/>
      <c r="VIP1" s="37"/>
      <c r="VIQ1" s="37"/>
      <c r="VIR1" s="37"/>
      <c r="VIS1" s="37"/>
      <c r="VIT1" s="37"/>
      <c r="VIU1" s="37"/>
      <c r="VIV1" s="37"/>
      <c r="VIW1" s="37"/>
      <c r="VIX1" s="37"/>
      <c r="VIY1" s="37"/>
      <c r="VIZ1" s="37"/>
      <c r="VJA1" s="37"/>
      <c r="VJB1" s="37"/>
      <c r="VJC1" s="37"/>
      <c r="VJD1" s="37"/>
      <c r="VJE1" s="37"/>
      <c r="VJF1" s="37"/>
      <c r="VJG1" s="37"/>
      <c r="VJH1" s="37"/>
      <c r="VJI1" s="37"/>
      <c r="VJJ1" s="37"/>
      <c r="VJK1" s="37"/>
      <c r="VJL1" s="37"/>
      <c r="VJM1" s="37"/>
      <c r="VJN1" s="37"/>
      <c r="VJO1" s="37"/>
      <c r="VJP1" s="37"/>
      <c r="VJQ1" s="37"/>
      <c r="VJR1" s="37"/>
      <c r="VJS1" s="37"/>
      <c r="VJT1" s="37"/>
      <c r="VJU1" s="37"/>
      <c r="VJV1" s="37"/>
      <c r="VJW1" s="37"/>
      <c r="VJX1" s="37"/>
      <c r="VJY1" s="37"/>
      <c r="VJZ1" s="37"/>
      <c r="VKA1" s="37"/>
      <c r="VKB1" s="37"/>
      <c r="VKC1" s="37"/>
      <c r="VKD1" s="37"/>
      <c r="VKE1" s="37"/>
      <c r="VKF1" s="37"/>
      <c r="VKG1" s="37"/>
      <c r="VKH1" s="37"/>
      <c r="VKI1" s="37"/>
      <c r="VKJ1" s="37"/>
      <c r="VKK1" s="37"/>
      <c r="VKL1" s="37"/>
      <c r="VKM1" s="37"/>
      <c r="VKN1" s="37"/>
      <c r="VKO1" s="37"/>
      <c r="VKP1" s="37"/>
      <c r="VKQ1" s="37"/>
      <c r="VKR1" s="37"/>
      <c r="VKS1" s="37"/>
      <c r="VKT1" s="37"/>
      <c r="VKU1" s="37"/>
      <c r="VKV1" s="37"/>
      <c r="VKW1" s="37"/>
      <c r="VKX1" s="37"/>
      <c r="VKY1" s="37"/>
      <c r="VKZ1" s="37"/>
      <c r="VLA1" s="37"/>
      <c r="VLB1" s="37"/>
      <c r="VLC1" s="37"/>
      <c r="VLD1" s="37"/>
      <c r="VLE1" s="37"/>
      <c r="VLF1" s="37"/>
      <c r="VLG1" s="37"/>
      <c r="VLH1" s="37"/>
      <c r="VLI1" s="37"/>
      <c r="VLJ1" s="37"/>
      <c r="VLK1" s="37"/>
      <c r="VLL1" s="37"/>
      <c r="VLM1" s="37"/>
      <c r="VLN1" s="37"/>
      <c r="VLO1" s="37"/>
      <c r="VLP1" s="37"/>
      <c r="VLQ1" s="37"/>
      <c r="VLR1" s="37"/>
      <c r="VLS1" s="37"/>
      <c r="VLT1" s="37"/>
      <c r="VLU1" s="37"/>
      <c r="VLV1" s="37"/>
      <c r="VLW1" s="37"/>
      <c r="VLX1" s="37"/>
      <c r="VLY1" s="37"/>
      <c r="VLZ1" s="37"/>
      <c r="VMA1" s="37"/>
      <c r="VMB1" s="37"/>
      <c r="VMC1" s="37"/>
      <c r="VMD1" s="37"/>
      <c r="VME1" s="37"/>
      <c r="VMF1" s="37"/>
      <c r="VMG1" s="37"/>
      <c r="VMH1" s="37"/>
      <c r="VMI1" s="37"/>
      <c r="VMJ1" s="37"/>
      <c r="VMK1" s="37"/>
      <c r="VML1" s="37"/>
      <c r="VMM1" s="37"/>
      <c r="VMN1" s="37"/>
      <c r="VMO1" s="37"/>
      <c r="VMP1" s="37"/>
      <c r="VMQ1" s="37"/>
      <c r="VMR1" s="37"/>
      <c r="VMS1" s="37"/>
      <c r="VMT1" s="37"/>
      <c r="VMU1" s="37"/>
      <c r="VMV1" s="37"/>
      <c r="VMW1" s="37"/>
      <c r="VMX1" s="37"/>
      <c r="VMY1" s="37"/>
      <c r="VMZ1" s="37"/>
      <c r="VNA1" s="37"/>
      <c r="VNB1" s="37"/>
      <c r="VNC1" s="37"/>
      <c r="VND1" s="37"/>
      <c r="VNE1" s="37"/>
      <c r="VNF1" s="37"/>
      <c r="VNG1" s="37"/>
      <c r="VNH1" s="37"/>
      <c r="VNI1" s="37"/>
      <c r="VNJ1" s="37"/>
      <c r="VNK1" s="37"/>
      <c r="VNL1" s="37"/>
      <c r="VNM1" s="37"/>
      <c r="VNN1" s="37"/>
      <c r="VNO1" s="37"/>
      <c r="VNP1" s="37"/>
      <c r="VNQ1" s="37"/>
      <c r="VNR1" s="37"/>
      <c r="VNS1" s="37"/>
      <c r="VNT1" s="37"/>
      <c r="VNU1" s="37"/>
      <c r="VNV1" s="37"/>
      <c r="VNW1" s="37"/>
      <c r="VNX1" s="37"/>
      <c r="VNY1" s="37"/>
      <c r="VNZ1" s="37"/>
      <c r="VOA1" s="37"/>
      <c r="VOB1" s="37"/>
      <c r="VOC1" s="37"/>
      <c r="VOD1" s="37"/>
      <c r="VOE1" s="37"/>
      <c r="VOF1" s="37"/>
      <c r="VOG1" s="37"/>
      <c r="VOH1" s="37"/>
      <c r="VOI1" s="37"/>
      <c r="VOJ1" s="37"/>
      <c r="VOK1" s="37"/>
      <c r="VOL1" s="37"/>
      <c r="VOM1" s="37"/>
      <c r="VON1" s="37"/>
      <c r="VOO1" s="37"/>
      <c r="VOP1" s="37"/>
      <c r="VOQ1" s="37"/>
      <c r="VOR1" s="37"/>
      <c r="VOS1" s="37"/>
      <c r="VOT1" s="37"/>
      <c r="VOU1" s="37"/>
      <c r="VOV1" s="37"/>
      <c r="VOW1" s="37"/>
      <c r="VOX1" s="37"/>
      <c r="VOY1" s="37"/>
      <c r="VOZ1" s="37"/>
      <c r="VPA1" s="37"/>
      <c r="VPB1" s="37"/>
      <c r="VPC1" s="37"/>
      <c r="VPD1" s="37"/>
      <c r="VPE1" s="37"/>
      <c r="VPF1" s="37"/>
      <c r="VPG1" s="37"/>
      <c r="VPH1" s="37"/>
      <c r="VPI1" s="37"/>
      <c r="VPJ1" s="37"/>
      <c r="VPK1" s="37"/>
      <c r="VPL1" s="37"/>
      <c r="VPM1" s="37"/>
      <c r="VPN1" s="37"/>
      <c r="VPO1" s="37"/>
      <c r="VPP1" s="37"/>
      <c r="VPQ1" s="37"/>
      <c r="VPR1" s="37"/>
      <c r="VPS1" s="37"/>
      <c r="VPT1" s="37"/>
      <c r="VPU1" s="37"/>
      <c r="VPV1" s="37"/>
      <c r="VPW1" s="37"/>
      <c r="VPX1" s="37"/>
      <c r="VPY1" s="37"/>
      <c r="VPZ1" s="37"/>
      <c r="VQA1" s="37"/>
      <c r="VQB1" s="37"/>
      <c r="VQC1" s="37"/>
      <c r="VQD1" s="37"/>
      <c r="VQE1" s="37"/>
      <c r="VQF1" s="37"/>
      <c r="VQG1" s="37"/>
      <c r="VQH1" s="37"/>
      <c r="VQI1" s="37"/>
      <c r="VQJ1" s="37"/>
      <c r="VQK1" s="37"/>
      <c r="VQL1" s="37"/>
      <c r="VQM1" s="37"/>
      <c r="VQN1" s="37"/>
      <c r="VQO1" s="37"/>
      <c r="VQP1" s="37"/>
      <c r="VQQ1" s="37"/>
      <c r="VQR1" s="37"/>
      <c r="VQS1" s="37"/>
      <c r="VQT1" s="37"/>
      <c r="VQU1" s="37"/>
      <c r="VQV1" s="37"/>
      <c r="VQW1" s="37"/>
      <c r="VQX1" s="37"/>
      <c r="VQY1" s="37"/>
      <c r="VQZ1" s="37"/>
      <c r="VRA1" s="37"/>
      <c r="VRB1" s="37"/>
      <c r="VRC1" s="37"/>
      <c r="VRD1" s="37"/>
      <c r="VRE1" s="37"/>
      <c r="VRF1" s="37"/>
      <c r="VRG1" s="37"/>
      <c r="VRH1" s="37"/>
      <c r="VRI1" s="37"/>
      <c r="VRJ1" s="37"/>
      <c r="VRK1" s="37"/>
      <c r="VRL1" s="37"/>
      <c r="VRM1" s="37"/>
      <c r="VRN1" s="37"/>
      <c r="VRO1" s="37"/>
      <c r="VRP1" s="37"/>
      <c r="VRQ1" s="37"/>
      <c r="VRR1" s="37"/>
      <c r="VRS1" s="37"/>
      <c r="VRT1" s="37"/>
      <c r="VRU1" s="37"/>
      <c r="VRV1" s="37"/>
      <c r="VRW1" s="37"/>
      <c r="VRX1" s="37"/>
      <c r="VRY1" s="37"/>
      <c r="VRZ1" s="37"/>
      <c r="VSA1" s="37"/>
      <c r="VSB1" s="37"/>
      <c r="VSC1" s="37"/>
      <c r="VSD1" s="37"/>
      <c r="VSE1" s="37"/>
      <c r="VSF1" s="37"/>
      <c r="VSG1" s="37"/>
      <c r="VSH1" s="37"/>
      <c r="VSI1" s="37"/>
      <c r="VSJ1" s="37"/>
      <c r="VSK1" s="37"/>
      <c r="VSL1" s="37"/>
      <c r="VSM1" s="37"/>
      <c r="VSN1" s="37"/>
      <c r="VSO1" s="37"/>
      <c r="VSP1" s="37"/>
      <c r="VSQ1" s="37"/>
      <c r="VSR1" s="37"/>
      <c r="VSS1" s="37"/>
      <c r="VST1" s="37"/>
      <c r="VSU1" s="37"/>
      <c r="VSV1" s="37"/>
      <c r="VSW1" s="37"/>
      <c r="VSX1" s="37"/>
      <c r="VSY1" s="37"/>
      <c r="VSZ1" s="37"/>
      <c r="VTA1" s="37"/>
      <c r="VTB1" s="37"/>
      <c r="VTC1" s="37"/>
      <c r="VTD1" s="37"/>
      <c r="VTE1" s="37"/>
      <c r="VTF1" s="37"/>
      <c r="VTG1" s="37"/>
      <c r="VTH1" s="37"/>
      <c r="VTI1" s="37"/>
      <c r="VTJ1" s="37"/>
      <c r="VTK1" s="37"/>
      <c r="VTL1" s="37"/>
      <c r="VTM1" s="37"/>
      <c r="VTN1" s="37"/>
      <c r="VTO1" s="37"/>
      <c r="VTP1" s="37"/>
      <c r="VTQ1" s="37"/>
      <c r="VTR1" s="37"/>
      <c r="VTS1" s="37"/>
      <c r="VTT1" s="37"/>
      <c r="VTU1" s="37"/>
      <c r="VTV1" s="37"/>
      <c r="VTW1" s="37"/>
      <c r="VTX1" s="37"/>
      <c r="VTY1" s="37"/>
      <c r="VTZ1" s="37"/>
      <c r="VUA1" s="37"/>
      <c r="VUB1" s="37"/>
      <c r="VUC1" s="37"/>
      <c r="VUD1" s="37"/>
      <c r="VUE1" s="37"/>
      <c r="VUF1" s="37"/>
      <c r="VUG1" s="37"/>
      <c r="VUH1" s="37"/>
      <c r="VUI1" s="37"/>
      <c r="VUJ1" s="37"/>
      <c r="VUK1" s="37"/>
      <c r="VUL1" s="37"/>
      <c r="VUM1" s="37"/>
      <c r="VUN1" s="37"/>
      <c r="VUO1" s="37"/>
      <c r="VUP1" s="37"/>
      <c r="VUQ1" s="37"/>
      <c r="VUR1" s="37"/>
      <c r="VUS1" s="37"/>
      <c r="VUT1" s="37"/>
      <c r="VUU1" s="37"/>
      <c r="VUV1" s="37"/>
      <c r="VUW1" s="37"/>
      <c r="VUX1" s="37"/>
      <c r="VUY1" s="37"/>
      <c r="VUZ1" s="37"/>
      <c r="VVA1" s="37"/>
      <c r="VVB1" s="37"/>
      <c r="VVC1" s="37"/>
      <c r="VVD1" s="37"/>
      <c r="VVE1" s="37"/>
      <c r="VVF1" s="37"/>
      <c r="VVG1" s="37"/>
      <c r="VVH1" s="37"/>
      <c r="VVI1" s="37"/>
      <c r="VVJ1" s="37"/>
      <c r="VVK1" s="37"/>
      <c r="VVL1" s="37"/>
      <c r="VVM1" s="37"/>
      <c r="VVN1" s="37"/>
      <c r="VVO1" s="37"/>
      <c r="VVP1" s="37"/>
      <c r="VVQ1" s="37"/>
      <c r="VVR1" s="37"/>
      <c r="VVS1" s="37"/>
      <c r="VVT1" s="37"/>
      <c r="VVU1" s="37"/>
      <c r="VVV1" s="37"/>
      <c r="VVW1" s="37"/>
      <c r="VVX1" s="37"/>
      <c r="VVY1" s="37"/>
      <c r="VVZ1" s="37"/>
      <c r="VWA1" s="37"/>
      <c r="VWB1" s="37"/>
      <c r="VWC1" s="37"/>
      <c r="VWD1" s="37"/>
      <c r="VWE1" s="37"/>
      <c r="VWF1" s="37"/>
      <c r="VWG1" s="37"/>
      <c r="VWH1" s="37"/>
      <c r="VWI1" s="37"/>
      <c r="VWJ1" s="37"/>
      <c r="VWK1" s="37"/>
      <c r="VWL1" s="37"/>
      <c r="VWM1" s="37"/>
      <c r="VWN1" s="37"/>
      <c r="VWO1" s="37"/>
      <c r="VWP1" s="37"/>
      <c r="VWQ1" s="37"/>
      <c r="VWR1" s="37"/>
      <c r="VWS1" s="37"/>
      <c r="VWT1" s="37"/>
      <c r="VWU1" s="37"/>
      <c r="VWV1" s="37"/>
      <c r="VWW1" s="37"/>
      <c r="VWX1" s="37"/>
      <c r="VWY1" s="37"/>
      <c r="VWZ1" s="37"/>
      <c r="VXA1" s="37"/>
      <c r="VXB1" s="37"/>
      <c r="VXC1" s="37"/>
      <c r="VXD1" s="37"/>
      <c r="VXE1" s="37"/>
      <c r="VXF1" s="37"/>
      <c r="VXG1" s="37"/>
      <c r="VXH1" s="37"/>
      <c r="VXI1" s="37"/>
      <c r="VXJ1" s="37"/>
      <c r="VXK1" s="37"/>
      <c r="VXL1" s="37"/>
      <c r="VXM1" s="37"/>
      <c r="VXN1" s="37"/>
      <c r="VXO1" s="37"/>
      <c r="VXP1" s="37"/>
      <c r="VXQ1" s="37"/>
      <c r="VXR1" s="37"/>
      <c r="VXS1" s="37"/>
      <c r="VXT1" s="37"/>
      <c r="VXU1" s="37"/>
      <c r="VXV1" s="37"/>
      <c r="VXW1" s="37"/>
      <c r="VXX1" s="37"/>
      <c r="VXY1" s="37"/>
      <c r="VXZ1" s="37"/>
      <c r="VYA1" s="37"/>
      <c r="VYB1" s="37"/>
      <c r="VYC1" s="37"/>
      <c r="VYD1" s="37"/>
      <c r="VYE1" s="37"/>
      <c r="VYF1" s="37"/>
      <c r="VYG1" s="37"/>
      <c r="VYH1" s="37"/>
      <c r="VYI1" s="37"/>
      <c r="VYJ1" s="37"/>
      <c r="VYK1" s="37"/>
      <c r="VYL1" s="37"/>
      <c r="VYM1" s="37"/>
      <c r="VYN1" s="37"/>
      <c r="VYO1" s="37"/>
      <c r="VYP1" s="37"/>
      <c r="VYQ1" s="37"/>
      <c r="VYR1" s="37"/>
      <c r="VYS1" s="37"/>
      <c r="VYT1" s="37"/>
      <c r="VYU1" s="37"/>
      <c r="VYV1" s="37"/>
      <c r="VYW1" s="37"/>
      <c r="VYX1" s="37"/>
      <c r="VYY1" s="37"/>
      <c r="VYZ1" s="37"/>
      <c r="VZA1" s="37"/>
      <c r="VZB1" s="37"/>
      <c r="VZC1" s="37"/>
      <c r="VZD1" s="37"/>
      <c r="VZE1" s="37"/>
      <c r="VZF1" s="37"/>
      <c r="VZG1" s="37"/>
      <c r="VZH1" s="37"/>
      <c r="VZI1" s="37"/>
      <c r="VZJ1" s="37"/>
      <c r="VZK1" s="37"/>
      <c r="VZL1" s="37"/>
      <c r="VZM1" s="37"/>
      <c r="VZN1" s="37"/>
      <c r="VZO1" s="37"/>
      <c r="VZP1" s="37"/>
      <c r="VZQ1" s="37"/>
      <c r="VZR1" s="37"/>
      <c r="VZS1" s="37"/>
      <c r="VZT1" s="37"/>
      <c r="VZU1" s="37"/>
      <c r="VZV1" s="37"/>
      <c r="VZW1" s="37"/>
      <c r="VZX1" s="37"/>
      <c r="VZY1" s="37"/>
      <c r="VZZ1" s="37"/>
      <c r="WAA1" s="37"/>
      <c r="WAB1" s="37"/>
      <c r="WAC1" s="37"/>
      <c r="WAD1" s="37"/>
      <c r="WAE1" s="37"/>
      <c r="WAF1" s="37"/>
      <c r="WAG1" s="37"/>
      <c r="WAH1" s="37"/>
      <c r="WAI1" s="37"/>
      <c r="WAJ1" s="37"/>
      <c r="WAK1" s="37"/>
      <c r="WAL1" s="37"/>
      <c r="WAM1" s="37"/>
      <c r="WAN1" s="37"/>
      <c r="WAO1" s="37"/>
      <c r="WAP1" s="37"/>
      <c r="WAQ1" s="37"/>
      <c r="WAR1" s="37"/>
      <c r="WAS1" s="37"/>
      <c r="WAT1" s="37"/>
      <c r="WAU1" s="37"/>
      <c r="WAV1" s="37"/>
      <c r="WAW1" s="37"/>
      <c r="WAX1" s="37"/>
      <c r="WAY1" s="37"/>
      <c r="WAZ1" s="37"/>
      <c r="WBA1" s="37"/>
      <c r="WBB1" s="37"/>
      <c r="WBC1" s="37"/>
      <c r="WBD1" s="37"/>
      <c r="WBE1" s="37"/>
      <c r="WBF1" s="37"/>
      <c r="WBG1" s="37"/>
      <c r="WBH1" s="37"/>
      <c r="WBI1" s="37"/>
      <c r="WBJ1" s="37"/>
      <c r="WBK1" s="37"/>
      <c r="WBL1" s="37"/>
      <c r="WBM1" s="37"/>
      <c r="WBN1" s="37"/>
      <c r="WBO1" s="37"/>
      <c r="WBP1" s="37"/>
      <c r="WBQ1" s="37"/>
      <c r="WBR1" s="37"/>
      <c r="WBS1" s="37"/>
      <c r="WBT1" s="37"/>
      <c r="WBU1" s="37"/>
      <c r="WBV1" s="37"/>
      <c r="WBW1" s="37"/>
      <c r="WBX1" s="37"/>
      <c r="WBY1" s="37"/>
      <c r="WBZ1" s="37"/>
      <c r="WCA1" s="37"/>
      <c r="WCB1" s="37"/>
      <c r="WCC1" s="37"/>
      <c r="WCD1" s="37"/>
      <c r="WCE1" s="37"/>
      <c r="WCF1" s="37"/>
      <c r="WCG1" s="37"/>
      <c r="WCH1" s="37"/>
      <c r="WCI1" s="37"/>
      <c r="WCJ1" s="37"/>
      <c r="WCK1" s="37"/>
      <c r="WCL1" s="37"/>
      <c r="WCM1" s="37"/>
      <c r="WCN1" s="37"/>
      <c r="WCO1" s="37"/>
      <c r="WCP1" s="37"/>
      <c r="WCQ1" s="37"/>
      <c r="WCR1" s="37"/>
      <c r="WCS1" s="37"/>
      <c r="WCT1" s="37"/>
      <c r="WCU1" s="37"/>
      <c r="WCV1" s="37"/>
      <c r="WCW1" s="37"/>
      <c r="WCX1" s="37"/>
      <c r="WCY1" s="37"/>
      <c r="WCZ1" s="37"/>
      <c r="WDA1" s="37"/>
      <c r="WDB1" s="37"/>
      <c r="WDC1" s="37"/>
      <c r="WDD1" s="37"/>
      <c r="WDE1" s="37"/>
      <c r="WDF1" s="37"/>
      <c r="WDG1" s="37"/>
      <c r="WDH1" s="37"/>
      <c r="WDI1" s="37"/>
      <c r="WDJ1" s="37"/>
      <c r="WDK1" s="37"/>
      <c r="WDL1" s="37"/>
      <c r="WDM1" s="37"/>
      <c r="WDN1" s="37"/>
      <c r="WDO1" s="37"/>
      <c r="WDP1" s="37"/>
      <c r="WDQ1" s="37"/>
      <c r="WDR1" s="37"/>
      <c r="WDS1" s="37"/>
      <c r="WDT1" s="37"/>
      <c r="WDU1" s="37"/>
      <c r="WDV1" s="37"/>
      <c r="WDW1" s="37"/>
      <c r="WDX1" s="37"/>
      <c r="WDY1" s="37"/>
      <c r="WDZ1" s="37"/>
      <c r="WEA1" s="37"/>
      <c r="WEB1" s="37"/>
      <c r="WEC1" s="37"/>
      <c r="WED1" s="37"/>
      <c r="WEE1" s="37"/>
      <c r="WEF1" s="37"/>
      <c r="WEG1" s="37"/>
      <c r="WEH1" s="37"/>
      <c r="WEI1" s="37"/>
      <c r="WEJ1" s="37"/>
      <c r="WEK1" s="37"/>
      <c r="WEL1" s="37"/>
      <c r="WEM1" s="37"/>
      <c r="WEN1" s="37"/>
      <c r="WEO1" s="37"/>
      <c r="WEP1" s="37"/>
      <c r="WEQ1" s="37"/>
      <c r="WER1" s="37"/>
      <c r="WES1" s="37"/>
      <c r="WET1" s="37"/>
      <c r="WEU1" s="37"/>
      <c r="WEV1" s="37"/>
      <c r="WEW1" s="37"/>
      <c r="WEX1" s="37"/>
      <c r="WEY1" s="37"/>
      <c r="WEZ1" s="37"/>
      <c r="WFA1" s="37"/>
      <c r="WFB1" s="37"/>
      <c r="WFC1" s="37"/>
      <c r="WFD1" s="37"/>
      <c r="WFE1" s="37"/>
      <c r="WFF1" s="37"/>
      <c r="WFG1" s="37"/>
      <c r="WFH1" s="37"/>
      <c r="WFI1" s="37"/>
      <c r="WFJ1" s="37"/>
      <c r="WFK1" s="37"/>
      <c r="WFL1" s="37"/>
      <c r="WFM1" s="37"/>
      <c r="WFN1" s="37"/>
      <c r="WFO1" s="37"/>
      <c r="WFP1" s="37"/>
      <c r="WFQ1" s="37"/>
      <c r="WFR1" s="37"/>
      <c r="WFS1" s="37"/>
      <c r="WFT1" s="37"/>
      <c r="WFU1" s="37"/>
      <c r="WFV1" s="37"/>
      <c r="WFW1" s="37"/>
      <c r="WFX1" s="37"/>
      <c r="WFY1" s="37"/>
      <c r="WFZ1" s="37"/>
      <c r="WGA1" s="37"/>
      <c r="WGB1" s="37"/>
      <c r="WGC1" s="37"/>
      <c r="WGD1" s="37"/>
      <c r="WGE1" s="37"/>
      <c r="WGF1" s="37"/>
      <c r="WGG1" s="37"/>
      <c r="WGH1" s="37"/>
      <c r="WGI1" s="37"/>
      <c r="WGJ1" s="37"/>
      <c r="WGK1" s="37"/>
      <c r="WGL1" s="37"/>
      <c r="WGM1" s="37"/>
      <c r="WGN1" s="37"/>
      <c r="WGO1" s="37"/>
      <c r="WGP1" s="37"/>
      <c r="WGQ1" s="37"/>
      <c r="WGR1" s="37"/>
      <c r="WGS1" s="37"/>
      <c r="WGT1" s="37"/>
      <c r="WGU1" s="37"/>
      <c r="WGV1" s="37"/>
      <c r="WGW1" s="37"/>
      <c r="WGX1" s="37"/>
      <c r="WGY1" s="37"/>
      <c r="WGZ1" s="37"/>
      <c r="WHA1" s="37"/>
      <c r="WHB1" s="37"/>
      <c r="WHC1" s="37"/>
      <c r="WHD1" s="37"/>
      <c r="WHE1" s="37"/>
      <c r="WHF1" s="37"/>
      <c r="WHG1" s="37"/>
      <c r="WHH1" s="37"/>
      <c r="WHI1" s="37"/>
      <c r="WHJ1" s="37"/>
      <c r="WHK1" s="37"/>
      <c r="WHL1" s="37"/>
      <c r="WHM1" s="37"/>
      <c r="WHN1" s="37"/>
      <c r="WHO1" s="37"/>
      <c r="WHP1" s="37"/>
      <c r="WHQ1" s="37"/>
      <c r="WHR1" s="37"/>
      <c r="WHS1" s="37"/>
      <c r="WHT1" s="37"/>
      <c r="WHU1" s="37"/>
      <c r="WHV1" s="37"/>
      <c r="WHW1" s="37"/>
      <c r="WHX1" s="37"/>
      <c r="WHY1" s="37"/>
      <c r="WHZ1" s="37"/>
      <c r="WIA1" s="37"/>
      <c r="WIB1" s="37"/>
      <c r="WIC1" s="37"/>
      <c r="WID1" s="37"/>
      <c r="WIE1" s="37"/>
      <c r="WIF1" s="37"/>
      <c r="WIG1" s="37"/>
      <c r="WIH1" s="37"/>
      <c r="WII1" s="37"/>
      <c r="WIJ1" s="37"/>
      <c r="WIK1" s="37"/>
      <c r="WIL1" s="37"/>
      <c r="WIM1" s="37"/>
      <c r="WIN1" s="37"/>
      <c r="WIO1" s="37"/>
      <c r="WIP1" s="37"/>
      <c r="WIQ1" s="37"/>
      <c r="WIR1" s="37"/>
      <c r="WIS1" s="37"/>
      <c r="WIT1" s="37"/>
      <c r="WIU1" s="37"/>
      <c r="WIV1" s="37"/>
      <c r="WIW1" s="37"/>
      <c r="WIX1" s="37"/>
      <c r="WIY1" s="37"/>
      <c r="WIZ1" s="37"/>
      <c r="WJA1" s="37"/>
      <c r="WJB1" s="37"/>
      <c r="WJC1" s="37"/>
      <c r="WJD1" s="37"/>
      <c r="WJE1" s="37"/>
      <c r="WJF1" s="37"/>
      <c r="WJG1" s="37"/>
      <c r="WJH1" s="37"/>
      <c r="WJI1" s="37"/>
      <c r="WJJ1" s="37"/>
      <c r="WJK1" s="37"/>
      <c r="WJL1" s="37"/>
      <c r="WJM1" s="37"/>
      <c r="WJN1" s="37"/>
      <c r="WJO1" s="37"/>
      <c r="WJP1" s="37"/>
      <c r="WJQ1" s="37"/>
      <c r="WJR1" s="37"/>
      <c r="WJS1" s="37"/>
      <c r="WJT1" s="37"/>
      <c r="WJU1" s="37"/>
      <c r="WJV1" s="37"/>
      <c r="WJW1" s="37"/>
      <c r="WJX1" s="37"/>
      <c r="WJY1" s="37"/>
      <c r="WJZ1" s="37"/>
      <c r="WKA1" s="37"/>
      <c r="WKB1" s="37"/>
      <c r="WKC1" s="37"/>
      <c r="WKD1" s="37"/>
      <c r="WKE1" s="37"/>
      <c r="WKF1" s="37"/>
      <c r="WKG1" s="37"/>
      <c r="WKH1" s="37"/>
      <c r="WKI1" s="37"/>
      <c r="WKJ1" s="37"/>
      <c r="WKK1" s="37"/>
      <c r="WKL1" s="37"/>
      <c r="WKM1" s="37"/>
      <c r="WKN1" s="37"/>
      <c r="WKO1" s="37"/>
      <c r="WKP1" s="37"/>
      <c r="WKQ1" s="37"/>
      <c r="WKR1" s="37"/>
      <c r="WKS1" s="37"/>
      <c r="WKT1" s="37"/>
      <c r="WKU1" s="37"/>
      <c r="WKV1" s="37"/>
      <c r="WKW1" s="37"/>
      <c r="WKX1" s="37"/>
      <c r="WKY1" s="37"/>
      <c r="WKZ1" s="37"/>
      <c r="WLA1" s="37"/>
      <c r="WLB1" s="37"/>
      <c r="WLC1" s="37"/>
      <c r="WLD1" s="37"/>
      <c r="WLE1" s="37"/>
      <c r="WLF1" s="37"/>
      <c r="WLG1" s="37"/>
      <c r="WLH1" s="37"/>
      <c r="WLI1" s="37"/>
      <c r="WLJ1" s="37"/>
      <c r="WLK1" s="37"/>
      <c r="WLL1" s="37"/>
      <c r="WLM1" s="37"/>
      <c r="WLN1" s="37"/>
      <c r="WLO1" s="37"/>
      <c r="WLP1" s="37"/>
      <c r="WLQ1" s="37"/>
      <c r="WLR1" s="37"/>
      <c r="WLS1" s="37"/>
      <c r="WLT1" s="37"/>
      <c r="WLU1" s="37"/>
      <c r="WLV1" s="37"/>
      <c r="WLW1" s="37"/>
      <c r="WLX1" s="37"/>
      <c r="WLY1" s="37"/>
      <c r="WLZ1" s="37"/>
      <c r="WMA1" s="37"/>
      <c r="WMB1" s="37"/>
      <c r="WMC1" s="37"/>
      <c r="WMD1" s="37"/>
      <c r="WME1" s="37"/>
      <c r="WMF1" s="37"/>
      <c r="WMG1" s="37"/>
      <c r="WMH1" s="37"/>
      <c r="WMI1" s="37"/>
      <c r="WMJ1" s="37"/>
      <c r="WMK1" s="37"/>
      <c r="WML1" s="37"/>
      <c r="WMM1" s="37"/>
      <c r="WMN1" s="37"/>
      <c r="WMO1" s="37"/>
      <c r="WMP1" s="37"/>
      <c r="WMQ1" s="37"/>
      <c r="WMR1" s="37"/>
      <c r="WMS1" s="37"/>
      <c r="WMT1" s="37"/>
      <c r="WMU1" s="37"/>
      <c r="WMV1" s="37"/>
      <c r="WMW1" s="37"/>
      <c r="WMX1" s="37"/>
      <c r="WMY1" s="37"/>
      <c r="WMZ1" s="37"/>
      <c r="WNA1" s="37"/>
      <c r="WNB1" s="37"/>
      <c r="WNC1" s="37"/>
      <c r="WND1" s="37"/>
      <c r="WNE1" s="37"/>
      <c r="WNF1" s="37"/>
      <c r="WNG1" s="37"/>
      <c r="WNH1" s="37"/>
      <c r="WNI1" s="37"/>
      <c r="WNJ1" s="37"/>
      <c r="WNK1" s="37"/>
      <c r="WNL1" s="37"/>
      <c r="WNM1" s="37"/>
      <c r="WNN1" s="37"/>
      <c r="WNO1" s="37"/>
      <c r="WNP1" s="37"/>
      <c r="WNQ1" s="37"/>
      <c r="WNR1" s="37"/>
      <c r="WNS1" s="37"/>
      <c r="WNT1" s="37"/>
      <c r="WNU1" s="37"/>
      <c r="WNV1" s="37"/>
      <c r="WNW1" s="37"/>
      <c r="WNX1" s="37"/>
      <c r="WNY1" s="37"/>
      <c r="WNZ1" s="37"/>
      <c r="WOA1" s="37"/>
      <c r="WOB1" s="37"/>
      <c r="WOC1" s="37"/>
      <c r="WOD1" s="37"/>
      <c r="WOE1" s="37"/>
      <c r="WOF1" s="37"/>
      <c r="WOG1" s="37"/>
      <c r="WOH1" s="37"/>
      <c r="WOI1" s="37"/>
      <c r="WOJ1" s="37"/>
      <c r="WOK1" s="37"/>
      <c r="WOL1" s="37"/>
      <c r="WOM1" s="37"/>
      <c r="WON1" s="37"/>
      <c r="WOO1" s="37"/>
      <c r="WOP1" s="37"/>
      <c r="WOQ1" s="37"/>
      <c r="WOR1" s="37"/>
      <c r="WOS1" s="37"/>
      <c r="WOT1" s="37"/>
      <c r="WOU1" s="37"/>
      <c r="WOV1" s="37"/>
      <c r="WOW1" s="37"/>
      <c r="WOX1" s="37"/>
      <c r="WOY1" s="37"/>
      <c r="WOZ1" s="37"/>
      <c r="WPA1" s="37"/>
      <c r="WPB1" s="37"/>
      <c r="WPC1" s="37"/>
      <c r="WPD1" s="37"/>
      <c r="WPE1" s="37"/>
      <c r="WPF1" s="37"/>
      <c r="WPG1" s="37"/>
      <c r="WPH1" s="37"/>
      <c r="WPI1" s="37"/>
      <c r="WPJ1" s="37"/>
      <c r="WPK1" s="37"/>
      <c r="WPL1" s="37"/>
      <c r="WPM1" s="37"/>
      <c r="WPN1" s="37"/>
      <c r="WPO1" s="37"/>
      <c r="WPP1" s="37"/>
      <c r="WPQ1" s="37"/>
      <c r="WPR1" s="37"/>
      <c r="WPS1" s="37"/>
      <c r="WPT1" s="37"/>
      <c r="WPU1" s="37"/>
      <c r="WPV1" s="37"/>
      <c r="WPW1" s="37"/>
      <c r="WPX1" s="37"/>
      <c r="WPY1" s="37"/>
      <c r="WPZ1" s="37"/>
      <c r="WQA1" s="37"/>
      <c r="WQB1" s="37"/>
      <c r="WQC1" s="37"/>
      <c r="WQD1" s="37"/>
      <c r="WQE1" s="37"/>
      <c r="WQF1" s="37"/>
      <c r="WQG1" s="37"/>
      <c r="WQH1" s="37"/>
      <c r="WQI1" s="37"/>
      <c r="WQJ1" s="37"/>
      <c r="WQK1" s="37"/>
      <c r="WQL1" s="37"/>
      <c r="WQM1" s="37"/>
      <c r="WQN1" s="37"/>
      <c r="WQO1" s="37"/>
      <c r="WQP1" s="37"/>
      <c r="WQQ1" s="37"/>
      <c r="WQR1" s="37"/>
      <c r="WQS1" s="37"/>
      <c r="WQT1" s="37"/>
      <c r="WQU1" s="37"/>
      <c r="WQV1" s="37"/>
      <c r="WQW1" s="37"/>
      <c r="WQX1" s="37"/>
      <c r="WQY1" s="37"/>
      <c r="WQZ1" s="37"/>
      <c r="WRA1" s="37"/>
      <c r="WRB1" s="37"/>
      <c r="WRC1" s="37"/>
      <c r="WRD1" s="37"/>
      <c r="WRE1" s="37"/>
      <c r="WRF1" s="37"/>
      <c r="WRG1" s="37"/>
      <c r="WRH1" s="37"/>
      <c r="WRI1" s="37"/>
      <c r="WRJ1" s="37"/>
      <c r="WRK1" s="37"/>
      <c r="WRL1" s="37"/>
      <c r="WRM1" s="37"/>
      <c r="WRN1" s="37"/>
      <c r="WRO1" s="37"/>
      <c r="WRP1" s="37"/>
      <c r="WRQ1" s="37"/>
      <c r="WRR1" s="37"/>
      <c r="WRS1" s="37"/>
      <c r="WRT1" s="37"/>
      <c r="WRU1" s="37"/>
      <c r="WRV1" s="37"/>
      <c r="WRW1" s="37"/>
      <c r="WRX1" s="37"/>
      <c r="WRY1" s="37"/>
      <c r="WRZ1" s="37"/>
      <c r="WSA1" s="37"/>
      <c r="WSB1" s="37"/>
      <c r="WSC1" s="37"/>
      <c r="WSD1" s="37"/>
      <c r="WSE1" s="37"/>
      <c r="WSF1" s="37"/>
      <c r="WSG1" s="37"/>
      <c r="WSH1" s="37"/>
      <c r="WSI1" s="37"/>
      <c r="WSJ1" s="37"/>
      <c r="WSK1" s="37"/>
      <c r="WSL1" s="37"/>
      <c r="WSM1" s="37"/>
      <c r="WSN1" s="37"/>
      <c r="WSO1" s="37"/>
      <c r="WSP1" s="37"/>
      <c r="WSQ1" s="37"/>
      <c r="WSR1" s="37"/>
      <c r="WSS1" s="37"/>
      <c r="WST1" s="37"/>
      <c r="WSU1" s="37"/>
      <c r="WSV1" s="37"/>
      <c r="WSW1" s="37"/>
      <c r="WSX1" s="37"/>
      <c r="WSY1" s="37"/>
      <c r="WSZ1" s="37"/>
      <c r="WTA1" s="37"/>
      <c r="WTB1" s="37"/>
      <c r="WTC1" s="37"/>
      <c r="WTD1" s="37"/>
      <c r="WTE1" s="37"/>
      <c r="WTF1" s="37"/>
      <c r="WTG1" s="37"/>
      <c r="WTH1" s="37"/>
      <c r="WTI1" s="37"/>
      <c r="WTJ1" s="37"/>
      <c r="WTK1" s="37"/>
      <c r="WTL1" s="37"/>
      <c r="WTM1" s="37"/>
      <c r="WTN1" s="37"/>
      <c r="WTO1" s="37"/>
      <c r="WTP1" s="37"/>
      <c r="WTQ1" s="37"/>
      <c r="WTR1" s="37"/>
      <c r="WTS1" s="37"/>
      <c r="WTT1" s="37"/>
      <c r="WTU1" s="37"/>
      <c r="WTV1" s="37"/>
      <c r="WTW1" s="37"/>
      <c r="WTX1" s="37"/>
      <c r="WTY1" s="37"/>
      <c r="WTZ1" s="37"/>
      <c r="WUA1" s="37"/>
      <c r="WUB1" s="37"/>
      <c r="WUC1" s="37"/>
      <c r="WUD1" s="37"/>
      <c r="WUE1" s="37"/>
      <c r="WUF1" s="37"/>
      <c r="WUG1" s="37"/>
      <c r="WUH1" s="37"/>
      <c r="WUI1" s="37"/>
      <c r="WUJ1" s="37"/>
      <c r="WUK1" s="37"/>
      <c r="WUL1" s="37"/>
      <c r="WUM1" s="37"/>
      <c r="WUN1" s="37"/>
      <c r="WUO1" s="37"/>
      <c r="WUP1" s="37"/>
      <c r="WUQ1" s="37"/>
      <c r="WUR1" s="37"/>
      <c r="WUS1" s="37"/>
      <c r="WUT1" s="37"/>
      <c r="WUU1" s="37"/>
      <c r="WUV1" s="37"/>
      <c r="WUW1" s="37"/>
      <c r="WUX1" s="37"/>
      <c r="WUY1" s="37"/>
      <c r="WUZ1" s="37"/>
      <c r="WVA1" s="37"/>
      <c r="WVB1" s="37"/>
      <c r="WVC1" s="37"/>
      <c r="WVD1" s="37"/>
      <c r="WVE1" s="37"/>
      <c r="WVF1" s="37"/>
      <c r="WVG1" s="37"/>
      <c r="WVH1" s="37"/>
      <c r="WVI1" s="37"/>
      <c r="WVJ1" s="37"/>
      <c r="WVK1" s="37"/>
      <c r="WVL1" s="37"/>
      <c r="WVM1" s="37"/>
      <c r="WVN1" s="37"/>
      <c r="WVO1" s="37"/>
      <c r="WVP1" s="37"/>
      <c r="WVQ1" s="37"/>
      <c r="WVR1" s="37"/>
      <c r="WVS1" s="37"/>
      <c r="WVT1" s="37"/>
      <c r="WVU1" s="37"/>
      <c r="WVV1" s="37"/>
      <c r="WVW1" s="37"/>
      <c r="WVX1" s="37"/>
      <c r="WVY1" s="37"/>
      <c r="WVZ1" s="37"/>
      <c r="WWA1" s="37"/>
      <c r="WWB1" s="37"/>
      <c r="WWC1" s="37"/>
      <c r="WWD1" s="37"/>
      <c r="WWE1" s="37"/>
      <c r="WWF1" s="37"/>
      <c r="WWG1" s="37"/>
      <c r="WWH1" s="37"/>
      <c r="WWI1" s="37"/>
      <c r="WWJ1" s="37"/>
      <c r="WWK1" s="37"/>
      <c r="WWL1" s="37"/>
      <c r="WWM1" s="37"/>
      <c r="WWN1" s="37"/>
      <c r="WWO1" s="37"/>
      <c r="WWP1" s="37"/>
      <c r="WWQ1" s="37"/>
      <c r="WWR1" s="37"/>
      <c r="WWS1" s="37"/>
      <c r="WWT1" s="37"/>
      <c r="WWU1" s="37"/>
      <c r="WWV1" s="37"/>
      <c r="WWW1" s="37"/>
      <c r="WWX1" s="37"/>
      <c r="WWY1" s="37"/>
      <c r="WWZ1" s="37"/>
      <c r="WXA1" s="37"/>
      <c r="WXB1" s="37"/>
      <c r="WXC1" s="37"/>
      <c r="WXD1" s="37"/>
      <c r="WXE1" s="37"/>
      <c r="WXF1" s="37"/>
      <c r="WXG1" s="37"/>
      <c r="WXH1" s="37"/>
      <c r="WXI1" s="37"/>
      <c r="WXJ1" s="37"/>
      <c r="WXK1" s="37"/>
      <c r="WXL1" s="37"/>
      <c r="WXM1" s="37"/>
      <c r="WXN1" s="37"/>
      <c r="WXO1" s="37"/>
      <c r="WXP1" s="37"/>
      <c r="WXQ1" s="37"/>
      <c r="WXR1" s="37"/>
      <c r="WXS1" s="37"/>
      <c r="WXT1" s="37"/>
      <c r="WXU1" s="37"/>
      <c r="WXV1" s="37"/>
      <c r="WXW1" s="37"/>
      <c r="WXX1" s="37"/>
      <c r="WXY1" s="37"/>
      <c r="WXZ1" s="37"/>
      <c r="WYA1" s="37"/>
      <c r="WYB1" s="37"/>
      <c r="WYC1" s="37"/>
      <c r="WYD1" s="37"/>
      <c r="WYE1" s="37"/>
      <c r="WYF1" s="37"/>
      <c r="WYG1" s="37"/>
      <c r="WYH1" s="37"/>
      <c r="WYI1" s="37"/>
      <c r="WYJ1" s="37"/>
      <c r="WYK1" s="37"/>
      <c r="WYL1" s="37"/>
      <c r="WYM1" s="37"/>
      <c r="WYN1" s="37"/>
      <c r="WYO1" s="37"/>
      <c r="WYP1" s="37"/>
      <c r="WYQ1" s="37"/>
      <c r="WYR1" s="37"/>
      <c r="WYS1" s="37"/>
      <c r="WYT1" s="37"/>
      <c r="WYU1" s="37"/>
      <c r="WYV1" s="37"/>
      <c r="WYW1" s="37"/>
      <c r="WYX1" s="37"/>
      <c r="WYY1" s="37"/>
      <c r="WYZ1" s="37"/>
      <c r="WZA1" s="37"/>
      <c r="WZB1" s="37"/>
      <c r="WZC1" s="37"/>
      <c r="WZD1" s="37"/>
      <c r="WZE1" s="37"/>
      <c r="WZF1" s="37"/>
      <c r="WZG1" s="37"/>
      <c r="WZH1" s="37"/>
      <c r="WZI1" s="37"/>
      <c r="WZJ1" s="37"/>
      <c r="WZK1" s="37"/>
      <c r="WZL1" s="37"/>
      <c r="WZM1" s="37"/>
      <c r="WZN1" s="37"/>
      <c r="WZO1" s="37"/>
      <c r="WZP1" s="37"/>
      <c r="WZQ1" s="37"/>
      <c r="WZR1" s="37"/>
      <c r="WZS1" s="37"/>
      <c r="WZT1" s="37"/>
      <c r="WZU1" s="37"/>
      <c r="WZV1" s="37"/>
      <c r="WZW1" s="37"/>
      <c r="WZX1" s="37"/>
      <c r="WZY1" s="37"/>
      <c r="WZZ1" s="37"/>
      <c r="XAA1" s="37"/>
      <c r="XAB1" s="37"/>
      <c r="XAC1" s="37"/>
      <c r="XAD1" s="37"/>
      <c r="XAE1" s="37"/>
      <c r="XAF1" s="37"/>
      <c r="XAG1" s="37"/>
      <c r="XAH1" s="37"/>
      <c r="XAI1" s="37"/>
      <c r="XAJ1" s="37"/>
      <c r="XAK1" s="37"/>
      <c r="XAL1" s="37"/>
      <c r="XAM1" s="37"/>
      <c r="XAN1" s="37"/>
      <c r="XAO1" s="37"/>
      <c r="XAP1" s="37"/>
      <c r="XAQ1" s="37"/>
      <c r="XAR1" s="37"/>
      <c r="XAS1" s="37"/>
      <c r="XAT1" s="37"/>
      <c r="XAU1" s="37"/>
      <c r="XAV1" s="37"/>
      <c r="XAW1" s="37"/>
      <c r="XAX1" s="37"/>
      <c r="XAY1" s="37"/>
      <c r="XAZ1" s="37"/>
      <c r="XBA1" s="37"/>
      <c r="XBB1" s="37"/>
      <c r="XBC1" s="37"/>
      <c r="XBD1" s="37"/>
    </row>
    <row r="2" spans="1:94 5914:5921 13816:16280" ht="22.5" customHeight="1">
      <c r="A2" s="22">
        <v>44198</v>
      </c>
      <c r="B2" s="9" t="str">
        <f>TEXT(Table1[[#This Row],[Date]],"dddd")</f>
        <v>السبت</v>
      </c>
      <c r="C2" s="9">
        <f>WEEKNUM(Table1[[#This Row],[Date]],16)</f>
        <v>2</v>
      </c>
      <c r="D2" s="9" t="str">
        <f>TEXT(Table1[[#This Row],[Date]],"mmmm")</f>
        <v>يناير</v>
      </c>
      <c r="E2" s="9" t="str">
        <f>TEXT(Table1[[#This Row],[Date]],"yyyy")</f>
        <v>2021</v>
      </c>
      <c r="F2" s="9" t="s">
        <v>8</v>
      </c>
      <c r="G2" s="9">
        <v>9160</v>
      </c>
      <c r="H2" s="9"/>
      <c r="I2" s="9" t="s">
        <v>87</v>
      </c>
      <c r="J2" s="3">
        <f>IFERROR(VLOOKUP(Table1[[#This Row],[FoamType]],$CB$1:$CC$25,2,FALSE),0)</f>
        <v>2</v>
      </c>
      <c r="K2" s="9">
        <v>200</v>
      </c>
      <c r="L2" s="9">
        <v>100</v>
      </c>
      <c r="M2" s="9">
        <v>25</v>
      </c>
      <c r="N2" s="9"/>
      <c r="O2" s="9"/>
      <c r="P2" s="9"/>
      <c r="Q2" s="9">
        <v>20</v>
      </c>
      <c r="R2" s="9">
        <v>4</v>
      </c>
      <c r="S2" s="9">
        <v>25</v>
      </c>
      <c r="T2" s="9">
        <f t="shared" ref="T2:T34" si="0">K2*L2*R2*S2/1000000</f>
        <v>2</v>
      </c>
      <c r="U2" s="9">
        <f t="shared" ref="U2:U34" si="1">K2*L2*M2*R2/1000000</f>
        <v>2</v>
      </c>
      <c r="V2" s="9"/>
      <c r="W2" s="9"/>
      <c r="X2" s="9">
        <f>IFERROR(   Table1[[#This Row],[البلوكات /م3]]+Table1[[#This Row],[البواقى
 المنصرفه
/م3]]-Table1[[#This Row],[البواقى
/م3]],0)</f>
        <v>2.04</v>
      </c>
      <c r="Y2" s="9">
        <f t="shared" ref="Y2:Y45" si="2">Z2*7.32</f>
        <v>0</v>
      </c>
      <c r="Z2" s="9">
        <v>0</v>
      </c>
      <c r="AA2" s="9">
        <v>2.44</v>
      </c>
      <c r="AB2" s="9">
        <v>20</v>
      </c>
      <c r="AC2" s="9">
        <v>0.4</v>
      </c>
      <c r="AD2" s="9">
        <f>IFERROR((Table1[[#This Row],[إجمالى الإستهلاك
/م3]]-Table1[[#This Row],[الكمية 
المنتجة
/م3
 ]]),0)</f>
        <v>4.0000000000000036E-2</v>
      </c>
      <c r="AE2" s="14">
        <f>IFERROR((Table1[[#This Row],[الهالك
/م3]]/Table1[[#This Row],[إجمالى الإستهلاك
/م3]]),0)</f>
        <v>1.9607843137254919E-2</v>
      </c>
      <c r="AF2" s="9"/>
      <c r="AG2" s="9">
        <f>IFERROR((Table1[[#This Row],[عدد
البلوكات]]*0.12),"")</f>
        <v>0</v>
      </c>
      <c r="AH2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I2" s="9">
        <v>39.5</v>
      </c>
      <c r="AJ2" s="60">
        <f>IFERROR(Table1[[#This Row],[Plan Hour]]/Table1[[#This Row],[ساعات
العمل
الفعلية]],0)</f>
        <v>2.5316455696202531E-2</v>
      </c>
      <c r="AK2" s="9">
        <f>IFERROR((Table1[[#This Row],[الكمية 
الفعلية
/م3]]-Table1[[#This Row],[الكمية 
المنتجة
/م3
 ]]),"")</f>
        <v>0</v>
      </c>
      <c r="AL2" s="9"/>
      <c r="AM2" s="9"/>
      <c r="AN2" s="9"/>
      <c r="AO2" s="9"/>
      <c r="AP2" s="9">
        <v>0</v>
      </c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1">
        <f t="shared" ref="BB2:BB48" si="3">BC2+BD2</f>
        <v>0.61</v>
      </c>
      <c r="BC2" s="1">
        <v>0.5</v>
      </c>
      <c r="BD2" s="1">
        <f t="shared" ref="BD2:BD59" si="4">(7.32-(BE2*BC2))/BE2</f>
        <v>0.11000000000000003</v>
      </c>
      <c r="BE2" s="1">
        <v>12</v>
      </c>
      <c r="BF2" s="30">
        <f t="shared" ref="BF2:BF54" si="5">(BE2/7.32)</f>
        <v>1.639344262295082</v>
      </c>
      <c r="BG2" s="11">
        <f t="shared" ref="BG2:BG18" si="6">(BD2*BE2)/7.32</f>
        <v>0.18032786885245905</v>
      </c>
      <c r="BQ2" s="61"/>
      <c r="BR2" s="61"/>
      <c r="BS2" s="78"/>
      <c r="BT2" s="61"/>
      <c r="BU2" s="61"/>
      <c r="BV2" s="61"/>
      <c r="BW2" s="61"/>
      <c r="BX2" s="61"/>
      <c r="BY2" s="61"/>
      <c r="BZ2" s="61"/>
      <c r="CA2" s="61"/>
      <c r="CB2" s="68" t="s">
        <v>84</v>
      </c>
      <c r="CC2" s="74">
        <v>4</v>
      </c>
      <c r="CD2" s="88" t="s">
        <v>256</v>
      </c>
      <c r="CE2" s="84" t="s">
        <v>257</v>
      </c>
      <c r="CF2" s="81" t="s">
        <v>258</v>
      </c>
      <c r="CG2"/>
      <c r="CH2"/>
      <c r="CI2"/>
      <c r="CJ2"/>
      <c r="CK2"/>
      <c r="CL2"/>
      <c r="CM2"/>
      <c r="CN2"/>
      <c r="CO2"/>
      <c r="CP2"/>
    </row>
    <row r="3" spans="1:94 5914:5921 13816:16280" ht="22.5" customHeight="1">
      <c r="A3" s="22">
        <v>44198</v>
      </c>
      <c r="B3" s="3" t="str">
        <f>TEXT(Table1[[#This Row],[Date]],"dddd")</f>
        <v>السبت</v>
      </c>
      <c r="C3" s="3">
        <f>WEEKNUM(Table1[[#This Row],[Date]],16)</f>
        <v>2</v>
      </c>
      <c r="D3" s="3" t="str">
        <f>TEXT(Table1[[#This Row],[Date]],"mmmm")</f>
        <v>يناير</v>
      </c>
      <c r="E3" s="3" t="str">
        <f>TEXT(Table1[[#This Row],[Date]],"yyyy")</f>
        <v>2021</v>
      </c>
      <c r="F3" s="3" t="s">
        <v>8</v>
      </c>
      <c r="G3" s="3">
        <v>9830</v>
      </c>
      <c r="I3" s="3" t="s">
        <v>85</v>
      </c>
      <c r="J3" s="3">
        <f>IFERROR(VLOOKUP(Table1[[#This Row],[FoamType]],$CB$1:$CC$25,2,FALSE),0)</f>
        <v>2.5</v>
      </c>
      <c r="K3" s="3">
        <v>60</v>
      </c>
      <c r="L3" s="3">
        <v>60</v>
      </c>
      <c r="M3" s="3">
        <v>24</v>
      </c>
      <c r="Q3" s="15">
        <v>22</v>
      </c>
      <c r="R3" s="3">
        <v>40</v>
      </c>
      <c r="S3" s="3">
        <v>24</v>
      </c>
      <c r="T3" s="3">
        <f t="shared" si="0"/>
        <v>3.456</v>
      </c>
      <c r="U3" s="4">
        <f t="shared" si="1"/>
        <v>3.456</v>
      </c>
      <c r="X3" s="4">
        <f>IFERROR(   Table1[[#This Row],[البلوكات /م3]]+Table1[[#This Row],[البواقى
 المنصرفه
/م3]]-Table1[[#This Row],[البواقى
/م3]],0)</f>
        <v>4.0999999999999996</v>
      </c>
      <c r="Y3" s="21">
        <f t="shared" si="2"/>
        <v>0</v>
      </c>
      <c r="Z3" s="3">
        <v>0</v>
      </c>
      <c r="AA3" s="12">
        <v>6.3</v>
      </c>
      <c r="AB3" s="15">
        <v>22</v>
      </c>
      <c r="AC3" s="20">
        <v>2.2000000000000002</v>
      </c>
      <c r="AD3" s="9">
        <f>IFERROR((Table1[[#This Row],[إجمالى الإستهلاك
/م3]]-Table1[[#This Row],[الكمية 
المنتجة
/م3
 ]]),0)</f>
        <v>0.64399999999999968</v>
      </c>
      <c r="AE3" s="14">
        <f>IFERROR((Table1[[#This Row],[الهالك
/م3]]/Table1[[#This Row],[إجمالى الإستهلاك
/م3]]),0)</f>
        <v>0.15707317073170726</v>
      </c>
      <c r="AG3" s="5">
        <f>IFERROR((Table1[[#This Row],[عدد
البلوكات]]*0.12),"")</f>
        <v>0</v>
      </c>
      <c r="AH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1.3824000000000001</v>
      </c>
      <c r="AJ3" s="59">
        <f>IFERROR(Table1[[#This Row],[Plan Hour]]/Table1[[#This Row],[ساعات
العمل
الفعلية]],0)</f>
        <v>0</v>
      </c>
      <c r="AK3" s="1">
        <f>IFERROR((Table1[[#This Row],[الكمية 
الفعلية
/م3]]-Table1[[#This Row],[الكمية 
المنتجة
/م3
 ]]),"")</f>
        <v>0</v>
      </c>
      <c r="AU3" s="18"/>
      <c r="AV3" s="18"/>
      <c r="AW3" s="1"/>
      <c r="AX3" s="1"/>
      <c r="AY3" s="1"/>
      <c r="AZ3" s="1"/>
      <c r="BA3" s="1"/>
      <c r="BB3" s="1" t="e">
        <f t="shared" si="3"/>
        <v>#DIV/0!</v>
      </c>
      <c r="BC3" s="1"/>
      <c r="BD3" s="1" t="e">
        <f t="shared" si="4"/>
        <v>#DIV/0!</v>
      </c>
      <c r="BE3" s="1"/>
      <c r="BF3" s="33">
        <f t="shared" si="5"/>
        <v>0</v>
      </c>
      <c r="BG3" s="11" t="e">
        <f t="shared" si="6"/>
        <v>#DIV/0!</v>
      </c>
      <c r="BQ3" s="62">
        <v>6</v>
      </c>
      <c r="BR3" s="65"/>
      <c r="BS3" s="65"/>
      <c r="BT3" s="65"/>
      <c r="BU3" s="65"/>
      <c r="BV3" s="65"/>
      <c r="BW3" s="65"/>
      <c r="BX3" s="65"/>
      <c r="BY3" s="65"/>
      <c r="BZ3" s="65"/>
      <c r="CA3" s="65"/>
      <c r="CB3" s="68" t="s">
        <v>85</v>
      </c>
      <c r="CC3" s="76">
        <v>2.5</v>
      </c>
      <c r="CD3" s="89" t="s">
        <v>259</v>
      </c>
      <c r="CE3" s="84" t="s">
        <v>260</v>
      </c>
      <c r="CF3" s="82" t="s">
        <v>261</v>
      </c>
      <c r="CG3"/>
      <c r="CH3"/>
      <c r="CI3"/>
      <c r="CJ3"/>
      <c r="CK3"/>
      <c r="CL3"/>
      <c r="CM3"/>
      <c r="CN3"/>
      <c r="CO3"/>
      <c r="CP3"/>
    </row>
    <row r="4" spans="1:94 5914:5921 13816:16280" ht="22.5" customHeight="1">
      <c r="A4" s="22">
        <v>44198</v>
      </c>
      <c r="B4" s="3" t="str">
        <f>TEXT(Table1[[#This Row],[Date]],"dddd")</f>
        <v>السبت</v>
      </c>
      <c r="C4" s="3">
        <f>WEEKNUM(Table1[[#This Row],[Date]],16)</f>
        <v>2</v>
      </c>
      <c r="D4" s="3" t="str">
        <f>TEXT(Table1[[#This Row],[Date]],"mmmm")</f>
        <v>يناير</v>
      </c>
      <c r="E4" s="3" t="str">
        <f>TEXT(Table1[[#This Row],[Date]],"yyyy")</f>
        <v>2021</v>
      </c>
      <c r="F4" s="3" t="s">
        <v>8</v>
      </c>
      <c r="G4" s="3">
        <v>9714</v>
      </c>
      <c r="H4" s="5" t="s">
        <v>69</v>
      </c>
      <c r="I4" s="3" t="s">
        <v>92</v>
      </c>
      <c r="J4" s="3">
        <f>IFERROR(VLOOKUP(Table1[[#This Row],[FoamType]],$CB$1:$CC$25,2,FALSE),0)</f>
        <v>0.6</v>
      </c>
      <c r="K4" s="3">
        <v>30</v>
      </c>
      <c r="L4" s="3">
        <v>9</v>
      </c>
      <c r="M4" s="3">
        <v>2.5</v>
      </c>
      <c r="Q4" s="15">
        <v>8</v>
      </c>
      <c r="S4" s="3">
        <v>2.8</v>
      </c>
      <c r="T4" s="3">
        <v>15.5</v>
      </c>
      <c r="U4" s="4">
        <v>15</v>
      </c>
      <c r="W4" s="4">
        <v>8</v>
      </c>
      <c r="X4" s="4">
        <f>IFERROR(   Table1[[#This Row],[البلوكات /م3]]+Table1[[#This Row],[البواقى
 المنصرفه
/م3]]-Table1[[#This Row],[البواقى
/م3]],0)</f>
        <v>19.440000000000001</v>
      </c>
      <c r="Y4" s="21">
        <f t="shared" si="2"/>
        <v>14.64</v>
      </c>
      <c r="Z4" s="3">
        <v>2</v>
      </c>
      <c r="AA4" s="12">
        <v>4.8</v>
      </c>
      <c r="AB4" s="15">
        <v>8</v>
      </c>
      <c r="AC4" s="20">
        <v>0</v>
      </c>
      <c r="AD4" s="9">
        <f>IFERROR((Table1[[#This Row],[إجمالى الإستهلاك
/م3]]-Table1[[#This Row],[الكمية 
المنتجة
/م3
 ]]),0)</f>
        <v>4.4400000000000013</v>
      </c>
      <c r="AE4" s="14">
        <f>IFERROR((Table1[[#This Row],[الهالك
/م3]]/Table1[[#This Row],[إجمالى الإستهلاك
/م3]]),0)</f>
        <v>0.2283950617283951</v>
      </c>
      <c r="AG4" s="5">
        <f>IFERROR((Table1[[#This Row],[عدد
البلوكات]]*0.12),"")</f>
        <v>0.24</v>
      </c>
      <c r="AH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25</v>
      </c>
      <c r="AJ4" s="59">
        <f>IFERROR(Table1[[#This Row],[Plan Hour]]/Table1[[#This Row],[ساعات
العمل
الفعلية]],0)</f>
        <v>0</v>
      </c>
      <c r="AK4" s="1">
        <f>IFERROR((Table1[[#This Row],[الكمية 
الفعلية
/م3]]-Table1[[#This Row],[الكمية 
المنتجة
/م3
 ]]),"")</f>
        <v>0.5</v>
      </c>
      <c r="AU4" s="18"/>
      <c r="AV4" s="18"/>
      <c r="AW4" s="1"/>
      <c r="AX4" s="1"/>
      <c r="AY4" s="1"/>
      <c r="AZ4" s="1"/>
      <c r="BA4" s="1"/>
      <c r="BB4" s="1" t="e">
        <f t="shared" si="3"/>
        <v>#DIV/0!</v>
      </c>
      <c r="BC4" s="1"/>
      <c r="BD4" s="1" t="e">
        <f t="shared" si="4"/>
        <v>#DIV/0!</v>
      </c>
      <c r="BE4" s="1"/>
      <c r="BF4" s="33">
        <f t="shared" si="5"/>
        <v>0</v>
      </c>
      <c r="BG4" s="11" t="e">
        <f t="shared" si="6"/>
        <v>#DIV/0!</v>
      </c>
      <c r="BQ4" s="63">
        <v>8</v>
      </c>
      <c r="BR4" s="65"/>
      <c r="BS4" s="66" t="s">
        <v>88</v>
      </c>
      <c r="BT4" s="65" t="s">
        <v>84</v>
      </c>
      <c r="BU4" s="65"/>
      <c r="BV4" s="65"/>
      <c r="BW4" s="65"/>
      <c r="BX4" s="65"/>
      <c r="BY4" s="65"/>
      <c r="BZ4" s="65"/>
      <c r="CA4" s="65"/>
      <c r="CB4" s="68" t="s">
        <v>135</v>
      </c>
      <c r="CC4" s="74">
        <v>1.5</v>
      </c>
      <c r="CD4" s="65"/>
      <c r="CE4" s="84" t="s">
        <v>262</v>
      </c>
      <c r="CF4" s="82" t="s">
        <v>263</v>
      </c>
      <c r="CG4"/>
      <c r="CH4"/>
      <c r="CI4"/>
      <c r="CJ4"/>
      <c r="CK4"/>
      <c r="CL4"/>
      <c r="CM4"/>
      <c r="CN4"/>
      <c r="CO4"/>
      <c r="CP4"/>
    </row>
    <row r="5" spans="1:94 5914:5921 13816:16280" ht="22.5" customHeight="1">
      <c r="A5" s="22">
        <v>44198</v>
      </c>
      <c r="B5" s="3" t="str">
        <f>TEXT(Table1[[#This Row],[Date]],"dddd")</f>
        <v>السبت</v>
      </c>
      <c r="C5" s="3">
        <f>WEEKNUM(Table1[[#This Row],[Date]],16)</f>
        <v>2</v>
      </c>
      <c r="D5" s="3" t="str">
        <f>TEXT(Table1[[#This Row],[Date]],"mmmm")</f>
        <v>يناير</v>
      </c>
      <c r="E5" s="3" t="str">
        <f>TEXT(Table1[[#This Row],[Date]],"yyyy")</f>
        <v>2021</v>
      </c>
      <c r="F5" s="3" t="s">
        <v>8</v>
      </c>
      <c r="G5" s="3">
        <v>9714</v>
      </c>
      <c r="H5" s="5" t="s">
        <v>69</v>
      </c>
      <c r="I5" s="3" t="s">
        <v>92</v>
      </c>
      <c r="J5" s="3">
        <f>IFERROR(VLOOKUP(Table1[[#This Row],[FoamType]],$CB$1:$CC$25,2,FALSE),0)</f>
        <v>0.6</v>
      </c>
      <c r="K5" s="3">
        <v>32.5</v>
      </c>
      <c r="L5" s="3">
        <v>3.5</v>
      </c>
      <c r="M5" s="3">
        <v>3.5</v>
      </c>
      <c r="Q5" s="15">
        <v>8</v>
      </c>
      <c r="S5" s="3">
        <v>3.8</v>
      </c>
      <c r="T5" s="3">
        <v>1.7</v>
      </c>
      <c r="U5" s="4">
        <v>1.5</v>
      </c>
      <c r="X5" s="4">
        <f>IFERROR(   Table1[[#This Row],[البلوكات /م3]]+Table1[[#This Row],[البواقى
 المنصرفه
/م3]]-Table1[[#This Row],[البواقى
/م3]],0)</f>
        <v>0</v>
      </c>
      <c r="Y5" s="21">
        <f t="shared" si="2"/>
        <v>0</v>
      </c>
      <c r="AB5" s="15"/>
      <c r="AD5" s="9">
        <f>IFERROR((Table1[[#This Row],[إجمالى الإستهلاك
/م3]]-Table1[[#This Row],[الكمية 
المنتجة
/م3
 ]]),0)</f>
        <v>-1.5</v>
      </c>
      <c r="AE5" s="29">
        <f>IFERROR((Table1[[#This Row],[الهالك
/م3]]/Table1[[#This Row],[إجمالى الإستهلاك
/م3]]),0)</f>
        <v>0</v>
      </c>
      <c r="AG5" s="5">
        <f>IFERROR((Table1[[#This Row],[عدد
البلوكات]]*0.12),"")</f>
        <v>0</v>
      </c>
      <c r="AH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2.5</v>
      </c>
      <c r="AJ5" s="59">
        <f>IFERROR(Table1[[#This Row],[Plan Hour]]/Table1[[#This Row],[ساعات
العمل
الفعلية]],0)</f>
        <v>0</v>
      </c>
      <c r="AK5" s="1">
        <f>IFERROR((Table1[[#This Row],[الكمية 
الفعلية
/م3]]-Table1[[#This Row],[الكمية 
المنتجة
/م3
 ]]),"")</f>
        <v>0.19999999999999996</v>
      </c>
      <c r="AU5" s="18"/>
      <c r="AV5" s="18"/>
      <c r="AW5" s="1"/>
      <c r="AX5" s="1"/>
      <c r="AY5" s="1"/>
      <c r="AZ5" s="1"/>
      <c r="BA5" s="1"/>
      <c r="BB5" s="1" t="e">
        <f t="shared" si="3"/>
        <v>#DIV/0!</v>
      </c>
      <c r="BC5" s="1"/>
      <c r="BD5" s="1" t="e">
        <f t="shared" si="4"/>
        <v>#DIV/0!</v>
      </c>
      <c r="BE5" s="1"/>
      <c r="BF5" s="33">
        <f t="shared" si="5"/>
        <v>0</v>
      </c>
      <c r="BG5" s="11" t="e">
        <f t="shared" si="6"/>
        <v>#DIV/0!</v>
      </c>
      <c r="BQ5" s="62">
        <v>10</v>
      </c>
      <c r="BR5" s="65"/>
      <c r="BS5" s="67"/>
      <c r="BT5" s="65" t="s">
        <v>85</v>
      </c>
      <c r="BU5" s="65"/>
      <c r="BV5" s="65"/>
      <c r="BW5" s="65"/>
      <c r="BX5" s="65" t="s">
        <v>72</v>
      </c>
      <c r="BY5" s="65"/>
      <c r="BZ5" s="65"/>
      <c r="CA5" s="65"/>
      <c r="CB5" s="68" t="s">
        <v>86</v>
      </c>
      <c r="CC5" s="76">
        <v>3</v>
      </c>
      <c r="CD5" s="65"/>
      <c r="CE5" s="84" t="s">
        <v>264</v>
      </c>
      <c r="CF5" s="82" t="s">
        <v>265</v>
      </c>
      <c r="CG5"/>
      <c r="CH5"/>
      <c r="CI5"/>
      <c r="CJ5"/>
      <c r="CK5"/>
      <c r="CL5"/>
      <c r="CM5"/>
      <c r="CN5"/>
      <c r="CO5"/>
      <c r="CP5"/>
    </row>
    <row r="6" spans="1:94 5914:5921 13816:16280" ht="22.5" customHeight="1">
      <c r="A6" s="22">
        <v>44198</v>
      </c>
      <c r="B6" s="9" t="str">
        <f>TEXT(Table1[[#This Row],[Date]],"dddd")</f>
        <v>السبت</v>
      </c>
      <c r="C6" s="3">
        <f>WEEKNUM(Table1[[#This Row],[Date]],16)</f>
        <v>2</v>
      </c>
      <c r="D6" s="3" t="str">
        <f>TEXT(Table1[[#This Row],[Date]],"mmmm")</f>
        <v>يناير</v>
      </c>
      <c r="E6" s="3" t="str">
        <f>TEXT(Table1[[#This Row],[Date]],"yyyy")</f>
        <v>2021</v>
      </c>
      <c r="F6" s="9" t="s">
        <v>9</v>
      </c>
      <c r="G6" s="9">
        <v>9160</v>
      </c>
      <c r="H6" s="9"/>
      <c r="I6" s="9" t="s">
        <v>87</v>
      </c>
      <c r="J6" s="3">
        <f>IFERROR(VLOOKUP(Table1[[#This Row],[FoamType]],$CB$1:$CC$25,2,FALSE),0)</f>
        <v>2</v>
      </c>
      <c r="K6" s="9">
        <v>200</v>
      </c>
      <c r="L6" s="9">
        <v>100</v>
      </c>
      <c r="M6" s="9">
        <v>25</v>
      </c>
      <c r="N6" s="9"/>
      <c r="O6" s="9"/>
      <c r="P6" s="9"/>
      <c r="Q6" s="9">
        <v>20</v>
      </c>
      <c r="R6" s="9">
        <v>50</v>
      </c>
      <c r="S6" s="9">
        <v>25</v>
      </c>
      <c r="T6" s="9">
        <f t="shared" si="0"/>
        <v>25</v>
      </c>
      <c r="U6" s="9">
        <f t="shared" si="1"/>
        <v>25</v>
      </c>
      <c r="V6" s="9"/>
      <c r="W6" s="9">
        <v>20</v>
      </c>
      <c r="X6" s="9">
        <f>IFERROR(   Table1[[#This Row],[البلوكات /م3]]+Table1[[#This Row],[البواقى
 المنصرفه
/م3]]-Table1[[#This Row],[البواقى
/م3]],0)</f>
        <v>28.36</v>
      </c>
      <c r="Y6" s="9">
        <f t="shared" si="2"/>
        <v>21.96</v>
      </c>
      <c r="Z6" s="9">
        <v>3</v>
      </c>
      <c r="AA6" s="9">
        <v>15.64</v>
      </c>
      <c r="AB6" s="9">
        <v>20</v>
      </c>
      <c r="AC6" s="9">
        <v>9.24</v>
      </c>
      <c r="AD6" s="9">
        <f>IFERROR((Table1[[#This Row],[إجمالى الإستهلاك
/م3]]-Table1[[#This Row],[الكمية 
المنتجة
/م3
 ]]),0)</f>
        <v>3.3599999999999994</v>
      </c>
      <c r="AE6" s="14">
        <f>IFERROR((Table1[[#This Row],[الهالك
/م3]]/Table1[[#This Row],[إجمالى الإستهلاك
/م3]]),0)</f>
        <v>0.11847672778561352</v>
      </c>
      <c r="AF6" s="9"/>
      <c r="AG6" s="9">
        <f>IFERROR((Table1[[#This Row],[عدد
البلوكات]]*0.12),"")</f>
        <v>0.36</v>
      </c>
      <c r="AH6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12.5</v>
      </c>
      <c r="AI6" s="9">
        <v>66</v>
      </c>
      <c r="AJ6" s="60">
        <f>IFERROR(Table1[[#This Row],[Plan Hour]]/Table1[[#This Row],[ساعات
العمل
الفعلية]],0)</f>
        <v>0.18939393939393939</v>
      </c>
      <c r="AK6" s="9">
        <f>IFERROR((Table1[[#This Row],[الكمية 
الفعلية
/م3]]-Table1[[#This Row],[الكمية 
المنتجة
/م3
 ]]),"")</f>
        <v>0</v>
      </c>
      <c r="AL6" s="9"/>
      <c r="AM6" s="9"/>
      <c r="AN6" s="9"/>
      <c r="AO6" s="9"/>
      <c r="AP6" s="9">
        <v>0</v>
      </c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1">
        <f t="shared" si="3"/>
        <v>0.61</v>
      </c>
      <c r="BC6" s="1">
        <v>0.5</v>
      </c>
      <c r="BD6" s="1">
        <f t="shared" si="4"/>
        <v>0.11000000000000003</v>
      </c>
      <c r="BE6" s="1">
        <v>12</v>
      </c>
      <c r="BF6" s="30">
        <f t="shared" si="5"/>
        <v>1.639344262295082</v>
      </c>
      <c r="BG6" s="11">
        <f t="shared" si="6"/>
        <v>0.18032786885245905</v>
      </c>
      <c r="BQ6" s="63">
        <v>12</v>
      </c>
      <c r="BR6" s="65"/>
      <c r="BS6" s="66" t="s">
        <v>89</v>
      </c>
      <c r="BT6" s="65" t="s">
        <v>135</v>
      </c>
      <c r="BU6" s="65"/>
      <c r="BV6" s="65"/>
      <c r="BW6" s="65"/>
      <c r="BX6" s="65" t="s">
        <v>52</v>
      </c>
      <c r="BY6" s="65"/>
      <c r="BZ6" s="65"/>
      <c r="CA6" s="65"/>
      <c r="CB6" s="68" t="s">
        <v>87</v>
      </c>
      <c r="CC6" s="74">
        <v>2</v>
      </c>
      <c r="CD6" s="65"/>
      <c r="CE6" s="84" t="s">
        <v>266</v>
      </c>
      <c r="CF6" s="82" t="s">
        <v>294</v>
      </c>
      <c r="CG6"/>
      <c r="CH6"/>
      <c r="CI6"/>
      <c r="CJ6"/>
      <c r="CK6"/>
      <c r="CL6"/>
      <c r="CM6"/>
      <c r="CN6"/>
      <c r="CO6"/>
      <c r="CP6"/>
    </row>
    <row r="7" spans="1:94 5914:5921 13816:16280" ht="22.5" customHeight="1">
      <c r="A7" s="22">
        <v>44198</v>
      </c>
      <c r="B7" s="3" t="str">
        <f>TEXT(Table1[[#This Row],[Date]],"dddd")</f>
        <v>السبت</v>
      </c>
      <c r="C7" s="3">
        <f>WEEKNUM(Table1[[#This Row],[Date]],16)</f>
        <v>2</v>
      </c>
      <c r="D7" s="3" t="str">
        <f>TEXT(Table1[[#This Row],[Date]],"mmmm")</f>
        <v>يناير</v>
      </c>
      <c r="E7" s="3" t="str">
        <f>TEXT(Table1[[#This Row],[Date]],"yyyy")</f>
        <v>2021</v>
      </c>
      <c r="F7" s="3" t="s">
        <v>9</v>
      </c>
      <c r="G7" s="3">
        <v>54</v>
      </c>
      <c r="I7" s="3" t="s">
        <v>92</v>
      </c>
      <c r="J7" s="3">
        <f>IFERROR(VLOOKUP(Table1[[#This Row],[FoamType]],$CB$1:$CC$25,2,FALSE),0)</f>
        <v>0.6</v>
      </c>
      <c r="K7" s="3">
        <v>25</v>
      </c>
      <c r="L7" s="3">
        <v>7.5</v>
      </c>
      <c r="M7" s="3">
        <v>0.5</v>
      </c>
      <c r="Q7" s="15">
        <v>12</v>
      </c>
      <c r="R7" s="3">
        <v>51450</v>
      </c>
      <c r="S7" s="3">
        <v>0.7</v>
      </c>
      <c r="T7" s="3">
        <f t="shared" si="0"/>
        <v>6.7528125000000001</v>
      </c>
      <c r="U7" s="4">
        <f t="shared" si="1"/>
        <v>4.8234374999999998</v>
      </c>
      <c r="X7" s="4">
        <f>IFERROR(   Table1[[#This Row],[البلوكات /م3]]+Table1[[#This Row],[البواقى
 المنصرفه
/م3]]-Table1[[#This Row],[البواقى
/م3]],0)</f>
        <v>5.36</v>
      </c>
      <c r="Y7" s="21">
        <f t="shared" si="2"/>
        <v>0</v>
      </c>
      <c r="Z7" s="3">
        <v>0</v>
      </c>
      <c r="AA7" s="12">
        <v>7.36</v>
      </c>
      <c r="AB7" s="15">
        <v>12</v>
      </c>
      <c r="AC7" s="20">
        <v>2</v>
      </c>
      <c r="AD7" s="9">
        <f>IFERROR((Table1[[#This Row],[إجمالى الإستهلاك
/م3]]-Table1[[#This Row],[الكمية 
المنتجة
/م3
 ]]),0)</f>
        <v>0.5365625000000005</v>
      </c>
      <c r="AE7" s="29">
        <f>IFERROR((Table1[[#This Row],[الهالك
/م3]]/Table1[[#This Row],[إجمالى الإستهلاك
/م3]]),0)</f>
        <v>0.10010494402985083</v>
      </c>
      <c r="AG7" s="5">
        <f>IFERROR((Table1[[#This Row],[عدد
البلوكات]]*0.12),"")</f>
        <v>0</v>
      </c>
      <c r="AH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8.0390625</v>
      </c>
      <c r="AJ7" s="59">
        <f>IFERROR(Table1[[#This Row],[Plan Hour]]/Table1[[#This Row],[ساعات
العمل
الفعلية]],0)</f>
        <v>0</v>
      </c>
      <c r="AK7" s="1">
        <f>IFERROR((Table1[[#This Row],[الكمية 
الفعلية
/م3]]-Table1[[#This Row],[الكمية 
المنتجة
/م3
 ]]),"")</f>
        <v>1.9293750000000003</v>
      </c>
      <c r="AU7" s="18"/>
      <c r="AV7" s="18"/>
      <c r="AW7" s="1"/>
      <c r="AX7" s="1"/>
      <c r="AY7" s="1"/>
      <c r="AZ7" s="1"/>
      <c r="BA7" s="1"/>
      <c r="BB7" s="1">
        <f t="shared" si="3"/>
        <v>1.4319248826291081E-4</v>
      </c>
      <c r="BC7" s="1">
        <v>1.3475E-4</v>
      </c>
      <c r="BD7" s="1">
        <f t="shared" si="4"/>
        <v>8.4424882629108036E-6</v>
      </c>
      <c r="BE7" s="1">
        <v>51120</v>
      </c>
      <c r="BF7" s="30">
        <f t="shared" si="5"/>
        <v>6983.6065573770493</v>
      </c>
      <c r="BG7" s="11">
        <f t="shared" si="6"/>
        <v>5.8959016393442663E-2</v>
      </c>
      <c r="BQ7" s="62">
        <v>15</v>
      </c>
      <c r="BR7" s="65"/>
      <c r="BS7" s="67"/>
      <c r="BT7" s="65" t="s">
        <v>86</v>
      </c>
      <c r="BU7" s="65"/>
      <c r="BV7" s="65"/>
      <c r="BW7" s="65"/>
      <c r="BX7" s="65" t="s">
        <v>33</v>
      </c>
      <c r="BY7" s="65"/>
      <c r="BZ7" s="65"/>
      <c r="CA7" s="65"/>
      <c r="CB7" s="68" t="s">
        <v>136</v>
      </c>
      <c r="CC7" s="76">
        <v>1.5</v>
      </c>
      <c r="CD7" s="65"/>
      <c r="CE7" s="84" t="s">
        <v>267</v>
      </c>
      <c r="CF7" s="71"/>
      <c r="CG7"/>
      <c r="CH7"/>
      <c r="CI7"/>
      <c r="CJ7"/>
      <c r="CK7"/>
      <c r="CL7"/>
      <c r="CM7"/>
      <c r="CN7"/>
      <c r="CO7"/>
      <c r="CP7"/>
    </row>
    <row r="8" spans="1:94 5914:5921 13816:16280" ht="22.5" customHeight="1">
      <c r="A8" s="22">
        <v>44198</v>
      </c>
      <c r="B8" s="3" t="str">
        <f>TEXT(Table1[[#This Row],[Date]],"dddd")</f>
        <v>السبت</v>
      </c>
      <c r="C8" s="3">
        <f>WEEKNUM(Table1[[#This Row],[Date]],16)</f>
        <v>2</v>
      </c>
      <c r="D8" s="3" t="str">
        <f>TEXT(Table1[[#This Row],[Date]],"mmmm")</f>
        <v>يناير</v>
      </c>
      <c r="E8" s="3" t="str">
        <f>TEXT(Table1[[#This Row],[Date]],"yyyy")</f>
        <v>2021</v>
      </c>
      <c r="F8" s="3" t="s">
        <v>9</v>
      </c>
      <c r="G8" s="3">
        <v>9449</v>
      </c>
      <c r="I8" s="3" t="s">
        <v>92</v>
      </c>
      <c r="J8" s="3">
        <f>IFERROR(VLOOKUP(Table1[[#This Row],[FoamType]],$CB$1:$CC$25,2,FALSE),0)</f>
        <v>0.6</v>
      </c>
      <c r="K8" s="3">
        <v>70</v>
      </c>
      <c r="L8" s="3">
        <v>35</v>
      </c>
      <c r="M8" s="3">
        <v>1</v>
      </c>
      <c r="Q8" s="15">
        <v>12</v>
      </c>
      <c r="S8" s="3">
        <v>1.2</v>
      </c>
      <c r="T8" s="3">
        <v>27</v>
      </c>
      <c r="U8" s="4">
        <v>26.5</v>
      </c>
      <c r="W8" s="4">
        <v>12</v>
      </c>
      <c r="X8" s="4">
        <f>IFERROR(   Table1[[#This Row],[البلوكات /م3]]+Table1[[#This Row],[البواقى
 المنصرفه
/م3]]-Table1[[#This Row],[البواقى
/م3]],0)</f>
        <v>27.150000000000002</v>
      </c>
      <c r="Y8" s="21">
        <f t="shared" si="2"/>
        <v>21.96</v>
      </c>
      <c r="Z8" s="3">
        <v>3</v>
      </c>
      <c r="AA8" s="12">
        <v>7.19</v>
      </c>
      <c r="AB8" s="15">
        <v>12</v>
      </c>
      <c r="AC8" s="20">
        <v>2</v>
      </c>
      <c r="AD8" s="9">
        <f>IFERROR((Table1[[#This Row],[إجمالى الإستهلاك
/م3]]-Table1[[#This Row],[الكمية 
المنتجة
/م3
 ]]),0)</f>
        <v>0.65000000000000213</v>
      </c>
      <c r="AE8" s="29">
        <f>IFERROR((Table1[[#This Row],[الهالك
/م3]]/Table1[[#This Row],[إجمالى الإستهلاك
/م3]]),0)</f>
        <v>2.3941068139963245E-2</v>
      </c>
      <c r="AG8" s="5">
        <f>IFERROR((Table1[[#This Row],[عدد
البلوكات]]*0.12),"")</f>
        <v>0.36</v>
      </c>
      <c r="AH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44.166666666666671</v>
      </c>
      <c r="AJ8" s="59">
        <f>IFERROR(Table1[[#This Row],[Plan Hour]]/Table1[[#This Row],[ساعات
العمل
الفعلية]],0)</f>
        <v>0</v>
      </c>
      <c r="AK8" s="1">
        <f>IFERROR((Table1[[#This Row],[الكمية 
الفعلية
/م3]]-Table1[[#This Row],[الكمية 
المنتجة
/م3
 ]]),"")</f>
        <v>0.5</v>
      </c>
      <c r="AU8" s="18"/>
      <c r="AV8" s="18"/>
      <c r="AW8" s="1"/>
      <c r="AX8" s="1"/>
      <c r="AY8" s="1"/>
      <c r="AZ8" s="1"/>
      <c r="BA8" s="1"/>
      <c r="BB8" s="27">
        <f t="shared" si="3"/>
        <v>2.8762278978388999E-3</v>
      </c>
      <c r="BC8" s="1">
        <v>2.6949999999999999E-3</v>
      </c>
      <c r="BD8" s="1">
        <f t="shared" si="4"/>
        <v>1.8122789783890007E-4</v>
      </c>
      <c r="BE8" s="1">
        <v>2545</v>
      </c>
      <c r="BF8" s="32">
        <f t="shared" si="5"/>
        <v>347.6775956284153</v>
      </c>
      <c r="BG8" s="11">
        <f t="shared" si="6"/>
        <v>6.3008879781420848E-2</v>
      </c>
      <c r="BQ8" s="63">
        <v>17</v>
      </c>
      <c r="BR8" s="65"/>
      <c r="BS8" s="66" t="s">
        <v>90</v>
      </c>
      <c r="BT8" s="65" t="s">
        <v>87</v>
      </c>
      <c r="BU8" s="65"/>
      <c r="BV8" s="65"/>
      <c r="BW8" s="65"/>
      <c r="BX8" s="65" t="s">
        <v>73</v>
      </c>
      <c r="BY8" s="65"/>
      <c r="BZ8" s="65"/>
      <c r="CA8" s="65"/>
      <c r="CB8" s="68" t="s">
        <v>91</v>
      </c>
      <c r="CC8" s="74">
        <v>1</v>
      </c>
      <c r="CD8" s="65"/>
      <c r="CE8" s="84" t="s">
        <v>268</v>
      </c>
      <c r="CF8" s="71"/>
      <c r="CG8"/>
      <c r="CH8"/>
      <c r="CI8"/>
      <c r="CJ8"/>
      <c r="CK8"/>
      <c r="CL8"/>
      <c r="CM8"/>
      <c r="CN8"/>
      <c r="CO8"/>
      <c r="CP8"/>
    </row>
    <row r="9" spans="1:94 5914:5921 13816:16280" ht="21.75" customHeight="1">
      <c r="A9" s="22">
        <v>44198</v>
      </c>
      <c r="B9" s="3" t="str">
        <f>TEXT(Table1[[#This Row],[Date]],"dddd")</f>
        <v>السبت</v>
      </c>
      <c r="C9" s="3">
        <f>WEEKNUM(Table1[[#This Row],[Date]],16)</f>
        <v>2</v>
      </c>
      <c r="D9" s="3" t="str">
        <f>TEXT(Table1[[#This Row],[Date]],"mmmm")</f>
        <v>يناير</v>
      </c>
      <c r="E9" s="3" t="str">
        <f>TEXT(Table1[[#This Row],[Date]],"yyyy")</f>
        <v>2021</v>
      </c>
      <c r="F9" s="3" t="s">
        <v>8</v>
      </c>
      <c r="I9" s="3" t="s">
        <v>92</v>
      </c>
      <c r="J9" s="3">
        <f>IFERROR(VLOOKUP(Table1[[#This Row],[FoamType]],$CB$1:$CC$25,2,FALSE),0)</f>
        <v>0.6</v>
      </c>
      <c r="Q9" s="15">
        <v>12</v>
      </c>
      <c r="W9" s="4">
        <v>12</v>
      </c>
      <c r="X9" s="4">
        <f>IFERROR(   Table1[[#This Row],[البلوكات /م3]]+Table1[[#This Row],[البواقى
 المنصرفه
/م3]]-Table1[[#This Row],[البواقى
/م3]],0)</f>
        <v>0</v>
      </c>
      <c r="Y9" s="21">
        <f t="shared" si="2"/>
        <v>7.32</v>
      </c>
      <c r="Z9" s="3">
        <v>1</v>
      </c>
      <c r="AA9" s="12">
        <v>0</v>
      </c>
      <c r="AB9" s="15">
        <v>12</v>
      </c>
      <c r="AC9" s="20">
        <v>7.32</v>
      </c>
      <c r="AD9" s="9">
        <f>IFERROR((Table1[[#This Row],[إجمالى الإستهلاك
/م3]]-Table1[[#This Row],[الكمية 
المنتجة
/م3
 ]]),0)</f>
        <v>0</v>
      </c>
      <c r="AE9" s="29">
        <f>IFERROR((Table1[[#This Row],[الهالك
/م3]]/Table1[[#This Row],[إجمالى الإستهلاك
/م3]]),0)</f>
        <v>0</v>
      </c>
      <c r="AG9" s="5">
        <f>IFERROR((Table1[[#This Row],[عدد
البلوكات]]*0.12),"")</f>
        <v>0.12</v>
      </c>
      <c r="AH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9" s="59">
        <f>IFERROR(Table1[[#This Row],[Plan Hour]]/Table1[[#This Row],[ساعات
العمل
الفعلية]],0)</f>
        <v>0</v>
      </c>
      <c r="AK9" s="1">
        <f>IFERROR((Table1[[#This Row],[الكمية 
الفعلية
/م3]]-Table1[[#This Row],[الكمية 
المنتجة
/م3
 ]]),"")</f>
        <v>0</v>
      </c>
      <c r="AU9" s="18"/>
      <c r="AV9" s="18"/>
      <c r="AW9" s="1"/>
      <c r="AX9" s="1"/>
      <c r="AY9" s="1"/>
      <c r="AZ9" s="1"/>
      <c r="BA9" s="1"/>
      <c r="BB9" s="1"/>
      <c r="BC9" s="1"/>
      <c r="BD9" s="1"/>
      <c r="BE9" s="1"/>
      <c r="BF9" s="33"/>
      <c r="BG9" s="11"/>
      <c r="BQ9" s="62">
        <v>20</v>
      </c>
      <c r="BR9" s="65"/>
      <c r="BS9" s="67"/>
      <c r="BT9" s="65" t="s">
        <v>136</v>
      </c>
      <c r="BU9" s="65"/>
      <c r="BV9" s="65"/>
      <c r="BW9" s="65"/>
      <c r="BX9" s="65" t="s">
        <v>26</v>
      </c>
      <c r="BY9" s="65"/>
      <c r="BZ9" s="65"/>
      <c r="CA9" s="65"/>
      <c r="CB9" s="68" t="s">
        <v>92</v>
      </c>
      <c r="CC9" s="76">
        <v>0.6</v>
      </c>
      <c r="CD9" s="65"/>
      <c r="CE9" s="84" t="s">
        <v>269</v>
      </c>
      <c r="CF9" s="71"/>
      <c r="CG9"/>
      <c r="CH9"/>
      <c r="CI9"/>
      <c r="CJ9"/>
      <c r="CK9"/>
      <c r="CL9"/>
      <c r="CM9"/>
      <c r="CN9"/>
      <c r="CO9"/>
      <c r="CP9"/>
    </row>
    <row r="10" spans="1:94 5914:5921 13816:16280" ht="21.75" customHeight="1">
      <c r="A10" s="22">
        <v>44198</v>
      </c>
      <c r="B10" s="3" t="str">
        <f>TEXT(Table1[[#This Row],[Date]],"dddd")</f>
        <v>السبت</v>
      </c>
      <c r="C10" s="3">
        <f>WEEKNUM(Table1[[#This Row],[Date]],16)</f>
        <v>2</v>
      </c>
      <c r="D10" s="3" t="str">
        <f>TEXT(Table1[[#This Row],[Date]],"mmmm")</f>
        <v>يناير</v>
      </c>
      <c r="E10" s="3" t="str">
        <f>TEXT(Table1[[#This Row],[Date]],"yyyy")</f>
        <v>2021</v>
      </c>
      <c r="F10" s="3" t="s">
        <v>9</v>
      </c>
      <c r="G10" s="3">
        <v>9817</v>
      </c>
      <c r="J10" s="3">
        <f>IFERROR(VLOOKUP(Table1[[#This Row],[FoamType]],$CB$1:$CC$25,2,FALSE),0)</f>
        <v>0</v>
      </c>
      <c r="Q10" s="15"/>
      <c r="W10" s="4">
        <v>8</v>
      </c>
      <c r="X10" s="4">
        <f>IFERROR(   Table1[[#This Row],[البلوكات /م3]]+Table1[[#This Row],[البواقى
 المنصرفه
/م3]]-Table1[[#This Row],[البواقى
/م3]],0)</f>
        <v>0</v>
      </c>
      <c r="Y10" s="21">
        <f t="shared" si="2"/>
        <v>7.32</v>
      </c>
      <c r="Z10" s="3">
        <v>1</v>
      </c>
      <c r="AA10" s="12">
        <v>0</v>
      </c>
      <c r="AB10" s="15"/>
      <c r="AC10" s="20">
        <v>7.32</v>
      </c>
      <c r="AD10" s="9">
        <f>IFERROR((Table1[[#This Row],[إجمالى الإستهلاك
/م3]]-Table1[[#This Row],[الكمية 
المنتجة
/م3
 ]]),0)</f>
        <v>0</v>
      </c>
      <c r="AE10" s="29">
        <f>IFERROR((Table1[[#This Row],[الهالك
/م3]]/Table1[[#This Row],[إجمالى الإستهلاك
/م3]]),0)</f>
        <v>0</v>
      </c>
      <c r="AG10" s="5">
        <f>IFERROR((Table1[[#This Row],[عدد
البلوكات]]*0.12),"")</f>
        <v>0.12</v>
      </c>
      <c r="AH1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10" s="59">
        <f>IFERROR(Table1[[#This Row],[Plan Hour]]/Table1[[#This Row],[ساعات
العمل
الفعلية]],0)</f>
        <v>0</v>
      </c>
      <c r="AK10" s="1">
        <f>IFERROR((Table1[[#This Row],[الكمية 
الفعلية
/م3]]-Table1[[#This Row],[الكمية 
المنتجة
/م3
 ]]),"")</f>
        <v>0</v>
      </c>
      <c r="AU10" s="18"/>
      <c r="AV10" s="18"/>
      <c r="AW10" s="1"/>
      <c r="AX10" s="1"/>
      <c r="AY10" s="1"/>
      <c r="AZ10" s="1"/>
      <c r="BA10" s="1"/>
      <c r="BB10" s="1"/>
      <c r="BC10" s="1"/>
      <c r="BD10" s="1"/>
      <c r="BE10" s="1"/>
      <c r="BF10" s="33"/>
      <c r="BG10" s="11"/>
      <c r="BQ10" s="64">
        <v>22</v>
      </c>
      <c r="BR10" s="61"/>
      <c r="BS10" s="66" t="s">
        <v>93</v>
      </c>
      <c r="BT10" s="65" t="s">
        <v>91</v>
      </c>
      <c r="BU10" s="65"/>
      <c r="BV10" s="65"/>
      <c r="BW10" s="65"/>
      <c r="BX10" s="65" t="s">
        <v>7</v>
      </c>
      <c r="BY10" s="61"/>
      <c r="BZ10" s="61"/>
      <c r="CA10" s="61"/>
      <c r="CB10" s="68" t="s">
        <v>96</v>
      </c>
      <c r="CC10" s="74">
        <v>200</v>
      </c>
      <c r="CD10" s="61"/>
      <c r="CE10" s="84" t="s">
        <v>270</v>
      </c>
      <c r="CF10" s="75"/>
      <c r="CG10"/>
      <c r="CH10"/>
      <c r="CI10"/>
      <c r="CJ10"/>
      <c r="CK10"/>
      <c r="CL10"/>
      <c r="CM10"/>
      <c r="CN10"/>
      <c r="CO10"/>
      <c r="CP10"/>
    </row>
    <row r="11" spans="1:94 5914:5921 13816:16280" ht="22.5" customHeight="1">
      <c r="A11" s="22">
        <v>44199</v>
      </c>
      <c r="B11" s="9" t="str">
        <f>TEXT(Table1[[#This Row],[Date]],"dddd")</f>
        <v>الأحد</v>
      </c>
      <c r="C11" s="3">
        <f>WEEKNUM(Table1[[#This Row],[Date]],16)</f>
        <v>2</v>
      </c>
      <c r="D11" s="3" t="str">
        <f>TEXT(Table1[[#This Row],[Date]],"mmmm")</f>
        <v>يناير</v>
      </c>
      <c r="E11" s="3" t="str">
        <f>TEXT(Table1[[#This Row],[Date]],"yyyy")</f>
        <v>2021</v>
      </c>
      <c r="F11" s="9" t="s">
        <v>9</v>
      </c>
      <c r="G11" s="9">
        <v>9822</v>
      </c>
      <c r="H11" s="9" t="s">
        <v>25</v>
      </c>
      <c r="I11" s="9" t="s">
        <v>87</v>
      </c>
      <c r="J11" s="3">
        <f>IFERROR(VLOOKUP(Table1[[#This Row],[FoamType]],$CB$1:$CC$25,2,FALSE),0)</f>
        <v>2</v>
      </c>
      <c r="K11" s="9">
        <v>200</v>
      </c>
      <c r="L11" s="9">
        <v>100</v>
      </c>
      <c r="M11" s="9">
        <v>1</v>
      </c>
      <c r="N11" s="9"/>
      <c r="O11" s="9"/>
      <c r="P11" s="9"/>
      <c r="Q11" s="9">
        <v>20</v>
      </c>
      <c r="R11" s="9"/>
      <c r="S11" s="9" t="s">
        <v>2</v>
      </c>
      <c r="T11" s="9">
        <v>4.5</v>
      </c>
      <c r="U11" s="9">
        <v>4</v>
      </c>
      <c r="V11" s="9"/>
      <c r="W11" s="9">
        <v>20</v>
      </c>
      <c r="X11" s="9">
        <f>IFERROR(   Table1[[#This Row],[البلوكات /م3]]+Table1[[#This Row],[البواقى
 المنصرفه
/م3]]-Table1[[#This Row],[البواقى
/م3]],0)</f>
        <v>4.8800000000000008</v>
      </c>
      <c r="Y11" s="9">
        <f t="shared" si="2"/>
        <v>7.32</v>
      </c>
      <c r="Z11" s="9">
        <v>1</v>
      </c>
      <c r="AA11" s="9">
        <v>0</v>
      </c>
      <c r="AB11" s="9">
        <v>20</v>
      </c>
      <c r="AC11" s="9">
        <v>2.44</v>
      </c>
      <c r="AD11" s="9">
        <f>IFERROR((Table1[[#This Row],[إجمالى الإستهلاك
/م3]]-Table1[[#This Row],[الكمية 
المنتجة
/م3
 ]]),0)</f>
        <v>0.88000000000000078</v>
      </c>
      <c r="AE11" s="14">
        <f>IFERROR((Table1[[#This Row],[الهالك
/م3]]/Table1[[#This Row],[إجمالى الإستهلاك
/م3]]),0)</f>
        <v>0.18032786885245916</v>
      </c>
      <c r="AF11" s="9"/>
      <c r="AG11" s="9">
        <f>IFERROR((Table1[[#This Row],[عدد
البلوكات]]*0.12),"")</f>
        <v>0.12</v>
      </c>
      <c r="AH11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I11" s="9">
        <v>99</v>
      </c>
      <c r="AJ11" s="60">
        <f>IFERROR(Table1[[#This Row],[Plan Hour]]/Table1[[#This Row],[ساعات
العمل
الفعلية]],0)</f>
        <v>2.0202020202020204E-2</v>
      </c>
      <c r="AK11" s="9">
        <f>IFERROR((Table1[[#This Row],[الكمية 
الفعلية
/م3]]-Table1[[#This Row],[الكمية 
المنتجة
/م3
 ]]),"")</f>
        <v>0.5</v>
      </c>
      <c r="AL11" s="9"/>
      <c r="AM11" s="9"/>
      <c r="AN11" s="9"/>
      <c r="AO11" s="9">
        <v>0.12</v>
      </c>
      <c r="AP11" s="9">
        <v>0.12</v>
      </c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>
        <f t="shared" si="3"/>
        <v>2.2181818181818181E-2</v>
      </c>
      <c r="BC11" s="1">
        <v>2.1999999999999999E-2</v>
      </c>
      <c r="BD11" s="1">
        <f t="shared" ref="BD11:BD13" si="7">(7.32-(BE11*BC11))/BE11</f>
        <v>1.8181818181818333E-4</v>
      </c>
      <c r="BE11" s="1">
        <v>330</v>
      </c>
      <c r="BF11" s="1">
        <v>45</v>
      </c>
      <c r="BG11" s="11">
        <f t="shared" ref="BG11:BG13" si="8">(BD11*BE11)/7.32</f>
        <v>8.1967213114754779E-3</v>
      </c>
      <c r="BQ11" s="62">
        <v>25</v>
      </c>
      <c r="BR11" s="65"/>
      <c r="BS11" s="67"/>
      <c r="BT11" s="65" t="s">
        <v>92</v>
      </c>
      <c r="BU11" s="65"/>
      <c r="BV11" s="65"/>
      <c r="BW11" s="65"/>
      <c r="BX11" s="65"/>
      <c r="BY11" s="65"/>
      <c r="BZ11" s="65"/>
      <c r="CA11" s="65"/>
      <c r="CB11" s="68" t="s">
        <v>97</v>
      </c>
      <c r="CC11" s="76">
        <v>100</v>
      </c>
      <c r="CD11" s="65"/>
      <c r="CE11" s="84" t="s">
        <v>271</v>
      </c>
      <c r="CF11" s="71"/>
      <c r="CG11"/>
      <c r="CH11"/>
      <c r="CI11"/>
      <c r="CJ11"/>
      <c r="CK11"/>
      <c r="CL11"/>
      <c r="CM11"/>
      <c r="CN11"/>
      <c r="CO11"/>
      <c r="CP11"/>
    </row>
    <row r="12" spans="1:94 5914:5921 13816:16280" ht="22.5" customHeight="1">
      <c r="A12" s="22">
        <v>44199</v>
      </c>
      <c r="B12" s="3" t="str">
        <f>TEXT(Table1[[#This Row],[Date]],"dddd")</f>
        <v>الأحد</v>
      </c>
      <c r="C12" s="3">
        <f>WEEKNUM(Table1[[#This Row],[Date]],16)</f>
        <v>2</v>
      </c>
      <c r="D12" s="3" t="str">
        <f>TEXT(Table1[[#This Row],[Date]],"mmmm")</f>
        <v>يناير</v>
      </c>
      <c r="E12" s="3" t="str">
        <f>TEXT(Table1[[#This Row],[Date]],"yyyy")</f>
        <v>2021</v>
      </c>
      <c r="F12" s="3" t="s">
        <v>9</v>
      </c>
      <c r="G12" s="3">
        <v>9865</v>
      </c>
      <c r="H12" s="5" t="s">
        <v>141</v>
      </c>
      <c r="I12" s="3" t="s">
        <v>91</v>
      </c>
      <c r="J12" s="3">
        <f>IFERROR(VLOOKUP(Table1[[#This Row],[FoamType]],$CB$1:$CC$25,2,FALSE),0)</f>
        <v>1</v>
      </c>
      <c r="K12" s="3">
        <v>100</v>
      </c>
      <c r="L12" s="3">
        <v>100</v>
      </c>
      <c r="M12" s="3">
        <v>1</v>
      </c>
      <c r="Q12" s="15">
        <v>25</v>
      </c>
      <c r="R12" s="3">
        <v>300</v>
      </c>
      <c r="S12" s="3">
        <v>1.1000000000000001</v>
      </c>
      <c r="T12" s="3">
        <v>4</v>
      </c>
      <c r="U12" s="4">
        <v>3</v>
      </c>
      <c r="W12" s="4">
        <v>26</v>
      </c>
      <c r="X12" s="4">
        <f>IFERROR(   Table1[[#This Row],[البلوكات /م3]]+Table1[[#This Row],[البواقى
 المنصرفه
/م3]]-Table1[[#This Row],[البواقى
/م3]],0)</f>
        <v>3.0700000000000003</v>
      </c>
      <c r="Y12" s="21">
        <f t="shared" si="2"/>
        <v>7.32</v>
      </c>
      <c r="Z12" s="3">
        <v>1</v>
      </c>
      <c r="AA12" s="12">
        <v>0</v>
      </c>
      <c r="AB12" s="4">
        <v>26</v>
      </c>
      <c r="AC12" s="20">
        <v>4.25</v>
      </c>
      <c r="AD12" s="9">
        <f>IFERROR((Table1[[#This Row],[إجمالى الإستهلاك
/م3]]-Table1[[#This Row],[الكمية 
المنتجة
/م3
 ]]),0)</f>
        <v>7.0000000000000284E-2</v>
      </c>
      <c r="AE12" s="29">
        <f>IFERROR((Table1[[#This Row],[الهالك
/م3]]/Table1[[#This Row],[إجمالى الإستهلاك
/م3]]),0)</f>
        <v>2.2801302931596181E-2</v>
      </c>
      <c r="AG12" s="5">
        <f>IFERROR((Table1[[#This Row],[عدد
البلوكات]]*0.12),"")</f>
        <v>0.12</v>
      </c>
      <c r="AH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</v>
      </c>
      <c r="AJ12" s="59">
        <f>IFERROR(Table1[[#This Row],[Plan Hour]]/Table1[[#This Row],[ساعات
العمل
الفعلية]],0)</f>
        <v>0</v>
      </c>
      <c r="AK12" s="1">
        <f>IFERROR((Table1[[#This Row],[الكمية 
الفعلية
/م3]]-Table1[[#This Row],[الكمية 
المنتجة
/م3
 ]]),"")</f>
        <v>1</v>
      </c>
      <c r="AU12" s="18"/>
      <c r="AV12" s="18"/>
      <c r="AW12" s="1"/>
      <c r="AX12" s="1"/>
      <c r="AY12" s="1"/>
      <c r="AZ12" s="1"/>
      <c r="BA12" s="1"/>
      <c r="BB12" s="27">
        <f t="shared" si="3"/>
        <v>1.1090909090909091E-2</v>
      </c>
      <c r="BC12" s="1">
        <v>1.0999999999999999E-2</v>
      </c>
      <c r="BD12" s="1">
        <f t="shared" si="7"/>
        <v>9.0909090909091663E-5</v>
      </c>
      <c r="BE12" s="1">
        <v>660</v>
      </c>
      <c r="BF12" s="32">
        <f t="shared" ref="BF12:BF13" si="9">(BE12/7.32)</f>
        <v>90.163934426229503</v>
      </c>
      <c r="BG12" s="11">
        <f t="shared" si="8"/>
        <v>8.1967213114754779E-3</v>
      </c>
      <c r="BQ12" s="63">
        <v>30</v>
      </c>
      <c r="BR12" s="65"/>
      <c r="BS12" s="24" t="s">
        <v>20</v>
      </c>
      <c r="BT12" s="65" t="s">
        <v>96</v>
      </c>
      <c r="BU12" s="65"/>
      <c r="BV12" s="65"/>
      <c r="BW12" s="65"/>
      <c r="BX12" s="65"/>
      <c r="BY12" s="65"/>
      <c r="BZ12" s="65"/>
      <c r="CA12" s="65"/>
      <c r="CB12" s="68" t="s">
        <v>107</v>
      </c>
      <c r="CC12" s="74">
        <v>50</v>
      </c>
      <c r="CD12" s="65"/>
      <c r="CE12" s="84" t="s">
        <v>272</v>
      </c>
      <c r="CF12" s="71"/>
      <c r="CG12"/>
      <c r="CH12"/>
      <c r="CI12"/>
      <c r="CJ12"/>
      <c r="CK12"/>
      <c r="CL12"/>
      <c r="CM12"/>
      <c r="CN12"/>
      <c r="CO12"/>
      <c r="CP12"/>
    </row>
    <row r="13" spans="1:94 5914:5921 13816:16280" ht="22.5" customHeight="1">
      <c r="A13" s="22">
        <v>44199</v>
      </c>
      <c r="B13" s="3" t="str">
        <f>TEXT(Table1[[#This Row],[Date]],"dddd")</f>
        <v>الأحد</v>
      </c>
      <c r="C13" s="3">
        <f>WEEKNUM(Table1[[#This Row],[Date]],16)</f>
        <v>2</v>
      </c>
      <c r="D13" s="3" t="str">
        <f>TEXT(Table1[[#This Row],[Date]],"mmmm")</f>
        <v>يناير</v>
      </c>
      <c r="E13" s="3" t="str">
        <f>TEXT(Table1[[#This Row],[Date]],"yyyy")</f>
        <v>2021</v>
      </c>
      <c r="F13" s="3" t="s">
        <v>9</v>
      </c>
      <c r="G13" s="3">
        <v>9</v>
      </c>
      <c r="H13" s="5" t="s">
        <v>25</v>
      </c>
      <c r="I13" s="3" t="s">
        <v>96</v>
      </c>
      <c r="J13" s="3">
        <f>IFERROR(VLOOKUP(Table1[[#This Row],[FoamType]],$CB$1:$CC$25,2,FALSE),0)</f>
        <v>200</v>
      </c>
      <c r="K13" s="3">
        <v>116</v>
      </c>
      <c r="L13" s="3">
        <v>10</v>
      </c>
      <c r="M13" s="3">
        <v>4</v>
      </c>
      <c r="Q13" s="15">
        <v>20</v>
      </c>
      <c r="R13" s="3">
        <v>1300</v>
      </c>
      <c r="S13" s="3">
        <v>4.0999999999999996</v>
      </c>
      <c r="T13" s="3">
        <f t="shared" si="0"/>
        <v>6.1827999999999994</v>
      </c>
      <c r="U13" s="4">
        <f t="shared" si="1"/>
        <v>6.032</v>
      </c>
      <c r="W13" s="4">
        <v>20</v>
      </c>
      <c r="X13" s="4">
        <f>IFERROR(   Table1[[#This Row],[البلوكات /م3]]+Table1[[#This Row],[البواقى
 المنصرفه
/م3]]-Table1[[#This Row],[البواقى
/م3]],0)</f>
        <v>9.35</v>
      </c>
      <c r="Y13" s="21">
        <f t="shared" si="2"/>
        <v>7.32</v>
      </c>
      <c r="Z13" s="3">
        <v>1</v>
      </c>
      <c r="AA13" s="12">
        <v>4.04</v>
      </c>
      <c r="AB13" s="15">
        <v>20</v>
      </c>
      <c r="AC13" s="20">
        <v>2.0099999999999998</v>
      </c>
      <c r="AD13" s="9">
        <f>IFERROR((Table1[[#This Row],[إجمالى الإستهلاك
/م3]]-Table1[[#This Row],[الكمية 
المنتجة
/م3
 ]]),0)</f>
        <v>3.3179999999999996</v>
      </c>
      <c r="AE13" s="29">
        <f>IFERROR((Table1[[#This Row],[الهالك
/م3]]/Table1[[#This Row],[إجمالى الإستهلاك
/م3]]),0)</f>
        <v>0.3548663101604278</v>
      </c>
      <c r="AG13" s="5">
        <f>IFERROR((Table1[[#This Row],[عدد
البلوكات]]*0.12),"")</f>
        <v>0.12</v>
      </c>
      <c r="AH1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6.5</v>
      </c>
      <c r="AJ13" s="59">
        <f>IFERROR(Table1[[#This Row],[Plan Hour]]/Table1[[#This Row],[ساعات
العمل
الفعلية]],0)</f>
        <v>0</v>
      </c>
      <c r="AK13" s="1">
        <f>IFERROR((Table1[[#This Row],[الكمية 
الفعلية
/م3]]-Table1[[#This Row],[الكمية 
المنتجة
/م3
 ]]),"")</f>
        <v>0.15079999999999938</v>
      </c>
      <c r="AU13" s="18"/>
      <c r="AV13" s="18"/>
      <c r="AW13" s="1"/>
      <c r="AX13" s="1"/>
      <c r="AY13" s="1"/>
      <c r="AZ13" s="1"/>
      <c r="BA13" s="1"/>
      <c r="BB13" s="27">
        <f t="shared" si="3"/>
        <v>5.7276995305164322E-3</v>
      </c>
      <c r="BC13" s="1">
        <v>5.1115600000000002E-3</v>
      </c>
      <c r="BD13" s="1">
        <f t="shared" si="7"/>
        <v>6.1613953051643181E-4</v>
      </c>
      <c r="BE13" s="1">
        <v>1278</v>
      </c>
      <c r="BF13" s="32">
        <f t="shared" si="9"/>
        <v>174.59016393442622</v>
      </c>
      <c r="BG13" s="11">
        <f t="shared" si="8"/>
        <v>0.10757190163934424</v>
      </c>
      <c r="BQ13" s="62">
        <v>35</v>
      </c>
      <c r="BR13" s="65"/>
      <c r="BS13" s="24"/>
      <c r="BT13" s="65" t="s">
        <v>97</v>
      </c>
      <c r="BU13" s="65"/>
      <c r="BV13" s="65"/>
      <c r="BW13" s="65"/>
      <c r="BX13" s="65"/>
      <c r="BY13" s="65"/>
      <c r="BZ13" s="65"/>
      <c r="CA13" s="65"/>
      <c r="CB13" s="68" t="s">
        <v>108</v>
      </c>
      <c r="CC13" s="76">
        <v>25</v>
      </c>
      <c r="CD13" s="65"/>
      <c r="CE13" s="84" t="s">
        <v>273</v>
      </c>
      <c r="CF13" s="71"/>
      <c r="CG13"/>
      <c r="CH13"/>
      <c r="CI13"/>
      <c r="CJ13"/>
      <c r="CK13"/>
      <c r="CL13"/>
      <c r="CM13"/>
      <c r="CN13"/>
      <c r="CO13"/>
      <c r="CP13"/>
    </row>
    <row r="14" spans="1:94 5914:5921 13816:16280" ht="22.5" customHeight="1">
      <c r="A14" s="22">
        <v>44199</v>
      </c>
      <c r="B14" s="3" t="str">
        <f>TEXT(Table1[[#This Row],[Date]],"dddd")</f>
        <v>الأحد</v>
      </c>
      <c r="C14" s="3">
        <f>WEEKNUM(Table1[[#This Row],[Date]],16)</f>
        <v>2</v>
      </c>
      <c r="D14" s="3" t="str">
        <f>TEXT(Table1[[#This Row],[Date]],"mmmm")</f>
        <v>يناير</v>
      </c>
      <c r="E14" s="3" t="str">
        <f>TEXT(Table1[[#This Row],[Date]],"yyyy")</f>
        <v>2021</v>
      </c>
      <c r="F14" s="3" t="s">
        <v>9</v>
      </c>
      <c r="G14" s="3">
        <v>9</v>
      </c>
      <c r="H14" s="5" t="s">
        <v>25</v>
      </c>
      <c r="I14" s="3" t="s">
        <v>96</v>
      </c>
      <c r="J14" s="3">
        <f>IFERROR(VLOOKUP(Table1[[#This Row],[FoamType]],$CB$1:$CC$25,2,FALSE),0)</f>
        <v>200</v>
      </c>
      <c r="K14" s="3">
        <v>30</v>
      </c>
      <c r="L14" s="3">
        <v>10</v>
      </c>
      <c r="M14" s="3">
        <v>4</v>
      </c>
      <c r="Q14" s="15">
        <v>25</v>
      </c>
      <c r="R14" s="3">
        <v>1500</v>
      </c>
      <c r="S14" s="3">
        <v>4.0999999999999996</v>
      </c>
      <c r="T14" s="3">
        <f t="shared" si="0"/>
        <v>1.8449999999999998</v>
      </c>
      <c r="U14" s="4">
        <f t="shared" si="1"/>
        <v>1.8</v>
      </c>
      <c r="X14" s="4">
        <f>IFERROR(   Table1[[#This Row],[البلوكات /م3]]+Table1[[#This Row],[البواقى
 المنصرفه
/م3]]-Table1[[#This Row],[البواقى
/م3]],0)</f>
        <v>0</v>
      </c>
      <c r="Y14" s="21">
        <f t="shared" si="2"/>
        <v>0</v>
      </c>
      <c r="AB14" s="15"/>
      <c r="AD14" s="9">
        <f>IFERROR((Table1[[#This Row],[إجمالى الإستهلاك
/م3]]-Table1[[#This Row],[الكمية 
المنتجة
/م3
 ]]),0)</f>
        <v>-1.8</v>
      </c>
      <c r="AE14" s="29">
        <f>IFERROR((Table1[[#This Row],[الهالك
/م3]]/Table1[[#This Row],[إجمالى الإستهلاك
/م3]]),0)</f>
        <v>0</v>
      </c>
      <c r="AG14" s="5">
        <f>IFERROR((Table1[[#This Row],[عدد
البلوكات]]*0.12),"")</f>
        <v>0</v>
      </c>
      <c r="AH1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7.5</v>
      </c>
      <c r="AJ14" s="59">
        <f>IFERROR(Table1[[#This Row],[Plan Hour]]/Table1[[#This Row],[ساعات
العمل
الفعلية]],0)</f>
        <v>0</v>
      </c>
      <c r="AK14" s="1">
        <f>IFERROR((Table1[[#This Row],[الكمية 
الفعلية
/م3]]-Table1[[#This Row],[الكمية 
المنتجة
/م3
 ]]),"")</f>
        <v>4.4999999999999707E-2</v>
      </c>
      <c r="AU14" s="18"/>
      <c r="AV14" s="18"/>
      <c r="AW14" s="1"/>
      <c r="AX14" s="1"/>
      <c r="AY14" s="1"/>
      <c r="AZ14" s="1"/>
      <c r="BA14" s="1"/>
      <c r="BB14" s="1">
        <f t="shared" si="3"/>
        <v>1.2887323943661974E-3</v>
      </c>
      <c r="BC14" s="1">
        <v>1.2260000000000001E-3</v>
      </c>
      <c r="BD14" s="1">
        <f t="shared" si="4"/>
        <v>6.2732394366197218E-5</v>
      </c>
      <c r="BE14" s="1">
        <v>5680</v>
      </c>
      <c r="BF14" s="30">
        <f>(BE14/7.32)</f>
        <v>775.95628415300541</v>
      </c>
      <c r="BG14" s="11">
        <f t="shared" si="6"/>
        <v>4.8677595628415324E-2</v>
      </c>
      <c r="BQ14" s="63" t="s">
        <v>38</v>
      </c>
      <c r="BR14" s="65"/>
      <c r="BS14" s="24"/>
      <c r="BT14" s="65" t="s">
        <v>107</v>
      </c>
      <c r="BU14" s="65"/>
      <c r="BV14" s="65"/>
      <c r="BW14" s="65"/>
      <c r="BX14" s="65"/>
      <c r="BY14" s="65"/>
      <c r="BZ14" s="65"/>
      <c r="CA14" s="65"/>
      <c r="CB14" s="68" t="s">
        <v>94</v>
      </c>
      <c r="CC14" s="74">
        <v>0.02</v>
      </c>
      <c r="CD14" s="65"/>
      <c r="CE14" s="84" t="s">
        <v>292</v>
      </c>
      <c r="CF14" s="71"/>
      <c r="CG14"/>
      <c r="CH14"/>
      <c r="CI14"/>
      <c r="CJ14"/>
      <c r="CK14"/>
      <c r="CL14"/>
      <c r="CM14"/>
      <c r="CN14"/>
      <c r="CO14"/>
      <c r="CP14"/>
    </row>
    <row r="15" spans="1:94 5914:5921 13816:16280" ht="22.5" customHeight="1">
      <c r="A15" s="22">
        <v>44199</v>
      </c>
      <c r="B15" s="3" t="str">
        <f>TEXT(Table1[[#This Row],[Date]],"dddd")</f>
        <v>الأحد</v>
      </c>
      <c r="C15" s="3">
        <f>WEEKNUM(Table1[[#This Row],[Date]],16)</f>
        <v>2</v>
      </c>
      <c r="D15" s="3" t="str">
        <f>TEXT(Table1[[#This Row],[Date]],"mmmm")</f>
        <v>يناير</v>
      </c>
      <c r="E15" s="3" t="str">
        <f>TEXT(Table1[[#This Row],[Date]],"yyyy")</f>
        <v>2021</v>
      </c>
      <c r="F15" s="3" t="s">
        <v>9</v>
      </c>
      <c r="G15" s="3">
        <v>9861</v>
      </c>
      <c r="H15" s="5" t="s">
        <v>150</v>
      </c>
      <c r="I15" s="3" t="s">
        <v>92</v>
      </c>
      <c r="J15" s="3">
        <f>IFERROR(VLOOKUP(Table1[[#This Row],[FoamType]],$CB$1:$CC$25,2,FALSE),0)</f>
        <v>0.6</v>
      </c>
      <c r="K15" s="3">
        <v>35</v>
      </c>
      <c r="L15" s="3">
        <v>9</v>
      </c>
      <c r="M15" s="3">
        <v>8</v>
      </c>
      <c r="Q15" s="15">
        <v>10</v>
      </c>
      <c r="R15" s="3">
        <v>7000</v>
      </c>
      <c r="S15" s="3">
        <v>8.1999999999999993</v>
      </c>
      <c r="T15" s="3">
        <f t="shared" si="0"/>
        <v>18.081</v>
      </c>
      <c r="U15" s="4">
        <f t="shared" si="1"/>
        <v>17.64</v>
      </c>
      <c r="W15" s="4">
        <v>10</v>
      </c>
      <c r="X15" s="4">
        <f>IFERROR(   Table1[[#This Row],[البلوكات /م3]]+Table1[[#This Row],[البواقى
 المنصرفه
/م3]]-Table1[[#This Row],[البواقى
/م3]],0)</f>
        <v>18.980000000000004</v>
      </c>
      <c r="Y15" s="21">
        <f t="shared" si="2"/>
        <v>21.96</v>
      </c>
      <c r="Z15" s="3">
        <v>3</v>
      </c>
      <c r="AA15" s="12">
        <v>2.37</v>
      </c>
      <c r="AB15" s="15">
        <v>10</v>
      </c>
      <c r="AC15" s="20">
        <v>5.35</v>
      </c>
      <c r="AD15" s="9">
        <f>IFERROR((Table1[[#This Row],[إجمالى الإستهلاك
/م3]]-Table1[[#This Row],[الكمية 
المنتجة
/م3
 ]]),0)</f>
        <v>1.3400000000000034</v>
      </c>
      <c r="AE15" s="29">
        <f>IFERROR((Table1[[#This Row],[الهالك
/م3]]/Table1[[#This Row],[إجمالى الإستهلاك
/م3]]),0)</f>
        <v>7.0600632244468026E-2</v>
      </c>
      <c r="AG15" s="5">
        <f>IFERROR((Table1[[#This Row],[عدد
البلوكات]]*0.12),"")</f>
        <v>0.36</v>
      </c>
      <c r="AH1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29.400000000000002</v>
      </c>
      <c r="AJ15" s="59">
        <f>IFERROR(Table1[[#This Row],[Plan Hour]]/Table1[[#This Row],[ساعات
العمل
الفعلية]],0)</f>
        <v>0</v>
      </c>
      <c r="AK15" s="1">
        <f>IFERROR((Table1[[#This Row],[الكمية 
الفعلية
/م3]]-Table1[[#This Row],[الكمية 
المنتجة
/م3
 ]]),"")</f>
        <v>0.44099999999999895</v>
      </c>
      <c r="AU15" s="18"/>
      <c r="AV15" s="18"/>
      <c r="AW15" s="1"/>
      <c r="AX15" s="1"/>
      <c r="AY15" s="1"/>
      <c r="AZ15" s="1"/>
      <c r="BA15" s="1"/>
      <c r="BB15" s="1" t="e">
        <f t="shared" si="3"/>
        <v>#DIV/0!</v>
      </c>
      <c r="BC15" s="1"/>
      <c r="BD15" s="1" t="e">
        <f t="shared" si="4"/>
        <v>#DIV/0!</v>
      </c>
      <c r="BE15" s="1"/>
      <c r="BF15" s="33">
        <f t="shared" si="5"/>
        <v>0</v>
      </c>
      <c r="BG15" s="11" t="e">
        <f t="shared" si="6"/>
        <v>#DIV/0!</v>
      </c>
      <c r="BQ15" s="62" t="s">
        <v>40</v>
      </c>
      <c r="BR15" s="65"/>
      <c r="BS15" s="24"/>
      <c r="BT15" s="65" t="s">
        <v>108</v>
      </c>
      <c r="BU15" s="65"/>
      <c r="BV15" s="65"/>
      <c r="BW15" s="65"/>
      <c r="BX15" s="65"/>
      <c r="BY15" s="65"/>
      <c r="BZ15" s="65"/>
      <c r="CA15" s="65"/>
      <c r="CB15" s="68" t="s">
        <v>95</v>
      </c>
      <c r="CC15" s="76">
        <v>1.2500000000000001E-2</v>
      </c>
      <c r="CD15" s="65"/>
      <c r="CE15" s="84" t="s">
        <v>293</v>
      </c>
      <c r="CF15" s="71"/>
      <c r="CG15"/>
      <c r="CH15"/>
      <c r="CI15"/>
      <c r="CJ15"/>
      <c r="CK15"/>
      <c r="CL15"/>
      <c r="CM15"/>
      <c r="CN15"/>
      <c r="CO15"/>
      <c r="CP15"/>
    </row>
    <row r="16" spans="1:94 5914:5921 13816:16280" ht="22.5" customHeight="1">
      <c r="A16" s="22">
        <v>44199</v>
      </c>
      <c r="B16" s="3" t="str">
        <f>TEXT(Table1[[#This Row],[Date]],"dddd")</f>
        <v>الأحد</v>
      </c>
      <c r="C16" s="3">
        <f>WEEKNUM(Table1[[#This Row],[Date]],16)</f>
        <v>2</v>
      </c>
      <c r="D16" s="3" t="str">
        <f>TEXT(Table1[[#This Row],[Date]],"mmmm")</f>
        <v>يناير</v>
      </c>
      <c r="E16" s="3" t="str">
        <f>TEXT(Table1[[#This Row],[Date]],"yyyy")</f>
        <v>2021</v>
      </c>
      <c r="F16" s="3" t="s">
        <v>9</v>
      </c>
      <c r="G16" s="3">
        <v>9891</v>
      </c>
      <c r="H16" s="5" t="s">
        <v>150</v>
      </c>
      <c r="I16" s="3" t="s">
        <v>92</v>
      </c>
      <c r="J16" s="3">
        <f>IFERROR(VLOOKUP(Table1[[#This Row],[FoamType]],$CB$1:$CC$25,2,FALSE),0)</f>
        <v>0.6</v>
      </c>
      <c r="K16" s="3">
        <v>30</v>
      </c>
      <c r="L16" s="3">
        <v>30</v>
      </c>
      <c r="M16" s="3">
        <v>4</v>
      </c>
      <c r="Q16" s="15">
        <v>10</v>
      </c>
      <c r="R16" s="3">
        <v>1500</v>
      </c>
      <c r="S16" s="3">
        <v>4.2</v>
      </c>
      <c r="T16" s="3">
        <f t="shared" si="0"/>
        <v>5.67</v>
      </c>
      <c r="U16" s="4">
        <f t="shared" si="1"/>
        <v>5.4</v>
      </c>
      <c r="X16" s="4">
        <f>IFERROR(   Table1[[#This Row],[البلوكات /م3]]+Table1[[#This Row],[البواقى
 المنصرفه
/م3]]-Table1[[#This Row],[البواقى
/م3]],0)</f>
        <v>5.57</v>
      </c>
      <c r="Y16" s="21">
        <f t="shared" si="2"/>
        <v>0</v>
      </c>
      <c r="Z16" s="3">
        <v>0</v>
      </c>
      <c r="AA16" s="12">
        <v>5.57</v>
      </c>
      <c r="AB16" s="15">
        <v>10</v>
      </c>
      <c r="AC16" s="20">
        <v>0</v>
      </c>
      <c r="AD16" s="9">
        <f>IFERROR((Table1[[#This Row],[إجمالى الإستهلاك
/م3]]-Table1[[#This Row],[الكمية 
المنتجة
/م3
 ]]),0)</f>
        <v>0.16999999999999993</v>
      </c>
      <c r="AE16" s="29">
        <f>IFERROR((Table1[[#This Row],[الهالك
/م3]]/Table1[[#This Row],[إجمالى الإستهلاك
/م3]]),0)</f>
        <v>3.0520646319569106E-2</v>
      </c>
      <c r="AG16" s="5">
        <f>IFERROR((Table1[[#This Row],[عدد
البلوكات]]*0.12),"")</f>
        <v>0</v>
      </c>
      <c r="AH1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9.0000000000000018</v>
      </c>
      <c r="AJ16" s="59">
        <f>IFERROR(Table1[[#This Row],[Plan Hour]]/Table1[[#This Row],[ساعات
العمل
الفعلية]],0)</f>
        <v>0</v>
      </c>
      <c r="AK16" s="1">
        <f>IFERROR((Table1[[#This Row],[الكمية 
الفعلية
/م3]]-Table1[[#This Row],[الكمية 
المنتجة
/م3
 ]]),"")</f>
        <v>0.26999999999999957</v>
      </c>
      <c r="AU16" s="18"/>
      <c r="AV16" s="18"/>
      <c r="AW16" s="1"/>
      <c r="AX16" s="1"/>
      <c r="AY16" s="1"/>
      <c r="AZ16" s="1"/>
      <c r="BA16" s="1"/>
      <c r="BB16" s="1" t="e">
        <f t="shared" si="3"/>
        <v>#DIV/0!</v>
      </c>
      <c r="BC16" s="1"/>
      <c r="BD16" s="1" t="e">
        <f t="shared" si="4"/>
        <v>#DIV/0!</v>
      </c>
      <c r="BE16" s="1"/>
      <c r="BF16" s="33">
        <f t="shared" si="5"/>
        <v>0</v>
      </c>
      <c r="BG16" s="11" t="e">
        <f t="shared" si="6"/>
        <v>#DIV/0!</v>
      </c>
      <c r="BQ16" s="63" t="s">
        <v>39</v>
      </c>
      <c r="BR16" s="65"/>
      <c r="BS16" s="65"/>
      <c r="BT16" s="65" t="s">
        <v>94</v>
      </c>
      <c r="BU16" s="65"/>
      <c r="BV16" s="65"/>
      <c r="BW16" s="65"/>
      <c r="BX16" s="65"/>
      <c r="BY16" s="65"/>
      <c r="BZ16" s="65"/>
      <c r="CA16" s="65"/>
      <c r="CB16" s="68" t="s">
        <v>201</v>
      </c>
      <c r="CC16" s="77">
        <v>1.25</v>
      </c>
      <c r="CD16" s="65"/>
      <c r="CE16" s="84"/>
      <c r="CF16" s="71"/>
      <c r="CG16"/>
      <c r="CH16"/>
      <c r="CI16"/>
      <c r="CJ16"/>
      <c r="CK16"/>
      <c r="CL16"/>
      <c r="CM16"/>
      <c r="CN16"/>
      <c r="CO16"/>
      <c r="CP16"/>
    </row>
    <row r="17" spans="1:94" ht="22.5" customHeight="1">
      <c r="A17" s="22">
        <v>44199</v>
      </c>
      <c r="B17" s="3" t="str">
        <f>TEXT(Table1[[#This Row],[Date]],"dddd")</f>
        <v>الأحد</v>
      </c>
      <c r="C17" s="3">
        <f>WEEKNUM(Table1[[#This Row],[Date]],16)</f>
        <v>2</v>
      </c>
      <c r="D17" s="3" t="str">
        <f>TEXT(Table1[[#This Row],[Date]],"mmmm")</f>
        <v>يناير</v>
      </c>
      <c r="E17" s="3" t="str">
        <f>TEXT(Table1[[#This Row],[Date]],"yyyy")</f>
        <v>2021</v>
      </c>
      <c r="F17" s="3" t="s">
        <v>9</v>
      </c>
      <c r="G17" s="3">
        <v>5</v>
      </c>
      <c r="H17" s="5" t="s">
        <v>47</v>
      </c>
      <c r="I17" s="3" t="s">
        <v>92</v>
      </c>
      <c r="J17" s="3">
        <f>IFERROR(VLOOKUP(Table1[[#This Row],[FoamType]],$CB$1:$CC$25,2,FALSE),0)</f>
        <v>0.6</v>
      </c>
      <c r="K17" s="3">
        <v>60</v>
      </c>
      <c r="L17" s="3">
        <v>7</v>
      </c>
      <c r="M17" s="3">
        <v>7</v>
      </c>
      <c r="Q17" s="15">
        <v>35</v>
      </c>
      <c r="R17" s="3">
        <v>1862</v>
      </c>
      <c r="S17" s="3">
        <v>7.1</v>
      </c>
      <c r="T17" s="3">
        <f t="shared" si="0"/>
        <v>5.5524839999999998</v>
      </c>
      <c r="U17" s="4">
        <f t="shared" si="1"/>
        <v>5.4742800000000003</v>
      </c>
      <c r="X17" s="4">
        <f>IFERROR(   Table1[[#This Row],[البلوكات /م3]]+Table1[[#This Row],[البواقى
 المنصرفه
/م3]]-Table1[[#This Row],[البواقى
/م3]],0)</f>
        <v>9.1300000000000008</v>
      </c>
      <c r="Y17" s="21">
        <f t="shared" si="2"/>
        <v>0</v>
      </c>
      <c r="Z17" s="3">
        <v>0</v>
      </c>
      <c r="AA17" s="12">
        <v>9.1300000000000008</v>
      </c>
      <c r="AB17" s="15">
        <v>35</v>
      </c>
      <c r="AC17" s="20">
        <v>0</v>
      </c>
      <c r="AD17" s="9">
        <f>IFERROR((Table1[[#This Row],[إجمالى الإستهلاك
/م3]]-Table1[[#This Row],[الكمية 
المنتجة
/م3
 ]]),0)</f>
        <v>3.6557200000000005</v>
      </c>
      <c r="AE17" s="29">
        <f>IFERROR((Table1[[#This Row],[الهالك
/م3]]/Table1[[#This Row],[إجمالى الإستهلاك
/م3]]),0)</f>
        <v>0.40040744797371308</v>
      </c>
      <c r="AG17" s="5">
        <f>IFERROR((Table1[[#This Row],[عدد
البلوكات]]*0.12),"")</f>
        <v>0</v>
      </c>
      <c r="AH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9.123800000000001</v>
      </c>
      <c r="AJ17" s="59">
        <f>IFERROR(Table1[[#This Row],[Plan Hour]]/Table1[[#This Row],[ساعات
العمل
الفعلية]],0)</f>
        <v>0</v>
      </c>
      <c r="AK17" s="1">
        <f>IFERROR((Table1[[#This Row],[الكمية 
الفعلية
/م3]]-Table1[[#This Row],[الكمية 
المنتجة
/م3
 ]]),"")</f>
        <v>7.8203999999999496E-2</v>
      </c>
      <c r="AU17" s="18"/>
      <c r="AV17" s="18"/>
      <c r="AW17" s="1"/>
      <c r="AX17" s="1"/>
      <c r="AY17" s="1"/>
      <c r="AZ17" s="1"/>
      <c r="BA17" s="1"/>
      <c r="BB17" s="1">
        <f t="shared" si="3"/>
        <v>3.0756302521008404E-3</v>
      </c>
      <c r="BC17" s="1">
        <v>2.9399999999999999E-3</v>
      </c>
      <c r="BD17" s="1">
        <f t="shared" si="4"/>
        <v>1.3563025210084069E-4</v>
      </c>
      <c r="BE17" s="1">
        <v>2380</v>
      </c>
      <c r="BF17" s="30">
        <f t="shared" si="5"/>
        <v>325.1366120218579</v>
      </c>
      <c r="BG17" s="11">
        <f t="shared" si="6"/>
        <v>4.4098360655737821E-2</v>
      </c>
      <c r="BQ17" s="62" t="s">
        <v>3</v>
      </c>
      <c r="BR17" s="65"/>
      <c r="BS17" s="65"/>
      <c r="BT17" s="65" t="s">
        <v>95</v>
      </c>
      <c r="BU17" s="65"/>
      <c r="BV17" s="65"/>
      <c r="BW17" s="65"/>
      <c r="BX17" s="65"/>
      <c r="BY17" s="65"/>
      <c r="BZ17" s="65"/>
      <c r="CA17" s="65"/>
      <c r="CB17" s="65" t="s">
        <v>255</v>
      </c>
      <c r="CC17" s="65">
        <v>3.6</v>
      </c>
      <c r="CD17" s="65"/>
      <c r="CE17" s="84"/>
      <c r="CF17" s="71"/>
      <c r="CG17"/>
      <c r="CH17"/>
      <c r="CI17"/>
      <c r="CJ17"/>
      <c r="CK17"/>
      <c r="CL17"/>
      <c r="CM17"/>
      <c r="CN17"/>
      <c r="CO17"/>
      <c r="CP17"/>
    </row>
    <row r="18" spans="1:94" ht="22.5" customHeight="1">
      <c r="A18" s="22">
        <v>44199</v>
      </c>
      <c r="B18" s="3" t="str">
        <f>TEXT(Table1[[#This Row],[Date]],"dddd")</f>
        <v>الأحد</v>
      </c>
      <c r="C18" s="3">
        <f>WEEKNUM(Table1[[#This Row],[Date]],16)</f>
        <v>2</v>
      </c>
      <c r="D18" s="3" t="str">
        <f>TEXT(Table1[[#This Row],[Date]],"mmmm")</f>
        <v>يناير</v>
      </c>
      <c r="E18" s="3" t="str">
        <f>TEXT(Table1[[#This Row],[Date]],"yyyy")</f>
        <v>2021</v>
      </c>
      <c r="F18" s="3" t="s">
        <v>9</v>
      </c>
      <c r="G18" s="3">
        <v>9</v>
      </c>
      <c r="H18" s="5" t="s">
        <v>25</v>
      </c>
      <c r="I18" s="3" t="s">
        <v>107</v>
      </c>
      <c r="J18" s="3">
        <f>IFERROR(VLOOKUP(Table1[[#This Row],[FoamType]],$CB$1:$CC$25,2,FALSE),0)</f>
        <v>50</v>
      </c>
      <c r="K18" s="3">
        <v>10</v>
      </c>
      <c r="L18" s="3">
        <v>10</v>
      </c>
      <c r="M18" s="3">
        <v>4</v>
      </c>
      <c r="Q18" s="15">
        <v>25</v>
      </c>
      <c r="R18" s="3">
        <v>1125</v>
      </c>
      <c r="S18" s="3">
        <v>4.0999999999999996</v>
      </c>
      <c r="T18" s="3">
        <f t="shared" si="0"/>
        <v>0.46124999999999994</v>
      </c>
      <c r="U18" s="4">
        <f t="shared" si="1"/>
        <v>0.45</v>
      </c>
      <c r="X18" s="4">
        <f>IFERROR(   Table1[[#This Row],[البلوكات /م3]]+Table1[[#This Row],[البواقى
 المنصرفه
/م3]]-Table1[[#This Row],[البواقى
/م3]],0)</f>
        <v>0</v>
      </c>
      <c r="Y18" s="21">
        <f t="shared" si="2"/>
        <v>0</v>
      </c>
      <c r="AB18" s="15"/>
      <c r="AD18" s="9">
        <f>IFERROR((Table1[[#This Row],[إجمالى الإستهلاك
/م3]]-Table1[[#This Row],[الكمية 
المنتجة
/م3
 ]]),0)</f>
        <v>-0.45</v>
      </c>
      <c r="AE18" s="29">
        <f>IFERROR((Table1[[#This Row],[الهالك
/م3]]/Table1[[#This Row],[إجمالى الإستهلاك
/م3]]),0)</f>
        <v>0</v>
      </c>
      <c r="AG18" s="5">
        <f>IFERROR((Table1[[#This Row],[عدد
البلوكات]]*0.12),"")</f>
        <v>0</v>
      </c>
      <c r="AH1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22.5</v>
      </c>
      <c r="AJ18" s="59">
        <f>IFERROR(Table1[[#This Row],[Plan Hour]]/Table1[[#This Row],[ساعات
العمل
الفعلية]],0)</f>
        <v>0</v>
      </c>
      <c r="AK18" s="1">
        <f>IFERROR((Table1[[#This Row],[الكمية 
الفعلية
/م3]]-Table1[[#This Row],[الكمية 
المنتجة
/م3
 ]]),"")</f>
        <v>1.1249999999999927E-2</v>
      </c>
      <c r="AU18" s="18"/>
      <c r="AV18" s="18"/>
      <c r="AW18" s="1"/>
      <c r="AX18" s="1"/>
      <c r="AY18" s="1"/>
      <c r="AZ18" s="1"/>
      <c r="BA18" s="1"/>
      <c r="BB18" s="1">
        <f t="shared" si="3"/>
        <v>4.2361111111111115E-4</v>
      </c>
      <c r="BC18" s="1">
        <v>4.1824100000000002E-4</v>
      </c>
      <c r="BD18" s="1">
        <f t="shared" si="4"/>
        <v>5.3701111111111187E-6</v>
      </c>
      <c r="BE18" s="1">
        <v>17280</v>
      </c>
      <c r="BF18" s="30">
        <f t="shared" si="5"/>
        <v>2360.655737704918</v>
      </c>
      <c r="BG18" s="11">
        <f t="shared" si="6"/>
        <v>1.2676983606557394E-2</v>
      </c>
      <c r="BQ18" s="63" t="s">
        <v>6</v>
      </c>
      <c r="BR18" s="65"/>
      <c r="BS18" s="65"/>
      <c r="BT18" s="65" t="s">
        <v>201</v>
      </c>
      <c r="BU18" s="65"/>
      <c r="BV18" s="65"/>
      <c r="BW18" s="65"/>
      <c r="BX18" s="65"/>
      <c r="BY18" s="65"/>
      <c r="BZ18" s="65"/>
      <c r="CA18" s="65"/>
      <c r="CB18" s="69"/>
      <c r="CC18" s="69"/>
      <c r="CD18" s="69"/>
      <c r="CE18" s="85"/>
      <c r="CF18" s="72"/>
      <c r="CG18"/>
      <c r="CH18"/>
      <c r="CI18"/>
      <c r="CJ18"/>
      <c r="CK18"/>
      <c r="CL18"/>
      <c r="CM18"/>
      <c r="CN18"/>
      <c r="CO18"/>
      <c r="CP18"/>
    </row>
    <row r="19" spans="1:94" ht="22.5" customHeight="1">
      <c r="A19" s="22">
        <v>44199</v>
      </c>
      <c r="B19" s="3" t="str">
        <f>TEXT(Table1[[#This Row],[Date]],"dddd")</f>
        <v>الأحد</v>
      </c>
      <c r="C19" s="3">
        <f>WEEKNUM(Table1[[#This Row],[Date]],16)</f>
        <v>2</v>
      </c>
      <c r="D19" s="3" t="str">
        <f>TEXT(Table1[[#This Row],[Date]],"mmmm")</f>
        <v>يناير</v>
      </c>
      <c r="E19" s="3" t="str">
        <f>TEXT(Table1[[#This Row],[Date]],"yyyy")</f>
        <v>2021</v>
      </c>
      <c r="F19" s="3" t="s">
        <v>9</v>
      </c>
      <c r="G19" s="3">
        <v>9</v>
      </c>
      <c r="H19" s="5" t="s">
        <v>25</v>
      </c>
      <c r="I19" s="3" t="s">
        <v>107</v>
      </c>
      <c r="J19" s="3">
        <f>IFERROR(VLOOKUP(Table1[[#This Row],[FoamType]],$CB$1:$CC$25,2,FALSE),0)</f>
        <v>50</v>
      </c>
      <c r="K19" s="3">
        <v>20</v>
      </c>
      <c r="L19" s="3">
        <v>20</v>
      </c>
      <c r="M19" s="3">
        <v>4</v>
      </c>
      <c r="Q19" s="15">
        <v>25</v>
      </c>
      <c r="R19" s="3">
        <v>200</v>
      </c>
      <c r="S19" s="3">
        <v>4.0999999999999996</v>
      </c>
      <c r="T19" s="3">
        <f t="shared" si="0"/>
        <v>0.32800000000000001</v>
      </c>
      <c r="U19" s="4">
        <f t="shared" si="1"/>
        <v>0.32</v>
      </c>
      <c r="X19" s="4">
        <f>IFERROR(   Table1[[#This Row],[البلوكات /م3]]+Table1[[#This Row],[البواقى
 المنصرفه
/م3]]-Table1[[#This Row],[البواقى
/م3]],0)</f>
        <v>0</v>
      </c>
      <c r="Y19" s="21">
        <f t="shared" si="2"/>
        <v>0</v>
      </c>
      <c r="AB19" s="15"/>
      <c r="AD19" s="9">
        <f>IFERROR((Table1[[#This Row],[إجمالى الإستهلاك
/م3]]-Table1[[#This Row],[الكمية 
المنتجة
/م3
 ]]),0)</f>
        <v>-0.32</v>
      </c>
      <c r="AE19" s="29">
        <f>IFERROR((Table1[[#This Row],[الهالك
/م3]]/Table1[[#This Row],[إجمالى الإستهلاك
/م3]]),0)</f>
        <v>0</v>
      </c>
      <c r="AG19" s="5">
        <f>IFERROR((Table1[[#This Row],[عدد
البلوكات]]*0.12),"")</f>
        <v>0</v>
      </c>
      <c r="AH1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9" s="59">
        <f>IFERROR(Table1[[#This Row],[Plan Hour]]/Table1[[#This Row],[ساعات
العمل
الفعلية]],0)</f>
        <v>0</v>
      </c>
      <c r="AK19" s="1">
        <f>IFERROR((Table1[[#This Row],[الكمية 
الفعلية
/م3]]-Table1[[#This Row],[الكمية 
المنتجة
/م3
 ]]),"")</f>
        <v>8.0000000000000071E-3</v>
      </c>
      <c r="AU19" s="18"/>
      <c r="AV19" s="18"/>
      <c r="AW19" s="1"/>
      <c r="AX19" s="1"/>
      <c r="AY19" s="1"/>
      <c r="AZ19" s="1"/>
      <c r="BA19" s="1"/>
      <c r="BB19" s="27">
        <f t="shared" si="3"/>
        <v>1.2620689655172415E-3</v>
      </c>
      <c r="BC19" s="1">
        <v>1.23E-3</v>
      </c>
      <c r="BD19" s="1">
        <f t="shared" si="4"/>
        <v>3.2068965517241521E-5</v>
      </c>
      <c r="BE19" s="1">
        <v>5800</v>
      </c>
      <c r="BF19" s="32">
        <f t="shared" si="5"/>
        <v>792.34972677595624</v>
      </c>
      <c r="BG19" s="11">
        <f t="shared" ref="BG19" si="10">(BD19*BE19)/7.32</f>
        <v>2.5409836065573885E-2</v>
      </c>
      <c r="BQ19" s="62" t="s">
        <v>4</v>
      </c>
      <c r="BR19" s="65"/>
      <c r="BS19" s="65"/>
      <c r="BT19" s="65" t="s">
        <v>255</v>
      </c>
      <c r="BU19" s="65"/>
      <c r="BV19" s="65"/>
      <c r="BW19" s="65"/>
      <c r="BX19" s="65"/>
      <c r="BY19" s="65"/>
      <c r="BZ19" s="65"/>
      <c r="CA19" s="65"/>
      <c r="CB19" s="70"/>
      <c r="CC19" s="70"/>
      <c r="CD19" s="70"/>
      <c r="CE19" s="86"/>
      <c r="CF19" s="73"/>
      <c r="CG19"/>
      <c r="CH19"/>
      <c r="CI19"/>
      <c r="CJ19"/>
      <c r="CK19"/>
      <c r="CL19"/>
      <c r="CM19"/>
      <c r="CN19"/>
      <c r="CO19"/>
      <c r="CP19"/>
    </row>
    <row r="20" spans="1:94" ht="22.5" customHeight="1">
      <c r="A20" s="22">
        <v>44199</v>
      </c>
      <c r="B20" s="9" t="str">
        <f>TEXT(Table1[[#This Row],[Date]],"dddd")</f>
        <v>الأحد</v>
      </c>
      <c r="C20" s="3">
        <f>WEEKNUM(Table1[[#This Row],[Date]],16)</f>
        <v>2</v>
      </c>
      <c r="D20" s="3" t="str">
        <f>TEXT(Table1[[#This Row],[Date]],"mmmm")</f>
        <v>يناير</v>
      </c>
      <c r="E20" s="3" t="str">
        <f>TEXT(Table1[[#This Row],[Date]],"yyyy")</f>
        <v>2021</v>
      </c>
      <c r="F20" s="9" t="s">
        <v>8</v>
      </c>
      <c r="G20" s="9">
        <v>9822</v>
      </c>
      <c r="H20" s="9" t="s">
        <v>25</v>
      </c>
      <c r="I20" s="9" t="s">
        <v>87</v>
      </c>
      <c r="J20" s="3">
        <f>IFERROR(VLOOKUP(Table1[[#This Row],[FoamType]],$CB$1:$CC$25,2,FALSE),0)</f>
        <v>2</v>
      </c>
      <c r="K20" s="9">
        <v>200</v>
      </c>
      <c r="L20" s="9">
        <v>100</v>
      </c>
      <c r="M20" s="9">
        <v>1</v>
      </c>
      <c r="N20" s="9"/>
      <c r="O20" s="9"/>
      <c r="P20" s="9"/>
      <c r="Q20" s="9">
        <v>22</v>
      </c>
      <c r="R20" s="9"/>
      <c r="S20" s="9">
        <v>1.1000000000000001</v>
      </c>
      <c r="T20" s="9">
        <v>27</v>
      </c>
      <c r="U20" s="9">
        <v>26</v>
      </c>
      <c r="V20" s="9"/>
      <c r="W20" s="9">
        <v>20</v>
      </c>
      <c r="X20" s="9">
        <f>IFERROR(   Table1[[#This Row],[البلوكات /م3]]+Table1[[#This Row],[البواقى
 المنصرفه
/م3]]-Table1[[#This Row],[البواقى
/م3]],0)</f>
        <v>26.660000000000004</v>
      </c>
      <c r="Y20" s="9">
        <f t="shared" si="2"/>
        <v>29.28</v>
      </c>
      <c r="Z20" s="9">
        <v>4</v>
      </c>
      <c r="AA20" s="9">
        <v>7.78</v>
      </c>
      <c r="AB20" s="9">
        <v>20</v>
      </c>
      <c r="AC20" s="9">
        <v>10.4</v>
      </c>
      <c r="AD20" s="9">
        <f>IFERROR((Table1[[#This Row],[إجمالى الإستهلاك
/م3]]-Table1[[#This Row],[الكمية 
المنتجة
/م3
 ]]),0)</f>
        <v>0.66000000000000369</v>
      </c>
      <c r="AE20" s="29">
        <f>IFERROR((Table1[[#This Row],[الهالك
/م3]]/Table1[[#This Row],[إجمالى الإستهلاك
/م3]]),0)</f>
        <v>2.4756189047261949E-2</v>
      </c>
      <c r="AF20" s="9"/>
      <c r="AG20" s="9">
        <f>IFERROR((Table1[[#This Row],[عدد
البلوكات]]*0.12),"")</f>
        <v>0.48</v>
      </c>
      <c r="AH20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</v>
      </c>
      <c r="AI20" s="9">
        <v>93</v>
      </c>
      <c r="AJ20" s="60">
        <f>IFERROR(Table1[[#This Row],[Plan Hour]]/Table1[[#This Row],[ساعات
العمل
الفعلية]],0)</f>
        <v>0.13978494623655913</v>
      </c>
      <c r="AK20" s="9">
        <f>IFERROR((Table1[[#This Row],[الكمية 
الفعلية
/م3]]-Table1[[#This Row],[الكمية 
المنتجة
/م3
 ]]),"")</f>
        <v>1</v>
      </c>
      <c r="AL20" s="9"/>
      <c r="AM20" s="9">
        <v>4</v>
      </c>
      <c r="AN20" s="9">
        <v>2</v>
      </c>
      <c r="AO20" s="9"/>
      <c r="AP20" s="9">
        <v>2</v>
      </c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>
        <f t="shared" si="3"/>
        <v>2.2181818181818181E-2</v>
      </c>
      <c r="BC20" s="1">
        <v>2.1999999999999999E-2</v>
      </c>
      <c r="BD20" s="1">
        <f t="shared" si="4"/>
        <v>1.8181818181818333E-4</v>
      </c>
      <c r="BE20" s="1">
        <v>330</v>
      </c>
      <c r="BF20" s="1">
        <v>45</v>
      </c>
      <c r="BG20" s="11">
        <f t="shared" ref="BG20:BG82" si="11">(BD20*BE20)/7.32</f>
        <v>8.1967213114754779E-3</v>
      </c>
      <c r="BQ20" s="64" t="s">
        <v>5</v>
      </c>
      <c r="BR20" s="65"/>
      <c r="BS20" s="65"/>
      <c r="BT20" s="65"/>
      <c r="BU20" s="61"/>
      <c r="BV20" s="61"/>
      <c r="BW20" s="61"/>
      <c r="BX20" s="61"/>
      <c r="BY20" s="61"/>
      <c r="BZ20" s="61"/>
      <c r="CA20" s="61"/>
      <c r="CB20" s="69"/>
      <c r="CC20" s="69"/>
      <c r="CD20" s="69"/>
      <c r="CE20" s="85"/>
      <c r="CF20" s="72"/>
      <c r="CG20"/>
      <c r="CH20"/>
      <c r="CI20"/>
      <c r="CJ20"/>
      <c r="CK20"/>
      <c r="CL20"/>
      <c r="CM20"/>
      <c r="CN20"/>
      <c r="CO20"/>
      <c r="CP20"/>
    </row>
    <row r="21" spans="1:94" ht="22.5" customHeight="1">
      <c r="A21" s="22">
        <v>44199</v>
      </c>
      <c r="B21" s="3" t="str">
        <f>TEXT(Table1[[#This Row],[Date]],"dddd")</f>
        <v>الأحد</v>
      </c>
      <c r="C21" s="3">
        <f>WEEKNUM(Table1[[#This Row],[Date]],16)</f>
        <v>2</v>
      </c>
      <c r="D21" s="3" t="str">
        <f>TEXT(Table1[[#This Row],[Date]],"mmmm")</f>
        <v>يناير</v>
      </c>
      <c r="E21" s="3" t="str">
        <f>TEXT(Table1[[#This Row],[Date]],"yyyy")</f>
        <v>2021</v>
      </c>
      <c r="F21" s="3" t="s">
        <v>8</v>
      </c>
      <c r="G21" s="3">
        <v>9892</v>
      </c>
      <c r="H21" s="5" t="s">
        <v>157</v>
      </c>
      <c r="I21" s="3" t="s">
        <v>87</v>
      </c>
      <c r="J21" s="3">
        <f>IFERROR(VLOOKUP(Table1[[#This Row],[FoamType]],$CB$1:$CC$25,2,FALSE),0)</f>
        <v>2</v>
      </c>
      <c r="K21" s="3">
        <v>200</v>
      </c>
      <c r="L21" s="3">
        <v>100</v>
      </c>
      <c r="M21" s="3">
        <v>4</v>
      </c>
      <c r="Q21" s="15">
        <v>17</v>
      </c>
      <c r="S21" s="3">
        <v>4.0999999999999996</v>
      </c>
      <c r="T21" s="3">
        <v>6.2</v>
      </c>
      <c r="U21" s="4">
        <v>6</v>
      </c>
      <c r="W21" s="4">
        <v>17</v>
      </c>
      <c r="X21" s="4">
        <f>IFERROR(   Table1[[#This Row],[البلوكات /م3]]+Table1[[#This Row],[البواقى
 المنصرفه
/م3]]-Table1[[#This Row],[البواقى
/م3]],0)</f>
        <v>6.5200000000000005</v>
      </c>
      <c r="Y21" s="21">
        <f t="shared" si="2"/>
        <v>7.32</v>
      </c>
      <c r="Z21" s="3">
        <v>1</v>
      </c>
      <c r="AA21" s="12">
        <v>0</v>
      </c>
      <c r="AB21" s="15">
        <v>17</v>
      </c>
      <c r="AC21" s="20">
        <v>0.8</v>
      </c>
      <c r="AD21" s="9">
        <f>IFERROR((Table1[[#This Row],[إجمالى الإستهلاك
/م3]]-Table1[[#This Row],[الكمية 
المنتجة
/م3
 ]]),0)</f>
        <v>0.52000000000000046</v>
      </c>
      <c r="AE21" s="29">
        <f>IFERROR((Table1[[#This Row],[الهالك
/م3]]/Table1[[#This Row],[إجمالى الإستهلاك
/م3]]),0)</f>
        <v>7.9754601226993932E-2</v>
      </c>
      <c r="AG21" s="5">
        <f>IFERROR((Table1[[#This Row],[عدد
البلوكات]]*0.12),"")</f>
        <v>0.12</v>
      </c>
      <c r="AH2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</v>
      </c>
      <c r="AJ21" s="59">
        <f>IFERROR(Table1[[#This Row],[Plan Hour]]/Table1[[#This Row],[ساعات
العمل
الفعلية]],0)</f>
        <v>0</v>
      </c>
      <c r="AK21" s="1">
        <f>IFERROR((Table1[[#This Row],[الكمية 
الفعلية
/م3]]-Table1[[#This Row],[الكمية 
المنتجة
/م3
 ]]),"")</f>
        <v>0.20000000000000018</v>
      </c>
      <c r="AP21" s="17">
        <v>4</v>
      </c>
      <c r="AU21" s="18"/>
      <c r="AV21" s="18"/>
      <c r="AW21" s="1"/>
      <c r="AX21" s="1"/>
      <c r="AY21" s="1"/>
      <c r="AZ21" s="1"/>
      <c r="BA21" s="1"/>
      <c r="BB21" s="27">
        <f t="shared" si="3"/>
        <v>8.4137931034482763E-2</v>
      </c>
      <c r="BC21" s="1">
        <v>8.2000000000000003E-2</v>
      </c>
      <c r="BD21" s="1">
        <f t="shared" si="4"/>
        <v>2.1379310344827578E-3</v>
      </c>
      <c r="BE21" s="1">
        <v>87</v>
      </c>
      <c r="BF21" s="32">
        <f t="shared" ref="BF21:BF23" si="12">(BE21/7.32)</f>
        <v>11.885245901639344</v>
      </c>
      <c r="BG21" s="11">
        <f t="shared" si="11"/>
        <v>2.5409836065573763E-2</v>
      </c>
      <c r="BQ21" s="62" t="s">
        <v>44</v>
      </c>
      <c r="BR21" s="65"/>
      <c r="BS21" s="65"/>
      <c r="BT21" s="65"/>
      <c r="BU21" s="65"/>
      <c r="BV21" s="65"/>
      <c r="BW21" s="65"/>
      <c r="BX21" s="65"/>
      <c r="BY21" s="65"/>
      <c r="BZ21" s="65"/>
      <c r="CA21" s="65"/>
      <c r="CB21" s="70"/>
      <c r="CC21" s="70"/>
      <c r="CD21" s="70"/>
      <c r="CE21" s="86"/>
      <c r="CF21" s="73"/>
      <c r="CG21"/>
      <c r="CH21"/>
      <c r="CI21"/>
      <c r="CJ21"/>
      <c r="CK21"/>
      <c r="CL21"/>
      <c r="CM21"/>
      <c r="CN21"/>
      <c r="CO21"/>
      <c r="CP21"/>
    </row>
    <row r="22" spans="1:94" ht="22.5" customHeight="1">
      <c r="A22" s="22">
        <v>44199</v>
      </c>
      <c r="B22" s="3" t="str">
        <f>TEXT(Table1[[#This Row],[Date]],"dddd")</f>
        <v>الأحد</v>
      </c>
      <c r="C22" s="3">
        <f>WEEKNUM(Table1[[#This Row],[Date]],16)</f>
        <v>2</v>
      </c>
      <c r="D22" s="3" t="str">
        <f>TEXT(Table1[[#This Row],[Date]],"mmmm")</f>
        <v>يناير</v>
      </c>
      <c r="E22" s="3" t="str">
        <f>TEXT(Table1[[#This Row],[Date]],"yyyy")</f>
        <v>2021</v>
      </c>
      <c r="F22" s="3" t="s">
        <v>8</v>
      </c>
      <c r="G22" s="3">
        <v>9888</v>
      </c>
      <c r="H22" s="5" t="s">
        <v>138</v>
      </c>
      <c r="I22" s="3" t="s">
        <v>91</v>
      </c>
      <c r="J22" s="3">
        <f>IFERROR(VLOOKUP(Table1[[#This Row],[FoamType]],$CB$1:$CC$25,2,FALSE),0)</f>
        <v>1</v>
      </c>
      <c r="K22" s="3">
        <v>100</v>
      </c>
      <c r="L22" s="3">
        <v>50</v>
      </c>
      <c r="M22" s="3">
        <v>2</v>
      </c>
      <c r="Q22" s="15">
        <v>10</v>
      </c>
      <c r="R22" s="3">
        <v>25</v>
      </c>
      <c r="S22" s="3">
        <v>2.2000000000000002</v>
      </c>
      <c r="T22" s="3">
        <f t="shared" si="0"/>
        <v>0.27500000000000002</v>
      </c>
      <c r="U22" s="4">
        <f t="shared" si="1"/>
        <v>0.25</v>
      </c>
      <c r="X22" s="4">
        <f>IFERROR(   Table1[[#This Row],[البلوكات /م3]]+Table1[[#This Row],[البواقى
 المنصرفه
/م3]]-Table1[[#This Row],[البواقى
/م3]],0)</f>
        <v>0.3</v>
      </c>
      <c r="Y22" s="21">
        <f t="shared" si="2"/>
        <v>0</v>
      </c>
      <c r="AA22" s="12">
        <v>0.3</v>
      </c>
      <c r="AB22" s="15">
        <v>10</v>
      </c>
      <c r="AC22" s="20">
        <v>0</v>
      </c>
      <c r="AD22" s="9">
        <f>IFERROR((Table1[[#This Row],[إجمالى الإستهلاك
/م3]]-Table1[[#This Row],[الكمية 
المنتجة
/م3
 ]]),0)</f>
        <v>4.9999999999999989E-2</v>
      </c>
      <c r="AE22" s="29">
        <f>IFERROR((Table1[[#This Row],[الهالك
/م3]]/Table1[[#This Row],[إجمالى الإستهلاك
/م3]]),0)</f>
        <v>0.16666666666666663</v>
      </c>
      <c r="AG22" s="5">
        <f>IFERROR((Table1[[#This Row],[عدد
البلوكات]]*0.12),"")</f>
        <v>0</v>
      </c>
      <c r="AH2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0.25</v>
      </c>
      <c r="AJ22" s="59">
        <f>IFERROR(Table1[[#This Row],[Plan Hour]]/Table1[[#This Row],[ساعات
العمل
الفعلية]],0)</f>
        <v>0</v>
      </c>
      <c r="AK22" s="1">
        <f>IFERROR((Table1[[#This Row],[الكمية 
الفعلية
/م3]]-Table1[[#This Row],[الكمية 
المنتجة
/م3
 ]]),"")</f>
        <v>2.5000000000000022E-2</v>
      </c>
      <c r="AU22" s="18"/>
      <c r="AV22" s="18"/>
      <c r="AW22" s="1"/>
      <c r="AX22" s="1"/>
      <c r="AY22" s="1"/>
      <c r="AZ22" s="1"/>
      <c r="BA22" s="1"/>
      <c r="BB22" s="27">
        <f t="shared" si="3"/>
        <v>1.1090909090909091E-2</v>
      </c>
      <c r="BC22" s="1">
        <v>1.0999999999999999E-2</v>
      </c>
      <c r="BD22" s="1">
        <f t="shared" si="4"/>
        <v>9.0909090909091663E-5</v>
      </c>
      <c r="BE22" s="1">
        <v>660</v>
      </c>
      <c r="BF22" s="32">
        <f t="shared" si="12"/>
        <v>90.163934426229503</v>
      </c>
      <c r="BG22" s="11">
        <f t="shared" si="11"/>
        <v>8.1967213114754779E-3</v>
      </c>
      <c r="BQ22" s="63" t="s">
        <v>45</v>
      </c>
      <c r="BR22" s="65"/>
      <c r="BS22" s="65"/>
      <c r="BT22" s="65"/>
      <c r="BU22" s="65"/>
      <c r="BV22" s="65"/>
      <c r="BW22" s="65"/>
      <c r="BX22" s="65"/>
      <c r="BY22" s="65"/>
      <c r="BZ22" s="65"/>
      <c r="CA22" s="65"/>
      <c r="CB22" s="69"/>
      <c r="CC22" s="69"/>
      <c r="CD22" s="69"/>
      <c r="CE22" s="85"/>
      <c r="CF22" s="72"/>
      <c r="CG22"/>
      <c r="CH22"/>
      <c r="CI22"/>
      <c r="CJ22"/>
      <c r="CK22"/>
      <c r="CL22"/>
      <c r="CM22"/>
      <c r="CN22"/>
      <c r="CO22"/>
      <c r="CP22"/>
    </row>
    <row r="23" spans="1:94" ht="22.5" customHeight="1">
      <c r="A23" s="22">
        <v>44199</v>
      </c>
      <c r="B23" s="3" t="str">
        <f>TEXT(Table1[[#This Row],[Date]],"dddd")</f>
        <v>الأحد</v>
      </c>
      <c r="C23" s="3">
        <f>WEEKNUM(Table1[[#This Row],[Date]],16)</f>
        <v>2</v>
      </c>
      <c r="D23" s="3" t="str">
        <f>TEXT(Table1[[#This Row],[Date]],"mmmm")</f>
        <v>يناير</v>
      </c>
      <c r="E23" s="3" t="str">
        <f>TEXT(Table1[[#This Row],[Date]],"yyyy")</f>
        <v>2021</v>
      </c>
      <c r="F23" s="3" t="s">
        <v>8</v>
      </c>
      <c r="G23" s="3">
        <v>9</v>
      </c>
      <c r="H23" s="5" t="s">
        <v>25</v>
      </c>
      <c r="I23" s="3" t="s">
        <v>96</v>
      </c>
      <c r="J23" s="3">
        <f>IFERROR(VLOOKUP(Table1[[#This Row],[FoamType]],$CB$1:$CC$25,2,FALSE),0)</f>
        <v>200</v>
      </c>
      <c r="K23" s="3">
        <v>116</v>
      </c>
      <c r="L23" s="3">
        <v>10</v>
      </c>
      <c r="M23" s="3">
        <v>4</v>
      </c>
      <c r="Q23" s="15">
        <v>20</v>
      </c>
      <c r="R23" s="3">
        <v>200</v>
      </c>
      <c r="S23" s="3">
        <v>4.0999999999999996</v>
      </c>
      <c r="T23" s="3">
        <f t="shared" si="0"/>
        <v>0.95119999999999993</v>
      </c>
      <c r="U23" s="4">
        <f t="shared" si="1"/>
        <v>0.92800000000000005</v>
      </c>
      <c r="W23" s="4">
        <v>26</v>
      </c>
      <c r="X23" s="4">
        <f>IFERROR(   Table1[[#This Row],[البلوكات /م3]]+Table1[[#This Row],[البواقى
 المنصرفه
/م3]]-Table1[[#This Row],[البواقى
/م3]],0)</f>
        <v>44.400000000000006</v>
      </c>
      <c r="Y23" s="21">
        <f t="shared" si="2"/>
        <v>36.6</v>
      </c>
      <c r="Z23" s="3">
        <v>5</v>
      </c>
      <c r="AA23" s="12">
        <v>11.8</v>
      </c>
      <c r="AB23" s="4">
        <v>26</v>
      </c>
      <c r="AC23" s="20">
        <v>4</v>
      </c>
      <c r="AD23" s="9">
        <f>IFERROR((Table1[[#This Row],[إجمالى الإستهلاك
/م3]]-Table1[[#This Row],[الكمية 
المنتجة
/م3
 ]]),0)</f>
        <v>43.472000000000008</v>
      </c>
      <c r="AE23" s="29">
        <f>IFERROR((Table1[[#This Row],[الهالك
/م3]]/Table1[[#This Row],[إجمالى الإستهلاك
/م3]]),0)</f>
        <v>0.9790990990990992</v>
      </c>
      <c r="AG23" s="5">
        <f>IFERROR((Table1[[#This Row],[عدد
البلوكات]]*0.12),"")</f>
        <v>0.6</v>
      </c>
      <c r="AH2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23" s="59">
        <f>IFERROR(Table1[[#This Row],[Plan Hour]]/Table1[[#This Row],[ساعات
العمل
الفعلية]],0)</f>
        <v>0</v>
      </c>
      <c r="AK23" s="1">
        <f>IFERROR((Table1[[#This Row],[الكمية 
الفعلية
/م3]]-Table1[[#This Row],[الكمية 
المنتجة
/م3
 ]]),"")</f>
        <v>2.3199999999999887E-2</v>
      </c>
      <c r="AU23" s="18"/>
      <c r="AV23" s="18"/>
      <c r="AW23" s="1"/>
      <c r="AX23" s="1"/>
      <c r="AY23" s="1"/>
      <c r="AZ23" s="1"/>
      <c r="BA23" s="1"/>
      <c r="BB23" s="27">
        <f t="shared" si="3"/>
        <v>5.7276995305164322E-3</v>
      </c>
      <c r="BC23" s="1">
        <v>5.1115600000000002E-3</v>
      </c>
      <c r="BD23" s="1">
        <f t="shared" si="4"/>
        <v>6.1613953051643181E-4</v>
      </c>
      <c r="BE23" s="1">
        <v>1278</v>
      </c>
      <c r="BF23" s="32">
        <f t="shared" si="12"/>
        <v>174.59016393442622</v>
      </c>
      <c r="BG23" s="11">
        <f t="shared" si="11"/>
        <v>0.10757190163934424</v>
      </c>
      <c r="BQ23" s="62" t="s">
        <v>43</v>
      </c>
      <c r="BR23" s="65"/>
      <c r="BS23" s="65"/>
      <c r="BT23" s="65"/>
      <c r="BU23" s="65"/>
      <c r="BV23" s="65"/>
      <c r="BW23" s="65"/>
      <c r="BX23" s="65"/>
      <c r="BY23" s="65"/>
      <c r="BZ23" s="65"/>
      <c r="CA23" s="65"/>
      <c r="CB23" s="70"/>
      <c r="CC23" s="70"/>
      <c r="CD23" s="70"/>
      <c r="CE23" s="86"/>
      <c r="CF23" s="73"/>
      <c r="CG23"/>
      <c r="CH23"/>
      <c r="CI23"/>
      <c r="CJ23"/>
      <c r="CK23"/>
      <c r="CL23"/>
      <c r="CM23"/>
      <c r="CN23"/>
      <c r="CO23"/>
      <c r="CP23"/>
    </row>
    <row r="24" spans="1:94" ht="22.5" customHeight="1">
      <c r="A24" s="22">
        <v>44199</v>
      </c>
      <c r="B24" s="3" t="str">
        <f>TEXT(Table1[[#This Row],[Date]],"dddd")</f>
        <v>الأحد</v>
      </c>
      <c r="C24" s="3">
        <f>WEEKNUM(Table1[[#This Row],[Date]],16)</f>
        <v>2</v>
      </c>
      <c r="D24" s="3" t="str">
        <f>TEXT(Table1[[#This Row],[Date]],"mmmm")</f>
        <v>يناير</v>
      </c>
      <c r="E24" s="3" t="str">
        <f>TEXT(Table1[[#This Row],[Date]],"yyyy")</f>
        <v>2021</v>
      </c>
      <c r="F24" s="3" t="s">
        <v>8</v>
      </c>
      <c r="G24" s="3">
        <v>9877</v>
      </c>
      <c r="H24" s="5" t="s">
        <v>153</v>
      </c>
      <c r="I24" s="3" t="s">
        <v>85</v>
      </c>
      <c r="J24" s="3">
        <f>IFERROR(VLOOKUP(Table1[[#This Row],[FoamType]],$CB$1:$CC$25,2,FALSE),0)</f>
        <v>2.5</v>
      </c>
      <c r="K24" s="3">
        <v>40</v>
      </c>
      <c r="L24" s="3">
        <v>40</v>
      </c>
      <c r="M24" s="3">
        <v>49</v>
      </c>
      <c r="Q24" s="15">
        <v>25</v>
      </c>
      <c r="R24" s="3">
        <v>550</v>
      </c>
      <c r="S24" s="3">
        <v>49</v>
      </c>
      <c r="T24" s="3">
        <f t="shared" si="0"/>
        <v>43.12</v>
      </c>
      <c r="U24" s="4">
        <f t="shared" si="1"/>
        <v>43.12</v>
      </c>
      <c r="W24" s="4">
        <v>25</v>
      </c>
      <c r="X24" s="4">
        <f>IFERROR(   Table1[[#This Row],[البلوكات /م3]]+Table1[[#This Row],[البواقى
 المنصرفه
/م3]]-Table1[[#This Row],[البواقى
/م3]],0)</f>
        <v>7.32</v>
      </c>
      <c r="Y24" s="21">
        <f t="shared" si="2"/>
        <v>7.32</v>
      </c>
      <c r="Z24" s="3">
        <v>1</v>
      </c>
      <c r="AB24" s="15"/>
      <c r="AD24" s="9">
        <f>IFERROR((Table1[[#This Row],[إجمالى الإستهلاك
/م3]]-Table1[[#This Row],[الكمية 
المنتجة
/م3
 ]]),0)</f>
        <v>-35.799999999999997</v>
      </c>
      <c r="AE24" s="29">
        <f>IFERROR((Table1[[#This Row],[الهالك
/م3]]/Table1[[#This Row],[إجمالى الإستهلاك
/م3]]),0)</f>
        <v>-4.8907103825136602</v>
      </c>
      <c r="AG24" s="5">
        <f>IFERROR((Table1[[#This Row],[عدد
البلوكات]]*0.12),"")</f>
        <v>0.12</v>
      </c>
      <c r="AH2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17.247999999999998</v>
      </c>
      <c r="AJ24" s="59">
        <f>IFERROR(Table1[[#This Row],[Plan Hour]]/Table1[[#This Row],[ساعات
العمل
الفعلية]],0)</f>
        <v>0</v>
      </c>
      <c r="AK24" s="1">
        <f>IFERROR((Table1[[#This Row],[الكمية 
الفعلية
/م3]]-Table1[[#This Row],[الكمية 
المنتجة
/م3
 ]]),"")</f>
        <v>0</v>
      </c>
      <c r="AU24" s="18"/>
      <c r="AV24" s="18"/>
      <c r="AW24" s="1"/>
      <c r="AX24" s="1"/>
      <c r="AY24" s="1"/>
      <c r="AZ24" s="1"/>
      <c r="BA24" s="1"/>
      <c r="BB24" s="1">
        <f t="shared" si="3"/>
        <v>8.1333333333333327E-2</v>
      </c>
      <c r="BC24" s="1">
        <v>7.8399999999999997E-2</v>
      </c>
      <c r="BD24" s="1">
        <f t="shared" si="4"/>
        <v>2.933333333333336E-3</v>
      </c>
      <c r="BE24" s="1">
        <v>90</v>
      </c>
      <c r="BF24" s="30">
        <f>(BE24/7.32)</f>
        <v>12.295081967213115</v>
      </c>
      <c r="BG24" s="11">
        <f t="shared" si="11"/>
        <v>3.6065573770491834E-2</v>
      </c>
      <c r="BQ24" s="63" t="s">
        <v>42</v>
      </c>
      <c r="BR24" s="65"/>
      <c r="BS24" s="65"/>
      <c r="BT24" s="65"/>
      <c r="BU24" s="65"/>
      <c r="BV24" s="65"/>
      <c r="BW24" s="65"/>
      <c r="BX24" s="65"/>
      <c r="BY24" s="65"/>
      <c r="BZ24" s="65"/>
      <c r="CA24" s="65"/>
      <c r="CB24" s="69"/>
      <c r="CC24" s="69"/>
      <c r="CD24" s="69"/>
      <c r="CE24" s="85"/>
      <c r="CF24" s="72"/>
      <c r="CG24"/>
      <c r="CH24"/>
      <c r="CI24"/>
      <c r="CJ24"/>
      <c r="CK24"/>
      <c r="CL24"/>
      <c r="CM24"/>
      <c r="CN24"/>
      <c r="CO24"/>
      <c r="CP24"/>
    </row>
    <row r="25" spans="1:94" ht="22.5" customHeight="1">
      <c r="A25" s="22">
        <v>44199</v>
      </c>
      <c r="B25" s="3" t="str">
        <f>TEXT(Table1[[#This Row],[Date]],"dddd")</f>
        <v>الأحد</v>
      </c>
      <c r="C25" s="3">
        <f>WEEKNUM(Table1[[#This Row],[Date]],16)</f>
        <v>2</v>
      </c>
      <c r="D25" s="3" t="str">
        <f>TEXT(Table1[[#This Row],[Date]],"mmmm")</f>
        <v>يناير</v>
      </c>
      <c r="E25" s="3" t="str">
        <f>TEXT(Table1[[#This Row],[Date]],"yyyy")</f>
        <v>2021</v>
      </c>
      <c r="F25" s="3" t="s">
        <v>8</v>
      </c>
      <c r="G25" s="3">
        <v>9822</v>
      </c>
      <c r="H25" s="5" t="s">
        <v>25</v>
      </c>
      <c r="I25" s="3" t="s">
        <v>92</v>
      </c>
      <c r="J25" s="3">
        <f>IFERROR(VLOOKUP(Table1[[#This Row],[FoamType]],$CB$1:$CC$25,2,FALSE),0)</f>
        <v>0.6</v>
      </c>
      <c r="K25" s="3">
        <v>31</v>
      </c>
      <c r="L25" s="3">
        <v>5</v>
      </c>
      <c r="M25" s="3">
        <v>3</v>
      </c>
      <c r="Q25" s="15">
        <v>15</v>
      </c>
      <c r="S25" s="3">
        <v>3.1</v>
      </c>
      <c r="T25" s="3">
        <v>5.32</v>
      </c>
      <c r="U25" s="4">
        <v>5</v>
      </c>
      <c r="X25" s="4">
        <f>IFERROR(   Table1[[#This Row],[البلوكات /م3]]+Table1[[#This Row],[البواقى
 المنصرفه
/م3]]-Table1[[#This Row],[البواقى
/م3]],0)</f>
        <v>5.3</v>
      </c>
      <c r="Y25" s="21">
        <f t="shared" si="2"/>
        <v>0</v>
      </c>
      <c r="Z25" s="3">
        <v>0</v>
      </c>
      <c r="AA25" s="12">
        <v>5.3</v>
      </c>
      <c r="AB25" s="15">
        <v>22</v>
      </c>
      <c r="AC25" s="20">
        <v>0</v>
      </c>
      <c r="AD25" s="9">
        <f>IFERROR((Table1[[#This Row],[إجمالى الإستهلاك
/م3]]-Table1[[#This Row],[الكمية 
المنتجة
/م3
 ]]),0)</f>
        <v>0.29999999999999982</v>
      </c>
      <c r="AE25" s="29">
        <f>IFERROR((Table1[[#This Row],[الهالك
/م3]]/Table1[[#This Row],[إجمالى الإستهلاك
/م3]]),0)</f>
        <v>5.6603773584905627E-2</v>
      </c>
      <c r="AG25" s="5">
        <f>IFERROR((Table1[[#This Row],[عدد
البلوكات]]*0.12),"")</f>
        <v>0</v>
      </c>
      <c r="AH2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8.3333333333333339</v>
      </c>
      <c r="AJ25" s="59">
        <f>IFERROR(Table1[[#This Row],[Plan Hour]]/Table1[[#This Row],[ساعات
العمل
الفعلية]],0)</f>
        <v>0</v>
      </c>
      <c r="AK25" s="1">
        <f>IFERROR((Table1[[#This Row],[الكمية 
الفعلية
/م3]]-Table1[[#This Row],[الكمية 
المنتجة
/م3
 ]]),"")</f>
        <v>0.32000000000000028</v>
      </c>
      <c r="AU25" s="18"/>
      <c r="AV25" s="18"/>
      <c r="AW25" s="1"/>
      <c r="AX25" s="1"/>
      <c r="AY25" s="1"/>
      <c r="AZ25" s="1"/>
      <c r="BA25" s="1"/>
      <c r="BB25" s="1" t="e">
        <f t="shared" si="3"/>
        <v>#DIV/0!</v>
      </c>
      <c r="BC25" s="1"/>
      <c r="BD25" s="1" t="e">
        <f t="shared" si="4"/>
        <v>#DIV/0!</v>
      </c>
      <c r="BE25" s="1"/>
      <c r="BF25" s="33">
        <f t="shared" si="5"/>
        <v>0</v>
      </c>
      <c r="BG25" s="11" t="e">
        <f t="shared" si="11"/>
        <v>#DIV/0!</v>
      </c>
      <c r="BQ25" s="62" t="s">
        <v>49</v>
      </c>
      <c r="BR25" s="65"/>
      <c r="BS25" s="65"/>
      <c r="BT25" s="65"/>
      <c r="BU25" s="65"/>
      <c r="BV25" s="65"/>
      <c r="BW25" s="65"/>
      <c r="BX25" s="65"/>
      <c r="BY25" s="65"/>
      <c r="BZ25" s="65"/>
      <c r="CA25" s="65"/>
      <c r="CB25" s="70"/>
      <c r="CC25" s="70"/>
      <c r="CD25" s="70"/>
      <c r="CE25" s="86"/>
      <c r="CF25" s="73"/>
      <c r="CG25"/>
      <c r="CH25"/>
      <c r="CI25"/>
      <c r="CJ25"/>
      <c r="CK25"/>
      <c r="CL25"/>
      <c r="CM25"/>
      <c r="CN25"/>
      <c r="CO25"/>
      <c r="CP25"/>
    </row>
    <row r="26" spans="1:94" ht="22.5" customHeight="1">
      <c r="A26" s="22">
        <v>44199</v>
      </c>
      <c r="B26" s="3" t="str">
        <f>TEXT(Table1[[#This Row],[Date]],"dddd")</f>
        <v>الأحد</v>
      </c>
      <c r="C26" s="3">
        <f>WEEKNUM(Table1[[#This Row],[Date]],16)</f>
        <v>2</v>
      </c>
      <c r="D26" s="3" t="str">
        <f>TEXT(Table1[[#This Row],[Date]],"mmmm")</f>
        <v>يناير</v>
      </c>
      <c r="E26" s="3" t="str">
        <f>TEXT(Table1[[#This Row],[Date]],"yyyy")</f>
        <v>2021</v>
      </c>
      <c r="F26" s="3" t="s">
        <v>8</v>
      </c>
      <c r="G26" s="3">
        <v>9817</v>
      </c>
      <c r="H26" s="5" t="s">
        <v>116</v>
      </c>
      <c r="I26" s="3" t="s">
        <v>92</v>
      </c>
      <c r="J26" s="3">
        <f>IFERROR(VLOOKUP(Table1[[#This Row],[FoamType]],$CB$1:$CC$25,2,FALSE),0)</f>
        <v>0.6</v>
      </c>
      <c r="K26" s="3">
        <v>25</v>
      </c>
      <c r="L26" s="3">
        <v>15</v>
      </c>
      <c r="M26" s="3">
        <v>4</v>
      </c>
      <c r="Q26" s="15">
        <v>8</v>
      </c>
      <c r="S26" s="3">
        <v>4.2</v>
      </c>
      <c r="T26" s="3">
        <v>11</v>
      </c>
      <c r="U26" s="4">
        <v>10</v>
      </c>
      <c r="W26" s="4" t="s">
        <v>40</v>
      </c>
      <c r="X26" s="4">
        <f>IFERROR(   Table1[[#This Row],[البلوكات /م3]]+Table1[[#This Row],[البواقى
 المنصرفه
/م3]]-Table1[[#This Row],[البواقى
/م3]],0)</f>
        <v>11.850000000000001</v>
      </c>
      <c r="Y26" s="21">
        <f t="shared" si="2"/>
        <v>14.64</v>
      </c>
      <c r="Z26" s="3">
        <v>2</v>
      </c>
      <c r="AA26" s="12">
        <v>9.1</v>
      </c>
      <c r="AB26" s="15">
        <v>10</v>
      </c>
      <c r="AC26" s="20">
        <v>11.89</v>
      </c>
      <c r="AD26" s="9">
        <f>IFERROR((Table1[[#This Row],[إجمالى الإستهلاك
/م3]]-Table1[[#This Row],[الكمية 
المنتجة
/م3
 ]]),0)</f>
        <v>1.8500000000000014</v>
      </c>
      <c r="AE26" s="29">
        <f>IFERROR((Table1[[#This Row],[الهالك
/م3]]/Table1[[#This Row],[إجمالى الإستهلاك
/م3]]),0)</f>
        <v>0.1561181434599157</v>
      </c>
      <c r="AG26" s="5">
        <f>IFERROR((Table1[[#This Row],[عدد
البلوكات]]*0.12),"")</f>
        <v>0.24</v>
      </c>
      <c r="AH2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16.666666666666668</v>
      </c>
      <c r="AJ26" s="59">
        <f>IFERROR(Table1[[#This Row],[Plan Hour]]/Table1[[#This Row],[ساعات
العمل
الفعلية]],0)</f>
        <v>0</v>
      </c>
      <c r="AK26" s="1">
        <f>IFERROR((Table1[[#This Row],[الكمية 
الفعلية
/م3]]-Table1[[#This Row],[الكمية 
المنتجة
/م3
 ]]),"")</f>
        <v>1</v>
      </c>
      <c r="AU26" s="18"/>
      <c r="AV26" s="18"/>
      <c r="AW26" s="1"/>
      <c r="AX26" s="1"/>
      <c r="AY26" s="1"/>
      <c r="AZ26" s="1"/>
      <c r="BA26" s="1"/>
      <c r="BB26" s="27">
        <f>BC26+BD26</f>
        <v>1.657608695652174E-3</v>
      </c>
      <c r="BC26" s="1">
        <v>1.596E-3</v>
      </c>
      <c r="BD26" s="1">
        <f t="shared" si="4"/>
        <v>6.1608695652173978E-5</v>
      </c>
      <c r="BE26" s="1">
        <v>4416</v>
      </c>
      <c r="BF26" s="32">
        <f t="shared" si="5"/>
        <v>603.27868852459017</v>
      </c>
      <c r="BG26" s="11">
        <f t="shared" si="11"/>
        <v>3.7167213114754141E-2</v>
      </c>
      <c r="BQ26" s="63" t="s">
        <v>50</v>
      </c>
      <c r="CB26"/>
      <c r="CC26"/>
      <c r="CD26"/>
      <c r="CE26" s="83"/>
      <c r="CF26"/>
      <c r="CG26"/>
      <c r="CH26"/>
      <c r="CI26"/>
      <c r="CJ26"/>
      <c r="CK26"/>
      <c r="CL26"/>
      <c r="CM26"/>
      <c r="CN26"/>
      <c r="CO26"/>
      <c r="CP26"/>
    </row>
    <row r="27" spans="1:94" ht="22.5" customHeight="1">
      <c r="A27" s="22">
        <v>44199</v>
      </c>
      <c r="B27" s="3" t="str">
        <f>TEXT(Table1[[#This Row],[Date]],"dddd")</f>
        <v>الأحد</v>
      </c>
      <c r="C27" s="3">
        <f>WEEKNUM(Table1[[#This Row],[Date]],16)</f>
        <v>2</v>
      </c>
      <c r="D27" s="3" t="str">
        <f>TEXT(Table1[[#This Row],[Date]],"mmmm")</f>
        <v>يناير</v>
      </c>
      <c r="E27" s="3" t="str">
        <f>TEXT(Table1[[#This Row],[Date]],"yyyy")</f>
        <v>2021</v>
      </c>
      <c r="F27" s="3" t="s">
        <v>8</v>
      </c>
      <c r="G27" s="3">
        <v>9901</v>
      </c>
      <c r="H27" s="5" t="s">
        <v>41</v>
      </c>
      <c r="I27" s="3" t="s">
        <v>92</v>
      </c>
      <c r="J27" s="3">
        <f>IFERROR(VLOOKUP(Table1[[#This Row],[FoamType]],$CB$1:$CC$25,2,FALSE),0)</f>
        <v>0.6</v>
      </c>
      <c r="K27" s="3">
        <v>70</v>
      </c>
      <c r="L27" s="3">
        <v>40</v>
      </c>
      <c r="M27" s="3">
        <v>65</v>
      </c>
      <c r="Q27" s="15">
        <v>25</v>
      </c>
      <c r="R27" s="3">
        <v>1</v>
      </c>
      <c r="S27" s="3">
        <v>65</v>
      </c>
      <c r="T27" s="3">
        <f t="shared" si="0"/>
        <v>0.182</v>
      </c>
      <c r="U27" s="4">
        <f t="shared" si="1"/>
        <v>0.182</v>
      </c>
      <c r="X27" s="4">
        <f>IFERROR(   Table1[[#This Row],[البلوكات /م3]]+Table1[[#This Row],[البواقى
 المنصرفه
/م3]]-Table1[[#This Row],[البواقى
/م3]],0)</f>
        <v>0</v>
      </c>
      <c r="Y27" s="21">
        <f t="shared" si="2"/>
        <v>0</v>
      </c>
      <c r="AB27" s="15"/>
      <c r="AD27" s="9">
        <f>IFERROR((Table1[[#This Row],[إجمالى الإستهلاك
/م3]]-Table1[[#This Row],[الكمية 
المنتجة
/م3
 ]]),0)</f>
        <v>-0.182</v>
      </c>
      <c r="AE27" s="29">
        <f>IFERROR((Table1[[#This Row],[الهالك
/م3]]/Table1[[#This Row],[إجمالى الإستهلاك
/م3]]),0)</f>
        <v>0</v>
      </c>
      <c r="AG27" s="5">
        <f>IFERROR((Table1[[#This Row],[عدد
البلوكات]]*0.12),"")</f>
        <v>0</v>
      </c>
      <c r="AH2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0.30333333333333334</v>
      </c>
      <c r="AJ27" s="59">
        <f>IFERROR(Table1[[#This Row],[Plan Hour]]/Table1[[#This Row],[ساعات
العمل
الفعلية]],0)</f>
        <v>0</v>
      </c>
      <c r="AK27" s="1">
        <f>IFERROR((Table1[[#This Row],[الكمية 
الفعلية
/م3]]-Table1[[#This Row],[الكمية 
المنتجة
/م3
 ]]),"")</f>
        <v>0</v>
      </c>
      <c r="AU27" s="18"/>
      <c r="AV27" s="18"/>
      <c r="AW27" s="1"/>
      <c r="AX27" s="1"/>
      <c r="AY27" s="1"/>
      <c r="AZ27" s="1"/>
      <c r="BA27" s="1"/>
      <c r="BB27" s="1" t="e">
        <f t="shared" si="3"/>
        <v>#DIV/0!</v>
      </c>
      <c r="BC27" s="1"/>
      <c r="BD27" s="1" t="e">
        <f t="shared" si="4"/>
        <v>#DIV/0!</v>
      </c>
      <c r="BE27" s="1"/>
      <c r="BF27" s="33">
        <f t="shared" si="5"/>
        <v>0</v>
      </c>
      <c r="BG27" s="11" t="e">
        <f t="shared" si="11"/>
        <v>#DIV/0!</v>
      </c>
      <c r="BQ27" s="62" t="s">
        <v>51</v>
      </c>
      <c r="CB27"/>
      <c r="CC27"/>
      <c r="CD27"/>
      <c r="CE27" s="83"/>
      <c r="CF27"/>
      <c r="CG27"/>
      <c r="CH27"/>
      <c r="CI27"/>
      <c r="CJ27"/>
      <c r="CK27"/>
      <c r="CL27"/>
      <c r="CM27"/>
      <c r="CN27"/>
      <c r="CO27"/>
      <c r="CP27"/>
    </row>
    <row r="28" spans="1:94" ht="22.5" customHeight="1">
      <c r="A28" s="22">
        <v>44199</v>
      </c>
      <c r="B28" s="3" t="str">
        <f>TEXT(Table1[[#This Row],[Date]],"dddd")</f>
        <v>الأحد</v>
      </c>
      <c r="C28" s="3">
        <f>WEEKNUM(Table1[[#This Row],[Date]],16)</f>
        <v>2</v>
      </c>
      <c r="D28" s="3" t="str">
        <f>TEXT(Table1[[#This Row],[Date]],"mmmm")</f>
        <v>يناير</v>
      </c>
      <c r="E28" s="3" t="str">
        <f>TEXT(Table1[[#This Row],[Date]],"yyyy")</f>
        <v>2021</v>
      </c>
      <c r="F28" s="3" t="s">
        <v>8</v>
      </c>
      <c r="G28" s="3">
        <v>9</v>
      </c>
      <c r="H28" s="5" t="s">
        <v>25</v>
      </c>
      <c r="I28" s="3" t="s">
        <v>107</v>
      </c>
      <c r="J28" s="3">
        <f>IFERROR(VLOOKUP(Table1[[#This Row],[FoamType]],$CB$1:$CC$25,2,FALSE),0)</f>
        <v>50</v>
      </c>
      <c r="K28" s="3">
        <v>10</v>
      </c>
      <c r="L28" s="3">
        <v>10</v>
      </c>
      <c r="M28" s="3">
        <v>4</v>
      </c>
      <c r="Q28" s="15">
        <v>25</v>
      </c>
      <c r="R28" s="3">
        <v>375</v>
      </c>
      <c r="S28" s="3">
        <v>4</v>
      </c>
      <c r="T28" s="3">
        <f t="shared" si="0"/>
        <v>0.15</v>
      </c>
      <c r="U28" s="4">
        <f t="shared" si="1"/>
        <v>0.15</v>
      </c>
      <c r="X28" s="4">
        <f>IFERROR(   Table1[[#This Row],[البلوكات /م3]]+Table1[[#This Row],[البواقى
 المنصرفه
/م3]]-Table1[[#This Row],[البواقى
/م3]],0)</f>
        <v>0</v>
      </c>
      <c r="Y28" s="21">
        <f t="shared" si="2"/>
        <v>0</v>
      </c>
      <c r="AB28" s="15"/>
      <c r="AD28" s="9">
        <f>IFERROR((Table1[[#This Row],[إجمالى الإستهلاك
/م3]]-Table1[[#This Row],[الكمية 
المنتجة
/م3
 ]]),0)</f>
        <v>-0.15</v>
      </c>
      <c r="AE28" s="29">
        <f>IFERROR((Table1[[#This Row],[الهالك
/م3]]/Table1[[#This Row],[إجمالى الإستهلاك
/م3]]),0)</f>
        <v>0</v>
      </c>
      <c r="AG28" s="5">
        <f>IFERROR((Table1[[#This Row],[عدد
البلوكات]]*0.12),"")</f>
        <v>0</v>
      </c>
      <c r="AH2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7.5</v>
      </c>
      <c r="AJ28" s="59">
        <f>IFERROR(Table1[[#This Row],[Plan Hour]]/Table1[[#This Row],[ساعات
العمل
الفعلية]],0)</f>
        <v>0</v>
      </c>
      <c r="AK28" s="1">
        <f>IFERROR((Table1[[#This Row],[الكمية 
الفعلية
/م3]]-Table1[[#This Row],[الكمية 
المنتجة
/م3
 ]]),"")</f>
        <v>0</v>
      </c>
      <c r="AU28" s="18"/>
      <c r="AV28" s="18"/>
      <c r="AW28" s="1"/>
      <c r="AX28" s="1"/>
      <c r="AY28" s="1"/>
      <c r="AZ28" s="1"/>
      <c r="BA28" s="1"/>
      <c r="BB28" s="1">
        <f t="shared" si="3"/>
        <v>4.2361111111111115E-4</v>
      </c>
      <c r="BC28" s="1">
        <v>4.1824100000000002E-4</v>
      </c>
      <c r="BD28" s="1">
        <f t="shared" si="4"/>
        <v>5.3701111111111187E-6</v>
      </c>
      <c r="BE28" s="1">
        <v>17280</v>
      </c>
      <c r="BF28" s="30">
        <f t="shared" si="5"/>
        <v>2360.655737704918</v>
      </c>
      <c r="BG28" s="11">
        <f t="shared" si="11"/>
        <v>1.2676983606557394E-2</v>
      </c>
      <c r="BQ28" s="61" t="s">
        <v>1</v>
      </c>
      <c r="CB28"/>
      <c r="CC28"/>
      <c r="CD28"/>
      <c r="CE28" s="83"/>
      <c r="CF28"/>
      <c r="CG28"/>
      <c r="CH28"/>
      <c r="CI28"/>
      <c r="CJ28"/>
      <c r="CK28"/>
      <c r="CL28"/>
      <c r="CM28"/>
      <c r="CN28"/>
      <c r="CO28"/>
      <c r="CP28"/>
    </row>
    <row r="29" spans="1:94" ht="22.5" customHeight="1">
      <c r="A29" s="22">
        <v>44200</v>
      </c>
      <c r="B29" s="9" t="str">
        <f>TEXT(Table1[[#This Row],[Date]],"dddd")</f>
        <v>الإثنين</v>
      </c>
      <c r="C29" s="3">
        <f>WEEKNUM(Table1[[#This Row],[Date]],16)</f>
        <v>2</v>
      </c>
      <c r="D29" s="3" t="str">
        <f>TEXT(Table1[[#This Row],[Date]],"mmmm")</f>
        <v>يناير</v>
      </c>
      <c r="E29" s="3" t="str">
        <f>TEXT(Table1[[#This Row],[Date]],"yyyy")</f>
        <v>2021</v>
      </c>
      <c r="F29" s="9" t="s">
        <v>9</v>
      </c>
      <c r="G29" s="9">
        <v>9903</v>
      </c>
      <c r="H29" s="9" t="s">
        <v>164</v>
      </c>
      <c r="I29" s="9" t="s">
        <v>87</v>
      </c>
      <c r="J29" s="3">
        <f>IFERROR(VLOOKUP(Table1[[#This Row],[FoamType]],$CB$1:$CC$25,2,FALSE),0)</f>
        <v>2</v>
      </c>
      <c r="K29" s="9">
        <v>200</v>
      </c>
      <c r="L29" s="9">
        <v>100</v>
      </c>
      <c r="M29" s="9">
        <v>10</v>
      </c>
      <c r="N29" s="9"/>
      <c r="O29" s="9"/>
      <c r="P29" s="9"/>
      <c r="Q29" s="9">
        <v>20</v>
      </c>
      <c r="R29" s="9"/>
      <c r="S29" s="9">
        <v>10.1</v>
      </c>
      <c r="T29" s="9">
        <v>5.2</v>
      </c>
      <c r="U29" s="9">
        <v>5</v>
      </c>
      <c r="V29" s="9"/>
      <c r="W29" s="9">
        <v>20</v>
      </c>
      <c r="X29" s="9">
        <f>IFERROR(   Table1[[#This Row],[البلوكات /م3]]+Table1[[#This Row],[البواقى
 المنصرفه
/م3]]-Table1[[#This Row],[البواقى
/م3]],0)</f>
        <v>5.62</v>
      </c>
      <c r="Y29" s="9">
        <f t="shared" si="2"/>
        <v>7.32</v>
      </c>
      <c r="Z29" s="9">
        <v>1</v>
      </c>
      <c r="AA29" s="9">
        <v>0</v>
      </c>
      <c r="AB29" s="9">
        <v>20</v>
      </c>
      <c r="AC29" s="9">
        <v>1.7</v>
      </c>
      <c r="AD29" s="9">
        <f>IFERROR((Table1[[#This Row],[إجمالى الإستهلاك
/م3]]-Table1[[#This Row],[الكمية 
المنتجة
/م3
 ]]),0)</f>
        <v>0.62000000000000011</v>
      </c>
      <c r="AE29" s="29">
        <f>IFERROR((Table1[[#This Row],[الهالك
/م3]]/Table1[[#This Row],[إجمالى الإستهلاك
/م3]]),0)</f>
        <v>0.11032028469750892</v>
      </c>
      <c r="AF29" s="9">
        <v>32.729999999999997</v>
      </c>
      <c r="AG29" s="9">
        <f>IFERROR((Table1[[#This Row],[عدد
البلوكات]]*0.12),"")</f>
        <v>0.12</v>
      </c>
      <c r="AH29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2.5</v>
      </c>
      <c r="AI29" s="9">
        <v>90</v>
      </c>
      <c r="AJ29" s="60">
        <f>IFERROR(Table1[[#This Row],[Plan Hour]]/Table1[[#This Row],[ساعات
العمل
الفعلية]],0)</f>
        <v>2.7777777777777776E-2</v>
      </c>
      <c r="AK29" s="9">
        <f>IFERROR((Table1[[#This Row],[الكمية 
الفعلية
/م3]]-Table1[[#This Row],[الكمية 
المنتجة
/م3
 ]]),"")</f>
        <v>0.20000000000000018</v>
      </c>
      <c r="AL29" s="9">
        <v>4</v>
      </c>
      <c r="AM29" s="9"/>
      <c r="AN29" s="9"/>
      <c r="AO29" s="9">
        <v>1</v>
      </c>
      <c r="AP29" s="17">
        <v>1</v>
      </c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7">
        <f t="shared" si="3"/>
        <v>0.20333333333333334</v>
      </c>
      <c r="BC29" s="1">
        <v>0.20200000000000001</v>
      </c>
      <c r="BD29" s="1">
        <f t="shared" si="4"/>
        <v>1.3333333333333346E-3</v>
      </c>
      <c r="BE29" s="1">
        <v>36</v>
      </c>
      <c r="BF29" s="32">
        <f t="shared" si="5"/>
        <v>4.918032786885246</v>
      </c>
      <c r="BG29" s="11">
        <f t="shared" si="11"/>
        <v>6.5573770491803331E-3</v>
      </c>
      <c r="CG29"/>
      <c r="CH29"/>
      <c r="CI29"/>
      <c r="CJ29"/>
      <c r="CK29"/>
      <c r="CL29"/>
      <c r="CM29"/>
      <c r="CN29"/>
      <c r="CO29"/>
      <c r="CP29"/>
    </row>
    <row r="30" spans="1:94" ht="22.5" customHeight="1">
      <c r="A30" s="22">
        <v>44200</v>
      </c>
      <c r="B30" s="3" t="str">
        <f>TEXT(Table1[[#This Row],[Date]],"dddd")</f>
        <v>الإثنين</v>
      </c>
      <c r="C30" s="3">
        <f>WEEKNUM(Table1[[#This Row],[Date]],16)</f>
        <v>2</v>
      </c>
      <c r="D30" s="3" t="str">
        <f>TEXT(Table1[[#This Row],[Date]],"mmmm")</f>
        <v>يناير</v>
      </c>
      <c r="E30" s="3" t="str">
        <f>TEXT(Table1[[#This Row],[Date]],"yyyy")</f>
        <v>2021</v>
      </c>
      <c r="F30" s="3" t="s">
        <v>9</v>
      </c>
      <c r="G30" s="3">
        <v>41</v>
      </c>
      <c r="H30" s="5" t="s">
        <v>169</v>
      </c>
      <c r="I30" s="3" t="s">
        <v>86</v>
      </c>
      <c r="J30" s="3">
        <f>IFERROR(VLOOKUP(Table1[[#This Row],[FoamType]],$CB$1:$CC$25,2,FALSE),0)</f>
        <v>3</v>
      </c>
      <c r="K30" s="3">
        <v>200</v>
      </c>
      <c r="L30" s="3">
        <v>100</v>
      </c>
      <c r="M30" s="3">
        <v>10</v>
      </c>
      <c r="Q30" s="15">
        <v>10</v>
      </c>
      <c r="S30" s="3">
        <v>10.199999999999999</v>
      </c>
      <c r="T30" s="3">
        <v>3.9</v>
      </c>
      <c r="U30" s="4">
        <v>3.6</v>
      </c>
      <c r="W30" s="4">
        <v>10</v>
      </c>
      <c r="X30" s="4">
        <f>IFERROR(   Table1[[#This Row],[البلوكات /م3]]+Table1[[#This Row],[البواقى
 المنصرفه
/م3]]-Table1[[#This Row],[البواقى
/م3]],0)</f>
        <v>19.18</v>
      </c>
      <c r="Y30" s="21">
        <f t="shared" si="2"/>
        <v>29.28</v>
      </c>
      <c r="Z30" s="3">
        <v>4</v>
      </c>
      <c r="AA30" s="12">
        <v>0</v>
      </c>
      <c r="AB30" s="15">
        <v>10</v>
      </c>
      <c r="AC30" s="20">
        <v>10.1</v>
      </c>
      <c r="AD30" s="9">
        <f>IFERROR((Table1[[#This Row],[إجمالى الإستهلاك
/م3]]-Table1[[#This Row],[الكمية 
المنتجة
/م3
 ]]),0)</f>
        <v>15.58</v>
      </c>
      <c r="AE30" s="29">
        <f>IFERROR((Table1[[#This Row],[الهالك
/م3]]/Table1[[#This Row],[إجمالى الإستهلاك
/م3]]),0)</f>
        <v>0.81230448383733056</v>
      </c>
      <c r="AG30" s="5">
        <f>IFERROR((Table1[[#This Row],[عدد
البلوكات]]*0.12),"")</f>
        <v>0.48</v>
      </c>
      <c r="AH3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</v>
      </c>
      <c r="AJ30" s="59">
        <f>IFERROR(Table1[[#This Row],[Plan Hour]]/Table1[[#This Row],[ساعات
العمل
الفعلية]],0)</f>
        <v>0</v>
      </c>
      <c r="AK30" s="1">
        <f>IFERROR((Table1[[#This Row],[الكمية 
الفعلية
/م3]]-Table1[[#This Row],[الكمية 
المنتجة
/م3
 ]]),"")</f>
        <v>0.29999999999999982</v>
      </c>
      <c r="AP30" s="17">
        <v>4</v>
      </c>
      <c r="AU30" s="18"/>
      <c r="AV30" s="18"/>
      <c r="AW30" s="1"/>
      <c r="AX30" s="1"/>
      <c r="AY30" s="1"/>
      <c r="AZ30" s="1"/>
      <c r="BA30" s="1"/>
      <c r="BB30" s="27">
        <f t="shared" si="3"/>
        <v>0.20333333333333334</v>
      </c>
      <c r="BC30" s="1">
        <v>0.20200000000000001</v>
      </c>
      <c r="BD30" s="1">
        <f t="shared" si="4"/>
        <v>1.3333333333333346E-3</v>
      </c>
      <c r="BE30" s="1">
        <v>36</v>
      </c>
      <c r="BF30" s="33">
        <f t="shared" si="5"/>
        <v>4.918032786885246</v>
      </c>
      <c r="BG30" s="11">
        <f t="shared" si="11"/>
        <v>6.5573770491803331E-3</v>
      </c>
      <c r="CG30"/>
      <c r="CH30"/>
      <c r="CI30"/>
      <c r="CJ30"/>
      <c r="CK30"/>
      <c r="CL30"/>
      <c r="CM30"/>
      <c r="CN30"/>
      <c r="CO30"/>
      <c r="CP30"/>
    </row>
    <row r="31" spans="1:94" ht="22.5" customHeight="1">
      <c r="A31" s="22">
        <v>44200</v>
      </c>
      <c r="B31" s="3" t="str">
        <f>TEXT(Table1[[#This Row],[Date]],"dddd")</f>
        <v>الإثنين</v>
      </c>
      <c r="C31" s="3">
        <f>WEEKNUM(Table1[[#This Row],[Date]],16)</f>
        <v>2</v>
      </c>
      <c r="D31" s="3" t="str">
        <f>TEXT(Table1[[#This Row],[Date]],"mmmm")</f>
        <v>يناير</v>
      </c>
      <c r="E31" s="3" t="str">
        <f>TEXT(Table1[[#This Row],[Date]],"yyyy")</f>
        <v>2021</v>
      </c>
      <c r="F31" s="3" t="s">
        <v>9</v>
      </c>
      <c r="G31" s="3">
        <v>41</v>
      </c>
      <c r="H31" s="5" t="s">
        <v>169</v>
      </c>
      <c r="I31" s="3" t="s">
        <v>86</v>
      </c>
      <c r="J31" s="3">
        <f>IFERROR(VLOOKUP(Table1[[#This Row],[FoamType]],$CB$1:$CC$25,2,FALSE),0)</f>
        <v>3</v>
      </c>
      <c r="K31" s="3">
        <v>200</v>
      </c>
      <c r="L31" s="3">
        <v>100</v>
      </c>
      <c r="M31" s="3">
        <v>20</v>
      </c>
      <c r="Q31" s="15">
        <v>10</v>
      </c>
      <c r="R31" s="3">
        <v>34</v>
      </c>
      <c r="S31" s="3">
        <v>20</v>
      </c>
      <c r="T31" s="3">
        <f t="shared" si="0"/>
        <v>13.6</v>
      </c>
      <c r="U31" s="4">
        <f t="shared" si="1"/>
        <v>13.6</v>
      </c>
      <c r="X31" s="4">
        <f>IFERROR(   Table1[[#This Row],[البلوكات /م3]]+Table1[[#This Row],[البواقى
 المنصرفه
/م3]]-Table1[[#This Row],[البواقى
/م3]],0)</f>
        <v>0</v>
      </c>
      <c r="Y31" s="21">
        <f t="shared" si="2"/>
        <v>0</v>
      </c>
      <c r="AB31" s="15"/>
      <c r="AD31" s="9">
        <f>IFERROR((Table1[[#This Row],[إجمالى الإستهلاك
/م3]]-Table1[[#This Row],[الكمية 
المنتجة
/م3
 ]]),0)</f>
        <v>-13.6</v>
      </c>
      <c r="AE31" s="29">
        <f>IFERROR((Table1[[#This Row],[الهالك
/م3]]/Table1[[#This Row],[إجمالى الإستهلاك
/م3]]),0)</f>
        <v>0</v>
      </c>
      <c r="AG31" s="5">
        <f>IFERROR((Table1[[#This Row],[عدد
البلوكات]]*0.12),"")</f>
        <v>0</v>
      </c>
      <c r="AH3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4.5333333333333332</v>
      </c>
      <c r="AJ31" s="59">
        <f>IFERROR(Table1[[#This Row],[Plan Hour]]/Table1[[#This Row],[ساعات
العمل
الفعلية]],0)</f>
        <v>0</v>
      </c>
      <c r="AK31" s="1">
        <f>IFERROR((Table1[[#This Row],[الكمية 
الفعلية
/م3]]-Table1[[#This Row],[الكمية 
المنتجة
/م3
 ]]),"")</f>
        <v>0</v>
      </c>
      <c r="AU31" s="18"/>
      <c r="AV31" s="18"/>
      <c r="AW31" s="1"/>
      <c r="AX31" s="1"/>
      <c r="AY31" s="1"/>
      <c r="AZ31" s="1"/>
      <c r="BA31" s="1"/>
      <c r="BB31" s="27">
        <f t="shared" si="3"/>
        <v>0.40666666666666668</v>
      </c>
      <c r="BC31" s="1">
        <v>0.40200000000000002</v>
      </c>
      <c r="BD31" s="1">
        <f t="shared" si="4"/>
        <v>4.6666666666666462E-3</v>
      </c>
      <c r="BE31" s="1">
        <v>18</v>
      </c>
      <c r="BF31" s="33">
        <f t="shared" si="5"/>
        <v>2.459016393442623</v>
      </c>
      <c r="BG31" s="11">
        <f t="shared" si="11"/>
        <v>1.1475409836065523E-2</v>
      </c>
      <c r="CG31"/>
      <c r="CH31"/>
      <c r="CI31"/>
      <c r="CJ31"/>
      <c r="CK31"/>
      <c r="CL31"/>
      <c r="CM31"/>
      <c r="CN31"/>
      <c r="CO31"/>
      <c r="CP31"/>
    </row>
    <row r="32" spans="1:94" ht="22.5" customHeight="1">
      <c r="A32" s="22">
        <v>44200</v>
      </c>
      <c r="B32" s="3" t="str">
        <f>TEXT(Table1[[#This Row],[Date]],"dddd")</f>
        <v>الإثنين</v>
      </c>
      <c r="C32" s="3">
        <f>WEEKNUM(Table1[[#This Row],[Date]],16)</f>
        <v>2</v>
      </c>
      <c r="D32" s="3" t="str">
        <f>TEXT(Table1[[#This Row],[Date]],"mmmm")</f>
        <v>يناير</v>
      </c>
      <c r="E32" s="3" t="str">
        <f>TEXT(Table1[[#This Row],[Date]],"yyyy")</f>
        <v>2021</v>
      </c>
      <c r="F32" s="34" t="s">
        <v>9</v>
      </c>
      <c r="G32" s="3">
        <v>9902</v>
      </c>
      <c r="H32" s="5" t="s">
        <v>163</v>
      </c>
      <c r="I32" s="3" t="s">
        <v>91</v>
      </c>
      <c r="J32" s="3">
        <f>IFERROR(VLOOKUP(Table1[[#This Row],[FoamType]],$CB$1:$CC$25,2,FALSE),0)</f>
        <v>1</v>
      </c>
      <c r="K32" s="3">
        <v>150</v>
      </c>
      <c r="L32" s="3">
        <v>120</v>
      </c>
      <c r="M32" s="3">
        <v>4</v>
      </c>
      <c r="Q32" s="15">
        <v>20</v>
      </c>
      <c r="S32" s="3">
        <v>4.0999999999999996</v>
      </c>
      <c r="T32" s="3">
        <v>27.5</v>
      </c>
      <c r="U32" s="4">
        <v>26</v>
      </c>
      <c r="W32" s="4">
        <v>20</v>
      </c>
      <c r="X32" s="4">
        <f>IFERROR(   Table1[[#This Row],[البلوكات /م3]]+Table1[[#This Row],[البواقى
 المنصرفه
/م3]]-Table1[[#This Row],[البواقى
/م3]],0)</f>
        <v>30.270000000000003</v>
      </c>
      <c r="Y32" s="21">
        <f t="shared" si="2"/>
        <v>36.6</v>
      </c>
      <c r="Z32" s="3">
        <v>5</v>
      </c>
      <c r="AA32" s="12">
        <v>0</v>
      </c>
      <c r="AB32" s="15">
        <v>20</v>
      </c>
      <c r="AC32" s="20">
        <v>6.33</v>
      </c>
      <c r="AD32" s="9">
        <f>IFERROR((Table1[[#This Row],[إجمالى الإستهلاك
/م3]]-Table1[[#This Row],[الكمية 
المنتجة
/م3
 ]]),0)</f>
        <v>4.2700000000000031</v>
      </c>
      <c r="AE32" s="29">
        <f>IFERROR((Table1[[#This Row],[الهالك
/م3]]/Table1[[#This Row],[إجمالى الإستهلاك
/م3]]),0)</f>
        <v>0.14106375949785274</v>
      </c>
      <c r="AG32" s="5">
        <f>IFERROR((Table1[[#This Row],[عدد
البلوكات]]*0.12),"")</f>
        <v>0.6</v>
      </c>
      <c r="AH3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26</v>
      </c>
      <c r="AJ32" s="59">
        <f>IFERROR(Table1[[#This Row],[Plan Hour]]/Table1[[#This Row],[ساعات
العمل
الفعلية]],0)</f>
        <v>0</v>
      </c>
      <c r="AK32" s="1">
        <f>IFERROR((Table1[[#This Row],[الكمية 
الفعلية
/م3]]-Table1[[#This Row],[الكمية 
المنتجة
/م3
 ]]),"")</f>
        <v>1.5</v>
      </c>
      <c r="AU32" s="18"/>
      <c r="AV32" s="18"/>
      <c r="AW32" s="1"/>
      <c r="AX32" s="1"/>
      <c r="AY32" s="1"/>
      <c r="AZ32" s="1"/>
      <c r="BA32" s="1"/>
      <c r="BB32" s="1" t="e">
        <f t="shared" si="3"/>
        <v>#DIV/0!</v>
      </c>
      <c r="BC32" s="1"/>
      <c r="BD32" s="1" t="e">
        <f t="shared" si="4"/>
        <v>#DIV/0!</v>
      </c>
      <c r="BE32" s="1"/>
      <c r="BF32" s="33">
        <f t="shared" si="5"/>
        <v>0</v>
      </c>
      <c r="BG32" s="11" t="e">
        <f t="shared" si="11"/>
        <v>#DIV/0!</v>
      </c>
      <c r="CG32"/>
      <c r="CH32"/>
      <c r="CI32"/>
      <c r="CJ32"/>
      <c r="CK32"/>
      <c r="CL32"/>
      <c r="CM32"/>
      <c r="CN32"/>
      <c r="CO32"/>
      <c r="CP32"/>
    </row>
    <row r="33" spans="1:94" ht="22.5" customHeight="1">
      <c r="A33" s="22">
        <v>44200</v>
      </c>
      <c r="B33" s="3" t="str">
        <f>TEXT(Table1[[#This Row],[Date]],"dddd")</f>
        <v>الإثنين</v>
      </c>
      <c r="C33" s="3">
        <f>WEEKNUM(Table1[[#This Row],[Date]],16)</f>
        <v>2</v>
      </c>
      <c r="D33" s="3" t="str">
        <f>TEXT(Table1[[#This Row],[Date]],"mmmm")</f>
        <v>يناير</v>
      </c>
      <c r="E33" s="3" t="str">
        <f>TEXT(Table1[[#This Row],[Date]],"yyyy")</f>
        <v>2021</v>
      </c>
      <c r="F33" s="3" t="s">
        <v>9</v>
      </c>
      <c r="G33" s="3">
        <v>9869</v>
      </c>
      <c r="H33" s="5" t="s">
        <v>159</v>
      </c>
      <c r="I33" s="3" t="s">
        <v>96</v>
      </c>
      <c r="J33" s="3">
        <f>IFERROR(VLOOKUP(Table1[[#This Row],[FoamType]],$CB$1:$CC$25,2,FALSE),0)</f>
        <v>200</v>
      </c>
      <c r="K33" s="3">
        <v>18</v>
      </c>
      <c r="L33" s="3">
        <v>11</v>
      </c>
      <c r="M33" s="3">
        <v>11</v>
      </c>
      <c r="Q33" s="15">
        <v>12</v>
      </c>
      <c r="R33" s="3">
        <v>400</v>
      </c>
      <c r="S33" s="3">
        <v>11.2</v>
      </c>
      <c r="T33" s="3">
        <f t="shared" si="0"/>
        <v>0.88704000000000005</v>
      </c>
      <c r="U33" s="4">
        <f t="shared" si="1"/>
        <v>0.87119999999999997</v>
      </c>
      <c r="X33" s="4">
        <f>IFERROR(   Table1[[#This Row],[البلوكات /م3]]+Table1[[#This Row],[البواقى
 المنصرفه
/م3]]-Table1[[#This Row],[البواقى
/م3]],0)</f>
        <v>2.35</v>
      </c>
      <c r="Y33" s="21">
        <f t="shared" si="2"/>
        <v>0</v>
      </c>
      <c r="Z33" s="3">
        <v>0</v>
      </c>
      <c r="AA33" s="12">
        <v>2.35</v>
      </c>
      <c r="AB33" s="15">
        <v>12</v>
      </c>
      <c r="AC33" s="20">
        <v>0</v>
      </c>
      <c r="AD33" s="9">
        <f>IFERROR((Table1[[#This Row],[إجمالى الإستهلاك
/م3]]-Table1[[#This Row],[الكمية 
المنتجة
/م3
 ]]),0)</f>
        <v>1.4788000000000001</v>
      </c>
      <c r="AE33" s="29">
        <f>IFERROR((Table1[[#This Row],[الهالك
/م3]]/Table1[[#This Row],[إجمالى الإستهلاك
/م3]]),0)</f>
        <v>0.62927659574468087</v>
      </c>
      <c r="AG33" s="5">
        <f>IFERROR((Table1[[#This Row],[عدد
البلوكات]]*0.12),"")</f>
        <v>0</v>
      </c>
      <c r="AH3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33" s="59">
        <f>IFERROR(Table1[[#This Row],[Plan Hour]]/Table1[[#This Row],[ساعات
العمل
الفعلية]],0)</f>
        <v>0</v>
      </c>
      <c r="AK33" s="1">
        <f>IFERROR((Table1[[#This Row],[الكمية 
الفعلية
/م3]]-Table1[[#This Row],[الكمية 
المنتجة
/م3
 ]]),"")</f>
        <v>1.5840000000000076E-2</v>
      </c>
      <c r="AU33" s="18"/>
      <c r="AV33" s="18"/>
      <c r="AW33" s="1"/>
      <c r="AX33" s="1"/>
      <c r="AY33" s="1"/>
      <c r="AZ33" s="1"/>
      <c r="BA33" s="1"/>
      <c r="BB33" s="1" t="e">
        <f t="shared" si="3"/>
        <v>#DIV/0!</v>
      </c>
      <c r="BC33" s="1"/>
      <c r="BD33" s="1" t="e">
        <f t="shared" si="4"/>
        <v>#DIV/0!</v>
      </c>
      <c r="BE33" s="1"/>
      <c r="BF33" s="33">
        <f t="shared" si="5"/>
        <v>0</v>
      </c>
      <c r="BG33" s="11" t="e">
        <f t="shared" si="11"/>
        <v>#DIV/0!</v>
      </c>
      <c r="CG33"/>
      <c r="CH33"/>
      <c r="CI33"/>
      <c r="CJ33"/>
      <c r="CK33"/>
      <c r="CL33"/>
      <c r="CM33"/>
      <c r="CN33"/>
      <c r="CO33"/>
      <c r="CP33"/>
    </row>
    <row r="34" spans="1:94" ht="22.5" customHeight="1">
      <c r="A34" s="22">
        <v>44200</v>
      </c>
      <c r="B34" s="3" t="str">
        <f>TEXT(Table1[[#This Row],[Date]],"dddd")</f>
        <v>الإثنين</v>
      </c>
      <c r="C34" s="3">
        <f>WEEKNUM(Table1[[#This Row],[Date]],16)</f>
        <v>2</v>
      </c>
      <c r="D34" s="3" t="str">
        <f>TEXT(Table1[[#This Row],[Date]],"mmmm")</f>
        <v>يناير</v>
      </c>
      <c r="E34" s="3" t="str">
        <f>TEXT(Table1[[#This Row],[Date]],"yyyy")</f>
        <v>2021</v>
      </c>
      <c r="F34" s="34" t="s">
        <v>9</v>
      </c>
      <c r="G34" s="3">
        <v>25</v>
      </c>
      <c r="H34" s="5" t="s">
        <v>162</v>
      </c>
      <c r="I34" s="3" t="s">
        <v>84</v>
      </c>
      <c r="J34" s="3">
        <f>IFERROR(VLOOKUP(Table1[[#This Row],[FoamType]],$CB$1:$CC$25,2,FALSE),0)</f>
        <v>4</v>
      </c>
      <c r="K34" s="3">
        <v>60</v>
      </c>
      <c r="L34" s="3">
        <v>60</v>
      </c>
      <c r="M34" s="3">
        <v>19</v>
      </c>
      <c r="Q34" s="15">
        <v>15</v>
      </c>
      <c r="R34" s="3">
        <v>30</v>
      </c>
      <c r="S34" s="3">
        <v>19</v>
      </c>
      <c r="T34" s="3">
        <f t="shared" si="0"/>
        <v>2.052</v>
      </c>
      <c r="U34" s="4">
        <f t="shared" si="1"/>
        <v>2.052</v>
      </c>
      <c r="X34" s="4">
        <f>IFERROR(   Table1[[#This Row],[البلوكات /م3]]+Table1[[#This Row],[البواقى
 المنصرفه
/م3]]-Table1[[#This Row],[البواقى
/م3]],0)</f>
        <v>6.5</v>
      </c>
      <c r="Y34" s="21">
        <f t="shared" si="2"/>
        <v>0</v>
      </c>
      <c r="Z34" s="3">
        <v>0</v>
      </c>
      <c r="AA34" s="12">
        <v>6.5</v>
      </c>
      <c r="AB34" s="15">
        <v>15</v>
      </c>
      <c r="AC34" s="20">
        <v>0</v>
      </c>
      <c r="AD34" s="9">
        <f>IFERROR((Table1[[#This Row],[إجمالى الإستهلاك
/م3]]-Table1[[#This Row],[الكمية 
المنتجة
/م3
 ]]),0)</f>
        <v>4.4480000000000004</v>
      </c>
      <c r="AE34" s="29">
        <f>IFERROR((Table1[[#This Row],[الهالك
/م3]]/Table1[[#This Row],[إجمالى الإستهلاك
/م3]]),0)</f>
        <v>0.68430769230769239</v>
      </c>
      <c r="AG34" s="5">
        <f>IFERROR((Table1[[#This Row],[عدد
البلوكات]]*0.12),"")</f>
        <v>0</v>
      </c>
      <c r="AH3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0.51300000000000001</v>
      </c>
      <c r="AJ34" s="59">
        <f>IFERROR(Table1[[#This Row],[Plan Hour]]/Table1[[#This Row],[ساعات
العمل
الفعلية]],0)</f>
        <v>0</v>
      </c>
      <c r="AK34" s="1">
        <f>IFERROR((Table1[[#This Row],[الكمية 
الفعلية
/م3]]-Table1[[#This Row],[الكمية 
المنتجة
/م3
 ]]),"")</f>
        <v>0</v>
      </c>
      <c r="AU34" s="18"/>
      <c r="AV34" s="18"/>
      <c r="AW34" s="1"/>
      <c r="AX34" s="1"/>
      <c r="AY34" s="1"/>
      <c r="AZ34" s="1"/>
      <c r="BA34" s="1"/>
      <c r="BB34" s="1" t="e">
        <f t="shared" si="3"/>
        <v>#DIV/0!</v>
      </c>
      <c r="BC34" s="1"/>
      <c r="BD34" s="1" t="e">
        <f t="shared" si="4"/>
        <v>#DIV/0!</v>
      </c>
      <c r="BE34" s="1"/>
      <c r="BF34" s="33">
        <f t="shared" si="5"/>
        <v>0</v>
      </c>
      <c r="BG34" s="11" t="e">
        <f t="shared" si="11"/>
        <v>#DIV/0!</v>
      </c>
      <c r="CG34"/>
      <c r="CH34"/>
      <c r="CI34"/>
      <c r="CJ34"/>
      <c r="CK34"/>
      <c r="CL34"/>
      <c r="CM34"/>
      <c r="CN34"/>
      <c r="CO34"/>
      <c r="CP34"/>
    </row>
    <row r="35" spans="1:94" ht="22.5" customHeight="1">
      <c r="A35" s="22">
        <v>44200</v>
      </c>
      <c r="B35" s="3" t="str">
        <f>TEXT(Table1[[#This Row],[Date]],"dddd")</f>
        <v>الإثنين</v>
      </c>
      <c r="C35" s="3">
        <f>WEEKNUM(Table1[[#This Row],[Date]],16)</f>
        <v>2</v>
      </c>
      <c r="D35" s="3" t="str">
        <f>TEXT(Table1[[#This Row],[Date]],"mmmm")</f>
        <v>يناير</v>
      </c>
      <c r="E35" s="3" t="str">
        <f>TEXT(Table1[[#This Row],[Date]],"yyyy")</f>
        <v>2021</v>
      </c>
      <c r="F35" s="3" t="s">
        <v>9</v>
      </c>
      <c r="G35" s="3">
        <v>9714</v>
      </c>
      <c r="H35" s="5" t="s">
        <v>69</v>
      </c>
      <c r="I35" s="3" t="s">
        <v>92</v>
      </c>
      <c r="J35" s="3">
        <f>IFERROR(VLOOKUP(Table1[[#This Row],[FoamType]],$CB$1:$CC$25,2,FALSE),0)</f>
        <v>0.6</v>
      </c>
      <c r="K35" s="3">
        <v>30</v>
      </c>
      <c r="L35" s="3">
        <v>30</v>
      </c>
      <c r="M35" s="3">
        <v>1</v>
      </c>
      <c r="Q35" s="15">
        <v>8</v>
      </c>
      <c r="S35" s="3">
        <v>1.3</v>
      </c>
      <c r="T35" s="3">
        <v>4.5</v>
      </c>
      <c r="U35" s="4">
        <v>4.25</v>
      </c>
      <c r="W35" s="4">
        <v>8</v>
      </c>
      <c r="X35" s="4">
        <f>IFERROR(   Table1[[#This Row],[البلوكات /م3]]+Table1[[#This Row],[البواقى
 المنصرفه
/م3]]-Table1[[#This Row],[البواقى
/م3]],0)</f>
        <v>5.17</v>
      </c>
      <c r="Y35" s="21">
        <f t="shared" si="2"/>
        <v>7.32</v>
      </c>
      <c r="Z35" s="3">
        <v>1</v>
      </c>
      <c r="AA35" s="12">
        <v>0</v>
      </c>
      <c r="AB35" s="15">
        <v>8</v>
      </c>
      <c r="AC35" s="20">
        <v>2.15</v>
      </c>
      <c r="AD35" s="9">
        <f>IFERROR((Table1[[#This Row],[إجمالى الإستهلاك
/م3]]-Table1[[#This Row],[الكمية 
المنتجة
/م3
 ]]),0)</f>
        <v>0.91999999999999993</v>
      </c>
      <c r="AE35" s="29">
        <f>IFERROR((Table1[[#This Row],[الهالك
/م3]]/Table1[[#This Row],[إجمالى الإستهلاك
/م3]]),0)</f>
        <v>0.17794970986460348</v>
      </c>
      <c r="AG35" s="5">
        <f>IFERROR((Table1[[#This Row],[عدد
البلوكات]]*0.12),"")</f>
        <v>0.12</v>
      </c>
      <c r="AH3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7.0833333333333339</v>
      </c>
      <c r="AJ35" s="59">
        <f>IFERROR(Table1[[#This Row],[Plan Hour]]/Table1[[#This Row],[ساعات
العمل
الفعلية]],0)</f>
        <v>0</v>
      </c>
      <c r="AK35" s="1">
        <f>IFERROR((Table1[[#This Row],[الكمية 
الفعلية
/م3]]-Table1[[#This Row],[الكمية 
المنتجة
/م3
 ]]),"")</f>
        <v>0.25</v>
      </c>
      <c r="AU35" s="18"/>
      <c r="AV35" s="18"/>
      <c r="AW35" s="1"/>
      <c r="AX35" s="1"/>
      <c r="AY35" s="1"/>
      <c r="AZ35" s="1"/>
      <c r="BA35" s="1"/>
      <c r="BB35" s="1" t="e">
        <f t="shared" si="3"/>
        <v>#DIV/0!</v>
      </c>
      <c r="BC35" s="1"/>
      <c r="BD35" s="1" t="e">
        <f t="shared" si="4"/>
        <v>#DIV/0!</v>
      </c>
      <c r="BE35" s="1"/>
      <c r="BF35" s="33">
        <f t="shared" si="5"/>
        <v>0</v>
      </c>
      <c r="BG35" s="11" t="e">
        <f t="shared" si="11"/>
        <v>#DIV/0!</v>
      </c>
      <c r="CG35"/>
      <c r="CH35"/>
      <c r="CI35"/>
      <c r="CJ35"/>
      <c r="CK35"/>
      <c r="CL35"/>
      <c r="CM35"/>
      <c r="CN35"/>
      <c r="CO35"/>
      <c r="CP35"/>
    </row>
    <row r="36" spans="1:94" ht="22.5" customHeight="1">
      <c r="A36" s="22">
        <v>44200</v>
      </c>
      <c r="B36" s="3" t="str">
        <f>TEXT(Table1[[#This Row],[Date]],"dddd")</f>
        <v>الإثنين</v>
      </c>
      <c r="C36" s="3">
        <f>WEEKNUM(Table1[[#This Row],[Date]],16)</f>
        <v>2</v>
      </c>
      <c r="D36" s="3" t="str">
        <f>TEXT(Table1[[#This Row],[Date]],"mmmm")</f>
        <v>يناير</v>
      </c>
      <c r="E36" s="3" t="str">
        <f>TEXT(Table1[[#This Row],[Date]],"yyyy")</f>
        <v>2021</v>
      </c>
      <c r="F36" s="3" t="s">
        <v>9</v>
      </c>
      <c r="G36" s="3">
        <v>3</v>
      </c>
      <c r="H36" s="5" t="s">
        <v>47</v>
      </c>
      <c r="I36" s="3" t="s">
        <v>92</v>
      </c>
      <c r="J36" s="3">
        <f>IFERROR(VLOOKUP(Table1[[#This Row],[FoamType]],$CB$1:$CC$25,2,FALSE),0)</f>
        <v>0.6</v>
      </c>
      <c r="K36" s="3">
        <v>62.5</v>
      </c>
      <c r="L36" s="3">
        <v>5</v>
      </c>
      <c r="M36" s="3">
        <v>3</v>
      </c>
      <c r="Q36" s="15">
        <v>35</v>
      </c>
      <c r="S36" s="3">
        <v>3.1</v>
      </c>
      <c r="T36" s="3">
        <v>3.5</v>
      </c>
      <c r="U36" s="4">
        <v>3.33</v>
      </c>
      <c r="X36" s="4">
        <f>IFERROR(   Table1[[#This Row],[البلوكات /م3]]+Table1[[#This Row],[البواقى
 المنصرفه
/م3]]-Table1[[#This Row],[البواقى
/م3]],0)</f>
        <v>0</v>
      </c>
      <c r="Y36" s="21">
        <f t="shared" si="2"/>
        <v>0</v>
      </c>
      <c r="AB36" s="15"/>
      <c r="AD36" s="9">
        <f>IFERROR((Table1[[#This Row],[إجمالى الإستهلاك
/م3]]-Table1[[#This Row],[الكمية 
المنتجة
/م3
 ]]),0)</f>
        <v>-3.33</v>
      </c>
      <c r="AE36" s="29">
        <f>IFERROR((Table1[[#This Row],[الهالك
/م3]]/Table1[[#This Row],[إجمالى الإستهلاك
/م3]]),0)</f>
        <v>0</v>
      </c>
      <c r="AG36" s="5">
        <f>IFERROR((Table1[[#This Row],[عدد
البلوكات]]*0.12),"")</f>
        <v>0</v>
      </c>
      <c r="AH3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5.5500000000000007</v>
      </c>
      <c r="AJ36" s="59">
        <f>IFERROR(Table1[[#This Row],[Plan Hour]]/Table1[[#This Row],[ساعات
العمل
الفعلية]],0)</f>
        <v>0</v>
      </c>
      <c r="AK36" s="1">
        <f>IFERROR((Table1[[#This Row],[الكمية 
الفعلية
/م3]]-Table1[[#This Row],[الكمية 
المنتجة
/م3
 ]]),"")</f>
        <v>0.16999999999999993</v>
      </c>
      <c r="AU36" s="18"/>
      <c r="AV36" s="18"/>
      <c r="AW36" s="1"/>
      <c r="AX36" s="1"/>
      <c r="AY36" s="1"/>
      <c r="AZ36" s="1"/>
      <c r="BA36" s="1"/>
      <c r="BB36" s="27">
        <f t="shared" si="3"/>
        <v>1.0720562390158172E-3</v>
      </c>
      <c r="BC36" s="1">
        <v>9.3749999999999997E-4</v>
      </c>
      <c r="BD36" s="1">
        <f t="shared" si="4"/>
        <v>1.3455623901581726E-4</v>
      </c>
      <c r="BE36" s="1">
        <v>6828</v>
      </c>
      <c r="BF36" s="32">
        <f t="shared" si="5"/>
        <v>932.78688524590166</v>
      </c>
      <c r="BG36" s="11">
        <f t="shared" si="11"/>
        <v>0.12551229508196723</v>
      </c>
      <c r="CG36"/>
      <c r="CH36"/>
      <c r="CI36"/>
      <c r="CJ36"/>
      <c r="CK36"/>
      <c r="CL36"/>
      <c r="CM36"/>
      <c r="CN36"/>
      <c r="CO36"/>
      <c r="CP36"/>
    </row>
    <row r="37" spans="1:94" ht="22.5" customHeight="1">
      <c r="A37" s="22">
        <v>44200</v>
      </c>
      <c r="B37" s="3" t="str">
        <f>TEXT(Table1[[#This Row],[Date]],"dddd")</f>
        <v>الإثنين</v>
      </c>
      <c r="C37" s="3">
        <f>WEEKNUM(Table1[[#This Row],[Date]],16)</f>
        <v>2</v>
      </c>
      <c r="D37" s="3" t="str">
        <f>TEXT(Table1[[#This Row],[Date]],"mmmm")</f>
        <v>يناير</v>
      </c>
      <c r="E37" s="3" t="str">
        <f>TEXT(Table1[[#This Row],[Date]],"yyyy")</f>
        <v>2021</v>
      </c>
      <c r="F37" s="3" t="s">
        <v>9</v>
      </c>
      <c r="G37" s="3">
        <v>5</v>
      </c>
      <c r="H37" s="5" t="s">
        <v>47</v>
      </c>
      <c r="I37" s="3" t="s">
        <v>92</v>
      </c>
      <c r="J37" s="3">
        <f>IFERROR(VLOOKUP(Table1[[#This Row],[FoamType]],$CB$1:$CC$25,2,FALSE),0)</f>
        <v>0.6</v>
      </c>
      <c r="K37" s="3">
        <v>60</v>
      </c>
      <c r="L37" s="3">
        <v>7</v>
      </c>
      <c r="M37" s="3">
        <v>7</v>
      </c>
      <c r="Q37" s="15">
        <v>35</v>
      </c>
      <c r="R37" s="3">
        <v>686</v>
      </c>
      <c r="S37" s="3">
        <v>7.1</v>
      </c>
      <c r="T37" s="3">
        <f t="shared" ref="T37:T93" si="13">K37*L37*R37*S37/1000000</f>
        <v>2.045652</v>
      </c>
      <c r="U37" s="4">
        <f t="shared" ref="U37:U93" si="14">K37*L37*M37*R37/1000000</f>
        <v>2.0168400000000002</v>
      </c>
      <c r="X37" s="4">
        <f>IFERROR(   Table1[[#This Row],[البلوكات /م3]]+Table1[[#This Row],[البواقى
 المنصرفه
/م3]]-Table1[[#This Row],[البواقى
/م3]],0)</f>
        <v>6.9</v>
      </c>
      <c r="Y37" s="21">
        <f t="shared" si="2"/>
        <v>0</v>
      </c>
      <c r="Z37" s="3">
        <v>0</v>
      </c>
      <c r="AA37" s="12">
        <v>6.9</v>
      </c>
      <c r="AB37" s="15">
        <v>35</v>
      </c>
      <c r="AC37" s="20">
        <v>0</v>
      </c>
      <c r="AD37" s="9">
        <f>IFERROR((Table1[[#This Row],[إجمالى الإستهلاك
/م3]]-Table1[[#This Row],[الكمية 
المنتجة
/م3
 ]]),0)</f>
        <v>4.8831600000000002</v>
      </c>
      <c r="AE37" s="29">
        <f>IFERROR((Table1[[#This Row],[الهالك
/م3]]/Table1[[#This Row],[إجمالى الإستهلاك
/م3]]),0)</f>
        <v>0.70770434782608693</v>
      </c>
      <c r="AG37" s="5">
        <f>IFERROR((Table1[[#This Row],[عدد
البلوكات]]*0.12),"")</f>
        <v>0</v>
      </c>
      <c r="AH3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3.3614000000000006</v>
      </c>
      <c r="AJ37" s="59">
        <f>IFERROR(Table1[[#This Row],[Plan Hour]]/Table1[[#This Row],[ساعات
العمل
الفعلية]],0)</f>
        <v>0</v>
      </c>
      <c r="AK37" s="1">
        <f>IFERROR((Table1[[#This Row],[الكمية 
الفعلية
/م3]]-Table1[[#This Row],[الكمية 
المنتجة
/م3
 ]]),"")</f>
        <v>2.8811999999999838E-2</v>
      </c>
      <c r="AU37" s="18"/>
      <c r="AV37" s="18"/>
      <c r="AW37" s="1"/>
      <c r="AX37" s="1"/>
      <c r="AY37" s="1"/>
      <c r="AZ37" s="1"/>
      <c r="BA37" s="1"/>
      <c r="BB37" s="1">
        <f t="shared" si="3"/>
        <v>3.0756302521008404E-3</v>
      </c>
      <c r="BC37" s="1">
        <v>2.9399999999999999E-3</v>
      </c>
      <c r="BD37" s="1">
        <f t="shared" si="4"/>
        <v>1.3563025210084069E-4</v>
      </c>
      <c r="BE37" s="1">
        <v>2380</v>
      </c>
      <c r="BF37" s="30">
        <f t="shared" si="5"/>
        <v>325.1366120218579</v>
      </c>
      <c r="BG37" s="11">
        <f t="shared" si="11"/>
        <v>4.4098360655737821E-2</v>
      </c>
      <c r="CG37"/>
      <c r="CH37"/>
      <c r="CI37"/>
      <c r="CJ37"/>
      <c r="CK37"/>
      <c r="CL37"/>
      <c r="CM37"/>
      <c r="CN37"/>
      <c r="CO37"/>
      <c r="CP37"/>
    </row>
    <row r="38" spans="1:94" ht="22.5" customHeight="1">
      <c r="A38" s="22">
        <v>44200</v>
      </c>
      <c r="B38" s="3" t="str">
        <f>TEXT(Table1[[#This Row],[Date]],"dddd")</f>
        <v>الإثنين</v>
      </c>
      <c r="C38" s="3">
        <f>WEEKNUM(Table1[[#This Row],[Date]],16)</f>
        <v>2</v>
      </c>
      <c r="D38" s="3" t="str">
        <f>TEXT(Table1[[#This Row],[Date]],"mmmm")</f>
        <v>يناير</v>
      </c>
      <c r="E38" s="3" t="str">
        <f>TEXT(Table1[[#This Row],[Date]],"yyyy")</f>
        <v>2021</v>
      </c>
      <c r="F38" s="3" t="s">
        <v>9</v>
      </c>
      <c r="G38" s="3">
        <v>5</v>
      </c>
      <c r="H38" s="5" t="s">
        <v>47</v>
      </c>
      <c r="I38" s="3" t="s">
        <v>92</v>
      </c>
      <c r="J38" s="3">
        <f>IFERROR(VLOOKUP(Table1[[#This Row],[FoamType]],$CB$1:$CC$25,2,FALSE),0)</f>
        <v>0.6</v>
      </c>
      <c r="K38" s="3">
        <v>10</v>
      </c>
      <c r="L38" s="3">
        <v>8</v>
      </c>
      <c r="M38" s="3">
        <v>4</v>
      </c>
      <c r="Q38" s="15">
        <v>35</v>
      </c>
      <c r="S38" s="3">
        <v>4.0999999999999996</v>
      </c>
      <c r="T38" s="3">
        <v>1.2</v>
      </c>
      <c r="U38" s="4">
        <v>1</v>
      </c>
      <c r="X38" s="4">
        <f>IFERROR(   Table1[[#This Row],[البلوكات /م3]]+Table1[[#This Row],[البواقى
 المنصرفه
/م3]]-Table1[[#This Row],[البواقى
/م3]],0)</f>
        <v>0</v>
      </c>
      <c r="Y38" s="21">
        <f t="shared" si="2"/>
        <v>0</v>
      </c>
      <c r="AB38" s="15"/>
      <c r="AD38" s="9">
        <f>IFERROR((Table1[[#This Row],[إجمالى الإستهلاك
/م3]]-Table1[[#This Row],[الكمية 
المنتجة
/م3
 ]]),0)</f>
        <v>-1</v>
      </c>
      <c r="AE38" s="29">
        <f>IFERROR((Table1[[#This Row],[الهالك
/م3]]/Table1[[#This Row],[إجمالى الإستهلاك
/م3]]),0)</f>
        <v>0</v>
      </c>
      <c r="AG38" s="5">
        <f>IFERROR((Table1[[#This Row],[عدد
البلوكات]]*0.12),"")</f>
        <v>0</v>
      </c>
      <c r="AH3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1.6666666666666667</v>
      </c>
      <c r="AJ38" s="59">
        <f>IFERROR(Table1[[#This Row],[Plan Hour]]/Table1[[#This Row],[ساعات
العمل
الفعلية]],0)</f>
        <v>0</v>
      </c>
      <c r="AK38" s="1">
        <f>IFERROR((Table1[[#This Row],[الكمية 
الفعلية
/م3]]-Table1[[#This Row],[الكمية 
المنتجة
/م3
 ]]),"")</f>
        <v>0.19999999999999996</v>
      </c>
      <c r="AU38" s="18"/>
      <c r="AV38" s="18"/>
      <c r="AW38" s="1"/>
      <c r="AX38" s="1"/>
      <c r="AY38" s="1"/>
      <c r="AZ38" s="1"/>
      <c r="BA38" s="1"/>
      <c r="BB38" s="1">
        <f t="shared" si="3"/>
        <v>3.4346846846846848E-4</v>
      </c>
      <c r="BC38" s="1">
        <v>3.3542100000000003E-4</v>
      </c>
      <c r="BD38" s="1">
        <f t="shared" si="4"/>
        <v>8.0474684684684456E-6</v>
      </c>
      <c r="BE38" s="1">
        <v>21312</v>
      </c>
      <c r="BF38" s="30">
        <f t="shared" si="5"/>
        <v>2911.4754098360654</v>
      </c>
      <c r="BG38" s="11">
        <f t="shared" si="11"/>
        <v>2.3430006557376981E-2</v>
      </c>
      <c r="CG38"/>
      <c r="CH38"/>
      <c r="CI38"/>
      <c r="CJ38"/>
      <c r="CK38"/>
      <c r="CL38"/>
      <c r="CM38"/>
      <c r="CN38"/>
      <c r="CO38"/>
      <c r="CP38"/>
    </row>
    <row r="39" spans="1:94" ht="22.5" customHeight="1">
      <c r="A39" s="22">
        <v>44200</v>
      </c>
      <c r="B39" s="3" t="str">
        <f>TEXT(Table1[[#This Row],[Date]],"dddd")</f>
        <v>الإثنين</v>
      </c>
      <c r="C39" s="3">
        <f>WEEKNUM(Table1[[#This Row],[Date]],16)</f>
        <v>2</v>
      </c>
      <c r="D39" s="3" t="str">
        <f>TEXT(Table1[[#This Row],[Date]],"mmmm")</f>
        <v>يناير</v>
      </c>
      <c r="E39" s="3" t="str">
        <f>TEXT(Table1[[#This Row],[Date]],"yyyy")</f>
        <v>2021</v>
      </c>
      <c r="F39" s="34" t="s">
        <v>9</v>
      </c>
      <c r="G39" s="3">
        <v>15</v>
      </c>
      <c r="H39" s="5" t="s">
        <v>165</v>
      </c>
      <c r="I39" s="3" t="s">
        <v>92</v>
      </c>
      <c r="J39" s="3">
        <f>IFERROR(VLOOKUP(Table1[[#This Row],[FoamType]],$CB$1:$CC$25,2,FALSE),0)</f>
        <v>0.6</v>
      </c>
      <c r="K39" s="3">
        <v>39.5</v>
      </c>
      <c r="L39" s="3">
        <v>24.5</v>
      </c>
      <c r="M39" s="3">
        <v>2.5</v>
      </c>
      <c r="Q39" s="15">
        <v>15</v>
      </c>
      <c r="R39" s="3">
        <v>1200</v>
      </c>
      <c r="S39" s="3">
        <v>2.6</v>
      </c>
      <c r="T39" s="3">
        <f t="shared" si="13"/>
        <v>3.01938</v>
      </c>
      <c r="U39" s="4">
        <f t="shared" si="14"/>
        <v>2.9032499999999999</v>
      </c>
      <c r="X39" s="4">
        <f>IFERROR(   Table1[[#This Row],[البلوكات /م3]]+Table1[[#This Row],[البواقى
 المنصرفه
/م3]]-Table1[[#This Row],[البواقى
/م3]],0)</f>
        <v>0</v>
      </c>
      <c r="Y39" s="21">
        <f t="shared" si="2"/>
        <v>0</v>
      </c>
      <c r="AB39" s="15"/>
      <c r="AD39" s="9">
        <f>IFERROR((Table1[[#This Row],[إجمالى الإستهلاك
/م3]]-Table1[[#This Row],[الكمية 
المنتجة
/م3
 ]]),0)</f>
        <v>-2.9032499999999999</v>
      </c>
      <c r="AE39" s="29">
        <f>IFERROR((Table1[[#This Row],[الهالك
/م3]]/Table1[[#This Row],[إجمالى الإستهلاك
/م3]]),0)</f>
        <v>0</v>
      </c>
      <c r="AG39" s="5">
        <f>IFERROR((Table1[[#This Row],[عدد
البلوكات]]*0.12),"")</f>
        <v>0</v>
      </c>
      <c r="AH3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4.8387500000000001</v>
      </c>
      <c r="AJ39" s="59">
        <f>IFERROR(Table1[[#This Row],[Plan Hour]]/Table1[[#This Row],[ساعات
العمل
الفعلية]],0)</f>
        <v>0</v>
      </c>
      <c r="AK39" s="1">
        <f>IFERROR((Table1[[#This Row],[الكمية 
الفعلية
/م3]]-Table1[[#This Row],[الكمية 
المنتجة
/م3
 ]]),"")</f>
        <v>0.11613000000000007</v>
      </c>
      <c r="AU39" s="18"/>
      <c r="AV39" s="18"/>
      <c r="AW39" s="1"/>
      <c r="AX39" s="1"/>
      <c r="AY39" s="1"/>
      <c r="AZ39" s="1"/>
      <c r="BA39" s="1"/>
      <c r="BB39" s="1" t="e">
        <f t="shared" si="3"/>
        <v>#DIV/0!</v>
      </c>
      <c r="BC39" s="1"/>
      <c r="BD39" s="1" t="e">
        <f t="shared" si="4"/>
        <v>#DIV/0!</v>
      </c>
      <c r="BE39" s="1"/>
      <c r="BF39" s="33">
        <f t="shared" si="5"/>
        <v>0</v>
      </c>
      <c r="BG39" s="11" t="e">
        <f t="shared" si="11"/>
        <v>#DIV/0!</v>
      </c>
      <c r="CB39"/>
      <c r="CC39"/>
      <c r="CD39"/>
      <c r="CE39" s="83"/>
      <c r="CF39"/>
      <c r="CG39"/>
      <c r="CH39"/>
      <c r="CI39"/>
      <c r="CJ39"/>
      <c r="CK39"/>
      <c r="CL39"/>
      <c r="CM39"/>
      <c r="CN39"/>
      <c r="CO39"/>
      <c r="CP39"/>
    </row>
    <row r="40" spans="1:94" ht="22.5" customHeight="1">
      <c r="A40" s="22">
        <v>44200</v>
      </c>
      <c r="B40" s="3" t="str">
        <f>TEXT(Table1[[#This Row],[Date]],"dddd")</f>
        <v>الإثنين</v>
      </c>
      <c r="C40" s="3">
        <f>WEEKNUM(Table1[[#This Row],[Date]],16)</f>
        <v>2</v>
      </c>
      <c r="D40" s="3" t="str">
        <f>TEXT(Table1[[#This Row],[Date]],"mmmm")</f>
        <v>يناير</v>
      </c>
      <c r="E40" s="3" t="str">
        <f>TEXT(Table1[[#This Row],[Date]],"yyyy")</f>
        <v>2021</v>
      </c>
      <c r="F40" s="3" t="s">
        <v>9</v>
      </c>
      <c r="G40" s="3">
        <v>15</v>
      </c>
      <c r="H40" s="5" t="s">
        <v>165</v>
      </c>
      <c r="I40" s="3" t="s">
        <v>92</v>
      </c>
      <c r="J40" s="3">
        <f>IFERROR(VLOOKUP(Table1[[#This Row],[FoamType]],$CB$1:$CC$25,2,FALSE),0)</f>
        <v>0.6</v>
      </c>
      <c r="K40" s="3">
        <v>24.5</v>
      </c>
      <c r="L40" s="3">
        <v>24</v>
      </c>
      <c r="M40" s="3">
        <v>2.5</v>
      </c>
      <c r="Q40" s="15">
        <v>15</v>
      </c>
      <c r="R40" s="3">
        <v>600</v>
      </c>
      <c r="S40" s="3">
        <v>2.6</v>
      </c>
      <c r="T40" s="3">
        <f t="shared" si="13"/>
        <v>0.91727999999999998</v>
      </c>
      <c r="U40" s="4">
        <f t="shared" si="14"/>
        <v>0.88200000000000001</v>
      </c>
      <c r="X40" s="4">
        <f>IFERROR(   Table1[[#This Row],[البلوكات /م3]]+Table1[[#This Row],[البواقى
 المنصرفه
/م3]]-Table1[[#This Row],[البواقى
/م3]],0)</f>
        <v>0</v>
      </c>
      <c r="Y40" s="21">
        <f t="shared" si="2"/>
        <v>0</v>
      </c>
      <c r="AB40" s="15"/>
      <c r="AD40" s="9">
        <f>IFERROR((Table1[[#This Row],[إجمالى الإستهلاك
/م3]]-Table1[[#This Row],[الكمية 
المنتجة
/م3
 ]]),0)</f>
        <v>-0.88200000000000001</v>
      </c>
      <c r="AE40" s="29">
        <f>IFERROR((Table1[[#This Row],[الهالك
/م3]]/Table1[[#This Row],[إجمالى الإستهلاك
/م3]]),0)</f>
        <v>0</v>
      </c>
      <c r="AG40" s="5">
        <f>IFERROR((Table1[[#This Row],[عدد
البلوكات]]*0.12),"")</f>
        <v>0</v>
      </c>
      <c r="AH4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1.47</v>
      </c>
      <c r="AJ40" s="59">
        <f>IFERROR(Table1[[#This Row],[Plan Hour]]/Table1[[#This Row],[ساعات
العمل
الفعلية]],0)</f>
        <v>0</v>
      </c>
      <c r="AK40" s="1">
        <f>IFERROR((Table1[[#This Row],[الكمية 
الفعلية
/م3]]-Table1[[#This Row],[الكمية 
المنتجة
/م3
 ]]),"")</f>
        <v>3.5279999999999978E-2</v>
      </c>
      <c r="AU40" s="18"/>
      <c r="AV40" s="18"/>
      <c r="AW40" s="1"/>
      <c r="AX40" s="1"/>
      <c r="AY40" s="1"/>
      <c r="AZ40" s="1"/>
      <c r="BA40" s="1"/>
      <c r="BB40" s="1" t="e">
        <f t="shared" si="3"/>
        <v>#DIV/0!</v>
      </c>
      <c r="BC40" s="1"/>
      <c r="BD40" s="1" t="e">
        <f t="shared" si="4"/>
        <v>#DIV/0!</v>
      </c>
      <c r="BE40" s="1"/>
      <c r="BF40" s="33">
        <f t="shared" si="5"/>
        <v>0</v>
      </c>
      <c r="BG40" s="11" t="e">
        <f t="shared" si="11"/>
        <v>#DIV/0!</v>
      </c>
      <c r="CB40"/>
      <c r="CC40"/>
      <c r="CD40"/>
      <c r="CE40" s="83"/>
      <c r="CF40"/>
      <c r="CG40"/>
      <c r="CH40"/>
      <c r="CI40"/>
      <c r="CJ40"/>
      <c r="CK40"/>
      <c r="CL40"/>
      <c r="CM40"/>
      <c r="CN40"/>
      <c r="CO40"/>
      <c r="CP40"/>
    </row>
    <row r="41" spans="1:94" ht="22.5" customHeight="1">
      <c r="A41" s="22">
        <v>44200</v>
      </c>
      <c r="B41" s="3" t="str">
        <f>TEXT(Table1[[#This Row],[Date]],"dddd")</f>
        <v>الإثنين</v>
      </c>
      <c r="C41" s="3">
        <f>WEEKNUM(Table1[[#This Row],[Date]],16)</f>
        <v>2</v>
      </c>
      <c r="D41" s="3" t="str">
        <f>TEXT(Table1[[#This Row],[Date]],"mmmm")</f>
        <v>يناير</v>
      </c>
      <c r="E41" s="3" t="str">
        <f>TEXT(Table1[[#This Row],[Date]],"yyyy")</f>
        <v>2021</v>
      </c>
      <c r="F41" s="3" t="s">
        <v>9</v>
      </c>
      <c r="G41" s="3">
        <v>9</v>
      </c>
      <c r="H41" s="5" t="s">
        <v>25</v>
      </c>
      <c r="I41" s="3" t="s">
        <v>107</v>
      </c>
      <c r="J41" s="3">
        <f>IFERROR(VLOOKUP(Table1[[#This Row],[FoamType]],$CB$1:$CC$25,2,FALSE),0)</f>
        <v>50</v>
      </c>
      <c r="K41" s="3">
        <v>20</v>
      </c>
      <c r="L41" s="3">
        <v>20</v>
      </c>
      <c r="M41" s="3">
        <v>4</v>
      </c>
      <c r="Q41" s="15">
        <v>20</v>
      </c>
      <c r="R41" s="3">
        <v>800</v>
      </c>
      <c r="S41" s="3">
        <v>4.0999999999999996</v>
      </c>
      <c r="T41" s="3">
        <v>1.2</v>
      </c>
      <c r="U41" s="4">
        <v>0.98</v>
      </c>
      <c r="X41" s="4">
        <f>IFERROR(   Table1[[#This Row],[البلوكات /م3]]+Table1[[#This Row],[البواقى
 المنصرفه
/م3]]-Table1[[#This Row],[البواقى
/م3]],0)</f>
        <v>0</v>
      </c>
      <c r="Y41" s="21">
        <f t="shared" si="2"/>
        <v>0</v>
      </c>
      <c r="AB41" s="15"/>
      <c r="AD41" s="9">
        <f>IFERROR((Table1[[#This Row],[إجمالى الإستهلاك
/م3]]-Table1[[#This Row],[الكمية 
المنتجة
/م3
 ]]),0)</f>
        <v>-0.98</v>
      </c>
      <c r="AE41" s="29">
        <f>IFERROR((Table1[[#This Row],[الهالك
/م3]]/Table1[[#This Row],[إجمالى الإستهلاك
/م3]]),0)</f>
        <v>0</v>
      </c>
      <c r="AG41" s="5">
        <f>IFERROR((Table1[[#This Row],[عدد
البلوكات]]*0.12),"")</f>
        <v>0</v>
      </c>
      <c r="AH4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16</v>
      </c>
      <c r="AJ41" s="59">
        <f>IFERROR(Table1[[#This Row],[Plan Hour]]/Table1[[#This Row],[ساعات
العمل
الفعلية]],0)</f>
        <v>0</v>
      </c>
      <c r="AK41" s="1">
        <f>IFERROR((Table1[[#This Row],[الكمية 
الفعلية
/م3]]-Table1[[#This Row],[الكمية 
المنتجة
/م3
 ]]),"")</f>
        <v>0.21999999999999997</v>
      </c>
      <c r="AU41" s="18"/>
      <c r="AV41" s="18"/>
      <c r="AW41" s="1"/>
      <c r="AX41" s="1"/>
      <c r="AY41" s="1"/>
      <c r="AZ41" s="1"/>
      <c r="BA41" s="1"/>
      <c r="BB41" s="27">
        <f t="shared" si="3"/>
        <v>1.2620689655172415E-3</v>
      </c>
      <c r="BC41" s="1">
        <v>1.23E-3</v>
      </c>
      <c r="BD41" s="1">
        <f t="shared" si="4"/>
        <v>3.2068965517241521E-5</v>
      </c>
      <c r="BE41" s="1">
        <v>5800</v>
      </c>
      <c r="BF41" s="32">
        <f t="shared" si="5"/>
        <v>792.34972677595624</v>
      </c>
      <c r="BG41" s="11">
        <f t="shared" si="11"/>
        <v>2.5409836065573885E-2</v>
      </c>
      <c r="CB41"/>
      <c r="CC41"/>
      <c r="CD41"/>
      <c r="CE41" s="83"/>
      <c r="CF41"/>
      <c r="CG41"/>
      <c r="CH41"/>
      <c r="CI41"/>
      <c r="CJ41"/>
      <c r="CK41"/>
      <c r="CL41"/>
      <c r="CM41"/>
      <c r="CN41"/>
      <c r="CO41"/>
      <c r="CP41"/>
    </row>
    <row r="42" spans="1:94" ht="22.5" customHeight="1">
      <c r="A42" s="22">
        <v>44200</v>
      </c>
      <c r="B42" s="9" t="str">
        <f>TEXT(Table1[[#This Row],[Date]],"dddd")</f>
        <v>الإثنين</v>
      </c>
      <c r="C42" s="3">
        <f>WEEKNUM(Table1[[#This Row],[Date]],16)</f>
        <v>2</v>
      </c>
      <c r="D42" s="3" t="str">
        <f>TEXT(Table1[[#This Row],[Date]],"mmmm")</f>
        <v>يناير</v>
      </c>
      <c r="E42" s="3" t="str">
        <f>TEXT(Table1[[#This Row],[Date]],"yyyy")</f>
        <v>2021</v>
      </c>
      <c r="F42" s="9" t="s">
        <v>8</v>
      </c>
      <c r="G42" s="9">
        <v>9869</v>
      </c>
      <c r="H42" s="9" t="s">
        <v>159</v>
      </c>
      <c r="I42" s="9" t="s">
        <v>96</v>
      </c>
      <c r="J42" s="3">
        <f>IFERROR(VLOOKUP(Table1[[#This Row],[FoamType]],$CB$1:$CC$25,2,FALSE),0)</f>
        <v>200</v>
      </c>
      <c r="K42" s="9">
        <v>18</v>
      </c>
      <c r="L42" s="9">
        <v>11</v>
      </c>
      <c r="M42" s="9">
        <v>11</v>
      </c>
      <c r="N42" s="9"/>
      <c r="O42" s="9"/>
      <c r="P42" s="9"/>
      <c r="Q42" s="9">
        <v>15</v>
      </c>
      <c r="R42" s="9">
        <v>600</v>
      </c>
      <c r="S42" s="9">
        <v>11</v>
      </c>
      <c r="T42" s="9">
        <f t="shared" si="13"/>
        <v>1.3068</v>
      </c>
      <c r="U42" s="9">
        <f t="shared" si="14"/>
        <v>1.3068</v>
      </c>
      <c r="V42" s="9"/>
      <c r="W42" s="9">
        <v>15</v>
      </c>
      <c r="X42" s="9">
        <f>IFERROR(   Table1[[#This Row],[البلوكات /م3]]+Table1[[#This Row],[البواقى
 المنصرفه
/م3]]-Table1[[#This Row],[البواقى
/م3]],0)</f>
        <v>2.37</v>
      </c>
      <c r="Y42" s="9">
        <f t="shared" si="2"/>
        <v>7.32</v>
      </c>
      <c r="Z42" s="9">
        <v>1</v>
      </c>
      <c r="AA42" s="9">
        <v>0</v>
      </c>
      <c r="AB42" s="9">
        <v>15</v>
      </c>
      <c r="AC42" s="9">
        <v>4.95</v>
      </c>
      <c r="AD42" s="9">
        <f>IFERROR((Table1[[#This Row],[إجمالى الإستهلاك
/م3]]-Table1[[#This Row],[الكمية 
المنتجة
/م3
 ]]),0)</f>
        <v>1.0632000000000001</v>
      </c>
      <c r="AE42" s="29">
        <f>IFERROR((Table1[[#This Row],[الهالك
/م3]]/Table1[[#This Row],[إجمالى الإستهلاك
/م3]]),0)</f>
        <v>0.44860759493670888</v>
      </c>
      <c r="AF42" s="9"/>
      <c r="AG42" s="9">
        <f>IFERROR((Table1[[#This Row],[عدد
البلوكات]]*0.12),"")</f>
        <v>0.12</v>
      </c>
      <c r="AH42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</v>
      </c>
      <c r="AI42" s="9">
        <v>87</v>
      </c>
      <c r="AJ42" s="60">
        <f>IFERROR(Table1[[#This Row],[Plan Hour]]/Table1[[#This Row],[ساعات
العمل
الفعلية]],0)</f>
        <v>3.4482758620689655E-2</v>
      </c>
      <c r="AK42" s="9">
        <f>IFERROR((Table1[[#This Row],[الكمية 
الفعلية
/م3]]-Table1[[#This Row],[الكمية 
المنتجة
/م3
 ]]),"")</f>
        <v>0</v>
      </c>
      <c r="AL42" s="9"/>
      <c r="AM42" s="9"/>
      <c r="AN42" s="9"/>
      <c r="AO42" s="9">
        <v>1</v>
      </c>
      <c r="AP42" s="9">
        <v>1</v>
      </c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 t="e">
        <f t="shared" si="3"/>
        <v>#DIV/0!</v>
      </c>
      <c r="BC42" s="9"/>
      <c r="BD42" s="9" t="e">
        <f t="shared" si="4"/>
        <v>#DIV/0!</v>
      </c>
      <c r="BE42" s="9"/>
      <c r="BF42" s="9">
        <f t="shared" si="5"/>
        <v>0</v>
      </c>
      <c r="BG42" s="9" t="e">
        <f t="shared" si="11"/>
        <v>#DIV/0!</v>
      </c>
      <c r="CB42"/>
      <c r="CC42"/>
      <c r="CD42"/>
      <c r="CE42" s="83"/>
      <c r="CF42"/>
      <c r="CG42"/>
      <c r="CH42"/>
      <c r="CI42"/>
      <c r="CJ42"/>
      <c r="CK42"/>
      <c r="CL42"/>
      <c r="CM42"/>
      <c r="CN42"/>
      <c r="CO42"/>
      <c r="CP42"/>
    </row>
    <row r="43" spans="1:94" ht="22.5" customHeight="1">
      <c r="A43" s="22">
        <v>44200</v>
      </c>
      <c r="B43" s="3" t="str">
        <f>TEXT(Table1[[#This Row],[Date]],"dddd")</f>
        <v>الإثنين</v>
      </c>
      <c r="C43" s="3">
        <f>WEEKNUM(Table1[[#This Row],[Date]],16)</f>
        <v>2</v>
      </c>
      <c r="D43" s="3" t="str">
        <f>TEXT(Table1[[#This Row],[Date]],"mmmm")</f>
        <v>يناير</v>
      </c>
      <c r="E43" s="3" t="str">
        <f>TEXT(Table1[[#This Row],[Date]],"yyyy")</f>
        <v>2021</v>
      </c>
      <c r="F43" s="3" t="s">
        <v>8</v>
      </c>
      <c r="G43" s="3">
        <v>9763</v>
      </c>
      <c r="H43" s="5" t="s">
        <v>156</v>
      </c>
      <c r="I43" s="3" t="s">
        <v>84</v>
      </c>
      <c r="J43" s="3">
        <f>IFERROR(VLOOKUP(Table1[[#This Row],[FoamType]],$CB$1:$CC$25,2,FALSE),0)</f>
        <v>4</v>
      </c>
      <c r="K43" s="3">
        <v>60</v>
      </c>
      <c r="L43" s="3">
        <v>50</v>
      </c>
      <c r="M43" s="3">
        <v>50</v>
      </c>
      <c r="Q43" s="15">
        <v>17</v>
      </c>
      <c r="R43" s="3">
        <v>528</v>
      </c>
      <c r="S43" s="3">
        <v>50</v>
      </c>
      <c r="T43" s="3">
        <f t="shared" si="13"/>
        <v>79.2</v>
      </c>
      <c r="U43" s="4">
        <f t="shared" si="14"/>
        <v>79.2</v>
      </c>
      <c r="W43" s="4">
        <v>17</v>
      </c>
      <c r="X43" s="4">
        <f>IFERROR(   Table1[[#This Row],[البلوكات /م3]]+Table1[[#This Row],[البواقى
 المنصرفه
/م3]]-Table1[[#This Row],[البواقى
/م3]],0)</f>
        <v>80.52000000000001</v>
      </c>
      <c r="Y43" s="21">
        <f t="shared" si="2"/>
        <v>80.52000000000001</v>
      </c>
      <c r="Z43" s="3">
        <v>11</v>
      </c>
      <c r="AA43" s="12">
        <v>0</v>
      </c>
      <c r="AB43" s="15">
        <v>17</v>
      </c>
      <c r="AC43" s="20">
        <v>0</v>
      </c>
      <c r="AD43" s="9">
        <f>IFERROR((Table1[[#This Row],[إجمالى الإستهلاك
/م3]]-Table1[[#This Row],[الكمية 
المنتجة
/م3
 ]]),0)</f>
        <v>1.3200000000000074</v>
      </c>
      <c r="AE43" s="29">
        <f>IFERROR((Table1[[#This Row],[الهالك
/م3]]/Table1[[#This Row],[إجمالى الإستهلاك
/م3]]),0)</f>
        <v>1.6393442622950911E-2</v>
      </c>
      <c r="AG43" s="5">
        <f>IFERROR((Table1[[#This Row],[عدد
البلوكات]]*0.12),"")</f>
        <v>1.3199999999999998</v>
      </c>
      <c r="AH4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19.8</v>
      </c>
      <c r="AJ43" s="59">
        <f>IFERROR(Table1[[#This Row],[Plan Hour]]/Table1[[#This Row],[ساعات
العمل
الفعلية]],0)</f>
        <v>0</v>
      </c>
      <c r="AK43" s="1">
        <f>IFERROR((Table1[[#This Row],[الكمية 
الفعلية
/م3]]-Table1[[#This Row],[الكمية 
المنتجة
/م3
 ]]),"")</f>
        <v>0</v>
      </c>
      <c r="AU43" s="18"/>
      <c r="AV43" s="18"/>
      <c r="AW43" s="1"/>
      <c r="AX43" s="1"/>
      <c r="AY43" s="1"/>
      <c r="AZ43" s="1"/>
      <c r="BA43" s="1"/>
      <c r="BB43" s="1" t="e">
        <f t="shared" si="3"/>
        <v>#DIV/0!</v>
      </c>
      <c r="BC43" s="1"/>
      <c r="BD43" s="1" t="e">
        <f t="shared" si="4"/>
        <v>#DIV/0!</v>
      </c>
      <c r="BE43" s="1"/>
      <c r="BF43" s="33">
        <f t="shared" si="5"/>
        <v>0</v>
      </c>
      <c r="BG43" s="11" t="e">
        <f t="shared" si="11"/>
        <v>#DIV/0!</v>
      </c>
      <c r="CB43"/>
      <c r="CC43"/>
      <c r="CD43"/>
      <c r="CE43" s="83"/>
      <c r="CF43"/>
      <c r="CG43"/>
      <c r="CH43"/>
      <c r="CI43"/>
      <c r="CJ43"/>
      <c r="CK43"/>
      <c r="CL43"/>
      <c r="CM43"/>
      <c r="CN43"/>
      <c r="CO43"/>
      <c r="CP43"/>
    </row>
    <row r="44" spans="1:94" ht="22.5" customHeight="1">
      <c r="A44" s="22">
        <v>44200</v>
      </c>
      <c r="B44" s="3" t="str">
        <f>TEXT(Table1[[#This Row],[Date]],"dddd")</f>
        <v>الإثنين</v>
      </c>
      <c r="C44" s="3">
        <f>WEEKNUM(Table1[[#This Row],[Date]],16)</f>
        <v>2</v>
      </c>
      <c r="D44" s="3" t="str">
        <f>TEXT(Table1[[#This Row],[Date]],"mmmm")</f>
        <v>يناير</v>
      </c>
      <c r="E44" s="3" t="str">
        <f>TEXT(Table1[[#This Row],[Date]],"yyyy")</f>
        <v>2021</v>
      </c>
      <c r="F44" s="3" t="s">
        <v>8</v>
      </c>
      <c r="G44" s="3">
        <v>27</v>
      </c>
      <c r="H44" s="5" t="s">
        <v>160</v>
      </c>
      <c r="I44" s="3" t="s">
        <v>85</v>
      </c>
      <c r="J44" s="3">
        <f>IFERROR(VLOOKUP(Table1[[#This Row],[FoamType]],$CB$1:$CC$25,2,FALSE),0)</f>
        <v>2.5</v>
      </c>
      <c r="K44" s="3">
        <v>40</v>
      </c>
      <c r="L44" s="3">
        <v>40</v>
      </c>
      <c r="M44" s="3">
        <v>24</v>
      </c>
      <c r="Q44" s="15">
        <v>25</v>
      </c>
      <c r="R44" s="3">
        <v>157</v>
      </c>
      <c r="S44" s="3">
        <v>24</v>
      </c>
      <c r="T44" s="3">
        <f t="shared" si="13"/>
        <v>6.0288000000000004</v>
      </c>
      <c r="U44" s="4">
        <f t="shared" si="14"/>
        <v>6.0288000000000004</v>
      </c>
      <c r="X44" s="4">
        <f>IFERROR(   Table1[[#This Row],[البلوكات /م3]]+Table1[[#This Row],[البواقى
 المنصرفه
/م3]]-Table1[[#This Row],[البواقى
/م3]],0)</f>
        <v>6.04</v>
      </c>
      <c r="Y44" s="21">
        <f t="shared" si="2"/>
        <v>0</v>
      </c>
      <c r="Z44" s="3">
        <v>0</v>
      </c>
      <c r="AA44" s="12">
        <v>8.01</v>
      </c>
      <c r="AB44" s="15">
        <v>25</v>
      </c>
      <c r="AC44" s="20">
        <v>1.97</v>
      </c>
      <c r="AD44" s="9">
        <f>IFERROR((Table1[[#This Row],[إجمالى الإستهلاك
/م3]]-Table1[[#This Row],[الكمية 
المنتجة
/م3
 ]]),0)</f>
        <v>1.1199999999999655E-2</v>
      </c>
      <c r="AE44" s="29">
        <f>IFERROR((Table1[[#This Row],[الهالك
/م3]]/Table1[[#This Row],[إجمالى الإستهلاك
/م3]]),0)</f>
        <v>1.8543046357615322E-3</v>
      </c>
      <c r="AG44" s="5">
        <f>IFERROR((Table1[[#This Row],[عدد
البلوكات]]*0.12),"")</f>
        <v>0</v>
      </c>
      <c r="AH4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2.4115200000000003</v>
      </c>
      <c r="AJ44" s="59">
        <f>IFERROR(Table1[[#This Row],[Plan Hour]]/Table1[[#This Row],[ساعات
العمل
الفعلية]],0)</f>
        <v>0</v>
      </c>
      <c r="AK44" s="1">
        <f>IFERROR((Table1[[#This Row],[الكمية 
الفعلية
/م3]]-Table1[[#This Row],[الكمية 
المنتجة
/م3
 ]]),"")</f>
        <v>0</v>
      </c>
      <c r="AU44" s="18"/>
      <c r="AV44" s="18"/>
      <c r="AW44" s="1"/>
      <c r="AX44" s="1"/>
      <c r="AY44" s="1"/>
      <c r="AZ44" s="1"/>
      <c r="BA44" s="1"/>
      <c r="BB44" s="1">
        <f t="shared" si="3"/>
        <v>4.066666666666667E-2</v>
      </c>
      <c r="BC44" s="1">
        <v>3.8399999999999997E-2</v>
      </c>
      <c r="BD44" s="1">
        <f t="shared" si="4"/>
        <v>2.2666666666666738E-3</v>
      </c>
      <c r="BE44" s="1">
        <v>180</v>
      </c>
      <c r="BF44" s="1">
        <v>24.5</v>
      </c>
      <c r="BG44" s="11">
        <f t="shared" si="11"/>
        <v>5.5737704918032954E-2</v>
      </c>
      <c r="CB44"/>
      <c r="CC44"/>
      <c r="CD44"/>
      <c r="CE44" s="83"/>
      <c r="CF44"/>
      <c r="CG44"/>
      <c r="CH44"/>
      <c r="CI44"/>
      <c r="CJ44"/>
      <c r="CK44"/>
      <c r="CL44"/>
      <c r="CM44"/>
      <c r="CN44"/>
      <c r="CO44"/>
      <c r="CP44"/>
    </row>
    <row r="45" spans="1:94" ht="22.5" customHeight="1">
      <c r="A45" s="22">
        <v>44200</v>
      </c>
      <c r="B45" s="3" t="str">
        <f>TEXT(Table1[[#This Row],[Date]],"dddd")</f>
        <v>الإثنين</v>
      </c>
      <c r="C45" s="3">
        <f>WEEKNUM(Table1[[#This Row],[Date]],16)</f>
        <v>2</v>
      </c>
      <c r="D45" s="3" t="str">
        <f>TEXT(Table1[[#This Row],[Date]],"mmmm")</f>
        <v>يناير</v>
      </c>
      <c r="E45" s="3" t="str">
        <f>TEXT(Table1[[#This Row],[Date]],"yyyy")</f>
        <v>2021</v>
      </c>
      <c r="F45" s="3" t="s">
        <v>8</v>
      </c>
      <c r="G45" s="3">
        <v>26</v>
      </c>
      <c r="H45" s="5" t="s">
        <v>161</v>
      </c>
      <c r="I45" s="3" t="s">
        <v>84</v>
      </c>
      <c r="J45" s="3">
        <f>IFERROR(VLOOKUP(Table1[[#This Row],[FoamType]],$CB$1:$CC$25,2,FALSE),0)</f>
        <v>4</v>
      </c>
      <c r="K45" s="3">
        <v>40</v>
      </c>
      <c r="L45" s="3">
        <v>40</v>
      </c>
      <c r="M45" s="3">
        <v>34</v>
      </c>
      <c r="Q45" s="15">
        <v>12</v>
      </c>
      <c r="R45" s="3">
        <v>497</v>
      </c>
      <c r="S45" s="3">
        <v>34</v>
      </c>
      <c r="T45" s="3">
        <f t="shared" si="13"/>
        <v>27.036799999999999</v>
      </c>
      <c r="U45" s="4">
        <f t="shared" si="14"/>
        <v>27.036799999999999</v>
      </c>
      <c r="W45" s="4">
        <v>12</v>
      </c>
      <c r="X45" s="4">
        <f>IFERROR(   Table1[[#This Row],[البلوكات /م3]]+Table1[[#This Row],[البواقى
 المنصرفه
/م3]]-Table1[[#This Row],[البواقى
/م3]],0)</f>
        <v>31.380000000000003</v>
      </c>
      <c r="Y45" s="21">
        <f t="shared" si="2"/>
        <v>29.28</v>
      </c>
      <c r="Z45" s="3">
        <v>4</v>
      </c>
      <c r="AA45" s="12">
        <v>4.25</v>
      </c>
      <c r="AB45" s="15">
        <v>12</v>
      </c>
      <c r="AC45" s="20">
        <v>2.15</v>
      </c>
      <c r="AD45" s="9">
        <f>IFERROR((Table1[[#This Row],[إجمالى الإستهلاك
/م3]]-Table1[[#This Row],[الكمية 
المنتجة
/م3
 ]]),0)</f>
        <v>4.3432000000000031</v>
      </c>
      <c r="AE45" s="29">
        <f>IFERROR((Table1[[#This Row],[الهالك
/م3]]/Table1[[#This Row],[إجمالى الإستهلاك
/م3]]),0)</f>
        <v>0.13840662842574897</v>
      </c>
      <c r="AG45" s="5">
        <f>IFERROR((Table1[[#This Row],[عدد
البلوكات]]*0.12),"")</f>
        <v>0.48</v>
      </c>
      <c r="AH4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6.7591999999999999</v>
      </c>
      <c r="AJ45" s="59">
        <f>IFERROR(Table1[[#This Row],[Plan Hour]]/Table1[[#This Row],[ساعات
العمل
الفعلية]],0)</f>
        <v>0</v>
      </c>
      <c r="AK45" s="1">
        <f>IFERROR((Table1[[#This Row],[الكمية 
الفعلية
/م3]]-Table1[[#This Row],[الكمية 
المنتجة
/م3
 ]]),"")</f>
        <v>0</v>
      </c>
      <c r="AU45" s="18"/>
      <c r="AV45" s="18"/>
      <c r="AW45" s="1"/>
      <c r="AX45" s="1"/>
      <c r="AY45" s="1"/>
      <c r="AZ45" s="1"/>
      <c r="BA45" s="1"/>
      <c r="BB45" s="1" t="e">
        <f t="shared" si="3"/>
        <v>#DIV/0!</v>
      </c>
      <c r="BC45" s="1"/>
      <c r="BD45" s="1" t="e">
        <f t="shared" si="4"/>
        <v>#DIV/0!</v>
      </c>
      <c r="BE45" s="1"/>
      <c r="BF45" s="33">
        <f t="shared" si="5"/>
        <v>0</v>
      </c>
      <c r="BG45" s="11" t="e">
        <f t="shared" si="11"/>
        <v>#DIV/0!</v>
      </c>
      <c r="CB45"/>
      <c r="CC45"/>
      <c r="CD45"/>
      <c r="CE45" s="83"/>
      <c r="CF45"/>
      <c r="CG45"/>
      <c r="CH45"/>
      <c r="CI45"/>
      <c r="CJ45"/>
      <c r="CK45"/>
      <c r="CL45"/>
      <c r="CM45"/>
      <c r="CN45"/>
      <c r="CO45"/>
      <c r="CP45"/>
    </row>
    <row r="46" spans="1:94" ht="22.5" customHeight="1">
      <c r="A46" s="22">
        <v>44200</v>
      </c>
      <c r="B46" s="3" t="str">
        <f>TEXT(Table1[[#This Row],[Date]],"dddd")</f>
        <v>الإثنين</v>
      </c>
      <c r="C46" s="3">
        <f>WEEKNUM(Table1[[#This Row],[Date]],16)</f>
        <v>2</v>
      </c>
      <c r="D46" s="3" t="str">
        <f>TEXT(Table1[[#This Row],[Date]],"mmmm")</f>
        <v>يناير</v>
      </c>
      <c r="E46" s="3" t="str">
        <f>TEXT(Table1[[#This Row],[Date]],"yyyy")</f>
        <v>2021</v>
      </c>
      <c r="F46" s="3" t="s">
        <v>8</v>
      </c>
      <c r="G46" s="3">
        <v>25</v>
      </c>
      <c r="H46" s="5" t="s">
        <v>162</v>
      </c>
      <c r="I46" s="3" t="s">
        <v>84</v>
      </c>
      <c r="J46" s="3">
        <f>IFERROR(VLOOKUP(Table1[[#This Row],[FoamType]],$CB$1:$CC$25,2,FALSE),0)</f>
        <v>4</v>
      </c>
      <c r="K46" s="3">
        <v>60</v>
      </c>
      <c r="L46" s="3">
        <v>60</v>
      </c>
      <c r="M46" s="3">
        <v>19</v>
      </c>
      <c r="Q46" s="15">
        <v>17</v>
      </c>
      <c r="R46" s="3">
        <v>200</v>
      </c>
      <c r="S46" s="3">
        <v>19</v>
      </c>
      <c r="T46" s="3">
        <f t="shared" si="13"/>
        <v>13.68</v>
      </c>
      <c r="U46" s="4">
        <f t="shared" si="14"/>
        <v>13.68</v>
      </c>
      <c r="W46" s="4">
        <v>17</v>
      </c>
      <c r="X46" s="4">
        <f>IFERROR(   Table1[[#This Row],[البلوكات /م3]]+Table1[[#This Row],[البواقى
 المنصرفه
/م3]]-Table1[[#This Row],[البواقى
/م3]],0)</f>
        <v>14.64</v>
      </c>
      <c r="Y46" s="21">
        <f t="shared" ref="Y46:Y109" si="15">Z46*7.32</f>
        <v>14.64</v>
      </c>
      <c r="Z46" s="3">
        <v>2</v>
      </c>
      <c r="AA46" s="12">
        <v>0</v>
      </c>
      <c r="AB46" s="15">
        <v>17</v>
      </c>
      <c r="AC46" s="20">
        <v>0</v>
      </c>
      <c r="AD46" s="9">
        <f>IFERROR((Table1[[#This Row],[إجمالى الإستهلاك
/م3]]-Table1[[#This Row],[الكمية 
المنتجة
/م3
 ]]),0)</f>
        <v>0.96000000000000085</v>
      </c>
      <c r="AE46" s="29">
        <f>IFERROR((Table1[[#This Row],[الهالك
/م3]]/Table1[[#This Row],[إجمالى الإستهلاك
/م3]]),0)</f>
        <v>6.5573770491803338E-2</v>
      </c>
      <c r="AG46" s="5">
        <f>IFERROR((Table1[[#This Row],[عدد
البلوكات]]*0.12),"")</f>
        <v>0.24</v>
      </c>
      <c r="AH4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3.42</v>
      </c>
      <c r="AJ46" s="59">
        <f>IFERROR(Table1[[#This Row],[Plan Hour]]/Table1[[#This Row],[ساعات
العمل
الفعلية]],0)</f>
        <v>0</v>
      </c>
      <c r="AK46" s="1">
        <f>IFERROR((Table1[[#This Row],[الكمية 
الفعلية
/م3]]-Table1[[#This Row],[الكمية 
المنتجة
/م3
 ]]),"")</f>
        <v>0</v>
      </c>
      <c r="AU46" s="18"/>
      <c r="AV46" s="18"/>
      <c r="AW46" s="1"/>
      <c r="AX46" s="1"/>
      <c r="AY46" s="1"/>
      <c r="AZ46" s="1"/>
      <c r="BA46" s="1"/>
      <c r="BB46" s="1" t="e">
        <f t="shared" si="3"/>
        <v>#DIV/0!</v>
      </c>
      <c r="BC46" s="1"/>
      <c r="BD46" s="1" t="e">
        <f t="shared" si="4"/>
        <v>#DIV/0!</v>
      </c>
      <c r="BE46" s="1"/>
      <c r="BF46" s="33">
        <f t="shared" si="5"/>
        <v>0</v>
      </c>
      <c r="BG46" s="11" t="e">
        <f t="shared" si="11"/>
        <v>#DIV/0!</v>
      </c>
      <c r="CB46"/>
      <c r="CC46"/>
      <c r="CD46"/>
      <c r="CE46" s="83"/>
      <c r="CF46"/>
      <c r="CG46"/>
      <c r="CH46"/>
      <c r="CI46"/>
      <c r="CJ46"/>
      <c r="CK46"/>
      <c r="CL46"/>
      <c r="CM46"/>
      <c r="CN46"/>
      <c r="CO46"/>
      <c r="CP46"/>
    </row>
    <row r="47" spans="1:94" ht="22.5" customHeight="1">
      <c r="A47" s="22">
        <v>44200</v>
      </c>
      <c r="B47" s="3" t="str">
        <f>TEXT(Table1[[#This Row],[Date]],"dddd")</f>
        <v>الإثنين</v>
      </c>
      <c r="C47" s="3">
        <f>WEEKNUM(Table1[[#This Row],[Date]],16)</f>
        <v>2</v>
      </c>
      <c r="D47" s="3" t="str">
        <f>TEXT(Table1[[#This Row],[Date]],"mmmm")</f>
        <v>يناير</v>
      </c>
      <c r="E47" s="3" t="str">
        <f>TEXT(Table1[[#This Row],[Date]],"yyyy")</f>
        <v>2021</v>
      </c>
      <c r="F47" s="3" t="s">
        <v>8</v>
      </c>
      <c r="G47" s="3">
        <v>9</v>
      </c>
      <c r="H47" s="5" t="s">
        <v>25</v>
      </c>
      <c r="I47" s="3" t="s">
        <v>92</v>
      </c>
      <c r="J47" s="3">
        <f>IFERROR(VLOOKUP(Table1[[#This Row],[FoamType]],$CB$1:$CC$25,2,FALSE),0)</f>
        <v>0.6</v>
      </c>
      <c r="K47" s="3">
        <v>10</v>
      </c>
      <c r="L47" s="3">
        <v>8</v>
      </c>
      <c r="M47" s="3">
        <v>5</v>
      </c>
      <c r="Q47" s="15">
        <v>20</v>
      </c>
      <c r="S47" s="3">
        <v>5.0999999999999996</v>
      </c>
      <c r="T47" s="3">
        <v>2.1</v>
      </c>
      <c r="U47" s="4">
        <v>2</v>
      </c>
      <c r="X47" s="4">
        <f>IFERROR(   Table1[[#This Row],[البلوكات /م3]]+Table1[[#This Row],[البواقى
 المنصرفه
/م3]]-Table1[[#This Row],[البواقى
/م3]],0)</f>
        <v>4</v>
      </c>
      <c r="Y47" s="21">
        <f t="shared" si="15"/>
        <v>0</v>
      </c>
      <c r="Z47" s="3">
        <v>0</v>
      </c>
      <c r="AA47" s="12">
        <v>4</v>
      </c>
      <c r="AB47" s="15">
        <v>20</v>
      </c>
      <c r="AD47" s="9">
        <f>IFERROR((Table1[[#This Row],[إجمالى الإستهلاك
/م3]]-Table1[[#This Row],[الكمية 
المنتجة
/م3
 ]]),0)</f>
        <v>2</v>
      </c>
      <c r="AE47" s="29">
        <f>IFERROR((Table1[[#This Row],[الهالك
/م3]]/Table1[[#This Row],[إجمالى الإستهلاك
/م3]]),0)</f>
        <v>0.5</v>
      </c>
      <c r="AG47" s="5">
        <f>IFERROR((Table1[[#This Row],[عدد
البلوكات]]*0.12),"")</f>
        <v>0</v>
      </c>
      <c r="AH4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3.3333333333333335</v>
      </c>
      <c r="AJ47" s="59">
        <f>IFERROR(Table1[[#This Row],[Plan Hour]]/Table1[[#This Row],[ساعات
العمل
الفعلية]],0)</f>
        <v>0</v>
      </c>
      <c r="AK47" s="1">
        <f>IFERROR((Table1[[#This Row],[الكمية 
الفعلية
/م3]]-Table1[[#This Row],[الكمية 
المنتجة
/م3
 ]]),"")</f>
        <v>0.10000000000000009</v>
      </c>
      <c r="AU47" s="18"/>
      <c r="AV47" s="18"/>
      <c r="AW47" s="1"/>
      <c r="AX47" s="1"/>
      <c r="AY47" s="1"/>
      <c r="AZ47" s="1"/>
      <c r="BA47" s="1"/>
      <c r="BB47" s="1">
        <f t="shared" si="3"/>
        <v>4.3385490753911808E-4</v>
      </c>
      <c r="BC47" s="1">
        <v>4.17231E-4</v>
      </c>
      <c r="BD47" s="1">
        <f t="shared" si="4"/>
        <v>1.6623907539118088E-5</v>
      </c>
      <c r="BE47" s="1">
        <v>16872</v>
      </c>
      <c r="BF47" s="1">
        <v>2304.9</v>
      </c>
      <c r="BG47" s="11">
        <f t="shared" si="11"/>
        <v>3.831674426229513E-2</v>
      </c>
      <c r="CB47"/>
      <c r="CC47"/>
      <c r="CD47"/>
      <c r="CE47" s="83"/>
      <c r="CF47"/>
      <c r="CG47"/>
      <c r="CH47"/>
      <c r="CI47"/>
      <c r="CJ47"/>
      <c r="CK47"/>
      <c r="CL47"/>
      <c r="CM47"/>
      <c r="CN47"/>
      <c r="CO47"/>
      <c r="CP47"/>
    </row>
    <row r="48" spans="1:94" ht="22.5" customHeight="1">
      <c r="A48" s="22">
        <v>44200</v>
      </c>
      <c r="B48" s="3" t="str">
        <f>TEXT(Table1[[#This Row],[Date]],"dddd")</f>
        <v>الإثنين</v>
      </c>
      <c r="C48" s="3">
        <f>WEEKNUM(Table1[[#This Row],[Date]],16)</f>
        <v>2</v>
      </c>
      <c r="D48" s="3" t="str">
        <f>TEXT(Table1[[#This Row],[Date]],"mmmm")</f>
        <v>يناير</v>
      </c>
      <c r="E48" s="3" t="str">
        <f>TEXT(Table1[[#This Row],[Date]],"yyyy")</f>
        <v>2021</v>
      </c>
      <c r="F48" s="3" t="s">
        <v>8</v>
      </c>
      <c r="G48" s="3">
        <v>5</v>
      </c>
      <c r="H48" s="5" t="s">
        <v>47</v>
      </c>
      <c r="I48" s="3" t="s">
        <v>92</v>
      </c>
      <c r="J48" s="3">
        <f>IFERROR(VLOOKUP(Table1[[#This Row],[FoamType]],$CB$1:$CC$25,2,FALSE),0)</f>
        <v>0.6</v>
      </c>
      <c r="K48" s="3">
        <v>140</v>
      </c>
      <c r="L48" s="3">
        <v>8</v>
      </c>
      <c r="M48" s="3">
        <v>4</v>
      </c>
      <c r="Q48" s="15">
        <v>35</v>
      </c>
      <c r="S48" s="3">
        <v>4.0999999999999996</v>
      </c>
      <c r="T48" s="3">
        <v>3.7</v>
      </c>
      <c r="U48" s="4">
        <v>3.5</v>
      </c>
      <c r="X48" s="4">
        <f>IFERROR(   Table1[[#This Row],[البلوكات /م3]]+Table1[[#This Row],[البواقى
 المنصرفه
/م3]]-Table1[[#This Row],[البواقى
/م3]],0)</f>
        <v>7.5</v>
      </c>
      <c r="Y48" s="21">
        <f t="shared" si="15"/>
        <v>0</v>
      </c>
      <c r="Z48" s="3">
        <v>0</v>
      </c>
      <c r="AA48" s="12">
        <v>7.5</v>
      </c>
      <c r="AB48" s="15">
        <v>35</v>
      </c>
      <c r="AC48" s="20">
        <v>0</v>
      </c>
      <c r="AD48" s="9">
        <f>IFERROR((Table1[[#This Row],[إجمالى الإستهلاك
/م3]]-Table1[[#This Row],[الكمية 
المنتجة
/م3
 ]]),0)</f>
        <v>4</v>
      </c>
      <c r="AE48" s="29">
        <f>IFERROR((Table1[[#This Row],[الهالك
/م3]]/Table1[[#This Row],[إجمالى الإستهلاك
/م3]]),0)</f>
        <v>0.53333333333333333</v>
      </c>
      <c r="AG48" s="5">
        <f>IFERROR((Table1[[#This Row],[عدد
البلوكات]]*0.12),"")</f>
        <v>0</v>
      </c>
      <c r="AH4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5.8333333333333339</v>
      </c>
      <c r="AJ48" s="59">
        <f>IFERROR(Table1[[#This Row],[Plan Hour]]/Table1[[#This Row],[ساعات
العمل
الفعلية]],0)</f>
        <v>0</v>
      </c>
      <c r="AK48" s="1">
        <f>IFERROR((Table1[[#This Row],[الكمية 
الفعلية
/م3]]-Table1[[#This Row],[الكمية 
المنتجة
/م3
 ]]),"")</f>
        <v>0.20000000000000018</v>
      </c>
      <c r="AU48" s="18"/>
      <c r="AV48" s="18"/>
      <c r="AW48" s="1"/>
      <c r="AX48" s="1"/>
      <c r="AY48" s="1"/>
      <c r="AZ48" s="1"/>
      <c r="BA48" s="1"/>
      <c r="BB48" s="1" t="e">
        <f t="shared" si="3"/>
        <v>#DIV/0!</v>
      </c>
      <c r="BC48" s="1"/>
      <c r="BD48" s="1" t="e">
        <f t="shared" si="4"/>
        <v>#DIV/0!</v>
      </c>
      <c r="BE48" s="1"/>
      <c r="BF48" s="33">
        <f t="shared" si="5"/>
        <v>0</v>
      </c>
      <c r="BG48" s="11" t="e">
        <f t="shared" si="11"/>
        <v>#DIV/0!</v>
      </c>
      <c r="CB48"/>
      <c r="CC48"/>
      <c r="CD48"/>
      <c r="CE48" s="83"/>
      <c r="CF48"/>
      <c r="CG48"/>
      <c r="CH48"/>
      <c r="CI48"/>
      <c r="CJ48"/>
      <c r="CK48"/>
      <c r="CL48"/>
      <c r="CM48"/>
      <c r="CN48"/>
      <c r="CO48"/>
      <c r="CP48"/>
    </row>
    <row r="49" spans="1:94" ht="22.5" customHeight="1">
      <c r="A49" s="22">
        <v>44200</v>
      </c>
      <c r="B49" s="3" t="str">
        <f>TEXT(Table1[[#This Row],[Date]],"dddd")</f>
        <v>الإثنين</v>
      </c>
      <c r="C49" s="3">
        <f>WEEKNUM(Table1[[#This Row],[Date]],16)</f>
        <v>2</v>
      </c>
      <c r="D49" s="3" t="str">
        <f>TEXT(Table1[[#This Row],[Date]],"mmmm")</f>
        <v>يناير</v>
      </c>
      <c r="E49" s="3" t="str">
        <f>TEXT(Table1[[#This Row],[Date]],"yyyy")</f>
        <v>2021</v>
      </c>
      <c r="F49" s="3" t="s">
        <v>8</v>
      </c>
      <c r="G49" s="3">
        <v>5</v>
      </c>
      <c r="H49" s="5" t="s">
        <v>47</v>
      </c>
      <c r="I49" s="3" t="s">
        <v>92</v>
      </c>
      <c r="J49" s="3">
        <f>IFERROR(VLOOKUP(Table1[[#This Row],[FoamType]],$CB$1:$CC$25,2,FALSE),0)</f>
        <v>0.6</v>
      </c>
      <c r="K49" s="3">
        <v>30</v>
      </c>
      <c r="L49" s="3">
        <v>7</v>
      </c>
      <c r="M49" s="3">
        <v>7</v>
      </c>
      <c r="Q49" s="15">
        <v>35</v>
      </c>
      <c r="R49" s="3">
        <v>1960</v>
      </c>
      <c r="S49" s="3">
        <v>7.1</v>
      </c>
      <c r="T49" s="3">
        <f t="shared" si="13"/>
        <v>2.9223599999999998</v>
      </c>
      <c r="U49" s="4">
        <f t="shared" si="14"/>
        <v>2.8812000000000002</v>
      </c>
      <c r="X49" s="4">
        <f>IFERROR(   Table1[[#This Row],[البلوكات /م3]]+Table1[[#This Row],[البواقى
 المنصرفه
/م3]]-Table1[[#This Row],[البواقى
/م3]],0)</f>
        <v>0</v>
      </c>
      <c r="Y49" s="21">
        <f t="shared" si="15"/>
        <v>0</v>
      </c>
      <c r="AB49" s="15"/>
      <c r="AD49" s="9">
        <f>IFERROR((Table1[[#This Row],[إجمالى الإستهلاك
/م3]]-Table1[[#This Row],[الكمية 
المنتجة
/م3
 ]]),0)</f>
        <v>-2.8812000000000002</v>
      </c>
      <c r="AE49" s="29">
        <f>IFERROR((Table1[[#This Row],[الهالك
/م3]]/Table1[[#This Row],[إجمالى الإستهلاك
/م3]]),0)</f>
        <v>0</v>
      </c>
      <c r="AG49" s="5">
        <f>IFERROR((Table1[[#This Row],[عدد
البلوكات]]*0.12),"")</f>
        <v>0</v>
      </c>
      <c r="AH4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4.8020000000000005</v>
      </c>
      <c r="AJ49" s="59">
        <f>IFERROR(Table1[[#This Row],[Plan Hour]]/Table1[[#This Row],[ساعات
العمل
الفعلية]],0)</f>
        <v>0</v>
      </c>
      <c r="AK49" s="1">
        <f>IFERROR((Table1[[#This Row],[الكمية 
الفعلية
/م3]]-Table1[[#This Row],[الكمية 
المنتجة
/م3
 ]]),"")</f>
        <v>4.1159999999999641E-2</v>
      </c>
      <c r="AU49" s="18"/>
      <c r="AV49" s="18"/>
      <c r="AW49" s="1"/>
      <c r="AX49" s="1"/>
      <c r="AY49" s="1"/>
      <c r="AZ49" s="1"/>
      <c r="BA49" s="1"/>
      <c r="BB49" s="1">
        <f t="shared" ref="BB49" si="16">BC49+BD49</f>
        <v>1.5561224489795918E-3</v>
      </c>
      <c r="BC49" s="1">
        <v>1.5123000000000001E-3</v>
      </c>
      <c r="BD49" s="1">
        <f t="shared" si="4"/>
        <v>4.3822448979591842E-5</v>
      </c>
      <c r="BE49" s="1">
        <v>4704</v>
      </c>
      <c r="BF49" s="30">
        <f t="shared" si="5"/>
        <v>642.62295081967216</v>
      </c>
      <c r="BG49" s="11">
        <f t="shared" si="11"/>
        <v>2.8161311475409838E-2</v>
      </c>
      <c r="CB49"/>
      <c r="CC49"/>
      <c r="CD49"/>
      <c r="CE49" s="83"/>
      <c r="CF49"/>
      <c r="CG49"/>
      <c r="CH49"/>
      <c r="CI49"/>
      <c r="CJ49"/>
      <c r="CK49"/>
      <c r="CL49"/>
      <c r="CM49"/>
      <c r="CN49"/>
      <c r="CO49"/>
      <c r="CP49"/>
    </row>
    <row r="50" spans="1:94" ht="22.5" customHeight="1">
      <c r="A50" s="22">
        <v>44200</v>
      </c>
      <c r="B50" s="3" t="str">
        <f>TEXT(Table1[[#This Row],[Date]],"dddd")</f>
        <v>الإثنين</v>
      </c>
      <c r="C50" s="3">
        <f>WEEKNUM(Table1[[#This Row],[Date]],16)</f>
        <v>2</v>
      </c>
      <c r="D50" s="3" t="str">
        <f>TEXT(Table1[[#This Row],[Date]],"mmmm")</f>
        <v>يناير</v>
      </c>
      <c r="E50" s="3" t="str">
        <f>TEXT(Table1[[#This Row],[Date]],"yyyy")</f>
        <v>2021</v>
      </c>
      <c r="F50" s="3" t="s">
        <v>8</v>
      </c>
      <c r="G50" s="3">
        <v>9901</v>
      </c>
      <c r="H50" s="5" t="s">
        <v>41</v>
      </c>
      <c r="I50" s="3" t="s">
        <v>92</v>
      </c>
      <c r="J50" s="3">
        <f>IFERROR(VLOOKUP(Table1[[#This Row],[FoamType]],$CB$1:$CC$25,2,FALSE),0)</f>
        <v>0.6</v>
      </c>
      <c r="K50" s="3">
        <v>30</v>
      </c>
      <c r="L50" s="3">
        <v>25</v>
      </c>
      <c r="M50" s="3">
        <v>25</v>
      </c>
      <c r="Q50" s="15">
        <v>30</v>
      </c>
      <c r="R50" s="3">
        <v>1</v>
      </c>
      <c r="S50" s="3">
        <v>25</v>
      </c>
      <c r="T50" s="3">
        <f t="shared" si="13"/>
        <v>1.8749999999999999E-2</v>
      </c>
      <c r="U50" s="4">
        <f t="shared" si="14"/>
        <v>1.8749999999999999E-2</v>
      </c>
      <c r="X50" s="4">
        <f>IFERROR(   Table1[[#This Row],[البلوكات /م3]]+Table1[[#This Row],[البواقى
 المنصرفه
/م3]]-Table1[[#This Row],[البواقى
/م3]],0)</f>
        <v>1.9E-2</v>
      </c>
      <c r="Y50" s="21">
        <f t="shared" si="15"/>
        <v>0</v>
      </c>
      <c r="AA50" s="12">
        <v>1.9E-2</v>
      </c>
      <c r="AB50" s="15">
        <v>30</v>
      </c>
      <c r="AD50" s="9">
        <f>IFERROR((Table1[[#This Row],[إجمالى الإستهلاك
/م3]]-Table1[[#This Row],[الكمية 
المنتجة
/م3
 ]]),0)</f>
        <v>2.5000000000000022E-4</v>
      </c>
      <c r="AE50" s="29">
        <f>IFERROR((Table1[[#This Row],[الهالك
/م3]]/Table1[[#This Row],[إجمالى الإستهلاك
/م3]]),0)</f>
        <v>1.3157894736842117E-2</v>
      </c>
      <c r="AG50" s="5">
        <f>IFERROR((Table1[[#This Row],[عدد
البلوكات]]*0.12),"")</f>
        <v>0</v>
      </c>
      <c r="AH5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3.125E-2</v>
      </c>
      <c r="AJ50" s="59">
        <f>IFERROR(Table1[[#This Row],[Plan Hour]]/Table1[[#This Row],[ساعات
العمل
الفعلية]],0)</f>
        <v>0</v>
      </c>
      <c r="AK50" s="1">
        <f>IFERROR((Table1[[#This Row],[الكمية 
الفعلية
/م3]]-Table1[[#This Row],[الكمية 
المنتجة
/م3
 ]]),"")</f>
        <v>0</v>
      </c>
      <c r="AU50" s="18"/>
      <c r="AV50" s="18"/>
      <c r="AW50" s="1"/>
      <c r="AX50" s="1"/>
      <c r="AY50" s="1"/>
      <c r="AZ50" s="1"/>
      <c r="BA50" s="1"/>
      <c r="BB50" s="11" t="s">
        <v>10</v>
      </c>
      <c r="BC50" s="11" t="s">
        <v>10</v>
      </c>
      <c r="BD50" s="11" t="s">
        <v>10</v>
      </c>
      <c r="BE50" s="11" t="s">
        <v>10</v>
      </c>
      <c r="BF50" s="11" t="s">
        <v>10</v>
      </c>
      <c r="BG50" s="11" t="s">
        <v>10</v>
      </c>
      <c r="CB50"/>
      <c r="CC50"/>
      <c r="CD50"/>
      <c r="CE50" s="83"/>
      <c r="CF50"/>
      <c r="CG50"/>
      <c r="CH50"/>
      <c r="CI50"/>
      <c r="CJ50"/>
      <c r="CK50"/>
      <c r="CL50"/>
      <c r="CM50"/>
      <c r="CN50"/>
      <c r="CO50"/>
      <c r="CP50"/>
    </row>
    <row r="51" spans="1:94" ht="22.5" customHeight="1">
      <c r="A51" s="22">
        <v>44200</v>
      </c>
      <c r="B51" s="3" t="str">
        <f>TEXT(Table1[[#This Row],[Date]],"dddd")</f>
        <v>الإثنين</v>
      </c>
      <c r="C51" s="3">
        <f>WEEKNUM(Table1[[#This Row],[Date]],16)</f>
        <v>2</v>
      </c>
      <c r="D51" s="3" t="str">
        <f>TEXT(Table1[[#This Row],[Date]],"mmmm")</f>
        <v>يناير</v>
      </c>
      <c r="E51" s="3" t="str">
        <f>TEXT(Table1[[#This Row],[Date]],"yyyy")</f>
        <v>2021</v>
      </c>
      <c r="F51" s="3" t="s">
        <v>8</v>
      </c>
      <c r="G51" s="3">
        <v>9</v>
      </c>
      <c r="H51" s="5" t="s">
        <v>25</v>
      </c>
      <c r="I51" s="3" t="s">
        <v>107</v>
      </c>
      <c r="J51" s="3">
        <f>IFERROR(VLOOKUP(Table1[[#This Row],[FoamType]],$CB$1:$CC$25,2,FALSE),0)</f>
        <v>50</v>
      </c>
      <c r="K51" s="3">
        <v>20</v>
      </c>
      <c r="L51" s="3">
        <v>20</v>
      </c>
      <c r="M51" s="3">
        <v>4</v>
      </c>
      <c r="Q51" s="15">
        <v>20</v>
      </c>
      <c r="R51" s="3">
        <v>1000</v>
      </c>
      <c r="S51" s="3">
        <v>4.0999999999999996</v>
      </c>
      <c r="T51" s="3">
        <v>1.5</v>
      </c>
      <c r="U51" s="4">
        <v>1.23</v>
      </c>
      <c r="X51" s="4">
        <f>IFERROR(   Table1[[#This Row],[البلوكات /م3]]+Table1[[#This Row],[البواقى
 المنصرفه
/م3]]-Table1[[#This Row],[البواقى
/م3]],0)</f>
        <v>0</v>
      </c>
      <c r="Y51" s="21">
        <f t="shared" si="15"/>
        <v>0</v>
      </c>
      <c r="AB51" s="15"/>
      <c r="AD51" s="9">
        <f>IFERROR((Table1[[#This Row],[إجمالى الإستهلاك
/م3]]-Table1[[#This Row],[الكمية 
المنتجة
/م3
 ]]),0)</f>
        <v>-1.23</v>
      </c>
      <c r="AE51" s="29">
        <f>IFERROR((Table1[[#This Row],[الهالك
/م3]]/Table1[[#This Row],[إجمالى الإستهلاك
/م3]]),0)</f>
        <v>0</v>
      </c>
      <c r="AG51" s="5">
        <f>IFERROR((Table1[[#This Row],[عدد
البلوكات]]*0.12),"")</f>
        <v>0</v>
      </c>
      <c r="AH5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20</v>
      </c>
      <c r="AJ51" s="59">
        <f>IFERROR(Table1[[#This Row],[Plan Hour]]/Table1[[#This Row],[ساعات
العمل
الفعلية]],0)</f>
        <v>0</v>
      </c>
      <c r="AK51" s="1">
        <f>IFERROR((Table1[[#This Row],[الكمية 
الفعلية
/م3]]-Table1[[#This Row],[الكمية 
المنتجة
/م3
 ]]),"")</f>
        <v>0.27</v>
      </c>
      <c r="AU51" s="18"/>
      <c r="AV51" s="18"/>
      <c r="AW51" s="1"/>
      <c r="AX51" s="1"/>
      <c r="AY51" s="1"/>
      <c r="AZ51" s="1"/>
      <c r="BA51" s="1"/>
      <c r="BB51" s="27">
        <f t="shared" ref="BB51:BB112" si="17">BC51+BD51</f>
        <v>1.2620689655172415E-3</v>
      </c>
      <c r="BC51" s="1">
        <v>1.23E-3</v>
      </c>
      <c r="BD51" s="1">
        <f t="shared" si="4"/>
        <v>3.2068965517241521E-5</v>
      </c>
      <c r="BE51" s="1">
        <v>5800</v>
      </c>
      <c r="BF51" s="32">
        <f t="shared" si="5"/>
        <v>792.34972677595624</v>
      </c>
      <c r="BG51" s="11">
        <f t="shared" si="11"/>
        <v>2.5409836065573885E-2</v>
      </c>
      <c r="CB51"/>
      <c r="CC51"/>
      <c r="CD51"/>
      <c r="CE51" s="83"/>
      <c r="CF51"/>
      <c r="CG51"/>
      <c r="CH51"/>
      <c r="CI51"/>
      <c r="CJ51"/>
      <c r="CK51"/>
      <c r="CL51"/>
      <c r="CM51"/>
      <c r="CN51"/>
      <c r="CO51"/>
      <c r="CP51"/>
    </row>
    <row r="52" spans="1:94" ht="22.5" customHeight="1">
      <c r="A52" s="22">
        <v>44200</v>
      </c>
      <c r="B52" s="3" t="str">
        <f>TEXT(Table1[[#This Row],[Date]],"dddd")</f>
        <v>الإثنين</v>
      </c>
      <c r="C52" s="3">
        <f>WEEKNUM(Table1[[#This Row],[Date]],16)</f>
        <v>2</v>
      </c>
      <c r="D52" s="3" t="str">
        <f>TEXT(Table1[[#This Row],[Date]],"mmmm")</f>
        <v>يناير</v>
      </c>
      <c r="E52" s="3" t="str">
        <f>TEXT(Table1[[#This Row],[Date]],"yyyy")</f>
        <v>2021</v>
      </c>
      <c r="F52" s="3" t="s">
        <v>8</v>
      </c>
      <c r="G52" s="3">
        <v>18</v>
      </c>
      <c r="H52" s="5" t="s">
        <v>166</v>
      </c>
      <c r="I52" s="3" t="s">
        <v>108</v>
      </c>
      <c r="J52" s="3">
        <f>IFERROR(VLOOKUP(Table1[[#This Row],[FoamType]],$CB$1:$CC$25,2,FALSE),0)</f>
        <v>25</v>
      </c>
      <c r="M52" s="7">
        <v>50</v>
      </c>
      <c r="N52" s="7">
        <v>25</v>
      </c>
      <c r="Q52" s="15">
        <v>12</v>
      </c>
      <c r="R52" s="3">
        <v>2</v>
      </c>
      <c r="S52" s="3">
        <v>27</v>
      </c>
      <c r="T52" s="4">
        <v>7.2999999999999995E-2</v>
      </c>
      <c r="U52" s="4">
        <v>7.2999999999999995E-2</v>
      </c>
      <c r="X52" s="4">
        <f>IFERROR(   Table1[[#This Row],[البلوكات /م3]]+Table1[[#This Row],[البواقى
 المنصرفه
/م3]]-Table1[[#This Row],[البواقى
/م3]],0)</f>
        <v>0.08</v>
      </c>
      <c r="Y52" s="21">
        <f t="shared" si="15"/>
        <v>0</v>
      </c>
      <c r="AA52" s="12">
        <v>0.08</v>
      </c>
      <c r="AB52" s="15"/>
      <c r="AD52" s="9">
        <f>IFERROR((Table1[[#This Row],[إجمالى الإستهلاك
/م3]]-Table1[[#This Row],[الكمية 
المنتجة
/م3
 ]]),0)</f>
        <v>7.0000000000000062E-3</v>
      </c>
      <c r="AE52" s="29">
        <f>IFERROR((Table1[[#This Row],[الهالك
/م3]]/Table1[[#This Row],[إجمالى الإستهلاك
/م3]]),0)</f>
        <v>8.7500000000000078E-2</v>
      </c>
      <c r="AG52" s="5">
        <f>IFERROR((Table1[[#This Row],[عدد
البلوكات]]*0.12),"")</f>
        <v>0</v>
      </c>
      <c r="AH5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0.08</v>
      </c>
      <c r="AJ52" s="59">
        <f>IFERROR(Table1[[#This Row],[Plan Hour]]/Table1[[#This Row],[ساعات
العمل
الفعلية]],0)</f>
        <v>0</v>
      </c>
      <c r="AK52" s="1">
        <f>IFERROR((Table1[[#This Row],[الكمية 
الفعلية
/م3]]-Table1[[#This Row],[الكمية 
المنتجة
/م3
 ]]),"")</f>
        <v>0</v>
      </c>
      <c r="AU52" s="18"/>
      <c r="AV52" s="18"/>
      <c r="AW52" s="1"/>
      <c r="AX52" s="1"/>
      <c r="AY52" s="1"/>
      <c r="AZ52" s="1"/>
      <c r="BA52" s="1"/>
      <c r="BB52" s="1" t="e">
        <f t="shared" si="17"/>
        <v>#DIV/0!</v>
      </c>
      <c r="BC52" s="1"/>
      <c r="BD52" s="1" t="e">
        <f t="shared" si="4"/>
        <v>#DIV/0!</v>
      </c>
      <c r="BE52" s="1"/>
      <c r="BF52" s="33">
        <f t="shared" si="5"/>
        <v>0</v>
      </c>
      <c r="BG52" s="11" t="e">
        <f t="shared" si="11"/>
        <v>#DIV/0!</v>
      </c>
      <c r="CB52"/>
      <c r="CC52"/>
      <c r="CD52"/>
      <c r="CE52" s="83"/>
      <c r="CF52"/>
      <c r="CG52"/>
      <c r="CH52"/>
      <c r="CI52"/>
      <c r="CJ52"/>
      <c r="CK52"/>
      <c r="CL52"/>
      <c r="CM52"/>
      <c r="CN52"/>
      <c r="CO52"/>
      <c r="CP52"/>
    </row>
    <row r="53" spans="1:94" ht="22.5" customHeight="1">
      <c r="A53" s="22">
        <v>44200</v>
      </c>
      <c r="B53" s="3" t="str">
        <f>TEXT(Table1[[#This Row],[Date]],"dddd")</f>
        <v>الإثنين</v>
      </c>
      <c r="C53" s="3">
        <f>WEEKNUM(Table1[[#This Row],[Date]],16)</f>
        <v>2</v>
      </c>
      <c r="D53" s="3" t="str">
        <f>TEXT(Table1[[#This Row],[Date]],"mmmm")</f>
        <v>يناير</v>
      </c>
      <c r="E53" s="3" t="str">
        <f>TEXT(Table1[[#This Row],[Date]],"yyyy")</f>
        <v>2021</v>
      </c>
      <c r="F53" s="3" t="s">
        <v>8</v>
      </c>
      <c r="G53" s="3">
        <v>18</v>
      </c>
      <c r="H53" s="5" t="s">
        <v>166</v>
      </c>
      <c r="I53" s="3" t="s">
        <v>107</v>
      </c>
      <c r="J53" s="3">
        <f>IFERROR(VLOOKUP(Table1[[#This Row],[FoamType]],$CB$1:$CC$25,2,FALSE),0)</f>
        <v>50</v>
      </c>
      <c r="M53" s="7">
        <v>50</v>
      </c>
      <c r="N53" s="7">
        <v>30</v>
      </c>
      <c r="Q53" s="15">
        <v>12</v>
      </c>
      <c r="R53" s="3">
        <v>2</v>
      </c>
      <c r="S53" s="3">
        <v>32</v>
      </c>
      <c r="T53" s="4">
        <v>0.1</v>
      </c>
      <c r="U53" s="4">
        <v>0.1</v>
      </c>
      <c r="X53" s="4">
        <f>IFERROR(   Table1[[#This Row],[البلوكات /م3]]+Table1[[#This Row],[البواقى
 المنصرفه
/م3]]-Table1[[#This Row],[البواقى
/م3]],0)</f>
        <v>0</v>
      </c>
      <c r="Y53" s="21">
        <f t="shared" si="15"/>
        <v>0</v>
      </c>
      <c r="AB53" s="15"/>
      <c r="AD53" s="9">
        <f>IFERROR((Table1[[#This Row],[إجمالى الإستهلاك
/م3]]-Table1[[#This Row],[الكمية 
المنتجة
/م3
 ]]),0)</f>
        <v>-0.1</v>
      </c>
      <c r="AE53" s="29">
        <f>IFERROR((Table1[[#This Row],[الهالك
/م3]]/Table1[[#This Row],[إجمالى الإستهلاك
/م3]]),0)</f>
        <v>0</v>
      </c>
      <c r="AG53" s="5">
        <f>IFERROR((Table1[[#This Row],[عدد
البلوكات]]*0.12),"")</f>
        <v>0</v>
      </c>
      <c r="AH5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0.04</v>
      </c>
      <c r="AJ53" s="59">
        <f>IFERROR(Table1[[#This Row],[Plan Hour]]/Table1[[#This Row],[ساعات
العمل
الفعلية]],0)</f>
        <v>0</v>
      </c>
      <c r="AK53" s="1">
        <f>IFERROR((Table1[[#This Row],[الكمية 
الفعلية
/م3]]-Table1[[#This Row],[الكمية 
المنتجة
/م3
 ]]),"")</f>
        <v>0</v>
      </c>
      <c r="AU53" s="18"/>
      <c r="AV53" s="18"/>
      <c r="AW53" s="1"/>
      <c r="AX53" s="1"/>
      <c r="AY53" s="1"/>
      <c r="AZ53" s="1"/>
      <c r="BA53" s="1"/>
      <c r="BB53" s="1" t="e">
        <f t="shared" si="17"/>
        <v>#DIV/0!</v>
      </c>
      <c r="BC53" s="1"/>
      <c r="BD53" s="1" t="e">
        <f t="shared" si="4"/>
        <v>#DIV/0!</v>
      </c>
      <c r="BE53" s="1"/>
      <c r="BF53" s="33">
        <f t="shared" si="5"/>
        <v>0</v>
      </c>
      <c r="BG53" s="11" t="e">
        <f t="shared" si="11"/>
        <v>#DIV/0!</v>
      </c>
      <c r="CB53"/>
      <c r="CC53"/>
      <c r="CD53"/>
      <c r="CE53" s="83"/>
      <c r="CF53"/>
      <c r="CG53"/>
      <c r="CH53"/>
      <c r="CI53"/>
      <c r="CJ53"/>
      <c r="CK53"/>
      <c r="CL53"/>
      <c r="CM53"/>
      <c r="CN53"/>
      <c r="CO53"/>
      <c r="CP53"/>
    </row>
    <row r="54" spans="1:94" ht="22.5" customHeight="1">
      <c r="A54" s="22">
        <v>44201</v>
      </c>
      <c r="B54" s="9" t="str">
        <f>TEXT(Table1[[#This Row],[Date]],"dddd")</f>
        <v>الثلاثاء</v>
      </c>
      <c r="C54" s="3">
        <f>WEEKNUM(Table1[[#This Row],[Date]],16)</f>
        <v>2</v>
      </c>
      <c r="D54" s="3" t="str">
        <f>TEXT(Table1[[#This Row],[Date]],"mmmm")</f>
        <v>يناير</v>
      </c>
      <c r="E54" s="3" t="str">
        <f>TEXT(Table1[[#This Row],[Date]],"yyyy")</f>
        <v>2021</v>
      </c>
      <c r="F54" s="9" t="s">
        <v>8</v>
      </c>
      <c r="G54" s="9">
        <v>9528</v>
      </c>
      <c r="H54" s="9" t="s">
        <v>67</v>
      </c>
      <c r="I54" s="9" t="s">
        <v>91</v>
      </c>
      <c r="J54" s="3">
        <f>IFERROR(VLOOKUP(Table1[[#This Row],[FoamType]],$CB$1:$CC$25,2,FALSE),0)</f>
        <v>1</v>
      </c>
      <c r="K54" s="9">
        <v>120</v>
      </c>
      <c r="L54" s="9">
        <v>25</v>
      </c>
      <c r="M54" s="9">
        <v>10</v>
      </c>
      <c r="N54" s="9"/>
      <c r="O54" s="9"/>
      <c r="P54" s="9"/>
      <c r="Q54" s="9">
        <v>22</v>
      </c>
      <c r="R54" s="9">
        <v>85</v>
      </c>
      <c r="S54" s="9">
        <v>10.1</v>
      </c>
      <c r="T54" s="9">
        <f t="shared" si="13"/>
        <v>2.5754999999999999</v>
      </c>
      <c r="U54" s="9">
        <f t="shared" si="14"/>
        <v>2.5499999999999998</v>
      </c>
      <c r="V54" s="9"/>
      <c r="W54" s="9"/>
      <c r="X54" s="9">
        <f>IFERROR(   Table1[[#This Row],[البلوكات /م3]]+Table1[[#This Row],[البواقى
 المنصرفه
/م3]]-Table1[[#This Row],[البواقى
/م3]],0)</f>
        <v>0</v>
      </c>
      <c r="Y54" s="9">
        <f t="shared" si="15"/>
        <v>0</v>
      </c>
      <c r="Z54" s="9"/>
      <c r="AA54" s="9"/>
      <c r="AB54" s="9"/>
      <c r="AC54" s="9"/>
      <c r="AD54" s="9">
        <f>IFERROR((Table1[[#This Row],[إجمالى الإستهلاك
/م3]]-Table1[[#This Row],[الكمية 
المنتجة
/م3
 ]]),0)</f>
        <v>-2.5499999999999998</v>
      </c>
      <c r="AE54" s="29">
        <f>IFERROR((Table1[[#This Row],[الهالك
/م3]]/Table1[[#This Row],[إجمالى الإستهلاك
/م3]]),0)</f>
        <v>0</v>
      </c>
      <c r="AF54" s="9"/>
      <c r="AG54" s="9">
        <f>IFERROR((Table1[[#This Row],[عدد
البلوكات]]*0.12),"")</f>
        <v>0</v>
      </c>
      <c r="AH54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2.5499999999999998</v>
      </c>
      <c r="AI54" s="9">
        <v>74.5</v>
      </c>
      <c r="AJ54" s="60">
        <f>IFERROR(Table1[[#This Row],[Plan Hour]]/Table1[[#This Row],[ساعات
العمل
الفعلية]],0)</f>
        <v>3.4228187919463082E-2</v>
      </c>
      <c r="AK54" s="9">
        <f>IFERROR((Table1[[#This Row],[الكمية 
الفعلية
/م3]]-Table1[[#This Row],[الكمية 
المنتجة
/م3
 ]]),"")</f>
        <v>2.5500000000000078E-2</v>
      </c>
      <c r="AL54" s="9"/>
      <c r="AM54" s="9"/>
      <c r="AN54" s="9">
        <v>3.5</v>
      </c>
      <c r="AO54" s="9">
        <v>3.62</v>
      </c>
      <c r="AP54" s="9">
        <v>3.62</v>
      </c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27">
        <f t="shared" si="17"/>
        <v>3.0499999999999999E-2</v>
      </c>
      <c r="BC54" s="1">
        <v>3.0300000000000001E-2</v>
      </c>
      <c r="BD54" s="1">
        <f t="shared" si="4"/>
        <v>2.0000000000000017E-4</v>
      </c>
      <c r="BE54" s="1">
        <v>240</v>
      </c>
      <c r="BF54" s="32">
        <f t="shared" si="5"/>
        <v>32.786885245901637</v>
      </c>
      <c r="BG54" s="11">
        <f t="shared" si="11"/>
        <v>6.5573770491803331E-3</v>
      </c>
      <c r="CB54"/>
      <c r="CC54"/>
      <c r="CD54"/>
      <c r="CE54" s="83"/>
      <c r="CF54"/>
      <c r="CG54"/>
      <c r="CH54"/>
      <c r="CI54"/>
      <c r="CJ54"/>
      <c r="CK54"/>
      <c r="CL54"/>
      <c r="CM54"/>
      <c r="CN54"/>
      <c r="CO54"/>
      <c r="CP54"/>
    </row>
    <row r="55" spans="1:94" ht="22.5" customHeight="1">
      <c r="A55" s="22">
        <v>44201</v>
      </c>
      <c r="B55" s="3" t="str">
        <f>TEXT(Table1[[#This Row],[Date]],"dddd")</f>
        <v>الثلاثاء</v>
      </c>
      <c r="C55" s="3">
        <f>WEEKNUM(Table1[[#This Row],[Date]],16)</f>
        <v>2</v>
      </c>
      <c r="D55" s="3" t="str">
        <f>TEXT(Table1[[#This Row],[Date]],"mmmm")</f>
        <v>يناير</v>
      </c>
      <c r="E55" s="3" t="str">
        <f>TEXT(Table1[[#This Row],[Date]],"yyyy")</f>
        <v>2021</v>
      </c>
      <c r="F55" s="3" t="s">
        <v>8</v>
      </c>
      <c r="G55" s="3">
        <v>9663</v>
      </c>
      <c r="H55" s="5" t="s">
        <v>155</v>
      </c>
      <c r="I55" s="3" t="s">
        <v>91</v>
      </c>
      <c r="J55" s="3">
        <f>IFERROR(VLOOKUP(Table1[[#This Row],[FoamType]],$CB$1:$CC$25,2,FALSE),0)</f>
        <v>1</v>
      </c>
      <c r="K55" s="3">
        <v>200</v>
      </c>
      <c r="L55" s="3">
        <v>20</v>
      </c>
      <c r="M55" s="3">
        <v>1</v>
      </c>
      <c r="Q55" s="15">
        <v>20</v>
      </c>
      <c r="R55" s="3">
        <v>60</v>
      </c>
      <c r="S55" s="3">
        <v>1.1000000000000001</v>
      </c>
      <c r="T55" s="3">
        <f t="shared" si="13"/>
        <v>0.26400000000000001</v>
      </c>
      <c r="U55" s="4">
        <f t="shared" si="14"/>
        <v>0.24</v>
      </c>
      <c r="X55" s="4">
        <f>IFERROR(   Table1[[#This Row],[البلوكات /م3]]+Table1[[#This Row],[البواقى
 المنصرفه
/م3]]-Table1[[#This Row],[البواقى
/م3]],0)</f>
        <v>0</v>
      </c>
      <c r="Y55" s="21">
        <f t="shared" si="15"/>
        <v>0</v>
      </c>
      <c r="AB55" s="15"/>
      <c r="AD55" s="9">
        <f>IFERROR((Table1[[#This Row],[إجمالى الإستهلاك
/م3]]-Table1[[#This Row],[الكمية 
المنتجة
/م3
 ]]),0)</f>
        <v>-0.24</v>
      </c>
      <c r="AE55" s="29">
        <f>IFERROR((Table1[[#This Row],[الهالك
/م3]]/Table1[[#This Row],[إجمالى الإستهلاك
/م3]]),0)</f>
        <v>0</v>
      </c>
      <c r="AG55" s="5">
        <f>IFERROR((Table1[[#This Row],[عدد
البلوكات]]*0.12),"")</f>
        <v>0</v>
      </c>
      <c r="AH5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0.24</v>
      </c>
      <c r="AJ55" s="59">
        <f>IFERROR(Table1[[#This Row],[Plan Hour]]/Table1[[#This Row],[ساعات
العمل
الفعلية]],0)</f>
        <v>0</v>
      </c>
      <c r="AK55" s="1">
        <f>IFERROR((Table1[[#This Row],[الكمية 
الفعلية
/م3]]-Table1[[#This Row],[الكمية 
المنتجة
/م3
 ]]),"")</f>
        <v>2.4000000000000021E-2</v>
      </c>
      <c r="AP55" s="17">
        <v>3.5</v>
      </c>
      <c r="AU55" s="18"/>
      <c r="AV55" s="18"/>
      <c r="AW55" s="1"/>
      <c r="AX55" s="1"/>
      <c r="AY55" s="1"/>
      <c r="AZ55" s="1"/>
      <c r="BA55" s="1"/>
      <c r="BB55" s="9">
        <f t="shared" si="17"/>
        <v>9.0370370370370379E-3</v>
      </c>
      <c r="BC55" s="1">
        <v>8.8000000000000005E-3</v>
      </c>
      <c r="BD55" s="9">
        <f t="shared" si="4"/>
        <v>2.3703703703703726E-4</v>
      </c>
      <c r="BE55" s="9">
        <v>810</v>
      </c>
      <c r="BF55" s="9">
        <f t="shared" ref="BF55" si="18">(BE55/7.32)</f>
        <v>110.65573770491802</v>
      </c>
      <c r="BG55" s="14">
        <f t="shared" si="11"/>
        <v>2.6229508196721332E-2</v>
      </c>
      <c r="CB55"/>
      <c r="CC55"/>
      <c r="CD55"/>
      <c r="CE55" s="83"/>
      <c r="CF55"/>
      <c r="CG55"/>
      <c r="CH55"/>
      <c r="CI55"/>
      <c r="CJ55"/>
      <c r="CK55"/>
      <c r="CL55"/>
      <c r="CM55"/>
      <c r="CN55"/>
      <c r="CO55"/>
      <c r="CP55"/>
    </row>
    <row r="56" spans="1:94" ht="22.5" customHeight="1">
      <c r="A56" s="22">
        <v>44201</v>
      </c>
      <c r="B56" s="3" t="str">
        <f>TEXT(Table1[[#This Row],[Date]],"dddd")</f>
        <v>الثلاثاء</v>
      </c>
      <c r="C56" s="3">
        <f>WEEKNUM(Table1[[#This Row],[Date]],16)</f>
        <v>2</v>
      </c>
      <c r="D56" s="3" t="str">
        <f>TEXT(Table1[[#This Row],[Date]],"mmmm")</f>
        <v>يناير</v>
      </c>
      <c r="E56" s="3" t="str">
        <f>TEXT(Table1[[#This Row],[Date]],"yyyy")</f>
        <v>2021</v>
      </c>
      <c r="F56" s="3" t="s">
        <v>8</v>
      </c>
      <c r="G56" s="3">
        <v>18</v>
      </c>
      <c r="H56" s="5" t="s">
        <v>166</v>
      </c>
      <c r="I56" s="3" t="s">
        <v>96</v>
      </c>
      <c r="J56" s="3">
        <f>IFERROR(VLOOKUP(Table1[[#This Row],[FoamType]],$CB$1:$CC$25,2,FALSE),0)</f>
        <v>200</v>
      </c>
      <c r="M56" s="7">
        <v>15</v>
      </c>
      <c r="N56" s="7">
        <v>16</v>
      </c>
      <c r="Q56" s="15">
        <v>12</v>
      </c>
      <c r="R56" s="3">
        <v>3</v>
      </c>
      <c r="S56" s="3">
        <v>18</v>
      </c>
      <c r="T56" s="4">
        <v>1.4579999999999999E-2</v>
      </c>
      <c r="U56" s="4">
        <v>1.4579999999999999E-2</v>
      </c>
      <c r="X56" s="4">
        <f>IFERROR(   Table1[[#This Row],[البلوكات /م3]]+Table1[[#This Row],[البواقى
 المنصرفه
/م3]]-Table1[[#This Row],[البواقى
/م3]],0)</f>
        <v>0.12</v>
      </c>
      <c r="Y56" s="21">
        <f t="shared" si="15"/>
        <v>0</v>
      </c>
      <c r="AA56" s="12">
        <v>0.12</v>
      </c>
      <c r="AB56" s="15"/>
      <c r="AD56" s="9">
        <f>IFERROR((Table1[[#This Row],[إجمالى الإستهلاك
/م3]]-Table1[[#This Row],[الكمية 
المنتجة
/م3
 ]]),0)</f>
        <v>0.10542</v>
      </c>
      <c r="AE56" s="29">
        <f>IFERROR((Table1[[#This Row],[الهالك
/م3]]/Table1[[#This Row],[إجمالى الإستهلاك
/م3]]),0)</f>
        <v>0.87850000000000006</v>
      </c>
      <c r="AG56" s="5">
        <f>IFERROR((Table1[[#This Row],[عدد
البلوكات]]*0.12),"")</f>
        <v>0</v>
      </c>
      <c r="AH5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1.4999999999999999E-2</v>
      </c>
      <c r="AJ56" s="59">
        <f>IFERROR(Table1[[#This Row],[Plan Hour]]/Table1[[#This Row],[ساعات
العمل
الفعلية]],0)</f>
        <v>0</v>
      </c>
      <c r="AK56" s="1">
        <f>IFERROR((Table1[[#This Row],[الكمية 
الفعلية
/م3]]-Table1[[#This Row],[الكمية 
المنتجة
/م3
 ]]),"")</f>
        <v>0</v>
      </c>
      <c r="AU56" s="18"/>
      <c r="AV56" s="18"/>
      <c r="AW56" s="1"/>
      <c r="AX56" s="1"/>
      <c r="AY56" s="1"/>
      <c r="AZ56" s="1"/>
      <c r="BA56" s="1"/>
      <c r="BB56" s="1" t="e">
        <f t="shared" si="17"/>
        <v>#DIV/0!</v>
      </c>
      <c r="BC56" s="1"/>
      <c r="BD56" s="1" t="e">
        <f t="shared" si="4"/>
        <v>#DIV/0!</v>
      </c>
      <c r="BE56" s="1"/>
      <c r="BF56" s="33">
        <f t="shared" ref="BF56:BF118" si="19">(BE56/7.32)</f>
        <v>0</v>
      </c>
      <c r="BG56" s="11" t="e">
        <f t="shared" si="11"/>
        <v>#DIV/0!</v>
      </c>
      <c r="CB56"/>
      <c r="CC56"/>
      <c r="CD56"/>
      <c r="CE56" s="83"/>
      <c r="CF56"/>
      <c r="CG56"/>
      <c r="CH56"/>
      <c r="CI56"/>
      <c r="CJ56"/>
      <c r="CK56"/>
      <c r="CL56"/>
      <c r="CM56"/>
      <c r="CN56"/>
      <c r="CO56"/>
      <c r="CP56"/>
    </row>
    <row r="57" spans="1:94" ht="22.5" customHeight="1">
      <c r="A57" s="22">
        <v>44201</v>
      </c>
      <c r="B57" s="3" t="str">
        <f>TEXT(Table1[[#This Row],[Date]],"dddd")</f>
        <v>الثلاثاء</v>
      </c>
      <c r="C57" s="3">
        <f>WEEKNUM(Table1[[#This Row],[Date]],16)</f>
        <v>2</v>
      </c>
      <c r="D57" s="3" t="str">
        <f>TEXT(Table1[[#This Row],[Date]],"mmmm")</f>
        <v>يناير</v>
      </c>
      <c r="E57" s="3" t="str">
        <f>TEXT(Table1[[#This Row],[Date]],"yyyy")</f>
        <v>2021</v>
      </c>
      <c r="F57" s="3" t="s">
        <v>8</v>
      </c>
      <c r="G57" s="3">
        <v>18</v>
      </c>
      <c r="H57" s="5" t="s">
        <v>166</v>
      </c>
      <c r="I57" s="3" t="s">
        <v>96</v>
      </c>
      <c r="J57" s="3">
        <f>IFERROR(VLOOKUP(Table1[[#This Row],[FoamType]],$CB$1:$CC$25,2,FALSE),0)</f>
        <v>200</v>
      </c>
      <c r="M57" s="7">
        <v>15</v>
      </c>
      <c r="N57" s="7">
        <v>10</v>
      </c>
      <c r="Q57" s="15">
        <v>12</v>
      </c>
      <c r="R57" s="3">
        <v>2</v>
      </c>
      <c r="S57" s="3">
        <v>18</v>
      </c>
      <c r="T57" s="4">
        <v>4.3200000000000001E-3</v>
      </c>
      <c r="U57" s="4">
        <v>4.3200000000000001E-3</v>
      </c>
      <c r="X57" s="4">
        <f>IFERROR(   Table1[[#This Row],[البلوكات /م3]]+Table1[[#This Row],[البواقى
 المنصرفه
/م3]]-Table1[[#This Row],[البواقى
/م3]],0)</f>
        <v>0</v>
      </c>
      <c r="Y57" s="21">
        <f t="shared" si="15"/>
        <v>0</v>
      </c>
      <c r="AB57" s="15"/>
      <c r="AD57" s="9">
        <f>IFERROR((Table1[[#This Row],[إجمالى الإستهلاك
/م3]]-Table1[[#This Row],[الكمية 
المنتجة
/م3
 ]]),0)</f>
        <v>-4.3200000000000001E-3</v>
      </c>
      <c r="AE57" s="29">
        <f>IFERROR((Table1[[#This Row],[الهالك
/م3]]/Table1[[#This Row],[إجمالى الإستهلاك
/م3]]),0)</f>
        <v>0</v>
      </c>
      <c r="AG57" s="5">
        <f>IFERROR((Table1[[#This Row],[عدد
البلوكات]]*0.12),"")</f>
        <v>0</v>
      </c>
      <c r="AH5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0.01</v>
      </c>
      <c r="AJ57" s="59">
        <f>IFERROR(Table1[[#This Row],[Plan Hour]]/Table1[[#This Row],[ساعات
العمل
الفعلية]],0)</f>
        <v>0</v>
      </c>
      <c r="AK57" s="1">
        <f>IFERROR((Table1[[#This Row],[الكمية 
الفعلية
/م3]]-Table1[[#This Row],[الكمية 
المنتجة
/م3
 ]]),"")</f>
        <v>0</v>
      </c>
      <c r="AU57" s="18"/>
      <c r="AV57" s="18"/>
      <c r="AW57" s="1"/>
      <c r="AX57" s="1"/>
      <c r="AY57" s="1"/>
      <c r="AZ57" s="1"/>
      <c r="BA57" s="1"/>
      <c r="BB57" s="1" t="e">
        <f t="shared" si="17"/>
        <v>#DIV/0!</v>
      </c>
      <c r="BC57" s="1"/>
      <c r="BD57" s="1" t="e">
        <f t="shared" si="4"/>
        <v>#DIV/0!</v>
      </c>
      <c r="BE57" s="1"/>
      <c r="BF57" s="33">
        <f t="shared" si="19"/>
        <v>0</v>
      </c>
      <c r="BG57" s="11" t="e">
        <f t="shared" si="11"/>
        <v>#DIV/0!</v>
      </c>
      <c r="CB57"/>
      <c r="CC57"/>
      <c r="CD57"/>
      <c r="CE57" s="83"/>
      <c r="CF57"/>
      <c r="CG57"/>
      <c r="CH57"/>
      <c r="CI57"/>
      <c r="CJ57"/>
      <c r="CK57"/>
      <c r="CL57"/>
      <c r="CM57"/>
      <c r="CN57"/>
      <c r="CO57"/>
      <c r="CP57"/>
    </row>
    <row r="58" spans="1:94" ht="22.5" customHeight="1">
      <c r="A58" s="22">
        <v>44201</v>
      </c>
      <c r="B58" s="3" t="str">
        <f>TEXT(Table1[[#This Row],[Date]],"dddd")</f>
        <v>الثلاثاء</v>
      </c>
      <c r="C58" s="3">
        <f>WEEKNUM(Table1[[#This Row],[Date]],16)</f>
        <v>2</v>
      </c>
      <c r="D58" s="3" t="str">
        <f>TEXT(Table1[[#This Row],[Date]],"mmmm")</f>
        <v>يناير</v>
      </c>
      <c r="E58" s="3" t="str">
        <f>TEXT(Table1[[#This Row],[Date]],"yyyy")</f>
        <v>2021</v>
      </c>
      <c r="F58" s="3" t="s">
        <v>8</v>
      </c>
      <c r="G58" s="3">
        <v>9763</v>
      </c>
      <c r="H58" s="5" t="s">
        <v>156</v>
      </c>
      <c r="I58" s="3" t="s">
        <v>84</v>
      </c>
      <c r="J58" s="3">
        <f>IFERROR(VLOOKUP(Table1[[#This Row],[FoamType]],$CB$1:$CC$25,2,FALSE),0)</f>
        <v>4</v>
      </c>
      <c r="K58" s="3">
        <v>60</v>
      </c>
      <c r="L58" s="3">
        <v>50</v>
      </c>
      <c r="M58" s="3">
        <v>50</v>
      </c>
      <c r="Q58" s="15">
        <v>17</v>
      </c>
      <c r="R58" s="3">
        <v>26</v>
      </c>
      <c r="S58" s="3">
        <v>50</v>
      </c>
      <c r="T58" s="3">
        <f t="shared" si="13"/>
        <v>3.9</v>
      </c>
      <c r="U58" s="4">
        <f t="shared" si="14"/>
        <v>3.9</v>
      </c>
      <c r="W58" s="4">
        <v>17</v>
      </c>
      <c r="X58" s="4">
        <f>IFERROR(   Table1[[#This Row],[البلوكات /م3]]+Table1[[#This Row],[البواقى
 المنصرفه
/م3]]-Table1[[#This Row],[البواقى
/م3]],0)</f>
        <v>69.5</v>
      </c>
      <c r="Y58" s="21">
        <v>66</v>
      </c>
      <c r="Z58" s="3">
        <v>11</v>
      </c>
      <c r="AA58" s="12">
        <v>3.5</v>
      </c>
      <c r="AB58" s="15">
        <v>17</v>
      </c>
      <c r="AC58" s="20">
        <v>0</v>
      </c>
      <c r="AD58" s="9">
        <f>IFERROR((Table1[[#This Row],[إجمالى الإستهلاك
/م3]]-Table1[[#This Row],[الكمية 
المنتجة
/م3
 ]]),0)</f>
        <v>65.599999999999994</v>
      </c>
      <c r="AE58" s="29">
        <f>IFERROR((Table1[[#This Row],[الهالك
/م3]]/Table1[[#This Row],[إجمالى الإستهلاك
/م3]]),0)</f>
        <v>0.94388489208633086</v>
      </c>
      <c r="AG58" s="5">
        <f>IFERROR((Table1[[#This Row],[عدد
البلوكات]]*0.12),"")</f>
        <v>1.3199999999999998</v>
      </c>
      <c r="AH5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0.97499999999999998</v>
      </c>
      <c r="AJ58" s="59">
        <f>IFERROR(Table1[[#This Row],[Plan Hour]]/Table1[[#This Row],[ساعات
العمل
الفعلية]],0)</f>
        <v>0</v>
      </c>
      <c r="AK58" s="1">
        <f>IFERROR((Table1[[#This Row],[الكمية 
الفعلية
/م3]]-Table1[[#This Row],[الكمية 
المنتجة
/م3
 ]]),"")</f>
        <v>0</v>
      </c>
      <c r="AU58" s="18"/>
      <c r="AV58" s="18"/>
      <c r="AW58" s="1"/>
      <c r="AX58" s="1"/>
      <c r="AY58" s="1"/>
      <c r="AZ58" s="1"/>
      <c r="BA58" s="1"/>
      <c r="BB58" s="1" t="e">
        <f t="shared" si="17"/>
        <v>#DIV/0!</v>
      </c>
      <c r="BC58" s="1"/>
      <c r="BD58" s="1" t="e">
        <f t="shared" si="4"/>
        <v>#DIV/0!</v>
      </c>
      <c r="BE58" s="1"/>
      <c r="BF58" s="33">
        <f t="shared" si="19"/>
        <v>0</v>
      </c>
      <c r="BG58" s="11" t="e">
        <f t="shared" si="11"/>
        <v>#DIV/0!</v>
      </c>
      <c r="CB58"/>
      <c r="CC58"/>
      <c r="CD58"/>
      <c r="CE58" s="83"/>
      <c r="CF58"/>
      <c r="CG58"/>
      <c r="CH58"/>
      <c r="CI58"/>
      <c r="CJ58"/>
      <c r="CK58"/>
      <c r="CL58"/>
      <c r="CM58"/>
      <c r="CN58"/>
      <c r="CO58"/>
      <c r="CP58"/>
    </row>
    <row r="59" spans="1:94" ht="22.5" customHeight="1">
      <c r="A59" s="22">
        <v>44201</v>
      </c>
      <c r="B59" s="3" t="str">
        <f>TEXT(Table1[[#This Row],[Date]],"dddd")</f>
        <v>الثلاثاء</v>
      </c>
      <c r="C59" s="3">
        <f>WEEKNUM(Table1[[#This Row],[Date]],16)</f>
        <v>2</v>
      </c>
      <c r="D59" s="3" t="str">
        <f>TEXT(Table1[[#This Row],[Date]],"mmmm")</f>
        <v>يناير</v>
      </c>
      <c r="E59" s="3" t="str">
        <f>TEXT(Table1[[#This Row],[Date]],"yyyy")</f>
        <v>2021</v>
      </c>
      <c r="F59" s="3" t="s">
        <v>8</v>
      </c>
      <c r="G59" s="3">
        <v>9763</v>
      </c>
      <c r="H59" s="5" t="s">
        <v>156</v>
      </c>
      <c r="I59" s="3" t="s">
        <v>84</v>
      </c>
      <c r="J59" s="3">
        <f>IFERROR(VLOOKUP(Table1[[#This Row],[FoamType]],$CB$1:$CC$25,2,FALSE),0)</f>
        <v>4</v>
      </c>
      <c r="K59" s="3">
        <v>50</v>
      </c>
      <c r="L59" s="3">
        <v>50</v>
      </c>
      <c r="M59" s="3">
        <v>50</v>
      </c>
      <c r="Q59" s="15">
        <v>17</v>
      </c>
      <c r="R59" s="3">
        <v>507</v>
      </c>
      <c r="S59" s="3">
        <v>50</v>
      </c>
      <c r="T59" s="3">
        <f t="shared" si="13"/>
        <v>63.375</v>
      </c>
      <c r="U59" s="4">
        <f t="shared" si="14"/>
        <v>63.375</v>
      </c>
      <c r="X59" s="4">
        <f>IFERROR(   Table1[[#This Row],[البلوكات /م3]]+Table1[[#This Row],[البواقى
 المنصرفه
/م3]]-Table1[[#This Row],[البواقى
/م3]],0)</f>
        <v>0</v>
      </c>
      <c r="Y59" s="21">
        <f t="shared" si="15"/>
        <v>0</v>
      </c>
      <c r="AB59" s="15"/>
      <c r="AD59" s="9">
        <f>IFERROR((Table1[[#This Row],[إجمالى الإستهلاك
/م3]]-Table1[[#This Row],[الكمية 
المنتجة
/م3
 ]]),0)</f>
        <v>-63.375</v>
      </c>
      <c r="AE59" s="29">
        <f>IFERROR((Table1[[#This Row],[الهالك
/م3]]/Table1[[#This Row],[إجمالى الإستهلاك
/م3]]),0)</f>
        <v>0</v>
      </c>
      <c r="AG59" s="5">
        <f>IFERROR((Table1[[#This Row],[عدد
البلوكات]]*0.12),"")</f>
        <v>0</v>
      </c>
      <c r="AH5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15.84375</v>
      </c>
      <c r="AJ59" s="59">
        <f>IFERROR(Table1[[#This Row],[Plan Hour]]/Table1[[#This Row],[ساعات
العمل
الفعلية]],0)</f>
        <v>0</v>
      </c>
      <c r="AK59" s="1">
        <f>IFERROR((Table1[[#This Row],[الكمية 
الفعلية
/م3]]-Table1[[#This Row],[الكمية 
المنتجة
/م3
 ]]),"")</f>
        <v>0</v>
      </c>
      <c r="AU59" s="18"/>
      <c r="AV59" s="18"/>
      <c r="AW59" s="1"/>
      <c r="AX59" s="1"/>
      <c r="AY59" s="1"/>
      <c r="AZ59" s="1"/>
      <c r="BA59" s="1"/>
      <c r="BB59" s="1" t="e">
        <f t="shared" si="17"/>
        <v>#DIV/0!</v>
      </c>
      <c r="BC59" s="1"/>
      <c r="BD59" s="1" t="e">
        <f t="shared" si="4"/>
        <v>#DIV/0!</v>
      </c>
      <c r="BE59" s="1"/>
      <c r="BF59" s="33">
        <f t="shared" si="19"/>
        <v>0</v>
      </c>
      <c r="BG59" s="11" t="e">
        <f t="shared" si="11"/>
        <v>#DIV/0!</v>
      </c>
      <c r="CB59"/>
      <c r="CC59"/>
      <c r="CD59"/>
      <c r="CE59" s="83"/>
      <c r="CF59"/>
      <c r="CG59"/>
      <c r="CH59"/>
      <c r="CI59"/>
      <c r="CJ59"/>
      <c r="CK59"/>
      <c r="CL59"/>
      <c r="CM59"/>
      <c r="CN59"/>
      <c r="CO59"/>
      <c r="CP59"/>
    </row>
    <row r="60" spans="1:94" ht="22.5" customHeight="1">
      <c r="A60" s="22">
        <v>44201</v>
      </c>
      <c r="B60" s="3" t="str">
        <f>TEXT(Table1[[#This Row],[Date]],"dddd")</f>
        <v>الثلاثاء</v>
      </c>
      <c r="C60" s="3">
        <f>WEEKNUM(Table1[[#This Row],[Date]],16)</f>
        <v>2</v>
      </c>
      <c r="D60" s="3" t="str">
        <f>TEXT(Table1[[#This Row],[Date]],"mmmm")</f>
        <v>يناير</v>
      </c>
      <c r="E60" s="3" t="str">
        <f>TEXT(Table1[[#This Row],[Date]],"yyyy")</f>
        <v>2021</v>
      </c>
      <c r="F60" s="3" t="s">
        <v>8</v>
      </c>
      <c r="G60" s="3">
        <v>9732</v>
      </c>
      <c r="H60" s="5" t="s">
        <v>158</v>
      </c>
      <c r="I60" s="3" t="s">
        <v>85</v>
      </c>
      <c r="J60" s="3">
        <f>IFERROR(VLOOKUP(Table1[[#This Row],[FoamType]],$CB$1:$CC$25,2,FALSE),0)</f>
        <v>2.5</v>
      </c>
      <c r="K60" s="3">
        <v>60</v>
      </c>
      <c r="L60" s="3">
        <v>60</v>
      </c>
      <c r="M60" s="3">
        <v>49</v>
      </c>
      <c r="Q60" s="15">
        <v>20</v>
      </c>
      <c r="R60" s="3">
        <v>184</v>
      </c>
      <c r="S60" s="3">
        <v>49</v>
      </c>
      <c r="T60" s="3">
        <f t="shared" si="13"/>
        <v>32.457599999999999</v>
      </c>
      <c r="U60" s="4">
        <f t="shared" si="14"/>
        <v>32.457599999999999</v>
      </c>
      <c r="W60" s="4">
        <v>22</v>
      </c>
      <c r="X60" s="4">
        <f>IFERROR(   Table1[[#This Row],[البلوكات /م3]]+Table1[[#This Row],[البواقى
 المنصرفه
/م3]]-Table1[[#This Row],[البواقى
/م3]],0)</f>
        <v>37.260000000000005</v>
      </c>
      <c r="Y60" s="21">
        <f t="shared" si="15"/>
        <v>43.92</v>
      </c>
      <c r="Z60" s="3">
        <v>6</v>
      </c>
      <c r="AA60" s="12">
        <v>0.2</v>
      </c>
      <c r="AB60" s="15">
        <v>22</v>
      </c>
      <c r="AC60" s="20">
        <v>6.86</v>
      </c>
      <c r="AD60" s="9">
        <f>IFERROR((Table1[[#This Row],[إجمالى الإستهلاك
/م3]]-Table1[[#This Row],[الكمية 
المنتجة
/م3
 ]]),0)</f>
        <v>4.8024000000000058</v>
      </c>
      <c r="AE60" s="29">
        <f>IFERROR((Table1[[#This Row],[الهالك
/م3]]/Table1[[#This Row],[إجمالى الإستهلاك
/م3]]),0)</f>
        <v>0.12888888888888902</v>
      </c>
      <c r="AG60" s="5">
        <f>IFERROR((Table1[[#This Row],[عدد
البلوكات]]*0.12),"")</f>
        <v>0.72</v>
      </c>
      <c r="AH6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12.983039999999999</v>
      </c>
      <c r="AJ60" s="59">
        <f>IFERROR(Table1[[#This Row],[Plan Hour]]/Table1[[#This Row],[ساعات
العمل
الفعلية]],0)</f>
        <v>0</v>
      </c>
      <c r="AK60" s="1">
        <f>IFERROR((Table1[[#This Row],[الكمية 
الفعلية
/م3]]-Table1[[#This Row],[الكمية 
المنتجة
/م3
 ]]),"")</f>
        <v>0</v>
      </c>
      <c r="AU60" s="18"/>
      <c r="AV60" s="18"/>
      <c r="AW60" s="1"/>
      <c r="AX60" s="1"/>
      <c r="AY60" s="1"/>
      <c r="AZ60" s="1"/>
      <c r="BA60" s="1"/>
      <c r="BB60" s="1">
        <f t="shared" si="17"/>
        <v>0.183</v>
      </c>
      <c r="BC60" s="1">
        <v>0.1764</v>
      </c>
      <c r="BD60" s="1">
        <f t="shared" ref="BD60" si="20">(7.32-(BE60*BC60))/BE60</f>
        <v>6.600000000000006E-3</v>
      </c>
      <c r="BE60" s="1">
        <v>40</v>
      </c>
      <c r="BF60" s="1">
        <v>5.46</v>
      </c>
      <c r="BG60" s="11">
        <f t="shared" si="11"/>
        <v>3.6065573770491834E-2</v>
      </c>
      <c r="CB60"/>
      <c r="CC60"/>
      <c r="CD60"/>
      <c r="CE60" s="83"/>
      <c r="CF60"/>
      <c r="CG60"/>
      <c r="CH60"/>
      <c r="CI60"/>
      <c r="CJ60"/>
      <c r="CK60"/>
      <c r="CL60"/>
      <c r="CM60"/>
      <c r="CN60"/>
      <c r="CO60"/>
      <c r="CP60"/>
    </row>
    <row r="61" spans="1:94" ht="22.5" customHeight="1">
      <c r="A61" s="22">
        <v>44201</v>
      </c>
      <c r="B61" s="3" t="str">
        <f>TEXT(Table1[[#This Row],[Date]],"dddd")</f>
        <v>الثلاثاء</v>
      </c>
      <c r="C61" s="3">
        <f>WEEKNUM(Table1[[#This Row],[Date]],16)</f>
        <v>2</v>
      </c>
      <c r="D61" s="3" t="str">
        <f>TEXT(Table1[[#This Row],[Date]],"mmmm")</f>
        <v>يناير</v>
      </c>
      <c r="E61" s="3" t="str">
        <f>TEXT(Table1[[#This Row],[Date]],"yyyy")</f>
        <v>2021</v>
      </c>
      <c r="F61" s="3" t="s">
        <v>8</v>
      </c>
      <c r="I61" s="3" t="s">
        <v>84</v>
      </c>
      <c r="J61" s="3">
        <f>IFERROR(VLOOKUP(Table1[[#This Row],[FoamType]],$CB$1:$CC$25,2,FALSE),0)</f>
        <v>4</v>
      </c>
      <c r="K61" s="3">
        <v>60</v>
      </c>
      <c r="L61" s="3">
        <v>60</v>
      </c>
      <c r="M61" s="3">
        <v>24</v>
      </c>
      <c r="Q61" s="15">
        <v>15</v>
      </c>
      <c r="R61" s="3">
        <v>10</v>
      </c>
      <c r="S61" s="3">
        <v>24</v>
      </c>
      <c r="T61" s="3">
        <f t="shared" si="13"/>
        <v>0.86399999999999999</v>
      </c>
      <c r="U61" s="4">
        <f t="shared" si="14"/>
        <v>0.86399999999999999</v>
      </c>
      <c r="X61" s="4">
        <f>IFERROR(   Table1[[#This Row],[البلوكات /م3]]+Table1[[#This Row],[البواقى
 المنصرفه
/م3]]-Table1[[#This Row],[البواقى
/م3]],0)</f>
        <v>0</v>
      </c>
      <c r="Y61" s="21">
        <f t="shared" si="15"/>
        <v>0</v>
      </c>
      <c r="AB61" s="15"/>
      <c r="AD61" s="9">
        <f>IFERROR((Table1[[#This Row],[إجمالى الإستهلاك
/م3]]-Table1[[#This Row],[الكمية 
المنتجة
/م3
 ]]),0)</f>
        <v>-0.86399999999999999</v>
      </c>
      <c r="AE61" s="29">
        <f>IFERROR((Table1[[#This Row],[الهالك
/م3]]/Table1[[#This Row],[إجمالى الإستهلاك
/م3]]),0)</f>
        <v>0</v>
      </c>
      <c r="AG61" s="5">
        <f>IFERROR((Table1[[#This Row],[عدد
البلوكات]]*0.12),"")</f>
        <v>0</v>
      </c>
      <c r="AH6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0.216</v>
      </c>
      <c r="AJ61" s="59">
        <f>IFERROR(Table1[[#This Row],[Plan Hour]]/Table1[[#This Row],[ساعات
العمل
الفعلية]],0)</f>
        <v>0</v>
      </c>
      <c r="AK61" s="1">
        <f>IFERROR((Table1[[#This Row],[الكمية 
الفعلية
/م3]]-Table1[[#This Row],[الكمية 
المنتجة
/م3
 ]]),"")</f>
        <v>0</v>
      </c>
      <c r="AU61" s="18"/>
      <c r="AV61" s="18"/>
      <c r="AW61" s="1"/>
      <c r="AX61" s="1"/>
      <c r="AY61" s="1"/>
      <c r="AZ61" s="1"/>
      <c r="BA61" s="1"/>
      <c r="BB61" s="1" t="e">
        <f t="shared" si="17"/>
        <v>#DIV/0!</v>
      </c>
      <c r="BC61" s="1"/>
      <c r="BD61" s="1" t="e">
        <f t="shared" ref="BD61:BD123" si="21">(7.32-(BE61*BC61))/BE61</f>
        <v>#DIV/0!</v>
      </c>
      <c r="BE61" s="1"/>
      <c r="BF61" s="33">
        <f t="shared" si="19"/>
        <v>0</v>
      </c>
      <c r="BG61" s="11" t="e">
        <f t="shared" si="11"/>
        <v>#DIV/0!</v>
      </c>
      <c r="CB61"/>
      <c r="CC61"/>
      <c r="CD61"/>
      <c r="CE61" s="83"/>
      <c r="CF61"/>
      <c r="CG61"/>
      <c r="CH61"/>
      <c r="CI61"/>
      <c r="CJ61"/>
      <c r="CK61"/>
      <c r="CL61"/>
      <c r="CM61"/>
      <c r="CN61"/>
      <c r="CO61"/>
      <c r="CP61"/>
    </row>
    <row r="62" spans="1:94" ht="22.5" customHeight="1">
      <c r="A62" s="22">
        <v>44201</v>
      </c>
      <c r="B62" s="3" t="str">
        <f>TEXT(Table1[[#This Row],[Date]],"dddd")</f>
        <v>الثلاثاء</v>
      </c>
      <c r="C62" s="3">
        <f>WEEKNUM(Table1[[#This Row],[Date]],16)</f>
        <v>2</v>
      </c>
      <c r="D62" s="3" t="str">
        <f>TEXT(Table1[[#This Row],[Date]],"mmmm")</f>
        <v>يناير</v>
      </c>
      <c r="E62" s="3" t="str">
        <f>TEXT(Table1[[#This Row],[Date]],"yyyy")</f>
        <v>2021</v>
      </c>
      <c r="F62" s="3" t="s">
        <v>8</v>
      </c>
      <c r="G62" s="3">
        <v>40</v>
      </c>
      <c r="H62" s="5" t="s">
        <v>47</v>
      </c>
      <c r="I62" s="3" t="s">
        <v>92</v>
      </c>
      <c r="J62" s="3">
        <f>IFERROR(VLOOKUP(Table1[[#This Row],[FoamType]],$CB$1:$CC$25,2,FALSE),0)</f>
        <v>0.6</v>
      </c>
      <c r="K62" s="3">
        <v>84</v>
      </c>
      <c r="L62" s="3">
        <v>10</v>
      </c>
      <c r="M62" s="3">
        <v>2.2999999999999998</v>
      </c>
      <c r="Q62" s="15">
        <v>12</v>
      </c>
      <c r="R62" s="3">
        <v>1000</v>
      </c>
      <c r="S62" s="3">
        <v>2.5</v>
      </c>
      <c r="T62" s="3">
        <f t="shared" si="13"/>
        <v>2.1</v>
      </c>
      <c r="U62" s="4">
        <f t="shared" si="14"/>
        <v>1.9319999999999997</v>
      </c>
      <c r="W62" s="4">
        <v>12</v>
      </c>
      <c r="X62" s="4">
        <f>IFERROR(   Table1[[#This Row],[البلوكات /م3]]+Table1[[#This Row],[البواقى
 المنصرفه
/م3]]-Table1[[#This Row],[البواقى
/م3]],0)</f>
        <v>13.540000000000001</v>
      </c>
      <c r="Y62" s="21">
        <f t="shared" si="15"/>
        <v>14.64</v>
      </c>
      <c r="Z62" s="3">
        <v>2</v>
      </c>
      <c r="AA62" s="12">
        <v>0</v>
      </c>
      <c r="AB62" s="15">
        <v>12</v>
      </c>
      <c r="AC62" s="20">
        <v>1.1000000000000001</v>
      </c>
      <c r="AD62" s="9">
        <f>IFERROR((Table1[[#This Row],[إجمالى الإستهلاك
/م3]]-Table1[[#This Row],[الكمية 
المنتجة
/م3
 ]]),0)</f>
        <v>11.608000000000001</v>
      </c>
      <c r="AE62" s="29">
        <f>IFERROR((Table1[[#This Row],[الهالك
/م3]]/Table1[[#This Row],[إجمالى الإستهلاك
/م3]]),0)</f>
        <v>0.85731166912850809</v>
      </c>
      <c r="AG62" s="5">
        <f>IFERROR((Table1[[#This Row],[عدد
البلوكات]]*0.12),"")</f>
        <v>0.24</v>
      </c>
      <c r="AH6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3.2199999999999998</v>
      </c>
      <c r="AJ62" s="59">
        <f>IFERROR(Table1[[#This Row],[Plan Hour]]/Table1[[#This Row],[ساعات
العمل
الفعلية]],0)</f>
        <v>0</v>
      </c>
      <c r="AK62" s="1">
        <f>IFERROR((Table1[[#This Row],[الكمية 
الفعلية
/م3]]-Table1[[#This Row],[الكمية 
المنتجة
/م3
 ]]),"")</f>
        <v>0.16800000000000037</v>
      </c>
      <c r="AU62" s="18"/>
      <c r="AV62" s="18"/>
      <c r="AW62" s="1"/>
      <c r="AX62" s="1"/>
      <c r="AY62" s="1"/>
      <c r="AZ62" s="1"/>
      <c r="BA62" s="1"/>
      <c r="BB62" s="1">
        <f t="shared" si="17"/>
        <v>2.3431498079385404E-3</v>
      </c>
      <c r="BC62" s="1">
        <v>2.1419999999999998E-3</v>
      </c>
      <c r="BD62" s="1">
        <f t="shared" si="21"/>
        <v>2.0114980793854055E-4</v>
      </c>
      <c r="BE62" s="1">
        <v>3124</v>
      </c>
      <c r="BF62" s="1">
        <v>426.77</v>
      </c>
      <c r="BG62" s="11">
        <f t="shared" si="11"/>
        <v>8.5845901639344357E-2</v>
      </c>
      <c r="CB62"/>
      <c r="CC62"/>
      <c r="CD62"/>
      <c r="CE62" s="83"/>
      <c r="CF62"/>
      <c r="CG62"/>
      <c r="CH62"/>
      <c r="CI62"/>
      <c r="CJ62"/>
      <c r="CK62"/>
      <c r="CL62"/>
      <c r="CM62"/>
      <c r="CN62"/>
      <c r="CO62"/>
      <c r="CP62"/>
    </row>
    <row r="63" spans="1:94" ht="22.5" customHeight="1">
      <c r="A63" s="22">
        <v>44201</v>
      </c>
      <c r="B63" s="3" t="str">
        <f>TEXT(Table1[[#This Row],[Date]],"dddd")</f>
        <v>الثلاثاء</v>
      </c>
      <c r="C63" s="3">
        <f>WEEKNUM(Table1[[#This Row],[Date]],16)</f>
        <v>2</v>
      </c>
      <c r="D63" s="3" t="str">
        <f>TEXT(Table1[[#This Row],[Date]],"mmmm")</f>
        <v>يناير</v>
      </c>
      <c r="E63" s="3" t="str">
        <f>TEXT(Table1[[#This Row],[Date]],"yyyy")</f>
        <v>2021</v>
      </c>
      <c r="F63" s="3" t="s">
        <v>8</v>
      </c>
      <c r="G63" s="3">
        <v>9714</v>
      </c>
      <c r="H63" s="5" t="s">
        <v>69</v>
      </c>
      <c r="I63" s="3" t="s">
        <v>92</v>
      </c>
      <c r="J63" s="3">
        <f>IFERROR(VLOOKUP(Table1[[#This Row],[FoamType]],$CB$1:$CC$25,2,FALSE),0)</f>
        <v>0.6</v>
      </c>
      <c r="K63" s="3">
        <v>30</v>
      </c>
      <c r="L63" s="3">
        <v>30</v>
      </c>
      <c r="M63" s="3">
        <v>1</v>
      </c>
      <c r="Q63" s="15">
        <v>8</v>
      </c>
      <c r="S63" s="3">
        <v>1.2</v>
      </c>
      <c r="T63" s="3">
        <v>11</v>
      </c>
      <c r="U63" s="4">
        <v>10.75</v>
      </c>
      <c r="W63" s="4">
        <v>8</v>
      </c>
      <c r="X63" s="4">
        <f>IFERROR(   Table1[[#This Row],[البلوكات /م3]]+Table1[[#This Row],[البواقى
 المنصرفه
/م3]]-Table1[[#This Row],[البواقى
/م3]],0)</f>
        <v>12.380000000000003</v>
      </c>
      <c r="Y63" s="21">
        <f t="shared" si="15"/>
        <v>7.32</v>
      </c>
      <c r="Z63" s="3">
        <v>1</v>
      </c>
      <c r="AA63" s="12">
        <v>10.6</v>
      </c>
      <c r="AB63" s="15">
        <v>10</v>
      </c>
      <c r="AC63" s="20">
        <v>5.54</v>
      </c>
      <c r="AD63" s="9">
        <f>IFERROR((Table1[[#This Row],[إجمالى الإستهلاك
/م3]]-Table1[[#This Row],[الكمية 
المنتجة
/م3
 ]]),0)</f>
        <v>1.6300000000000026</v>
      </c>
      <c r="AE63" s="29">
        <f>IFERROR((Table1[[#This Row],[الهالك
/م3]]/Table1[[#This Row],[إجمالى الإستهلاك
/م3]]),0)</f>
        <v>0.13166397415185802</v>
      </c>
      <c r="AG63" s="5">
        <f>IFERROR((Table1[[#This Row],[عدد
البلوكات]]*0.12),"")</f>
        <v>0.12</v>
      </c>
      <c r="AH6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17.916666666666668</v>
      </c>
      <c r="AJ63" s="59">
        <f>IFERROR(Table1[[#This Row],[Plan Hour]]/Table1[[#This Row],[ساعات
العمل
الفعلية]],0)</f>
        <v>0</v>
      </c>
      <c r="AK63" s="1">
        <f>IFERROR((Table1[[#This Row],[الكمية 
الفعلية
/م3]]-Table1[[#This Row],[الكمية 
المنتجة
/م3
 ]]),"")</f>
        <v>0.25</v>
      </c>
      <c r="AU63" s="18"/>
      <c r="AV63" s="18"/>
      <c r="AW63" s="1"/>
      <c r="AX63" s="1"/>
      <c r="AY63" s="1"/>
      <c r="AZ63" s="1"/>
      <c r="BA63" s="1"/>
      <c r="BB63" s="1" t="e">
        <f t="shared" si="17"/>
        <v>#DIV/0!</v>
      </c>
      <c r="BC63" s="1"/>
      <c r="BD63" s="1" t="e">
        <f t="shared" si="21"/>
        <v>#DIV/0!</v>
      </c>
      <c r="BE63" s="1"/>
      <c r="BF63" s="33">
        <f t="shared" si="19"/>
        <v>0</v>
      </c>
      <c r="BG63" s="11" t="e">
        <f t="shared" si="11"/>
        <v>#DIV/0!</v>
      </c>
      <c r="CB63"/>
      <c r="CC63"/>
      <c r="CD63"/>
      <c r="CE63" s="83"/>
      <c r="CF63"/>
      <c r="CG63"/>
      <c r="CH63"/>
      <c r="CI63"/>
      <c r="CJ63"/>
      <c r="CK63"/>
      <c r="CL63"/>
      <c r="CM63"/>
      <c r="CN63"/>
      <c r="CO63"/>
      <c r="CP63"/>
    </row>
    <row r="64" spans="1:94" ht="22.5" customHeight="1">
      <c r="A64" s="22">
        <v>44201</v>
      </c>
      <c r="B64" s="3" t="str">
        <f>TEXT(Table1[[#This Row],[Date]],"dddd")</f>
        <v>الثلاثاء</v>
      </c>
      <c r="C64" s="3">
        <f>WEEKNUM(Table1[[#This Row],[Date]],16)</f>
        <v>2</v>
      </c>
      <c r="D64" s="3" t="str">
        <f>TEXT(Table1[[#This Row],[Date]],"mmmm")</f>
        <v>يناير</v>
      </c>
      <c r="E64" s="3" t="str">
        <f>TEXT(Table1[[#This Row],[Date]],"yyyy")</f>
        <v>2021</v>
      </c>
      <c r="F64" s="3" t="s">
        <v>8</v>
      </c>
      <c r="G64" s="3">
        <v>40</v>
      </c>
      <c r="H64" s="5" t="s">
        <v>47</v>
      </c>
      <c r="I64" s="3" t="s">
        <v>92</v>
      </c>
      <c r="J64" s="3">
        <f>IFERROR(VLOOKUP(Table1[[#This Row],[FoamType]],$CB$1:$CC$25,2,FALSE),0)</f>
        <v>0.6</v>
      </c>
      <c r="K64" s="3">
        <v>50</v>
      </c>
      <c r="L64" s="3">
        <v>10</v>
      </c>
      <c r="M64" s="3">
        <v>10</v>
      </c>
      <c r="Q64" s="15">
        <v>12</v>
      </c>
      <c r="R64" s="3">
        <v>2000</v>
      </c>
      <c r="S64" s="3">
        <v>10.199999999999999</v>
      </c>
      <c r="T64" s="3">
        <f t="shared" si="13"/>
        <v>10.199999999999999</v>
      </c>
      <c r="U64" s="4">
        <f t="shared" si="14"/>
        <v>10</v>
      </c>
      <c r="X64" s="4">
        <f>IFERROR(   Table1[[#This Row],[البلوكات /م3]]+Table1[[#This Row],[البواقى
 المنصرفه
/م3]]-Table1[[#This Row],[البواقى
/م3]],0)</f>
        <v>0</v>
      </c>
      <c r="Y64" s="21">
        <f t="shared" si="15"/>
        <v>0</v>
      </c>
      <c r="AB64" s="15"/>
      <c r="AD64" s="9">
        <f>IFERROR((Table1[[#This Row],[إجمالى الإستهلاك
/م3]]-Table1[[#This Row],[الكمية 
المنتجة
/م3
 ]]),0)</f>
        <v>-10</v>
      </c>
      <c r="AE64" s="29">
        <f>IFERROR((Table1[[#This Row],[الهالك
/م3]]/Table1[[#This Row],[إجمالى الإستهلاك
/م3]]),0)</f>
        <v>0</v>
      </c>
      <c r="AG64" s="5">
        <f>IFERROR((Table1[[#This Row],[عدد
البلوكات]]*0.12),"")</f>
        <v>0</v>
      </c>
      <c r="AH6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16.666666666666668</v>
      </c>
      <c r="AJ64" s="59">
        <f>IFERROR(Table1[[#This Row],[Plan Hour]]/Table1[[#This Row],[ساعات
العمل
الفعلية]],0)</f>
        <v>0</v>
      </c>
      <c r="AK64" s="1">
        <f>IFERROR((Table1[[#This Row],[الكمية 
الفعلية
/م3]]-Table1[[#This Row],[الكمية 
المنتجة
/م3
 ]]),"")</f>
        <v>0.19999999999999929</v>
      </c>
      <c r="AU64" s="18"/>
      <c r="AV64" s="18"/>
      <c r="AW64" s="1"/>
      <c r="AX64" s="1"/>
      <c r="AY64" s="1"/>
      <c r="AZ64" s="1"/>
      <c r="BA64" s="1"/>
      <c r="BB64" s="1" t="e">
        <f t="shared" si="17"/>
        <v>#DIV/0!</v>
      </c>
      <c r="BC64" s="1"/>
      <c r="BD64" s="1" t="e">
        <f t="shared" si="21"/>
        <v>#DIV/0!</v>
      </c>
      <c r="BE64" s="1"/>
      <c r="BF64" s="33">
        <f t="shared" si="19"/>
        <v>0</v>
      </c>
      <c r="BG64" s="11" t="e">
        <f t="shared" si="11"/>
        <v>#DIV/0!</v>
      </c>
      <c r="CB64"/>
      <c r="CC64"/>
      <c r="CD64"/>
      <c r="CE64" s="83"/>
      <c r="CF64"/>
      <c r="CG64"/>
      <c r="CH64"/>
      <c r="CI64"/>
      <c r="CJ64"/>
      <c r="CK64"/>
      <c r="CL64"/>
      <c r="CM64"/>
      <c r="CN64"/>
      <c r="CO64"/>
      <c r="CP64"/>
    </row>
    <row r="65" spans="1:94" ht="22.5" customHeight="1">
      <c r="A65" s="22">
        <v>44201</v>
      </c>
      <c r="B65" s="3" t="str">
        <f>TEXT(Table1[[#This Row],[Date]],"dddd")</f>
        <v>الثلاثاء</v>
      </c>
      <c r="C65" s="3">
        <f>WEEKNUM(Table1[[#This Row],[Date]],16)</f>
        <v>2</v>
      </c>
      <c r="D65" s="3" t="str">
        <f>TEXT(Table1[[#This Row],[Date]],"mmmm")</f>
        <v>يناير</v>
      </c>
      <c r="E65" s="3" t="str">
        <f>TEXT(Table1[[#This Row],[Date]],"yyyy")</f>
        <v>2021</v>
      </c>
      <c r="F65" s="3" t="s">
        <v>8</v>
      </c>
      <c r="G65" s="3">
        <v>5</v>
      </c>
      <c r="H65" s="5" t="s">
        <v>47</v>
      </c>
      <c r="I65" s="3" t="s">
        <v>92</v>
      </c>
      <c r="J65" s="3">
        <f>IFERROR(VLOOKUP(Table1[[#This Row],[FoamType]],$CB$1:$CC$25,2,FALSE),0)</f>
        <v>0.6</v>
      </c>
      <c r="K65" s="3">
        <v>10</v>
      </c>
      <c r="L65" s="3">
        <v>8</v>
      </c>
      <c r="M65" s="3">
        <v>4</v>
      </c>
      <c r="Q65" s="15">
        <v>35</v>
      </c>
      <c r="S65" s="3">
        <v>4.0999999999999996</v>
      </c>
      <c r="T65" s="3">
        <v>2.2000000000000002</v>
      </c>
      <c r="U65" s="4">
        <v>2</v>
      </c>
      <c r="X65" s="4">
        <f>IFERROR(   Table1[[#This Row],[البلوكات /م3]]+Table1[[#This Row],[البواقى
 المنصرفه
/م3]]-Table1[[#This Row],[البواقى
/م3]],0)</f>
        <v>2.44</v>
      </c>
      <c r="Y65" s="21">
        <f t="shared" si="15"/>
        <v>0</v>
      </c>
      <c r="AA65" s="12">
        <v>2.44</v>
      </c>
      <c r="AB65" s="15">
        <v>35</v>
      </c>
      <c r="AC65" s="20">
        <v>0</v>
      </c>
      <c r="AD65" s="9">
        <f>IFERROR((Table1[[#This Row],[إجمالى الإستهلاك
/م3]]-Table1[[#This Row],[الكمية 
المنتجة
/م3
 ]]),0)</f>
        <v>0.43999999999999995</v>
      </c>
      <c r="AE65" s="29">
        <f>IFERROR((Table1[[#This Row],[الهالك
/م3]]/Table1[[#This Row],[إجمالى الإستهلاك
/م3]]),0)</f>
        <v>0.18032786885245899</v>
      </c>
      <c r="AG65" s="5">
        <f>IFERROR((Table1[[#This Row],[عدد
البلوكات]]*0.12),"")</f>
        <v>0</v>
      </c>
      <c r="AH6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3.3333333333333335</v>
      </c>
      <c r="AJ65" s="59">
        <f>IFERROR(Table1[[#This Row],[Plan Hour]]/Table1[[#This Row],[ساعات
العمل
الفعلية]],0)</f>
        <v>0</v>
      </c>
      <c r="AK65" s="1">
        <f>IFERROR((Table1[[#This Row],[الكمية 
الفعلية
/م3]]-Table1[[#This Row],[الكمية 
المنتجة
/م3
 ]]),"")</f>
        <v>0.20000000000000018</v>
      </c>
      <c r="AU65" s="18"/>
      <c r="AV65" s="18"/>
      <c r="AW65" s="1"/>
      <c r="AX65" s="1"/>
      <c r="AY65" s="1"/>
      <c r="AZ65" s="1"/>
      <c r="BA65" s="1"/>
      <c r="BB65" s="1">
        <f t="shared" si="17"/>
        <v>3.4346846846846848E-4</v>
      </c>
      <c r="BC65" s="1">
        <v>3.3542100000000003E-4</v>
      </c>
      <c r="BD65" s="1">
        <f t="shared" si="21"/>
        <v>8.0474684684684456E-6</v>
      </c>
      <c r="BE65" s="1">
        <v>21312</v>
      </c>
      <c r="BF65" s="30">
        <f t="shared" si="19"/>
        <v>2911.4754098360654</v>
      </c>
      <c r="BG65" s="11">
        <f t="shared" si="11"/>
        <v>2.3430006557376981E-2</v>
      </c>
      <c r="CB65"/>
      <c r="CC65"/>
      <c r="CD65"/>
      <c r="CE65" s="83"/>
      <c r="CF65"/>
      <c r="CG65"/>
      <c r="CH65"/>
      <c r="CI65"/>
      <c r="CJ65"/>
      <c r="CK65"/>
      <c r="CL65"/>
      <c r="CM65"/>
      <c r="CN65"/>
      <c r="CO65"/>
      <c r="CP65"/>
    </row>
    <row r="66" spans="1:94" ht="22.5" customHeight="1">
      <c r="A66" s="22">
        <v>44201</v>
      </c>
      <c r="B66" s="3" t="str">
        <f>TEXT(Table1[[#This Row],[Date]],"dddd")</f>
        <v>الثلاثاء</v>
      </c>
      <c r="C66" s="3">
        <f>WEEKNUM(Table1[[#This Row],[Date]],16)</f>
        <v>2</v>
      </c>
      <c r="D66" s="3" t="str">
        <f>TEXT(Table1[[#This Row],[Date]],"mmmm")</f>
        <v>يناير</v>
      </c>
      <c r="E66" s="3" t="str">
        <f>TEXT(Table1[[#This Row],[Date]],"yyyy")</f>
        <v>2021</v>
      </c>
      <c r="F66" s="3" t="s">
        <v>8</v>
      </c>
      <c r="G66" s="3">
        <v>45</v>
      </c>
      <c r="H66" s="5" t="s">
        <v>167</v>
      </c>
      <c r="I66" s="3" t="s">
        <v>108</v>
      </c>
      <c r="J66" s="3">
        <f>IFERROR(VLOOKUP(Table1[[#This Row],[FoamType]],$CB$1:$CC$25,2,FALSE),0)</f>
        <v>25</v>
      </c>
      <c r="K66" s="3">
        <v>200</v>
      </c>
      <c r="L66" s="3">
        <v>45</v>
      </c>
      <c r="M66" s="3">
        <v>32</v>
      </c>
      <c r="Q66" s="15">
        <v>35</v>
      </c>
      <c r="R66" s="3">
        <v>1</v>
      </c>
      <c r="S66" s="3">
        <v>32</v>
      </c>
      <c r="T66" s="3">
        <f t="shared" si="13"/>
        <v>0.28799999999999998</v>
      </c>
      <c r="U66" s="4">
        <f t="shared" si="14"/>
        <v>0.28799999999999998</v>
      </c>
      <c r="X66" s="4">
        <f>IFERROR(   Table1[[#This Row],[البلوكات /م3]]+Table1[[#This Row],[البواقى
 المنصرفه
/م3]]-Table1[[#This Row],[البواقى
/م3]],0)</f>
        <v>0</v>
      </c>
      <c r="Y66" s="21">
        <f t="shared" si="15"/>
        <v>0</v>
      </c>
      <c r="AB66" s="15"/>
      <c r="AD66" s="9">
        <f>IFERROR((Table1[[#This Row],[إجمالى الإستهلاك
/م3]]-Table1[[#This Row],[الكمية 
المنتجة
/م3
 ]]),0)</f>
        <v>-0.28799999999999998</v>
      </c>
      <c r="AE66" s="29">
        <f>IFERROR((Table1[[#This Row],[الهالك
/م3]]/Table1[[#This Row],[إجمالى الإستهلاك
/م3]]),0)</f>
        <v>0</v>
      </c>
      <c r="AG66" s="5">
        <f>IFERROR((Table1[[#This Row],[عدد
البلوكات]]*0.12),"")</f>
        <v>0</v>
      </c>
      <c r="AH6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0.04</v>
      </c>
      <c r="AJ66" s="59">
        <f>IFERROR(Table1[[#This Row],[Plan Hour]]/Table1[[#This Row],[ساعات
العمل
الفعلية]],0)</f>
        <v>0</v>
      </c>
      <c r="AK66" s="1">
        <f>IFERROR((Table1[[#This Row],[الكمية 
الفعلية
/م3]]-Table1[[#This Row],[الكمية 
المنتجة
/م3
 ]]),"")</f>
        <v>0</v>
      </c>
      <c r="AU66" s="18"/>
      <c r="AV66" s="18"/>
      <c r="AW66" s="1"/>
      <c r="AX66" s="1"/>
      <c r="AY66" s="1"/>
      <c r="AZ66" s="1"/>
      <c r="BA66" s="1"/>
      <c r="BB66" s="1" t="e">
        <f t="shared" si="17"/>
        <v>#DIV/0!</v>
      </c>
      <c r="BC66" s="1"/>
      <c r="BD66" s="1" t="e">
        <f t="shared" si="21"/>
        <v>#DIV/0!</v>
      </c>
      <c r="BE66" s="1"/>
      <c r="BF66" s="33">
        <f t="shared" si="19"/>
        <v>0</v>
      </c>
      <c r="BG66" s="11" t="e">
        <f t="shared" si="11"/>
        <v>#DIV/0!</v>
      </c>
      <c r="CB66"/>
      <c r="CC66"/>
      <c r="CD66"/>
      <c r="CE66" s="83"/>
      <c r="CF66"/>
      <c r="CG66"/>
      <c r="CH66"/>
      <c r="CI66"/>
      <c r="CJ66"/>
      <c r="CK66"/>
      <c r="CL66"/>
      <c r="CM66"/>
      <c r="CN66"/>
      <c r="CO66"/>
      <c r="CP66"/>
    </row>
    <row r="67" spans="1:94" ht="22.5" customHeight="1">
      <c r="A67" s="22">
        <v>44201</v>
      </c>
      <c r="B67" s="3" t="str">
        <f>TEXT(Table1[[#This Row],[Date]],"dddd")</f>
        <v>الثلاثاء</v>
      </c>
      <c r="C67" s="3">
        <f>WEEKNUM(Table1[[#This Row],[Date]],16)</f>
        <v>2</v>
      </c>
      <c r="D67" s="3" t="str">
        <f>TEXT(Table1[[#This Row],[Date]],"mmmm")</f>
        <v>يناير</v>
      </c>
      <c r="E67" s="3" t="str">
        <f>TEXT(Table1[[#This Row],[Date]],"yyyy")</f>
        <v>2021</v>
      </c>
      <c r="F67" s="3" t="s">
        <v>8</v>
      </c>
      <c r="G67" s="3">
        <v>18</v>
      </c>
      <c r="H67" s="5" t="s">
        <v>166</v>
      </c>
      <c r="I67" s="3" t="s">
        <v>108</v>
      </c>
      <c r="J67" s="3">
        <f>IFERROR(VLOOKUP(Table1[[#This Row],[FoamType]],$CB$1:$CC$25,2,FALSE),0)</f>
        <v>25</v>
      </c>
      <c r="M67" s="7">
        <v>15</v>
      </c>
      <c r="N67" s="7">
        <v>30</v>
      </c>
      <c r="Q67" s="15">
        <v>12</v>
      </c>
      <c r="R67" s="3">
        <v>3</v>
      </c>
      <c r="S67" s="3">
        <v>32</v>
      </c>
      <c r="T67" s="4">
        <v>4.6080000000000003E-2</v>
      </c>
      <c r="U67" s="4">
        <v>4.6080000000000003E-2</v>
      </c>
      <c r="X67" s="4">
        <f>IFERROR(   Table1[[#This Row],[البلوكات /م3]]+Table1[[#This Row],[البواقى
 المنصرفه
/م3]]-Table1[[#This Row],[البواقى
/م3]],0)</f>
        <v>0</v>
      </c>
      <c r="Y67" s="21">
        <f t="shared" si="15"/>
        <v>0</v>
      </c>
      <c r="AB67" s="15"/>
      <c r="AD67" s="9">
        <f>IFERROR((Table1[[#This Row],[إجمالى الإستهلاك
/م3]]-Table1[[#This Row],[الكمية 
المنتجة
/م3
 ]]),0)</f>
        <v>-4.6080000000000003E-2</v>
      </c>
      <c r="AE67" s="29">
        <f>IFERROR((Table1[[#This Row],[الهالك
/م3]]/Table1[[#This Row],[إجمالى الإستهلاك
/م3]]),0)</f>
        <v>0</v>
      </c>
      <c r="AG67" s="5">
        <f>IFERROR((Table1[[#This Row],[عدد
البلوكات]]*0.12),"")</f>
        <v>0</v>
      </c>
      <c r="AH6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0.12</v>
      </c>
      <c r="AJ67" s="59">
        <f>IFERROR(Table1[[#This Row],[Plan Hour]]/Table1[[#This Row],[ساعات
العمل
الفعلية]],0)</f>
        <v>0</v>
      </c>
      <c r="AK67" s="1">
        <f>IFERROR((Table1[[#This Row],[الكمية 
الفعلية
/م3]]-Table1[[#This Row],[الكمية 
المنتجة
/م3
 ]]),"")</f>
        <v>0</v>
      </c>
      <c r="AU67" s="18"/>
      <c r="AV67" s="18"/>
      <c r="AW67" s="1"/>
      <c r="AX67" s="1"/>
      <c r="AY67" s="1"/>
      <c r="AZ67" s="1"/>
      <c r="BA67" s="1"/>
      <c r="BB67" s="1" t="e">
        <f t="shared" si="17"/>
        <v>#DIV/0!</v>
      </c>
      <c r="BC67" s="1"/>
      <c r="BD67" s="1" t="e">
        <f t="shared" si="21"/>
        <v>#DIV/0!</v>
      </c>
      <c r="BE67" s="1"/>
      <c r="BF67" s="33">
        <f t="shared" si="19"/>
        <v>0</v>
      </c>
      <c r="BG67" s="11" t="e">
        <f t="shared" si="11"/>
        <v>#DIV/0!</v>
      </c>
      <c r="CB67"/>
      <c r="CC67"/>
      <c r="CD67"/>
      <c r="CE67" s="83"/>
      <c r="CF67"/>
      <c r="CG67"/>
      <c r="CH67"/>
      <c r="CI67"/>
      <c r="CJ67"/>
      <c r="CK67"/>
      <c r="CL67"/>
      <c r="CM67"/>
      <c r="CN67"/>
      <c r="CO67"/>
      <c r="CP67"/>
    </row>
    <row r="68" spans="1:94" ht="22.5" customHeight="1">
      <c r="A68" s="22">
        <v>44201</v>
      </c>
      <c r="B68" s="3" t="str">
        <f>TEXT(Table1[[#This Row],[Date]],"dddd")</f>
        <v>الثلاثاء</v>
      </c>
      <c r="C68" s="3">
        <f>WEEKNUM(Table1[[#This Row],[Date]],16)</f>
        <v>2</v>
      </c>
      <c r="D68" s="3" t="str">
        <f>TEXT(Table1[[#This Row],[Date]],"mmmm")</f>
        <v>يناير</v>
      </c>
      <c r="E68" s="3" t="str">
        <f>TEXT(Table1[[#This Row],[Date]],"yyyy")</f>
        <v>2021</v>
      </c>
      <c r="F68" s="3" t="s">
        <v>8</v>
      </c>
      <c r="G68" s="3">
        <v>18</v>
      </c>
      <c r="H68" s="5" t="s">
        <v>166</v>
      </c>
      <c r="I68" s="3" t="s">
        <v>108</v>
      </c>
      <c r="J68" s="3">
        <f>IFERROR(VLOOKUP(Table1[[#This Row],[FoamType]],$CB$1:$CC$25,2,FALSE),0)</f>
        <v>25</v>
      </c>
      <c r="M68" s="7">
        <v>15</v>
      </c>
      <c r="N68" s="7">
        <v>25</v>
      </c>
      <c r="Q68" s="15">
        <v>12</v>
      </c>
      <c r="R68" s="3">
        <v>3</v>
      </c>
      <c r="S68" s="3">
        <v>27</v>
      </c>
      <c r="T68" s="4">
        <v>3.2805000000000001E-2</v>
      </c>
      <c r="U68" s="4">
        <v>3.2805000000000001E-2</v>
      </c>
      <c r="X68" s="4">
        <f>IFERROR(   Table1[[#This Row],[البلوكات /م3]]+Table1[[#This Row],[البواقى
 المنصرفه
/م3]]-Table1[[#This Row],[البواقى
/م3]],0)</f>
        <v>0</v>
      </c>
      <c r="Y68" s="21">
        <f t="shared" si="15"/>
        <v>0</v>
      </c>
      <c r="AB68" s="15"/>
      <c r="AD68" s="9">
        <f>IFERROR((Table1[[#This Row],[إجمالى الإستهلاك
/م3]]-Table1[[#This Row],[الكمية 
المنتجة
/م3
 ]]),0)</f>
        <v>-3.2805000000000001E-2</v>
      </c>
      <c r="AE68" s="29">
        <f>IFERROR((Table1[[#This Row],[الهالك
/م3]]/Table1[[#This Row],[إجمالى الإستهلاك
/م3]]),0)</f>
        <v>0</v>
      </c>
      <c r="AG68" s="5">
        <f>IFERROR((Table1[[#This Row],[عدد
البلوكات]]*0.12),"")</f>
        <v>0</v>
      </c>
      <c r="AH6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0.12</v>
      </c>
      <c r="AJ68" s="59">
        <f>IFERROR(Table1[[#This Row],[Plan Hour]]/Table1[[#This Row],[ساعات
العمل
الفعلية]],0)</f>
        <v>0</v>
      </c>
      <c r="AK68" s="1">
        <f>IFERROR((Table1[[#This Row],[الكمية 
الفعلية
/م3]]-Table1[[#This Row],[الكمية 
المنتجة
/م3
 ]]),"")</f>
        <v>0</v>
      </c>
      <c r="AU68" s="18"/>
      <c r="AV68" s="18"/>
      <c r="AW68" s="1"/>
      <c r="AX68" s="1"/>
      <c r="AY68" s="1"/>
      <c r="AZ68" s="1"/>
      <c r="BA68" s="1"/>
      <c r="BB68" s="1" t="e">
        <f t="shared" si="17"/>
        <v>#DIV/0!</v>
      </c>
      <c r="BC68" s="1"/>
      <c r="BD68" s="1" t="e">
        <f t="shared" si="21"/>
        <v>#DIV/0!</v>
      </c>
      <c r="BE68" s="1"/>
      <c r="BF68" s="33">
        <f t="shared" si="19"/>
        <v>0</v>
      </c>
      <c r="BG68" s="11" t="e">
        <f t="shared" si="11"/>
        <v>#DIV/0!</v>
      </c>
      <c r="CB68"/>
      <c r="CC68"/>
      <c r="CD68"/>
      <c r="CE68" s="83"/>
      <c r="CF68"/>
      <c r="CG68"/>
      <c r="CH68"/>
      <c r="CI68"/>
      <c r="CJ68"/>
      <c r="CK68"/>
      <c r="CL68"/>
      <c r="CM68"/>
      <c r="CN68"/>
      <c r="CO68"/>
      <c r="CP68"/>
    </row>
    <row r="69" spans="1:94" ht="22.5" customHeight="1">
      <c r="A69" s="22">
        <v>44201</v>
      </c>
      <c r="B69" s="3" t="str">
        <f>TEXT(Table1[[#This Row],[Date]],"dddd")</f>
        <v>الثلاثاء</v>
      </c>
      <c r="C69" s="3">
        <f>WEEKNUM(Table1[[#This Row],[Date]],16)</f>
        <v>2</v>
      </c>
      <c r="D69" s="3" t="str">
        <f>TEXT(Table1[[#This Row],[Date]],"mmmm")</f>
        <v>يناير</v>
      </c>
      <c r="E69" s="3" t="str">
        <f>TEXT(Table1[[#This Row],[Date]],"yyyy")</f>
        <v>2021</v>
      </c>
      <c r="F69" s="3" t="s">
        <v>8</v>
      </c>
      <c r="G69" s="3">
        <v>18</v>
      </c>
      <c r="H69" s="5" t="s">
        <v>166</v>
      </c>
      <c r="I69" s="3" t="s">
        <v>108</v>
      </c>
      <c r="J69" s="3">
        <f>IFERROR(VLOOKUP(Table1[[#This Row],[FoamType]],$CB$1:$CC$25,2,FALSE),0)</f>
        <v>25</v>
      </c>
      <c r="M69" s="7">
        <v>15</v>
      </c>
      <c r="N69" s="7">
        <v>20</v>
      </c>
      <c r="Q69" s="15">
        <v>12</v>
      </c>
      <c r="R69" s="3">
        <v>2</v>
      </c>
      <c r="S69" s="3">
        <v>2</v>
      </c>
      <c r="T69" s="4">
        <v>1.452E-2</v>
      </c>
      <c r="U69" s="4">
        <v>1.452E-2</v>
      </c>
      <c r="X69" s="4">
        <f>IFERROR(   Table1[[#This Row],[البلوكات /م3]]+Table1[[#This Row],[البواقى
 المنصرفه
/م3]]-Table1[[#This Row],[البواقى
/م3]],0)</f>
        <v>0</v>
      </c>
      <c r="Y69" s="21">
        <f t="shared" si="15"/>
        <v>0</v>
      </c>
      <c r="AB69" s="15"/>
      <c r="AD69" s="9">
        <f>IFERROR((Table1[[#This Row],[إجمالى الإستهلاك
/م3]]-Table1[[#This Row],[الكمية 
المنتجة
/م3
 ]]),0)</f>
        <v>-1.452E-2</v>
      </c>
      <c r="AE69" s="29">
        <f>IFERROR((Table1[[#This Row],[الهالك
/م3]]/Table1[[#This Row],[إجمالى الإستهلاك
/م3]]),0)</f>
        <v>0</v>
      </c>
      <c r="AG69" s="5">
        <f>IFERROR((Table1[[#This Row],[عدد
البلوكات]]*0.12),"")</f>
        <v>0</v>
      </c>
      <c r="AH6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0.08</v>
      </c>
      <c r="AJ69" s="59">
        <f>IFERROR(Table1[[#This Row],[Plan Hour]]/Table1[[#This Row],[ساعات
العمل
الفعلية]],0)</f>
        <v>0</v>
      </c>
      <c r="AK69" s="1">
        <f>IFERROR((Table1[[#This Row],[الكمية 
الفعلية
/م3]]-Table1[[#This Row],[الكمية 
المنتجة
/م3
 ]]),"")</f>
        <v>0</v>
      </c>
      <c r="AU69" s="18"/>
      <c r="AV69" s="18"/>
      <c r="AW69" s="1"/>
      <c r="AX69" s="1"/>
      <c r="AY69" s="1"/>
      <c r="AZ69" s="1"/>
      <c r="BA69" s="1"/>
      <c r="BB69" s="1" t="e">
        <f t="shared" si="17"/>
        <v>#DIV/0!</v>
      </c>
      <c r="BC69" s="1"/>
      <c r="BD69" s="1" t="e">
        <f t="shared" si="21"/>
        <v>#DIV/0!</v>
      </c>
      <c r="BE69" s="1"/>
      <c r="BF69" s="33">
        <f t="shared" si="19"/>
        <v>0</v>
      </c>
      <c r="BG69" s="11" t="e">
        <f t="shared" si="11"/>
        <v>#DIV/0!</v>
      </c>
      <c r="CB69"/>
      <c r="CC69"/>
      <c r="CD69"/>
      <c r="CE69" s="83"/>
      <c r="CF69"/>
      <c r="CG69"/>
      <c r="CH69"/>
      <c r="CI69"/>
      <c r="CJ69"/>
      <c r="CK69"/>
      <c r="CL69"/>
      <c r="CM69"/>
      <c r="CN69"/>
      <c r="CO69"/>
      <c r="CP69"/>
    </row>
    <row r="70" spans="1:94" ht="22.5" customHeight="1">
      <c r="A70" s="22">
        <v>44201</v>
      </c>
      <c r="B70" s="9" t="str">
        <f>TEXT(Table1[[#This Row],[Date]],"dddd")</f>
        <v>الثلاثاء</v>
      </c>
      <c r="C70" s="3">
        <f>WEEKNUM(Table1[[#This Row],[Date]],16)</f>
        <v>2</v>
      </c>
      <c r="D70" s="3" t="str">
        <f>TEXT(Table1[[#This Row],[Date]],"mmmm")</f>
        <v>يناير</v>
      </c>
      <c r="E70" s="3" t="str">
        <f>TEXT(Table1[[#This Row],[Date]],"yyyy")</f>
        <v>2021</v>
      </c>
      <c r="F70" s="9" t="s">
        <v>9</v>
      </c>
      <c r="G70" s="9">
        <v>40</v>
      </c>
      <c r="H70" s="5" t="s">
        <v>47</v>
      </c>
      <c r="I70" s="9" t="s">
        <v>96</v>
      </c>
      <c r="J70" s="3">
        <f>IFERROR(VLOOKUP(Table1[[#This Row],[FoamType]],$CB$1:$CC$25,2,FALSE),0)</f>
        <v>200</v>
      </c>
      <c r="K70" s="9">
        <v>35</v>
      </c>
      <c r="L70" s="9">
        <v>40</v>
      </c>
      <c r="M70" s="9">
        <v>8</v>
      </c>
      <c r="N70" s="9"/>
      <c r="O70" s="9"/>
      <c r="P70" s="9"/>
      <c r="Q70" s="9">
        <v>12</v>
      </c>
      <c r="R70" s="9">
        <v>500</v>
      </c>
      <c r="S70" s="9">
        <v>8.1999999999999993</v>
      </c>
      <c r="T70" s="9">
        <v>8.4</v>
      </c>
      <c r="U70" s="9">
        <v>8.4</v>
      </c>
      <c r="V70" s="9"/>
      <c r="W70" s="9">
        <v>12</v>
      </c>
      <c r="X70" s="9">
        <f>IFERROR(   Table1[[#This Row],[البلوكات /م3]]+Table1[[#This Row],[البواقى
 المنصرفه
/م3]]-Table1[[#This Row],[البواقى
/م3]],0)</f>
        <v>19.46</v>
      </c>
      <c r="Y70" s="9">
        <f t="shared" si="15"/>
        <v>21.96</v>
      </c>
      <c r="Z70" s="9">
        <v>3</v>
      </c>
      <c r="AA70" s="9">
        <v>0</v>
      </c>
      <c r="AB70" s="9">
        <v>12</v>
      </c>
      <c r="AC70" s="9">
        <v>2.5</v>
      </c>
      <c r="AD70" s="9">
        <f>IFERROR((Table1[[#This Row],[إجمالى الإستهلاك
/م3]]-Table1[[#This Row],[الكمية 
المنتجة
/م3
 ]]),0)</f>
        <v>11.06</v>
      </c>
      <c r="AE70" s="29">
        <f>IFERROR((Table1[[#This Row],[الهالك
/م3]]/Table1[[#This Row],[إجمالى الإستهلاك
/م3]]),0)</f>
        <v>0.56834532374100721</v>
      </c>
      <c r="AF70" s="9"/>
      <c r="AG70" s="9">
        <f>IFERROR((Table1[[#This Row],[عدد
البلوكات]]*0.12),"")</f>
        <v>0.36</v>
      </c>
      <c r="AH70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2.5</v>
      </c>
      <c r="AI70" s="9">
        <v>99</v>
      </c>
      <c r="AJ70" s="60">
        <f>IFERROR(Table1[[#This Row],[Plan Hour]]/Table1[[#This Row],[ساعات
العمل
الفعلية]],0)</f>
        <v>2.5252525252525252E-2</v>
      </c>
      <c r="AK70" s="9">
        <f>IFERROR((Table1[[#This Row],[الكمية 
الفعلية
/م3]]-Table1[[#This Row],[الكمية 
المنتجة
/م3
 ]]),"")</f>
        <v>0</v>
      </c>
      <c r="AL70" s="9"/>
      <c r="AM70" s="9"/>
      <c r="AN70" s="9"/>
      <c r="AO70" s="9"/>
      <c r="AP70" s="9">
        <v>0</v>
      </c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1">
        <f t="shared" si="17"/>
        <v>1.1960784313725492E-2</v>
      </c>
      <c r="BC70" s="1">
        <v>1.1480000000000001E-2</v>
      </c>
      <c r="BD70" s="1">
        <f t="shared" si="21"/>
        <v>4.8078431372549068E-4</v>
      </c>
      <c r="BE70" s="1">
        <v>612</v>
      </c>
      <c r="BF70" s="1">
        <v>83.6</v>
      </c>
      <c r="BG70" s="11">
        <f t="shared" si="11"/>
        <v>4.0196721311475447E-2</v>
      </c>
      <c r="CB70"/>
      <c r="CC70"/>
      <c r="CD70"/>
      <c r="CE70" s="83"/>
      <c r="CF70"/>
      <c r="CG70"/>
      <c r="CH70"/>
      <c r="CI70"/>
      <c r="CJ70"/>
      <c r="CK70"/>
      <c r="CL70"/>
      <c r="CM70"/>
      <c r="CN70"/>
      <c r="CO70"/>
      <c r="CP70"/>
    </row>
    <row r="71" spans="1:94" ht="22.5" customHeight="1">
      <c r="A71" s="22">
        <v>44201</v>
      </c>
      <c r="B71" s="3" t="str">
        <f>TEXT(Table1[[#This Row],[Date]],"dddd")</f>
        <v>الثلاثاء</v>
      </c>
      <c r="C71" s="3">
        <f>WEEKNUM(Table1[[#This Row],[Date]],16)</f>
        <v>2</v>
      </c>
      <c r="D71" s="3" t="str">
        <f>TEXT(Table1[[#This Row],[Date]],"mmmm")</f>
        <v>يناير</v>
      </c>
      <c r="E71" s="3" t="str">
        <f>TEXT(Table1[[#This Row],[Date]],"yyyy")</f>
        <v>2021</v>
      </c>
      <c r="F71" s="34" t="s">
        <v>9</v>
      </c>
      <c r="G71" s="3">
        <v>40</v>
      </c>
      <c r="H71" s="5" t="s">
        <v>47</v>
      </c>
      <c r="I71" s="3" t="s">
        <v>96</v>
      </c>
      <c r="J71" s="3">
        <f>IFERROR(VLOOKUP(Table1[[#This Row],[FoamType]],$CB$1:$CC$25,2,FALSE),0)</f>
        <v>200</v>
      </c>
      <c r="K71" s="3">
        <v>42</v>
      </c>
      <c r="L71" s="3">
        <v>34</v>
      </c>
      <c r="M71" s="3">
        <v>3.5</v>
      </c>
      <c r="Q71" s="15">
        <v>12</v>
      </c>
      <c r="R71" s="3">
        <v>2000</v>
      </c>
      <c r="S71" s="3">
        <v>3.7</v>
      </c>
      <c r="T71" s="3">
        <v>11</v>
      </c>
      <c r="U71" s="4">
        <v>10.63</v>
      </c>
      <c r="X71" s="4">
        <f>IFERROR(   Table1[[#This Row],[البلوكات /م3]]+Table1[[#This Row],[البواقى
 المنصرفه
/م3]]-Table1[[#This Row],[البواقى
/م3]],0)</f>
        <v>0</v>
      </c>
      <c r="Y71" s="21">
        <f t="shared" si="15"/>
        <v>0</v>
      </c>
      <c r="AB71" s="15"/>
      <c r="AD71" s="9">
        <f>IFERROR((Table1[[#This Row],[إجمالى الإستهلاك
/م3]]-Table1[[#This Row],[الكمية 
المنتجة
/م3
 ]]),0)</f>
        <v>-10.63</v>
      </c>
      <c r="AE71" s="29">
        <f>IFERROR((Table1[[#This Row],[الهالك
/م3]]/Table1[[#This Row],[إجمالى الإستهلاك
/م3]]),0)</f>
        <v>0</v>
      </c>
      <c r="AG71" s="5">
        <f>IFERROR((Table1[[#This Row],[عدد
البلوكات]]*0.12),"")</f>
        <v>0</v>
      </c>
      <c r="AH7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</v>
      </c>
      <c r="AJ71" s="59">
        <f>IFERROR(Table1[[#This Row],[Plan Hour]]/Table1[[#This Row],[ساعات
العمل
الفعلية]],0)</f>
        <v>0</v>
      </c>
      <c r="AK71" s="1">
        <f>IFERROR((Table1[[#This Row],[الكمية 
الفعلية
/م3]]-Table1[[#This Row],[الكمية 
المنتجة
/م3
 ]]),"")</f>
        <v>0.36999999999999922</v>
      </c>
      <c r="AU71" s="18"/>
      <c r="AV71" s="18"/>
      <c r="AW71" s="1"/>
      <c r="AX71" s="1"/>
      <c r="AY71" s="1"/>
      <c r="AZ71" s="1"/>
      <c r="BA71" s="1"/>
      <c r="BB71" s="27">
        <f t="shared" si="17"/>
        <v>5.3159041394335513E-3</v>
      </c>
      <c r="BC71" s="1">
        <v>5.2836000000000003E-3</v>
      </c>
      <c r="BD71" s="1">
        <f t="shared" si="21"/>
        <v>3.2304139433551152E-5</v>
      </c>
      <c r="BE71" s="1">
        <v>1377</v>
      </c>
      <c r="BF71" s="32">
        <f t="shared" ref="BF71" si="22">(BE71/7.32)</f>
        <v>188.11475409836063</v>
      </c>
      <c r="BG71" s="11">
        <f t="shared" si="11"/>
        <v>6.0768852459016304E-3</v>
      </c>
      <c r="CB71"/>
      <c r="CC71"/>
      <c r="CD71"/>
      <c r="CE71" s="83"/>
      <c r="CF71"/>
      <c r="CG71"/>
      <c r="CH71"/>
      <c r="CI71"/>
      <c r="CJ71"/>
      <c r="CK71"/>
      <c r="CL71"/>
      <c r="CM71"/>
      <c r="CN71"/>
      <c r="CO71"/>
      <c r="CP71"/>
    </row>
    <row r="72" spans="1:94" ht="22.5" customHeight="1">
      <c r="A72" s="22">
        <v>44201</v>
      </c>
      <c r="B72" s="3" t="str">
        <f>TEXT(Table1[[#This Row],[Date]],"dddd")</f>
        <v>الثلاثاء</v>
      </c>
      <c r="C72" s="3">
        <f>WEEKNUM(Table1[[#This Row],[Date]],16)</f>
        <v>2</v>
      </c>
      <c r="D72" s="3" t="str">
        <f>TEXT(Table1[[#This Row],[Date]],"mmmm")</f>
        <v>يناير</v>
      </c>
      <c r="E72" s="3" t="str">
        <f>TEXT(Table1[[#This Row],[Date]],"yyyy")</f>
        <v>2021</v>
      </c>
      <c r="F72" s="3" t="s">
        <v>9</v>
      </c>
      <c r="G72" s="3">
        <v>54</v>
      </c>
      <c r="H72" s="5" t="s">
        <v>47</v>
      </c>
      <c r="I72" s="3" t="s">
        <v>92</v>
      </c>
      <c r="J72" s="3">
        <f>IFERROR(VLOOKUP(Table1[[#This Row],[FoamType]],$CB$1:$CC$25,2,FALSE),0)</f>
        <v>0.6</v>
      </c>
      <c r="K72" s="3">
        <v>25</v>
      </c>
      <c r="L72" s="3">
        <v>7.5</v>
      </c>
      <c r="M72" s="3">
        <v>0.5</v>
      </c>
      <c r="Q72" s="15">
        <v>12</v>
      </c>
      <c r="R72" s="3">
        <v>110250</v>
      </c>
      <c r="S72" s="3">
        <v>0.6</v>
      </c>
      <c r="T72" s="3">
        <f t="shared" si="13"/>
        <v>12.403124999999999</v>
      </c>
      <c r="U72" s="4">
        <f t="shared" si="14"/>
        <v>10.3359375</v>
      </c>
      <c r="W72" s="4">
        <v>12</v>
      </c>
      <c r="X72" s="4">
        <f>IFERROR(   Table1[[#This Row],[البلوكات /م3]]+Table1[[#This Row],[البواقى
 المنصرفه
/م3]]-Table1[[#This Row],[البواقى
/م3]],0)</f>
        <v>10.82</v>
      </c>
      <c r="Y72" s="21">
        <f t="shared" si="15"/>
        <v>7.32</v>
      </c>
      <c r="Z72" s="3">
        <v>1</v>
      </c>
      <c r="AA72" s="12">
        <v>3.5</v>
      </c>
      <c r="AB72" s="15">
        <v>12</v>
      </c>
      <c r="AC72" s="20">
        <v>0</v>
      </c>
      <c r="AD72" s="9">
        <f>IFERROR((Table1[[#This Row],[إجمالى الإستهلاك
/م3]]-Table1[[#This Row],[الكمية 
المنتجة
/م3
 ]]),0)</f>
        <v>0.48406250000000028</v>
      </c>
      <c r="AE72" s="29">
        <f>IFERROR((Table1[[#This Row],[الهالك
/م3]]/Table1[[#This Row],[إجمالى الإستهلاك
/م3]]),0)</f>
        <v>4.4737754158964908E-2</v>
      </c>
      <c r="AG72" s="5">
        <f>IFERROR((Table1[[#This Row],[عدد
البلوكات]]*0.12),"")</f>
        <v>0.12</v>
      </c>
      <c r="AH7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17.2265625</v>
      </c>
      <c r="AJ72" s="59">
        <f>IFERROR(Table1[[#This Row],[Plan Hour]]/Table1[[#This Row],[ساعات
العمل
الفعلية]],0)</f>
        <v>0</v>
      </c>
      <c r="AK72" s="1">
        <f>IFERROR((Table1[[#This Row],[الكمية 
الفعلية
/م3]]-Table1[[#This Row],[الكمية 
المنتجة
/م3
 ]]),"")</f>
        <v>2.0671874999999993</v>
      </c>
      <c r="AU72" s="18"/>
      <c r="AV72" s="18"/>
      <c r="AW72" s="1"/>
      <c r="AX72" s="1"/>
      <c r="AY72" s="1"/>
      <c r="AZ72" s="1"/>
      <c r="BA72" s="1"/>
      <c r="BB72" s="1">
        <f t="shared" si="17"/>
        <v>1.4319248826291081E-4</v>
      </c>
      <c r="BC72" s="1">
        <v>1.3475E-4</v>
      </c>
      <c r="BD72" s="1">
        <f t="shared" si="21"/>
        <v>8.4424882629108036E-6</v>
      </c>
      <c r="BE72" s="1">
        <v>51120</v>
      </c>
      <c r="BF72" s="30">
        <f t="shared" si="19"/>
        <v>6983.6065573770493</v>
      </c>
      <c r="BG72" s="11">
        <f t="shared" si="11"/>
        <v>5.8959016393442663E-2</v>
      </c>
      <c r="CB72"/>
      <c r="CC72"/>
      <c r="CD72"/>
      <c r="CE72" s="83"/>
      <c r="CF72"/>
      <c r="CG72"/>
      <c r="CH72"/>
      <c r="CI72"/>
      <c r="CJ72"/>
      <c r="CK72"/>
      <c r="CL72"/>
      <c r="CM72"/>
      <c r="CN72"/>
      <c r="CO72"/>
      <c r="CP72"/>
    </row>
    <row r="73" spans="1:94" ht="22.5" customHeight="1">
      <c r="A73" s="22">
        <v>44201</v>
      </c>
      <c r="B73" s="3" t="str">
        <f>TEXT(Table1[[#This Row],[Date]],"dddd")</f>
        <v>الثلاثاء</v>
      </c>
      <c r="C73" s="3">
        <f>WEEKNUM(Table1[[#This Row],[Date]],16)</f>
        <v>2</v>
      </c>
      <c r="D73" s="3" t="str">
        <f>TEXT(Table1[[#This Row],[Date]],"mmmm")</f>
        <v>يناير</v>
      </c>
      <c r="E73" s="3" t="str">
        <f>TEXT(Table1[[#This Row],[Date]],"yyyy")</f>
        <v>2021</v>
      </c>
      <c r="F73" s="34" t="s">
        <v>9</v>
      </c>
      <c r="G73" s="3">
        <v>9288</v>
      </c>
      <c r="H73" s="5" t="s">
        <v>47</v>
      </c>
      <c r="I73" s="3" t="s">
        <v>92</v>
      </c>
      <c r="J73" s="3">
        <f>IFERROR(VLOOKUP(Table1[[#This Row],[FoamType]],$CB$1:$CC$25,2,FALSE),0)</f>
        <v>0.6</v>
      </c>
      <c r="K73" s="3">
        <v>25</v>
      </c>
      <c r="L73" s="3">
        <v>7.5</v>
      </c>
      <c r="M73" s="3">
        <v>1</v>
      </c>
      <c r="Q73" s="15">
        <v>12</v>
      </c>
      <c r="R73" s="3">
        <v>68600</v>
      </c>
      <c r="S73" s="3">
        <v>1.2</v>
      </c>
      <c r="T73" s="3">
        <f t="shared" si="13"/>
        <v>15.435</v>
      </c>
      <c r="U73" s="4">
        <f t="shared" si="14"/>
        <v>12.862500000000001</v>
      </c>
      <c r="W73" s="4">
        <v>12</v>
      </c>
      <c r="X73" s="4">
        <f>IFERROR(   Table1[[#This Row],[البلوكات /م3]]+Table1[[#This Row],[البواقى
 المنصرفه
/م3]]-Table1[[#This Row],[البواقى
/م3]],0)</f>
        <v>14.64</v>
      </c>
      <c r="Y73" s="21">
        <f t="shared" si="15"/>
        <v>14.64</v>
      </c>
      <c r="Z73" s="3">
        <v>2</v>
      </c>
      <c r="AA73" s="12">
        <v>0</v>
      </c>
      <c r="AB73" s="15">
        <v>12</v>
      </c>
      <c r="AC73" s="20">
        <v>0</v>
      </c>
      <c r="AD73" s="9">
        <f>IFERROR((Table1[[#This Row],[إجمالى الإستهلاك
/م3]]-Table1[[#This Row],[الكمية 
المنتجة
/م3
 ]]),0)</f>
        <v>1.7774999999999999</v>
      </c>
      <c r="AE73" s="29">
        <f>IFERROR((Table1[[#This Row],[الهالك
/م3]]/Table1[[#This Row],[إجمالى الإستهلاك
/م3]]),0)</f>
        <v>0.1214139344262295</v>
      </c>
      <c r="AG73" s="5">
        <f>IFERROR((Table1[[#This Row],[عدد
البلوكات]]*0.12),"")</f>
        <v>0.24</v>
      </c>
      <c r="AH7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21.437500000000004</v>
      </c>
      <c r="AJ73" s="59">
        <f>IFERROR(Table1[[#This Row],[Plan Hour]]/Table1[[#This Row],[ساعات
العمل
الفعلية]],0)</f>
        <v>0</v>
      </c>
      <c r="AK73" s="1">
        <f>IFERROR((Table1[[#This Row],[الكمية 
الفعلية
/م3]]-Table1[[#This Row],[الكمية 
المنتجة
/م3
 ]]),"")</f>
        <v>2.5724999999999998</v>
      </c>
      <c r="AU73" s="18"/>
      <c r="AV73" s="18"/>
      <c r="AW73" s="1"/>
      <c r="AX73" s="1"/>
      <c r="AY73" s="1"/>
      <c r="AZ73" s="1"/>
      <c r="BA73" s="1"/>
      <c r="BB73" s="27">
        <f t="shared" si="17"/>
        <v>2.4497991967871484E-4</v>
      </c>
      <c r="BC73" s="1">
        <v>2.1175E-4</v>
      </c>
      <c r="BD73" s="1">
        <f t="shared" si="21"/>
        <v>3.3229919678714867E-5</v>
      </c>
      <c r="BE73" s="1">
        <v>29880</v>
      </c>
      <c r="BF73" s="32">
        <f t="shared" si="19"/>
        <v>4081.967213114754</v>
      </c>
      <c r="BG73" s="11">
        <f t="shared" si="11"/>
        <v>0.13564344262295083</v>
      </c>
      <c r="CB73"/>
      <c r="CC73"/>
      <c r="CD73"/>
      <c r="CE73" s="83"/>
      <c r="CF73"/>
      <c r="CG73"/>
      <c r="CH73"/>
      <c r="CI73"/>
      <c r="CJ73"/>
      <c r="CK73"/>
      <c r="CL73"/>
      <c r="CM73"/>
      <c r="CN73"/>
      <c r="CO73"/>
      <c r="CP73"/>
    </row>
    <row r="74" spans="1:94" ht="22.5" customHeight="1">
      <c r="A74" s="22">
        <v>44201</v>
      </c>
      <c r="B74" s="3" t="str">
        <f>TEXT(Table1[[#This Row],[Date]],"dddd")</f>
        <v>الثلاثاء</v>
      </c>
      <c r="C74" s="3">
        <f>WEEKNUM(Table1[[#This Row],[Date]],16)</f>
        <v>2</v>
      </c>
      <c r="D74" s="3" t="str">
        <f>TEXT(Table1[[#This Row],[Date]],"mmmm")</f>
        <v>يناير</v>
      </c>
      <c r="E74" s="3" t="str">
        <f>TEXT(Table1[[#This Row],[Date]],"yyyy")</f>
        <v>2021</v>
      </c>
      <c r="F74" s="3" t="s">
        <v>9</v>
      </c>
      <c r="G74" s="3">
        <v>3</v>
      </c>
      <c r="H74" s="5" t="s">
        <v>47</v>
      </c>
      <c r="I74" s="3" t="s">
        <v>92</v>
      </c>
      <c r="J74" s="3">
        <f>IFERROR(VLOOKUP(Table1[[#This Row],[FoamType]],$CB$1:$CC$25,2,FALSE),0)</f>
        <v>0.6</v>
      </c>
      <c r="K74" s="3">
        <v>60</v>
      </c>
      <c r="L74" s="3">
        <v>7</v>
      </c>
      <c r="M74" s="3">
        <v>7</v>
      </c>
      <c r="Q74" s="15">
        <v>35</v>
      </c>
      <c r="R74" s="3">
        <v>1568</v>
      </c>
      <c r="S74" s="3">
        <v>7.1</v>
      </c>
      <c r="T74" s="3">
        <f t="shared" si="13"/>
        <v>4.6757759999999999</v>
      </c>
      <c r="U74" s="4">
        <f t="shared" si="14"/>
        <v>4.6099199999999998</v>
      </c>
      <c r="X74" s="4">
        <f>IFERROR(   Table1[[#This Row],[البلوكات /م3]]+Table1[[#This Row],[البواقى
 المنصرفه
/م3]]-Table1[[#This Row],[البواقى
/م3]],0)</f>
        <v>4.8</v>
      </c>
      <c r="Y74" s="21">
        <f t="shared" si="15"/>
        <v>0</v>
      </c>
      <c r="AA74" s="12">
        <v>4.8</v>
      </c>
      <c r="AB74" s="15">
        <v>35</v>
      </c>
      <c r="AC74" s="20">
        <v>0</v>
      </c>
      <c r="AD74" s="9">
        <f>IFERROR((Table1[[#This Row],[إجمالى الإستهلاك
/م3]]-Table1[[#This Row],[الكمية 
المنتجة
/م3
 ]]),0)</f>
        <v>0.19008000000000003</v>
      </c>
      <c r="AE74" s="29">
        <f>IFERROR((Table1[[#This Row],[الهالك
/م3]]/Table1[[#This Row],[إجمالى الإستهلاك
/م3]]),0)</f>
        <v>3.960000000000001E-2</v>
      </c>
      <c r="AG74" s="5">
        <f>IFERROR((Table1[[#This Row],[عدد
البلوكات]]*0.12),"")</f>
        <v>0</v>
      </c>
      <c r="AH7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7.6832000000000003</v>
      </c>
      <c r="AJ74" s="59">
        <f>IFERROR(Table1[[#This Row],[Plan Hour]]/Table1[[#This Row],[ساعات
العمل
الفعلية]],0)</f>
        <v>0</v>
      </c>
      <c r="AK74" s="1">
        <f>IFERROR((Table1[[#This Row],[الكمية 
الفعلية
/م3]]-Table1[[#This Row],[الكمية 
المنتجة
/م3
 ]]),"")</f>
        <v>6.5856000000000137E-2</v>
      </c>
      <c r="AU74" s="18"/>
      <c r="AV74" s="18"/>
      <c r="AW74" s="1"/>
      <c r="AX74" s="1"/>
      <c r="AY74" s="1"/>
      <c r="AZ74" s="1"/>
      <c r="BA74" s="1"/>
      <c r="BB74" s="1">
        <f t="shared" si="17"/>
        <v>3.0756302521008404E-3</v>
      </c>
      <c r="BC74" s="1">
        <v>2.9399999999999999E-3</v>
      </c>
      <c r="BD74" s="1">
        <f t="shared" si="21"/>
        <v>1.3563025210084069E-4</v>
      </c>
      <c r="BE74" s="1">
        <v>2380</v>
      </c>
      <c r="BF74" s="30">
        <f t="shared" si="19"/>
        <v>325.1366120218579</v>
      </c>
      <c r="BG74" s="11">
        <f t="shared" si="11"/>
        <v>4.4098360655737821E-2</v>
      </c>
      <c r="CB74"/>
      <c r="CC74"/>
      <c r="CD74"/>
      <c r="CE74" s="83"/>
      <c r="CF74"/>
      <c r="CG74"/>
      <c r="CH74"/>
      <c r="CI74"/>
      <c r="CJ74"/>
      <c r="CK74"/>
      <c r="CL74"/>
      <c r="CM74"/>
      <c r="CN74"/>
      <c r="CO74"/>
      <c r="CP74"/>
    </row>
    <row r="75" spans="1:94" ht="22.5" customHeight="1">
      <c r="A75" s="22">
        <v>44201</v>
      </c>
      <c r="B75" s="3" t="str">
        <f>TEXT(Table1[[#This Row],[Date]],"dddd")</f>
        <v>الثلاثاء</v>
      </c>
      <c r="C75" s="3">
        <f>WEEKNUM(Table1[[#This Row],[Date]],16)</f>
        <v>2</v>
      </c>
      <c r="D75" s="3" t="str">
        <f>TEXT(Table1[[#This Row],[Date]],"mmmm")</f>
        <v>يناير</v>
      </c>
      <c r="E75" s="3" t="str">
        <f>TEXT(Table1[[#This Row],[Date]],"yyyy")</f>
        <v>2021</v>
      </c>
      <c r="F75" s="34" t="s">
        <v>9</v>
      </c>
      <c r="G75" s="3">
        <v>17</v>
      </c>
      <c r="H75" s="5" t="s">
        <v>150</v>
      </c>
      <c r="I75" s="3" t="s">
        <v>92</v>
      </c>
      <c r="J75" s="3">
        <f>IFERROR(VLOOKUP(Table1[[#This Row],[FoamType]],$CB$1:$CC$25,2,FALSE),0)</f>
        <v>0.6</v>
      </c>
      <c r="K75" s="3">
        <v>46.5</v>
      </c>
      <c r="L75" s="3">
        <v>12</v>
      </c>
      <c r="M75" s="3">
        <v>9</v>
      </c>
      <c r="Q75" s="15">
        <v>8</v>
      </c>
      <c r="R75" s="3">
        <v>2000</v>
      </c>
      <c r="S75" s="3">
        <v>9.1999999999999993</v>
      </c>
      <c r="T75" s="3">
        <f t="shared" si="13"/>
        <v>10.267200000000001</v>
      </c>
      <c r="U75" s="4">
        <f t="shared" si="14"/>
        <v>10.044</v>
      </c>
      <c r="W75" s="4">
        <v>8</v>
      </c>
      <c r="X75" s="4">
        <f>IFERROR(   Table1[[#This Row],[البلوكات /م3]]+Table1[[#This Row],[البواقى
 المنصرفه
/م3]]-Table1[[#This Row],[البواقى
/م3]],0)</f>
        <v>24.59</v>
      </c>
      <c r="Y75" s="21">
        <f t="shared" si="15"/>
        <v>21.96</v>
      </c>
      <c r="Z75" s="3">
        <v>3</v>
      </c>
      <c r="AA75" s="12">
        <v>2.63</v>
      </c>
      <c r="AB75" s="15">
        <v>8</v>
      </c>
      <c r="AC75" s="20">
        <v>0</v>
      </c>
      <c r="AD75" s="9">
        <f>IFERROR((Table1[[#This Row],[إجمالى الإستهلاك
/م3]]-Table1[[#This Row],[الكمية 
المنتجة
/م3
 ]]),0)</f>
        <v>14.545999999999999</v>
      </c>
      <c r="AE75" s="29">
        <f>IFERROR((Table1[[#This Row],[الهالك
/م3]]/Table1[[#This Row],[إجمالى الإستهلاك
/م3]]),0)</f>
        <v>0.59154127694184622</v>
      </c>
      <c r="AG75" s="5">
        <f>IFERROR((Table1[[#This Row],[عدد
البلوكات]]*0.12),"")</f>
        <v>0.36</v>
      </c>
      <c r="AH7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16.740000000000002</v>
      </c>
      <c r="AJ75" s="59">
        <f>IFERROR(Table1[[#This Row],[Plan Hour]]/Table1[[#This Row],[ساعات
العمل
الفعلية]],0)</f>
        <v>0</v>
      </c>
      <c r="AK75" s="1">
        <f>IFERROR((Table1[[#This Row],[الكمية 
الفعلية
/م3]]-Table1[[#This Row],[الكمية 
المنتجة
/م3
 ]]),"")</f>
        <v>0.22320000000000029</v>
      </c>
      <c r="AU75" s="18"/>
      <c r="AV75" s="18"/>
      <c r="AW75" s="1"/>
      <c r="AX75" s="1"/>
      <c r="AY75" s="1"/>
      <c r="AZ75" s="1"/>
      <c r="BA75" s="1"/>
      <c r="BB75" s="27">
        <f t="shared" si="17"/>
        <v>5.5203619909502261E-3</v>
      </c>
      <c r="BC75" s="1">
        <v>5.1763800000000004E-3</v>
      </c>
      <c r="BD75" s="1">
        <f t="shared" si="21"/>
        <v>3.4398199095022594E-4</v>
      </c>
      <c r="BE75" s="1">
        <v>1326</v>
      </c>
      <c r="BF75" s="32">
        <f t="shared" si="19"/>
        <v>181.14754098360655</v>
      </c>
      <c r="BG75" s="11">
        <f t="shared" si="11"/>
        <v>6.2311491803278628E-2</v>
      </c>
      <c r="CB75"/>
      <c r="CC75"/>
      <c r="CD75"/>
      <c r="CE75" s="83"/>
      <c r="CF75"/>
      <c r="CG75"/>
      <c r="CH75"/>
      <c r="CI75"/>
      <c r="CJ75"/>
      <c r="CK75"/>
      <c r="CL75"/>
      <c r="CM75"/>
      <c r="CN75"/>
      <c r="CO75"/>
      <c r="CP75"/>
    </row>
    <row r="76" spans="1:94" ht="22.5" customHeight="1">
      <c r="A76" s="22">
        <v>44201</v>
      </c>
      <c r="B76" s="3" t="str">
        <f>TEXT(Table1[[#This Row],[Date]],"dddd")</f>
        <v>الثلاثاء</v>
      </c>
      <c r="C76" s="3">
        <f>WEEKNUM(Table1[[#This Row],[Date]],16)</f>
        <v>2</v>
      </c>
      <c r="D76" s="3" t="str">
        <f>TEXT(Table1[[#This Row],[Date]],"mmmm")</f>
        <v>يناير</v>
      </c>
      <c r="E76" s="3" t="str">
        <f>TEXT(Table1[[#This Row],[Date]],"yyyy")</f>
        <v>2021</v>
      </c>
      <c r="F76" s="3" t="s">
        <v>9</v>
      </c>
      <c r="G76" s="3">
        <v>17</v>
      </c>
      <c r="H76" s="5" t="s">
        <v>150</v>
      </c>
      <c r="I76" s="3" t="s">
        <v>92</v>
      </c>
      <c r="J76" s="3">
        <f>IFERROR(VLOOKUP(Table1[[#This Row],[FoamType]],$CB$1:$CC$25,2,FALSE),0)</f>
        <v>0.6</v>
      </c>
      <c r="K76" s="3">
        <v>56</v>
      </c>
      <c r="L76" s="3">
        <v>38</v>
      </c>
      <c r="M76" s="3">
        <v>2</v>
      </c>
      <c r="Q76" s="15">
        <v>8</v>
      </c>
      <c r="R76" s="3">
        <v>3000</v>
      </c>
      <c r="S76" s="3">
        <v>2.2000000000000002</v>
      </c>
      <c r="T76" s="3">
        <f t="shared" si="13"/>
        <v>14.044800000000002</v>
      </c>
      <c r="U76" s="4">
        <f t="shared" si="14"/>
        <v>12.768000000000001</v>
      </c>
      <c r="X76" s="4">
        <f>IFERROR(   Table1[[#This Row],[البلوكات /م3]]+Table1[[#This Row],[البواقى
 المنصرفه
/م3]]-Table1[[#This Row],[البواقى
/م3]],0)</f>
        <v>0</v>
      </c>
      <c r="Y76" s="21">
        <f t="shared" si="15"/>
        <v>0</v>
      </c>
      <c r="AB76" s="15"/>
      <c r="AD76" s="9">
        <f>IFERROR((Table1[[#This Row],[إجمالى الإستهلاك
/م3]]-Table1[[#This Row],[الكمية 
المنتجة
/م3
 ]]),0)</f>
        <v>-12.768000000000001</v>
      </c>
      <c r="AE76" s="29">
        <f>IFERROR((Table1[[#This Row],[الهالك
/م3]]/Table1[[#This Row],[إجمالى الإستهلاك
/م3]]),0)</f>
        <v>0</v>
      </c>
      <c r="AG76" s="5">
        <f>IFERROR((Table1[[#This Row],[عدد
البلوكات]]*0.12),"")</f>
        <v>0</v>
      </c>
      <c r="AH7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21.28</v>
      </c>
      <c r="AJ76" s="59">
        <f>IFERROR(Table1[[#This Row],[Plan Hour]]/Table1[[#This Row],[ساعات
العمل
الفعلية]],0)</f>
        <v>0</v>
      </c>
      <c r="AK76" s="1">
        <f>IFERROR((Table1[[#This Row],[الكمية 
الفعلية
/م3]]-Table1[[#This Row],[الكمية 
المنتجة
/م3
 ]]),"")</f>
        <v>1.2768000000000015</v>
      </c>
      <c r="AU76" s="18"/>
      <c r="AV76" s="18"/>
      <c r="AW76" s="1"/>
      <c r="AX76" s="1"/>
      <c r="AY76" s="1"/>
      <c r="AZ76" s="1"/>
      <c r="BA76" s="1"/>
      <c r="BB76" s="27">
        <f t="shared" si="17"/>
        <v>7.1624266144814088E-3</v>
      </c>
      <c r="BC76" s="1">
        <v>6.8095999999999999E-3</v>
      </c>
      <c r="BD76" s="1">
        <f t="shared" si="21"/>
        <v>3.5282661448140937E-4</v>
      </c>
      <c r="BE76" s="1">
        <v>1022</v>
      </c>
      <c r="BF76" s="32">
        <f t="shared" si="19"/>
        <v>139.61748633879782</v>
      </c>
      <c r="BG76" s="11">
        <f t="shared" si="11"/>
        <v>4.9260765027322455E-2</v>
      </c>
      <c r="CB76"/>
      <c r="CC76"/>
      <c r="CD76"/>
      <c r="CE76" s="83"/>
      <c r="CF76"/>
      <c r="CG76"/>
      <c r="CH76"/>
      <c r="CI76"/>
      <c r="CJ76"/>
      <c r="CK76"/>
      <c r="CL76"/>
      <c r="CM76"/>
      <c r="CN76"/>
      <c r="CO76"/>
      <c r="CP76"/>
    </row>
    <row r="77" spans="1:94" ht="22.5" customHeight="1">
      <c r="A77" s="22">
        <v>44202</v>
      </c>
      <c r="B77" s="9" t="str">
        <f>TEXT(Table1[[#This Row],[Date]],"dddd")</f>
        <v>الأربعاء</v>
      </c>
      <c r="C77" s="3">
        <f>WEEKNUM(Table1[[#This Row],[Date]],16)</f>
        <v>2</v>
      </c>
      <c r="D77" s="3" t="str">
        <f>TEXT(Table1[[#This Row],[Date]],"mmmm")</f>
        <v>يناير</v>
      </c>
      <c r="E77" s="3" t="str">
        <f>TEXT(Table1[[#This Row],[Date]],"yyyy")</f>
        <v>2021</v>
      </c>
      <c r="F77" s="9" t="s">
        <v>8</v>
      </c>
      <c r="G77" s="9">
        <v>9763</v>
      </c>
      <c r="H77" s="5" t="s">
        <v>156</v>
      </c>
      <c r="I77" s="9" t="s">
        <v>84</v>
      </c>
      <c r="J77" s="3">
        <f>IFERROR(VLOOKUP(Table1[[#This Row],[FoamType]],$CB$1:$CC$25,2,FALSE),0)</f>
        <v>4</v>
      </c>
      <c r="K77" s="9">
        <v>50</v>
      </c>
      <c r="L77" s="9">
        <v>50</v>
      </c>
      <c r="M77" s="9">
        <v>50</v>
      </c>
      <c r="N77" s="9"/>
      <c r="O77" s="9"/>
      <c r="P77" s="9"/>
      <c r="Q77" s="9">
        <v>17</v>
      </c>
      <c r="R77" s="9">
        <v>352</v>
      </c>
      <c r="S77" s="9">
        <v>50</v>
      </c>
      <c r="T77" s="9">
        <f t="shared" si="13"/>
        <v>44</v>
      </c>
      <c r="U77" s="9">
        <f t="shared" si="14"/>
        <v>44</v>
      </c>
      <c r="V77" s="9"/>
      <c r="W77" s="9">
        <v>17</v>
      </c>
      <c r="X77" s="9">
        <f>IFERROR(   Table1[[#This Row],[البلوكات /م3]]+Table1[[#This Row],[البواقى
 المنصرفه
/م3]]-Table1[[#This Row],[البواقى
/م3]],0)</f>
        <v>47.9</v>
      </c>
      <c r="Y77" s="9">
        <v>54</v>
      </c>
      <c r="Z77" s="9">
        <v>9</v>
      </c>
      <c r="AA77" s="9">
        <v>0</v>
      </c>
      <c r="AB77" s="9">
        <v>17</v>
      </c>
      <c r="AC77" s="9">
        <v>6.1</v>
      </c>
      <c r="AD77" s="9">
        <f>IFERROR((Table1[[#This Row],[إجمالى الإستهلاك
/م3]]-Table1[[#This Row],[الكمية 
المنتجة
/م3
 ]]),0)</f>
        <v>3.8999999999999986</v>
      </c>
      <c r="AE77" s="29">
        <f>IFERROR((Table1[[#This Row],[الهالك
/م3]]/Table1[[#This Row],[إجمالى الإستهلاك
/م3]]),0)</f>
        <v>8.1419624217118972E-2</v>
      </c>
      <c r="AF77" s="9">
        <v>7.32</v>
      </c>
      <c r="AG77" s="9">
        <f>IFERROR((Table1[[#This Row],[عدد
البلوكات]]*0.12),"")</f>
        <v>1.08</v>
      </c>
      <c r="AH77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11</v>
      </c>
      <c r="AI77" s="9">
        <v>76</v>
      </c>
      <c r="AJ77" s="60">
        <f>IFERROR(Table1[[#This Row],[Plan Hour]]/Table1[[#This Row],[ساعات
العمل
الفعلية]],0)</f>
        <v>0.14473684210526316</v>
      </c>
      <c r="AK77" s="9">
        <f>IFERROR((Table1[[#This Row],[الكمية 
الفعلية
/م3]]-Table1[[#This Row],[الكمية 
المنتجة
/م3
 ]]),"")</f>
        <v>0</v>
      </c>
      <c r="AL77" s="9"/>
      <c r="AM77" s="9"/>
      <c r="AN77" s="9"/>
      <c r="AO77" s="9">
        <v>3.87</v>
      </c>
      <c r="AP77" s="9">
        <v>3.87</v>
      </c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 t="e">
        <f t="shared" si="17"/>
        <v>#DIV/0!</v>
      </c>
      <c r="BC77" s="9"/>
      <c r="BD77" s="9" t="e">
        <f t="shared" si="21"/>
        <v>#DIV/0!</v>
      </c>
      <c r="BE77" s="9"/>
      <c r="BF77" s="9">
        <f t="shared" si="19"/>
        <v>0</v>
      </c>
      <c r="BG77" s="9" t="e">
        <f t="shared" si="11"/>
        <v>#DIV/0!</v>
      </c>
      <c r="CB77"/>
      <c r="CC77"/>
      <c r="CD77"/>
      <c r="CE77" s="83"/>
      <c r="CF77"/>
      <c r="CG77"/>
      <c r="CH77"/>
      <c r="CI77"/>
      <c r="CJ77"/>
      <c r="CK77"/>
      <c r="CL77"/>
      <c r="CM77"/>
      <c r="CN77"/>
      <c r="CO77"/>
      <c r="CP77"/>
    </row>
    <row r="78" spans="1:94" ht="22.5" customHeight="1">
      <c r="A78" s="22">
        <v>44202</v>
      </c>
      <c r="B78" s="3" t="str">
        <f>TEXT(Table1[[#This Row],[Date]],"dddd")</f>
        <v>الأربعاء</v>
      </c>
      <c r="C78" s="3">
        <f>WEEKNUM(Table1[[#This Row],[Date]],16)</f>
        <v>2</v>
      </c>
      <c r="D78" s="3" t="str">
        <f>TEXT(Table1[[#This Row],[Date]],"mmmm")</f>
        <v>يناير</v>
      </c>
      <c r="E78" s="3" t="str">
        <f>TEXT(Table1[[#This Row],[Date]],"yyyy")</f>
        <v>2021</v>
      </c>
      <c r="F78" s="3" t="s">
        <v>8</v>
      </c>
      <c r="G78" s="3">
        <v>9732</v>
      </c>
      <c r="H78" s="5" t="s">
        <v>158</v>
      </c>
      <c r="I78" s="3" t="s">
        <v>85</v>
      </c>
      <c r="J78" s="3">
        <f>IFERROR(VLOOKUP(Table1[[#This Row],[FoamType]],$CB$1:$CC$25,2,FALSE),0)</f>
        <v>2.5</v>
      </c>
      <c r="K78" s="3">
        <v>60</v>
      </c>
      <c r="L78" s="3">
        <v>60</v>
      </c>
      <c r="M78" s="3">
        <v>49</v>
      </c>
      <c r="Q78" s="15">
        <v>20</v>
      </c>
      <c r="R78" s="3">
        <v>510</v>
      </c>
      <c r="S78" s="3">
        <v>49</v>
      </c>
      <c r="T78" s="3">
        <f t="shared" si="13"/>
        <v>89.963999999999999</v>
      </c>
      <c r="U78" s="4">
        <f t="shared" si="14"/>
        <v>89.963999999999999</v>
      </c>
      <c r="W78" s="4">
        <v>20</v>
      </c>
      <c r="X78" s="4">
        <f>IFERROR(   Table1[[#This Row],[البلوكات /م3]]+Table1[[#This Row],[البواقى
 المنصرفه
/م3]]-Table1[[#This Row],[البواقى
/م3]],0)</f>
        <v>93.91</v>
      </c>
      <c r="Y78" s="21">
        <f t="shared" si="15"/>
        <v>95.16</v>
      </c>
      <c r="Z78" s="3">
        <v>13</v>
      </c>
      <c r="AA78" s="12">
        <v>0</v>
      </c>
      <c r="AB78" s="15">
        <v>20</v>
      </c>
      <c r="AC78" s="20">
        <v>1.25</v>
      </c>
      <c r="AD78" s="9">
        <f>IFERROR((Table1[[#This Row],[إجمالى الإستهلاك
/م3]]-Table1[[#This Row],[الكمية 
المنتجة
/م3
 ]]),0)</f>
        <v>3.945999999999998</v>
      </c>
      <c r="AE78" s="29">
        <f>IFERROR((Table1[[#This Row],[الهالك
/م3]]/Table1[[#This Row],[إجمالى الإستهلاك
/م3]]),0)</f>
        <v>4.2018954317963986E-2</v>
      </c>
      <c r="AG78" s="5">
        <f>IFERROR((Table1[[#This Row],[عدد
البلوكات]]*0.12),"")</f>
        <v>1.56</v>
      </c>
      <c r="AH7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35.985599999999998</v>
      </c>
      <c r="AJ78" s="59">
        <f>IFERROR(Table1[[#This Row],[Plan Hour]]/Table1[[#This Row],[ساعات
العمل
الفعلية]],0)</f>
        <v>0</v>
      </c>
      <c r="AK78" s="1">
        <f>IFERROR((Table1[[#This Row],[الكمية 
الفعلية
/م3]]-Table1[[#This Row],[الكمية 
المنتجة
/م3
 ]]),"")</f>
        <v>0</v>
      </c>
      <c r="AU78" s="18"/>
      <c r="AV78" s="18"/>
      <c r="AW78" s="1"/>
      <c r="AX78" s="1"/>
      <c r="AY78" s="1"/>
      <c r="AZ78" s="1"/>
      <c r="BA78" s="1"/>
      <c r="BB78" s="1">
        <f t="shared" si="17"/>
        <v>0.183</v>
      </c>
      <c r="BC78" s="1">
        <v>0.1764</v>
      </c>
      <c r="BD78" s="1">
        <f t="shared" si="21"/>
        <v>6.600000000000006E-3</v>
      </c>
      <c r="BE78" s="1">
        <v>40</v>
      </c>
      <c r="BF78" s="1">
        <v>5.46</v>
      </c>
      <c r="BG78" s="11">
        <f t="shared" si="11"/>
        <v>3.6065573770491834E-2</v>
      </c>
      <c r="CB78"/>
      <c r="CC78"/>
      <c r="CD78"/>
      <c r="CE78" s="83"/>
      <c r="CF78"/>
      <c r="CG78"/>
      <c r="CH78"/>
      <c r="CI78"/>
      <c r="CJ78"/>
      <c r="CK78"/>
      <c r="CL78"/>
      <c r="CM78"/>
      <c r="CN78"/>
      <c r="CO78"/>
      <c r="CP78"/>
    </row>
    <row r="79" spans="1:94" ht="22.5" customHeight="1">
      <c r="A79" s="22">
        <v>44202</v>
      </c>
      <c r="B79" s="3" t="str">
        <f>TEXT(Table1[[#This Row],[Date]],"dddd")</f>
        <v>الأربعاء</v>
      </c>
      <c r="C79" s="3">
        <f>WEEKNUM(Table1[[#This Row],[Date]],16)</f>
        <v>2</v>
      </c>
      <c r="D79" s="3" t="str">
        <f>TEXT(Table1[[#This Row],[Date]],"mmmm")</f>
        <v>يناير</v>
      </c>
      <c r="E79" s="3" t="str">
        <f>TEXT(Table1[[#This Row],[Date]],"yyyy")</f>
        <v>2021</v>
      </c>
      <c r="F79" s="3" t="s">
        <v>8</v>
      </c>
      <c r="G79" s="3">
        <v>62</v>
      </c>
      <c r="H79" s="5" t="s">
        <v>168</v>
      </c>
      <c r="I79" s="3" t="s">
        <v>92</v>
      </c>
      <c r="J79" s="3">
        <f>IFERROR(VLOOKUP(Table1[[#This Row],[FoamType]],$CB$1:$CC$25,2,FALSE),0)</f>
        <v>0.6</v>
      </c>
      <c r="K79" s="3">
        <v>100</v>
      </c>
      <c r="L79" s="3">
        <v>10</v>
      </c>
      <c r="M79" s="3">
        <v>8</v>
      </c>
      <c r="Q79" s="15">
        <v>25</v>
      </c>
      <c r="S79" s="3">
        <v>8.1</v>
      </c>
      <c r="T79" s="3">
        <v>4</v>
      </c>
      <c r="U79" s="4">
        <v>4</v>
      </c>
      <c r="W79" s="4">
        <v>26</v>
      </c>
      <c r="X79" s="4">
        <f>IFERROR(   Table1[[#This Row],[البلوكات /م3]]+Table1[[#This Row],[البواقى
 المنصرفه
/م3]]-Table1[[#This Row],[البواقى
/م3]],0)</f>
        <v>4.16</v>
      </c>
      <c r="Y79" s="21">
        <f t="shared" si="15"/>
        <v>7.32</v>
      </c>
      <c r="Z79" s="3">
        <v>1</v>
      </c>
      <c r="AA79" s="12">
        <v>0.5</v>
      </c>
      <c r="AB79" s="15">
        <v>25</v>
      </c>
      <c r="AC79" s="20">
        <v>3.66</v>
      </c>
      <c r="AD79" s="9">
        <f>IFERROR((Table1[[#This Row],[إجمالى الإستهلاك
/م3]]-Table1[[#This Row],[الكمية 
المنتجة
/م3
 ]]),0)</f>
        <v>0.16000000000000014</v>
      </c>
      <c r="AE79" s="29">
        <f>IFERROR((Table1[[#This Row],[الهالك
/م3]]/Table1[[#This Row],[إجمالى الإستهلاك
/م3]]),0)</f>
        <v>3.8461538461538491E-2</v>
      </c>
      <c r="AG79" s="5">
        <f>IFERROR((Table1[[#This Row],[عدد
البلوكات]]*0.12),"")</f>
        <v>0.12</v>
      </c>
      <c r="AH7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6.666666666666667</v>
      </c>
      <c r="AJ79" s="59">
        <f>IFERROR(Table1[[#This Row],[Plan Hour]]/Table1[[#This Row],[ساعات
العمل
الفعلية]],0)</f>
        <v>0</v>
      </c>
      <c r="AK79" s="1">
        <f>IFERROR((Table1[[#This Row],[الكمية 
الفعلية
/م3]]-Table1[[#This Row],[الكمية 
المنتجة
/م3
 ]]),"")</f>
        <v>0</v>
      </c>
      <c r="AU79" s="18"/>
      <c r="AV79" s="18"/>
      <c r="AW79" s="1"/>
      <c r="AX79" s="1"/>
      <c r="AY79" s="1"/>
      <c r="AZ79" s="1"/>
      <c r="BA79" s="1"/>
      <c r="BB79" s="27">
        <f t="shared" si="17"/>
        <v>8.472222222222223E-3</v>
      </c>
      <c r="BC79" s="1">
        <v>8.1810000000000008E-3</v>
      </c>
      <c r="BD79" s="1">
        <f t="shared" si="21"/>
        <v>2.9122222222222152E-4</v>
      </c>
      <c r="BE79" s="1">
        <v>864</v>
      </c>
      <c r="BF79" s="32">
        <f t="shared" ref="BF79" si="23">(BE79/7.32)</f>
        <v>118.0327868852459</v>
      </c>
      <c r="BG79" s="11">
        <f t="shared" si="11"/>
        <v>3.4373770491803193E-2</v>
      </c>
      <c r="CB79"/>
      <c r="CC79"/>
      <c r="CD79"/>
      <c r="CE79" s="83"/>
      <c r="CF79"/>
      <c r="CG79"/>
      <c r="CH79"/>
      <c r="CI79"/>
      <c r="CJ79"/>
      <c r="CK79"/>
      <c r="CL79"/>
      <c r="CM79"/>
      <c r="CN79"/>
      <c r="CO79"/>
      <c r="CP79"/>
    </row>
    <row r="80" spans="1:94" ht="22.5" customHeight="1">
      <c r="A80" s="22">
        <v>44202</v>
      </c>
      <c r="B80" s="3" t="str">
        <f>TEXT(Table1[[#This Row],[Date]],"dddd")</f>
        <v>الأربعاء</v>
      </c>
      <c r="C80" s="3">
        <f>WEEKNUM(Table1[[#This Row],[Date]],16)</f>
        <v>2</v>
      </c>
      <c r="D80" s="3" t="str">
        <f>TEXT(Table1[[#This Row],[Date]],"mmmm")</f>
        <v>يناير</v>
      </c>
      <c r="E80" s="3" t="str">
        <f>TEXT(Table1[[#This Row],[Date]],"yyyy")</f>
        <v>2021</v>
      </c>
      <c r="F80" s="3" t="s">
        <v>8</v>
      </c>
      <c r="G80" s="3">
        <v>67</v>
      </c>
      <c r="H80" s="5" t="s">
        <v>155</v>
      </c>
      <c r="I80" s="3" t="s">
        <v>91</v>
      </c>
      <c r="J80" s="3">
        <f>IFERROR(VLOOKUP(Table1[[#This Row],[FoamType]],$CB$1:$CC$25,2,FALSE),0)</f>
        <v>1</v>
      </c>
      <c r="K80" s="3">
        <v>200</v>
      </c>
      <c r="L80" s="3">
        <v>15</v>
      </c>
      <c r="M80" s="3">
        <v>2</v>
      </c>
      <c r="Q80" s="15">
        <v>35</v>
      </c>
      <c r="S80" s="3">
        <v>2.1</v>
      </c>
      <c r="T80" s="3">
        <v>10</v>
      </c>
      <c r="U80" s="4">
        <v>10</v>
      </c>
      <c r="W80" s="4">
        <v>35</v>
      </c>
      <c r="X80" s="4">
        <f>IFERROR(   Table1[[#This Row],[البلوكات /م3]]+Table1[[#This Row],[البواقى
 المنصرفه
/م3]]-Table1[[#This Row],[البواقى
/م3]],0)</f>
        <v>10.74</v>
      </c>
      <c r="Y80" s="21">
        <f t="shared" si="15"/>
        <v>21.96</v>
      </c>
      <c r="Z80" s="3">
        <v>3</v>
      </c>
      <c r="AA80" s="12">
        <v>1.72</v>
      </c>
      <c r="AB80" s="15">
        <v>35</v>
      </c>
      <c r="AC80" s="20">
        <v>12.94</v>
      </c>
      <c r="AD80" s="9">
        <f>IFERROR((Table1[[#This Row],[إجمالى الإستهلاك
/م3]]-Table1[[#This Row],[الكمية 
المنتجة
/م3
 ]]),0)</f>
        <v>0.74000000000000021</v>
      </c>
      <c r="AE80" s="29">
        <f>IFERROR((Table1[[#This Row],[الهالك
/م3]]/Table1[[#This Row],[إجمالى الإستهلاك
/م3]]),0)</f>
        <v>6.8901303538175071E-2</v>
      </c>
      <c r="AG80" s="5">
        <f>IFERROR((Table1[[#This Row],[عدد
البلوكات]]*0.12),"")</f>
        <v>0.36</v>
      </c>
      <c r="AH8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</v>
      </c>
      <c r="AJ80" s="59">
        <f>IFERROR(Table1[[#This Row],[Plan Hour]]/Table1[[#This Row],[ساعات
العمل
الفعلية]],0)</f>
        <v>0</v>
      </c>
      <c r="AK80" s="1">
        <f>IFERROR((Table1[[#This Row],[الكمية 
الفعلية
/م3]]-Table1[[#This Row],[الكمية 
المنتجة
/م3
 ]]),"")</f>
        <v>0</v>
      </c>
      <c r="AU80" s="18"/>
      <c r="AV80" s="18"/>
      <c r="AW80" s="1"/>
      <c r="AX80" s="1"/>
      <c r="AY80" s="1"/>
      <c r="AZ80" s="1"/>
      <c r="BA80" s="1"/>
      <c r="BB80" s="1">
        <f t="shared" si="17"/>
        <v>6.4893617021276597E-3</v>
      </c>
      <c r="BC80" s="1">
        <v>6.3420000000000004E-3</v>
      </c>
      <c r="BD80" s="1">
        <f t="shared" si="21"/>
        <v>1.473617021276593E-4</v>
      </c>
      <c r="BE80" s="1">
        <v>1128</v>
      </c>
      <c r="BF80" s="1">
        <v>154.09</v>
      </c>
      <c r="BG80" s="11">
        <f t="shared" si="11"/>
        <v>2.2708196721311434E-2</v>
      </c>
      <c r="CB80"/>
      <c r="CC80"/>
      <c r="CD80"/>
      <c r="CE80" s="83"/>
      <c r="CF80"/>
      <c r="CG80"/>
      <c r="CH80"/>
      <c r="CI80"/>
      <c r="CJ80"/>
      <c r="CK80"/>
      <c r="CL80"/>
      <c r="CM80"/>
      <c r="CN80"/>
      <c r="CO80"/>
      <c r="CP80"/>
    </row>
    <row r="81" spans="1:94" ht="22.5" customHeight="1">
      <c r="A81" s="22">
        <v>44202</v>
      </c>
      <c r="B81" s="3" t="str">
        <f>TEXT(Table1[[#This Row],[Date]],"dddd")</f>
        <v>الأربعاء</v>
      </c>
      <c r="C81" s="3">
        <f>WEEKNUM(Table1[[#This Row],[Date]],16)</f>
        <v>2</v>
      </c>
      <c r="D81" s="3" t="str">
        <f>TEXT(Table1[[#This Row],[Date]],"mmmm")</f>
        <v>يناير</v>
      </c>
      <c r="E81" s="3" t="str">
        <f>TEXT(Table1[[#This Row],[Date]],"yyyy")</f>
        <v>2021</v>
      </c>
      <c r="F81" s="3" t="s">
        <v>8</v>
      </c>
      <c r="G81" s="3">
        <v>59</v>
      </c>
      <c r="H81" s="5" t="s">
        <v>153</v>
      </c>
      <c r="I81" s="3" t="s">
        <v>92</v>
      </c>
      <c r="J81" s="3">
        <f>IFERROR(VLOOKUP(Table1[[#This Row],[FoamType]],$CB$1:$CC$25,2,FALSE),0)</f>
        <v>0.6</v>
      </c>
      <c r="K81" s="3">
        <v>5</v>
      </c>
      <c r="L81" s="3">
        <v>5</v>
      </c>
      <c r="M81" s="3">
        <v>5</v>
      </c>
      <c r="Q81" s="15">
        <v>30</v>
      </c>
      <c r="R81" s="3">
        <v>10</v>
      </c>
      <c r="S81" s="3">
        <v>5.0999999999999996</v>
      </c>
      <c r="T81" s="3">
        <f t="shared" si="13"/>
        <v>1.2750000000000001E-3</v>
      </c>
      <c r="U81" s="4">
        <f t="shared" si="14"/>
        <v>1.25E-3</v>
      </c>
      <c r="X81" s="4">
        <f>IFERROR(   Table1[[#This Row],[البلوكات /م3]]+Table1[[#This Row],[البواقى
 المنصرفه
/م3]]-Table1[[#This Row],[البواقى
/م3]],0)</f>
        <v>1.2E-2</v>
      </c>
      <c r="Y81" s="21">
        <f t="shared" si="15"/>
        <v>0</v>
      </c>
      <c r="AA81" s="12">
        <v>1.2E-2</v>
      </c>
      <c r="AB81" s="15"/>
      <c r="AD81" s="9">
        <f>IFERROR((Table1[[#This Row],[إجمالى الإستهلاك
/م3]]-Table1[[#This Row],[الكمية 
المنتجة
/م3
 ]]),0)</f>
        <v>1.0750000000000001E-2</v>
      </c>
      <c r="AE81" s="29">
        <f>IFERROR((Table1[[#This Row],[الهالك
/م3]]/Table1[[#This Row],[إجمالى الإستهلاك
/م3]]),0)</f>
        <v>0.89583333333333337</v>
      </c>
      <c r="AG81" s="5">
        <f>IFERROR((Table1[[#This Row],[عدد
البلوكات]]*0.12),"")</f>
        <v>0</v>
      </c>
      <c r="AH8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2.0833333333333333E-3</v>
      </c>
      <c r="AJ81" s="59">
        <f>IFERROR(Table1[[#This Row],[Plan Hour]]/Table1[[#This Row],[ساعات
العمل
الفعلية]],0)</f>
        <v>0</v>
      </c>
      <c r="AK81" s="1">
        <f>IFERROR((Table1[[#This Row],[الكمية 
الفعلية
/م3]]-Table1[[#This Row],[الكمية 
المنتجة
/م3
 ]]),"")</f>
        <v>2.5000000000000066E-5</v>
      </c>
      <c r="AU81" s="18"/>
      <c r="AV81" s="18"/>
      <c r="AW81" s="1"/>
      <c r="AX81" s="1"/>
      <c r="AY81" s="1"/>
      <c r="AZ81" s="1"/>
      <c r="BA81" s="1"/>
      <c r="BB81" s="27">
        <f t="shared" si="17"/>
        <v>1.4288781744714908E-4</v>
      </c>
      <c r="BC81" s="1">
        <v>1.3265099999999999E-4</v>
      </c>
      <c r="BD81" s="1">
        <f t="shared" si="21"/>
        <v>1.0236817447149094E-5</v>
      </c>
      <c r="BE81" s="1">
        <v>51229</v>
      </c>
      <c r="BF81" s="31">
        <f t="shared" ref="BF81:BF82" si="24">(BE81/7.32)</f>
        <v>6998.4972677595624</v>
      </c>
      <c r="BG81" s="11">
        <f t="shared" si="11"/>
        <v>7.1642338934426356E-2</v>
      </c>
      <c r="CB81"/>
      <c r="CC81"/>
      <c r="CD81"/>
      <c r="CE81" s="83"/>
      <c r="CF81"/>
      <c r="CG81"/>
      <c r="CH81"/>
      <c r="CI81"/>
      <c r="CJ81"/>
      <c r="CK81"/>
      <c r="CL81"/>
      <c r="CM81"/>
      <c r="CN81"/>
      <c r="CO81"/>
      <c r="CP81"/>
    </row>
    <row r="82" spans="1:94" ht="22.5" customHeight="1">
      <c r="A82" s="22">
        <v>44202</v>
      </c>
      <c r="B82" s="3" t="str">
        <f>TEXT(Table1[[#This Row],[Date]],"dddd")</f>
        <v>الأربعاء</v>
      </c>
      <c r="C82" s="3">
        <f>WEEKNUM(Table1[[#This Row],[Date]],16)</f>
        <v>2</v>
      </c>
      <c r="D82" s="3" t="str">
        <f>TEXT(Table1[[#This Row],[Date]],"mmmm")</f>
        <v>يناير</v>
      </c>
      <c r="E82" s="3" t="str">
        <f>TEXT(Table1[[#This Row],[Date]],"yyyy")</f>
        <v>2021</v>
      </c>
      <c r="F82" s="3" t="s">
        <v>8</v>
      </c>
      <c r="G82" s="3">
        <v>59</v>
      </c>
      <c r="H82" s="5" t="s">
        <v>153</v>
      </c>
      <c r="I82" s="3" t="s">
        <v>92</v>
      </c>
      <c r="J82" s="3">
        <f>IFERROR(VLOOKUP(Table1[[#This Row],[FoamType]],$CB$1:$CC$25,2,FALSE),0)</f>
        <v>0.6</v>
      </c>
      <c r="K82" s="3">
        <v>10</v>
      </c>
      <c r="L82" s="3">
        <v>10</v>
      </c>
      <c r="M82" s="3">
        <v>10</v>
      </c>
      <c r="Q82" s="15">
        <v>30</v>
      </c>
      <c r="R82" s="3">
        <v>10</v>
      </c>
      <c r="S82" s="3">
        <v>10.1</v>
      </c>
      <c r="T82" s="3">
        <f t="shared" si="13"/>
        <v>1.01E-2</v>
      </c>
      <c r="U82" s="4">
        <f t="shared" si="14"/>
        <v>0.01</v>
      </c>
      <c r="X82" s="4">
        <f>IFERROR(   Table1[[#This Row],[البلوكات /م3]]+Table1[[#This Row],[البواقى
 المنصرفه
/م3]]-Table1[[#This Row],[البواقى
/م3]],0)</f>
        <v>0</v>
      </c>
      <c r="Y82" s="21">
        <f t="shared" si="15"/>
        <v>0</v>
      </c>
      <c r="AB82" s="15"/>
      <c r="AD82" s="9">
        <f>IFERROR((Table1[[#This Row],[إجمالى الإستهلاك
/م3]]-Table1[[#This Row],[الكمية 
المنتجة
/م3
 ]]),0)</f>
        <v>-0.01</v>
      </c>
      <c r="AE82" s="29">
        <f>IFERROR((Table1[[#This Row],[الهالك
/م3]]/Table1[[#This Row],[إجمالى الإستهلاك
/م3]]),0)</f>
        <v>0</v>
      </c>
      <c r="AG82" s="5">
        <f>IFERROR((Table1[[#This Row],[عدد
البلوكات]]*0.12),"")</f>
        <v>0</v>
      </c>
      <c r="AH8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1.6666666666666666E-2</v>
      </c>
      <c r="AJ82" s="59">
        <f>IFERROR(Table1[[#This Row],[Plan Hour]]/Table1[[#This Row],[ساعات
العمل
الفعلية]],0)</f>
        <v>0</v>
      </c>
      <c r="AK82" s="1">
        <f>IFERROR((Table1[[#This Row],[الكمية 
الفعلية
/م3]]-Table1[[#This Row],[الكمية 
المنتجة
/م3
 ]]),"")</f>
        <v>9.9999999999999395E-5</v>
      </c>
      <c r="AU82" s="18"/>
      <c r="AV82" s="18"/>
      <c r="AW82" s="1"/>
      <c r="AX82" s="1"/>
      <c r="AY82" s="1"/>
      <c r="AZ82" s="1"/>
      <c r="BA82" s="1"/>
      <c r="BB82" s="1">
        <f t="shared" si="17"/>
        <v>1.1487758945386065E-3</v>
      </c>
      <c r="BC82" s="1">
        <v>1.030301E-3</v>
      </c>
      <c r="BD82" s="1">
        <f t="shared" si="21"/>
        <v>1.1847489453860643E-4</v>
      </c>
      <c r="BE82" s="1">
        <v>6372</v>
      </c>
      <c r="BF82" s="30">
        <f t="shared" si="24"/>
        <v>870.49180327868851</v>
      </c>
      <c r="BG82" s="11">
        <f t="shared" si="11"/>
        <v>0.10313142459016396</v>
      </c>
      <c r="CB82"/>
      <c r="CC82"/>
      <c r="CD82"/>
      <c r="CE82" s="83"/>
      <c r="CF82"/>
      <c r="CG82"/>
      <c r="CH82"/>
      <c r="CI82"/>
      <c r="CJ82"/>
      <c r="CK82"/>
      <c r="CL82"/>
      <c r="CM82"/>
      <c r="CN82"/>
      <c r="CO82"/>
      <c r="CP82"/>
    </row>
    <row r="83" spans="1:94" ht="22.5" customHeight="1">
      <c r="A83" s="22">
        <v>44202</v>
      </c>
      <c r="B83" s="3" t="str">
        <f>TEXT(Table1[[#This Row],[Date]],"dddd")</f>
        <v>الأربعاء</v>
      </c>
      <c r="C83" s="3">
        <f>WEEKNUM(Table1[[#This Row],[Date]],16)</f>
        <v>2</v>
      </c>
      <c r="D83" s="3" t="str">
        <f>TEXT(Table1[[#This Row],[Date]],"mmmm")</f>
        <v>يناير</v>
      </c>
      <c r="E83" s="3" t="str">
        <f>TEXT(Table1[[#This Row],[Date]],"yyyy")</f>
        <v>2021</v>
      </c>
      <c r="F83" s="3" t="s">
        <v>8</v>
      </c>
      <c r="G83" s="3">
        <v>38</v>
      </c>
      <c r="H83" s="5" t="s">
        <v>80</v>
      </c>
      <c r="I83" s="3" t="s">
        <v>96</v>
      </c>
      <c r="J83" s="3">
        <f>IFERROR(VLOOKUP(Table1[[#This Row],[FoamType]],$CB$1:$CC$25,2,FALSE),0)</f>
        <v>200</v>
      </c>
      <c r="M83" s="7">
        <v>1.5</v>
      </c>
      <c r="N83" s="7">
        <v>30.5</v>
      </c>
      <c r="Q83" s="15">
        <v>10</v>
      </c>
      <c r="R83" s="3">
        <v>3000</v>
      </c>
      <c r="S83" s="3">
        <v>32.5</v>
      </c>
      <c r="T83" s="3">
        <v>4.75</v>
      </c>
      <c r="U83" s="4">
        <v>4.75</v>
      </c>
      <c r="W83" s="4">
        <v>12</v>
      </c>
      <c r="X83" s="4">
        <f>IFERROR(   Table1[[#This Row],[البلوكات /م3]]+Table1[[#This Row],[البواقى
 المنصرفه
/م3]]-Table1[[#This Row],[البواقى
/م3]],0)</f>
        <v>5.1700000000000008</v>
      </c>
      <c r="Y83" s="21">
        <f t="shared" si="15"/>
        <v>7.32</v>
      </c>
      <c r="Z83" s="3">
        <v>1</v>
      </c>
      <c r="AA83" s="12">
        <v>3.05</v>
      </c>
      <c r="AB83" s="15">
        <v>12</v>
      </c>
      <c r="AC83" s="20">
        <v>5.2</v>
      </c>
      <c r="AD83" s="9">
        <f>IFERROR((Table1[[#This Row],[إجمالى الإستهلاك
/م3]]-Table1[[#This Row],[الكمية 
المنتجة
/م3
 ]]),0)</f>
        <v>0.42000000000000082</v>
      </c>
      <c r="AE83" s="29">
        <f>IFERROR((Table1[[#This Row],[الهالك
/م3]]/Table1[[#This Row],[إجمالى الإستهلاك
/م3]]),0)</f>
        <v>8.1237911025145215E-2</v>
      </c>
      <c r="AG83" s="5">
        <f>IFERROR((Table1[[#This Row],[عدد
البلوكات]]*0.12),"")</f>
        <v>0.12</v>
      </c>
      <c r="AH8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15</v>
      </c>
      <c r="AJ83" s="59">
        <f>IFERROR(Table1[[#This Row],[Plan Hour]]/Table1[[#This Row],[ساعات
العمل
الفعلية]],0)</f>
        <v>0</v>
      </c>
      <c r="AK83" s="1">
        <f>IFERROR((Table1[[#This Row],[الكمية 
الفعلية
/م3]]-Table1[[#This Row],[الكمية 
المنتجة
/م3
 ]]),"")</f>
        <v>0</v>
      </c>
      <c r="AU83" s="18"/>
      <c r="AV83" s="18"/>
      <c r="AW83" s="1"/>
      <c r="AX83" s="1"/>
      <c r="AY83" s="1"/>
      <c r="AZ83" s="1"/>
      <c r="BA83" s="1"/>
      <c r="BB83" s="1" t="e">
        <f t="shared" si="17"/>
        <v>#DIV/0!</v>
      </c>
      <c r="BC83" s="1"/>
      <c r="BD83" s="1" t="e">
        <f t="shared" si="21"/>
        <v>#DIV/0!</v>
      </c>
      <c r="BE83" s="1"/>
      <c r="BF83" s="33">
        <f t="shared" si="19"/>
        <v>0</v>
      </c>
      <c r="BG83" s="11" t="e">
        <f t="shared" ref="BG83:BG146" si="25">(BD83*BE83)/7.32</f>
        <v>#DIV/0!</v>
      </c>
      <c r="CB83"/>
      <c r="CC83"/>
      <c r="CD83"/>
      <c r="CE83" s="83"/>
      <c r="CF83"/>
      <c r="CG83"/>
      <c r="CH83"/>
      <c r="CI83"/>
      <c r="CJ83"/>
      <c r="CK83"/>
      <c r="CL83"/>
      <c r="CM83"/>
      <c r="CN83"/>
      <c r="CO83"/>
      <c r="CP83"/>
    </row>
    <row r="84" spans="1:94" ht="22.5" customHeight="1">
      <c r="A84" s="22">
        <v>44205</v>
      </c>
      <c r="B84" s="9" t="str">
        <f>TEXT(Table1[[#This Row],[Date]],"dddd")</f>
        <v>السبت</v>
      </c>
      <c r="C84" s="3">
        <f>WEEKNUM(Table1[[#This Row],[Date]],16)</f>
        <v>3</v>
      </c>
      <c r="D84" s="3" t="str">
        <f>TEXT(Table1[[#This Row],[Date]],"mmmm")</f>
        <v>يناير</v>
      </c>
      <c r="E84" s="3" t="str">
        <f>TEXT(Table1[[#This Row],[Date]],"yyyy")</f>
        <v>2021</v>
      </c>
      <c r="F84" s="9" t="s">
        <v>9</v>
      </c>
      <c r="G84" s="9">
        <v>41</v>
      </c>
      <c r="H84" s="5" t="s">
        <v>169</v>
      </c>
      <c r="I84" s="9" t="s">
        <v>86</v>
      </c>
      <c r="J84" s="3">
        <f>IFERROR(VLOOKUP(Table1[[#This Row],[FoamType]],$CB$1:$CC$25,2,FALSE),0)</f>
        <v>3</v>
      </c>
      <c r="K84" s="9">
        <v>200</v>
      </c>
      <c r="L84" s="9">
        <v>100</v>
      </c>
      <c r="M84" s="9">
        <v>40</v>
      </c>
      <c r="N84" s="9"/>
      <c r="O84" s="9"/>
      <c r="P84" s="9"/>
      <c r="Q84" s="9">
        <v>10</v>
      </c>
      <c r="R84" s="9">
        <v>11</v>
      </c>
      <c r="S84" s="9">
        <v>40</v>
      </c>
      <c r="T84" s="9">
        <f t="shared" si="13"/>
        <v>8.8000000000000007</v>
      </c>
      <c r="U84" s="9">
        <f t="shared" si="14"/>
        <v>8.8000000000000007</v>
      </c>
      <c r="V84" s="9"/>
      <c r="W84" s="9">
        <v>10</v>
      </c>
      <c r="X84" s="9">
        <f>IFERROR(   Table1[[#This Row],[البلوكات /م3]]+Table1[[#This Row],[البواقى
 المنصرفه
/م3]]-Table1[[#This Row],[البواقى
/م3]],0)</f>
        <v>11.89</v>
      </c>
      <c r="Y84" s="9">
        <f t="shared" si="15"/>
        <v>14.64</v>
      </c>
      <c r="Z84" s="9">
        <v>2</v>
      </c>
      <c r="AA84" s="9">
        <v>0</v>
      </c>
      <c r="AB84" s="9">
        <v>10</v>
      </c>
      <c r="AC84" s="9">
        <v>2.75</v>
      </c>
      <c r="AD84" s="9">
        <f>IFERROR((Table1[[#This Row],[إجمالى الإستهلاك
/م3]]-Table1[[#This Row],[الكمية 
المنتجة
/م3
 ]]),0)</f>
        <v>3.09</v>
      </c>
      <c r="AE84" s="29">
        <f>IFERROR((Table1[[#This Row],[الهالك
/م3]]/Table1[[#This Row],[إجمالى الإستهلاك
/م3]]),0)</f>
        <v>0.25988225399495374</v>
      </c>
      <c r="AF84" s="9"/>
      <c r="AG84" s="9">
        <f>IFERROR((Table1[[#This Row],[عدد
البلوكات]]*0.12),"")</f>
        <v>0.24</v>
      </c>
      <c r="AH84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2.9333333333333336</v>
      </c>
      <c r="AI84" s="9">
        <v>63</v>
      </c>
      <c r="AJ84" s="60">
        <f>IFERROR(Table1[[#This Row],[Plan Hour]]/Table1[[#This Row],[ساعات
العمل
الفعلية]],0)</f>
        <v>4.6560846560846567E-2</v>
      </c>
      <c r="AK84" s="9">
        <f>IFERROR((Table1[[#This Row],[الكمية 
الفعلية
/م3]]-Table1[[#This Row],[الكمية 
المنتجة
/م3
 ]]),"")</f>
        <v>0</v>
      </c>
      <c r="AL84" s="9"/>
      <c r="AM84" s="9"/>
      <c r="AN84" s="9"/>
      <c r="AO84" s="9"/>
      <c r="AP84" s="9">
        <v>0</v>
      </c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1">
        <f t="shared" si="17"/>
        <v>0.81333333333333335</v>
      </c>
      <c r="BC84" s="9">
        <v>0.8</v>
      </c>
      <c r="BD84" s="1">
        <f t="shared" si="21"/>
        <v>1.3333333333333345E-2</v>
      </c>
      <c r="BE84" s="9">
        <v>9</v>
      </c>
      <c r="BF84" s="9">
        <f t="shared" si="19"/>
        <v>1.2295081967213115</v>
      </c>
      <c r="BG84" s="28">
        <f t="shared" si="25"/>
        <v>1.6393442622950834E-2</v>
      </c>
      <c r="CB84"/>
      <c r="CC84"/>
      <c r="CD84"/>
      <c r="CE84" s="83"/>
      <c r="CF84"/>
      <c r="CG84"/>
      <c r="CH84"/>
      <c r="CI84"/>
      <c r="CJ84"/>
      <c r="CK84"/>
      <c r="CL84"/>
      <c r="CM84"/>
      <c r="CN84"/>
      <c r="CO84"/>
      <c r="CP84"/>
    </row>
    <row r="85" spans="1:94" ht="22.5" customHeight="1">
      <c r="A85" s="22">
        <v>44205</v>
      </c>
      <c r="B85" s="3" t="str">
        <f>TEXT(Table1[[#This Row],[Date]],"dddd")</f>
        <v>السبت</v>
      </c>
      <c r="C85" s="3">
        <f>WEEKNUM(Table1[[#This Row],[Date]],16)</f>
        <v>3</v>
      </c>
      <c r="D85" s="3" t="str">
        <f>TEXT(Table1[[#This Row],[Date]],"mmmm")</f>
        <v>يناير</v>
      </c>
      <c r="E85" s="3" t="str">
        <f>TEXT(Table1[[#This Row],[Date]],"yyyy")</f>
        <v>2021</v>
      </c>
      <c r="F85" s="3" t="s">
        <v>9</v>
      </c>
      <c r="G85" s="3">
        <v>41</v>
      </c>
      <c r="H85" s="5" t="s">
        <v>169</v>
      </c>
      <c r="I85" s="3" t="s">
        <v>86</v>
      </c>
      <c r="J85" s="3">
        <f>IFERROR(VLOOKUP(Table1[[#This Row],[FoamType]],$CB$1:$CC$25,2,FALSE),0)</f>
        <v>3</v>
      </c>
      <c r="K85" s="3">
        <v>200</v>
      </c>
      <c r="L85" s="3">
        <v>100</v>
      </c>
      <c r="M85" s="3">
        <v>10</v>
      </c>
      <c r="Q85" s="15">
        <v>10</v>
      </c>
      <c r="R85" s="3">
        <v>4</v>
      </c>
      <c r="S85" s="3">
        <v>10.199999999999999</v>
      </c>
      <c r="T85" s="3">
        <f t="shared" si="13"/>
        <v>0.81599999999999995</v>
      </c>
      <c r="U85" s="4">
        <f t="shared" si="14"/>
        <v>0.8</v>
      </c>
      <c r="X85" s="4">
        <f>IFERROR(   Table1[[#This Row],[البلوكات /م3]]+Table1[[#This Row],[البواقى
 المنصرفه
/م3]]-Table1[[#This Row],[البواقى
/م3]],0)</f>
        <v>0</v>
      </c>
      <c r="Y85" s="21">
        <f t="shared" si="15"/>
        <v>0</v>
      </c>
      <c r="AB85" s="15"/>
      <c r="AD85" s="9">
        <f>IFERROR((Table1[[#This Row],[إجمالى الإستهلاك
/م3]]-Table1[[#This Row],[الكمية 
المنتجة
/م3
 ]]),0)</f>
        <v>-0.8</v>
      </c>
      <c r="AE85" s="29">
        <f>IFERROR((Table1[[#This Row],[الهالك
/م3]]/Table1[[#This Row],[إجمالى الإستهلاك
/م3]]),0)</f>
        <v>0</v>
      </c>
      <c r="AG85" s="5">
        <f>IFERROR((Table1[[#This Row],[عدد
البلوكات]]*0.12),"")</f>
        <v>0</v>
      </c>
      <c r="AH8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0.26666666666666666</v>
      </c>
      <c r="AJ85" s="59">
        <f>IFERROR(Table1[[#This Row],[Plan Hour]]/Table1[[#This Row],[ساعات
العمل
الفعلية]],0)</f>
        <v>0</v>
      </c>
      <c r="AK85" s="1">
        <f>IFERROR((Table1[[#This Row],[الكمية 
الفعلية
/م3]]-Table1[[#This Row],[الكمية 
المنتجة
/م3
 ]]),"")</f>
        <v>1.5999999999999903E-2</v>
      </c>
      <c r="AU85" s="18"/>
      <c r="AV85" s="18"/>
      <c r="AW85" s="1"/>
      <c r="AX85" s="1"/>
      <c r="AY85" s="1"/>
      <c r="AZ85" s="1"/>
      <c r="BA85" s="1"/>
      <c r="BB85" s="27">
        <f t="shared" si="17"/>
        <v>0.20333333333333334</v>
      </c>
      <c r="BC85" s="1">
        <v>0.20200000000000001</v>
      </c>
      <c r="BD85" s="1">
        <f t="shared" si="21"/>
        <v>1.3333333333333346E-3</v>
      </c>
      <c r="BE85" s="1">
        <v>36</v>
      </c>
      <c r="BF85" s="33">
        <f t="shared" si="19"/>
        <v>4.918032786885246</v>
      </c>
      <c r="BG85" s="11">
        <f t="shared" si="25"/>
        <v>6.5573770491803331E-3</v>
      </c>
      <c r="CB85"/>
      <c r="CC85"/>
      <c r="CD85"/>
      <c r="CE85" s="83"/>
      <c r="CF85"/>
      <c r="CG85"/>
      <c r="CH85"/>
      <c r="CI85"/>
      <c r="CJ85"/>
      <c r="CK85"/>
      <c r="CL85"/>
      <c r="CM85"/>
      <c r="CN85"/>
      <c r="CO85"/>
      <c r="CP85"/>
    </row>
    <row r="86" spans="1:94" ht="22.5" customHeight="1">
      <c r="A86" s="22">
        <v>44205</v>
      </c>
      <c r="B86" s="3" t="str">
        <f>TEXT(Table1[[#This Row],[Date]],"dddd")</f>
        <v>السبت</v>
      </c>
      <c r="C86" s="3">
        <f>WEEKNUM(Table1[[#This Row],[Date]],16)</f>
        <v>3</v>
      </c>
      <c r="D86" s="3" t="str">
        <f>TEXT(Table1[[#This Row],[Date]],"mmmm")</f>
        <v>يناير</v>
      </c>
      <c r="E86" s="3" t="str">
        <f>TEXT(Table1[[#This Row],[Date]],"yyyy")</f>
        <v>2021</v>
      </c>
      <c r="F86" s="3" t="s">
        <v>9</v>
      </c>
      <c r="G86" s="3">
        <v>9763</v>
      </c>
      <c r="H86" s="5" t="s">
        <v>156</v>
      </c>
      <c r="I86" s="3" t="s">
        <v>84</v>
      </c>
      <c r="J86" s="3">
        <f>IFERROR(VLOOKUP(Table1[[#This Row],[FoamType]],$CB$1:$CC$25,2,FALSE),0)</f>
        <v>4</v>
      </c>
      <c r="K86" s="3">
        <v>50</v>
      </c>
      <c r="L86" s="3">
        <v>50</v>
      </c>
      <c r="M86" s="3">
        <v>50</v>
      </c>
      <c r="Q86" s="15">
        <v>17</v>
      </c>
      <c r="R86" s="3">
        <v>48</v>
      </c>
      <c r="S86" s="3">
        <v>50</v>
      </c>
      <c r="T86" s="3">
        <f t="shared" si="13"/>
        <v>6</v>
      </c>
      <c r="U86" s="4">
        <f t="shared" si="14"/>
        <v>6</v>
      </c>
      <c r="W86" s="4">
        <v>17</v>
      </c>
      <c r="X86" s="4">
        <f>IFERROR(   Table1[[#This Row],[البلوكات /م3]]+Table1[[#This Row],[البواقى
 المنصرفه
/م3]]-Table1[[#This Row],[البواقى
/م3]],0)</f>
        <v>6</v>
      </c>
      <c r="Y86" s="21">
        <v>6</v>
      </c>
      <c r="Z86" s="3">
        <v>1</v>
      </c>
      <c r="AA86" s="12">
        <v>0</v>
      </c>
      <c r="AB86" s="15">
        <v>17</v>
      </c>
      <c r="AC86" s="20">
        <v>0</v>
      </c>
      <c r="AD86" s="9">
        <f>IFERROR((Table1[[#This Row],[إجمالى الإستهلاك
/م3]]-Table1[[#This Row],[الكمية 
المنتجة
/م3
 ]]),0)</f>
        <v>0</v>
      </c>
      <c r="AE86" s="29">
        <f>IFERROR((Table1[[#This Row],[الهالك
/م3]]/Table1[[#This Row],[إجمالى الإستهلاك
/م3]]),0)</f>
        <v>0</v>
      </c>
      <c r="AG86" s="5">
        <f>IFERROR((Table1[[#This Row],[عدد
البلوكات]]*0.12),"")</f>
        <v>0.12</v>
      </c>
      <c r="AH8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</v>
      </c>
      <c r="AJ86" s="59">
        <f>IFERROR(Table1[[#This Row],[Plan Hour]]/Table1[[#This Row],[ساعات
العمل
الفعلية]],0)</f>
        <v>0</v>
      </c>
      <c r="AK86" s="1">
        <f>IFERROR((Table1[[#This Row],[الكمية 
الفعلية
/م3]]-Table1[[#This Row],[الكمية 
المنتجة
/م3
 ]]),"")</f>
        <v>0</v>
      </c>
      <c r="AU86" s="18"/>
      <c r="AV86" s="18"/>
      <c r="AW86" s="1"/>
      <c r="AX86" s="1"/>
      <c r="AY86" s="1"/>
      <c r="AZ86" s="1"/>
      <c r="BA86" s="1"/>
      <c r="BB86" s="1" t="e">
        <f t="shared" si="17"/>
        <v>#DIV/0!</v>
      </c>
      <c r="BC86" s="1"/>
      <c r="BD86" s="1" t="e">
        <f t="shared" si="21"/>
        <v>#DIV/0!</v>
      </c>
      <c r="BE86" s="1"/>
      <c r="BF86" s="33">
        <f t="shared" si="19"/>
        <v>0</v>
      </c>
      <c r="BG86" s="11" t="e">
        <f t="shared" si="25"/>
        <v>#DIV/0!</v>
      </c>
      <c r="CB86"/>
      <c r="CC86"/>
      <c r="CD86"/>
      <c r="CE86" s="83"/>
      <c r="CF86"/>
      <c r="CG86"/>
      <c r="CH86"/>
      <c r="CI86"/>
      <c r="CJ86"/>
      <c r="CK86"/>
      <c r="CL86"/>
      <c r="CM86"/>
      <c r="CN86"/>
      <c r="CO86"/>
      <c r="CP86"/>
    </row>
    <row r="87" spans="1:94" ht="22.5" customHeight="1">
      <c r="A87" s="22">
        <v>44205</v>
      </c>
      <c r="B87" s="3" t="str">
        <f>TEXT(Table1[[#This Row],[Date]],"dddd")</f>
        <v>السبت</v>
      </c>
      <c r="C87" s="3">
        <f>WEEKNUM(Table1[[#This Row],[Date]],16)</f>
        <v>3</v>
      </c>
      <c r="D87" s="3" t="str">
        <f>TEXT(Table1[[#This Row],[Date]],"mmmm")</f>
        <v>يناير</v>
      </c>
      <c r="E87" s="3" t="str">
        <f>TEXT(Table1[[#This Row],[Date]],"yyyy")</f>
        <v>2021</v>
      </c>
      <c r="F87" s="3" t="s">
        <v>9</v>
      </c>
      <c r="G87" s="3">
        <v>9714</v>
      </c>
      <c r="H87" s="5" t="s">
        <v>69</v>
      </c>
      <c r="I87" s="3" t="s">
        <v>92</v>
      </c>
      <c r="J87" s="3">
        <f>IFERROR(VLOOKUP(Table1[[#This Row],[FoamType]],$CB$1:$CC$25,2,FALSE),0)</f>
        <v>0.6</v>
      </c>
      <c r="K87" s="3">
        <v>32</v>
      </c>
      <c r="L87" s="3">
        <v>22</v>
      </c>
      <c r="M87" s="3">
        <v>0.8</v>
      </c>
      <c r="Q87" s="15">
        <v>8</v>
      </c>
      <c r="R87" s="3">
        <v>35511</v>
      </c>
      <c r="S87" s="3">
        <v>1</v>
      </c>
      <c r="T87" s="3">
        <f t="shared" si="13"/>
        <v>24.999744</v>
      </c>
      <c r="U87" s="4">
        <v>20</v>
      </c>
      <c r="W87" s="4">
        <v>8</v>
      </c>
      <c r="X87" s="4">
        <f>IFERROR(   Table1[[#This Row],[البلوكات /م3]]+Table1[[#This Row],[البواقى
 المنصرفه
/م3]]-Table1[[#This Row],[البواقى
/م3]],0)</f>
        <v>30.28</v>
      </c>
      <c r="Y87" s="21">
        <f t="shared" si="15"/>
        <v>29.28</v>
      </c>
      <c r="Z87" s="3">
        <v>4</v>
      </c>
      <c r="AA87" s="12">
        <v>1</v>
      </c>
      <c r="AB87" s="15">
        <v>10</v>
      </c>
      <c r="AC87" s="20">
        <v>0</v>
      </c>
      <c r="AD87" s="9">
        <f>IFERROR((Table1[[#This Row],[إجمالى الإستهلاك
/م3]]-Table1[[#This Row],[الكمية 
المنتجة
/م3
 ]]),0)</f>
        <v>10.280000000000001</v>
      </c>
      <c r="AE87" s="29">
        <f>IFERROR((Table1[[#This Row],[الهالك
/م3]]/Table1[[#This Row],[إجمالى الإستهلاك
/م3]]),0)</f>
        <v>0.33949801849405553</v>
      </c>
      <c r="AG87" s="5">
        <f>IFERROR((Table1[[#This Row],[عدد
البلوكات]]*0.12),"")</f>
        <v>0.48</v>
      </c>
      <c r="AH8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33.333333333333336</v>
      </c>
      <c r="AJ87" s="59">
        <f>IFERROR(Table1[[#This Row],[Plan Hour]]/Table1[[#This Row],[ساعات
العمل
الفعلية]],0)</f>
        <v>0</v>
      </c>
      <c r="AK87" s="1">
        <f>IFERROR((Table1[[#This Row],[الكمية 
الفعلية
/م3]]-Table1[[#This Row],[الكمية 
المنتجة
/م3
 ]]),"")</f>
        <v>4.9997439999999997</v>
      </c>
      <c r="AU87" s="18"/>
      <c r="AV87" s="18"/>
      <c r="AW87" s="1"/>
      <c r="AX87" s="1"/>
      <c r="AY87" s="1"/>
      <c r="AZ87" s="1"/>
      <c r="BA87" s="1"/>
      <c r="BB87" s="1">
        <f t="shared" si="17"/>
        <v>7.5308641975308638E-4</v>
      </c>
      <c r="BC87" s="9">
        <v>7.1484000000000001E-4</v>
      </c>
      <c r="BD87" s="1">
        <f t="shared" si="21"/>
        <v>3.8246419753086415E-5</v>
      </c>
      <c r="BE87" s="9">
        <v>9720</v>
      </c>
      <c r="BF87" s="9">
        <f>(BE87/7.32)</f>
        <v>1327.8688524590164</v>
      </c>
      <c r="BG87" s="11">
        <f t="shared" si="25"/>
        <v>5.0786229508196716E-2</v>
      </c>
      <c r="CB87"/>
      <c r="CC87"/>
      <c r="CD87"/>
      <c r="CE87" s="83"/>
      <c r="CF87"/>
      <c r="CG87"/>
      <c r="CH87"/>
      <c r="CI87"/>
      <c r="CJ87"/>
      <c r="CK87"/>
      <c r="CL87"/>
      <c r="CM87"/>
      <c r="CN87"/>
      <c r="CO87"/>
      <c r="CP87"/>
    </row>
    <row r="88" spans="1:94" ht="22.5" customHeight="1">
      <c r="A88" s="22">
        <v>44205</v>
      </c>
      <c r="B88" s="3" t="str">
        <f>TEXT(Table1[[#This Row],[Date]],"dddd")</f>
        <v>السبت</v>
      </c>
      <c r="C88" s="3">
        <f>WEEKNUM(Table1[[#This Row],[Date]],16)</f>
        <v>3</v>
      </c>
      <c r="D88" s="3" t="str">
        <f>TEXT(Table1[[#This Row],[Date]],"mmmm")</f>
        <v>يناير</v>
      </c>
      <c r="E88" s="3" t="str">
        <f>TEXT(Table1[[#This Row],[Date]],"yyyy")</f>
        <v>2021</v>
      </c>
      <c r="F88" s="3" t="s">
        <v>9</v>
      </c>
      <c r="G88" s="3">
        <v>9714</v>
      </c>
      <c r="H88" s="5" t="s">
        <v>69</v>
      </c>
      <c r="I88" s="3" t="s">
        <v>92</v>
      </c>
      <c r="J88" s="3">
        <f>IFERROR(VLOOKUP(Table1[[#This Row],[FoamType]],$CB$1:$CC$25,2,FALSE),0)</f>
        <v>0.6</v>
      </c>
      <c r="K88" s="3">
        <v>22</v>
      </c>
      <c r="L88" s="3">
        <v>6</v>
      </c>
      <c r="M88" s="3">
        <v>0.8</v>
      </c>
      <c r="Q88" s="15">
        <v>8</v>
      </c>
      <c r="R88" s="3">
        <v>75758</v>
      </c>
      <c r="S88" s="3">
        <v>1</v>
      </c>
      <c r="T88" s="3">
        <f t="shared" si="13"/>
        <v>10.000056000000001</v>
      </c>
      <c r="U88" s="4">
        <v>8</v>
      </c>
      <c r="X88" s="4">
        <f>IFERROR(   Table1[[#This Row],[البلوكات /م3]]+Table1[[#This Row],[البواقى
 المنصرفه
/م3]]-Table1[[#This Row],[البواقى
/م3]],0)</f>
        <v>0</v>
      </c>
      <c r="Y88" s="21">
        <f t="shared" si="15"/>
        <v>0</v>
      </c>
      <c r="AB88" s="15"/>
      <c r="AD88" s="9">
        <f>IFERROR((Table1[[#This Row],[إجمالى الإستهلاك
/م3]]-Table1[[#This Row],[الكمية 
المنتجة
/م3
 ]]),0)</f>
        <v>-8</v>
      </c>
      <c r="AE88" s="29">
        <f>IFERROR((Table1[[#This Row],[الهالك
/م3]]/Table1[[#This Row],[إجمالى الإستهلاك
/م3]]),0)</f>
        <v>0</v>
      </c>
      <c r="AG88" s="5">
        <f>IFERROR((Table1[[#This Row],[عدد
البلوكات]]*0.12),"")</f>
        <v>0</v>
      </c>
      <c r="AH8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13.333333333333334</v>
      </c>
      <c r="AJ88" s="59">
        <f>IFERROR(Table1[[#This Row],[Plan Hour]]/Table1[[#This Row],[ساعات
العمل
الفعلية]],0)</f>
        <v>0</v>
      </c>
      <c r="AK88" s="1">
        <f>IFERROR((Table1[[#This Row],[الكمية 
الفعلية
/م3]]-Table1[[#This Row],[الكمية 
المنتجة
/م3
 ]]),"")</f>
        <v>2.0000560000000007</v>
      </c>
      <c r="AU88" s="18"/>
      <c r="AV88" s="18"/>
      <c r="AW88" s="1"/>
      <c r="AX88" s="1"/>
      <c r="AY88" s="1"/>
      <c r="AZ88" s="1"/>
      <c r="BA88" s="1"/>
      <c r="BB88" s="1" t="e">
        <f t="shared" si="17"/>
        <v>#DIV/0!</v>
      </c>
      <c r="BC88" s="1"/>
      <c r="BD88" s="1" t="e">
        <f t="shared" si="21"/>
        <v>#DIV/0!</v>
      </c>
      <c r="BE88" s="1"/>
      <c r="BF88" s="33">
        <f t="shared" si="19"/>
        <v>0</v>
      </c>
      <c r="BG88" s="11" t="e">
        <f t="shared" si="25"/>
        <v>#DIV/0!</v>
      </c>
      <c r="CB88"/>
      <c r="CC88"/>
      <c r="CD88"/>
      <c r="CE88" s="83"/>
      <c r="CF88"/>
      <c r="CG88"/>
      <c r="CH88"/>
      <c r="CI88"/>
      <c r="CJ88"/>
      <c r="CK88"/>
      <c r="CL88"/>
      <c r="CM88"/>
      <c r="CN88"/>
      <c r="CO88"/>
      <c r="CP88"/>
    </row>
    <row r="89" spans="1:94" ht="22.5" customHeight="1">
      <c r="A89" s="22">
        <v>44205</v>
      </c>
      <c r="B89" s="3" t="str">
        <f>TEXT(Table1[[#This Row],[Date]],"dddd")</f>
        <v>السبت</v>
      </c>
      <c r="C89" s="3">
        <f>WEEKNUM(Table1[[#This Row],[Date]],16)</f>
        <v>3</v>
      </c>
      <c r="D89" s="3" t="str">
        <f>TEXT(Table1[[#This Row],[Date]],"mmmm")</f>
        <v>يناير</v>
      </c>
      <c r="E89" s="3" t="str">
        <f>TEXT(Table1[[#This Row],[Date]],"yyyy")</f>
        <v>2021</v>
      </c>
      <c r="F89" s="3" t="s">
        <v>9</v>
      </c>
      <c r="G89" s="3">
        <v>9837</v>
      </c>
      <c r="H89" s="5" t="s">
        <v>170</v>
      </c>
      <c r="I89" s="3" t="s">
        <v>92</v>
      </c>
      <c r="J89" s="3">
        <f>IFERROR(VLOOKUP(Table1[[#This Row],[FoamType]],$CB$1:$CC$25,2,FALSE),0)</f>
        <v>0.6</v>
      </c>
      <c r="K89" s="3">
        <v>46</v>
      </c>
      <c r="L89" s="3">
        <v>34</v>
      </c>
      <c r="M89" s="3">
        <v>2</v>
      </c>
      <c r="Q89" s="15">
        <v>12</v>
      </c>
      <c r="R89" s="3">
        <v>2625</v>
      </c>
      <c r="S89" s="3">
        <v>2.1</v>
      </c>
      <c r="T89" s="3">
        <f t="shared" si="13"/>
        <v>8.6215499999999992</v>
      </c>
      <c r="U89" s="4">
        <f t="shared" si="14"/>
        <v>8.2110000000000003</v>
      </c>
      <c r="W89" s="4">
        <v>12</v>
      </c>
      <c r="X89" s="4">
        <f>IFERROR(   Table1[[#This Row],[البلوكات /م3]]+Table1[[#This Row],[البواقى
 المنصرفه
/م3]]-Table1[[#This Row],[البواقى
/م3]],0)</f>
        <v>8.44</v>
      </c>
      <c r="Y89" s="21">
        <f t="shared" si="15"/>
        <v>7.32</v>
      </c>
      <c r="Z89" s="3">
        <v>1</v>
      </c>
      <c r="AA89" s="12">
        <v>5.0199999999999996</v>
      </c>
      <c r="AB89" s="15">
        <v>12</v>
      </c>
      <c r="AC89" s="20">
        <v>3.9</v>
      </c>
      <c r="AD89" s="9">
        <f>IFERROR((Table1[[#This Row],[إجمالى الإستهلاك
/م3]]-Table1[[#This Row],[الكمية 
المنتجة
/م3
 ]]),0)</f>
        <v>0.2289999999999992</v>
      </c>
      <c r="AE89" s="29">
        <f>IFERROR((Table1[[#This Row],[الهالك
/م3]]/Table1[[#This Row],[إجمالى الإستهلاك
/م3]]),0)</f>
        <v>2.7132701421800857E-2</v>
      </c>
      <c r="AG89" s="5">
        <f>IFERROR((Table1[[#This Row],[عدد
البلوكات]]*0.12),"")</f>
        <v>0.12</v>
      </c>
      <c r="AH8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13.685</v>
      </c>
      <c r="AJ89" s="59">
        <f>IFERROR(Table1[[#This Row],[Plan Hour]]/Table1[[#This Row],[ساعات
العمل
الفعلية]],0)</f>
        <v>0</v>
      </c>
      <c r="AK89" s="1">
        <f>IFERROR((Table1[[#This Row],[الكمية 
الفعلية
/م3]]-Table1[[#This Row],[الكمية 
المنتجة
/م3
 ]]),"")</f>
        <v>0.41054999999999886</v>
      </c>
      <c r="AU89" s="18"/>
      <c r="AV89" s="18"/>
      <c r="AW89" s="1"/>
      <c r="AX89" s="1"/>
      <c r="AY89" s="1"/>
      <c r="AZ89" s="1"/>
      <c r="BA89" s="1"/>
      <c r="BB89" s="27">
        <f t="shared" si="17"/>
        <v>3.6023622047244097E-3</v>
      </c>
      <c r="BC89" s="1">
        <v>3.4407999999999999E-3</v>
      </c>
      <c r="BD89" s="1">
        <f t="shared" si="21"/>
        <v>1.6156220472440984E-4</v>
      </c>
      <c r="BE89" s="1">
        <v>2032</v>
      </c>
      <c r="BF89" s="31">
        <f t="shared" si="19"/>
        <v>277.59562841530055</v>
      </c>
      <c r="BG89" s="11">
        <f t="shared" si="25"/>
        <v>4.4848961748633981E-2</v>
      </c>
      <c r="CB89"/>
      <c r="CC89"/>
      <c r="CD89"/>
      <c r="CE89" s="83"/>
      <c r="CF89"/>
      <c r="CG89"/>
      <c r="CH89"/>
      <c r="CI89"/>
      <c r="CJ89"/>
      <c r="CK89"/>
      <c r="CL89"/>
      <c r="CM89"/>
      <c r="CN89"/>
      <c r="CO89"/>
      <c r="CP89"/>
    </row>
    <row r="90" spans="1:94" ht="22.5" customHeight="1">
      <c r="A90" s="22">
        <v>44205</v>
      </c>
      <c r="B90" s="9" t="str">
        <f>TEXT(Table1[[#This Row],[Date]],"dddd")</f>
        <v>السبت</v>
      </c>
      <c r="C90" s="3">
        <f>WEEKNUM(Table1[[#This Row],[Date]],16)</f>
        <v>3</v>
      </c>
      <c r="D90" s="3" t="str">
        <f>TEXT(Table1[[#This Row],[Date]],"mmmm")</f>
        <v>يناير</v>
      </c>
      <c r="E90" s="3" t="str">
        <f>TEXT(Table1[[#This Row],[Date]],"yyyy")</f>
        <v>2021</v>
      </c>
      <c r="F90" s="9" t="s">
        <v>8</v>
      </c>
      <c r="G90" s="9">
        <v>63</v>
      </c>
      <c r="H90" s="9" t="s">
        <v>100</v>
      </c>
      <c r="I90" s="9" t="s">
        <v>92</v>
      </c>
      <c r="J90" s="3">
        <f>IFERROR(VLOOKUP(Table1[[#This Row],[FoamType]],$CB$1:$CC$25,2,FALSE),0)</f>
        <v>0.6</v>
      </c>
      <c r="K90" s="9">
        <v>3</v>
      </c>
      <c r="L90" s="9">
        <v>3</v>
      </c>
      <c r="M90" s="9">
        <v>3</v>
      </c>
      <c r="N90" s="9"/>
      <c r="O90" s="9"/>
      <c r="P90" s="9"/>
      <c r="Q90" s="9">
        <v>20</v>
      </c>
      <c r="R90" s="9">
        <v>185185</v>
      </c>
      <c r="S90" s="9">
        <v>3.1</v>
      </c>
      <c r="T90" s="9">
        <f t="shared" si="13"/>
        <v>5.1666615</v>
      </c>
      <c r="U90" s="9">
        <f t="shared" si="14"/>
        <v>4.9999950000000002</v>
      </c>
      <c r="V90" s="9"/>
      <c r="W90" s="9"/>
      <c r="X90" s="9">
        <f>IFERROR(   Table1[[#This Row],[البلوكات /م3]]+Table1[[#This Row],[البواقى
 المنصرفه
/م3]]-Table1[[#This Row],[البواقى
/م3]],0)</f>
        <v>5.88</v>
      </c>
      <c r="Y90" s="9">
        <f t="shared" si="15"/>
        <v>0</v>
      </c>
      <c r="Z90" s="9"/>
      <c r="AA90" s="9">
        <v>5.88</v>
      </c>
      <c r="AB90" s="9">
        <v>20</v>
      </c>
      <c r="AC90" s="9">
        <v>0</v>
      </c>
      <c r="AD90" s="9">
        <f>IFERROR((Table1[[#This Row],[إجمالى الإستهلاك
/م3]]-Table1[[#This Row],[الكمية 
المنتجة
/م3
 ]]),0)</f>
        <v>0.8800049999999997</v>
      </c>
      <c r="AE90" s="29">
        <f>IFERROR((Table1[[#This Row],[الهالك
/م3]]/Table1[[#This Row],[إجمالى الإستهلاك
/م3]]),0)</f>
        <v>0.14966071428571423</v>
      </c>
      <c r="AF90" s="9"/>
      <c r="AG90" s="9">
        <f>IFERROR((Table1[[#This Row],[عدد
البلوكات]]*0.12),"")</f>
        <v>0</v>
      </c>
      <c r="AH90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8.3333250000000003</v>
      </c>
      <c r="AI90" s="9">
        <v>55</v>
      </c>
      <c r="AJ90" s="60">
        <f>IFERROR(Table1[[#This Row],[Plan Hour]]/Table1[[#This Row],[ساعات
العمل
الفعلية]],0)</f>
        <v>0.15151500000000001</v>
      </c>
      <c r="AK90" s="9">
        <f>IFERROR((Table1[[#This Row],[الكمية 
الفعلية
/م3]]-Table1[[#This Row],[الكمية 
المنتجة
/م3
 ]]),"")</f>
        <v>0.16666649999999983</v>
      </c>
      <c r="AL90" s="9"/>
      <c r="AM90" s="9"/>
      <c r="AN90" s="9"/>
      <c r="AO90" s="9"/>
      <c r="AP90" s="9">
        <v>0</v>
      </c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7">
        <f t="shared" si="17"/>
        <v>3.3229528885176543E-5</v>
      </c>
      <c r="BC90" s="1">
        <v>3.2768000000000002E-5</v>
      </c>
      <c r="BD90" s="1">
        <f t="shared" si="21"/>
        <v>4.615288851765428E-7</v>
      </c>
      <c r="BE90" s="1">
        <v>220286</v>
      </c>
      <c r="BF90" s="32">
        <f t="shared" si="19"/>
        <v>30093.715846994535</v>
      </c>
      <c r="BG90" s="11">
        <f t="shared" si="25"/>
        <v>1.3889119125683047E-2</v>
      </c>
      <c r="CB90"/>
      <c r="CC90"/>
      <c r="CD90"/>
      <c r="CE90" s="83"/>
      <c r="CF90"/>
      <c r="CG90"/>
      <c r="CH90"/>
      <c r="CI90"/>
      <c r="CJ90"/>
      <c r="CK90"/>
      <c r="CL90"/>
      <c r="CM90"/>
      <c r="CN90"/>
      <c r="CO90"/>
      <c r="CP90"/>
    </row>
    <row r="91" spans="1:94" ht="22.5" customHeight="1">
      <c r="A91" s="22">
        <v>44205</v>
      </c>
      <c r="B91" s="3" t="str">
        <f>TEXT(Table1[[#This Row],[Date]],"dddd")</f>
        <v>السبت</v>
      </c>
      <c r="C91" s="3">
        <f>WEEKNUM(Table1[[#This Row],[Date]],16)</f>
        <v>3</v>
      </c>
      <c r="D91" s="3" t="str">
        <f>TEXT(Table1[[#This Row],[Date]],"mmmm")</f>
        <v>يناير</v>
      </c>
      <c r="E91" s="3" t="str">
        <f>TEXT(Table1[[#This Row],[Date]],"yyyy")</f>
        <v>2021</v>
      </c>
      <c r="F91" s="34" t="s">
        <v>8</v>
      </c>
      <c r="G91" s="3">
        <v>9837</v>
      </c>
      <c r="H91" s="5" t="s">
        <v>57</v>
      </c>
      <c r="I91" s="3" t="s">
        <v>92</v>
      </c>
      <c r="J91" s="3">
        <f>IFERROR(VLOOKUP(Table1[[#This Row],[FoamType]],$CB$1:$CC$25,2,FALSE),0)</f>
        <v>0.6</v>
      </c>
      <c r="K91" s="3">
        <v>46</v>
      </c>
      <c r="L91" s="3">
        <v>34</v>
      </c>
      <c r="M91" s="3">
        <v>2</v>
      </c>
      <c r="Q91" s="15">
        <v>12</v>
      </c>
      <c r="R91" s="3">
        <v>3500</v>
      </c>
      <c r="S91" s="3">
        <v>2.1</v>
      </c>
      <c r="T91" s="3">
        <f t="shared" si="13"/>
        <v>11.4954</v>
      </c>
      <c r="U91" s="4">
        <f t="shared" si="14"/>
        <v>10.948</v>
      </c>
      <c r="W91" s="4">
        <v>12</v>
      </c>
      <c r="X91" s="4">
        <f>IFERROR(   Table1[[#This Row],[البلوكات /م3]]+Table1[[#This Row],[البواقى
 المنصرفه
/م3]]-Table1[[#This Row],[البواقى
/م3]],0)</f>
        <v>13.22</v>
      </c>
      <c r="Y91" s="21">
        <f t="shared" si="15"/>
        <v>7.32</v>
      </c>
      <c r="Z91" s="3">
        <v>1</v>
      </c>
      <c r="AA91" s="12">
        <v>5.9</v>
      </c>
      <c r="AB91" s="15">
        <v>12</v>
      </c>
      <c r="AC91" s="20">
        <v>0</v>
      </c>
      <c r="AD91" s="9">
        <f>IFERROR((Table1[[#This Row],[إجمالى الإستهلاك
/م3]]-Table1[[#This Row],[الكمية 
المنتجة
/م3
 ]]),0)</f>
        <v>2.2720000000000002</v>
      </c>
      <c r="AE91" s="29">
        <f>IFERROR((Table1[[#This Row],[الهالك
/م3]]/Table1[[#This Row],[إجمالى الإستهلاك
/م3]]),0)</f>
        <v>0.17186081694402422</v>
      </c>
      <c r="AG91" s="5">
        <f>IFERROR((Table1[[#This Row],[عدد
البلوكات]]*0.12),"")</f>
        <v>0.12</v>
      </c>
      <c r="AH9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18.24666666666667</v>
      </c>
      <c r="AJ91" s="59">
        <f>IFERROR(Table1[[#This Row],[Plan Hour]]/Table1[[#This Row],[ساعات
العمل
الفعلية]],0)</f>
        <v>0</v>
      </c>
      <c r="AK91" s="1">
        <f>IFERROR((Table1[[#This Row],[الكمية 
الفعلية
/م3]]-Table1[[#This Row],[الكمية 
المنتجة
/م3
 ]]),"")</f>
        <v>0.54739999999999966</v>
      </c>
      <c r="AU91" s="18"/>
      <c r="AV91" s="18"/>
      <c r="AW91" s="1"/>
      <c r="AX91" s="1"/>
      <c r="AY91" s="1"/>
      <c r="AZ91" s="1"/>
      <c r="BA91" s="1"/>
      <c r="BB91" s="27">
        <f t="shared" si="17"/>
        <v>3.6023622047244097E-3</v>
      </c>
      <c r="BC91" s="1">
        <v>3.4407999999999999E-3</v>
      </c>
      <c r="BD91" s="1">
        <f t="shared" si="21"/>
        <v>1.6156220472440984E-4</v>
      </c>
      <c r="BE91" s="1">
        <v>2032</v>
      </c>
      <c r="BF91" s="31">
        <f t="shared" si="19"/>
        <v>277.59562841530055</v>
      </c>
      <c r="BG91" s="11">
        <f t="shared" si="25"/>
        <v>4.4848961748633981E-2</v>
      </c>
      <c r="CB91"/>
      <c r="CC91"/>
      <c r="CD91"/>
      <c r="CE91" s="83"/>
      <c r="CF91"/>
      <c r="CG91"/>
      <c r="CH91"/>
      <c r="CI91"/>
      <c r="CJ91"/>
      <c r="CK91"/>
      <c r="CL91"/>
      <c r="CM91"/>
      <c r="CN91"/>
      <c r="CO91"/>
      <c r="CP91"/>
    </row>
    <row r="92" spans="1:94" ht="22.5" customHeight="1">
      <c r="A92" s="22">
        <v>44205</v>
      </c>
      <c r="B92" s="3" t="str">
        <f>TEXT(Table1[[#This Row],[Date]],"dddd")</f>
        <v>السبت</v>
      </c>
      <c r="C92" s="3">
        <f>WEEKNUM(Table1[[#This Row],[Date]],16)</f>
        <v>3</v>
      </c>
      <c r="D92" s="3" t="str">
        <f>TEXT(Table1[[#This Row],[Date]],"mmmm")</f>
        <v>يناير</v>
      </c>
      <c r="E92" s="3" t="str">
        <f>TEXT(Table1[[#This Row],[Date]],"yyyy")</f>
        <v>2021</v>
      </c>
      <c r="F92" s="34" t="s">
        <v>8</v>
      </c>
      <c r="G92" s="3">
        <v>71</v>
      </c>
      <c r="H92" s="5" t="s">
        <v>171</v>
      </c>
      <c r="I92" s="3" t="s">
        <v>92</v>
      </c>
      <c r="J92" s="3">
        <f>IFERROR(VLOOKUP(Table1[[#This Row],[FoamType]],$CB$1:$CC$25,2,FALSE),0)</f>
        <v>0.6</v>
      </c>
      <c r="K92" s="3">
        <v>27</v>
      </c>
      <c r="L92" s="3">
        <v>7.5</v>
      </c>
      <c r="M92" s="3">
        <v>2</v>
      </c>
      <c r="Q92" s="15">
        <v>8</v>
      </c>
      <c r="R92" s="3">
        <v>12000</v>
      </c>
      <c r="S92" s="3">
        <v>2.2000000000000002</v>
      </c>
      <c r="T92" s="3">
        <f t="shared" si="13"/>
        <v>5.3460000000000001</v>
      </c>
      <c r="U92" s="4">
        <f t="shared" si="14"/>
        <v>4.8600000000000003</v>
      </c>
      <c r="W92" s="4">
        <v>8</v>
      </c>
      <c r="X92" s="4">
        <f>IFERROR(   Table1[[#This Row],[البلوكات /م3]]+Table1[[#This Row],[البواقى
 المنصرفه
/م3]]-Table1[[#This Row],[البواقى
/م3]],0)</f>
        <v>6.3800000000000008</v>
      </c>
      <c r="Y92" s="21">
        <f t="shared" si="15"/>
        <v>7.32</v>
      </c>
      <c r="Z92" s="3">
        <v>1</v>
      </c>
      <c r="AA92" s="12">
        <v>1.5</v>
      </c>
      <c r="AB92" s="15">
        <v>10</v>
      </c>
      <c r="AC92" s="20">
        <v>2.44</v>
      </c>
      <c r="AD92" s="9">
        <f>IFERROR((Table1[[#This Row],[إجمالى الإستهلاك
/م3]]-Table1[[#This Row],[الكمية 
المنتجة
/م3
 ]]),0)</f>
        <v>1.5200000000000005</v>
      </c>
      <c r="AE92" s="29">
        <f>IFERROR((Table1[[#This Row],[الهالك
/م3]]/Table1[[#This Row],[إجمالى الإستهلاك
/م3]]),0)</f>
        <v>0.23824451410658312</v>
      </c>
      <c r="AG92" s="5">
        <f>IFERROR((Table1[[#This Row],[عدد
البلوكات]]*0.12),"")</f>
        <v>0.12</v>
      </c>
      <c r="AH9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8.1000000000000014</v>
      </c>
      <c r="AJ92" s="59">
        <f>IFERROR(Table1[[#This Row],[Plan Hour]]/Table1[[#This Row],[ساعات
العمل
الفعلية]],0)</f>
        <v>0</v>
      </c>
      <c r="AK92" s="1">
        <f>IFERROR((Table1[[#This Row],[الكمية 
الفعلية
/م3]]-Table1[[#This Row],[الكمية 
المنتجة
/م3
 ]]),"")</f>
        <v>0.48599999999999977</v>
      </c>
      <c r="AU92" s="18"/>
      <c r="AV92" s="18"/>
      <c r="AW92" s="1"/>
      <c r="AX92" s="1"/>
      <c r="AY92" s="1"/>
      <c r="AZ92" s="1"/>
      <c r="BA92" s="1"/>
      <c r="BB92" s="1" t="e">
        <f t="shared" si="17"/>
        <v>#DIV/0!</v>
      </c>
      <c r="BC92" s="1"/>
      <c r="BD92" s="1" t="e">
        <f t="shared" si="21"/>
        <v>#DIV/0!</v>
      </c>
      <c r="BE92" s="1"/>
      <c r="BF92" s="33">
        <f t="shared" si="19"/>
        <v>0</v>
      </c>
      <c r="BG92" s="11" t="e">
        <f t="shared" si="25"/>
        <v>#DIV/0!</v>
      </c>
      <c r="CB92"/>
      <c r="CC92"/>
      <c r="CD92"/>
      <c r="CE92" s="83"/>
      <c r="CF92"/>
      <c r="CG92"/>
      <c r="CH92"/>
      <c r="CI92"/>
      <c r="CJ92"/>
      <c r="CK92"/>
      <c r="CL92"/>
      <c r="CM92"/>
      <c r="CN92"/>
      <c r="CO92"/>
      <c r="CP92"/>
    </row>
    <row r="93" spans="1:94" ht="22.5" customHeight="1">
      <c r="A93" s="22">
        <v>44205</v>
      </c>
      <c r="B93" s="3" t="str">
        <f>TEXT(Table1[[#This Row],[Date]],"dddd")</f>
        <v>السبت</v>
      </c>
      <c r="C93" s="3">
        <f>WEEKNUM(Table1[[#This Row],[Date]],16)</f>
        <v>3</v>
      </c>
      <c r="D93" s="3" t="str">
        <f>TEXT(Table1[[#This Row],[Date]],"mmmm")</f>
        <v>يناير</v>
      </c>
      <c r="E93" s="3" t="str">
        <f>TEXT(Table1[[#This Row],[Date]],"yyyy")</f>
        <v>2021</v>
      </c>
      <c r="F93" s="34" t="s">
        <v>8</v>
      </c>
      <c r="G93" s="3">
        <v>3</v>
      </c>
      <c r="H93" s="5" t="s">
        <v>47</v>
      </c>
      <c r="I93" s="3" t="s">
        <v>92</v>
      </c>
      <c r="J93" s="3">
        <f>IFERROR(VLOOKUP(Table1[[#This Row],[FoamType]],$CB$1:$CC$25,2,FALSE),0)</f>
        <v>0.6</v>
      </c>
      <c r="K93" s="3">
        <v>60</v>
      </c>
      <c r="L93" s="3">
        <v>7</v>
      </c>
      <c r="M93" s="3">
        <v>7</v>
      </c>
      <c r="Q93" s="15">
        <v>35</v>
      </c>
      <c r="R93" s="3">
        <v>392</v>
      </c>
      <c r="S93" s="3">
        <v>7.1</v>
      </c>
      <c r="T93" s="3">
        <f t="shared" si="13"/>
        <v>1.168944</v>
      </c>
      <c r="U93" s="4">
        <f t="shared" si="14"/>
        <v>1.1524799999999999</v>
      </c>
      <c r="X93" s="4">
        <f>IFERROR(   Table1[[#This Row],[البلوكات /م3]]+Table1[[#This Row],[البواقى
 المنصرفه
/م3]]-Table1[[#This Row],[البواقى
/م3]],0)</f>
        <v>4.1999999999999993</v>
      </c>
      <c r="Y93" s="21">
        <f t="shared" si="15"/>
        <v>0</v>
      </c>
      <c r="Z93" s="3">
        <v>0</v>
      </c>
      <c r="AA93" s="12">
        <v>5.8</v>
      </c>
      <c r="AB93" s="15">
        <v>35</v>
      </c>
      <c r="AC93" s="20">
        <v>1.6</v>
      </c>
      <c r="AD93" s="9">
        <f>IFERROR((Table1[[#This Row],[إجمالى الإستهلاك
/م3]]-Table1[[#This Row],[الكمية 
المنتجة
/م3
 ]]),0)</f>
        <v>3.0475199999999996</v>
      </c>
      <c r="AE93" s="29">
        <f>IFERROR((Table1[[#This Row],[الهالك
/م3]]/Table1[[#This Row],[إجمالى الإستهلاك
/م3]]),0)</f>
        <v>0.72560000000000002</v>
      </c>
      <c r="AG93" s="5">
        <f>IFERROR((Table1[[#This Row],[عدد
البلوكات]]*0.12),"")</f>
        <v>0</v>
      </c>
      <c r="AH9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1.9208000000000001</v>
      </c>
      <c r="AJ93" s="59">
        <f>IFERROR(Table1[[#This Row],[Plan Hour]]/Table1[[#This Row],[ساعات
العمل
الفعلية]],0)</f>
        <v>0</v>
      </c>
      <c r="AK93" s="1">
        <f>IFERROR((Table1[[#This Row],[الكمية 
الفعلية
/م3]]-Table1[[#This Row],[الكمية 
المنتجة
/م3
 ]]),"")</f>
        <v>1.6464000000000034E-2</v>
      </c>
      <c r="AU93" s="18"/>
      <c r="AV93" s="18"/>
      <c r="AW93" s="1"/>
      <c r="AX93" s="1"/>
      <c r="AY93" s="1"/>
      <c r="AZ93" s="1"/>
      <c r="BA93" s="1"/>
      <c r="BB93" s="1">
        <f t="shared" si="17"/>
        <v>3.0756302521008404E-3</v>
      </c>
      <c r="BC93" s="1">
        <v>2.9399999999999999E-3</v>
      </c>
      <c r="BD93" s="1">
        <f t="shared" si="21"/>
        <v>1.3563025210084069E-4</v>
      </c>
      <c r="BE93" s="1">
        <v>2380</v>
      </c>
      <c r="BF93" s="30">
        <f t="shared" si="19"/>
        <v>325.1366120218579</v>
      </c>
      <c r="BG93" s="11">
        <f t="shared" si="25"/>
        <v>4.4098360655737821E-2</v>
      </c>
      <c r="CB93"/>
      <c r="CC93"/>
      <c r="CD93"/>
      <c r="CE93" s="83"/>
      <c r="CF93"/>
      <c r="CG93"/>
      <c r="CH93"/>
      <c r="CI93"/>
      <c r="CJ93"/>
      <c r="CK93"/>
      <c r="CL93"/>
      <c r="CM93"/>
      <c r="CN93"/>
      <c r="CO93"/>
      <c r="CP93"/>
    </row>
    <row r="94" spans="1:94" ht="22.5" customHeight="1">
      <c r="A94" s="22">
        <v>44205</v>
      </c>
      <c r="B94" s="3" t="str">
        <f>TEXT(Table1[[#This Row],[Date]],"dddd")</f>
        <v>السبت</v>
      </c>
      <c r="C94" s="3">
        <f>WEEKNUM(Table1[[#This Row],[Date]],16)</f>
        <v>3</v>
      </c>
      <c r="D94" s="3" t="str">
        <f>TEXT(Table1[[#This Row],[Date]],"mmmm")</f>
        <v>يناير</v>
      </c>
      <c r="E94" s="3" t="str">
        <f>TEXT(Table1[[#This Row],[Date]],"yyyy")</f>
        <v>2021</v>
      </c>
      <c r="F94" s="34" t="s">
        <v>8</v>
      </c>
      <c r="G94" s="3">
        <v>3</v>
      </c>
      <c r="H94" s="5" t="s">
        <v>47</v>
      </c>
      <c r="I94" s="3" t="s">
        <v>92</v>
      </c>
      <c r="J94" s="3">
        <f>IFERROR(VLOOKUP(Table1[[#This Row],[FoamType]],$CB$1:$CC$25,2,FALSE),0)</f>
        <v>0.6</v>
      </c>
      <c r="K94" s="3">
        <v>10</v>
      </c>
      <c r="L94" s="3">
        <v>8</v>
      </c>
      <c r="M94" s="3">
        <v>4</v>
      </c>
      <c r="Q94" s="15">
        <v>35</v>
      </c>
      <c r="S94" s="3">
        <v>4.0999999999999996</v>
      </c>
      <c r="T94" s="3">
        <v>2</v>
      </c>
      <c r="U94" s="4">
        <v>1.75</v>
      </c>
      <c r="X94" s="4">
        <f>IFERROR(   Table1[[#This Row],[البلوكات /م3]]+Table1[[#This Row],[البواقى
 المنصرفه
/م3]]-Table1[[#This Row],[البواقى
/م3]],0)</f>
        <v>0</v>
      </c>
      <c r="Y94" s="21">
        <f t="shared" si="15"/>
        <v>0</v>
      </c>
      <c r="AB94" s="15"/>
      <c r="AD94" s="9">
        <f>IFERROR((Table1[[#This Row],[إجمالى الإستهلاك
/م3]]-Table1[[#This Row],[الكمية 
المنتجة
/م3
 ]]),0)</f>
        <v>-1.75</v>
      </c>
      <c r="AE94" s="29">
        <f>IFERROR((Table1[[#This Row],[الهالك
/م3]]/Table1[[#This Row],[إجمالى الإستهلاك
/م3]]),0)</f>
        <v>0</v>
      </c>
      <c r="AG94" s="5">
        <f>IFERROR((Table1[[#This Row],[عدد
البلوكات]]*0.12),"")</f>
        <v>0</v>
      </c>
      <c r="AH9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2.916666666666667</v>
      </c>
      <c r="AJ94" s="59">
        <f>IFERROR(Table1[[#This Row],[Plan Hour]]/Table1[[#This Row],[ساعات
العمل
الفعلية]],0)</f>
        <v>0</v>
      </c>
      <c r="AK94" s="1">
        <f>IFERROR((Table1[[#This Row],[الكمية 
الفعلية
/م3]]-Table1[[#This Row],[الكمية 
المنتجة
/م3
 ]]),"")</f>
        <v>0.25</v>
      </c>
      <c r="AU94" s="18"/>
      <c r="AV94" s="18"/>
      <c r="AW94" s="1"/>
      <c r="AX94" s="1"/>
      <c r="AY94" s="1"/>
      <c r="AZ94" s="1"/>
      <c r="BA94" s="1"/>
      <c r="BB94" s="1">
        <f t="shared" si="17"/>
        <v>3.4346846846846848E-4</v>
      </c>
      <c r="BC94" s="1">
        <v>3.3542100000000003E-4</v>
      </c>
      <c r="BD94" s="1">
        <f t="shared" si="21"/>
        <v>8.0474684684684456E-6</v>
      </c>
      <c r="BE94" s="1">
        <v>21312</v>
      </c>
      <c r="BF94" s="30">
        <f t="shared" si="19"/>
        <v>2911.4754098360654</v>
      </c>
      <c r="BG94" s="11">
        <f t="shared" si="25"/>
        <v>2.3430006557376981E-2</v>
      </c>
      <c r="CB94"/>
      <c r="CC94"/>
      <c r="CD94"/>
      <c r="CE94" s="83"/>
      <c r="CF94"/>
      <c r="CG94"/>
      <c r="CH94"/>
      <c r="CI94"/>
      <c r="CJ94"/>
      <c r="CK94"/>
      <c r="CL94"/>
      <c r="CM94"/>
      <c r="CN94"/>
      <c r="CO94"/>
      <c r="CP94"/>
    </row>
    <row r="95" spans="1:94" ht="22.5" customHeight="1">
      <c r="A95" s="22">
        <v>44206</v>
      </c>
      <c r="B95" s="9" t="str">
        <f>TEXT(Table1[[#This Row],[Date]],"dddd")</f>
        <v>الأحد</v>
      </c>
      <c r="C95" s="9">
        <f>WEEKNUM(Table1[[#This Row],[Date]],16)</f>
        <v>3</v>
      </c>
      <c r="D95" s="9" t="str">
        <f>TEXT(Table1[[#This Row],[Date]],"mmmm")</f>
        <v>يناير</v>
      </c>
      <c r="E95" s="9" t="str">
        <f>TEXT(Table1[[#This Row],[Date]],"yyyy")</f>
        <v>2021</v>
      </c>
      <c r="F95" s="9" t="s">
        <v>9</v>
      </c>
      <c r="G95" s="9">
        <v>64</v>
      </c>
      <c r="H95" s="9" t="s">
        <v>151</v>
      </c>
      <c r="I95" s="9" t="s">
        <v>86</v>
      </c>
      <c r="J95" s="3">
        <f>IFERROR(VLOOKUP(Table1[[#This Row],[FoamType]],$CB$1:$CC$25,2,FALSE),0)</f>
        <v>3</v>
      </c>
      <c r="K95" s="9">
        <v>200</v>
      </c>
      <c r="L95" s="9">
        <v>80</v>
      </c>
      <c r="M95" s="9">
        <v>2.5</v>
      </c>
      <c r="N95" s="9"/>
      <c r="O95" s="9"/>
      <c r="P95" s="9"/>
      <c r="Q95" s="9">
        <v>8</v>
      </c>
      <c r="R95" s="9"/>
      <c r="S95" s="9"/>
      <c r="T95" s="9">
        <v>2</v>
      </c>
      <c r="U95" s="9">
        <v>2</v>
      </c>
      <c r="V95" s="9"/>
      <c r="W95" s="9"/>
      <c r="X95" s="9">
        <f>IFERROR(   Table1[[#This Row],[البلوكات /م3]]+Table1[[#This Row],[البواقى
 المنصرفه
/م3]]-Table1[[#This Row],[البواقى
/م3]],0)</f>
        <v>4.5599999999999996</v>
      </c>
      <c r="Y95" s="9">
        <f t="shared" si="15"/>
        <v>0</v>
      </c>
      <c r="Z95" s="9"/>
      <c r="AA95" s="9">
        <v>4.5599999999999996</v>
      </c>
      <c r="AB95" s="9">
        <v>8</v>
      </c>
      <c r="AC95" s="9">
        <v>0</v>
      </c>
      <c r="AD95" s="9">
        <f>IFERROR((Table1[[#This Row],[إجمالى الإستهلاك
/م3]]-Table1[[#This Row],[الكمية 
المنتجة
/م3
 ]]),0)</f>
        <v>2.5599999999999996</v>
      </c>
      <c r="AE95" s="29">
        <f>IFERROR((Table1[[#This Row],[الهالك
/م3]]/Table1[[#This Row],[إجمالى الإستهلاك
/م3]]),0)</f>
        <v>0.56140350877192979</v>
      </c>
      <c r="AF95" s="9"/>
      <c r="AG95" s="9">
        <f>IFERROR((Table1[[#This Row],[عدد
البلوكات]]*0.12),"")</f>
        <v>0</v>
      </c>
      <c r="AH95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0.66666666666666663</v>
      </c>
      <c r="AI95" s="9">
        <v>77</v>
      </c>
      <c r="AJ95" s="60">
        <f>IFERROR(Table1[[#This Row],[Plan Hour]]/Table1[[#This Row],[ساعات
العمل
الفعلية]],0)</f>
        <v>8.658008658008658E-3</v>
      </c>
      <c r="AK95" s="9">
        <f>IFERROR((Table1[[#This Row],[الكمية 
الفعلية
/م3]]-Table1[[#This Row],[الكمية 
المنتجة
/م3
 ]]),"")</f>
        <v>0</v>
      </c>
      <c r="AL95" s="9"/>
      <c r="AM95" s="9"/>
      <c r="AN95" s="9">
        <v>1.32</v>
      </c>
      <c r="AO95" s="9">
        <v>3.91</v>
      </c>
      <c r="AP95" s="9">
        <v>3.91</v>
      </c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>
        <f t="shared" si="17"/>
        <v>4.7843137254901962E-2</v>
      </c>
      <c r="BC95" s="9">
        <v>4.3200000000000002E-2</v>
      </c>
      <c r="BD95" s="9">
        <f t="shared" si="21"/>
        <v>4.6431372549019601E-3</v>
      </c>
      <c r="BE95" s="9">
        <v>153</v>
      </c>
      <c r="BF95" s="9">
        <f t="shared" si="19"/>
        <v>20.901639344262293</v>
      </c>
      <c r="BG95" s="28">
        <f t="shared" si="25"/>
        <v>9.7049180327868842E-2</v>
      </c>
      <c r="CB95"/>
      <c r="CC95"/>
      <c r="CD95"/>
      <c r="CE95" s="83"/>
      <c r="CF95"/>
      <c r="CG95"/>
      <c r="CH95"/>
      <c r="CI95"/>
      <c r="CJ95"/>
      <c r="CK95"/>
      <c r="CL95"/>
      <c r="CM95"/>
      <c r="CN95"/>
      <c r="CO95"/>
      <c r="CP95"/>
    </row>
    <row r="96" spans="1:94" ht="22.5" customHeight="1">
      <c r="A96" s="22">
        <v>44206</v>
      </c>
      <c r="B96" s="3" t="str">
        <f>TEXT(Table1[[#This Row],[Date]],"dddd")</f>
        <v>الأحد</v>
      </c>
      <c r="C96" s="3">
        <f>WEEKNUM(Table1[[#This Row],[Date]],16)</f>
        <v>3</v>
      </c>
      <c r="D96" s="3" t="str">
        <f>TEXT(Table1[[#This Row],[Date]],"mmmm")</f>
        <v>يناير</v>
      </c>
      <c r="E96" s="3" t="str">
        <f>TEXT(Table1[[#This Row],[Date]],"yyyy")</f>
        <v>2021</v>
      </c>
      <c r="F96" s="3" t="s">
        <v>9</v>
      </c>
      <c r="G96" s="3">
        <v>41</v>
      </c>
      <c r="H96" s="5" t="s">
        <v>169</v>
      </c>
      <c r="I96" s="3" t="s">
        <v>86</v>
      </c>
      <c r="J96" s="3">
        <f>IFERROR(VLOOKUP(Table1[[#This Row],[FoamType]],$CB$1:$CC$25,2,FALSE),0)</f>
        <v>3</v>
      </c>
      <c r="K96" s="3">
        <v>200</v>
      </c>
      <c r="L96" s="3">
        <v>100</v>
      </c>
      <c r="M96" s="3">
        <v>30</v>
      </c>
      <c r="Q96" s="15">
        <v>10</v>
      </c>
      <c r="R96" s="3">
        <v>10</v>
      </c>
      <c r="S96" s="3">
        <v>30</v>
      </c>
      <c r="T96" s="4">
        <v>6</v>
      </c>
      <c r="U96" s="4">
        <v>6</v>
      </c>
      <c r="W96" s="4">
        <v>10</v>
      </c>
      <c r="X96" s="4">
        <f>IFERROR(   Table1[[#This Row],[البلوكات /م3]]+Table1[[#This Row],[البواقى
 المنصرفه
/م3]]-Table1[[#This Row],[البواقى
/م3]],0)</f>
        <v>7.32</v>
      </c>
      <c r="Y96" s="21">
        <f t="shared" si="15"/>
        <v>7.32</v>
      </c>
      <c r="Z96" s="3">
        <v>1</v>
      </c>
      <c r="AA96" s="12">
        <v>0</v>
      </c>
      <c r="AB96" s="15">
        <v>10</v>
      </c>
      <c r="AC96" s="20">
        <v>0</v>
      </c>
      <c r="AD96" s="9">
        <f>IFERROR((Table1[[#This Row],[إجمالى الإستهلاك
/م3]]-Table1[[#This Row],[الكمية 
المنتجة
/م3
 ]]),0)</f>
        <v>1.3200000000000003</v>
      </c>
      <c r="AE96" s="29">
        <f>IFERROR((Table1[[#This Row],[الهالك
/م3]]/Table1[[#This Row],[إجمالى الإستهلاك
/م3]]),0)</f>
        <v>0.18032786885245905</v>
      </c>
      <c r="AG96" s="5">
        <f>IFERROR((Table1[[#This Row],[عدد
البلوكات]]*0.12),"")</f>
        <v>0.12</v>
      </c>
      <c r="AH9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96" s="59">
        <f>IFERROR(Table1[[#This Row],[Plan Hour]]/Table1[[#This Row],[ساعات
العمل
الفعلية]],0)</f>
        <v>0</v>
      </c>
      <c r="AK96" s="1">
        <f>IFERROR((Table1[[#This Row],[الكمية 
الفعلية
/م3]]-Table1[[#This Row],[الكمية 
المنتجة
/م3
 ]]),"")</f>
        <v>0</v>
      </c>
      <c r="AP96" s="17">
        <v>1.32</v>
      </c>
      <c r="AU96" s="18"/>
      <c r="AV96" s="18"/>
      <c r="AW96" s="1"/>
      <c r="AX96" s="1"/>
      <c r="AY96" s="1"/>
      <c r="AZ96" s="1"/>
      <c r="BA96" s="1"/>
      <c r="BB96" s="1">
        <f t="shared" si="17"/>
        <v>0.6100000000000001</v>
      </c>
      <c r="BC96" s="1">
        <v>0.6</v>
      </c>
      <c r="BD96" s="1">
        <f t="shared" si="21"/>
        <v>1.0000000000000083E-2</v>
      </c>
      <c r="BE96" s="1">
        <v>12</v>
      </c>
      <c r="BF96" s="33">
        <f t="shared" si="19"/>
        <v>1.639344262295082</v>
      </c>
      <c r="BG96" s="11">
        <f t="shared" si="25"/>
        <v>1.6393442622950956E-2</v>
      </c>
      <c r="CB96"/>
      <c r="CC96"/>
      <c r="CD96"/>
      <c r="CE96" s="83"/>
      <c r="CF96"/>
      <c r="CG96"/>
      <c r="CH96"/>
      <c r="CI96"/>
      <c r="CJ96"/>
      <c r="CK96"/>
      <c r="CL96"/>
      <c r="CM96"/>
      <c r="CN96"/>
      <c r="CO96"/>
      <c r="CP96"/>
    </row>
    <row r="97" spans="1:94" ht="22.5" customHeight="1">
      <c r="A97" s="22">
        <v>44206</v>
      </c>
      <c r="B97" s="3" t="str">
        <f>TEXT(Table1[[#This Row],[Date]],"dddd")</f>
        <v>الأحد</v>
      </c>
      <c r="C97" s="3">
        <f>WEEKNUM(Table1[[#This Row],[Date]],16)</f>
        <v>3</v>
      </c>
      <c r="D97" s="3" t="str">
        <f>TEXT(Table1[[#This Row],[Date]],"mmmm")</f>
        <v>يناير</v>
      </c>
      <c r="E97" s="3" t="str">
        <f>TEXT(Table1[[#This Row],[Date]],"yyyy")</f>
        <v>2021</v>
      </c>
      <c r="F97" s="3" t="s">
        <v>9</v>
      </c>
      <c r="G97" s="3">
        <v>89</v>
      </c>
      <c r="H97" s="5" t="s">
        <v>172</v>
      </c>
      <c r="I97" s="3" t="s">
        <v>91</v>
      </c>
      <c r="J97" s="3">
        <f>IFERROR(VLOOKUP(Table1[[#This Row],[FoamType]],$CB$1:$CC$25,2,FALSE),0)</f>
        <v>1</v>
      </c>
      <c r="K97" s="3">
        <v>100</v>
      </c>
      <c r="L97" s="3">
        <v>100</v>
      </c>
      <c r="M97" s="3">
        <v>2</v>
      </c>
      <c r="Q97" s="15">
        <v>20</v>
      </c>
      <c r="T97" s="4">
        <v>3</v>
      </c>
      <c r="U97" s="4">
        <v>3</v>
      </c>
      <c r="W97" s="4">
        <v>20</v>
      </c>
      <c r="X97" s="4">
        <f>IFERROR(   Table1[[#This Row],[البلوكات /م3]]+Table1[[#This Row],[البواقى
 المنصرفه
/م3]]-Table1[[#This Row],[البواقى
/م3]],0)</f>
        <v>24.620000000000005</v>
      </c>
      <c r="Y97" s="21">
        <f t="shared" si="15"/>
        <v>36.6</v>
      </c>
      <c r="Z97" s="3">
        <v>5</v>
      </c>
      <c r="AA97" s="12">
        <v>0.27</v>
      </c>
      <c r="AB97" s="15">
        <v>20</v>
      </c>
      <c r="AC97" s="20">
        <v>12.25</v>
      </c>
      <c r="AD97" s="9">
        <f>IFERROR((Table1[[#This Row],[إجمالى الإستهلاك
/م3]]-Table1[[#This Row],[الكمية 
المنتجة
/م3
 ]]),0)</f>
        <v>21.620000000000005</v>
      </c>
      <c r="AE97" s="29">
        <f>IFERROR((Table1[[#This Row],[الهالك
/م3]]/Table1[[#This Row],[إجمالى الإستهلاك
/م3]]),0)</f>
        <v>0.87814784727863526</v>
      </c>
      <c r="AG97" s="5">
        <f>IFERROR((Table1[[#This Row],[عدد
البلوكات]]*0.12),"")</f>
        <v>0.6</v>
      </c>
      <c r="AH9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</v>
      </c>
      <c r="AJ97" s="59">
        <f>IFERROR(Table1[[#This Row],[Plan Hour]]/Table1[[#This Row],[ساعات
العمل
الفعلية]],0)</f>
        <v>0</v>
      </c>
      <c r="AK97" s="1">
        <f>IFERROR((Table1[[#This Row],[الكمية 
الفعلية
/م3]]-Table1[[#This Row],[الكمية 
المنتجة
/م3
 ]]),"")</f>
        <v>0</v>
      </c>
      <c r="AU97" s="18"/>
      <c r="AV97" s="18"/>
      <c r="AW97" s="1"/>
      <c r="AX97" s="1"/>
      <c r="AY97" s="1"/>
      <c r="AZ97" s="1"/>
      <c r="BA97" s="1"/>
      <c r="BB97" s="1">
        <f t="shared" si="17"/>
        <v>2.1034482758620691E-2</v>
      </c>
      <c r="BC97" s="1">
        <v>2.1000000000000001E-2</v>
      </c>
      <c r="BD97" s="1">
        <f t="shared" si="21"/>
        <v>3.448275862068841E-5</v>
      </c>
      <c r="BE97" s="1">
        <v>348</v>
      </c>
      <c r="BF97" s="33">
        <f t="shared" si="19"/>
        <v>47.540983606557376</v>
      </c>
      <c r="BG97" s="11">
        <f t="shared" si="25"/>
        <v>1.6393442622950228E-3</v>
      </c>
      <c r="CB97"/>
      <c r="CC97"/>
      <c r="CD97"/>
      <c r="CE97" s="83"/>
      <c r="CF97"/>
      <c r="CG97"/>
      <c r="CH97"/>
      <c r="CI97"/>
      <c r="CJ97"/>
      <c r="CK97"/>
      <c r="CL97"/>
      <c r="CM97"/>
      <c r="CN97"/>
      <c r="CO97"/>
      <c r="CP97"/>
    </row>
    <row r="98" spans="1:94" ht="22.5" customHeight="1">
      <c r="A98" s="22">
        <v>44206</v>
      </c>
      <c r="B98" s="3" t="str">
        <f>TEXT(Table1[[#This Row],[Date]],"dddd")</f>
        <v>الأحد</v>
      </c>
      <c r="C98" s="3">
        <f>WEEKNUM(Table1[[#This Row],[Date]],16)</f>
        <v>3</v>
      </c>
      <c r="D98" s="3" t="str">
        <f>TEXT(Table1[[#This Row],[Date]],"mmmm")</f>
        <v>يناير</v>
      </c>
      <c r="E98" s="3" t="str">
        <f>TEXT(Table1[[#This Row],[Date]],"yyyy")</f>
        <v>2021</v>
      </c>
      <c r="F98" s="3" t="s">
        <v>9</v>
      </c>
      <c r="G98" s="3">
        <v>76</v>
      </c>
      <c r="H98" s="5" t="s">
        <v>123</v>
      </c>
      <c r="I98" s="3" t="s">
        <v>91</v>
      </c>
      <c r="J98" s="3">
        <f>IFERROR(VLOOKUP(Table1[[#This Row],[FoamType]],$CB$1:$CC$25,2,FALSE),0)</f>
        <v>1</v>
      </c>
      <c r="K98" s="3">
        <v>125</v>
      </c>
      <c r="L98" s="3">
        <v>30</v>
      </c>
      <c r="M98" s="3">
        <v>5</v>
      </c>
      <c r="Q98" s="15" t="s">
        <v>50</v>
      </c>
      <c r="T98" s="4">
        <v>5</v>
      </c>
      <c r="U98" s="4">
        <v>5</v>
      </c>
      <c r="X98" s="4">
        <f>IFERROR(   Table1[[#This Row],[البلوكات /م3]]+Table1[[#This Row],[البواقى
 المنصرفه
/م3]]-Table1[[#This Row],[البواقى
/م3]],0)</f>
        <v>5</v>
      </c>
      <c r="Y98" s="21">
        <f t="shared" si="15"/>
        <v>0</v>
      </c>
      <c r="AA98" s="12">
        <v>5</v>
      </c>
      <c r="AB98" s="15" t="s">
        <v>50</v>
      </c>
      <c r="AD98" s="9">
        <f>IFERROR((Table1[[#This Row],[إجمالى الإستهلاك
/م3]]-Table1[[#This Row],[الكمية 
المنتجة
/م3
 ]]),0)</f>
        <v>0</v>
      </c>
      <c r="AE98" s="29">
        <f>IFERROR((Table1[[#This Row],[الهالك
/م3]]/Table1[[#This Row],[إجمالى الإستهلاك
/م3]]),0)</f>
        <v>0</v>
      </c>
      <c r="AG98" s="5">
        <f>IFERROR((Table1[[#This Row],[عدد
البلوكات]]*0.12),"")</f>
        <v>0</v>
      </c>
      <c r="AH9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98" s="59">
        <f>IFERROR(Table1[[#This Row],[Plan Hour]]/Table1[[#This Row],[ساعات
العمل
الفعلية]],0)</f>
        <v>0</v>
      </c>
      <c r="AK98" s="1">
        <f>IFERROR((Table1[[#This Row],[الكمية 
الفعلية
/م3]]-Table1[[#This Row],[الكمية 
المنتجة
/م3
 ]]),"")</f>
        <v>0</v>
      </c>
      <c r="AU98" s="18"/>
      <c r="AV98" s="18"/>
      <c r="AW98" s="1"/>
      <c r="AX98" s="1"/>
      <c r="AY98" s="1"/>
      <c r="AZ98" s="1"/>
      <c r="BA98" s="1"/>
      <c r="BB98" s="1" t="e">
        <f t="shared" si="17"/>
        <v>#DIV/0!</v>
      </c>
      <c r="BC98" s="26"/>
      <c r="BD98" s="26" t="e">
        <f t="shared" si="21"/>
        <v>#DIV/0!</v>
      </c>
      <c r="BE98" s="26"/>
      <c r="BF98" s="26">
        <f t="shared" si="19"/>
        <v>0</v>
      </c>
      <c r="BG98" s="26" t="e">
        <f t="shared" si="25"/>
        <v>#DIV/0!</v>
      </c>
      <c r="CB98"/>
      <c r="CC98"/>
      <c r="CD98"/>
      <c r="CE98" s="83"/>
      <c r="CF98"/>
      <c r="CG98"/>
      <c r="CH98"/>
      <c r="CI98"/>
      <c r="CJ98"/>
      <c r="CK98"/>
      <c r="CL98"/>
      <c r="CM98"/>
      <c r="CN98"/>
      <c r="CO98"/>
      <c r="CP98"/>
    </row>
    <row r="99" spans="1:94" ht="22.5" customHeight="1">
      <c r="A99" s="22">
        <v>44206</v>
      </c>
      <c r="B99" s="3" t="str">
        <f>TEXT(Table1[[#This Row],[Date]],"dddd")</f>
        <v>الأحد</v>
      </c>
      <c r="C99" s="3">
        <f>WEEKNUM(Table1[[#This Row],[Date]],16)</f>
        <v>3</v>
      </c>
      <c r="D99" s="3" t="str">
        <f>TEXT(Table1[[#This Row],[Date]],"mmmm")</f>
        <v>يناير</v>
      </c>
      <c r="E99" s="3" t="str">
        <f>TEXT(Table1[[#This Row],[Date]],"yyyy")</f>
        <v>2021</v>
      </c>
      <c r="F99" s="3" t="s">
        <v>9</v>
      </c>
      <c r="G99" s="3">
        <v>76</v>
      </c>
      <c r="H99" s="5" t="s">
        <v>123</v>
      </c>
      <c r="I99" s="3" t="s">
        <v>91</v>
      </c>
      <c r="J99" s="3">
        <f>IFERROR(VLOOKUP(Table1[[#This Row],[FoamType]],$CB$1:$CC$25,2,FALSE),0)</f>
        <v>1</v>
      </c>
      <c r="K99" s="3">
        <v>125</v>
      </c>
      <c r="L99" s="3">
        <v>20</v>
      </c>
      <c r="M99" s="3">
        <v>5</v>
      </c>
      <c r="Q99" s="15" t="s">
        <v>50</v>
      </c>
      <c r="T99" s="4">
        <v>5</v>
      </c>
      <c r="U99" s="4">
        <v>5</v>
      </c>
      <c r="X99" s="4">
        <f>IFERROR(   Table1[[#This Row],[البلوكات /م3]]+Table1[[#This Row],[البواقى
 المنصرفه
/م3]]-Table1[[#This Row],[البواقى
/م3]],0)</f>
        <v>5</v>
      </c>
      <c r="Y99" s="21">
        <f t="shared" si="15"/>
        <v>0</v>
      </c>
      <c r="AA99" s="12">
        <v>5</v>
      </c>
      <c r="AB99" s="15" t="s">
        <v>50</v>
      </c>
      <c r="AD99" s="9">
        <f>IFERROR((Table1[[#This Row],[إجمالى الإستهلاك
/م3]]-Table1[[#This Row],[الكمية 
المنتجة
/م3
 ]]),0)</f>
        <v>0</v>
      </c>
      <c r="AE99" s="29">
        <f>IFERROR((Table1[[#This Row],[الهالك
/م3]]/Table1[[#This Row],[إجمالى الإستهلاك
/م3]]),0)</f>
        <v>0</v>
      </c>
      <c r="AG99" s="5">
        <f>IFERROR((Table1[[#This Row],[عدد
البلوكات]]*0.12),"")</f>
        <v>0</v>
      </c>
      <c r="AH9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99" s="59">
        <f>IFERROR(Table1[[#This Row],[Plan Hour]]/Table1[[#This Row],[ساعات
العمل
الفعلية]],0)</f>
        <v>0</v>
      </c>
      <c r="AK99" s="1">
        <f>IFERROR((Table1[[#This Row],[الكمية 
الفعلية
/م3]]-Table1[[#This Row],[الكمية 
المنتجة
/م3
 ]]),"")</f>
        <v>0</v>
      </c>
      <c r="AU99" s="18"/>
      <c r="AV99" s="18"/>
      <c r="AW99" s="1"/>
      <c r="AX99" s="1"/>
      <c r="AY99" s="1"/>
      <c r="AZ99" s="1"/>
      <c r="BA99" s="1"/>
      <c r="BB99" s="1" t="e">
        <f t="shared" si="17"/>
        <v>#DIV/0!</v>
      </c>
      <c r="BC99" s="26"/>
      <c r="BD99" s="26" t="e">
        <f t="shared" si="21"/>
        <v>#DIV/0!</v>
      </c>
      <c r="BE99" s="26"/>
      <c r="BF99" s="26">
        <f t="shared" si="19"/>
        <v>0</v>
      </c>
      <c r="BG99" s="26" t="e">
        <f t="shared" si="25"/>
        <v>#DIV/0!</v>
      </c>
      <c r="CB99"/>
      <c r="CC99"/>
      <c r="CD99"/>
      <c r="CE99" s="83"/>
      <c r="CF99"/>
      <c r="CG99"/>
      <c r="CH99"/>
      <c r="CI99"/>
      <c r="CJ99"/>
      <c r="CK99"/>
      <c r="CL99"/>
      <c r="CM99"/>
      <c r="CN99"/>
      <c r="CO99"/>
      <c r="CP99"/>
    </row>
    <row r="100" spans="1:94" ht="22.5" customHeight="1">
      <c r="A100" s="22">
        <v>44206</v>
      </c>
      <c r="B100" s="3" t="str">
        <f>TEXT(Table1[[#This Row],[Date]],"dddd")</f>
        <v>الأحد</v>
      </c>
      <c r="C100" s="3">
        <f>WEEKNUM(Table1[[#This Row],[Date]],16)</f>
        <v>3</v>
      </c>
      <c r="D100" s="3" t="str">
        <f>TEXT(Table1[[#This Row],[Date]],"mmmm")</f>
        <v>يناير</v>
      </c>
      <c r="E100" s="3" t="str">
        <f>TEXT(Table1[[#This Row],[Date]],"yyyy")</f>
        <v>2021</v>
      </c>
      <c r="F100" s="3" t="s">
        <v>9</v>
      </c>
      <c r="G100" s="3">
        <v>76</v>
      </c>
      <c r="H100" s="5" t="s">
        <v>123</v>
      </c>
      <c r="I100" s="3" t="s">
        <v>91</v>
      </c>
      <c r="J100" s="3">
        <f>IFERROR(VLOOKUP(Table1[[#This Row],[FoamType]],$CB$1:$CC$25,2,FALSE),0)</f>
        <v>1</v>
      </c>
      <c r="K100" s="3">
        <v>125</v>
      </c>
      <c r="L100" s="3">
        <v>10</v>
      </c>
      <c r="M100" s="3">
        <v>5</v>
      </c>
      <c r="Q100" s="15" t="s">
        <v>50</v>
      </c>
      <c r="T100" s="4">
        <v>5</v>
      </c>
      <c r="U100" s="4">
        <v>5</v>
      </c>
      <c r="X100" s="4">
        <f>IFERROR(   Table1[[#This Row],[البلوكات /م3]]+Table1[[#This Row],[البواقى
 المنصرفه
/م3]]-Table1[[#This Row],[البواقى
/م3]],0)</f>
        <v>5</v>
      </c>
      <c r="Y100" s="21">
        <f t="shared" si="15"/>
        <v>0</v>
      </c>
      <c r="AA100" s="12">
        <v>5</v>
      </c>
      <c r="AB100" s="15" t="s">
        <v>50</v>
      </c>
      <c r="AD100" s="9">
        <f>IFERROR((Table1[[#This Row],[إجمالى الإستهلاك
/م3]]-Table1[[#This Row],[الكمية 
المنتجة
/م3
 ]]),0)</f>
        <v>0</v>
      </c>
      <c r="AE100" s="29">
        <f>IFERROR((Table1[[#This Row],[الهالك
/م3]]/Table1[[#This Row],[إجمالى الإستهلاك
/م3]]),0)</f>
        <v>0</v>
      </c>
      <c r="AG100" s="5">
        <f>IFERROR((Table1[[#This Row],[عدد
البلوكات]]*0.12),"")</f>
        <v>0</v>
      </c>
      <c r="AH10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00" s="59">
        <f>IFERROR(Table1[[#This Row],[Plan Hour]]/Table1[[#This Row],[ساعات
العمل
الفعلية]],0)</f>
        <v>0</v>
      </c>
      <c r="AK100" s="1">
        <f>IFERROR((Table1[[#This Row],[الكمية 
الفعلية
/م3]]-Table1[[#This Row],[الكمية 
المنتجة
/م3
 ]]),"")</f>
        <v>0</v>
      </c>
      <c r="AU100" s="18"/>
      <c r="AV100" s="18"/>
      <c r="AW100" s="1"/>
      <c r="AX100" s="1"/>
      <c r="AY100" s="1"/>
      <c r="AZ100" s="1"/>
      <c r="BA100" s="1"/>
      <c r="BB100" s="1" t="e">
        <f t="shared" si="17"/>
        <v>#DIV/0!</v>
      </c>
      <c r="BC100" s="26"/>
      <c r="BD100" s="26" t="e">
        <f t="shared" si="21"/>
        <v>#DIV/0!</v>
      </c>
      <c r="BE100" s="26"/>
      <c r="BF100" s="26">
        <f t="shared" si="19"/>
        <v>0</v>
      </c>
      <c r="BG100" s="26" t="e">
        <f t="shared" si="25"/>
        <v>#DIV/0!</v>
      </c>
      <c r="CB100"/>
      <c r="CC100"/>
      <c r="CD100"/>
      <c r="CE100" s="83"/>
      <c r="CF100"/>
      <c r="CG100"/>
      <c r="CH100"/>
      <c r="CI100"/>
      <c r="CJ100"/>
      <c r="CK100"/>
      <c r="CL100"/>
      <c r="CM100"/>
      <c r="CN100"/>
      <c r="CO100"/>
      <c r="CP100"/>
    </row>
    <row r="101" spans="1:94" ht="22.5" customHeight="1">
      <c r="A101" s="22">
        <v>44206</v>
      </c>
      <c r="B101" s="3" t="str">
        <f>TEXT(Table1[[#This Row],[Date]],"dddd")</f>
        <v>الأحد</v>
      </c>
      <c r="C101" s="3">
        <f>WEEKNUM(Table1[[#This Row],[Date]],16)</f>
        <v>3</v>
      </c>
      <c r="D101" s="3" t="str">
        <f>TEXT(Table1[[#This Row],[Date]],"mmmm")</f>
        <v>يناير</v>
      </c>
      <c r="E101" s="3" t="str">
        <f>TEXT(Table1[[#This Row],[Date]],"yyyy")</f>
        <v>2021</v>
      </c>
      <c r="F101" s="3" t="s">
        <v>9</v>
      </c>
      <c r="G101" s="3">
        <v>77</v>
      </c>
      <c r="H101" s="5" t="s">
        <v>113</v>
      </c>
      <c r="I101" s="3" t="s">
        <v>135</v>
      </c>
      <c r="J101" s="3">
        <f>IFERROR(VLOOKUP(Table1[[#This Row],[FoamType]],$CB$1:$CC$25,2,FALSE),0)</f>
        <v>1.5</v>
      </c>
      <c r="K101" s="3">
        <v>60</v>
      </c>
      <c r="L101" s="3">
        <v>60</v>
      </c>
      <c r="M101" s="3">
        <v>39</v>
      </c>
      <c r="Q101" s="15">
        <v>30</v>
      </c>
      <c r="R101" s="3">
        <v>95</v>
      </c>
      <c r="S101" s="3">
        <v>39</v>
      </c>
      <c r="T101" s="3">
        <f t="shared" ref="T101:T163" si="26">K101*L101*R101*S101/1000000</f>
        <v>13.337999999999999</v>
      </c>
      <c r="U101" s="4">
        <f t="shared" ref="U101:U163" si="27">K101*L101*M101*R101/1000000</f>
        <v>13.337999999999999</v>
      </c>
      <c r="W101" s="4">
        <v>30</v>
      </c>
      <c r="X101" s="4">
        <f>IFERROR(   Table1[[#This Row],[البلوكات /م3]]+Table1[[#This Row],[البواقى
 المنصرفه
/م3]]-Table1[[#This Row],[البواقى
/م3]],0)</f>
        <v>41.56</v>
      </c>
      <c r="Y101" s="21">
        <f t="shared" si="15"/>
        <v>29.28</v>
      </c>
      <c r="Z101" s="3">
        <v>4</v>
      </c>
      <c r="AA101" s="12">
        <v>12.28</v>
      </c>
      <c r="AB101" s="15">
        <v>30</v>
      </c>
      <c r="AC101" s="20">
        <v>0</v>
      </c>
      <c r="AD101" s="9">
        <f>IFERROR((Table1[[#This Row],[إجمالى الإستهلاك
/م3]]-Table1[[#This Row],[الكمية 
المنتجة
/م3
 ]]),0)</f>
        <v>28.222000000000001</v>
      </c>
      <c r="AE101" s="29">
        <f>IFERROR((Table1[[#This Row],[الهالك
/م3]]/Table1[[#This Row],[إجمالى الإستهلاك
/م3]]),0)</f>
        <v>0.67906641000962464</v>
      </c>
      <c r="AG101" s="5">
        <f>IFERROR((Table1[[#This Row],[عدد
البلوكات]]*0.12),"")</f>
        <v>0.48</v>
      </c>
      <c r="AH10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8.8919999999999995</v>
      </c>
      <c r="AJ101" s="59">
        <f>IFERROR(Table1[[#This Row],[Plan Hour]]/Table1[[#This Row],[ساعات
العمل
الفعلية]],0)</f>
        <v>0</v>
      </c>
      <c r="AK101" s="1">
        <f>IFERROR((Table1[[#This Row],[الكمية 
الفعلية
/م3]]-Table1[[#This Row],[الكمية 
المنتجة
/م3
 ]]),"")</f>
        <v>0</v>
      </c>
      <c r="AU101" s="18"/>
      <c r="AV101" s="18"/>
      <c r="AW101" s="1"/>
      <c r="AX101" s="1"/>
      <c r="AY101" s="1"/>
      <c r="AZ101" s="1"/>
      <c r="BA101" s="1"/>
      <c r="BB101" s="1" t="e">
        <f t="shared" si="17"/>
        <v>#DIV/0!</v>
      </c>
      <c r="BC101" s="1"/>
      <c r="BD101" s="1" t="e">
        <f t="shared" si="21"/>
        <v>#DIV/0!</v>
      </c>
      <c r="BE101" s="1"/>
      <c r="BF101" s="33">
        <f t="shared" si="19"/>
        <v>0</v>
      </c>
      <c r="BG101" s="11" t="e">
        <f t="shared" si="25"/>
        <v>#DIV/0!</v>
      </c>
      <c r="CB101"/>
      <c r="CC101"/>
      <c r="CD101"/>
      <c r="CE101" s="83"/>
      <c r="CF101"/>
      <c r="CG101"/>
      <c r="CH101"/>
      <c r="CI101"/>
      <c r="CJ101"/>
      <c r="CK101"/>
      <c r="CL101"/>
      <c r="CM101"/>
      <c r="CN101"/>
      <c r="CO101"/>
      <c r="CP101"/>
    </row>
    <row r="102" spans="1:94" ht="22.5" customHeight="1">
      <c r="A102" s="22">
        <v>44206</v>
      </c>
      <c r="B102" s="3" t="str">
        <f>TEXT(Table1[[#This Row],[Date]],"dddd")</f>
        <v>الأحد</v>
      </c>
      <c r="C102" s="3">
        <f>WEEKNUM(Table1[[#This Row],[Date]],16)</f>
        <v>3</v>
      </c>
      <c r="D102" s="3" t="str">
        <f>TEXT(Table1[[#This Row],[Date]],"mmmm")</f>
        <v>يناير</v>
      </c>
      <c r="E102" s="3" t="str">
        <f>TEXT(Table1[[#This Row],[Date]],"yyyy")</f>
        <v>2021</v>
      </c>
      <c r="F102" s="3" t="s">
        <v>9</v>
      </c>
      <c r="G102" s="3">
        <v>89</v>
      </c>
      <c r="H102" s="5" t="s">
        <v>172</v>
      </c>
      <c r="I102" s="3" t="s">
        <v>85</v>
      </c>
      <c r="J102" s="3">
        <f>IFERROR(VLOOKUP(Table1[[#This Row],[FoamType]],$CB$1:$CC$25,2,FALSE),0)</f>
        <v>2.5</v>
      </c>
      <c r="K102" s="3">
        <v>40</v>
      </c>
      <c r="L102" s="3">
        <v>20</v>
      </c>
      <c r="M102" s="3">
        <v>29</v>
      </c>
      <c r="Q102" s="15">
        <v>20</v>
      </c>
      <c r="R102" s="3">
        <v>878</v>
      </c>
      <c r="S102" s="3">
        <v>29</v>
      </c>
      <c r="T102" s="3">
        <f t="shared" si="26"/>
        <v>20.369599999999998</v>
      </c>
      <c r="U102" s="4">
        <f t="shared" si="27"/>
        <v>20.369599999999998</v>
      </c>
      <c r="X102" s="4">
        <f>IFERROR(   Table1[[#This Row],[البلوكات /م3]]+Table1[[#This Row],[البواقى
 المنصرفه
/م3]]-Table1[[#This Row],[البواقى
/م3]],0)</f>
        <v>0</v>
      </c>
      <c r="Y102" s="21">
        <f t="shared" si="15"/>
        <v>0</v>
      </c>
      <c r="AB102" s="15"/>
      <c r="AD102" s="9">
        <f>IFERROR((Table1[[#This Row],[إجمالى الإستهلاك
/م3]]-Table1[[#This Row],[الكمية 
المنتجة
/م3
 ]]),0)</f>
        <v>-20.369599999999998</v>
      </c>
      <c r="AE102" s="29">
        <f>IFERROR((Table1[[#This Row],[الهالك
/م3]]/Table1[[#This Row],[إجمالى الإستهلاك
/م3]]),0)</f>
        <v>0</v>
      </c>
      <c r="AG102" s="5">
        <f>IFERROR((Table1[[#This Row],[عدد
البلوكات]]*0.12),"")</f>
        <v>0</v>
      </c>
      <c r="AH10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8.1478399999999986</v>
      </c>
      <c r="AJ102" s="59">
        <f>IFERROR(Table1[[#This Row],[Plan Hour]]/Table1[[#This Row],[ساعات
العمل
الفعلية]],0)</f>
        <v>0</v>
      </c>
      <c r="AK102" s="1">
        <f>IFERROR((Table1[[#This Row],[الكمية 
الفعلية
/م3]]-Table1[[#This Row],[الكمية 
المنتجة
/م3
 ]]),"")</f>
        <v>0</v>
      </c>
      <c r="AU102" s="18"/>
      <c r="AV102" s="18"/>
      <c r="AW102" s="1"/>
      <c r="AX102" s="1"/>
      <c r="AY102" s="1"/>
      <c r="AZ102" s="1"/>
      <c r="BA102" s="1"/>
      <c r="BB102" s="27">
        <f t="shared" si="17"/>
        <v>2.4400000000000002E-2</v>
      </c>
      <c r="BC102" s="1">
        <v>2.3199999999999998E-2</v>
      </c>
      <c r="BD102" s="1">
        <f t="shared" si="21"/>
        <v>1.200000000000004E-3</v>
      </c>
      <c r="BE102" s="1">
        <v>300</v>
      </c>
      <c r="BF102" s="32">
        <f t="shared" si="19"/>
        <v>40.983606557377044</v>
      </c>
      <c r="BG102" s="11">
        <f t="shared" si="25"/>
        <v>4.9180327868852625E-2</v>
      </c>
      <c r="CB102"/>
      <c r="CC102"/>
      <c r="CD102"/>
      <c r="CE102" s="83"/>
      <c r="CF102"/>
      <c r="CG102"/>
      <c r="CH102"/>
      <c r="CI102"/>
      <c r="CJ102"/>
      <c r="CK102"/>
      <c r="CL102"/>
      <c r="CM102"/>
      <c r="CN102"/>
      <c r="CO102"/>
      <c r="CP102"/>
    </row>
    <row r="103" spans="1:94" ht="22.5" customHeight="1">
      <c r="A103" s="22">
        <v>44206</v>
      </c>
      <c r="B103" s="3" t="str">
        <f>TEXT(Table1[[#This Row],[Date]],"dddd")</f>
        <v>الأحد</v>
      </c>
      <c r="C103" s="3">
        <f>WEEKNUM(Table1[[#This Row],[Date]],16)</f>
        <v>3</v>
      </c>
      <c r="D103" s="3" t="str">
        <f>TEXT(Table1[[#This Row],[Date]],"mmmm")</f>
        <v>يناير</v>
      </c>
      <c r="E103" s="3" t="str">
        <f>TEXT(Table1[[#This Row],[Date]],"yyyy")</f>
        <v>2021</v>
      </c>
      <c r="F103" s="3" t="s">
        <v>9</v>
      </c>
      <c r="G103" s="3">
        <v>77</v>
      </c>
      <c r="H103" s="5" t="s">
        <v>113</v>
      </c>
      <c r="I103" s="3" t="s">
        <v>135</v>
      </c>
      <c r="J103" s="3">
        <f>IFERROR(VLOOKUP(Table1[[#This Row],[FoamType]],$CB$1:$CC$25,2,FALSE),0)</f>
        <v>1.5</v>
      </c>
      <c r="K103" s="3">
        <v>40</v>
      </c>
      <c r="L103" s="3">
        <v>40</v>
      </c>
      <c r="M103" s="3">
        <v>19</v>
      </c>
      <c r="Q103" s="15">
        <v>30</v>
      </c>
      <c r="R103" s="3">
        <v>470</v>
      </c>
      <c r="S103" s="3">
        <v>19</v>
      </c>
      <c r="T103" s="3">
        <f t="shared" si="26"/>
        <v>14.288</v>
      </c>
      <c r="U103" s="4">
        <f t="shared" si="27"/>
        <v>14.288</v>
      </c>
      <c r="X103" s="4">
        <f>IFERROR(   Table1[[#This Row],[البلوكات /م3]]+Table1[[#This Row],[البواقى
 المنصرفه
/م3]]-Table1[[#This Row],[البواقى
/م3]],0)</f>
        <v>0</v>
      </c>
      <c r="Y103" s="21">
        <f t="shared" si="15"/>
        <v>0</v>
      </c>
      <c r="AB103" s="15"/>
      <c r="AD103" s="9">
        <f>IFERROR((Table1[[#This Row],[إجمالى الإستهلاك
/م3]]-Table1[[#This Row],[الكمية 
المنتجة
/م3
 ]]),0)</f>
        <v>-14.288</v>
      </c>
      <c r="AE103" s="29">
        <f>IFERROR((Table1[[#This Row],[الهالك
/م3]]/Table1[[#This Row],[إجمالى الإستهلاك
/م3]]),0)</f>
        <v>0</v>
      </c>
      <c r="AG103" s="5">
        <f>IFERROR((Table1[[#This Row],[عدد
البلوكات]]*0.12),"")</f>
        <v>0</v>
      </c>
      <c r="AH10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9.5253333333333341</v>
      </c>
      <c r="AJ103" s="59">
        <f>IFERROR(Table1[[#This Row],[Plan Hour]]/Table1[[#This Row],[ساعات
العمل
الفعلية]],0)</f>
        <v>0</v>
      </c>
      <c r="AK103" s="1">
        <f>IFERROR((Table1[[#This Row],[الكمية 
الفعلية
/م3]]-Table1[[#This Row],[الكمية 
المنتجة
/م3
 ]]),"")</f>
        <v>0</v>
      </c>
      <c r="AU103" s="18"/>
      <c r="AV103" s="18"/>
      <c r="AW103" s="1"/>
      <c r="AX103" s="1"/>
      <c r="AY103" s="1"/>
      <c r="AZ103" s="1"/>
      <c r="BA103" s="1"/>
      <c r="BB103" s="1">
        <f t="shared" si="17"/>
        <v>3.2533333333333338E-2</v>
      </c>
      <c r="BC103" s="1">
        <v>3.04E-2</v>
      </c>
      <c r="BD103" s="1">
        <f t="shared" si="21"/>
        <v>2.1333333333333352E-3</v>
      </c>
      <c r="BE103" s="1">
        <v>225</v>
      </c>
      <c r="BF103" s="30">
        <f t="shared" si="19"/>
        <v>30.737704918032787</v>
      </c>
      <c r="BG103" s="11">
        <f t="shared" si="25"/>
        <v>6.5573770491803338E-2</v>
      </c>
      <c r="CB103"/>
      <c r="CC103"/>
      <c r="CD103"/>
      <c r="CE103" s="83"/>
      <c r="CF103"/>
      <c r="CG103"/>
      <c r="CH103"/>
      <c r="CI103"/>
      <c r="CJ103"/>
      <c r="CK103"/>
      <c r="CL103"/>
      <c r="CM103"/>
      <c r="CN103"/>
      <c r="CO103"/>
      <c r="CP103"/>
    </row>
    <row r="104" spans="1:94" ht="22.5" customHeight="1">
      <c r="A104" s="22">
        <v>44206</v>
      </c>
      <c r="B104" s="3" t="str">
        <f>TEXT(Table1[[#This Row],[Date]],"dddd")</f>
        <v>الأحد</v>
      </c>
      <c r="C104" s="3">
        <f>WEEKNUM(Table1[[#This Row],[Date]],16)</f>
        <v>3</v>
      </c>
      <c r="D104" s="3" t="str">
        <f>TEXT(Table1[[#This Row],[Date]],"mmmm")</f>
        <v>يناير</v>
      </c>
      <c r="E104" s="3" t="str">
        <f>TEXT(Table1[[#This Row],[Date]],"yyyy")</f>
        <v>2021</v>
      </c>
      <c r="F104" s="3" t="s">
        <v>9</v>
      </c>
      <c r="G104" s="3">
        <v>93</v>
      </c>
      <c r="H104" s="5" t="s">
        <v>150</v>
      </c>
      <c r="I104" s="3" t="s">
        <v>92</v>
      </c>
      <c r="J104" s="3">
        <f>IFERROR(VLOOKUP(Table1[[#This Row],[FoamType]],$CB$1:$CC$25,2,FALSE),0)</f>
        <v>0.6</v>
      </c>
      <c r="K104" s="3">
        <v>56</v>
      </c>
      <c r="L104" s="3">
        <v>38</v>
      </c>
      <c r="M104" s="3">
        <v>2</v>
      </c>
      <c r="Q104" s="15">
        <v>8</v>
      </c>
      <c r="R104" s="3">
        <v>3000</v>
      </c>
      <c r="S104" s="3">
        <v>2.2000000000000002</v>
      </c>
      <c r="T104" s="3">
        <f t="shared" si="26"/>
        <v>14.044800000000002</v>
      </c>
      <c r="U104" s="4">
        <f t="shared" si="27"/>
        <v>12.768000000000001</v>
      </c>
      <c r="W104" s="4">
        <v>8</v>
      </c>
      <c r="X104" s="4">
        <f>IFERROR(   Table1[[#This Row],[البلوكات /م3]]+Table1[[#This Row],[البواقى
 المنصرفه
/م3]]-Table1[[#This Row],[البواقى
/م3]],0)</f>
        <v>19.310000000000006</v>
      </c>
      <c r="Y104" s="21">
        <f t="shared" si="15"/>
        <v>36.6</v>
      </c>
      <c r="Z104" s="3">
        <v>5</v>
      </c>
      <c r="AA104" s="12">
        <v>1.0900000000000001</v>
      </c>
      <c r="AB104" s="15">
        <v>8</v>
      </c>
      <c r="AC104" s="20">
        <v>18.38</v>
      </c>
      <c r="AD104" s="9">
        <f>IFERROR((Table1[[#This Row],[إجمالى الإستهلاك
/م3]]-Table1[[#This Row],[الكمية 
المنتجة
/م3
 ]]),0)</f>
        <v>6.5420000000000051</v>
      </c>
      <c r="AE104" s="29">
        <f>IFERROR((Table1[[#This Row],[الهالك
/م3]]/Table1[[#This Row],[إجمالى الإستهلاك
/م3]]),0)</f>
        <v>0.33878819264629739</v>
      </c>
      <c r="AG104" s="5">
        <f>IFERROR((Table1[[#This Row],[عدد
البلوكات]]*0.12),"")</f>
        <v>0.6</v>
      </c>
      <c r="AH10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21.28</v>
      </c>
      <c r="AJ104" s="59">
        <f>IFERROR(Table1[[#This Row],[Plan Hour]]/Table1[[#This Row],[ساعات
العمل
الفعلية]],0)</f>
        <v>0</v>
      </c>
      <c r="AK104" s="1">
        <f>IFERROR((Table1[[#This Row],[الكمية 
الفعلية
/م3]]-Table1[[#This Row],[الكمية 
المنتجة
/م3
 ]]),"")</f>
        <v>1.2768000000000015</v>
      </c>
      <c r="AU104" s="18"/>
      <c r="AV104" s="18"/>
      <c r="AW104" s="1"/>
      <c r="AX104" s="1"/>
      <c r="AY104" s="1"/>
      <c r="AZ104" s="1"/>
      <c r="BA104" s="1"/>
      <c r="BB104" s="27">
        <f t="shared" si="17"/>
        <v>7.1624266144814088E-3</v>
      </c>
      <c r="BC104" s="1">
        <v>6.8095999999999999E-3</v>
      </c>
      <c r="BD104" s="1">
        <f t="shared" si="21"/>
        <v>3.5282661448140937E-4</v>
      </c>
      <c r="BE104" s="1">
        <v>1022</v>
      </c>
      <c r="BF104" s="32">
        <f t="shared" si="19"/>
        <v>139.61748633879782</v>
      </c>
      <c r="BG104" s="11">
        <f t="shared" si="25"/>
        <v>4.9260765027322455E-2</v>
      </c>
      <c r="CB104"/>
      <c r="CC104"/>
      <c r="CD104"/>
      <c r="CE104" s="83"/>
      <c r="CF104"/>
      <c r="CG104"/>
      <c r="CH104"/>
      <c r="CI104"/>
      <c r="CJ104"/>
      <c r="CK104"/>
      <c r="CL104"/>
      <c r="CM104"/>
      <c r="CN104"/>
      <c r="CO104"/>
      <c r="CP104"/>
    </row>
    <row r="105" spans="1:94" ht="22.5" customHeight="1">
      <c r="A105" s="22">
        <v>44206</v>
      </c>
      <c r="B105" s="3" t="str">
        <f>TEXT(Table1[[#This Row],[Date]],"dddd")</f>
        <v>الأحد</v>
      </c>
      <c r="C105" s="3">
        <f>WEEKNUM(Table1[[#This Row],[Date]],16)</f>
        <v>3</v>
      </c>
      <c r="D105" s="3" t="str">
        <f>TEXT(Table1[[#This Row],[Date]],"mmmm")</f>
        <v>يناير</v>
      </c>
      <c r="E105" s="3" t="str">
        <f>TEXT(Table1[[#This Row],[Date]],"yyyy")</f>
        <v>2021</v>
      </c>
      <c r="F105" s="3" t="s">
        <v>9</v>
      </c>
      <c r="G105" s="3">
        <v>3</v>
      </c>
      <c r="H105" s="5" t="s">
        <v>47</v>
      </c>
      <c r="I105" s="3" t="s">
        <v>92</v>
      </c>
      <c r="J105" s="3">
        <f>IFERROR(VLOOKUP(Table1[[#This Row],[FoamType]],$CB$1:$CC$25,2,FALSE),0)</f>
        <v>0.6</v>
      </c>
      <c r="K105" s="3">
        <v>10</v>
      </c>
      <c r="L105" s="3">
        <v>8</v>
      </c>
      <c r="M105" s="3">
        <v>4</v>
      </c>
      <c r="Q105" s="15">
        <v>35</v>
      </c>
      <c r="S105" s="3">
        <v>4.0999999999999996</v>
      </c>
      <c r="T105" s="3">
        <v>1.25</v>
      </c>
      <c r="U105" s="4">
        <v>1.25</v>
      </c>
      <c r="X105" s="4">
        <f>IFERROR(   Table1[[#This Row],[البلوكات /م3]]+Table1[[#This Row],[البواقى
 المنصرفه
/م3]]-Table1[[#This Row],[البواقى
/م3]],0)</f>
        <v>1.25</v>
      </c>
      <c r="Y105" s="21">
        <f t="shared" si="15"/>
        <v>0</v>
      </c>
      <c r="Z105" s="3">
        <v>0</v>
      </c>
      <c r="AA105" s="12">
        <v>1.25</v>
      </c>
      <c r="AB105" s="15">
        <v>35</v>
      </c>
      <c r="AC105" s="20">
        <v>0</v>
      </c>
      <c r="AD105" s="9">
        <f>IFERROR((Table1[[#This Row],[إجمالى الإستهلاك
/م3]]-Table1[[#This Row],[الكمية 
المنتجة
/م3
 ]]),0)</f>
        <v>0</v>
      </c>
      <c r="AE105" s="29">
        <f>IFERROR((Table1[[#This Row],[الهالك
/م3]]/Table1[[#This Row],[إجمالى الإستهلاك
/م3]]),0)</f>
        <v>0</v>
      </c>
      <c r="AG105" s="5">
        <f>IFERROR((Table1[[#This Row],[عدد
البلوكات]]*0.12),"")</f>
        <v>0</v>
      </c>
      <c r="AH10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2.0833333333333335</v>
      </c>
      <c r="AJ105" s="59">
        <f>IFERROR(Table1[[#This Row],[Plan Hour]]/Table1[[#This Row],[ساعات
العمل
الفعلية]],0)</f>
        <v>0</v>
      </c>
      <c r="AK105" s="1">
        <f>IFERROR((Table1[[#This Row],[الكمية 
الفعلية
/م3]]-Table1[[#This Row],[الكمية 
المنتجة
/م3
 ]]),"")</f>
        <v>0</v>
      </c>
      <c r="AU105" s="18"/>
      <c r="AV105" s="18"/>
      <c r="AW105" s="1"/>
      <c r="AX105" s="1"/>
      <c r="AY105" s="1"/>
      <c r="AZ105" s="1"/>
      <c r="BA105" s="1"/>
      <c r="BB105" s="1">
        <f t="shared" si="17"/>
        <v>3.4346846846846848E-4</v>
      </c>
      <c r="BC105" s="1">
        <v>3.3542100000000003E-4</v>
      </c>
      <c r="BD105" s="1">
        <f t="shared" si="21"/>
        <v>8.0474684684684456E-6</v>
      </c>
      <c r="BE105" s="1">
        <v>21312</v>
      </c>
      <c r="BF105" s="30">
        <f t="shared" si="19"/>
        <v>2911.4754098360654</v>
      </c>
      <c r="BG105" s="11">
        <f t="shared" si="25"/>
        <v>2.3430006557376981E-2</v>
      </c>
      <c r="CB105"/>
      <c r="CC105"/>
      <c r="CD105"/>
      <c r="CE105" s="83"/>
      <c r="CF105"/>
      <c r="CG105"/>
      <c r="CH105"/>
      <c r="CI105"/>
      <c r="CJ105"/>
      <c r="CK105"/>
      <c r="CL105"/>
      <c r="CM105"/>
      <c r="CN105"/>
      <c r="CO105"/>
      <c r="CP105"/>
    </row>
    <row r="106" spans="1:94" ht="22.5" customHeight="1">
      <c r="A106" s="22">
        <v>44206</v>
      </c>
      <c r="B106" s="9" t="str">
        <f>TEXT(Table1[[#This Row],[Date]],"dddd")</f>
        <v>الأحد</v>
      </c>
      <c r="C106" s="9">
        <f>WEEKNUM(Table1[[#This Row],[Date]],16)</f>
        <v>3</v>
      </c>
      <c r="D106" s="9" t="str">
        <f>TEXT(Table1[[#This Row],[Date]],"mmmm")</f>
        <v>يناير</v>
      </c>
      <c r="E106" s="9" t="str">
        <f>TEXT(Table1[[#This Row],[Date]],"yyyy")</f>
        <v>2021</v>
      </c>
      <c r="F106" s="9" t="s">
        <v>8</v>
      </c>
      <c r="G106" s="9">
        <v>44</v>
      </c>
      <c r="H106" s="9" t="s">
        <v>113</v>
      </c>
      <c r="I106" s="9" t="s">
        <v>85</v>
      </c>
      <c r="J106" s="3">
        <f>IFERROR(VLOOKUP(Table1[[#This Row],[FoamType]],$CB$1:$CC$25,2,FALSE),0)</f>
        <v>2.5</v>
      </c>
      <c r="K106" s="9">
        <v>50</v>
      </c>
      <c r="L106" s="9">
        <v>50</v>
      </c>
      <c r="M106" s="9">
        <v>24</v>
      </c>
      <c r="N106" s="9"/>
      <c r="O106" s="9"/>
      <c r="P106" s="9"/>
      <c r="Q106" s="9">
        <v>35</v>
      </c>
      <c r="R106" s="9">
        <v>710</v>
      </c>
      <c r="S106" s="9">
        <v>24</v>
      </c>
      <c r="T106" s="9">
        <f t="shared" si="26"/>
        <v>42.6</v>
      </c>
      <c r="U106" s="9">
        <f t="shared" si="27"/>
        <v>42.6</v>
      </c>
      <c r="V106" s="9"/>
      <c r="W106" s="9">
        <v>35</v>
      </c>
      <c r="X106" s="9">
        <f>IFERROR(   Table1[[#This Row],[البلوكات /م3]]+Table1[[#This Row],[البواقى
 المنصرفه
/م3]]-Table1[[#This Row],[البواقى
/م3]],0)</f>
        <v>43.56</v>
      </c>
      <c r="Y106" s="9">
        <f t="shared" si="15"/>
        <v>58.56</v>
      </c>
      <c r="Z106" s="9">
        <v>8</v>
      </c>
      <c r="AA106" s="9">
        <v>0</v>
      </c>
      <c r="AB106" s="9">
        <v>35</v>
      </c>
      <c r="AC106" s="9">
        <v>15</v>
      </c>
      <c r="AD106" s="9">
        <f>IFERROR((Table1[[#This Row],[إجمالى الإستهلاك
/م3]]-Table1[[#This Row],[الكمية 
المنتجة
/م3
 ]]),0)</f>
        <v>0.96000000000000085</v>
      </c>
      <c r="AE106" s="29">
        <f>IFERROR((Table1[[#This Row],[الهالك
/م3]]/Table1[[#This Row],[إجمالى الإستهلاك
/م3]]),0)</f>
        <v>2.2038567493112966E-2</v>
      </c>
      <c r="AF106" s="9"/>
      <c r="AG106" s="9">
        <f>IFERROR((Table1[[#This Row],[عدد
البلوكات]]*0.12),"")</f>
        <v>0.96</v>
      </c>
      <c r="AH106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17.04</v>
      </c>
      <c r="AI106" s="9">
        <v>71</v>
      </c>
      <c r="AJ106" s="60">
        <f>IFERROR(Table1[[#This Row],[Plan Hour]]/Table1[[#This Row],[ساعات
العمل
الفعلية]],0)</f>
        <v>0.24</v>
      </c>
      <c r="AK106" s="9">
        <f>IFERROR((Table1[[#This Row],[الكمية 
الفعلية
/م3]]-Table1[[#This Row],[الكمية 
المنتجة
/م3
 ]]),"")</f>
        <v>0</v>
      </c>
      <c r="AL106" s="9"/>
      <c r="AM106" s="9"/>
      <c r="AN106" s="9">
        <v>1.2</v>
      </c>
      <c r="AO106" s="9"/>
      <c r="AP106" s="9">
        <v>1.2</v>
      </c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 t="e">
        <f t="shared" si="17"/>
        <v>#DIV/0!</v>
      </c>
      <c r="BC106" s="9"/>
      <c r="BD106" s="9" t="e">
        <f t="shared" si="21"/>
        <v>#DIV/0!</v>
      </c>
      <c r="BE106" s="9"/>
      <c r="BF106" s="9">
        <f t="shared" si="19"/>
        <v>0</v>
      </c>
      <c r="BG106" s="9" t="e">
        <f t="shared" si="25"/>
        <v>#DIV/0!</v>
      </c>
      <c r="CB106"/>
      <c r="CC106"/>
      <c r="CD106"/>
      <c r="CE106" s="83"/>
      <c r="CF106"/>
      <c r="CG106"/>
      <c r="CH106"/>
      <c r="CI106"/>
      <c r="CJ106"/>
      <c r="CK106"/>
      <c r="CL106"/>
      <c r="CM106"/>
      <c r="CN106"/>
      <c r="CO106"/>
      <c r="CP106"/>
    </row>
    <row r="107" spans="1:94" ht="22.5" customHeight="1">
      <c r="A107" s="22">
        <v>44206</v>
      </c>
      <c r="B107" s="3" t="str">
        <f>TEXT(Table1[[#This Row],[Date]],"dddd")</f>
        <v>الأحد</v>
      </c>
      <c r="C107" s="3">
        <f>WEEKNUM(Table1[[#This Row],[Date]],16)</f>
        <v>3</v>
      </c>
      <c r="D107" s="3" t="str">
        <f>TEXT(Table1[[#This Row],[Date]],"mmmm")</f>
        <v>يناير</v>
      </c>
      <c r="E107" s="3" t="str">
        <f>TEXT(Table1[[#This Row],[Date]],"yyyy")</f>
        <v>2021</v>
      </c>
      <c r="F107" s="3" t="s">
        <v>8</v>
      </c>
      <c r="G107" s="3">
        <v>89</v>
      </c>
      <c r="H107" s="5" t="s">
        <v>172</v>
      </c>
      <c r="I107" s="3" t="s">
        <v>85</v>
      </c>
      <c r="J107" s="3">
        <f>IFERROR(VLOOKUP(Table1[[#This Row],[FoamType]],$CB$1:$CC$25,2,FALSE),0)</f>
        <v>2.5</v>
      </c>
      <c r="K107" s="3">
        <v>40</v>
      </c>
      <c r="L107" s="3">
        <v>20</v>
      </c>
      <c r="M107" s="3">
        <v>29</v>
      </c>
      <c r="Q107" s="15">
        <v>20</v>
      </c>
      <c r="R107" s="3">
        <v>40</v>
      </c>
      <c r="S107" s="3">
        <v>29</v>
      </c>
      <c r="T107" s="3">
        <f t="shared" si="26"/>
        <v>0.92800000000000005</v>
      </c>
      <c r="U107" s="4">
        <f t="shared" si="27"/>
        <v>0.92800000000000005</v>
      </c>
      <c r="X107" s="4">
        <f>IFERROR(   Table1[[#This Row],[البلوكات /م3]]+Table1[[#This Row],[البواقى
 المنصرفه
/م3]]-Table1[[#This Row],[البواقى
/م3]],0)</f>
        <v>1.0900000000000001</v>
      </c>
      <c r="Y107" s="21">
        <f t="shared" si="15"/>
        <v>0</v>
      </c>
      <c r="AA107" s="12">
        <v>1.0900000000000001</v>
      </c>
      <c r="AB107" s="15">
        <v>20</v>
      </c>
      <c r="AC107" s="20">
        <v>0</v>
      </c>
      <c r="AD107" s="9">
        <f>IFERROR((Table1[[#This Row],[إجمالى الإستهلاك
/م3]]-Table1[[#This Row],[الكمية 
المنتجة
/م3
 ]]),0)</f>
        <v>0.16200000000000003</v>
      </c>
      <c r="AE107" s="29">
        <f>IFERROR((Table1[[#This Row],[الهالك
/م3]]/Table1[[#This Row],[إجمالى الإستهلاك
/م3]]),0)</f>
        <v>0.14862385321100918</v>
      </c>
      <c r="AG107" s="5">
        <f>IFERROR((Table1[[#This Row],[عدد
البلوكات]]*0.12),"")</f>
        <v>0</v>
      </c>
      <c r="AH10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0.37120000000000003</v>
      </c>
      <c r="AJ107" s="59">
        <f>IFERROR(Table1[[#This Row],[Plan Hour]]/Table1[[#This Row],[ساعات
العمل
الفعلية]],0)</f>
        <v>0</v>
      </c>
      <c r="AK107" s="1">
        <f>IFERROR((Table1[[#This Row],[الكمية 
الفعلية
/م3]]-Table1[[#This Row],[الكمية 
المنتجة
/م3
 ]]),"")</f>
        <v>0</v>
      </c>
      <c r="AU107" s="18"/>
      <c r="AV107" s="18"/>
      <c r="AW107" s="1"/>
      <c r="AX107" s="1"/>
      <c r="AY107" s="1"/>
      <c r="AZ107" s="1"/>
      <c r="BA107" s="1"/>
      <c r="BB107" s="27">
        <f t="shared" si="17"/>
        <v>2.4400000000000002E-2</v>
      </c>
      <c r="BC107" s="1">
        <v>2.3199999999999998E-2</v>
      </c>
      <c r="BD107" s="1">
        <f t="shared" si="21"/>
        <v>1.200000000000004E-3</v>
      </c>
      <c r="BE107" s="1">
        <v>300</v>
      </c>
      <c r="BF107" s="32">
        <f t="shared" si="19"/>
        <v>40.983606557377044</v>
      </c>
      <c r="BG107" s="11">
        <f t="shared" si="25"/>
        <v>4.9180327868852625E-2</v>
      </c>
      <c r="CB107"/>
      <c r="CC107"/>
      <c r="CD107"/>
      <c r="CE107" s="83"/>
      <c r="CF107"/>
      <c r="CG107"/>
      <c r="CH107"/>
      <c r="CI107"/>
      <c r="CJ107"/>
      <c r="CK107"/>
      <c r="CL107"/>
      <c r="CM107"/>
      <c r="CN107"/>
      <c r="CO107"/>
      <c r="CP107"/>
    </row>
    <row r="108" spans="1:94" ht="22.5" customHeight="1">
      <c r="A108" s="22">
        <v>44206</v>
      </c>
      <c r="B108" s="3" t="str">
        <f>TEXT(Table1[[#This Row],[Date]],"dddd")</f>
        <v>الأحد</v>
      </c>
      <c r="C108" s="3">
        <f>WEEKNUM(Table1[[#This Row],[Date]],16)</f>
        <v>3</v>
      </c>
      <c r="D108" s="3" t="str">
        <f>TEXT(Table1[[#This Row],[Date]],"mmmm")</f>
        <v>يناير</v>
      </c>
      <c r="E108" s="3" t="str">
        <f>TEXT(Table1[[#This Row],[Date]],"yyyy")</f>
        <v>2021</v>
      </c>
      <c r="F108" s="3" t="s">
        <v>8</v>
      </c>
      <c r="G108" s="3">
        <v>39</v>
      </c>
      <c r="H108" s="5" t="s">
        <v>150</v>
      </c>
      <c r="I108" s="3" t="s">
        <v>92</v>
      </c>
      <c r="J108" s="3">
        <f>IFERROR(VLOOKUP(Table1[[#This Row],[FoamType]],$CB$1:$CC$25,2,FALSE),0)</f>
        <v>0.6</v>
      </c>
      <c r="K108" s="3">
        <v>56</v>
      </c>
      <c r="L108" s="3">
        <v>38</v>
      </c>
      <c r="M108" s="3">
        <v>3</v>
      </c>
      <c r="Q108" s="15">
        <v>8</v>
      </c>
      <c r="R108" s="3">
        <v>5000</v>
      </c>
      <c r="S108" s="3">
        <v>3.2</v>
      </c>
      <c r="T108" s="3">
        <f t="shared" si="26"/>
        <v>34.048000000000002</v>
      </c>
      <c r="U108" s="4">
        <f t="shared" si="27"/>
        <v>31.92</v>
      </c>
      <c r="W108" s="4">
        <v>8</v>
      </c>
      <c r="X108" s="4">
        <f>IFERROR(   Table1[[#This Row],[البلوكات /م3]]+Table1[[#This Row],[البواقى
 المنصرفه
/م3]]-Table1[[#This Row],[البواقى
/م3]],0)</f>
        <v>34.940000000000005</v>
      </c>
      <c r="Y108" s="21">
        <f t="shared" si="15"/>
        <v>21.96</v>
      </c>
      <c r="Z108" s="3">
        <v>3</v>
      </c>
      <c r="AA108" s="12">
        <v>15.28</v>
      </c>
      <c r="AB108" s="15">
        <v>8</v>
      </c>
      <c r="AC108" s="20">
        <v>2.2999999999999998</v>
      </c>
      <c r="AD108" s="9">
        <f>IFERROR((Table1[[#This Row],[إجمالى الإستهلاك
/م3]]-Table1[[#This Row],[الكمية 
المنتجة
/م3
 ]]),0)</f>
        <v>3.0200000000000031</v>
      </c>
      <c r="AE108" s="29">
        <f>IFERROR((Table1[[#This Row],[الهالك
/م3]]/Table1[[#This Row],[إجمالى الإستهلاك
/م3]]),0)</f>
        <v>8.6433886662850679E-2</v>
      </c>
      <c r="AG108" s="5">
        <f>IFERROR((Table1[[#This Row],[عدد
البلوكات]]*0.12),"")</f>
        <v>0.36</v>
      </c>
      <c r="AH10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53.2</v>
      </c>
      <c r="AJ108" s="59">
        <f>IFERROR(Table1[[#This Row],[Plan Hour]]/Table1[[#This Row],[ساعات
العمل
الفعلية]],0)</f>
        <v>0</v>
      </c>
      <c r="AK108" s="1">
        <f>IFERROR((Table1[[#This Row],[الكمية 
الفعلية
/م3]]-Table1[[#This Row],[الكمية 
المنتجة
/م3
 ]]),"")</f>
        <v>2.1280000000000001</v>
      </c>
      <c r="AU108" s="18"/>
      <c r="AV108" s="18"/>
      <c r="AW108" s="1"/>
      <c r="AX108" s="1"/>
      <c r="AY108" s="1"/>
      <c r="AZ108" s="1"/>
      <c r="BA108" s="1"/>
      <c r="BB108" s="27">
        <f t="shared" si="17"/>
        <v>7.1624266144814088E-3</v>
      </c>
      <c r="BC108" s="1">
        <v>6.8095999999999999E-3</v>
      </c>
      <c r="BD108" s="1">
        <f t="shared" si="21"/>
        <v>3.5282661448140937E-4</v>
      </c>
      <c r="BE108" s="1">
        <v>1022</v>
      </c>
      <c r="BF108" s="32">
        <f t="shared" si="19"/>
        <v>139.61748633879782</v>
      </c>
      <c r="BG108" s="11">
        <f t="shared" si="25"/>
        <v>4.9260765027322455E-2</v>
      </c>
      <c r="CB108"/>
      <c r="CC108"/>
      <c r="CD108"/>
      <c r="CE108" s="83"/>
      <c r="CF108"/>
      <c r="CG108"/>
      <c r="CH108"/>
      <c r="CI108"/>
      <c r="CJ108"/>
      <c r="CK108"/>
      <c r="CL108"/>
      <c r="CM108"/>
      <c r="CN108"/>
      <c r="CO108"/>
      <c r="CP108"/>
    </row>
    <row r="109" spans="1:94" ht="22.5" customHeight="1">
      <c r="A109" s="22">
        <v>44206</v>
      </c>
      <c r="B109" s="3" t="str">
        <f>TEXT(Table1[[#This Row],[Date]],"dddd")</f>
        <v>الأحد</v>
      </c>
      <c r="C109" s="3">
        <f>WEEKNUM(Table1[[#This Row],[Date]],16)</f>
        <v>3</v>
      </c>
      <c r="D109" s="3" t="str">
        <f>TEXT(Table1[[#This Row],[Date]],"mmmm")</f>
        <v>يناير</v>
      </c>
      <c r="E109" s="3" t="str">
        <f>TEXT(Table1[[#This Row],[Date]],"yyyy")</f>
        <v>2021</v>
      </c>
      <c r="F109" s="3" t="s">
        <v>8</v>
      </c>
      <c r="G109" s="3">
        <v>80</v>
      </c>
      <c r="H109" s="5" t="s">
        <v>124</v>
      </c>
      <c r="I109" s="3" t="s">
        <v>92</v>
      </c>
      <c r="J109" s="3">
        <f>IFERROR(VLOOKUP(Table1[[#This Row],[FoamType]],$CB$1:$CC$25,2,FALSE),0)</f>
        <v>0.6</v>
      </c>
      <c r="K109" s="3">
        <v>21</v>
      </c>
      <c r="L109" s="3">
        <v>16.5</v>
      </c>
      <c r="M109" s="3">
        <v>4</v>
      </c>
      <c r="Q109" s="15">
        <v>17</v>
      </c>
      <c r="R109" s="3">
        <v>760</v>
      </c>
      <c r="S109" s="3">
        <v>4.0999999999999996</v>
      </c>
      <c r="T109" s="3">
        <f t="shared" si="26"/>
        <v>1.0796939999999999</v>
      </c>
      <c r="U109" s="4">
        <f t="shared" si="27"/>
        <v>1.0533600000000001</v>
      </c>
      <c r="X109" s="4">
        <f>IFERROR(   Table1[[#This Row],[البلوكات /م3]]+Table1[[#This Row],[البواقى
 المنصرفه
/م3]]-Table1[[#This Row],[البواقى
/م3]],0)</f>
        <v>1.23</v>
      </c>
      <c r="Y109" s="21">
        <f t="shared" si="15"/>
        <v>0</v>
      </c>
      <c r="Z109" s="3">
        <v>0</v>
      </c>
      <c r="AA109" s="12">
        <v>1.23</v>
      </c>
      <c r="AB109" s="15">
        <v>17</v>
      </c>
      <c r="AC109" s="20">
        <v>0</v>
      </c>
      <c r="AD109" s="9">
        <f>IFERROR((Table1[[#This Row],[إجمالى الإستهلاك
/م3]]-Table1[[#This Row],[الكمية 
المنتجة
/م3
 ]]),0)</f>
        <v>0.17663999999999991</v>
      </c>
      <c r="AE109" s="29">
        <f>IFERROR((Table1[[#This Row],[الهالك
/م3]]/Table1[[#This Row],[إجمالى الإستهلاك
/م3]]),0)</f>
        <v>0.14360975609756091</v>
      </c>
      <c r="AG109" s="5">
        <f>IFERROR((Table1[[#This Row],[عدد
البلوكات]]*0.12),"")</f>
        <v>0</v>
      </c>
      <c r="AH10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1.7556000000000003</v>
      </c>
      <c r="AJ109" s="59">
        <f>IFERROR(Table1[[#This Row],[Plan Hour]]/Table1[[#This Row],[ساعات
العمل
الفعلية]],0)</f>
        <v>0</v>
      </c>
      <c r="AK109" s="1">
        <f>IFERROR((Table1[[#This Row],[الكمية 
الفعلية
/م3]]-Table1[[#This Row],[الكمية 
المنتجة
/م3
 ]]),"")</f>
        <v>2.6333999999999858E-2</v>
      </c>
      <c r="AU109" s="18"/>
      <c r="AV109" s="18"/>
      <c r="AW109" s="1"/>
      <c r="AX109" s="1"/>
      <c r="AY109" s="1"/>
      <c r="AZ109" s="1"/>
      <c r="BA109" s="1"/>
      <c r="BB109" s="1" t="e">
        <f t="shared" si="17"/>
        <v>#DIV/0!</v>
      </c>
      <c r="BC109" s="1"/>
      <c r="BD109" s="1" t="e">
        <f t="shared" si="21"/>
        <v>#DIV/0!</v>
      </c>
      <c r="BE109" s="1"/>
      <c r="BF109" s="33">
        <f t="shared" si="19"/>
        <v>0</v>
      </c>
      <c r="BG109" s="11" t="e">
        <f t="shared" si="25"/>
        <v>#DIV/0!</v>
      </c>
      <c r="CB109"/>
      <c r="CC109"/>
      <c r="CD109"/>
      <c r="CE109" s="83"/>
      <c r="CF109"/>
      <c r="CG109"/>
      <c r="CH109"/>
      <c r="CI109"/>
      <c r="CJ109"/>
      <c r="CK109"/>
      <c r="CL109"/>
      <c r="CM109"/>
      <c r="CN109"/>
      <c r="CO109"/>
      <c r="CP109"/>
    </row>
    <row r="110" spans="1:94" ht="22.5" customHeight="1">
      <c r="A110" s="22">
        <v>44207</v>
      </c>
      <c r="B110" s="9" t="str">
        <f>TEXT(Table1[[#This Row],[Date]],"dddd")</f>
        <v>الإثنين</v>
      </c>
      <c r="C110" s="9">
        <f>WEEKNUM(Table1[[#This Row],[Date]],16)</f>
        <v>3</v>
      </c>
      <c r="D110" s="9" t="str">
        <f>TEXT(Table1[[#This Row],[Date]],"mmmm")</f>
        <v>يناير</v>
      </c>
      <c r="E110" s="9" t="str">
        <f>TEXT(Table1[[#This Row],[Date]],"yyyy")</f>
        <v>2021</v>
      </c>
      <c r="F110" s="9" t="s">
        <v>8</v>
      </c>
      <c r="G110" s="9">
        <v>114</v>
      </c>
      <c r="H110" s="9" t="s">
        <v>152</v>
      </c>
      <c r="I110" s="9" t="s">
        <v>87</v>
      </c>
      <c r="J110" s="3">
        <f>IFERROR(VLOOKUP(Table1[[#This Row],[FoamType]],$CB$1:$CC$25,2,FALSE),0)</f>
        <v>2</v>
      </c>
      <c r="K110" s="9">
        <v>200</v>
      </c>
      <c r="L110" s="9">
        <v>80</v>
      </c>
      <c r="M110" s="9">
        <v>70</v>
      </c>
      <c r="N110" s="9"/>
      <c r="O110" s="9"/>
      <c r="P110" s="9"/>
      <c r="Q110" s="9">
        <v>20</v>
      </c>
      <c r="R110" s="9">
        <v>34</v>
      </c>
      <c r="S110" s="9">
        <v>70</v>
      </c>
      <c r="T110" s="9">
        <f t="shared" si="26"/>
        <v>38.08</v>
      </c>
      <c r="U110" s="9">
        <f t="shared" si="27"/>
        <v>38.08</v>
      </c>
      <c r="V110" s="9"/>
      <c r="W110" s="9">
        <v>20</v>
      </c>
      <c r="X110" s="9">
        <f>IFERROR(   Table1[[#This Row],[البلوكات /م3]]+Table1[[#This Row],[البواقى
 المنصرفه
/م3]]-Table1[[#This Row],[البواقى
/م3]],0)</f>
        <v>66</v>
      </c>
      <c r="Y110" s="9">
        <v>72</v>
      </c>
      <c r="Z110" s="9">
        <v>12</v>
      </c>
      <c r="AA110" s="9">
        <v>0</v>
      </c>
      <c r="AB110" s="9">
        <v>20</v>
      </c>
      <c r="AC110" s="9">
        <v>6</v>
      </c>
      <c r="AD110" s="9">
        <f>IFERROR((Table1[[#This Row],[إجمالى الإستهلاك
/م3]]-Table1[[#This Row],[الكمية 
المنتجة
/م3
 ]]),0)</f>
        <v>27.92</v>
      </c>
      <c r="AE110" s="29">
        <f>IFERROR((Table1[[#This Row],[الهالك
/م3]]/Table1[[#This Row],[إجمالى الإستهلاك
/م3]]),0)</f>
        <v>0.42303030303030303</v>
      </c>
      <c r="AF110" s="9"/>
      <c r="AG110" s="9">
        <f>IFERROR((Table1[[#This Row],[عدد
البلوكات]]*0.12),"")</f>
        <v>1.44</v>
      </c>
      <c r="AH110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19.04</v>
      </c>
      <c r="AI110" s="9">
        <v>88</v>
      </c>
      <c r="AJ110" s="60">
        <f>IFERROR(Table1[[#This Row],[Plan Hour]]/Table1[[#This Row],[ساعات
العمل
الفعلية]],0)</f>
        <v>0.21636363636363634</v>
      </c>
      <c r="AK110" s="9">
        <f>IFERROR((Table1[[#This Row],[الكمية 
الفعلية
/م3]]-Table1[[#This Row],[الكمية 
المنتجة
/م3
 ]]),"")</f>
        <v>0</v>
      </c>
      <c r="AL110" s="9"/>
      <c r="AM110" s="9"/>
      <c r="AN110" s="9"/>
      <c r="AO110" s="9">
        <v>8.1999999999999993</v>
      </c>
      <c r="AP110" s="9">
        <v>8.1999999999999993</v>
      </c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 t="e">
        <f t="shared" si="17"/>
        <v>#DIV/0!</v>
      </c>
      <c r="BC110" s="9">
        <v>0</v>
      </c>
      <c r="BD110" s="9" t="e">
        <f t="shared" si="21"/>
        <v>#DIV/0!</v>
      </c>
      <c r="BE110" s="9">
        <v>0</v>
      </c>
      <c r="BF110" s="9">
        <f t="shared" si="19"/>
        <v>0</v>
      </c>
      <c r="BG110" s="14">
        <v>0</v>
      </c>
      <c r="CB110"/>
      <c r="CC110"/>
      <c r="CD110"/>
      <c r="CE110" s="83"/>
      <c r="CF110"/>
      <c r="CG110"/>
      <c r="CH110"/>
      <c r="CI110"/>
      <c r="CJ110"/>
      <c r="CK110"/>
      <c r="CL110"/>
      <c r="CM110"/>
      <c r="CN110"/>
      <c r="CO110"/>
      <c r="CP110"/>
    </row>
    <row r="111" spans="1:94" ht="22.5" customHeight="1">
      <c r="A111" s="22">
        <v>44207</v>
      </c>
      <c r="B111" s="3" t="str">
        <f>TEXT(Table1[[#This Row],[Date]],"dddd")</f>
        <v>الإثنين</v>
      </c>
      <c r="C111" s="3">
        <f>WEEKNUM(Table1[[#This Row],[Date]],16)</f>
        <v>3</v>
      </c>
      <c r="D111" s="3" t="str">
        <f>TEXT(Table1[[#This Row],[Date]],"mmmm")</f>
        <v>يناير</v>
      </c>
      <c r="E111" s="3" t="str">
        <f>TEXT(Table1[[#This Row],[Date]],"yyyy")</f>
        <v>2021</v>
      </c>
      <c r="F111" s="3" t="s">
        <v>8</v>
      </c>
      <c r="G111" s="3">
        <v>114</v>
      </c>
      <c r="H111" s="5" t="s">
        <v>152</v>
      </c>
      <c r="I111" s="3" t="s">
        <v>91</v>
      </c>
      <c r="J111" s="3">
        <f>IFERROR(VLOOKUP(Table1[[#This Row],[FoamType]],$CB$1:$CC$25,2,FALSE),0)</f>
        <v>1</v>
      </c>
      <c r="K111" s="3">
        <v>200</v>
      </c>
      <c r="L111" s="3">
        <v>80</v>
      </c>
      <c r="M111" s="3">
        <v>30</v>
      </c>
      <c r="Q111" s="15">
        <v>20</v>
      </c>
      <c r="R111" s="3">
        <v>31</v>
      </c>
      <c r="S111" s="3">
        <v>30</v>
      </c>
      <c r="T111" s="3">
        <f t="shared" si="26"/>
        <v>14.88</v>
      </c>
      <c r="U111" s="4">
        <f t="shared" si="27"/>
        <v>14.88</v>
      </c>
      <c r="X111" s="4">
        <f>IFERROR(   Table1[[#This Row],[البلوكات /م3]]+Table1[[#This Row],[البواقى
 المنصرفه
/م3]]-Table1[[#This Row],[البواقى
/م3]],0)</f>
        <v>0</v>
      </c>
      <c r="Y111" s="21">
        <f t="shared" ref="Y111:Y173" si="28">Z111*7.32</f>
        <v>0</v>
      </c>
      <c r="AB111" s="15"/>
      <c r="AD111" s="9">
        <f>IFERROR((Table1[[#This Row],[إجمالى الإستهلاك
/م3]]-Table1[[#This Row],[الكمية 
المنتجة
/م3
 ]]),0)</f>
        <v>-14.88</v>
      </c>
      <c r="AE111" s="29">
        <f>IFERROR((Table1[[#This Row],[الهالك
/م3]]/Table1[[#This Row],[إجمالى الإستهلاك
/م3]]),0)</f>
        <v>0</v>
      </c>
      <c r="AG111" s="5">
        <f>IFERROR((Table1[[#This Row],[عدد
البلوكات]]*0.12),"")</f>
        <v>0</v>
      </c>
      <c r="AH11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14.88</v>
      </c>
      <c r="AJ111" s="59">
        <f>IFERROR(Table1[[#This Row],[Plan Hour]]/Table1[[#This Row],[ساعات
العمل
الفعلية]],0)</f>
        <v>0</v>
      </c>
      <c r="AK111" s="1">
        <f>IFERROR((Table1[[#This Row],[الكمية 
الفعلية
/م3]]-Table1[[#This Row],[الكمية 
المنتجة
/م3
 ]]),"")</f>
        <v>0</v>
      </c>
      <c r="AU111" s="18"/>
      <c r="AV111" s="18"/>
      <c r="AW111" s="1"/>
      <c r="AX111" s="1"/>
      <c r="AY111" s="1"/>
      <c r="AZ111" s="1"/>
      <c r="BA111" s="1"/>
      <c r="BB111" s="1" t="e">
        <f t="shared" si="17"/>
        <v>#DIV/0!</v>
      </c>
      <c r="BC111" s="1">
        <v>0</v>
      </c>
      <c r="BD111" s="1" t="e">
        <f t="shared" si="21"/>
        <v>#DIV/0!</v>
      </c>
      <c r="BE111" s="1">
        <v>0</v>
      </c>
      <c r="BF111" s="33">
        <f t="shared" si="19"/>
        <v>0</v>
      </c>
      <c r="BG111" s="11">
        <v>0</v>
      </c>
      <c r="CB111"/>
      <c r="CC111"/>
      <c r="CD111"/>
      <c r="CE111" s="83"/>
      <c r="CF111"/>
      <c r="CG111"/>
      <c r="CH111"/>
      <c r="CI111"/>
      <c r="CJ111"/>
      <c r="CK111"/>
      <c r="CL111"/>
      <c r="CM111"/>
      <c r="CN111"/>
      <c r="CO111"/>
      <c r="CP111"/>
    </row>
    <row r="112" spans="1:94" ht="22.5" customHeight="1">
      <c r="A112" s="22">
        <v>44207</v>
      </c>
      <c r="B112" s="3" t="str">
        <f>TEXT(Table1[[#This Row],[Date]],"dddd")</f>
        <v>الإثنين</v>
      </c>
      <c r="C112" s="3">
        <f>WEEKNUM(Table1[[#This Row],[Date]],16)</f>
        <v>3</v>
      </c>
      <c r="D112" s="3" t="str">
        <f>TEXT(Table1[[#This Row],[Date]],"mmmm")</f>
        <v>يناير</v>
      </c>
      <c r="E112" s="3" t="str">
        <f>TEXT(Table1[[#This Row],[Date]],"yyyy")</f>
        <v>2021</v>
      </c>
      <c r="F112" s="3" t="s">
        <v>8</v>
      </c>
      <c r="G112" s="3">
        <v>114</v>
      </c>
      <c r="H112" s="5" t="s">
        <v>152</v>
      </c>
      <c r="I112" s="3" t="s">
        <v>91</v>
      </c>
      <c r="J112" s="3">
        <f>IFERROR(VLOOKUP(Table1[[#This Row],[FoamType]],$CB$1:$CC$25,2,FALSE),0)</f>
        <v>1</v>
      </c>
      <c r="K112" s="3">
        <v>200</v>
      </c>
      <c r="L112" s="3">
        <v>70</v>
      </c>
      <c r="M112" s="3">
        <v>20</v>
      </c>
      <c r="Q112" s="15">
        <v>20</v>
      </c>
      <c r="R112" s="3">
        <v>32</v>
      </c>
      <c r="S112" s="3">
        <v>20</v>
      </c>
      <c r="T112" s="3">
        <f t="shared" si="26"/>
        <v>8.9600000000000009</v>
      </c>
      <c r="U112" s="4">
        <f t="shared" si="27"/>
        <v>8.9600000000000009</v>
      </c>
      <c r="X112" s="4">
        <f>IFERROR(   Table1[[#This Row],[البلوكات /م3]]+Table1[[#This Row],[البواقى
 المنصرفه
/م3]]-Table1[[#This Row],[البواقى
/م3]],0)</f>
        <v>0</v>
      </c>
      <c r="Y112" s="21">
        <f t="shared" si="28"/>
        <v>0</v>
      </c>
      <c r="AB112" s="15"/>
      <c r="AD112" s="9">
        <f>IFERROR((Table1[[#This Row],[إجمالى الإستهلاك
/م3]]-Table1[[#This Row],[الكمية 
المنتجة
/م3
 ]]),0)</f>
        <v>-8.9600000000000009</v>
      </c>
      <c r="AE112" s="29">
        <f>IFERROR((Table1[[#This Row],[الهالك
/م3]]/Table1[[#This Row],[إجمالى الإستهلاك
/م3]]),0)</f>
        <v>0</v>
      </c>
      <c r="AG112" s="5">
        <f>IFERROR((Table1[[#This Row],[عدد
البلوكات]]*0.12),"")</f>
        <v>0</v>
      </c>
      <c r="AH1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8.9600000000000009</v>
      </c>
      <c r="AJ112" s="59">
        <f>IFERROR(Table1[[#This Row],[Plan Hour]]/Table1[[#This Row],[ساعات
العمل
الفعلية]],0)</f>
        <v>0</v>
      </c>
      <c r="AK112" s="1">
        <f>IFERROR((Table1[[#This Row],[الكمية 
الفعلية
/م3]]-Table1[[#This Row],[الكمية 
المنتجة
/م3
 ]]),"")</f>
        <v>0</v>
      </c>
      <c r="AU112" s="18"/>
      <c r="AV112" s="18"/>
      <c r="AW112" s="1"/>
      <c r="AX112" s="1"/>
      <c r="AY112" s="1"/>
      <c r="AZ112" s="1"/>
      <c r="BA112" s="1"/>
      <c r="BB112" s="1" t="e">
        <f t="shared" si="17"/>
        <v>#DIV/0!</v>
      </c>
      <c r="BC112" s="1">
        <v>0</v>
      </c>
      <c r="BD112" s="1" t="e">
        <f t="shared" si="21"/>
        <v>#DIV/0!</v>
      </c>
      <c r="BE112" s="1">
        <v>0</v>
      </c>
      <c r="BF112" s="33">
        <f t="shared" si="19"/>
        <v>0</v>
      </c>
      <c r="BG112" s="11">
        <v>0</v>
      </c>
      <c r="CB112"/>
      <c r="CC112"/>
      <c r="CD112"/>
      <c r="CE112" s="83"/>
      <c r="CF112"/>
      <c r="CG112"/>
      <c r="CH112"/>
      <c r="CI112"/>
      <c r="CJ112"/>
      <c r="CK112"/>
      <c r="CL112"/>
      <c r="CM112"/>
      <c r="CN112"/>
      <c r="CO112"/>
      <c r="CP112"/>
    </row>
    <row r="113" spans="1:94" ht="22.5" customHeight="1">
      <c r="A113" s="22">
        <v>44207</v>
      </c>
      <c r="B113" s="3" t="str">
        <f>TEXT(Table1[[#This Row],[Date]],"dddd")</f>
        <v>الإثنين</v>
      </c>
      <c r="C113" s="3">
        <f>WEEKNUM(Table1[[#This Row],[Date]],16)</f>
        <v>3</v>
      </c>
      <c r="D113" s="3" t="str">
        <f>TEXT(Table1[[#This Row],[Date]],"mmmm")</f>
        <v>يناير</v>
      </c>
      <c r="E113" s="3" t="str">
        <f>TEXT(Table1[[#This Row],[Date]],"yyyy")</f>
        <v>2021</v>
      </c>
      <c r="F113" s="3" t="s">
        <v>8</v>
      </c>
      <c r="G113" s="3">
        <v>114</v>
      </c>
      <c r="H113" s="5" t="s">
        <v>152</v>
      </c>
      <c r="I113" s="3" t="s">
        <v>91</v>
      </c>
      <c r="J113" s="3">
        <f>IFERROR(VLOOKUP(Table1[[#This Row],[FoamType]],$CB$1:$CC$25,2,FALSE),0)</f>
        <v>1</v>
      </c>
      <c r="K113" s="3">
        <v>200</v>
      </c>
      <c r="L113" s="3">
        <v>30</v>
      </c>
      <c r="M113" s="3">
        <v>20</v>
      </c>
      <c r="Q113" s="15">
        <v>20</v>
      </c>
      <c r="R113" s="3">
        <v>29</v>
      </c>
      <c r="S113" s="3">
        <v>20</v>
      </c>
      <c r="T113" s="3">
        <f t="shared" si="26"/>
        <v>3.48</v>
      </c>
      <c r="U113" s="4">
        <f t="shared" si="27"/>
        <v>3.48</v>
      </c>
      <c r="X113" s="4">
        <f>IFERROR(   Table1[[#This Row],[البلوكات /م3]]+Table1[[#This Row],[البواقى
 المنصرفه
/م3]]-Table1[[#This Row],[البواقى
/م3]],0)</f>
        <v>0</v>
      </c>
      <c r="Y113" s="21">
        <f t="shared" si="28"/>
        <v>0</v>
      </c>
      <c r="AB113" s="15"/>
      <c r="AD113" s="9">
        <f>IFERROR((Table1[[#This Row],[إجمالى الإستهلاك
/م3]]-Table1[[#This Row],[الكمية 
المنتجة
/م3
 ]]),0)</f>
        <v>-3.48</v>
      </c>
      <c r="AE113" s="29">
        <f>IFERROR((Table1[[#This Row],[الهالك
/م3]]/Table1[[#This Row],[إجمالى الإستهلاك
/م3]]),0)</f>
        <v>0</v>
      </c>
      <c r="AG113" s="5">
        <f>IFERROR((Table1[[#This Row],[عدد
البلوكات]]*0.12),"")</f>
        <v>0</v>
      </c>
      <c r="AH11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3.48</v>
      </c>
      <c r="AJ113" s="59">
        <f>IFERROR(Table1[[#This Row],[Plan Hour]]/Table1[[#This Row],[ساعات
العمل
الفعلية]],0)</f>
        <v>0</v>
      </c>
      <c r="AK113" s="1">
        <f>IFERROR((Table1[[#This Row],[الكمية 
الفعلية
/م3]]-Table1[[#This Row],[الكمية 
المنتجة
/م3
 ]]),"")</f>
        <v>0</v>
      </c>
      <c r="AU113" s="18"/>
      <c r="AV113" s="18"/>
      <c r="AW113" s="1"/>
      <c r="AX113" s="1"/>
      <c r="AY113" s="1"/>
      <c r="AZ113" s="1"/>
      <c r="BA113" s="1"/>
      <c r="BB113" s="1" t="e">
        <f t="shared" ref="BB113:BB176" si="29">BC113+BD113</f>
        <v>#DIV/0!</v>
      </c>
      <c r="BC113" s="1">
        <v>0</v>
      </c>
      <c r="BD113" s="1" t="e">
        <f t="shared" si="21"/>
        <v>#DIV/0!</v>
      </c>
      <c r="BE113" s="1">
        <v>0</v>
      </c>
      <c r="BF113" s="33">
        <f t="shared" si="19"/>
        <v>0</v>
      </c>
      <c r="BG113" s="11">
        <v>0</v>
      </c>
      <c r="CB113"/>
      <c r="CC113"/>
      <c r="CD113"/>
      <c r="CE113" s="83"/>
      <c r="CF113"/>
      <c r="CG113"/>
      <c r="CH113"/>
      <c r="CI113"/>
      <c r="CJ113"/>
      <c r="CK113"/>
      <c r="CL113"/>
      <c r="CM113"/>
      <c r="CN113"/>
      <c r="CO113"/>
      <c r="CP113"/>
    </row>
    <row r="114" spans="1:94" ht="22.5" customHeight="1">
      <c r="A114" s="22">
        <v>44207</v>
      </c>
      <c r="B114" s="3" t="str">
        <f>TEXT(Table1[[#This Row],[Date]],"dddd")</f>
        <v>الإثنين</v>
      </c>
      <c r="C114" s="3">
        <f>WEEKNUM(Table1[[#This Row],[Date]],16)</f>
        <v>3</v>
      </c>
      <c r="D114" s="3" t="str">
        <f>TEXT(Table1[[#This Row],[Date]],"mmmm")</f>
        <v>يناير</v>
      </c>
      <c r="E114" s="3" t="str">
        <f>TEXT(Table1[[#This Row],[Date]],"yyyy")</f>
        <v>2021</v>
      </c>
      <c r="F114" s="3" t="s">
        <v>8</v>
      </c>
      <c r="G114" s="3">
        <v>44</v>
      </c>
      <c r="H114" s="5" t="s">
        <v>149</v>
      </c>
      <c r="I114" s="3" t="s">
        <v>135</v>
      </c>
      <c r="J114" s="3">
        <f>IFERROR(VLOOKUP(Table1[[#This Row],[FoamType]],$CB$1:$CC$25,2,FALSE),0)</f>
        <v>1.5</v>
      </c>
      <c r="K114" s="3">
        <v>50</v>
      </c>
      <c r="L114" s="3">
        <v>50</v>
      </c>
      <c r="M114" s="3">
        <v>24</v>
      </c>
      <c r="Q114" s="15">
        <v>35</v>
      </c>
      <c r="R114" s="3">
        <v>79</v>
      </c>
      <c r="S114" s="3">
        <v>24</v>
      </c>
      <c r="T114" s="3">
        <f t="shared" si="26"/>
        <v>4.74</v>
      </c>
      <c r="U114" s="4">
        <f t="shared" si="27"/>
        <v>4.74</v>
      </c>
      <c r="X114" s="4">
        <f>IFERROR(   Table1[[#This Row],[البلوكات /م3]]+Table1[[#This Row],[البواقى
 المنصرفه
/م3]]-Table1[[#This Row],[البواقى
/م3]],0)</f>
        <v>6.42</v>
      </c>
      <c r="Y114" s="21">
        <f t="shared" si="28"/>
        <v>0</v>
      </c>
      <c r="AA114" s="12">
        <v>7.32</v>
      </c>
      <c r="AB114" s="15">
        <v>35</v>
      </c>
      <c r="AC114" s="20">
        <v>0.9</v>
      </c>
      <c r="AD114" s="9">
        <f>IFERROR((Table1[[#This Row],[إجمالى الإستهلاك
/م3]]-Table1[[#This Row],[الكمية 
المنتجة
/م3
 ]]),0)</f>
        <v>1.6799999999999997</v>
      </c>
      <c r="AE114" s="29">
        <f>IFERROR((Table1[[#This Row],[الهالك
/م3]]/Table1[[#This Row],[إجمالى الإستهلاك
/م3]]),0)</f>
        <v>0.26168224299065418</v>
      </c>
      <c r="AG114" s="5">
        <f>IFERROR((Table1[[#This Row],[عدد
البلوكات]]*0.12),"")</f>
        <v>0</v>
      </c>
      <c r="AH11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3.16</v>
      </c>
      <c r="AJ114" s="59">
        <f>IFERROR(Table1[[#This Row],[Plan Hour]]/Table1[[#This Row],[ساعات
العمل
الفعلية]],0)</f>
        <v>0</v>
      </c>
      <c r="AK114" s="1">
        <f>IFERROR((Table1[[#This Row],[الكمية 
الفعلية
/م3]]-Table1[[#This Row],[الكمية 
المنتجة
/م3
 ]]),"")</f>
        <v>0</v>
      </c>
      <c r="AU114" s="18"/>
      <c r="AV114" s="18"/>
      <c r="AW114" s="1"/>
      <c r="AX114" s="1"/>
      <c r="AY114" s="1"/>
      <c r="AZ114" s="1"/>
      <c r="BA114" s="1"/>
      <c r="BB114" s="1" t="e">
        <f t="shared" si="29"/>
        <v>#DIV/0!</v>
      </c>
      <c r="BC114" s="1"/>
      <c r="BD114" s="1" t="e">
        <f t="shared" si="21"/>
        <v>#DIV/0!</v>
      </c>
      <c r="BE114" s="1"/>
      <c r="BF114" s="33">
        <f t="shared" si="19"/>
        <v>0</v>
      </c>
      <c r="BG114" s="11" t="e">
        <f t="shared" si="25"/>
        <v>#DIV/0!</v>
      </c>
      <c r="CB114"/>
      <c r="CC114"/>
      <c r="CD114"/>
      <c r="CE114" s="83"/>
      <c r="CF114"/>
      <c r="CG114"/>
      <c r="CH114"/>
      <c r="CI114"/>
      <c r="CJ114"/>
      <c r="CK114"/>
      <c r="CL114"/>
      <c r="CM114"/>
      <c r="CN114"/>
      <c r="CO114"/>
      <c r="CP114"/>
    </row>
    <row r="115" spans="1:94" ht="22.5" customHeight="1">
      <c r="A115" s="22">
        <v>44207</v>
      </c>
      <c r="B115" s="3" t="str">
        <f>TEXT(Table1[[#This Row],[Date]],"dddd")</f>
        <v>الإثنين</v>
      </c>
      <c r="C115" s="3">
        <f>WEEKNUM(Table1[[#This Row],[Date]],16)</f>
        <v>3</v>
      </c>
      <c r="D115" s="3" t="str">
        <f>TEXT(Table1[[#This Row],[Date]],"mmmm")</f>
        <v>يناير</v>
      </c>
      <c r="E115" s="3" t="str">
        <f>TEXT(Table1[[#This Row],[Date]],"yyyy")</f>
        <v>2021</v>
      </c>
      <c r="F115" s="3" t="s">
        <v>8</v>
      </c>
      <c r="G115" s="3">
        <v>77</v>
      </c>
      <c r="H115" s="5" t="s">
        <v>113</v>
      </c>
      <c r="I115" s="3" t="s">
        <v>135</v>
      </c>
      <c r="J115" s="3">
        <f>IFERROR(VLOOKUP(Table1[[#This Row],[FoamType]],$CB$1:$CC$25,2,FALSE),0)</f>
        <v>1.5</v>
      </c>
      <c r="K115" s="3">
        <v>40</v>
      </c>
      <c r="L115" s="3">
        <v>40</v>
      </c>
      <c r="M115" s="3">
        <v>19</v>
      </c>
      <c r="Q115" s="15">
        <v>35</v>
      </c>
      <c r="R115" s="3">
        <v>33</v>
      </c>
      <c r="S115" s="3">
        <v>19</v>
      </c>
      <c r="T115" s="3">
        <f t="shared" si="26"/>
        <v>1.0032000000000001</v>
      </c>
      <c r="U115" s="4">
        <f t="shared" si="27"/>
        <v>1.0032000000000001</v>
      </c>
      <c r="X115" s="4">
        <f>IFERROR(   Table1[[#This Row],[البلوكات /م3]]+Table1[[#This Row],[البواقى
 المنصرفه
/م3]]-Table1[[#This Row],[البواقى
/م3]],0)</f>
        <v>0</v>
      </c>
      <c r="Y115" s="21">
        <f t="shared" si="28"/>
        <v>0</v>
      </c>
      <c r="AB115" s="15"/>
      <c r="AD115" s="9">
        <f>IFERROR((Table1[[#This Row],[إجمالى الإستهلاك
/م3]]-Table1[[#This Row],[الكمية 
المنتجة
/م3
 ]]),0)</f>
        <v>-1.0032000000000001</v>
      </c>
      <c r="AE115" s="29">
        <f>IFERROR((Table1[[#This Row],[الهالك
/م3]]/Table1[[#This Row],[إجمالى الإستهلاك
/م3]]),0)</f>
        <v>0</v>
      </c>
      <c r="AG115" s="5">
        <f>IFERROR((Table1[[#This Row],[عدد
البلوكات]]*0.12),"")</f>
        <v>0</v>
      </c>
      <c r="AH11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0.66880000000000006</v>
      </c>
      <c r="AJ115" s="59">
        <f>IFERROR(Table1[[#This Row],[Plan Hour]]/Table1[[#This Row],[ساعات
العمل
الفعلية]],0)</f>
        <v>0</v>
      </c>
      <c r="AK115" s="1">
        <f>IFERROR((Table1[[#This Row],[الكمية 
الفعلية
/م3]]-Table1[[#This Row],[الكمية 
المنتجة
/م3
 ]]),"")</f>
        <v>0</v>
      </c>
      <c r="AU115" s="18"/>
      <c r="AV115" s="18"/>
      <c r="AW115" s="1"/>
      <c r="AX115" s="1"/>
      <c r="AY115" s="1"/>
      <c r="AZ115" s="1"/>
      <c r="BA115" s="1"/>
      <c r="BB115" s="1" t="e">
        <f t="shared" si="29"/>
        <v>#DIV/0!</v>
      </c>
      <c r="BC115" s="1"/>
      <c r="BD115" s="1" t="e">
        <f t="shared" si="21"/>
        <v>#DIV/0!</v>
      </c>
      <c r="BE115" s="1"/>
      <c r="BF115" s="33">
        <f t="shared" si="19"/>
        <v>0</v>
      </c>
      <c r="BG115" s="11" t="e">
        <f t="shared" si="25"/>
        <v>#DIV/0!</v>
      </c>
      <c r="CB115"/>
      <c r="CC115"/>
      <c r="CD115"/>
      <c r="CE115" s="83"/>
      <c r="CF115"/>
      <c r="CG115"/>
      <c r="CH115"/>
      <c r="CI115"/>
      <c r="CJ115"/>
      <c r="CK115"/>
      <c r="CL115"/>
      <c r="CM115"/>
      <c r="CN115"/>
      <c r="CO115"/>
      <c r="CP115"/>
    </row>
    <row r="116" spans="1:94" ht="22.5" customHeight="1">
      <c r="A116" s="22">
        <v>44207</v>
      </c>
      <c r="B116" s="3" t="str">
        <f>TEXT(Table1[[#This Row],[Date]],"dddd")</f>
        <v>الإثنين</v>
      </c>
      <c r="C116" s="3">
        <f>WEEKNUM(Table1[[#This Row],[Date]],16)</f>
        <v>3</v>
      </c>
      <c r="D116" s="3" t="str">
        <f>TEXT(Table1[[#This Row],[Date]],"mmmm")</f>
        <v>يناير</v>
      </c>
      <c r="E116" s="3" t="str">
        <f>TEXT(Table1[[#This Row],[Date]],"yyyy")</f>
        <v>2021</v>
      </c>
      <c r="F116" s="3" t="s">
        <v>8</v>
      </c>
      <c r="G116" s="3">
        <v>146</v>
      </c>
      <c r="H116" s="5" t="s">
        <v>174</v>
      </c>
      <c r="I116" s="3" t="s">
        <v>85</v>
      </c>
      <c r="J116" s="3">
        <f>IFERROR(VLOOKUP(Table1[[#This Row],[FoamType]],$CB$1:$CC$25,2,FALSE),0)</f>
        <v>2.5</v>
      </c>
      <c r="K116" s="3">
        <v>40</v>
      </c>
      <c r="L116" s="3">
        <v>40</v>
      </c>
      <c r="M116" s="3">
        <v>14</v>
      </c>
      <c r="Q116" s="15">
        <v>20</v>
      </c>
      <c r="R116" s="3">
        <v>417</v>
      </c>
      <c r="S116" s="3">
        <v>14</v>
      </c>
      <c r="T116" s="3">
        <f t="shared" si="26"/>
        <v>9.3407999999999998</v>
      </c>
      <c r="U116" s="4">
        <f t="shared" si="27"/>
        <v>9.3407999999999998</v>
      </c>
      <c r="W116" s="4">
        <v>20</v>
      </c>
      <c r="X116" s="4">
        <f>IFERROR(   Table1[[#This Row],[البلوكات /م3]]+Table1[[#This Row],[البواقى
 المنصرفه
/م3]]-Table1[[#This Row],[البواقى
/م3]],0)</f>
        <v>10.47</v>
      </c>
      <c r="Y116" s="21">
        <f t="shared" si="28"/>
        <v>7.32</v>
      </c>
      <c r="Z116" s="3">
        <v>1</v>
      </c>
      <c r="AA116" s="12">
        <v>5.15</v>
      </c>
      <c r="AB116" s="15">
        <v>20</v>
      </c>
      <c r="AC116" s="20">
        <v>2</v>
      </c>
      <c r="AD116" s="9">
        <f>IFERROR((Table1[[#This Row],[إجمالى الإستهلاك
/م3]]-Table1[[#This Row],[الكمية 
المنتجة
/م3
 ]]),0)</f>
        <v>1.1292000000000009</v>
      </c>
      <c r="AE116" s="29">
        <f>IFERROR((Table1[[#This Row],[الهالك
/م3]]/Table1[[#This Row],[إجمالى الإستهلاك
/م3]]),0)</f>
        <v>0.10785100286532959</v>
      </c>
      <c r="AG116" s="5">
        <f>IFERROR((Table1[[#This Row],[عدد
البلوكات]]*0.12),"")</f>
        <v>0.12</v>
      </c>
      <c r="AH11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3.7363200000000001</v>
      </c>
      <c r="AJ116" s="59">
        <f>IFERROR(Table1[[#This Row],[Plan Hour]]/Table1[[#This Row],[ساعات
العمل
الفعلية]],0)</f>
        <v>0</v>
      </c>
      <c r="AK116" s="1">
        <f>IFERROR((Table1[[#This Row],[الكمية 
الفعلية
/م3]]-Table1[[#This Row],[الكمية 
المنتجة
/م3
 ]]),"")</f>
        <v>0</v>
      </c>
      <c r="AU116" s="18"/>
      <c r="AV116" s="18"/>
      <c r="AW116" s="1"/>
      <c r="AX116" s="1"/>
      <c r="AY116" s="1"/>
      <c r="AZ116" s="1"/>
      <c r="BA116" s="1"/>
      <c r="BB116" s="1" t="e">
        <f t="shared" si="29"/>
        <v>#DIV/0!</v>
      </c>
      <c r="BC116" s="1"/>
      <c r="BD116" s="1" t="e">
        <f t="shared" si="21"/>
        <v>#DIV/0!</v>
      </c>
      <c r="BE116" s="1"/>
      <c r="BF116" s="33">
        <f t="shared" si="19"/>
        <v>0</v>
      </c>
      <c r="BG116" s="11" t="e">
        <f t="shared" si="25"/>
        <v>#DIV/0!</v>
      </c>
      <c r="CB116"/>
      <c r="CC116"/>
      <c r="CD116"/>
      <c r="CE116" s="83"/>
      <c r="CF116"/>
      <c r="CG116"/>
      <c r="CH116"/>
      <c r="CI116"/>
      <c r="CJ116"/>
      <c r="CK116"/>
      <c r="CL116"/>
      <c r="CM116"/>
      <c r="CN116"/>
      <c r="CO116"/>
      <c r="CP116"/>
    </row>
    <row r="117" spans="1:94" ht="22.5" customHeight="1">
      <c r="A117" s="22">
        <v>44207</v>
      </c>
      <c r="B117" s="3" t="str">
        <f>TEXT(Table1[[#This Row],[Date]],"dddd")</f>
        <v>الإثنين</v>
      </c>
      <c r="C117" s="3">
        <f>WEEKNUM(Table1[[#This Row],[Date]],16)</f>
        <v>3</v>
      </c>
      <c r="D117" s="3" t="str">
        <f>TEXT(Table1[[#This Row],[Date]],"mmmm")</f>
        <v>يناير</v>
      </c>
      <c r="E117" s="3" t="str">
        <f>TEXT(Table1[[#This Row],[Date]],"yyyy")</f>
        <v>2021</v>
      </c>
      <c r="F117" s="3" t="s">
        <v>8</v>
      </c>
      <c r="G117" s="3">
        <v>9732</v>
      </c>
      <c r="H117" s="5" t="s">
        <v>158</v>
      </c>
      <c r="I117" s="3" t="s">
        <v>85</v>
      </c>
      <c r="J117" s="3">
        <f>IFERROR(VLOOKUP(Table1[[#This Row],[FoamType]],$CB$1:$CC$25,2,FALSE),0)</f>
        <v>2.5</v>
      </c>
      <c r="K117" s="3">
        <v>60</v>
      </c>
      <c r="L117" s="3">
        <v>60</v>
      </c>
      <c r="M117" s="3">
        <v>49</v>
      </c>
      <c r="Q117" s="15">
        <v>20</v>
      </c>
      <c r="R117" s="3">
        <v>239</v>
      </c>
      <c r="S117" s="3">
        <v>49</v>
      </c>
      <c r="T117" s="3">
        <f t="shared" si="26"/>
        <v>42.159599999999998</v>
      </c>
      <c r="U117" s="4">
        <f t="shared" si="27"/>
        <v>42.159599999999998</v>
      </c>
      <c r="W117" s="4">
        <v>20</v>
      </c>
      <c r="X117" s="4">
        <f>IFERROR(   Table1[[#This Row],[البلوكات /م3]]+Table1[[#This Row],[البواقى
 المنصرفه
/م3]]-Table1[[#This Row],[البواقى
/م3]],0)</f>
        <v>43.75</v>
      </c>
      <c r="Y117" s="21">
        <f t="shared" si="28"/>
        <v>43.92</v>
      </c>
      <c r="Z117" s="3">
        <v>6</v>
      </c>
      <c r="AA117" s="12">
        <v>0</v>
      </c>
      <c r="AB117" s="15">
        <v>20</v>
      </c>
      <c r="AC117" s="20">
        <v>0.17</v>
      </c>
      <c r="AD117" s="9">
        <f>IFERROR((Table1[[#This Row],[إجمالى الإستهلاك
/م3]]-Table1[[#This Row],[الكمية 
المنتجة
/م3
 ]]),0)</f>
        <v>1.5904000000000025</v>
      </c>
      <c r="AE117" s="29">
        <f>IFERROR((Table1[[#This Row],[الهالك
/م3]]/Table1[[#This Row],[إجمالى الإستهلاك
/م3]]),0)</f>
        <v>3.6352000000000058E-2</v>
      </c>
      <c r="AG117" s="5">
        <f>IFERROR((Table1[[#This Row],[عدد
البلوكات]]*0.12),"")</f>
        <v>0.72</v>
      </c>
      <c r="AH1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16.86384</v>
      </c>
      <c r="AJ117" s="59">
        <f>IFERROR(Table1[[#This Row],[Plan Hour]]/Table1[[#This Row],[ساعات
العمل
الفعلية]],0)</f>
        <v>0</v>
      </c>
      <c r="AK117" s="1">
        <f>IFERROR((Table1[[#This Row],[الكمية 
الفعلية
/م3]]-Table1[[#This Row],[الكمية 
المنتجة
/م3
 ]]),"")</f>
        <v>0</v>
      </c>
      <c r="AU117" s="18"/>
      <c r="AV117" s="18"/>
      <c r="AW117" s="1"/>
      <c r="AX117" s="1"/>
      <c r="AY117" s="1"/>
      <c r="AZ117" s="1"/>
      <c r="BA117" s="1"/>
      <c r="BB117" s="1" t="e">
        <f t="shared" si="29"/>
        <v>#DIV/0!</v>
      </c>
      <c r="BC117" s="1"/>
      <c r="BD117" s="1" t="e">
        <f t="shared" si="21"/>
        <v>#DIV/0!</v>
      </c>
      <c r="BE117" s="1"/>
      <c r="BF117" s="33">
        <f t="shared" si="19"/>
        <v>0</v>
      </c>
      <c r="BG117" s="11" t="e">
        <f t="shared" si="25"/>
        <v>#DIV/0!</v>
      </c>
      <c r="CB117"/>
      <c r="CC117"/>
      <c r="CD117"/>
      <c r="CE117" s="83"/>
      <c r="CF117"/>
      <c r="CG117"/>
      <c r="CH117"/>
      <c r="CI117"/>
      <c r="CJ117"/>
      <c r="CK117"/>
      <c r="CL117"/>
      <c r="CM117"/>
      <c r="CN117"/>
      <c r="CO117"/>
      <c r="CP117"/>
    </row>
    <row r="118" spans="1:94" ht="22.5" customHeight="1">
      <c r="A118" s="22">
        <v>44207</v>
      </c>
      <c r="B118" s="3" t="str">
        <f>TEXT(Table1[[#This Row],[Date]],"dddd")</f>
        <v>الإثنين</v>
      </c>
      <c r="C118" s="3">
        <f>WEEKNUM(Table1[[#This Row],[Date]],16)</f>
        <v>3</v>
      </c>
      <c r="D118" s="3" t="str">
        <f>TEXT(Table1[[#This Row],[Date]],"mmmm")</f>
        <v>يناير</v>
      </c>
      <c r="E118" s="3" t="str">
        <f>TEXT(Table1[[#This Row],[Date]],"yyyy")</f>
        <v>2021</v>
      </c>
      <c r="F118" s="3" t="s">
        <v>8</v>
      </c>
      <c r="G118" s="3">
        <v>129</v>
      </c>
      <c r="H118" s="5" t="s">
        <v>173</v>
      </c>
      <c r="I118" s="3" t="s">
        <v>92</v>
      </c>
      <c r="J118" s="3">
        <f>IFERROR(VLOOKUP(Table1[[#This Row],[FoamType]],$CB$1:$CC$25,2,FALSE),0)</f>
        <v>0.6</v>
      </c>
      <c r="K118" s="3">
        <v>25</v>
      </c>
      <c r="L118" s="3">
        <v>20</v>
      </c>
      <c r="M118" s="3">
        <v>10</v>
      </c>
      <c r="Q118" s="15">
        <v>15</v>
      </c>
      <c r="R118" s="3">
        <v>1944</v>
      </c>
      <c r="S118" s="3">
        <v>10.1</v>
      </c>
      <c r="T118" s="3">
        <f t="shared" si="26"/>
        <v>9.8171999999999997</v>
      </c>
      <c r="U118" s="4">
        <f t="shared" si="27"/>
        <v>9.7200000000000006</v>
      </c>
      <c r="X118" s="4">
        <f>IFERROR(   Table1[[#This Row],[البلوكات /م3]]+Table1[[#This Row],[البواقى
 المنصرفه
/م3]]-Table1[[#This Row],[البواقى
/م3]],0)</f>
        <v>12.25</v>
      </c>
      <c r="Y118" s="21">
        <f t="shared" si="28"/>
        <v>0</v>
      </c>
      <c r="AA118" s="12">
        <v>12.25</v>
      </c>
      <c r="AB118" s="15">
        <v>17</v>
      </c>
      <c r="AC118" s="20">
        <v>0</v>
      </c>
      <c r="AD118" s="9">
        <f>IFERROR((Table1[[#This Row],[إجمالى الإستهلاك
/م3]]-Table1[[#This Row],[الكمية 
المنتجة
/م3
 ]]),0)</f>
        <v>2.5299999999999994</v>
      </c>
      <c r="AE118" s="29">
        <f>IFERROR((Table1[[#This Row],[الهالك
/م3]]/Table1[[#This Row],[إجمالى الإستهلاك
/م3]]),0)</f>
        <v>0.20653061224489791</v>
      </c>
      <c r="AG118" s="5">
        <f>IFERROR((Table1[[#This Row],[عدد
البلوكات]]*0.12),"")</f>
        <v>0</v>
      </c>
      <c r="AH11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16.200000000000003</v>
      </c>
      <c r="AJ118" s="59">
        <f>IFERROR(Table1[[#This Row],[Plan Hour]]/Table1[[#This Row],[ساعات
العمل
الفعلية]],0)</f>
        <v>0</v>
      </c>
      <c r="AK118" s="1">
        <f>IFERROR((Table1[[#This Row],[الكمية 
الفعلية
/م3]]-Table1[[#This Row],[الكمية 
المنتجة
/م3
 ]]),"")</f>
        <v>9.7199999999999065E-2</v>
      </c>
      <c r="AP118" s="3"/>
      <c r="AU118" s="18"/>
      <c r="AV118" s="18"/>
      <c r="AW118" s="1"/>
      <c r="AX118" s="1"/>
      <c r="AY118" s="1"/>
      <c r="AZ118" s="1"/>
      <c r="BA118" s="1"/>
      <c r="BB118" s="1" t="e">
        <f t="shared" si="29"/>
        <v>#DIV/0!</v>
      </c>
      <c r="BC118" s="1"/>
      <c r="BD118" s="1" t="e">
        <f t="shared" si="21"/>
        <v>#DIV/0!</v>
      </c>
      <c r="BE118" s="1"/>
      <c r="BF118" s="33">
        <f t="shared" si="19"/>
        <v>0</v>
      </c>
      <c r="BG118" s="11" t="e">
        <f t="shared" si="25"/>
        <v>#DIV/0!</v>
      </c>
      <c r="CB118"/>
      <c r="CC118"/>
      <c r="CD118"/>
      <c r="CE118" s="83"/>
      <c r="CF118"/>
      <c r="CG118"/>
      <c r="CH118"/>
      <c r="CI118"/>
      <c r="CJ118"/>
      <c r="CK118"/>
      <c r="CL118"/>
      <c r="CM118"/>
      <c r="CN118"/>
      <c r="CO118"/>
      <c r="CP118"/>
    </row>
    <row r="119" spans="1:94" ht="22.5" customHeight="1">
      <c r="A119" s="22">
        <v>44207</v>
      </c>
      <c r="B119" s="9" t="str">
        <f>TEXT(Table1[[#This Row],[Date]],"dddd")</f>
        <v>الإثنين</v>
      </c>
      <c r="C119" s="9">
        <f>WEEKNUM(Table1[[#This Row],[Date]],16)</f>
        <v>3</v>
      </c>
      <c r="D119" s="9" t="str">
        <f>TEXT(Table1[[#This Row],[Date]],"mmmm")</f>
        <v>يناير</v>
      </c>
      <c r="E119" s="9" t="str">
        <f>TEXT(Table1[[#This Row],[Date]],"yyyy")</f>
        <v>2021</v>
      </c>
      <c r="F119" s="9" t="s">
        <v>9</v>
      </c>
      <c r="G119" s="9">
        <v>41</v>
      </c>
      <c r="H119" s="5" t="s">
        <v>169</v>
      </c>
      <c r="I119" s="9" t="s">
        <v>86</v>
      </c>
      <c r="J119" s="3">
        <f>IFERROR(VLOOKUP(Table1[[#This Row],[FoamType]],$CB$1:$CC$25,2,FALSE),0)</f>
        <v>3</v>
      </c>
      <c r="K119" s="9">
        <v>200</v>
      </c>
      <c r="L119" s="9">
        <v>100</v>
      </c>
      <c r="M119" s="9">
        <v>10</v>
      </c>
      <c r="N119" s="9"/>
      <c r="O119" s="9"/>
      <c r="P119" s="9"/>
      <c r="Q119" s="9">
        <v>10</v>
      </c>
      <c r="R119" s="9">
        <v>13</v>
      </c>
      <c r="S119" s="9">
        <v>10</v>
      </c>
      <c r="T119" s="9">
        <f t="shared" si="26"/>
        <v>2.6</v>
      </c>
      <c r="U119" s="9">
        <f t="shared" si="27"/>
        <v>2.6</v>
      </c>
      <c r="V119" s="9"/>
      <c r="W119" s="9">
        <v>10</v>
      </c>
      <c r="X119" s="9">
        <f>IFERROR(   Table1[[#This Row],[البلوكات /م3]]+Table1[[#This Row],[البواقى
 المنصرفه
/م3]]-Table1[[#This Row],[البواقى
/م3]],0)</f>
        <v>42.77</v>
      </c>
      <c r="Y119" s="9">
        <f t="shared" si="28"/>
        <v>43.92</v>
      </c>
      <c r="Z119" s="9">
        <v>6</v>
      </c>
      <c r="AA119" s="9">
        <v>0</v>
      </c>
      <c r="AB119" s="9">
        <v>10</v>
      </c>
      <c r="AC119" s="9">
        <v>1.1499999999999999</v>
      </c>
      <c r="AD119" s="9">
        <f>IFERROR((Table1[[#This Row],[إجمالى الإستهلاك
/م3]]-Table1[[#This Row],[الكمية 
المنتجة
/م3
 ]]),0)</f>
        <v>40.17</v>
      </c>
      <c r="AE119" s="29">
        <f>IFERROR((Table1[[#This Row],[الهالك
/م3]]/Table1[[#This Row],[إجمالى الإستهلاك
/م3]]),0)</f>
        <v>0.93920972644376899</v>
      </c>
      <c r="AF119" s="9"/>
      <c r="AG119" s="9">
        <f>IFERROR((Table1[[#This Row],[عدد
البلوكات]]*0.12),"")</f>
        <v>0.72</v>
      </c>
      <c r="AH119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0.8666666666666667</v>
      </c>
      <c r="AI119" s="9">
        <v>122</v>
      </c>
      <c r="AJ119" s="60">
        <f>IFERROR(Table1[[#This Row],[Plan Hour]]/Table1[[#This Row],[ساعات
العمل
الفعلية]],0)</f>
        <v>7.1038251366120223E-3</v>
      </c>
      <c r="AK119" s="9">
        <f>IFERROR((Table1[[#This Row],[الكمية 
الفعلية
/م3]]-Table1[[#This Row],[الكمية 
المنتجة
/م3
 ]]),"")</f>
        <v>0</v>
      </c>
      <c r="AL119" s="9"/>
      <c r="AM119" s="9"/>
      <c r="AN119" s="9">
        <v>0.95</v>
      </c>
      <c r="AO119" s="9"/>
      <c r="AP119" s="9">
        <v>0.95</v>
      </c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27">
        <f t="shared" si="29"/>
        <v>0.20333333333333334</v>
      </c>
      <c r="BC119" s="1">
        <v>0.20200000000000001</v>
      </c>
      <c r="BD119" s="1">
        <f t="shared" si="21"/>
        <v>1.3333333333333346E-3</v>
      </c>
      <c r="BE119" s="1">
        <v>36</v>
      </c>
      <c r="BF119" s="9">
        <f t="shared" ref="BF119:BF183" si="30">(BE119/7.32)</f>
        <v>4.918032786885246</v>
      </c>
      <c r="BG119" s="28">
        <f t="shared" si="25"/>
        <v>6.5573770491803331E-3</v>
      </c>
      <c r="CB119"/>
      <c r="CC119"/>
      <c r="CD119"/>
      <c r="CE119" s="83"/>
      <c r="CF119"/>
      <c r="CG119"/>
      <c r="CH119"/>
      <c r="CI119"/>
      <c r="CJ119"/>
      <c r="CK119"/>
      <c r="CL119"/>
      <c r="CM119"/>
      <c r="CN119"/>
      <c r="CO119"/>
      <c r="CP119"/>
    </row>
    <row r="120" spans="1:94" ht="22.5" customHeight="1">
      <c r="A120" s="22">
        <v>44207</v>
      </c>
      <c r="B120" s="3" t="str">
        <f>TEXT(Table1[[#This Row],[Date]],"dddd")</f>
        <v>الإثنين</v>
      </c>
      <c r="C120" s="3">
        <f>WEEKNUM(Table1[[#This Row],[Date]],16)</f>
        <v>3</v>
      </c>
      <c r="D120" s="3" t="str">
        <f>TEXT(Table1[[#This Row],[Date]],"mmmm")</f>
        <v>يناير</v>
      </c>
      <c r="E120" s="3" t="str">
        <f>TEXT(Table1[[#This Row],[Date]],"yyyy")</f>
        <v>2021</v>
      </c>
      <c r="F120" s="3" t="s">
        <v>9</v>
      </c>
      <c r="G120" s="3">
        <v>41</v>
      </c>
      <c r="H120" s="5" t="s">
        <v>169</v>
      </c>
      <c r="I120" s="3" t="s">
        <v>86</v>
      </c>
      <c r="J120" s="3">
        <f>IFERROR(VLOOKUP(Table1[[#This Row],[FoamType]],$CB$1:$CC$25,2,FALSE),0)</f>
        <v>3</v>
      </c>
      <c r="K120" s="3">
        <v>200</v>
      </c>
      <c r="L120" s="3">
        <v>100</v>
      </c>
      <c r="M120" s="3">
        <v>20</v>
      </c>
      <c r="Q120" s="15">
        <v>10</v>
      </c>
      <c r="R120" s="3">
        <v>14</v>
      </c>
      <c r="S120" s="3">
        <v>20</v>
      </c>
      <c r="T120" s="3">
        <f t="shared" si="26"/>
        <v>5.6</v>
      </c>
      <c r="U120" s="4">
        <f t="shared" si="27"/>
        <v>5.6</v>
      </c>
      <c r="X120" s="4">
        <f>IFERROR(   Table1[[#This Row],[البلوكات /م3]]+Table1[[#This Row],[البواقى
 المنصرفه
/م3]]-Table1[[#This Row],[البواقى
/م3]],0)</f>
        <v>0</v>
      </c>
      <c r="Y120" s="21">
        <f t="shared" si="28"/>
        <v>0</v>
      </c>
      <c r="AB120" s="15"/>
      <c r="AD120" s="9">
        <f>IFERROR((Table1[[#This Row],[إجمالى الإستهلاك
/م3]]-Table1[[#This Row],[الكمية 
المنتجة
/م3
 ]]),0)</f>
        <v>-5.6</v>
      </c>
      <c r="AE120" s="29">
        <f>IFERROR((Table1[[#This Row],[الهالك
/م3]]/Table1[[#This Row],[إجمالى الإستهلاك
/م3]]),0)</f>
        <v>0</v>
      </c>
      <c r="AG120" s="5">
        <f>IFERROR((Table1[[#This Row],[عدد
البلوكات]]*0.12),"")</f>
        <v>0</v>
      </c>
      <c r="AH12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1.8666666666666665</v>
      </c>
      <c r="AJ120" s="59">
        <f>IFERROR(Table1[[#This Row],[Plan Hour]]/Table1[[#This Row],[ساعات
العمل
الفعلية]],0)</f>
        <v>0</v>
      </c>
      <c r="AK120" s="1">
        <f>IFERROR((Table1[[#This Row],[الكمية 
الفعلية
/م3]]-Table1[[#This Row],[الكمية 
المنتجة
/م3
 ]]),"")</f>
        <v>0</v>
      </c>
      <c r="AU120" s="18"/>
      <c r="AV120" s="18"/>
      <c r="AW120" s="1"/>
      <c r="AX120" s="1"/>
      <c r="AY120" s="1"/>
      <c r="AZ120" s="1"/>
      <c r="BA120" s="1"/>
      <c r="BB120" s="27">
        <f t="shared" si="29"/>
        <v>0.40666666666666668</v>
      </c>
      <c r="BC120" s="1">
        <v>0.40200000000000002</v>
      </c>
      <c r="BD120" s="1">
        <f t="shared" si="21"/>
        <v>4.6666666666666462E-3</v>
      </c>
      <c r="BE120" s="1">
        <v>18</v>
      </c>
      <c r="BF120" s="33">
        <f t="shared" si="30"/>
        <v>2.459016393442623</v>
      </c>
      <c r="BG120" s="11">
        <f t="shared" si="25"/>
        <v>1.1475409836065523E-2</v>
      </c>
      <c r="CB120"/>
      <c r="CC120"/>
      <c r="CD120"/>
      <c r="CE120" s="83"/>
      <c r="CF120"/>
      <c r="CG120"/>
      <c r="CH120"/>
      <c r="CI120"/>
      <c r="CJ120"/>
      <c r="CK120"/>
      <c r="CL120"/>
      <c r="CM120"/>
      <c r="CN120"/>
      <c r="CO120"/>
      <c r="CP120"/>
    </row>
    <row r="121" spans="1:94" ht="22.5" customHeight="1">
      <c r="A121" s="22">
        <v>44207</v>
      </c>
      <c r="B121" s="3" t="str">
        <f>TEXT(Table1[[#This Row],[Date]],"dddd")</f>
        <v>الإثنين</v>
      </c>
      <c r="C121" s="3">
        <f>WEEKNUM(Table1[[#This Row],[Date]],16)</f>
        <v>3</v>
      </c>
      <c r="D121" s="3" t="str">
        <f>TEXT(Table1[[#This Row],[Date]],"mmmm")</f>
        <v>يناير</v>
      </c>
      <c r="E121" s="3" t="str">
        <f>TEXT(Table1[[#This Row],[Date]],"yyyy")</f>
        <v>2021</v>
      </c>
      <c r="F121" s="3" t="s">
        <v>9</v>
      </c>
      <c r="G121" s="3">
        <v>41</v>
      </c>
      <c r="H121" s="5" t="s">
        <v>169</v>
      </c>
      <c r="I121" s="3" t="s">
        <v>86</v>
      </c>
      <c r="J121" s="3">
        <f>IFERROR(VLOOKUP(Table1[[#This Row],[FoamType]],$CB$1:$CC$25,2,FALSE),0)</f>
        <v>3</v>
      </c>
      <c r="K121" s="3">
        <v>200</v>
      </c>
      <c r="L121" s="3">
        <v>100</v>
      </c>
      <c r="M121" s="3">
        <v>30</v>
      </c>
      <c r="Q121" s="15">
        <v>10</v>
      </c>
      <c r="R121" s="3">
        <v>38</v>
      </c>
      <c r="S121" s="3">
        <v>30</v>
      </c>
      <c r="T121" s="3">
        <f t="shared" si="26"/>
        <v>22.8</v>
      </c>
      <c r="U121" s="4">
        <f t="shared" si="27"/>
        <v>22.8</v>
      </c>
      <c r="X121" s="4">
        <f>IFERROR(   Table1[[#This Row],[البلوكات /م3]]+Table1[[#This Row],[البواقى
 المنصرفه
/م3]]-Table1[[#This Row],[البواقى
/م3]],0)</f>
        <v>0</v>
      </c>
      <c r="Y121" s="21">
        <f t="shared" si="28"/>
        <v>0</v>
      </c>
      <c r="AB121" s="15"/>
      <c r="AD121" s="9">
        <f>IFERROR((Table1[[#This Row],[إجمالى الإستهلاك
/م3]]-Table1[[#This Row],[الكمية 
المنتجة
/م3
 ]]),0)</f>
        <v>-22.8</v>
      </c>
      <c r="AE121" s="29">
        <f>IFERROR((Table1[[#This Row],[الهالك
/م3]]/Table1[[#This Row],[إجمالى الإستهلاك
/م3]]),0)</f>
        <v>0</v>
      </c>
      <c r="AG121" s="5">
        <f>IFERROR((Table1[[#This Row],[عدد
البلوكات]]*0.12),"")</f>
        <v>0</v>
      </c>
      <c r="AH12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7.6000000000000005</v>
      </c>
      <c r="AJ121" s="59">
        <f>IFERROR(Table1[[#This Row],[Plan Hour]]/Table1[[#This Row],[ساعات
العمل
الفعلية]],0)</f>
        <v>0</v>
      </c>
      <c r="AK121" s="1">
        <f>IFERROR((Table1[[#This Row],[الكمية 
الفعلية
/م3]]-Table1[[#This Row],[الكمية 
المنتجة
/م3
 ]]),"")</f>
        <v>0</v>
      </c>
      <c r="AU121" s="18"/>
      <c r="AV121" s="18"/>
      <c r="AW121" s="1"/>
      <c r="AX121" s="1"/>
      <c r="AY121" s="1"/>
      <c r="AZ121" s="1"/>
      <c r="BA121" s="1"/>
      <c r="BB121" s="1">
        <f t="shared" si="29"/>
        <v>0.6100000000000001</v>
      </c>
      <c r="BC121" s="1">
        <v>0.6</v>
      </c>
      <c r="BD121" s="1">
        <f t="shared" si="21"/>
        <v>1.0000000000000083E-2</v>
      </c>
      <c r="BE121" s="1">
        <v>12</v>
      </c>
      <c r="BF121" s="33">
        <f t="shared" si="30"/>
        <v>1.639344262295082</v>
      </c>
      <c r="BG121" s="11">
        <f t="shared" si="25"/>
        <v>1.6393442622950956E-2</v>
      </c>
      <c r="CB121"/>
      <c r="CC121"/>
      <c r="CD121"/>
      <c r="CE121" s="83"/>
      <c r="CF121"/>
      <c r="CG121"/>
      <c r="CH121"/>
      <c r="CI121"/>
      <c r="CJ121"/>
      <c r="CK121"/>
      <c r="CL121"/>
      <c r="CM121"/>
      <c r="CN121"/>
      <c r="CO121"/>
      <c r="CP121"/>
    </row>
    <row r="122" spans="1:94" ht="22.5" customHeight="1">
      <c r="A122" s="22">
        <v>44207</v>
      </c>
      <c r="B122" s="3" t="str">
        <f>TEXT(Table1[[#This Row],[Date]],"dddd")</f>
        <v>الإثنين</v>
      </c>
      <c r="C122" s="3">
        <f>WEEKNUM(Table1[[#This Row],[Date]],16)</f>
        <v>3</v>
      </c>
      <c r="D122" s="3" t="str">
        <f>TEXT(Table1[[#This Row],[Date]],"mmmm")</f>
        <v>يناير</v>
      </c>
      <c r="E122" s="3" t="str">
        <f>TEXT(Table1[[#This Row],[Date]],"yyyy")</f>
        <v>2021</v>
      </c>
      <c r="F122" s="3" t="s">
        <v>9</v>
      </c>
      <c r="G122" s="3">
        <v>41</v>
      </c>
      <c r="H122" s="5" t="s">
        <v>169</v>
      </c>
      <c r="I122" s="3" t="s">
        <v>86</v>
      </c>
      <c r="J122" s="3">
        <f>IFERROR(VLOOKUP(Table1[[#This Row],[FoamType]],$CB$1:$CC$25,2,FALSE),0)</f>
        <v>3</v>
      </c>
      <c r="K122" s="3">
        <v>200</v>
      </c>
      <c r="L122" s="3">
        <v>100</v>
      </c>
      <c r="M122" s="3">
        <v>40</v>
      </c>
      <c r="Q122" s="15">
        <v>10</v>
      </c>
      <c r="R122" s="3">
        <v>13</v>
      </c>
      <c r="S122" s="3">
        <v>40</v>
      </c>
      <c r="T122" s="3">
        <f t="shared" si="26"/>
        <v>10.4</v>
      </c>
      <c r="U122" s="4">
        <f t="shared" si="27"/>
        <v>10.4</v>
      </c>
      <c r="X122" s="4">
        <f>IFERROR(   Table1[[#This Row],[البلوكات /م3]]+Table1[[#This Row],[البواقى
 المنصرفه
/م3]]-Table1[[#This Row],[البواقى
/م3]],0)</f>
        <v>0</v>
      </c>
      <c r="Y122" s="21">
        <f t="shared" si="28"/>
        <v>0</v>
      </c>
      <c r="AB122" s="15"/>
      <c r="AD122" s="9">
        <f>IFERROR((Table1[[#This Row],[إجمالى الإستهلاك
/م3]]-Table1[[#This Row],[الكمية 
المنتجة
/م3
 ]]),0)</f>
        <v>-10.4</v>
      </c>
      <c r="AE122" s="29">
        <f>IFERROR((Table1[[#This Row],[الهالك
/م3]]/Table1[[#This Row],[إجمالى الإستهلاك
/م3]]),0)</f>
        <v>0</v>
      </c>
      <c r="AG122" s="5">
        <f>IFERROR((Table1[[#This Row],[عدد
البلوكات]]*0.12),"")</f>
        <v>0</v>
      </c>
      <c r="AH12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3.4666666666666668</v>
      </c>
      <c r="AJ122" s="59">
        <f>IFERROR(Table1[[#This Row],[Plan Hour]]/Table1[[#This Row],[ساعات
العمل
الفعلية]],0)</f>
        <v>0</v>
      </c>
      <c r="AK122" s="1">
        <f>IFERROR((Table1[[#This Row],[الكمية 
الفعلية
/م3]]-Table1[[#This Row],[الكمية 
المنتجة
/م3
 ]]),"")</f>
        <v>0</v>
      </c>
      <c r="AU122" s="18"/>
      <c r="AV122" s="18"/>
      <c r="AW122" s="1"/>
      <c r="AX122" s="1"/>
      <c r="AY122" s="1"/>
      <c r="AZ122" s="1"/>
      <c r="BA122" s="1"/>
      <c r="BB122" s="1">
        <f t="shared" si="29"/>
        <v>0.81333333333333335</v>
      </c>
      <c r="BC122" s="9">
        <v>0.8</v>
      </c>
      <c r="BD122" s="1">
        <f t="shared" si="21"/>
        <v>1.3333333333333345E-2</v>
      </c>
      <c r="BE122" s="9">
        <v>9</v>
      </c>
      <c r="BF122" s="33">
        <f t="shared" si="30"/>
        <v>1.2295081967213115</v>
      </c>
      <c r="BG122" s="11">
        <f t="shared" si="25"/>
        <v>1.6393442622950834E-2</v>
      </c>
      <c r="CB122"/>
      <c r="CC122"/>
      <c r="CD122"/>
      <c r="CE122" s="83"/>
      <c r="CF122"/>
      <c r="CG122"/>
      <c r="CH122"/>
      <c r="CI122"/>
      <c r="CJ122"/>
      <c r="CK122"/>
      <c r="CL122"/>
      <c r="CM122"/>
      <c r="CN122"/>
      <c r="CO122"/>
      <c r="CP122"/>
    </row>
    <row r="123" spans="1:94" ht="22.5" customHeight="1">
      <c r="A123" s="22">
        <v>44207</v>
      </c>
      <c r="B123" s="3" t="str">
        <f>TEXT(Table1[[#This Row],[Date]],"dddd")</f>
        <v>الإثنين</v>
      </c>
      <c r="C123" s="3">
        <f>WEEKNUM(Table1[[#This Row],[Date]],16)</f>
        <v>3</v>
      </c>
      <c r="D123" s="3" t="str">
        <f>TEXT(Table1[[#This Row],[Date]],"mmmm")</f>
        <v>يناير</v>
      </c>
      <c r="E123" s="3" t="str">
        <f>TEXT(Table1[[#This Row],[Date]],"yyyy")</f>
        <v>2021</v>
      </c>
      <c r="F123" s="3" t="s">
        <v>9</v>
      </c>
      <c r="G123" s="3">
        <v>114</v>
      </c>
      <c r="H123" s="5" t="s">
        <v>152</v>
      </c>
      <c r="I123" s="3" t="s">
        <v>87</v>
      </c>
      <c r="J123" s="3">
        <f>IFERROR(VLOOKUP(Table1[[#This Row],[FoamType]],$CB$1:$CC$25,2,FALSE),0)</f>
        <v>2</v>
      </c>
      <c r="K123" s="3">
        <v>200</v>
      </c>
      <c r="L123" s="3">
        <v>70</v>
      </c>
      <c r="M123" s="3">
        <v>80</v>
      </c>
      <c r="Q123" s="15">
        <v>20</v>
      </c>
      <c r="R123" s="3">
        <v>28</v>
      </c>
      <c r="S123" s="3">
        <v>80</v>
      </c>
      <c r="T123" s="3">
        <f t="shared" si="26"/>
        <v>31.36</v>
      </c>
      <c r="U123" s="4">
        <f t="shared" si="27"/>
        <v>31.36</v>
      </c>
      <c r="W123" s="4">
        <v>20</v>
      </c>
      <c r="X123" s="4">
        <f>IFERROR(   Table1[[#This Row],[البلوكات /م3]]+Table1[[#This Row],[البواقى
 المنصرفه
/م3]]-Table1[[#This Row],[البواقى
/م3]],0)</f>
        <v>59</v>
      </c>
      <c r="Y123" s="21">
        <v>63</v>
      </c>
      <c r="Z123" s="3">
        <v>10</v>
      </c>
      <c r="AA123" s="12">
        <v>0</v>
      </c>
      <c r="AB123" s="15">
        <v>20</v>
      </c>
      <c r="AC123" s="20">
        <v>4</v>
      </c>
      <c r="AD123" s="9">
        <f>IFERROR((Table1[[#This Row],[إجمالى الإستهلاك
/م3]]-Table1[[#This Row],[الكمية 
المنتجة
/م3
 ]]),0)</f>
        <v>27.64</v>
      </c>
      <c r="AE123" s="29">
        <f>IFERROR((Table1[[#This Row],[الهالك
/م3]]/Table1[[#This Row],[إجمالى الإستهلاك
/م3]]),0)</f>
        <v>0.46847457627118644</v>
      </c>
      <c r="AG123" s="5">
        <f>IFERROR((Table1[[#This Row],[عدد
البلوكات]]*0.12),"")</f>
        <v>1.2</v>
      </c>
      <c r="AH12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15.68</v>
      </c>
      <c r="AJ123" s="59">
        <f>IFERROR(Table1[[#This Row],[Plan Hour]]/Table1[[#This Row],[ساعات
العمل
الفعلية]],0)</f>
        <v>0</v>
      </c>
      <c r="AK123" s="1">
        <f>IFERROR((Table1[[#This Row],[الكمية 
الفعلية
/م3]]-Table1[[#This Row],[الكمية 
المنتجة
/م3
 ]]),"")</f>
        <v>0</v>
      </c>
      <c r="AU123" s="18"/>
      <c r="AV123" s="18"/>
      <c r="AW123" s="1"/>
      <c r="AX123" s="1"/>
      <c r="AY123" s="1"/>
      <c r="AZ123" s="1"/>
      <c r="BA123" s="1"/>
      <c r="BB123" s="1" t="e">
        <f t="shared" si="29"/>
        <v>#DIV/0!</v>
      </c>
      <c r="BC123" s="1">
        <v>0</v>
      </c>
      <c r="BD123" s="1" t="e">
        <f t="shared" si="21"/>
        <v>#DIV/0!</v>
      </c>
      <c r="BE123" s="1">
        <v>0</v>
      </c>
      <c r="BF123" s="33">
        <f t="shared" si="30"/>
        <v>0</v>
      </c>
      <c r="BG123" s="11">
        <v>0</v>
      </c>
      <c r="CB123"/>
      <c r="CC123"/>
      <c r="CD123"/>
      <c r="CE123" s="83"/>
      <c r="CF123"/>
      <c r="CG123"/>
      <c r="CH123"/>
      <c r="CI123"/>
      <c r="CJ123"/>
      <c r="CK123"/>
      <c r="CL123"/>
      <c r="CM123"/>
      <c r="CN123"/>
      <c r="CO123"/>
      <c r="CP123"/>
    </row>
    <row r="124" spans="1:94" ht="22.5" customHeight="1">
      <c r="A124" s="22">
        <v>44207</v>
      </c>
      <c r="B124" s="3" t="str">
        <f>TEXT(Table1[[#This Row],[Date]],"dddd")</f>
        <v>الإثنين</v>
      </c>
      <c r="C124" s="3">
        <f>WEEKNUM(Table1[[#This Row],[Date]],16)</f>
        <v>3</v>
      </c>
      <c r="D124" s="3" t="str">
        <f>TEXT(Table1[[#This Row],[Date]],"mmmm")</f>
        <v>يناير</v>
      </c>
      <c r="E124" s="3" t="str">
        <f>TEXT(Table1[[#This Row],[Date]],"yyyy")</f>
        <v>2021</v>
      </c>
      <c r="F124" s="3" t="s">
        <v>9</v>
      </c>
      <c r="G124" s="3">
        <v>114</v>
      </c>
      <c r="H124" s="5" t="s">
        <v>152</v>
      </c>
      <c r="I124" s="3" t="s">
        <v>87</v>
      </c>
      <c r="J124" s="3">
        <f>IFERROR(VLOOKUP(Table1[[#This Row],[FoamType]],$CB$1:$CC$25,2,FALSE),0)</f>
        <v>2</v>
      </c>
      <c r="K124" s="3">
        <v>200</v>
      </c>
      <c r="L124" s="3">
        <v>80</v>
      </c>
      <c r="M124" s="3">
        <v>30</v>
      </c>
      <c r="Q124" s="15">
        <v>20</v>
      </c>
      <c r="R124" s="3">
        <v>26</v>
      </c>
      <c r="S124" s="3">
        <v>30</v>
      </c>
      <c r="T124" s="3">
        <f t="shared" si="26"/>
        <v>12.48</v>
      </c>
      <c r="U124" s="4">
        <f t="shared" si="27"/>
        <v>12.48</v>
      </c>
      <c r="X124" s="4">
        <f>IFERROR(   Table1[[#This Row],[البلوكات /م3]]+Table1[[#This Row],[البواقى
 المنصرفه
/م3]]-Table1[[#This Row],[البواقى
/م3]],0)</f>
        <v>0</v>
      </c>
      <c r="Y124" s="21">
        <f t="shared" si="28"/>
        <v>0</v>
      </c>
      <c r="AB124" s="15"/>
      <c r="AD124" s="9">
        <f>IFERROR((Table1[[#This Row],[إجمالى الإستهلاك
/م3]]-Table1[[#This Row],[الكمية 
المنتجة
/م3
 ]]),0)</f>
        <v>-12.48</v>
      </c>
      <c r="AE124" s="29">
        <f>IFERROR((Table1[[#This Row],[الهالك
/م3]]/Table1[[#This Row],[إجمالى الإستهلاك
/م3]]),0)</f>
        <v>0</v>
      </c>
      <c r="AG124" s="5">
        <f>IFERROR((Table1[[#This Row],[عدد
البلوكات]]*0.12),"")</f>
        <v>0</v>
      </c>
      <c r="AH12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6.24</v>
      </c>
      <c r="AJ124" s="59">
        <f>IFERROR(Table1[[#This Row],[Plan Hour]]/Table1[[#This Row],[ساعات
العمل
الفعلية]],0)</f>
        <v>0</v>
      </c>
      <c r="AK124" s="1">
        <f>IFERROR((Table1[[#This Row],[الكمية 
الفعلية
/م3]]-Table1[[#This Row],[الكمية 
المنتجة
/م3
 ]]),"")</f>
        <v>0</v>
      </c>
      <c r="AU124" s="18"/>
      <c r="AV124" s="18"/>
      <c r="AW124" s="1"/>
      <c r="AX124" s="1"/>
      <c r="AY124" s="1"/>
      <c r="AZ124" s="1"/>
      <c r="BA124" s="1"/>
      <c r="BB124" s="1" t="e">
        <f t="shared" si="29"/>
        <v>#DIV/0!</v>
      </c>
      <c r="BC124" s="1">
        <v>0</v>
      </c>
      <c r="BD124" s="1" t="e">
        <f t="shared" ref="BD124:BD188" si="31">(7.32-(BE124*BC124))/BE124</f>
        <v>#DIV/0!</v>
      </c>
      <c r="BE124" s="1">
        <v>0</v>
      </c>
      <c r="BF124" s="33">
        <f t="shared" si="30"/>
        <v>0</v>
      </c>
      <c r="BG124" s="11">
        <v>0</v>
      </c>
      <c r="CB124"/>
      <c r="CC124"/>
      <c r="CD124"/>
      <c r="CE124" s="83"/>
      <c r="CF124"/>
      <c r="CG124"/>
      <c r="CH124"/>
      <c r="CI124"/>
      <c r="CJ124"/>
      <c r="CK124"/>
      <c r="CL124"/>
      <c r="CM124"/>
      <c r="CN124"/>
      <c r="CO124"/>
      <c r="CP124"/>
    </row>
    <row r="125" spans="1:94" ht="22.5" customHeight="1">
      <c r="A125" s="22">
        <v>44207</v>
      </c>
      <c r="B125" s="3" t="str">
        <f>TEXT(Table1[[#This Row],[Date]],"dddd")</f>
        <v>الإثنين</v>
      </c>
      <c r="C125" s="3">
        <f>WEEKNUM(Table1[[#This Row],[Date]],16)</f>
        <v>3</v>
      </c>
      <c r="D125" s="3" t="str">
        <f>TEXT(Table1[[#This Row],[Date]],"mmmm")</f>
        <v>يناير</v>
      </c>
      <c r="E125" s="3" t="str">
        <f>TEXT(Table1[[#This Row],[Date]],"yyyy")</f>
        <v>2021</v>
      </c>
      <c r="F125" s="3" t="s">
        <v>9</v>
      </c>
      <c r="G125" s="3">
        <v>114</v>
      </c>
      <c r="H125" s="5" t="s">
        <v>152</v>
      </c>
      <c r="I125" s="3" t="s">
        <v>91</v>
      </c>
      <c r="J125" s="3">
        <f>IFERROR(VLOOKUP(Table1[[#This Row],[FoamType]],$CB$1:$CC$25,2,FALSE),0)</f>
        <v>1</v>
      </c>
      <c r="K125" s="3">
        <v>200</v>
      </c>
      <c r="L125" s="3">
        <v>70</v>
      </c>
      <c r="M125" s="3">
        <v>20</v>
      </c>
      <c r="Q125" s="15">
        <v>20</v>
      </c>
      <c r="R125" s="3">
        <v>29</v>
      </c>
      <c r="S125" s="3">
        <v>20</v>
      </c>
      <c r="T125" s="3">
        <f t="shared" si="26"/>
        <v>8.1199999999999992</v>
      </c>
      <c r="U125" s="4">
        <f t="shared" si="27"/>
        <v>8.1199999999999992</v>
      </c>
      <c r="X125" s="4">
        <f>IFERROR(   Table1[[#This Row],[البلوكات /م3]]+Table1[[#This Row],[البواقى
 المنصرفه
/م3]]-Table1[[#This Row],[البواقى
/م3]],0)</f>
        <v>0</v>
      </c>
      <c r="Y125" s="21">
        <f t="shared" si="28"/>
        <v>0</v>
      </c>
      <c r="AB125" s="15"/>
      <c r="AD125" s="9">
        <f>IFERROR((Table1[[#This Row],[إجمالى الإستهلاك
/م3]]-Table1[[#This Row],[الكمية 
المنتجة
/م3
 ]]),0)</f>
        <v>-8.1199999999999992</v>
      </c>
      <c r="AE125" s="29">
        <f>IFERROR((Table1[[#This Row],[الهالك
/م3]]/Table1[[#This Row],[إجمالى الإستهلاك
/م3]]),0)</f>
        <v>0</v>
      </c>
      <c r="AG125" s="5">
        <f>IFERROR((Table1[[#This Row],[عدد
البلوكات]]*0.12),"")</f>
        <v>0</v>
      </c>
      <c r="AH12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8.1199999999999992</v>
      </c>
      <c r="AJ125" s="59">
        <f>IFERROR(Table1[[#This Row],[Plan Hour]]/Table1[[#This Row],[ساعات
العمل
الفعلية]],0)</f>
        <v>0</v>
      </c>
      <c r="AK125" s="1">
        <f>IFERROR((Table1[[#This Row],[الكمية 
الفعلية
/م3]]-Table1[[#This Row],[الكمية 
المنتجة
/م3
 ]]),"")</f>
        <v>0</v>
      </c>
      <c r="AU125" s="18"/>
      <c r="AV125" s="18"/>
      <c r="AW125" s="1"/>
      <c r="AX125" s="1"/>
      <c r="AY125" s="1"/>
      <c r="AZ125" s="1"/>
      <c r="BA125" s="1"/>
      <c r="BB125" s="1" t="e">
        <f t="shared" si="29"/>
        <v>#DIV/0!</v>
      </c>
      <c r="BC125" s="1">
        <v>0</v>
      </c>
      <c r="BD125" s="1" t="e">
        <f t="shared" si="31"/>
        <v>#DIV/0!</v>
      </c>
      <c r="BE125" s="1">
        <v>0</v>
      </c>
      <c r="BF125" s="33">
        <f t="shared" si="30"/>
        <v>0</v>
      </c>
      <c r="BG125" s="11">
        <v>0</v>
      </c>
      <c r="CB125"/>
      <c r="CC125"/>
      <c r="CD125"/>
      <c r="CE125" s="83"/>
      <c r="CF125"/>
      <c r="CG125"/>
      <c r="CH125"/>
      <c r="CI125"/>
      <c r="CJ125"/>
      <c r="CK125"/>
      <c r="CL125"/>
      <c r="CM125"/>
      <c r="CN125"/>
      <c r="CO125"/>
      <c r="CP125"/>
    </row>
    <row r="126" spans="1:94" ht="22.5" customHeight="1">
      <c r="A126" s="22">
        <v>44207</v>
      </c>
      <c r="B126" s="3" t="str">
        <f>TEXT(Table1[[#This Row],[Date]],"dddd")</f>
        <v>الإثنين</v>
      </c>
      <c r="C126" s="3">
        <f>WEEKNUM(Table1[[#This Row],[Date]],16)</f>
        <v>3</v>
      </c>
      <c r="D126" s="3" t="str">
        <f>TEXT(Table1[[#This Row],[Date]],"mmmm")</f>
        <v>يناير</v>
      </c>
      <c r="E126" s="3" t="str">
        <f>TEXT(Table1[[#This Row],[Date]],"yyyy")</f>
        <v>2021</v>
      </c>
      <c r="F126" s="3" t="s">
        <v>9</v>
      </c>
      <c r="G126" s="3">
        <v>114</v>
      </c>
      <c r="H126" s="5" t="s">
        <v>152</v>
      </c>
      <c r="I126" s="3" t="s">
        <v>91</v>
      </c>
      <c r="J126" s="3">
        <f>IFERROR(VLOOKUP(Table1[[#This Row],[FoamType]],$CB$1:$CC$25,2,FALSE),0)</f>
        <v>1</v>
      </c>
      <c r="K126" s="3">
        <v>200</v>
      </c>
      <c r="L126" s="3">
        <v>30</v>
      </c>
      <c r="M126" s="3">
        <v>20</v>
      </c>
      <c r="Q126" s="15">
        <v>20</v>
      </c>
      <c r="R126" s="3">
        <v>27</v>
      </c>
      <c r="S126" s="3">
        <v>20</v>
      </c>
      <c r="T126" s="3">
        <f t="shared" si="26"/>
        <v>3.24</v>
      </c>
      <c r="U126" s="4">
        <f t="shared" si="27"/>
        <v>3.24</v>
      </c>
      <c r="X126" s="4">
        <f>IFERROR(   Table1[[#This Row],[البلوكات /م3]]+Table1[[#This Row],[البواقى
 المنصرفه
/م3]]-Table1[[#This Row],[البواقى
/م3]],0)</f>
        <v>0</v>
      </c>
      <c r="Y126" s="21">
        <f t="shared" si="28"/>
        <v>0</v>
      </c>
      <c r="AB126" s="15"/>
      <c r="AD126" s="9">
        <f>IFERROR((Table1[[#This Row],[إجمالى الإستهلاك
/م3]]-Table1[[#This Row],[الكمية 
المنتجة
/م3
 ]]),0)</f>
        <v>-3.24</v>
      </c>
      <c r="AE126" s="29">
        <f>IFERROR((Table1[[#This Row],[الهالك
/م3]]/Table1[[#This Row],[إجمالى الإستهلاك
/م3]]),0)</f>
        <v>0</v>
      </c>
      <c r="AG126" s="5">
        <f>IFERROR((Table1[[#This Row],[عدد
البلوكات]]*0.12),"")</f>
        <v>0</v>
      </c>
      <c r="AH12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3.24</v>
      </c>
      <c r="AJ126" s="59">
        <f>IFERROR(Table1[[#This Row],[Plan Hour]]/Table1[[#This Row],[ساعات
العمل
الفعلية]],0)</f>
        <v>0</v>
      </c>
      <c r="AK126" s="1">
        <f>IFERROR((Table1[[#This Row],[الكمية 
الفعلية
/م3]]-Table1[[#This Row],[الكمية 
المنتجة
/م3
 ]]),"")</f>
        <v>0</v>
      </c>
      <c r="AU126" s="18"/>
      <c r="AV126" s="18"/>
      <c r="AW126" s="1"/>
      <c r="AX126" s="1"/>
      <c r="AY126" s="1"/>
      <c r="AZ126" s="1"/>
      <c r="BA126" s="1"/>
      <c r="BB126" s="1" t="e">
        <f t="shared" si="29"/>
        <v>#DIV/0!</v>
      </c>
      <c r="BC126" s="1">
        <v>0</v>
      </c>
      <c r="BD126" s="1" t="e">
        <f t="shared" si="31"/>
        <v>#DIV/0!</v>
      </c>
      <c r="BE126" s="1">
        <v>0</v>
      </c>
      <c r="BF126" s="33">
        <f t="shared" si="30"/>
        <v>0</v>
      </c>
      <c r="BG126" s="11">
        <v>0</v>
      </c>
      <c r="CB126"/>
      <c r="CC126"/>
      <c r="CD126"/>
      <c r="CE126" s="83"/>
      <c r="CF126"/>
      <c r="CG126"/>
      <c r="CH126"/>
      <c r="CI126"/>
      <c r="CJ126"/>
      <c r="CK126"/>
      <c r="CL126"/>
      <c r="CM126"/>
      <c r="CN126"/>
      <c r="CO126"/>
      <c r="CP126"/>
    </row>
    <row r="127" spans="1:94" ht="22.5" customHeight="1">
      <c r="A127" s="22">
        <v>44207</v>
      </c>
      <c r="B127" s="3" t="str">
        <f>TEXT(Table1[[#This Row],[Date]],"dddd")</f>
        <v>الإثنين</v>
      </c>
      <c r="C127" s="3">
        <f>WEEKNUM(Table1[[#This Row],[Date]],16)</f>
        <v>3</v>
      </c>
      <c r="D127" s="3" t="str">
        <f>TEXT(Table1[[#This Row],[Date]],"mmmm")</f>
        <v>يناير</v>
      </c>
      <c r="E127" s="3" t="str">
        <f>TEXT(Table1[[#This Row],[Date]],"yyyy")</f>
        <v>2021</v>
      </c>
      <c r="F127" s="3" t="s">
        <v>9</v>
      </c>
      <c r="G127" s="3">
        <v>44</v>
      </c>
      <c r="H127" s="5" t="s">
        <v>149</v>
      </c>
      <c r="I127" s="3" t="s">
        <v>135</v>
      </c>
      <c r="J127" s="3">
        <f>IFERROR(VLOOKUP(Table1[[#This Row],[FoamType]],$CB$1:$CC$25,2,FALSE),0)</f>
        <v>1.5</v>
      </c>
      <c r="K127" s="3">
        <v>50</v>
      </c>
      <c r="L127" s="3">
        <v>50</v>
      </c>
      <c r="M127" s="3">
        <v>24</v>
      </c>
      <c r="Q127" s="15">
        <v>35</v>
      </c>
      <c r="R127" s="3">
        <v>550</v>
      </c>
      <c r="S127" s="3">
        <v>24</v>
      </c>
      <c r="T127" s="3">
        <f t="shared" si="26"/>
        <v>33</v>
      </c>
      <c r="U127" s="4">
        <f t="shared" si="27"/>
        <v>33</v>
      </c>
      <c r="W127" s="4">
        <v>35</v>
      </c>
      <c r="X127" s="4">
        <f>IFERROR(   Table1[[#This Row],[البلوكات /م3]]+Table1[[#This Row],[البواقى
 المنصرفه
/م3]]-Table1[[#This Row],[البواقى
/م3]],0)</f>
        <v>43.92</v>
      </c>
      <c r="Y127" s="21">
        <f t="shared" si="28"/>
        <v>51.24</v>
      </c>
      <c r="Z127" s="3">
        <v>7</v>
      </c>
      <c r="AA127" s="12">
        <v>0</v>
      </c>
      <c r="AB127" s="15">
        <v>35</v>
      </c>
      <c r="AC127" s="20">
        <v>7.32</v>
      </c>
      <c r="AD127" s="9">
        <f>IFERROR((Table1[[#This Row],[إجمالى الإستهلاك
/م3]]-Table1[[#This Row],[الكمية 
المنتجة
/م3
 ]]),0)</f>
        <v>10.920000000000002</v>
      </c>
      <c r="AE127" s="29">
        <f>IFERROR((Table1[[#This Row],[الهالك
/م3]]/Table1[[#This Row],[إجمالى الإستهلاك
/م3]]),0)</f>
        <v>0.24863387978142079</v>
      </c>
      <c r="AG127" s="5">
        <f>IFERROR((Table1[[#This Row],[عدد
البلوكات]]*0.12),"")</f>
        <v>0.84</v>
      </c>
      <c r="AH12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22</v>
      </c>
      <c r="AJ127" s="59">
        <f>IFERROR(Table1[[#This Row],[Plan Hour]]/Table1[[#This Row],[ساعات
العمل
الفعلية]],0)</f>
        <v>0</v>
      </c>
      <c r="AK127" s="1">
        <f>IFERROR((Table1[[#This Row],[الكمية 
الفعلية
/م3]]-Table1[[#This Row],[الكمية 
المنتجة
/م3
 ]]),"")</f>
        <v>0</v>
      </c>
      <c r="AU127" s="18"/>
      <c r="AV127" s="18"/>
      <c r="AW127" s="1"/>
      <c r="AX127" s="1"/>
      <c r="AY127" s="1"/>
      <c r="AZ127" s="1"/>
      <c r="BA127" s="1"/>
      <c r="BB127" s="1" t="e">
        <f t="shared" si="29"/>
        <v>#DIV/0!</v>
      </c>
      <c r="BC127" s="1"/>
      <c r="BD127" s="1" t="e">
        <f t="shared" si="31"/>
        <v>#DIV/0!</v>
      </c>
      <c r="BE127" s="1"/>
      <c r="BF127" s="33">
        <f t="shared" si="30"/>
        <v>0</v>
      </c>
      <c r="BG127" s="11" t="e">
        <f t="shared" si="25"/>
        <v>#DIV/0!</v>
      </c>
      <c r="CB127"/>
      <c r="CC127"/>
      <c r="CD127"/>
      <c r="CE127" s="83"/>
      <c r="CF127"/>
      <c r="CG127"/>
      <c r="CH127"/>
      <c r="CI127"/>
      <c r="CJ127"/>
      <c r="CK127"/>
      <c r="CL127"/>
      <c r="CM127"/>
      <c r="CN127"/>
      <c r="CO127"/>
      <c r="CP127"/>
    </row>
    <row r="128" spans="1:94" ht="22.5" customHeight="1">
      <c r="A128" s="22">
        <v>44207</v>
      </c>
      <c r="B128" s="3" t="str">
        <f>TEXT(Table1[[#This Row],[Date]],"dddd")</f>
        <v>الإثنين</v>
      </c>
      <c r="C128" s="3">
        <f>WEEKNUM(Table1[[#This Row],[Date]],16)</f>
        <v>3</v>
      </c>
      <c r="D128" s="3" t="str">
        <f>TEXT(Table1[[#This Row],[Date]],"mmmm")</f>
        <v>يناير</v>
      </c>
      <c r="E128" s="3" t="str">
        <f>TEXT(Table1[[#This Row],[Date]],"yyyy")</f>
        <v>2021</v>
      </c>
      <c r="F128" s="3" t="s">
        <v>9</v>
      </c>
      <c r="G128" s="3">
        <v>100</v>
      </c>
      <c r="H128" s="5" t="s">
        <v>158</v>
      </c>
      <c r="I128" s="3" t="s">
        <v>85</v>
      </c>
      <c r="J128" s="3">
        <f>IFERROR(VLOOKUP(Table1[[#This Row],[FoamType]],$CB$1:$CC$25,2,FALSE),0)</f>
        <v>2.5</v>
      </c>
      <c r="K128" s="3">
        <v>60</v>
      </c>
      <c r="L128" s="3">
        <v>60</v>
      </c>
      <c r="M128" s="3">
        <v>44</v>
      </c>
      <c r="Q128" s="15">
        <v>20</v>
      </c>
      <c r="R128" s="3">
        <v>370</v>
      </c>
      <c r="S128" s="3">
        <v>44</v>
      </c>
      <c r="T128" s="3">
        <f t="shared" si="26"/>
        <v>58.607999999999997</v>
      </c>
      <c r="U128" s="4">
        <f t="shared" si="27"/>
        <v>58.607999999999997</v>
      </c>
      <c r="W128" s="4">
        <v>20</v>
      </c>
      <c r="X128" s="4">
        <f>IFERROR(   Table1[[#This Row],[البلوكات /م3]]+Table1[[#This Row],[البواقى
 المنصرفه
/م3]]-Table1[[#This Row],[البواقى
/م3]],0)</f>
        <v>62.789999999999992</v>
      </c>
      <c r="Y128" s="21">
        <f t="shared" si="28"/>
        <v>65.88</v>
      </c>
      <c r="Z128" s="3">
        <v>9</v>
      </c>
      <c r="AA128" s="12">
        <v>5.0999999999999996</v>
      </c>
      <c r="AB128" s="15">
        <v>20</v>
      </c>
      <c r="AC128" s="20">
        <v>8.19</v>
      </c>
      <c r="AD128" s="9">
        <f>IFERROR((Table1[[#This Row],[إجمالى الإستهلاك
/م3]]-Table1[[#This Row],[الكمية 
المنتجة
/م3
 ]]),0)</f>
        <v>4.1819999999999951</v>
      </c>
      <c r="AE128" s="29">
        <f>IFERROR((Table1[[#This Row],[الهالك
/م3]]/Table1[[#This Row],[إجمالى الإستهلاك
/م3]]),0)</f>
        <v>6.6602962255136094E-2</v>
      </c>
      <c r="AG128" s="5">
        <f>IFERROR((Table1[[#This Row],[عدد
البلوكات]]*0.12),"")</f>
        <v>1.08</v>
      </c>
      <c r="AH12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23.443199999999997</v>
      </c>
      <c r="AJ128" s="59">
        <f>IFERROR(Table1[[#This Row],[Plan Hour]]/Table1[[#This Row],[ساعات
العمل
الفعلية]],0)</f>
        <v>0</v>
      </c>
      <c r="AK128" s="1">
        <f>IFERROR((Table1[[#This Row],[الكمية 
الفعلية
/م3]]-Table1[[#This Row],[الكمية 
المنتجة
/م3
 ]]),"")</f>
        <v>0</v>
      </c>
      <c r="AU128" s="18"/>
      <c r="AV128" s="18"/>
      <c r="AW128" s="1"/>
      <c r="AX128" s="1"/>
      <c r="AY128" s="1"/>
      <c r="AZ128" s="1"/>
      <c r="BA128" s="1"/>
      <c r="BB128" s="1" t="e">
        <f t="shared" si="29"/>
        <v>#DIV/0!</v>
      </c>
      <c r="BC128" s="1"/>
      <c r="BD128" s="1" t="e">
        <f t="shared" si="31"/>
        <v>#DIV/0!</v>
      </c>
      <c r="BE128" s="1"/>
      <c r="BF128" s="33">
        <f t="shared" si="30"/>
        <v>0</v>
      </c>
      <c r="BG128" s="11" t="e">
        <f t="shared" si="25"/>
        <v>#DIV/0!</v>
      </c>
      <c r="CB128"/>
      <c r="CC128"/>
      <c r="CD128"/>
      <c r="CE128" s="83"/>
      <c r="CF128"/>
      <c r="CG128"/>
      <c r="CH128"/>
      <c r="CI128"/>
      <c r="CJ128"/>
      <c r="CK128"/>
      <c r="CL128"/>
      <c r="CM128"/>
      <c r="CN128"/>
      <c r="CO128"/>
      <c r="CP128"/>
    </row>
    <row r="129" spans="1:94" ht="22.5" customHeight="1">
      <c r="A129" s="22">
        <v>44207</v>
      </c>
      <c r="B129" s="3" t="str">
        <f>TEXT(Table1[[#This Row],[Date]],"dddd")</f>
        <v>الإثنين</v>
      </c>
      <c r="C129" s="3">
        <f>WEEKNUM(Table1[[#This Row],[Date]],16)</f>
        <v>3</v>
      </c>
      <c r="D129" s="3" t="str">
        <f>TEXT(Table1[[#This Row],[Date]],"mmmm")</f>
        <v>يناير</v>
      </c>
      <c r="E129" s="3" t="str">
        <f>TEXT(Table1[[#This Row],[Date]],"yyyy")</f>
        <v>2021</v>
      </c>
      <c r="F129" s="3" t="s">
        <v>9</v>
      </c>
      <c r="G129" s="3">
        <v>131</v>
      </c>
      <c r="H129" s="5" t="s">
        <v>172</v>
      </c>
      <c r="I129" s="3" t="s">
        <v>85</v>
      </c>
      <c r="J129" s="3">
        <f>IFERROR(VLOOKUP(Table1[[#This Row],[FoamType]],$CB$1:$CC$25,2,FALSE),0)</f>
        <v>2.5</v>
      </c>
      <c r="K129" s="3">
        <v>40</v>
      </c>
      <c r="L129" s="3">
        <v>20</v>
      </c>
      <c r="M129" s="3">
        <v>29</v>
      </c>
      <c r="Q129" s="15">
        <v>20</v>
      </c>
      <c r="R129" s="3">
        <v>42</v>
      </c>
      <c r="S129" s="3">
        <v>29</v>
      </c>
      <c r="T129" s="3">
        <f t="shared" si="26"/>
        <v>0.97440000000000004</v>
      </c>
      <c r="U129" s="4">
        <f t="shared" si="27"/>
        <v>0.97440000000000004</v>
      </c>
      <c r="X129" s="4">
        <f>IFERROR(   Table1[[#This Row],[البلوكات /م3]]+Table1[[#This Row],[البواقى
 المنصرفه
/م3]]-Table1[[#This Row],[البواقى
/م3]],0)</f>
        <v>0</v>
      </c>
      <c r="Y129" s="21">
        <f t="shared" si="28"/>
        <v>0</v>
      </c>
      <c r="AB129" s="15"/>
      <c r="AD129" s="9">
        <f>IFERROR((Table1[[#This Row],[إجمالى الإستهلاك
/م3]]-Table1[[#This Row],[الكمية 
المنتجة
/م3
 ]]),0)</f>
        <v>-0.97440000000000004</v>
      </c>
      <c r="AE129" s="29">
        <f>IFERROR((Table1[[#This Row],[الهالك
/م3]]/Table1[[#This Row],[إجمالى الإستهلاك
/م3]]),0)</f>
        <v>0</v>
      </c>
      <c r="AG129" s="5">
        <f>IFERROR((Table1[[#This Row],[عدد
البلوكات]]*0.12),"")</f>
        <v>0</v>
      </c>
      <c r="AH12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0.38976</v>
      </c>
      <c r="AJ129" s="59">
        <f>IFERROR(Table1[[#This Row],[Plan Hour]]/Table1[[#This Row],[ساعات
العمل
الفعلية]],0)</f>
        <v>0</v>
      </c>
      <c r="AK129" s="1">
        <f>IFERROR((Table1[[#This Row],[الكمية 
الفعلية
/م3]]-Table1[[#This Row],[الكمية 
المنتجة
/م3
 ]]),"")</f>
        <v>0</v>
      </c>
      <c r="AU129" s="18"/>
      <c r="AV129" s="18"/>
      <c r="AW129" s="1"/>
      <c r="AX129" s="1"/>
      <c r="AY129" s="1"/>
      <c r="AZ129" s="1"/>
      <c r="BA129" s="1"/>
      <c r="BB129" s="1" t="e">
        <f t="shared" si="29"/>
        <v>#DIV/0!</v>
      </c>
      <c r="BC129" s="1"/>
      <c r="BD129" s="1" t="e">
        <f t="shared" si="31"/>
        <v>#DIV/0!</v>
      </c>
      <c r="BE129" s="1"/>
      <c r="BF129" s="33">
        <f t="shared" si="30"/>
        <v>0</v>
      </c>
      <c r="BG129" s="11" t="e">
        <f t="shared" si="25"/>
        <v>#DIV/0!</v>
      </c>
      <c r="CB129"/>
      <c r="CC129"/>
      <c r="CD129"/>
      <c r="CE129" s="83"/>
      <c r="CF129"/>
      <c r="CG129"/>
      <c r="CH129"/>
      <c r="CI129"/>
      <c r="CJ129"/>
      <c r="CK129"/>
      <c r="CL129"/>
      <c r="CM129"/>
      <c r="CN129"/>
      <c r="CO129"/>
      <c r="CP129"/>
    </row>
    <row r="130" spans="1:94" ht="22.5" customHeight="1">
      <c r="A130" s="22">
        <v>44207</v>
      </c>
      <c r="B130" s="3" t="str">
        <f>TEXT(Table1[[#This Row],[Date]],"dddd")</f>
        <v>الإثنين</v>
      </c>
      <c r="C130" s="3">
        <f>WEEKNUM(Table1[[#This Row],[Date]],16)</f>
        <v>3</v>
      </c>
      <c r="D130" s="3" t="str">
        <f>TEXT(Table1[[#This Row],[Date]],"mmmm")</f>
        <v>يناير</v>
      </c>
      <c r="E130" s="3" t="str">
        <f>TEXT(Table1[[#This Row],[Date]],"yyyy")</f>
        <v>2021</v>
      </c>
      <c r="F130" s="3" t="s">
        <v>9</v>
      </c>
      <c r="G130" s="3">
        <v>9449</v>
      </c>
      <c r="H130" s="5" t="s">
        <v>25</v>
      </c>
      <c r="I130" s="3" t="s">
        <v>92</v>
      </c>
      <c r="J130" s="3">
        <f>IFERROR(VLOOKUP(Table1[[#This Row],[FoamType]],$CB$1:$CC$25,2,FALSE),0)</f>
        <v>0.6</v>
      </c>
      <c r="K130" s="3">
        <v>70</v>
      </c>
      <c r="L130" s="3">
        <v>35</v>
      </c>
      <c r="M130" s="3">
        <v>1</v>
      </c>
      <c r="Q130" s="15">
        <v>12</v>
      </c>
      <c r="S130" s="3">
        <v>1.2</v>
      </c>
      <c r="T130" s="3">
        <v>21</v>
      </c>
      <c r="U130" s="4">
        <v>20</v>
      </c>
      <c r="W130" s="4">
        <v>12</v>
      </c>
      <c r="X130" s="4">
        <f>IFERROR(   Table1[[#This Row],[البلوكات /م3]]+Table1[[#This Row],[البواقى
 المنصرفه
/م3]]-Table1[[#This Row],[البواقى
/م3]],0)</f>
        <v>21.11</v>
      </c>
      <c r="Y130" s="21">
        <f t="shared" si="28"/>
        <v>21.96</v>
      </c>
      <c r="Z130" s="3">
        <v>3</v>
      </c>
      <c r="AA130" s="12">
        <v>0</v>
      </c>
      <c r="AB130" s="15">
        <v>12</v>
      </c>
      <c r="AC130" s="20">
        <v>0.85</v>
      </c>
      <c r="AD130" s="9">
        <f>IFERROR((Table1[[#This Row],[إجمالى الإستهلاك
/م3]]-Table1[[#This Row],[الكمية 
المنتجة
/م3
 ]]),0)</f>
        <v>1.1099999999999994</v>
      </c>
      <c r="AE130" s="29">
        <f>IFERROR((Table1[[#This Row],[الهالك
/م3]]/Table1[[#This Row],[إجمالى الإستهلاك
/م3]]),0)</f>
        <v>5.2581714827096136E-2</v>
      </c>
      <c r="AG130" s="5">
        <f>IFERROR((Table1[[#This Row],[عدد
البلوكات]]*0.12),"")</f>
        <v>0.36</v>
      </c>
      <c r="AH13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33.333333333333336</v>
      </c>
      <c r="AJ130" s="59">
        <f>IFERROR(Table1[[#This Row],[Plan Hour]]/Table1[[#This Row],[ساعات
العمل
الفعلية]],0)</f>
        <v>0</v>
      </c>
      <c r="AK130" s="1">
        <f>IFERROR((Table1[[#This Row],[الكمية 
الفعلية
/م3]]-Table1[[#This Row],[الكمية 
المنتجة
/م3
 ]]),"")</f>
        <v>1</v>
      </c>
      <c r="AU130" s="18"/>
      <c r="AV130" s="18"/>
      <c r="AW130" s="1"/>
      <c r="AX130" s="1"/>
      <c r="AY130" s="1"/>
      <c r="AZ130" s="1"/>
      <c r="BA130" s="1"/>
      <c r="BB130" s="1" t="e">
        <f t="shared" si="29"/>
        <v>#DIV/0!</v>
      </c>
      <c r="BC130" s="1"/>
      <c r="BD130" s="1" t="e">
        <f t="shared" si="31"/>
        <v>#DIV/0!</v>
      </c>
      <c r="BE130" s="1"/>
      <c r="BF130" s="33">
        <f t="shared" si="30"/>
        <v>0</v>
      </c>
      <c r="BG130" s="11" t="e">
        <f t="shared" si="25"/>
        <v>#DIV/0!</v>
      </c>
      <c r="CB130"/>
      <c r="CC130"/>
      <c r="CD130"/>
      <c r="CE130" s="83"/>
      <c r="CF130"/>
      <c r="CG130"/>
      <c r="CH130"/>
      <c r="CI130"/>
      <c r="CJ130"/>
      <c r="CK130"/>
      <c r="CL130"/>
      <c r="CM130"/>
      <c r="CN130"/>
      <c r="CO130"/>
      <c r="CP130"/>
    </row>
    <row r="131" spans="1:94" ht="22.5" customHeight="1">
      <c r="A131" s="22">
        <v>44207</v>
      </c>
      <c r="B131" s="3" t="str">
        <f>TEXT(Table1[[#This Row],[Date]],"dddd")</f>
        <v>الإثنين</v>
      </c>
      <c r="C131" s="3">
        <f>WEEKNUM(Table1[[#This Row],[Date]],16)</f>
        <v>3</v>
      </c>
      <c r="D131" s="3" t="str">
        <f>TEXT(Table1[[#This Row],[Date]],"mmmm")</f>
        <v>يناير</v>
      </c>
      <c r="E131" s="3" t="str">
        <f>TEXT(Table1[[#This Row],[Date]],"yyyy")</f>
        <v>2021</v>
      </c>
      <c r="F131" s="3" t="s">
        <v>9</v>
      </c>
      <c r="G131" s="3">
        <v>3</v>
      </c>
      <c r="H131" s="5" t="s">
        <v>47</v>
      </c>
      <c r="I131" s="3" t="s">
        <v>92</v>
      </c>
      <c r="J131" s="3">
        <f>IFERROR(VLOOKUP(Table1[[#This Row],[FoamType]],$CB$1:$CC$25,2,FALSE),0)</f>
        <v>0.6</v>
      </c>
      <c r="K131" s="3">
        <v>10</v>
      </c>
      <c r="L131" s="3">
        <v>8</v>
      </c>
      <c r="M131" s="3">
        <v>4</v>
      </c>
      <c r="Q131" s="15">
        <v>35</v>
      </c>
      <c r="S131" s="3">
        <v>4.0999999999999996</v>
      </c>
      <c r="T131" s="3">
        <v>3.5</v>
      </c>
      <c r="U131" s="4">
        <v>3</v>
      </c>
      <c r="X131" s="4">
        <f>IFERROR(   Table1[[#This Row],[البلوكات /م3]]+Table1[[#This Row],[البواقى
 المنصرفه
/م3]]-Table1[[#This Row],[البواقى
/م3]],0)</f>
        <v>0</v>
      </c>
      <c r="Y131" s="21">
        <f t="shared" si="28"/>
        <v>0</v>
      </c>
      <c r="AB131" s="15"/>
      <c r="AD131" s="9">
        <f>IFERROR((Table1[[#This Row],[إجمالى الإستهلاك
/م3]]-Table1[[#This Row],[الكمية 
المنتجة
/م3
 ]]),0)</f>
        <v>-3</v>
      </c>
      <c r="AE131" s="29">
        <f>IFERROR((Table1[[#This Row],[الهالك
/م3]]/Table1[[#This Row],[إجمالى الإستهلاك
/م3]]),0)</f>
        <v>0</v>
      </c>
      <c r="AG131" s="5">
        <f>IFERROR((Table1[[#This Row],[عدد
البلوكات]]*0.12),"")</f>
        <v>0</v>
      </c>
      <c r="AH13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31" s="59">
        <f>IFERROR(Table1[[#This Row],[Plan Hour]]/Table1[[#This Row],[ساعات
العمل
الفعلية]],0)</f>
        <v>0</v>
      </c>
      <c r="AK131" s="1">
        <f>IFERROR((Table1[[#This Row],[الكمية 
الفعلية
/م3]]-Table1[[#This Row],[الكمية 
المنتجة
/م3
 ]]),"")</f>
        <v>0.5</v>
      </c>
      <c r="AU131" s="18"/>
      <c r="AV131" s="18"/>
      <c r="AW131" s="1"/>
      <c r="AX131" s="1"/>
      <c r="AY131" s="1"/>
      <c r="AZ131" s="1"/>
      <c r="BA131" s="1"/>
      <c r="BB131" s="1" t="e">
        <f t="shared" si="29"/>
        <v>#DIV/0!</v>
      </c>
      <c r="BC131" s="1"/>
      <c r="BD131" s="1" t="e">
        <f t="shared" si="31"/>
        <v>#DIV/0!</v>
      </c>
      <c r="BE131" s="1"/>
      <c r="BF131" s="33">
        <f t="shared" si="30"/>
        <v>0</v>
      </c>
      <c r="BG131" s="11" t="e">
        <f t="shared" si="25"/>
        <v>#DIV/0!</v>
      </c>
      <c r="CB131"/>
      <c r="CC131"/>
      <c r="CD131"/>
      <c r="CE131" s="83"/>
      <c r="CF131"/>
      <c r="CG131"/>
      <c r="CH131"/>
      <c r="CI131"/>
      <c r="CJ131"/>
      <c r="CK131"/>
      <c r="CL131"/>
      <c r="CM131"/>
      <c r="CN131"/>
      <c r="CO131"/>
      <c r="CP131"/>
    </row>
    <row r="132" spans="1:94" ht="22.5" customHeight="1">
      <c r="A132" s="22">
        <v>44208</v>
      </c>
      <c r="B132" s="9" t="str">
        <f>TEXT(Table1[[#This Row],[Date]],"dddd")</f>
        <v>الثلاثاء</v>
      </c>
      <c r="C132" s="9">
        <f>WEEKNUM(Table1[[#This Row],[Date]],16)</f>
        <v>3</v>
      </c>
      <c r="D132" s="9" t="str">
        <f>TEXT(Table1[[#This Row],[Date]],"mmmm")</f>
        <v>يناير</v>
      </c>
      <c r="E132" s="9" t="str">
        <f>TEXT(Table1[[#This Row],[Date]],"yyyy")</f>
        <v>2021</v>
      </c>
      <c r="F132" s="9" t="s">
        <v>8</v>
      </c>
      <c r="G132" s="9">
        <v>159</v>
      </c>
      <c r="H132" s="9" t="s">
        <v>169</v>
      </c>
      <c r="I132" s="9" t="s">
        <v>86</v>
      </c>
      <c r="J132" s="3">
        <f>IFERROR(VLOOKUP(Table1[[#This Row],[FoamType]],$CB$1:$CC$25,2,FALSE),0)</f>
        <v>3</v>
      </c>
      <c r="K132" s="9">
        <v>200</v>
      </c>
      <c r="L132" s="9">
        <v>100</v>
      </c>
      <c r="M132" s="9">
        <v>40</v>
      </c>
      <c r="N132" s="9"/>
      <c r="O132" s="9"/>
      <c r="P132" s="9"/>
      <c r="Q132" s="9">
        <v>10</v>
      </c>
      <c r="R132" s="9">
        <v>36</v>
      </c>
      <c r="S132" s="9">
        <v>40</v>
      </c>
      <c r="T132" s="9">
        <f t="shared" si="26"/>
        <v>28.8</v>
      </c>
      <c r="U132" s="9">
        <f t="shared" si="27"/>
        <v>28.8</v>
      </c>
      <c r="V132" s="9"/>
      <c r="W132" s="9">
        <v>10</v>
      </c>
      <c r="X132" s="9">
        <f>IFERROR(   Table1[[#This Row],[البلوكات /م3]]+Table1[[#This Row],[البواقى
 المنصرفه
/م3]]-Table1[[#This Row],[البواقى
/م3]],0)</f>
        <v>36.059999999999995</v>
      </c>
      <c r="Y132" s="9">
        <f t="shared" si="28"/>
        <v>43.92</v>
      </c>
      <c r="Z132" s="9">
        <v>6</v>
      </c>
      <c r="AA132" s="9">
        <v>8.02</v>
      </c>
      <c r="AB132" s="9">
        <v>10</v>
      </c>
      <c r="AC132" s="9">
        <v>15.88</v>
      </c>
      <c r="AD132" s="9">
        <f>IFERROR((Table1[[#This Row],[إجمالى الإستهلاك
/م3]]-Table1[[#This Row],[الكمية 
المنتجة
/م3
 ]]),0)</f>
        <v>7.2599999999999945</v>
      </c>
      <c r="AE132" s="29">
        <f>IFERROR((Table1[[#This Row],[الهالك
/م3]]/Table1[[#This Row],[إجمالى الإستهلاك
/م3]]),0)</f>
        <v>0.20133111480865212</v>
      </c>
      <c r="AF132" s="9"/>
      <c r="AG132" s="9">
        <f>IFERROR((Table1[[#This Row],[عدد
البلوكات]]*0.12),"")</f>
        <v>0.72</v>
      </c>
      <c r="AH132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9.6</v>
      </c>
      <c r="AI132" s="9">
        <v>58</v>
      </c>
      <c r="AJ132" s="60">
        <f>IFERROR(Table1[[#This Row],[Plan Hour]]/Table1[[#This Row],[ساعات
العمل
الفعلية]],0)</f>
        <v>0.16551724137931034</v>
      </c>
      <c r="AK132" s="9">
        <f>IFERROR((Table1[[#This Row],[الكمية 
الفعلية
/م3]]-Table1[[#This Row],[الكمية 
المنتجة
/م3
 ]]),"")</f>
        <v>0</v>
      </c>
      <c r="AL132" s="9"/>
      <c r="AM132" s="9"/>
      <c r="AN132" s="9">
        <v>1.55</v>
      </c>
      <c r="AO132" s="9"/>
      <c r="AP132" s="9">
        <v>1.55</v>
      </c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1">
        <f t="shared" si="29"/>
        <v>0.81333333333333335</v>
      </c>
      <c r="BC132" s="9">
        <v>0.8</v>
      </c>
      <c r="BD132" s="1">
        <f t="shared" si="31"/>
        <v>1.3333333333333345E-2</v>
      </c>
      <c r="BE132" s="9">
        <v>9</v>
      </c>
      <c r="BF132" s="9">
        <f t="shared" si="30"/>
        <v>1.2295081967213115</v>
      </c>
      <c r="BG132" s="28">
        <f t="shared" si="25"/>
        <v>1.6393442622950834E-2</v>
      </c>
      <c r="CB132"/>
      <c r="CC132"/>
      <c r="CD132"/>
      <c r="CE132" s="83"/>
      <c r="CF132"/>
      <c r="CG132"/>
      <c r="CH132"/>
      <c r="CI132"/>
      <c r="CJ132"/>
      <c r="CK132"/>
      <c r="CL132"/>
      <c r="CM132"/>
      <c r="CN132"/>
      <c r="CO132"/>
      <c r="CP132"/>
    </row>
    <row r="133" spans="1:94" ht="22.5" customHeight="1">
      <c r="A133" s="22">
        <v>44208</v>
      </c>
      <c r="B133" s="3" t="str">
        <f>TEXT(Table1[[#This Row],[Date]],"dddd")</f>
        <v>الثلاثاء</v>
      </c>
      <c r="C133" s="3">
        <f>WEEKNUM(Table1[[#This Row],[Date]],16)</f>
        <v>3</v>
      </c>
      <c r="D133" s="3" t="str">
        <f>TEXT(Table1[[#This Row],[Date]],"mmmm")</f>
        <v>يناير</v>
      </c>
      <c r="E133" s="3" t="str">
        <f>TEXT(Table1[[#This Row],[Date]],"yyyy")</f>
        <v>2021</v>
      </c>
      <c r="F133" s="3" t="s">
        <v>8</v>
      </c>
      <c r="G133" s="3">
        <v>159</v>
      </c>
      <c r="H133" s="5" t="s">
        <v>169</v>
      </c>
      <c r="I133" s="3" t="s">
        <v>86</v>
      </c>
      <c r="J133" s="3">
        <f>IFERROR(VLOOKUP(Table1[[#This Row],[FoamType]],$CB$1:$CC$25,2,FALSE),0)</f>
        <v>3</v>
      </c>
      <c r="K133" s="3">
        <v>200</v>
      </c>
      <c r="L133" s="3">
        <v>100</v>
      </c>
      <c r="M133" s="3">
        <v>10</v>
      </c>
      <c r="Q133" s="15">
        <v>10</v>
      </c>
      <c r="R133" s="3">
        <v>15</v>
      </c>
      <c r="S133" s="3">
        <v>10</v>
      </c>
      <c r="T133" s="3">
        <f t="shared" si="26"/>
        <v>3</v>
      </c>
      <c r="U133" s="4">
        <f t="shared" si="27"/>
        <v>3</v>
      </c>
      <c r="X133" s="4">
        <f>IFERROR(   Table1[[#This Row],[البلوكات /م3]]+Table1[[#This Row],[البواقى
 المنصرفه
/م3]]-Table1[[#This Row],[البواقى
/م3]],0)</f>
        <v>0</v>
      </c>
      <c r="Y133" s="21">
        <f t="shared" si="28"/>
        <v>0</v>
      </c>
      <c r="AB133" s="15"/>
      <c r="AD133" s="9">
        <f>IFERROR((Table1[[#This Row],[إجمالى الإستهلاك
/م3]]-Table1[[#This Row],[الكمية 
المنتجة
/م3
 ]]),0)</f>
        <v>-3</v>
      </c>
      <c r="AE133" s="29">
        <f>IFERROR((Table1[[#This Row],[الهالك
/م3]]/Table1[[#This Row],[إجمالى الإستهلاك
/م3]]),0)</f>
        <v>0</v>
      </c>
      <c r="AG133" s="5">
        <f>IFERROR((Table1[[#This Row],[عدد
البلوكات]]*0.12),"")</f>
        <v>0</v>
      </c>
      <c r="AH13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133" s="59">
        <f>IFERROR(Table1[[#This Row],[Plan Hour]]/Table1[[#This Row],[ساعات
العمل
الفعلية]],0)</f>
        <v>0</v>
      </c>
      <c r="AK133" s="1">
        <f>IFERROR((Table1[[#This Row],[الكمية 
الفعلية
/م3]]-Table1[[#This Row],[الكمية 
المنتجة
/م3
 ]]),"")</f>
        <v>0</v>
      </c>
      <c r="AU133" s="18"/>
      <c r="AV133" s="18"/>
      <c r="AW133" s="1"/>
      <c r="AX133" s="1"/>
      <c r="AY133" s="1"/>
      <c r="AZ133" s="1"/>
      <c r="BA133" s="1"/>
      <c r="BB133" s="27">
        <f t="shared" si="29"/>
        <v>0.20333333333333334</v>
      </c>
      <c r="BC133" s="1">
        <v>0.20200000000000001</v>
      </c>
      <c r="BD133" s="1">
        <f t="shared" si="31"/>
        <v>1.3333333333333346E-3</v>
      </c>
      <c r="BE133" s="1">
        <v>36</v>
      </c>
      <c r="BF133" s="33">
        <f t="shared" si="30"/>
        <v>4.918032786885246</v>
      </c>
      <c r="BG133" s="11">
        <f t="shared" si="25"/>
        <v>6.5573770491803331E-3</v>
      </c>
      <c r="CB133"/>
      <c r="CC133"/>
      <c r="CD133"/>
      <c r="CE133" s="83"/>
      <c r="CF133"/>
      <c r="CG133"/>
      <c r="CH133"/>
      <c r="CI133"/>
      <c r="CJ133"/>
      <c r="CK133"/>
      <c r="CL133"/>
      <c r="CM133"/>
      <c r="CN133"/>
      <c r="CO133"/>
      <c r="CP133"/>
    </row>
    <row r="134" spans="1:94" ht="22.5" customHeight="1">
      <c r="A134" s="22">
        <v>44208</v>
      </c>
      <c r="B134" s="3" t="str">
        <f>TEXT(Table1[[#This Row],[Date]],"dddd")</f>
        <v>الثلاثاء</v>
      </c>
      <c r="C134" s="3">
        <f>WEEKNUM(Table1[[#This Row],[Date]],16)</f>
        <v>3</v>
      </c>
      <c r="D134" s="3" t="str">
        <f>TEXT(Table1[[#This Row],[Date]],"mmmm")</f>
        <v>يناير</v>
      </c>
      <c r="E134" s="3" t="str">
        <f>TEXT(Table1[[#This Row],[Date]],"yyyy")</f>
        <v>2021</v>
      </c>
      <c r="F134" s="3" t="s">
        <v>8</v>
      </c>
      <c r="G134" s="3">
        <v>165</v>
      </c>
      <c r="H134" s="5" t="s">
        <v>175</v>
      </c>
      <c r="I134" s="3" t="s">
        <v>86</v>
      </c>
      <c r="J134" s="3">
        <f>IFERROR(VLOOKUP(Table1[[#This Row],[FoamType]],$CB$1:$CC$25,2,FALSE),0)</f>
        <v>3</v>
      </c>
      <c r="K134" s="3">
        <v>200</v>
      </c>
      <c r="L134" s="3">
        <v>100</v>
      </c>
      <c r="M134" s="3">
        <v>5</v>
      </c>
      <c r="Q134" s="15">
        <v>12</v>
      </c>
      <c r="S134" s="3">
        <v>5.2</v>
      </c>
      <c r="T134" s="3">
        <v>11</v>
      </c>
      <c r="U134" s="4">
        <v>10</v>
      </c>
      <c r="W134" s="4">
        <v>12</v>
      </c>
      <c r="X134" s="4">
        <f>IFERROR(   Table1[[#This Row],[البلوكات /م3]]+Table1[[#This Row],[البواقى
 المنصرفه
/م3]]-Table1[[#This Row],[البواقى
/م3]],0)</f>
        <v>34.799999999999997</v>
      </c>
      <c r="Y134" s="21">
        <f t="shared" si="28"/>
        <v>21.96</v>
      </c>
      <c r="Z134" s="3">
        <v>3</v>
      </c>
      <c r="AA134" s="12">
        <v>14.54</v>
      </c>
      <c r="AB134" s="15">
        <v>12</v>
      </c>
      <c r="AC134" s="20">
        <v>1.7</v>
      </c>
      <c r="AD134" s="9">
        <f>IFERROR((Table1[[#This Row],[إجمالى الإستهلاك
/م3]]-Table1[[#This Row],[الكمية 
المنتجة
/م3
 ]]),0)</f>
        <v>24.799999999999997</v>
      </c>
      <c r="AE134" s="29">
        <f>IFERROR((Table1[[#This Row],[الهالك
/م3]]/Table1[[#This Row],[إجمالى الإستهلاك
/م3]]),0)</f>
        <v>0.71264367816091956</v>
      </c>
      <c r="AG134" s="5">
        <f>IFERROR((Table1[[#This Row],[عدد
البلوكات]]*0.12),"")</f>
        <v>0.36</v>
      </c>
      <c r="AH13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3.3333333333333335</v>
      </c>
      <c r="AJ134" s="59">
        <f>IFERROR(Table1[[#This Row],[Plan Hour]]/Table1[[#This Row],[ساعات
العمل
الفعلية]],0)</f>
        <v>0</v>
      </c>
      <c r="AK134" s="1">
        <f>IFERROR((Table1[[#This Row],[الكمية 
الفعلية
/م3]]-Table1[[#This Row],[الكمية 
المنتجة
/م3
 ]]),"")</f>
        <v>1</v>
      </c>
      <c r="AU134" s="18"/>
      <c r="AV134" s="18"/>
      <c r="AW134" s="1"/>
      <c r="AX134" s="1"/>
      <c r="AY134" s="1"/>
      <c r="AZ134" s="1"/>
      <c r="BA134" s="1"/>
      <c r="BB134" s="1" t="e">
        <f t="shared" si="29"/>
        <v>#DIV/0!</v>
      </c>
      <c r="BC134" s="1"/>
      <c r="BD134" s="1" t="e">
        <f t="shared" si="31"/>
        <v>#DIV/0!</v>
      </c>
      <c r="BE134" s="1"/>
      <c r="BF134" s="33">
        <f t="shared" si="30"/>
        <v>0</v>
      </c>
      <c r="BG134" s="11" t="e">
        <f t="shared" si="25"/>
        <v>#DIV/0!</v>
      </c>
      <c r="CB134"/>
      <c r="CC134"/>
      <c r="CD134"/>
      <c r="CE134" s="83"/>
      <c r="CF134"/>
      <c r="CG134"/>
      <c r="CH134"/>
      <c r="CI134"/>
      <c r="CJ134"/>
      <c r="CK134"/>
      <c r="CL134"/>
      <c r="CM134"/>
      <c r="CN134"/>
      <c r="CO134"/>
      <c r="CP134"/>
    </row>
    <row r="135" spans="1:94" ht="22.5" customHeight="1">
      <c r="A135" s="22">
        <v>44208</v>
      </c>
      <c r="B135" s="3" t="str">
        <f>TEXT(Table1[[#This Row],[Date]],"dddd")</f>
        <v>الثلاثاء</v>
      </c>
      <c r="C135" s="3">
        <f>WEEKNUM(Table1[[#This Row],[Date]],16)</f>
        <v>3</v>
      </c>
      <c r="D135" s="3" t="str">
        <f>TEXT(Table1[[#This Row],[Date]],"mmmm")</f>
        <v>يناير</v>
      </c>
      <c r="E135" s="3" t="str">
        <f>TEXT(Table1[[#This Row],[Date]],"yyyy")</f>
        <v>2021</v>
      </c>
      <c r="F135" s="3" t="s">
        <v>8</v>
      </c>
      <c r="G135" s="3">
        <v>77</v>
      </c>
      <c r="H135" s="5" t="s">
        <v>113</v>
      </c>
      <c r="I135" s="3" t="s">
        <v>135</v>
      </c>
      <c r="J135" s="3">
        <f>IFERROR(VLOOKUP(Table1[[#This Row],[FoamType]],$CB$1:$CC$25,2,FALSE),0)</f>
        <v>1.5</v>
      </c>
      <c r="K135" s="3">
        <v>60</v>
      </c>
      <c r="L135" s="3">
        <v>60</v>
      </c>
      <c r="M135" s="3">
        <v>39</v>
      </c>
      <c r="Q135" s="15">
        <v>30</v>
      </c>
      <c r="R135" s="3">
        <v>17</v>
      </c>
      <c r="S135" s="3">
        <v>39</v>
      </c>
      <c r="T135" s="3">
        <f t="shared" si="26"/>
        <v>2.3868</v>
      </c>
      <c r="U135" s="4">
        <f t="shared" si="27"/>
        <v>2.3868</v>
      </c>
      <c r="X135" s="4">
        <f>IFERROR(   Table1[[#This Row],[البلوكات /م3]]+Table1[[#This Row],[البواقى
 المنصرفه
/م3]]-Table1[[#This Row],[البواقى
/م3]],0)</f>
        <v>0</v>
      </c>
      <c r="Y135" s="21">
        <f t="shared" si="28"/>
        <v>0</v>
      </c>
      <c r="AB135" s="15"/>
      <c r="AD135" s="9">
        <f>IFERROR((Table1[[#This Row],[إجمالى الإستهلاك
/م3]]-Table1[[#This Row],[الكمية 
المنتجة
/م3
 ]]),0)</f>
        <v>-2.3868</v>
      </c>
      <c r="AE135" s="29">
        <f>IFERROR((Table1[[#This Row],[الهالك
/م3]]/Table1[[#This Row],[إجمالى الإستهلاك
/م3]]),0)</f>
        <v>0</v>
      </c>
      <c r="AG135" s="5">
        <f>IFERROR((Table1[[#This Row],[عدد
البلوكات]]*0.12),"")</f>
        <v>0</v>
      </c>
      <c r="AH13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1.5911999999999999</v>
      </c>
      <c r="AJ135" s="59">
        <f>IFERROR(Table1[[#This Row],[Plan Hour]]/Table1[[#This Row],[ساعات
العمل
الفعلية]],0)</f>
        <v>0</v>
      </c>
      <c r="AK135" s="1">
        <f>IFERROR((Table1[[#This Row],[الكمية 
الفعلية
/م3]]-Table1[[#This Row],[الكمية 
المنتجة
/م3
 ]]),"")</f>
        <v>0</v>
      </c>
      <c r="AU135" s="18"/>
      <c r="AV135" s="18"/>
      <c r="AW135" s="1"/>
      <c r="AX135" s="1"/>
      <c r="AY135" s="1"/>
      <c r="AZ135" s="1"/>
      <c r="BA135" s="1"/>
      <c r="BB135" s="1" t="e">
        <f t="shared" si="29"/>
        <v>#DIV/0!</v>
      </c>
      <c r="BC135" s="1"/>
      <c r="BD135" s="1" t="e">
        <f t="shared" si="31"/>
        <v>#DIV/0!</v>
      </c>
      <c r="BE135" s="1"/>
      <c r="BF135" s="33">
        <f t="shared" si="30"/>
        <v>0</v>
      </c>
      <c r="BG135" s="11" t="e">
        <f t="shared" si="25"/>
        <v>#DIV/0!</v>
      </c>
      <c r="CB135"/>
      <c r="CC135"/>
      <c r="CD135"/>
      <c r="CE135" s="83"/>
      <c r="CF135"/>
      <c r="CG135"/>
      <c r="CH135"/>
      <c r="CI135"/>
      <c r="CJ135"/>
      <c r="CK135"/>
      <c r="CL135"/>
      <c r="CM135"/>
      <c r="CN135"/>
      <c r="CO135"/>
      <c r="CP135"/>
    </row>
    <row r="136" spans="1:94" ht="22.5" customHeight="1">
      <c r="A136" s="22">
        <v>44208</v>
      </c>
      <c r="B136" s="3" t="str">
        <f>TEXT(Table1[[#This Row],[Date]],"dddd")</f>
        <v>الثلاثاء</v>
      </c>
      <c r="C136" s="3">
        <f>WEEKNUM(Table1[[#This Row],[Date]],16)</f>
        <v>3</v>
      </c>
      <c r="D136" s="3" t="str">
        <f>TEXT(Table1[[#This Row],[Date]],"mmmm")</f>
        <v>يناير</v>
      </c>
      <c r="E136" s="3" t="str">
        <f>TEXT(Table1[[#This Row],[Date]],"yyyy")</f>
        <v>2021</v>
      </c>
      <c r="F136" s="3" t="s">
        <v>8</v>
      </c>
      <c r="G136" s="3">
        <v>166</v>
      </c>
      <c r="H136" s="5" t="s">
        <v>147</v>
      </c>
      <c r="I136" s="3" t="s">
        <v>135</v>
      </c>
      <c r="J136" s="3">
        <f>IFERROR(VLOOKUP(Table1[[#This Row],[FoamType]],$CB$1:$CC$25,2,FALSE),0)</f>
        <v>1.5</v>
      </c>
      <c r="K136" s="3">
        <v>40</v>
      </c>
      <c r="L136" s="3">
        <v>30</v>
      </c>
      <c r="M136" s="3">
        <v>25</v>
      </c>
      <c r="Q136" s="15">
        <v>35</v>
      </c>
      <c r="R136" s="3">
        <v>271</v>
      </c>
      <c r="S136" s="3">
        <v>25</v>
      </c>
      <c r="T136" s="3">
        <f t="shared" si="26"/>
        <v>8.1300000000000008</v>
      </c>
      <c r="U136" s="4">
        <f t="shared" si="27"/>
        <v>8.1300000000000008</v>
      </c>
      <c r="W136" s="4">
        <v>35</v>
      </c>
      <c r="X136" s="4">
        <f>IFERROR(   Table1[[#This Row],[البلوكات /م3]]+Table1[[#This Row],[البواقى
 المنصرفه
/م3]]-Table1[[#This Row],[البواقى
/م3]],0)</f>
        <v>11.160000000000002</v>
      </c>
      <c r="Y136" s="21">
        <f t="shared" si="28"/>
        <v>14.64</v>
      </c>
      <c r="Z136" s="3">
        <v>2</v>
      </c>
      <c r="AA136" s="12">
        <v>2.17</v>
      </c>
      <c r="AB136" s="15">
        <v>35</v>
      </c>
      <c r="AC136" s="20">
        <v>5.65</v>
      </c>
      <c r="AD136" s="9">
        <f>IFERROR((Table1[[#This Row],[إجمالى الإستهلاك
/م3]]-Table1[[#This Row],[الكمية 
المنتجة
/م3
 ]]),0)</f>
        <v>3.0300000000000011</v>
      </c>
      <c r="AE136" s="29">
        <f>IFERROR((Table1[[#This Row],[الهالك
/م3]]/Table1[[#This Row],[إجمالى الإستهلاك
/م3]]),0)</f>
        <v>0.27150537634408606</v>
      </c>
      <c r="AG136" s="5">
        <f>IFERROR((Table1[[#This Row],[عدد
البلوكات]]*0.12),"")</f>
        <v>0.24</v>
      </c>
      <c r="AH13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5.4200000000000008</v>
      </c>
      <c r="AJ136" s="59">
        <f>IFERROR(Table1[[#This Row],[Plan Hour]]/Table1[[#This Row],[ساعات
العمل
الفعلية]],0)</f>
        <v>0</v>
      </c>
      <c r="AK136" s="1">
        <f>IFERROR((Table1[[#This Row],[الكمية 
الفعلية
/م3]]-Table1[[#This Row],[الكمية 
المنتجة
/م3
 ]]),"")</f>
        <v>0</v>
      </c>
      <c r="AU136" s="18"/>
      <c r="AV136" s="18"/>
      <c r="AW136" s="1"/>
      <c r="AX136" s="1"/>
      <c r="AY136" s="1"/>
      <c r="AZ136" s="1"/>
      <c r="BA136" s="1"/>
      <c r="BB136" s="1" t="e">
        <f t="shared" si="29"/>
        <v>#DIV/0!</v>
      </c>
      <c r="BC136" s="1"/>
      <c r="BD136" s="1" t="e">
        <f t="shared" si="31"/>
        <v>#DIV/0!</v>
      </c>
      <c r="BE136" s="1"/>
      <c r="BF136" s="33">
        <f t="shared" si="30"/>
        <v>0</v>
      </c>
      <c r="BG136" s="11" t="e">
        <f t="shared" si="25"/>
        <v>#DIV/0!</v>
      </c>
      <c r="CB136"/>
      <c r="CC136"/>
      <c r="CD136"/>
      <c r="CE136" s="83"/>
      <c r="CF136"/>
      <c r="CG136"/>
      <c r="CH136"/>
      <c r="CI136"/>
      <c r="CJ136"/>
      <c r="CK136"/>
      <c r="CL136"/>
      <c r="CM136"/>
      <c r="CN136"/>
      <c r="CO136"/>
      <c r="CP136"/>
    </row>
    <row r="137" spans="1:94" ht="22.5" customHeight="1">
      <c r="A137" s="22">
        <v>44208</v>
      </c>
      <c r="B137" s="3" t="str">
        <f>TEXT(Table1[[#This Row],[Date]],"dddd")</f>
        <v>الثلاثاء</v>
      </c>
      <c r="C137" s="3">
        <f>WEEKNUM(Table1[[#This Row],[Date]],16)</f>
        <v>3</v>
      </c>
      <c r="D137" s="3" t="str">
        <f>TEXT(Table1[[#This Row],[Date]],"mmmm")</f>
        <v>يناير</v>
      </c>
      <c r="E137" s="3" t="str">
        <f>TEXT(Table1[[#This Row],[Date]],"yyyy")</f>
        <v>2021</v>
      </c>
      <c r="F137" s="3" t="s">
        <v>8</v>
      </c>
      <c r="G137" s="3">
        <v>9837</v>
      </c>
      <c r="H137" s="5" t="s">
        <v>57</v>
      </c>
      <c r="I137" s="3" t="s">
        <v>92</v>
      </c>
      <c r="J137" s="3">
        <f>IFERROR(VLOOKUP(Table1[[#This Row],[FoamType]],$CB$1:$CC$25,2,FALSE),0)</f>
        <v>0.6</v>
      </c>
      <c r="K137" s="3">
        <v>46</v>
      </c>
      <c r="L137" s="3">
        <v>34</v>
      </c>
      <c r="M137" s="3">
        <v>2</v>
      </c>
      <c r="Q137" s="15">
        <v>12</v>
      </c>
      <c r="R137" s="3">
        <v>6920</v>
      </c>
      <c r="S137" s="3">
        <v>2.2000000000000002</v>
      </c>
      <c r="T137" s="3">
        <f t="shared" si="26"/>
        <v>23.810336000000003</v>
      </c>
      <c r="U137" s="4">
        <f t="shared" si="27"/>
        <v>21.645759999999999</v>
      </c>
      <c r="X137" s="4">
        <f>IFERROR(   Table1[[#This Row],[البلوكات /م3]]+Table1[[#This Row],[البواقى
 المنصرفه
/م3]]-Table1[[#This Row],[البواقى
/م3]],0)</f>
        <v>0</v>
      </c>
      <c r="Y137" s="21">
        <f t="shared" si="28"/>
        <v>0</v>
      </c>
      <c r="AB137" s="15"/>
      <c r="AD137" s="9">
        <f>IFERROR((Table1[[#This Row],[إجمالى الإستهلاك
/م3]]-Table1[[#This Row],[الكمية 
المنتجة
/م3
 ]]),0)</f>
        <v>-21.645759999999999</v>
      </c>
      <c r="AE137" s="29">
        <f>IFERROR((Table1[[#This Row],[الهالك
/م3]]/Table1[[#This Row],[إجمالى الإستهلاك
/م3]]),0)</f>
        <v>0</v>
      </c>
      <c r="AG137" s="5">
        <f>IFERROR((Table1[[#This Row],[عدد
البلوكات]]*0.12),"")</f>
        <v>0</v>
      </c>
      <c r="AH13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36.076266666666669</v>
      </c>
      <c r="AJ137" s="59">
        <f>IFERROR(Table1[[#This Row],[Plan Hour]]/Table1[[#This Row],[ساعات
العمل
الفعلية]],0)</f>
        <v>0</v>
      </c>
      <c r="AK137" s="1">
        <f>IFERROR((Table1[[#This Row],[الكمية 
الفعلية
/م3]]-Table1[[#This Row],[الكمية 
المنتجة
/م3
 ]]),"")</f>
        <v>2.1645760000000038</v>
      </c>
      <c r="AU137" s="18"/>
      <c r="AV137" s="18"/>
      <c r="AW137" s="1"/>
      <c r="AX137" s="1"/>
      <c r="AY137" s="1"/>
      <c r="AZ137" s="1"/>
      <c r="BA137" s="1"/>
      <c r="BB137" s="1" t="e">
        <f t="shared" si="29"/>
        <v>#DIV/0!</v>
      </c>
      <c r="BC137" s="1"/>
      <c r="BD137" s="1" t="e">
        <f t="shared" si="31"/>
        <v>#DIV/0!</v>
      </c>
      <c r="BE137" s="1"/>
      <c r="BF137" s="33">
        <f t="shared" si="30"/>
        <v>0</v>
      </c>
      <c r="BG137" s="11" t="e">
        <f t="shared" si="25"/>
        <v>#DIV/0!</v>
      </c>
      <c r="CB137"/>
      <c r="CC137"/>
      <c r="CD137"/>
      <c r="CE137" s="83"/>
      <c r="CF137"/>
      <c r="CG137"/>
      <c r="CH137"/>
      <c r="CI137"/>
      <c r="CJ137"/>
      <c r="CK137"/>
      <c r="CL137"/>
      <c r="CM137"/>
      <c r="CN137"/>
      <c r="CO137"/>
      <c r="CP137"/>
    </row>
    <row r="138" spans="1:94" ht="22.5" customHeight="1">
      <c r="A138" s="22">
        <v>44208</v>
      </c>
      <c r="B138" s="9" t="str">
        <f>TEXT(Table1[[#This Row],[Date]],"dddd")</f>
        <v>الثلاثاء</v>
      </c>
      <c r="C138" s="9">
        <f>WEEKNUM(Table1[[#This Row],[Date]],16)</f>
        <v>3</v>
      </c>
      <c r="D138" s="9" t="str">
        <f>TEXT(Table1[[#This Row],[Date]],"mmmm")</f>
        <v>يناير</v>
      </c>
      <c r="E138" s="9" t="str">
        <f>TEXT(Table1[[#This Row],[Date]],"yyyy")</f>
        <v>2021</v>
      </c>
      <c r="F138" s="9" t="s">
        <v>9</v>
      </c>
      <c r="G138" s="9">
        <v>159</v>
      </c>
      <c r="H138" s="9" t="s">
        <v>169</v>
      </c>
      <c r="I138" s="9" t="s">
        <v>86</v>
      </c>
      <c r="J138" s="3">
        <f>IFERROR(VLOOKUP(Table1[[#This Row],[FoamType]],$CB$1:$CC$25,2,FALSE),0)</f>
        <v>3</v>
      </c>
      <c r="K138" s="9">
        <v>200</v>
      </c>
      <c r="L138" s="9">
        <v>100</v>
      </c>
      <c r="M138" s="9">
        <v>40</v>
      </c>
      <c r="N138" s="9"/>
      <c r="O138" s="9"/>
      <c r="P138" s="9"/>
      <c r="Q138" s="9">
        <v>10</v>
      </c>
      <c r="R138" s="9">
        <v>10</v>
      </c>
      <c r="S138" s="9">
        <v>40</v>
      </c>
      <c r="T138" s="9">
        <f t="shared" si="26"/>
        <v>8</v>
      </c>
      <c r="U138" s="9">
        <f t="shared" si="27"/>
        <v>8</v>
      </c>
      <c r="V138" s="9"/>
      <c r="W138" s="9">
        <v>10</v>
      </c>
      <c r="X138" s="9">
        <f>IFERROR(   Table1[[#This Row],[البلوكات /م3]]+Table1[[#This Row],[البواقى
 المنصرفه
/م3]]-Table1[[#This Row],[البواقى
/م3]],0)</f>
        <v>11.440000000000001</v>
      </c>
      <c r="Y138" s="9">
        <f t="shared" si="28"/>
        <v>14.64</v>
      </c>
      <c r="Z138" s="9">
        <v>2</v>
      </c>
      <c r="AA138" s="9">
        <v>0</v>
      </c>
      <c r="AB138" s="9">
        <v>10</v>
      </c>
      <c r="AC138" s="9">
        <v>3.2</v>
      </c>
      <c r="AD138" s="9">
        <f>IFERROR((Table1[[#This Row],[إجمالى الإستهلاك
/م3]]-Table1[[#This Row],[الكمية 
المنتجة
/م3
 ]]),0)</f>
        <v>3.4400000000000013</v>
      </c>
      <c r="AE138" s="29">
        <f>IFERROR((Table1[[#This Row],[الهالك
/م3]]/Table1[[#This Row],[إجمالى الإستهلاك
/م3]]),0)</f>
        <v>0.30069930069930079</v>
      </c>
      <c r="AF138" s="9"/>
      <c r="AG138" s="9">
        <f>IFERROR((Table1[[#This Row],[عدد
البلوكات]]*0.12),"")</f>
        <v>0.24</v>
      </c>
      <c r="AH138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2.6666666666666665</v>
      </c>
      <c r="AI138" s="9">
        <v>103</v>
      </c>
      <c r="AJ138" s="60">
        <f>IFERROR(Table1[[#This Row],[Plan Hour]]/Table1[[#This Row],[ساعات
العمل
الفعلية]],0)</f>
        <v>2.5889967637540451E-2</v>
      </c>
      <c r="AK138" s="9">
        <f>IFERROR((Table1[[#This Row],[الكمية 
الفعلية
/م3]]-Table1[[#This Row],[الكمية 
المنتجة
/م3
 ]]),"")</f>
        <v>0</v>
      </c>
      <c r="AL138" s="9"/>
      <c r="AM138" s="9"/>
      <c r="AN138" s="9">
        <v>2.52</v>
      </c>
      <c r="AO138" s="9">
        <v>1.23</v>
      </c>
      <c r="AP138" s="9">
        <v>2.52</v>
      </c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1">
        <f t="shared" si="29"/>
        <v>0.81333333333333335</v>
      </c>
      <c r="BC138" s="9">
        <v>0.8</v>
      </c>
      <c r="BD138" s="1">
        <f t="shared" si="31"/>
        <v>1.3333333333333345E-2</v>
      </c>
      <c r="BE138" s="9">
        <v>9</v>
      </c>
      <c r="BF138" s="9">
        <f t="shared" si="30"/>
        <v>1.2295081967213115</v>
      </c>
      <c r="BG138" s="28">
        <f t="shared" si="25"/>
        <v>1.6393442622950834E-2</v>
      </c>
      <c r="CB138"/>
      <c r="CC138"/>
      <c r="CD138"/>
      <c r="CE138" s="83"/>
      <c r="CF138"/>
      <c r="CG138"/>
      <c r="CH138"/>
      <c r="CI138"/>
      <c r="CJ138"/>
      <c r="CK138"/>
      <c r="CL138"/>
      <c r="CM138"/>
      <c r="CN138"/>
      <c r="CO138"/>
      <c r="CP138"/>
    </row>
    <row r="139" spans="1:94" ht="22.5" customHeight="1">
      <c r="A139" s="22">
        <v>44208</v>
      </c>
      <c r="B139" s="3" t="str">
        <f>TEXT(Table1[[#This Row],[Date]],"dddd")</f>
        <v>الثلاثاء</v>
      </c>
      <c r="C139" s="3">
        <f>WEEKNUM(Table1[[#This Row],[Date]],16)</f>
        <v>3</v>
      </c>
      <c r="D139" s="3" t="str">
        <f>TEXT(Table1[[#This Row],[Date]],"mmmm")</f>
        <v>يناير</v>
      </c>
      <c r="E139" s="3" t="str">
        <f>TEXT(Table1[[#This Row],[Date]],"yyyy")</f>
        <v>2021</v>
      </c>
      <c r="F139" s="3" t="s">
        <v>9</v>
      </c>
      <c r="G139" s="3">
        <v>159</v>
      </c>
      <c r="H139" s="5" t="s">
        <v>169</v>
      </c>
      <c r="I139" s="3" t="s">
        <v>86</v>
      </c>
      <c r="J139" s="3">
        <f>IFERROR(VLOOKUP(Table1[[#This Row],[FoamType]],$CB$1:$CC$25,2,FALSE),0)</f>
        <v>3</v>
      </c>
      <c r="K139" s="3">
        <v>200</v>
      </c>
      <c r="L139" s="3">
        <v>100</v>
      </c>
      <c r="M139" s="3">
        <v>10</v>
      </c>
      <c r="Q139" s="15">
        <v>10</v>
      </c>
      <c r="R139" s="3">
        <v>11</v>
      </c>
      <c r="S139" s="3">
        <v>10</v>
      </c>
      <c r="T139" s="3">
        <f t="shared" si="26"/>
        <v>2.2000000000000002</v>
      </c>
      <c r="U139" s="4">
        <f t="shared" si="27"/>
        <v>2.2000000000000002</v>
      </c>
      <c r="X139" s="4">
        <f>IFERROR(   Table1[[#This Row],[البلوكات /م3]]+Table1[[#This Row],[البواقى
 المنصرفه
/م3]]-Table1[[#This Row],[البواقى
/م3]],0)</f>
        <v>0</v>
      </c>
      <c r="Y139" s="21">
        <f t="shared" si="28"/>
        <v>0</v>
      </c>
      <c r="AB139" s="15"/>
      <c r="AD139" s="9">
        <f>IFERROR((Table1[[#This Row],[إجمالى الإستهلاك
/م3]]-Table1[[#This Row],[الكمية 
المنتجة
/م3
 ]]),0)</f>
        <v>-2.2000000000000002</v>
      </c>
      <c r="AE139" s="29">
        <f>IFERROR((Table1[[#This Row],[الهالك
/م3]]/Table1[[#This Row],[إجمالى الإستهلاك
/م3]]),0)</f>
        <v>0</v>
      </c>
      <c r="AG139" s="5">
        <f>IFERROR((Table1[[#This Row],[عدد
البلوكات]]*0.12),"")</f>
        <v>0</v>
      </c>
      <c r="AH13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0.73333333333333339</v>
      </c>
      <c r="AJ139" s="59">
        <f>IFERROR(Table1[[#This Row],[Plan Hour]]/Table1[[#This Row],[ساعات
العمل
الفعلية]],0)</f>
        <v>0</v>
      </c>
      <c r="AK139" s="1">
        <f>IFERROR((Table1[[#This Row],[الكمية 
الفعلية
/م3]]-Table1[[#This Row],[الكمية 
المنتجة
/م3
 ]]),"")</f>
        <v>0</v>
      </c>
      <c r="AP139" s="17">
        <v>1.23</v>
      </c>
      <c r="AU139" s="18"/>
      <c r="AV139" s="18"/>
      <c r="AW139" s="1"/>
      <c r="AX139" s="1"/>
      <c r="AY139" s="1"/>
      <c r="AZ139" s="1"/>
      <c r="BA139" s="1"/>
      <c r="BB139" s="27">
        <f t="shared" si="29"/>
        <v>0.20333333333333334</v>
      </c>
      <c r="BC139" s="1">
        <v>0.20200000000000001</v>
      </c>
      <c r="BD139" s="1">
        <f t="shared" si="31"/>
        <v>1.3333333333333346E-3</v>
      </c>
      <c r="BE139" s="1">
        <v>36</v>
      </c>
      <c r="BF139" s="33">
        <f t="shared" si="30"/>
        <v>4.918032786885246</v>
      </c>
      <c r="BG139" s="11">
        <f t="shared" si="25"/>
        <v>6.5573770491803331E-3</v>
      </c>
      <c r="CB139"/>
      <c r="CC139"/>
      <c r="CD139"/>
      <c r="CE139" s="83"/>
      <c r="CF139"/>
      <c r="CG139"/>
      <c r="CH139"/>
      <c r="CI139"/>
      <c r="CJ139"/>
      <c r="CK139"/>
      <c r="CL139"/>
      <c r="CM139"/>
      <c r="CN139"/>
      <c r="CO139"/>
      <c r="CP139"/>
    </row>
    <row r="140" spans="1:94" ht="22.5" customHeight="1">
      <c r="A140" s="22">
        <v>44208</v>
      </c>
      <c r="B140" s="3" t="str">
        <f>TEXT(Table1[[#This Row],[Date]],"dddd")</f>
        <v>الثلاثاء</v>
      </c>
      <c r="C140" s="3">
        <f>WEEKNUM(Table1[[#This Row],[Date]],16)</f>
        <v>3</v>
      </c>
      <c r="D140" s="3" t="str">
        <f>TEXT(Table1[[#This Row],[Date]],"mmmm")</f>
        <v>يناير</v>
      </c>
      <c r="E140" s="3" t="str">
        <f>TEXT(Table1[[#This Row],[Date]],"yyyy")</f>
        <v>2021</v>
      </c>
      <c r="F140" s="3" t="s">
        <v>9</v>
      </c>
      <c r="G140" s="3">
        <v>139</v>
      </c>
      <c r="H140" s="5" t="s">
        <v>176</v>
      </c>
      <c r="I140" s="3" t="s">
        <v>91</v>
      </c>
      <c r="J140" s="3">
        <f>IFERROR(VLOOKUP(Table1[[#This Row],[FoamType]],$CB$1:$CC$25,2,FALSE),0)</f>
        <v>1</v>
      </c>
      <c r="K140" s="3">
        <v>198</v>
      </c>
      <c r="L140" s="3">
        <v>9</v>
      </c>
      <c r="M140" s="3">
        <v>2</v>
      </c>
      <c r="Q140" s="15">
        <v>10</v>
      </c>
      <c r="S140" s="3">
        <v>2.2000000000000002</v>
      </c>
      <c r="T140" s="3">
        <v>2.5</v>
      </c>
      <c r="U140" s="4">
        <v>2</v>
      </c>
      <c r="W140" s="4">
        <v>10</v>
      </c>
      <c r="X140" s="4">
        <f>IFERROR(   Table1[[#This Row],[البلوكات /م3]]+Table1[[#This Row],[البواقى
 المنصرفه
/م3]]-Table1[[#This Row],[البواقى
/م3]],0)</f>
        <v>2.4400000000000004</v>
      </c>
      <c r="Y140" s="21">
        <f t="shared" si="28"/>
        <v>7.32</v>
      </c>
      <c r="Z140" s="3">
        <v>1</v>
      </c>
      <c r="AA140" s="12">
        <v>0</v>
      </c>
      <c r="AB140" s="15">
        <v>10</v>
      </c>
      <c r="AC140" s="20">
        <v>4.88</v>
      </c>
      <c r="AD140" s="9">
        <f>IFERROR((Table1[[#This Row],[إجمالى الإستهلاك
/م3]]-Table1[[#This Row],[الكمية 
المنتجة
/م3
 ]]),0)</f>
        <v>0.44000000000000039</v>
      </c>
      <c r="AE140" s="29">
        <f>IFERROR((Table1[[#This Row],[الهالك
/م3]]/Table1[[#This Row],[إجمالى الإستهلاك
/م3]]),0)</f>
        <v>0.18032786885245916</v>
      </c>
      <c r="AG140" s="5">
        <f>IFERROR((Table1[[#This Row],[عدد
البلوكات]]*0.12),"")</f>
        <v>0.12</v>
      </c>
      <c r="AH14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140" s="59">
        <f>IFERROR(Table1[[#This Row],[Plan Hour]]/Table1[[#This Row],[ساعات
العمل
الفعلية]],0)</f>
        <v>0</v>
      </c>
      <c r="AK140" s="1">
        <f>IFERROR((Table1[[#This Row],[الكمية 
الفعلية
/م3]]-Table1[[#This Row],[الكمية 
المنتجة
/م3
 ]]),"")</f>
        <v>0.5</v>
      </c>
      <c r="AU140" s="18"/>
      <c r="AV140" s="18"/>
      <c r="AW140" s="1"/>
      <c r="AX140" s="1"/>
      <c r="AY140" s="1"/>
      <c r="AZ140" s="1"/>
      <c r="BA140" s="1"/>
      <c r="BB140" s="1" t="e">
        <f t="shared" si="29"/>
        <v>#DIV/0!</v>
      </c>
      <c r="BC140" s="1"/>
      <c r="BD140" s="1" t="e">
        <f t="shared" si="31"/>
        <v>#DIV/0!</v>
      </c>
      <c r="BE140" s="1"/>
      <c r="BF140" s="33">
        <f t="shared" si="30"/>
        <v>0</v>
      </c>
      <c r="BG140" s="11" t="e">
        <f t="shared" si="25"/>
        <v>#DIV/0!</v>
      </c>
      <c r="CB140"/>
      <c r="CC140"/>
      <c r="CD140"/>
      <c r="CE140" s="83"/>
      <c r="CF140"/>
      <c r="CG140"/>
      <c r="CH140"/>
      <c r="CI140"/>
      <c r="CJ140"/>
      <c r="CK140"/>
      <c r="CL140"/>
      <c r="CM140"/>
      <c r="CN140"/>
      <c r="CO140"/>
      <c r="CP140"/>
    </row>
    <row r="141" spans="1:94" ht="22.5" customHeight="1">
      <c r="A141" s="22">
        <v>44208</v>
      </c>
      <c r="B141" s="3" t="str">
        <f>TEXT(Table1[[#This Row],[Date]],"dddd")</f>
        <v>الثلاثاء</v>
      </c>
      <c r="C141" s="3">
        <f>WEEKNUM(Table1[[#This Row],[Date]],16)</f>
        <v>3</v>
      </c>
      <c r="D141" s="3" t="str">
        <f>TEXT(Table1[[#This Row],[Date]],"mmmm")</f>
        <v>يناير</v>
      </c>
      <c r="E141" s="3" t="str">
        <f>TEXT(Table1[[#This Row],[Date]],"yyyy")</f>
        <v>2021</v>
      </c>
      <c r="F141" s="3" t="s">
        <v>9</v>
      </c>
      <c r="G141" s="3">
        <v>137</v>
      </c>
      <c r="H141" s="5" t="s">
        <v>82</v>
      </c>
      <c r="I141" s="3" t="s">
        <v>91</v>
      </c>
      <c r="J141" s="3">
        <f>IFERROR(VLOOKUP(Table1[[#This Row],[FoamType]],$CB$1:$CC$25,2,FALSE),0)</f>
        <v>1</v>
      </c>
      <c r="K141" s="3">
        <v>122</v>
      </c>
      <c r="L141" s="3">
        <v>82</v>
      </c>
      <c r="M141" s="3">
        <v>1.5</v>
      </c>
      <c r="Q141" s="15">
        <v>8</v>
      </c>
      <c r="R141" s="3">
        <v>100</v>
      </c>
      <c r="S141" s="3">
        <v>1.7</v>
      </c>
      <c r="T141" s="3">
        <f t="shared" si="26"/>
        <v>1.70068</v>
      </c>
      <c r="U141" s="4">
        <f t="shared" si="27"/>
        <v>1.5005999999999999</v>
      </c>
      <c r="W141" s="4">
        <v>8</v>
      </c>
      <c r="X141" s="4">
        <f>IFERROR(   Table1[[#This Row],[البلوكات /م3]]+Table1[[#This Row],[البواقى
 المنصرفه
/م3]]-Table1[[#This Row],[البواقى
/م3]],0)</f>
        <v>1.62</v>
      </c>
      <c r="Y141" s="21">
        <f t="shared" si="28"/>
        <v>7.32</v>
      </c>
      <c r="Z141" s="3">
        <v>1</v>
      </c>
      <c r="AA141" s="12">
        <v>0</v>
      </c>
      <c r="AB141" s="15">
        <v>8</v>
      </c>
      <c r="AC141" s="20">
        <v>5.7</v>
      </c>
      <c r="AD141" s="9">
        <f>IFERROR((Table1[[#This Row],[إجمالى الإستهلاك
/م3]]-Table1[[#This Row],[الكمية 
المنتجة
/م3
 ]]),0)</f>
        <v>0.11940000000000017</v>
      </c>
      <c r="AE141" s="29">
        <f>IFERROR((Table1[[#This Row],[الهالك
/م3]]/Table1[[#This Row],[إجمالى الإستهلاك
/م3]]),0)</f>
        <v>7.3703703703703799E-2</v>
      </c>
      <c r="AG141" s="5">
        <f>IFERROR((Table1[[#This Row],[عدد
البلوكات]]*0.12),"")</f>
        <v>0.12</v>
      </c>
      <c r="AH14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1.5005999999999999</v>
      </c>
      <c r="AJ141" s="59">
        <f>IFERROR(Table1[[#This Row],[Plan Hour]]/Table1[[#This Row],[ساعات
العمل
الفعلية]],0)</f>
        <v>0</v>
      </c>
      <c r="AK141" s="1">
        <f>IFERROR((Table1[[#This Row],[الكمية 
الفعلية
/م3]]-Table1[[#This Row],[الكمية 
المنتجة
/م3
 ]]),"")</f>
        <v>0.20008000000000004</v>
      </c>
      <c r="AU141" s="18"/>
      <c r="AV141" s="18"/>
      <c r="AW141" s="1"/>
      <c r="AX141" s="1"/>
      <c r="AY141" s="1"/>
      <c r="AZ141" s="1"/>
      <c r="BA141" s="1"/>
      <c r="BB141" s="1" t="e">
        <f t="shared" si="29"/>
        <v>#DIV/0!</v>
      </c>
      <c r="BC141" s="1"/>
      <c r="BD141" s="1" t="e">
        <f t="shared" si="31"/>
        <v>#DIV/0!</v>
      </c>
      <c r="BE141" s="1"/>
      <c r="BF141" s="33">
        <f t="shared" si="30"/>
        <v>0</v>
      </c>
      <c r="BG141" s="11" t="e">
        <f t="shared" si="25"/>
        <v>#DIV/0!</v>
      </c>
      <c r="CB141"/>
      <c r="CC141"/>
      <c r="CD141"/>
      <c r="CE141" s="83"/>
      <c r="CF141"/>
      <c r="CG141"/>
      <c r="CH141"/>
      <c r="CI141"/>
      <c r="CJ141"/>
      <c r="CK141"/>
      <c r="CL141"/>
      <c r="CM141"/>
      <c r="CN141"/>
      <c r="CO141"/>
      <c r="CP141"/>
    </row>
    <row r="142" spans="1:94" ht="22.5" customHeight="1">
      <c r="A142" s="22">
        <v>44208</v>
      </c>
      <c r="B142" s="3" t="str">
        <f>TEXT(Table1[[#This Row],[Date]],"dddd")</f>
        <v>الثلاثاء</v>
      </c>
      <c r="C142" s="3">
        <f>WEEKNUM(Table1[[#This Row],[Date]],16)</f>
        <v>3</v>
      </c>
      <c r="D142" s="3" t="str">
        <f>TEXT(Table1[[#This Row],[Date]],"mmmm")</f>
        <v>يناير</v>
      </c>
      <c r="E142" s="3" t="str">
        <f>TEXT(Table1[[#This Row],[Date]],"yyyy")</f>
        <v>2021</v>
      </c>
      <c r="F142" s="3" t="s">
        <v>9</v>
      </c>
      <c r="G142" s="3">
        <v>77</v>
      </c>
      <c r="H142" s="5" t="s">
        <v>113</v>
      </c>
      <c r="I142" s="3" t="s">
        <v>135</v>
      </c>
      <c r="J142" s="3">
        <f>IFERROR(VLOOKUP(Table1[[#This Row],[FoamType]],$CB$1:$CC$25,2,FALSE),0)</f>
        <v>1.5</v>
      </c>
      <c r="K142" s="3">
        <v>60</v>
      </c>
      <c r="L142" s="3">
        <v>60</v>
      </c>
      <c r="M142" s="3">
        <v>39</v>
      </c>
      <c r="Q142" s="15">
        <v>30</v>
      </c>
      <c r="R142" s="3">
        <v>353</v>
      </c>
      <c r="S142" s="3">
        <v>39</v>
      </c>
      <c r="T142" s="3">
        <f t="shared" si="26"/>
        <v>49.561199999999999</v>
      </c>
      <c r="U142" s="4">
        <f t="shared" si="27"/>
        <v>49.561199999999999</v>
      </c>
      <c r="W142" s="4">
        <v>30</v>
      </c>
      <c r="X142" s="4">
        <f>IFERROR(   Table1[[#This Row],[البلوكات /م3]]+Table1[[#This Row],[البواقى
 المنصرفه
/م3]]-Table1[[#This Row],[البواقى
/م3]],0)</f>
        <v>56.39</v>
      </c>
      <c r="Y142" s="21">
        <f t="shared" si="28"/>
        <v>58.56</v>
      </c>
      <c r="Z142" s="3">
        <v>8</v>
      </c>
      <c r="AA142" s="12">
        <v>0</v>
      </c>
      <c r="AB142" s="15">
        <v>30</v>
      </c>
      <c r="AC142" s="20">
        <v>2.17</v>
      </c>
      <c r="AD142" s="9">
        <f>IFERROR((Table1[[#This Row],[إجمالى الإستهلاك
/م3]]-Table1[[#This Row],[الكمية 
المنتجة
/م3
 ]]),0)</f>
        <v>6.8288000000000011</v>
      </c>
      <c r="AE142" s="29">
        <f>IFERROR((Table1[[#This Row],[الهالك
/م3]]/Table1[[#This Row],[إجمالى الإستهلاك
/م3]]),0)</f>
        <v>0.12109948572441924</v>
      </c>
      <c r="AG142" s="5">
        <f>IFERROR((Table1[[#This Row],[عدد
البلوكات]]*0.12),"")</f>
        <v>0.96</v>
      </c>
      <c r="AH14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33.040799999999997</v>
      </c>
      <c r="AJ142" s="59">
        <f>IFERROR(Table1[[#This Row],[Plan Hour]]/Table1[[#This Row],[ساعات
العمل
الفعلية]],0)</f>
        <v>0</v>
      </c>
      <c r="AK142" s="1">
        <f>IFERROR((Table1[[#This Row],[الكمية 
الفعلية
/م3]]-Table1[[#This Row],[الكمية 
المنتجة
/م3
 ]]),"")</f>
        <v>0</v>
      </c>
      <c r="AU142" s="18"/>
      <c r="AV142" s="18"/>
      <c r="AW142" s="1"/>
      <c r="AX142" s="1"/>
      <c r="AY142" s="1"/>
      <c r="AZ142" s="1"/>
      <c r="BA142" s="1"/>
      <c r="BB142" s="1" t="e">
        <f t="shared" si="29"/>
        <v>#DIV/0!</v>
      </c>
      <c r="BC142" s="1"/>
      <c r="BD142" s="1" t="e">
        <f t="shared" si="31"/>
        <v>#DIV/0!</v>
      </c>
      <c r="BE142" s="1"/>
      <c r="BF142" s="33">
        <f t="shared" si="30"/>
        <v>0</v>
      </c>
      <c r="BG142" s="11" t="e">
        <f t="shared" si="25"/>
        <v>#DIV/0!</v>
      </c>
      <c r="CB142"/>
      <c r="CC142"/>
      <c r="CD142"/>
      <c r="CE142" s="83"/>
      <c r="CF142"/>
      <c r="CG142"/>
      <c r="CH142"/>
      <c r="CI142"/>
      <c r="CJ142"/>
      <c r="CK142"/>
      <c r="CL142"/>
      <c r="CM142"/>
      <c r="CN142"/>
      <c r="CO142"/>
      <c r="CP142"/>
    </row>
    <row r="143" spans="1:94" ht="22.5" customHeight="1">
      <c r="A143" s="22">
        <v>44208</v>
      </c>
      <c r="B143" s="3" t="str">
        <f>TEXT(Table1[[#This Row],[Date]],"dddd")</f>
        <v>الثلاثاء</v>
      </c>
      <c r="C143" s="3">
        <f>WEEKNUM(Table1[[#This Row],[Date]],16)</f>
        <v>3</v>
      </c>
      <c r="D143" s="3" t="str">
        <f>TEXT(Table1[[#This Row],[Date]],"mmmm")</f>
        <v>يناير</v>
      </c>
      <c r="E143" s="3" t="str">
        <f>TEXT(Table1[[#This Row],[Date]],"yyyy")</f>
        <v>2021</v>
      </c>
      <c r="F143" s="3" t="s">
        <v>9</v>
      </c>
      <c r="G143" s="3">
        <v>9732</v>
      </c>
      <c r="H143" s="5" t="s">
        <v>158</v>
      </c>
      <c r="I143" s="3" t="s">
        <v>85</v>
      </c>
      <c r="J143" s="3">
        <f>IFERROR(VLOOKUP(Table1[[#This Row],[FoamType]],$CB$1:$CC$25,2,FALSE),0)</f>
        <v>2.5</v>
      </c>
      <c r="K143" s="3">
        <v>60</v>
      </c>
      <c r="L143" s="3">
        <v>60</v>
      </c>
      <c r="M143" s="3">
        <v>49</v>
      </c>
      <c r="Q143" s="15">
        <v>20</v>
      </c>
      <c r="R143" s="3">
        <v>120</v>
      </c>
      <c r="S143" s="3">
        <v>49</v>
      </c>
      <c r="T143" s="3">
        <f t="shared" si="26"/>
        <v>21.167999999999999</v>
      </c>
      <c r="U143" s="4">
        <f t="shared" si="27"/>
        <v>21.167999999999999</v>
      </c>
      <c r="X143" s="4">
        <f>IFERROR(   Table1[[#This Row],[البلوكات /م3]]+Table1[[#This Row],[البواقى
 المنصرفه
/م3]]-Table1[[#This Row],[البواقى
/م3]],0)</f>
        <v>0</v>
      </c>
      <c r="Y143" s="21">
        <f t="shared" si="28"/>
        <v>0</v>
      </c>
      <c r="AB143" s="15"/>
      <c r="AD143" s="9">
        <f>IFERROR((Table1[[#This Row],[إجمالى الإستهلاك
/م3]]-Table1[[#This Row],[الكمية 
المنتجة
/م3
 ]]),0)</f>
        <v>-21.167999999999999</v>
      </c>
      <c r="AE143" s="29">
        <f>IFERROR((Table1[[#This Row],[الهالك
/م3]]/Table1[[#This Row],[إجمالى الإستهلاك
/م3]]),0)</f>
        <v>0</v>
      </c>
      <c r="AG143" s="5">
        <f>IFERROR((Table1[[#This Row],[عدد
البلوكات]]*0.12),"")</f>
        <v>0</v>
      </c>
      <c r="AH14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8.4672000000000001</v>
      </c>
      <c r="AJ143" s="59">
        <f>IFERROR(Table1[[#This Row],[Plan Hour]]/Table1[[#This Row],[ساعات
العمل
الفعلية]],0)</f>
        <v>0</v>
      </c>
      <c r="AK143" s="1">
        <f>IFERROR((Table1[[#This Row],[الكمية 
الفعلية
/م3]]-Table1[[#This Row],[الكمية 
المنتجة
/م3
 ]]),"")</f>
        <v>0</v>
      </c>
      <c r="AU143" s="18"/>
      <c r="AV143" s="18"/>
      <c r="AW143" s="1"/>
      <c r="AX143" s="1"/>
      <c r="AY143" s="1"/>
      <c r="AZ143" s="1"/>
      <c r="BA143" s="1"/>
      <c r="BB143" s="1" t="e">
        <f t="shared" si="29"/>
        <v>#DIV/0!</v>
      </c>
      <c r="BC143" s="1"/>
      <c r="BD143" s="1" t="e">
        <f t="shared" si="31"/>
        <v>#DIV/0!</v>
      </c>
      <c r="BE143" s="1"/>
      <c r="BF143" s="33">
        <f t="shared" si="30"/>
        <v>0</v>
      </c>
      <c r="BG143" s="11" t="e">
        <f t="shared" si="25"/>
        <v>#DIV/0!</v>
      </c>
      <c r="CB143"/>
      <c r="CC143"/>
      <c r="CD143"/>
      <c r="CE143" s="83"/>
      <c r="CF143"/>
      <c r="CG143"/>
      <c r="CH143"/>
      <c r="CI143"/>
      <c r="CJ143"/>
      <c r="CK143"/>
      <c r="CL143"/>
      <c r="CM143"/>
      <c r="CN143"/>
      <c r="CO143"/>
      <c r="CP143"/>
    </row>
    <row r="144" spans="1:94" ht="22.5" customHeight="1">
      <c r="A144" s="22">
        <v>44208</v>
      </c>
      <c r="B144" s="3" t="str">
        <f>TEXT(Table1[[#This Row],[Date]],"dddd")</f>
        <v>الثلاثاء</v>
      </c>
      <c r="C144" s="3">
        <f>WEEKNUM(Table1[[#This Row],[Date]],16)</f>
        <v>3</v>
      </c>
      <c r="D144" s="3" t="str">
        <f>TEXT(Table1[[#This Row],[Date]],"mmmm")</f>
        <v>يناير</v>
      </c>
      <c r="E144" s="3" t="str">
        <f>TEXT(Table1[[#This Row],[Date]],"yyyy")</f>
        <v>2021</v>
      </c>
      <c r="F144" s="3" t="s">
        <v>9</v>
      </c>
      <c r="G144" s="3">
        <v>44</v>
      </c>
      <c r="H144" s="5" t="s">
        <v>149</v>
      </c>
      <c r="I144" s="3" t="s">
        <v>135</v>
      </c>
      <c r="J144" s="3">
        <f>IFERROR(VLOOKUP(Table1[[#This Row],[FoamType]],$CB$1:$CC$25,2,FALSE),0)</f>
        <v>1.5</v>
      </c>
      <c r="K144" s="3">
        <v>50</v>
      </c>
      <c r="L144" s="3">
        <v>50</v>
      </c>
      <c r="M144" s="3">
        <v>24</v>
      </c>
      <c r="Q144" s="15">
        <v>35</v>
      </c>
      <c r="R144" s="3">
        <v>21</v>
      </c>
      <c r="S144" s="3">
        <v>24</v>
      </c>
      <c r="T144" s="3">
        <f t="shared" si="26"/>
        <v>1.26</v>
      </c>
      <c r="U144" s="4">
        <f t="shared" si="27"/>
        <v>1.26</v>
      </c>
      <c r="X144" s="4">
        <f>IFERROR(   Table1[[#This Row],[البلوكات /م3]]+Table1[[#This Row],[البواقى
 المنصرفه
/م3]]-Table1[[#This Row],[البواقى
/م3]],0)</f>
        <v>1.51</v>
      </c>
      <c r="Y144" s="21">
        <f t="shared" si="28"/>
        <v>0</v>
      </c>
      <c r="AA144" s="12">
        <v>1.51</v>
      </c>
      <c r="AB144" s="15">
        <v>35</v>
      </c>
      <c r="AC144" s="20">
        <v>0</v>
      </c>
      <c r="AD144" s="9">
        <f>IFERROR((Table1[[#This Row],[إجمالى الإستهلاك
/م3]]-Table1[[#This Row],[الكمية 
المنتجة
/م3
 ]]),0)</f>
        <v>0.25</v>
      </c>
      <c r="AE144" s="29">
        <f>IFERROR((Table1[[#This Row],[الهالك
/م3]]/Table1[[#This Row],[إجمالى الإستهلاك
/م3]]),0)</f>
        <v>0.16556291390728478</v>
      </c>
      <c r="AG144" s="5">
        <f>IFERROR((Table1[[#This Row],[عدد
البلوكات]]*0.12),"")</f>
        <v>0</v>
      </c>
      <c r="AH14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0.84</v>
      </c>
      <c r="AJ144" s="59">
        <f>IFERROR(Table1[[#This Row],[Plan Hour]]/Table1[[#This Row],[ساعات
العمل
الفعلية]],0)</f>
        <v>0</v>
      </c>
      <c r="AK144" s="1">
        <f>IFERROR((Table1[[#This Row],[الكمية 
الفعلية
/م3]]-Table1[[#This Row],[الكمية 
المنتجة
/م3
 ]]),"")</f>
        <v>0</v>
      </c>
      <c r="AU144" s="18"/>
      <c r="AV144" s="18"/>
      <c r="AW144" s="1"/>
      <c r="AX144" s="1"/>
      <c r="AY144" s="1"/>
      <c r="AZ144" s="1"/>
      <c r="BA144" s="1"/>
      <c r="BB144" s="1" t="e">
        <f t="shared" si="29"/>
        <v>#DIV/0!</v>
      </c>
      <c r="BC144" s="1"/>
      <c r="BD144" s="1" t="e">
        <f t="shared" si="31"/>
        <v>#DIV/0!</v>
      </c>
      <c r="BE144" s="1"/>
      <c r="BF144" s="33">
        <f t="shared" si="30"/>
        <v>0</v>
      </c>
      <c r="BG144" s="11" t="e">
        <f t="shared" si="25"/>
        <v>#DIV/0!</v>
      </c>
      <c r="CB144"/>
      <c r="CC144"/>
      <c r="CD144"/>
      <c r="CE144" s="83"/>
      <c r="CF144"/>
      <c r="CG144"/>
      <c r="CH144"/>
      <c r="CI144"/>
      <c r="CJ144"/>
      <c r="CK144"/>
      <c r="CL144"/>
      <c r="CM144"/>
      <c r="CN144"/>
      <c r="CO144"/>
      <c r="CP144"/>
    </row>
    <row r="145" spans="1:94" ht="22.5" customHeight="1">
      <c r="A145" s="22">
        <v>44208</v>
      </c>
      <c r="B145" s="3" t="str">
        <f>TEXT(Table1[[#This Row],[Date]],"dddd")</f>
        <v>الثلاثاء</v>
      </c>
      <c r="C145" s="3">
        <f>WEEKNUM(Table1[[#This Row],[Date]],16)</f>
        <v>3</v>
      </c>
      <c r="D145" s="3" t="str">
        <f>TEXT(Table1[[#This Row],[Date]],"mmmm")</f>
        <v>يناير</v>
      </c>
      <c r="E145" s="3" t="str">
        <f>TEXT(Table1[[#This Row],[Date]],"yyyy")</f>
        <v>2021</v>
      </c>
      <c r="F145" s="3" t="s">
        <v>9</v>
      </c>
      <c r="G145" s="3">
        <v>9732</v>
      </c>
      <c r="H145" s="5" t="s">
        <v>158</v>
      </c>
      <c r="I145" s="3" t="s">
        <v>85</v>
      </c>
      <c r="J145" s="3">
        <f>IFERROR(VLOOKUP(Table1[[#This Row],[FoamType]],$CB$1:$CC$25,2,FALSE),0)</f>
        <v>2.5</v>
      </c>
      <c r="K145" s="3">
        <v>60</v>
      </c>
      <c r="L145" s="3">
        <v>30</v>
      </c>
      <c r="M145" s="3">
        <v>49</v>
      </c>
      <c r="Q145" s="15">
        <v>20</v>
      </c>
      <c r="R145" s="3">
        <v>21</v>
      </c>
      <c r="S145" s="3">
        <v>49</v>
      </c>
      <c r="T145" s="3">
        <f t="shared" si="26"/>
        <v>1.8522000000000001</v>
      </c>
      <c r="U145" s="4">
        <f t="shared" si="27"/>
        <v>1.8522000000000001</v>
      </c>
      <c r="W145" s="4">
        <v>20</v>
      </c>
      <c r="X145" s="4">
        <f>IFERROR(   Table1[[#This Row],[البلوكات /م3]]+Table1[[#This Row],[البواقى
 المنصرفه
/م3]]-Table1[[#This Row],[البواقى
/م3]],0)</f>
        <v>24.18</v>
      </c>
      <c r="Y145" s="21">
        <f t="shared" si="28"/>
        <v>29.28</v>
      </c>
      <c r="Z145" s="3">
        <v>4</v>
      </c>
      <c r="AA145" s="12">
        <v>0</v>
      </c>
      <c r="AB145" s="15">
        <v>20</v>
      </c>
      <c r="AC145" s="20">
        <v>5.0999999999999996</v>
      </c>
      <c r="AD145" s="9">
        <f>IFERROR((Table1[[#This Row],[إجمالى الإستهلاك
/م3]]-Table1[[#This Row],[الكمية 
المنتجة
/م3
 ]]),0)</f>
        <v>22.3278</v>
      </c>
      <c r="AE145" s="29">
        <f>IFERROR((Table1[[#This Row],[الهالك
/م3]]/Table1[[#This Row],[إجمالى الإستهلاك
/م3]]),0)</f>
        <v>0.92339950372208435</v>
      </c>
      <c r="AG145" s="5">
        <f>IFERROR((Table1[[#This Row],[عدد
البلوكات]]*0.12),"")</f>
        <v>0.48</v>
      </c>
      <c r="AH14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0.74087999999999998</v>
      </c>
      <c r="AJ145" s="59">
        <f>IFERROR(Table1[[#This Row],[Plan Hour]]/Table1[[#This Row],[ساعات
العمل
الفعلية]],0)</f>
        <v>0</v>
      </c>
      <c r="AK145" s="1">
        <f>IFERROR((Table1[[#This Row],[الكمية 
الفعلية
/م3]]-Table1[[#This Row],[الكمية 
المنتجة
/م3
 ]]),"")</f>
        <v>0</v>
      </c>
      <c r="AU145" s="18"/>
      <c r="AV145" s="18"/>
      <c r="AW145" s="1"/>
      <c r="AX145" s="1"/>
      <c r="AY145" s="1"/>
      <c r="AZ145" s="1"/>
      <c r="BA145" s="1"/>
      <c r="BB145" s="1" t="e">
        <f t="shared" si="29"/>
        <v>#DIV/0!</v>
      </c>
      <c r="BC145" s="1"/>
      <c r="BD145" s="1" t="e">
        <f t="shared" si="31"/>
        <v>#DIV/0!</v>
      </c>
      <c r="BE145" s="1"/>
      <c r="BF145" s="33">
        <f t="shared" si="30"/>
        <v>0</v>
      </c>
      <c r="BG145" s="11" t="e">
        <f t="shared" si="25"/>
        <v>#DIV/0!</v>
      </c>
      <c r="CB145"/>
      <c r="CC145"/>
      <c r="CD145"/>
      <c r="CE145" s="83"/>
      <c r="CF145"/>
      <c r="CG145"/>
      <c r="CH145"/>
      <c r="CI145"/>
      <c r="CJ145"/>
      <c r="CK145"/>
      <c r="CL145"/>
      <c r="CM145"/>
      <c r="CN145"/>
      <c r="CO145"/>
      <c r="CP145"/>
    </row>
    <row r="146" spans="1:94" ht="22.5" customHeight="1">
      <c r="A146" s="22">
        <v>44208</v>
      </c>
      <c r="B146" s="3" t="str">
        <f>TEXT(Table1[[#This Row],[Date]],"dddd")</f>
        <v>الثلاثاء</v>
      </c>
      <c r="C146" s="3">
        <f>WEEKNUM(Table1[[#This Row],[Date]],16)</f>
        <v>3</v>
      </c>
      <c r="D146" s="3" t="str">
        <f>TEXT(Table1[[#This Row],[Date]],"mmmm")</f>
        <v>يناير</v>
      </c>
      <c r="E146" s="3" t="str">
        <f>TEXT(Table1[[#This Row],[Date]],"yyyy")</f>
        <v>2021</v>
      </c>
      <c r="F146" s="3" t="s">
        <v>9</v>
      </c>
      <c r="G146" s="3">
        <v>166</v>
      </c>
      <c r="H146" s="5" t="s">
        <v>147</v>
      </c>
      <c r="I146" s="3" t="s">
        <v>135</v>
      </c>
      <c r="J146" s="3">
        <f>IFERROR(VLOOKUP(Table1[[#This Row],[FoamType]],$CB$1:$CC$25,2,FALSE),0)</f>
        <v>1.5</v>
      </c>
      <c r="K146" s="3">
        <v>40</v>
      </c>
      <c r="L146" s="3">
        <v>30</v>
      </c>
      <c r="M146" s="3">
        <v>25</v>
      </c>
      <c r="Q146" s="15">
        <v>35</v>
      </c>
      <c r="R146" s="3">
        <v>1230</v>
      </c>
      <c r="S146" s="3">
        <v>25</v>
      </c>
      <c r="T146" s="3">
        <f t="shared" si="26"/>
        <v>36.9</v>
      </c>
      <c r="U146" s="4">
        <f t="shared" si="27"/>
        <v>36.9</v>
      </c>
      <c r="W146" s="4">
        <v>35</v>
      </c>
      <c r="X146" s="4">
        <f>IFERROR(   Table1[[#This Row],[البلوكات /م3]]+Table1[[#This Row],[البواقى
 المنصرفه
/م3]]-Table1[[#This Row],[البواقى
/م3]],0)</f>
        <v>39.42</v>
      </c>
      <c r="Y146" s="21">
        <f t="shared" si="28"/>
        <v>43.92</v>
      </c>
      <c r="Z146" s="3">
        <v>6</v>
      </c>
      <c r="AA146" s="12">
        <v>0</v>
      </c>
      <c r="AB146" s="15">
        <v>35</v>
      </c>
      <c r="AC146" s="20">
        <v>4.5</v>
      </c>
      <c r="AD146" s="9">
        <f>IFERROR((Table1[[#This Row],[إجمالى الإستهلاك
/م3]]-Table1[[#This Row],[الكمية 
المنتجة
/م3
 ]]),0)</f>
        <v>2.5200000000000031</v>
      </c>
      <c r="AE146" s="29">
        <f>IFERROR((Table1[[#This Row],[الهالك
/م3]]/Table1[[#This Row],[إجمالى الإستهلاك
/م3]]),0)</f>
        <v>6.3926940639269486E-2</v>
      </c>
      <c r="AG146" s="5">
        <f>IFERROR((Table1[[#This Row],[عدد
البلوكات]]*0.12),"")</f>
        <v>0.72</v>
      </c>
      <c r="AH14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24.599999999999998</v>
      </c>
      <c r="AJ146" s="59">
        <f>IFERROR(Table1[[#This Row],[Plan Hour]]/Table1[[#This Row],[ساعات
العمل
الفعلية]],0)</f>
        <v>0</v>
      </c>
      <c r="AK146" s="1">
        <f>IFERROR((Table1[[#This Row],[الكمية 
الفعلية
/م3]]-Table1[[#This Row],[الكمية 
المنتجة
/م3
 ]]),"")</f>
        <v>0</v>
      </c>
      <c r="AU146" s="18"/>
      <c r="AV146" s="18"/>
      <c r="AW146" s="1"/>
      <c r="AX146" s="1"/>
      <c r="AY146" s="1"/>
      <c r="AZ146" s="1"/>
      <c r="BA146" s="1"/>
      <c r="BB146" s="1" t="e">
        <f t="shared" si="29"/>
        <v>#DIV/0!</v>
      </c>
      <c r="BC146" s="1"/>
      <c r="BD146" s="1" t="e">
        <f t="shared" si="31"/>
        <v>#DIV/0!</v>
      </c>
      <c r="BE146" s="1"/>
      <c r="BF146" s="33">
        <f t="shared" si="30"/>
        <v>0</v>
      </c>
      <c r="BG146" s="11" t="e">
        <f t="shared" si="25"/>
        <v>#DIV/0!</v>
      </c>
      <c r="CB146"/>
      <c r="CC146"/>
      <c r="CD146"/>
      <c r="CE146" s="83"/>
      <c r="CF146"/>
      <c r="CG146"/>
      <c r="CH146"/>
      <c r="CI146"/>
      <c r="CJ146"/>
      <c r="CK146"/>
      <c r="CL146"/>
      <c r="CM146"/>
      <c r="CN146"/>
      <c r="CO146"/>
      <c r="CP146"/>
    </row>
    <row r="147" spans="1:94" ht="22.5" customHeight="1">
      <c r="A147" s="22">
        <v>44208</v>
      </c>
      <c r="B147" s="3" t="str">
        <f>TEXT(Table1[[#This Row],[Date]],"dddd")</f>
        <v>الثلاثاء</v>
      </c>
      <c r="C147" s="3">
        <f>WEEKNUM(Table1[[#This Row],[Date]],16)</f>
        <v>3</v>
      </c>
      <c r="D147" s="3" t="str">
        <f>TEXT(Table1[[#This Row],[Date]],"mmmm")</f>
        <v>يناير</v>
      </c>
      <c r="E147" s="3" t="str">
        <f>TEXT(Table1[[#This Row],[Date]],"yyyy")</f>
        <v>2021</v>
      </c>
      <c r="F147" s="3" t="s">
        <v>9</v>
      </c>
      <c r="G147" s="3">
        <v>129</v>
      </c>
      <c r="H147" s="5" t="s">
        <v>173</v>
      </c>
      <c r="I147" s="3" t="s">
        <v>92</v>
      </c>
      <c r="J147" s="3">
        <f>IFERROR(VLOOKUP(Table1[[#This Row],[FoamType]],$CB$1:$CC$25,2,FALSE),0)</f>
        <v>0.6</v>
      </c>
      <c r="K147" s="3">
        <v>25</v>
      </c>
      <c r="L147" s="3">
        <v>20</v>
      </c>
      <c r="M147" s="3">
        <v>10</v>
      </c>
      <c r="Q147" s="15">
        <v>20</v>
      </c>
      <c r="S147" s="3">
        <v>10.1</v>
      </c>
      <c r="T147" s="3">
        <v>6.5</v>
      </c>
      <c r="U147" s="4">
        <v>6.25</v>
      </c>
      <c r="X147" s="4">
        <f>IFERROR(   Table1[[#This Row],[البلوكات /م3]]+Table1[[#This Row],[البواقى
 المنصرفه
/م3]]-Table1[[#This Row],[البواقى
/م3]],0)</f>
        <v>6.31</v>
      </c>
      <c r="Y147" s="21">
        <f t="shared" si="28"/>
        <v>0</v>
      </c>
      <c r="AA147" s="12">
        <v>8.61</v>
      </c>
      <c r="AB147" s="15">
        <v>20</v>
      </c>
      <c r="AC147" s="20">
        <v>2.2999999999999998</v>
      </c>
      <c r="AD147" s="9">
        <f>IFERROR((Table1[[#This Row],[إجمالى الإستهلاك
/م3]]-Table1[[#This Row],[الكمية 
المنتجة
/م3
 ]]),0)</f>
        <v>5.9999999999999609E-2</v>
      </c>
      <c r="AE147" s="29">
        <f>IFERROR((Table1[[#This Row],[الهالك
/م3]]/Table1[[#This Row],[إجمالى الإستهلاك
/م3]]),0)</f>
        <v>9.5087163232962929E-3</v>
      </c>
      <c r="AG147" s="5">
        <f>IFERROR((Table1[[#This Row],[عدد
البلوكات]]*0.12),"")</f>
        <v>0</v>
      </c>
      <c r="AH14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10.416666666666668</v>
      </c>
      <c r="AJ147" s="59">
        <f>IFERROR(Table1[[#This Row],[Plan Hour]]/Table1[[#This Row],[ساعات
العمل
الفعلية]],0)</f>
        <v>0</v>
      </c>
      <c r="AK147" s="1">
        <f>IFERROR((Table1[[#This Row],[الكمية 
الفعلية
/م3]]-Table1[[#This Row],[الكمية 
المنتجة
/م3
 ]]),"")</f>
        <v>0.25</v>
      </c>
      <c r="AU147" s="18"/>
      <c r="AV147" s="18"/>
      <c r="AW147" s="1"/>
      <c r="AX147" s="1"/>
      <c r="AY147" s="1"/>
      <c r="AZ147" s="1"/>
      <c r="BA147" s="1"/>
      <c r="BB147" s="1" t="e">
        <f t="shared" si="29"/>
        <v>#DIV/0!</v>
      </c>
      <c r="BC147" s="1"/>
      <c r="BD147" s="1" t="e">
        <f t="shared" si="31"/>
        <v>#DIV/0!</v>
      </c>
      <c r="BE147" s="1"/>
      <c r="BF147" s="33">
        <f t="shared" si="30"/>
        <v>0</v>
      </c>
      <c r="BG147" s="11" t="e">
        <f t="shared" ref="BG147:BG211" si="32">(BD147*BE147)/7.32</f>
        <v>#DIV/0!</v>
      </c>
      <c r="CB147"/>
      <c r="CC147"/>
      <c r="CD147"/>
      <c r="CE147" s="83"/>
      <c r="CF147"/>
      <c r="CG147"/>
      <c r="CH147"/>
      <c r="CI147"/>
      <c r="CJ147"/>
      <c r="CK147"/>
      <c r="CL147"/>
      <c r="CM147"/>
      <c r="CN147"/>
      <c r="CO147"/>
      <c r="CP147"/>
    </row>
    <row r="148" spans="1:94" ht="22.5" customHeight="1">
      <c r="A148" s="22">
        <v>44208</v>
      </c>
      <c r="B148" s="3" t="str">
        <f>TEXT(Table1[[#This Row],[Date]],"dddd")</f>
        <v>الثلاثاء</v>
      </c>
      <c r="C148" s="3">
        <f>WEEKNUM(Table1[[#This Row],[Date]],16)</f>
        <v>3</v>
      </c>
      <c r="D148" s="3" t="str">
        <f>TEXT(Table1[[#This Row],[Date]],"mmmm")</f>
        <v>يناير</v>
      </c>
      <c r="E148" s="3" t="str">
        <f>TEXT(Table1[[#This Row],[Date]],"yyyy")</f>
        <v>2021</v>
      </c>
      <c r="F148" s="3" t="s">
        <v>9</v>
      </c>
      <c r="G148" s="3">
        <v>9449</v>
      </c>
      <c r="H148" s="5" t="s">
        <v>25</v>
      </c>
      <c r="I148" s="3" t="s">
        <v>92</v>
      </c>
      <c r="J148" s="3">
        <f>IFERROR(VLOOKUP(Table1[[#This Row],[FoamType]],$CB$1:$CC$25,2,FALSE),0)</f>
        <v>0.6</v>
      </c>
      <c r="K148" s="3">
        <v>70</v>
      </c>
      <c r="L148" s="3">
        <v>35</v>
      </c>
      <c r="M148" s="3">
        <v>1</v>
      </c>
      <c r="Q148" s="15">
        <v>12</v>
      </c>
      <c r="S148" s="3">
        <v>1.2</v>
      </c>
      <c r="T148" s="3">
        <v>0.7</v>
      </c>
      <c r="U148" s="4">
        <v>0.5</v>
      </c>
      <c r="X148" s="4">
        <f>IFERROR(   Table1[[#This Row],[البلوكات /م3]]+Table1[[#This Row],[البواقى
 المنصرفه
/م3]]-Table1[[#This Row],[البواقى
/م3]],0)</f>
        <v>0.85</v>
      </c>
      <c r="Y148" s="21">
        <f t="shared" si="28"/>
        <v>0</v>
      </c>
      <c r="AA148" s="12">
        <v>0.85</v>
      </c>
      <c r="AB148" s="15">
        <v>12</v>
      </c>
      <c r="AC148" s="20">
        <v>0</v>
      </c>
      <c r="AD148" s="9">
        <f>IFERROR((Table1[[#This Row],[إجمالى الإستهلاك
/م3]]-Table1[[#This Row],[الكمية 
المنتجة
/م3
 ]]),0)</f>
        <v>0.35</v>
      </c>
      <c r="AE148" s="29">
        <f>IFERROR((Table1[[#This Row],[الهالك
/م3]]/Table1[[#This Row],[إجمالى الإستهلاك
/م3]]),0)</f>
        <v>0.41176470588235292</v>
      </c>
      <c r="AG148" s="5">
        <f>IFERROR((Table1[[#This Row],[عدد
البلوكات]]*0.12),"")</f>
        <v>0</v>
      </c>
      <c r="AH14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0.83333333333333337</v>
      </c>
      <c r="AJ148" s="59">
        <f>IFERROR(Table1[[#This Row],[Plan Hour]]/Table1[[#This Row],[ساعات
العمل
الفعلية]],0)</f>
        <v>0</v>
      </c>
      <c r="AK148" s="1">
        <f>IFERROR((Table1[[#This Row],[الكمية 
الفعلية
/م3]]-Table1[[#This Row],[الكمية 
المنتجة
/م3
 ]]),"")</f>
        <v>0.19999999999999996</v>
      </c>
      <c r="AU148" s="18"/>
      <c r="AV148" s="18"/>
      <c r="AW148" s="1"/>
      <c r="AX148" s="1"/>
      <c r="AY148" s="1"/>
      <c r="AZ148" s="1"/>
      <c r="BA148" s="1"/>
      <c r="BB148" s="1" t="e">
        <f t="shared" si="29"/>
        <v>#DIV/0!</v>
      </c>
      <c r="BC148" s="1"/>
      <c r="BD148" s="1" t="e">
        <f t="shared" si="31"/>
        <v>#DIV/0!</v>
      </c>
      <c r="BE148" s="1"/>
      <c r="BF148" s="33">
        <f t="shared" si="30"/>
        <v>0</v>
      </c>
      <c r="BG148" s="11" t="e">
        <f t="shared" si="32"/>
        <v>#DIV/0!</v>
      </c>
      <c r="CB148"/>
      <c r="CC148"/>
      <c r="CD148"/>
      <c r="CE148" s="83"/>
      <c r="CF148"/>
      <c r="CG148"/>
      <c r="CH148"/>
      <c r="CI148"/>
      <c r="CJ148"/>
      <c r="CK148"/>
      <c r="CL148"/>
      <c r="CM148"/>
      <c r="CN148"/>
      <c r="CO148"/>
      <c r="CP148"/>
    </row>
    <row r="149" spans="1:94" ht="22.5" customHeight="1">
      <c r="A149" s="22">
        <v>44208</v>
      </c>
      <c r="B149" s="3" t="str">
        <f>TEXT(Table1[[#This Row],[Date]],"dddd")</f>
        <v>الثلاثاء</v>
      </c>
      <c r="C149" s="3">
        <f>WEEKNUM(Table1[[#This Row],[Date]],16)</f>
        <v>3</v>
      </c>
      <c r="D149" s="3" t="str">
        <f>TEXT(Table1[[#This Row],[Date]],"mmmm")</f>
        <v>يناير</v>
      </c>
      <c r="E149" s="3" t="str">
        <f>TEXT(Table1[[#This Row],[Date]],"yyyy")</f>
        <v>2021</v>
      </c>
      <c r="F149" s="3" t="s">
        <v>9</v>
      </c>
      <c r="G149" s="3">
        <v>3</v>
      </c>
      <c r="H149" s="5" t="s">
        <v>47</v>
      </c>
      <c r="I149" s="3" t="s">
        <v>92</v>
      </c>
      <c r="J149" s="3">
        <f>IFERROR(VLOOKUP(Table1[[#This Row],[FoamType]],$CB$1:$CC$25,2,FALSE),0)</f>
        <v>0.6</v>
      </c>
      <c r="K149" s="3">
        <v>10</v>
      </c>
      <c r="L149" s="3">
        <v>8</v>
      </c>
      <c r="M149" s="3">
        <v>4</v>
      </c>
      <c r="Q149" s="15">
        <v>35</v>
      </c>
      <c r="S149" s="3">
        <v>4.0999999999999996</v>
      </c>
      <c r="T149" s="3">
        <v>0.7</v>
      </c>
      <c r="U149" s="4">
        <v>0.5</v>
      </c>
      <c r="X149" s="4">
        <f>IFERROR(   Table1[[#This Row],[البلوكات /م3]]+Table1[[#This Row],[البواقى
 المنصرفه
/م3]]-Table1[[#This Row],[البواقى
/م3]],0)</f>
        <v>0</v>
      </c>
      <c r="Y149" s="21">
        <f t="shared" si="28"/>
        <v>0</v>
      </c>
      <c r="AB149" s="15"/>
      <c r="AD149" s="9">
        <f>IFERROR((Table1[[#This Row],[إجمالى الإستهلاك
/م3]]-Table1[[#This Row],[الكمية 
المنتجة
/م3
 ]]),0)</f>
        <v>-0.5</v>
      </c>
      <c r="AE149" s="29">
        <f>IFERROR((Table1[[#This Row],[الهالك
/م3]]/Table1[[#This Row],[إجمالى الإستهلاك
/م3]]),0)</f>
        <v>0</v>
      </c>
      <c r="AG149" s="5">
        <f>IFERROR((Table1[[#This Row],[عدد
البلوكات]]*0.12),"")</f>
        <v>0</v>
      </c>
      <c r="AH14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0.83333333333333337</v>
      </c>
      <c r="AJ149" s="59">
        <f>IFERROR(Table1[[#This Row],[Plan Hour]]/Table1[[#This Row],[ساعات
العمل
الفعلية]],0)</f>
        <v>0</v>
      </c>
      <c r="AK149" s="1">
        <f>IFERROR((Table1[[#This Row],[الكمية 
الفعلية
/م3]]-Table1[[#This Row],[الكمية 
المنتجة
/م3
 ]]),"")</f>
        <v>0.19999999999999996</v>
      </c>
      <c r="AU149" s="18"/>
      <c r="AV149" s="18"/>
      <c r="AW149" s="1"/>
      <c r="AX149" s="1"/>
      <c r="AY149" s="1"/>
      <c r="AZ149" s="1"/>
      <c r="BA149" s="1"/>
      <c r="BB149" s="1" t="e">
        <f t="shared" si="29"/>
        <v>#DIV/0!</v>
      </c>
      <c r="BC149" s="1"/>
      <c r="BD149" s="1" t="e">
        <f t="shared" si="31"/>
        <v>#DIV/0!</v>
      </c>
      <c r="BE149" s="1"/>
      <c r="BF149" s="33">
        <f t="shared" si="30"/>
        <v>0</v>
      </c>
      <c r="BG149" s="11" t="e">
        <f t="shared" si="32"/>
        <v>#DIV/0!</v>
      </c>
      <c r="CB149"/>
      <c r="CC149"/>
      <c r="CD149"/>
      <c r="CE149" s="83"/>
      <c r="CF149"/>
      <c r="CG149"/>
      <c r="CH149"/>
      <c r="CI149"/>
      <c r="CJ149"/>
      <c r="CK149"/>
      <c r="CL149"/>
      <c r="CM149"/>
      <c r="CN149"/>
      <c r="CO149"/>
      <c r="CP149"/>
    </row>
    <row r="150" spans="1:94" ht="22.5" customHeight="1">
      <c r="A150" s="22">
        <v>44208</v>
      </c>
      <c r="B150" s="3" t="str">
        <f>TEXT(Table1[[#This Row],[Date]],"dddd")</f>
        <v>الثلاثاء</v>
      </c>
      <c r="C150" s="3">
        <f>WEEKNUM(Table1[[#This Row],[Date]],16)</f>
        <v>3</v>
      </c>
      <c r="D150" s="3" t="str">
        <f>TEXT(Table1[[#This Row],[Date]],"mmmm")</f>
        <v>يناير</v>
      </c>
      <c r="E150" s="3" t="str">
        <f>TEXT(Table1[[#This Row],[Date]],"yyyy")</f>
        <v>2021</v>
      </c>
      <c r="F150" s="3" t="s">
        <v>9</v>
      </c>
      <c r="G150" s="3">
        <v>9492</v>
      </c>
      <c r="H150" s="5" t="s">
        <v>47</v>
      </c>
      <c r="I150" s="3" t="s">
        <v>92</v>
      </c>
      <c r="J150" s="3">
        <f>IFERROR(VLOOKUP(Table1[[#This Row],[FoamType]],$CB$1:$CC$25,2,FALSE),0)</f>
        <v>0.6</v>
      </c>
      <c r="K150" s="3">
        <v>30</v>
      </c>
      <c r="L150" s="3">
        <v>7</v>
      </c>
      <c r="M150" s="3">
        <v>7</v>
      </c>
      <c r="Q150" s="15">
        <v>35</v>
      </c>
      <c r="R150" s="3">
        <v>1764</v>
      </c>
      <c r="S150" s="3">
        <v>7.1</v>
      </c>
      <c r="T150" s="3">
        <f t="shared" si="26"/>
        <v>2.6301239999999999</v>
      </c>
      <c r="U150" s="4">
        <f t="shared" si="27"/>
        <v>2.5930800000000001</v>
      </c>
      <c r="X150" s="4">
        <f>IFERROR(   Table1[[#This Row],[البلوكات /م3]]+Table1[[#This Row],[البواقى
 المنصرفه
/م3]]-Table1[[#This Row],[البواقى
/م3]],0)</f>
        <v>0</v>
      </c>
      <c r="Y150" s="21">
        <f t="shared" si="28"/>
        <v>0</v>
      </c>
      <c r="AB150" s="15"/>
      <c r="AD150" s="9">
        <f>IFERROR((Table1[[#This Row],[إجمالى الإستهلاك
/م3]]-Table1[[#This Row],[الكمية 
المنتجة
/م3
 ]]),0)</f>
        <v>-2.5930800000000001</v>
      </c>
      <c r="AE150" s="29">
        <f>IFERROR((Table1[[#This Row],[الهالك
/م3]]/Table1[[#This Row],[إجمالى الإستهلاك
/م3]]),0)</f>
        <v>0</v>
      </c>
      <c r="AG150" s="5">
        <f>IFERROR((Table1[[#This Row],[عدد
البلوكات]]*0.12),"")</f>
        <v>0</v>
      </c>
      <c r="AH15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4.3218000000000005</v>
      </c>
      <c r="AJ150" s="59">
        <f>IFERROR(Table1[[#This Row],[Plan Hour]]/Table1[[#This Row],[ساعات
العمل
الفعلية]],0)</f>
        <v>0</v>
      </c>
      <c r="AK150" s="1">
        <f>IFERROR((Table1[[#This Row],[الكمية 
الفعلية
/م3]]-Table1[[#This Row],[الكمية 
المنتجة
/م3
 ]]),"")</f>
        <v>3.7043999999999855E-2</v>
      </c>
      <c r="AU150" s="18"/>
      <c r="AV150" s="18"/>
      <c r="AW150" s="1"/>
      <c r="AX150" s="1"/>
      <c r="AY150" s="1"/>
      <c r="AZ150" s="1"/>
      <c r="BA150" s="1"/>
      <c r="BB150" s="1" t="e">
        <f t="shared" si="29"/>
        <v>#DIV/0!</v>
      </c>
      <c r="BC150" s="1"/>
      <c r="BD150" s="1" t="e">
        <f t="shared" si="31"/>
        <v>#DIV/0!</v>
      </c>
      <c r="BE150" s="1"/>
      <c r="BF150" s="33">
        <f t="shared" si="30"/>
        <v>0</v>
      </c>
      <c r="BG150" s="11" t="e">
        <f t="shared" si="32"/>
        <v>#DIV/0!</v>
      </c>
      <c r="CB150"/>
      <c r="CC150"/>
      <c r="CD150"/>
      <c r="CE150" s="83"/>
      <c r="CF150"/>
      <c r="CG150"/>
      <c r="CH150"/>
      <c r="CI150"/>
      <c r="CJ150"/>
      <c r="CK150"/>
      <c r="CL150"/>
      <c r="CM150"/>
      <c r="CN150"/>
      <c r="CO150"/>
      <c r="CP150"/>
    </row>
    <row r="151" spans="1:94" ht="22.5" customHeight="1">
      <c r="A151" s="22">
        <v>44208</v>
      </c>
      <c r="B151" s="3" t="str">
        <f>TEXT(Table1[[#This Row],[Date]],"dddd")</f>
        <v>الثلاثاء</v>
      </c>
      <c r="C151" s="3">
        <f>WEEKNUM(Table1[[#This Row],[Date]],16)</f>
        <v>3</v>
      </c>
      <c r="D151" s="3" t="str">
        <f>TEXT(Table1[[#This Row],[Date]],"mmmm")</f>
        <v>يناير</v>
      </c>
      <c r="E151" s="3" t="str">
        <f>TEXT(Table1[[#This Row],[Date]],"yyyy")</f>
        <v>2021</v>
      </c>
      <c r="F151" s="3" t="s">
        <v>9</v>
      </c>
      <c r="G151" s="3">
        <v>9837</v>
      </c>
      <c r="H151" s="5" t="s">
        <v>57</v>
      </c>
      <c r="I151" s="3" t="s">
        <v>92</v>
      </c>
      <c r="J151" s="3">
        <f>IFERROR(VLOOKUP(Table1[[#This Row],[FoamType]],$CB$1:$CC$25,2,FALSE),0)</f>
        <v>0.6</v>
      </c>
      <c r="K151" s="3">
        <v>46</v>
      </c>
      <c r="L151" s="3">
        <v>34</v>
      </c>
      <c r="M151" s="3">
        <v>2</v>
      </c>
      <c r="Q151" s="15">
        <v>12</v>
      </c>
      <c r="R151" s="3">
        <v>1950</v>
      </c>
      <c r="S151" s="3">
        <v>2.2000000000000002</v>
      </c>
      <c r="T151" s="3">
        <f t="shared" si="26"/>
        <v>6.7095600000000006</v>
      </c>
      <c r="U151" s="4">
        <f t="shared" si="27"/>
        <v>6.0995999999999997</v>
      </c>
      <c r="W151" s="4">
        <v>12</v>
      </c>
      <c r="X151" s="4">
        <f>IFERROR(   Table1[[#This Row],[البلوكات /م3]]+Table1[[#This Row],[البواقى
 المنصرفه
/م3]]-Table1[[#This Row],[البواقى
/م3]],0)</f>
        <v>7.4200000000000017</v>
      </c>
      <c r="Y151" s="21">
        <f t="shared" si="28"/>
        <v>21.96</v>
      </c>
      <c r="Z151" s="3">
        <v>3</v>
      </c>
      <c r="AA151" s="12">
        <v>0</v>
      </c>
      <c r="AB151" s="15">
        <v>12</v>
      </c>
      <c r="AC151" s="20">
        <v>14.54</v>
      </c>
      <c r="AD151" s="9">
        <f>IFERROR((Table1[[#This Row],[إجمالى الإستهلاك
/م3]]-Table1[[#This Row],[الكمية 
المنتجة
/م3
 ]]),0)</f>
        <v>1.320400000000002</v>
      </c>
      <c r="AE151" s="29">
        <f>IFERROR((Table1[[#This Row],[الهالك
/م3]]/Table1[[#This Row],[إجمالى الإستهلاك
/م3]]),0)</f>
        <v>0.1779514824797846</v>
      </c>
      <c r="AG151" s="5">
        <f>IFERROR((Table1[[#This Row],[عدد
البلوكات]]*0.12),"")</f>
        <v>0.36</v>
      </c>
      <c r="AH15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10.166</v>
      </c>
      <c r="AJ151" s="59">
        <f>IFERROR(Table1[[#This Row],[Plan Hour]]/Table1[[#This Row],[ساعات
العمل
الفعلية]],0)</f>
        <v>0</v>
      </c>
      <c r="AK151" s="1">
        <f>IFERROR((Table1[[#This Row],[الكمية 
الفعلية
/م3]]-Table1[[#This Row],[الكمية 
المنتجة
/م3
 ]]),"")</f>
        <v>0.60996000000000095</v>
      </c>
      <c r="AU151" s="18"/>
      <c r="AV151" s="18"/>
      <c r="AW151" s="1"/>
      <c r="AX151" s="1"/>
      <c r="AY151" s="1"/>
      <c r="AZ151" s="1"/>
      <c r="BA151" s="1"/>
      <c r="BB151" s="1" t="e">
        <f t="shared" si="29"/>
        <v>#DIV/0!</v>
      </c>
      <c r="BC151" s="1"/>
      <c r="BD151" s="1" t="e">
        <f t="shared" si="31"/>
        <v>#DIV/0!</v>
      </c>
      <c r="BE151" s="1"/>
      <c r="BF151" s="33">
        <f t="shared" si="30"/>
        <v>0</v>
      </c>
      <c r="BG151" s="11" t="e">
        <f t="shared" si="32"/>
        <v>#DIV/0!</v>
      </c>
      <c r="CB151"/>
      <c r="CC151"/>
      <c r="CD151"/>
      <c r="CE151" s="83"/>
      <c r="CF151"/>
      <c r="CG151"/>
      <c r="CH151"/>
      <c r="CI151"/>
      <c r="CJ151"/>
      <c r="CK151"/>
      <c r="CL151"/>
      <c r="CM151"/>
      <c r="CN151"/>
      <c r="CO151"/>
      <c r="CP151"/>
    </row>
    <row r="152" spans="1:94" ht="22.5" customHeight="1">
      <c r="A152" s="22">
        <v>44209</v>
      </c>
      <c r="B152" s="9" t="str">
        <f>TEXT(Table1[[#This Row],[Date]],"dddd")</f>
        <v>الأربعاء</v>
      </c>
      <c r="C152" s="9">
        <f>WEEKNUM(Table1[[#This Row],[Date]],16)</f>
        <v>3</v>
      </c>
      <c r="D152" s="9" t="str">
        <f>TEXT(Table1[[#This Row],[Date]],"mmmm")</f>
        <v>يناير</v>
      </c>
      <c r="E152" s="9" t="str">
        <f>TEXT(Table1[[#This Row],[Date]],"yyyy")</f>
        <v>2021</v>
      </c>
      <c r="F152" s="9" t="s">
        <v>8</v>
      </c>
      <c r="G152" s="9"/>
      <c r="H152" s="9" t="s">
        <v>61</v>
      </c>
      <c r="I152" s="9" t="s">
        <v>136</v>
      </c>
      <c r="J152" s="3">
        <f>IFERROR(VLOOKUP(Table1[[#This Row],[FoamType]],$CB$1:$CC$25,2,FALSE),0)</f>
        <v>1.5</v>
      </c>
      <c r="K152" s="9">
        <v>240</v>
      </c>
      <c r="L152" s="9">
        <v>110</v>
      </c>
      <c r="M152" s="9">
        <v>29</v>
      </c>
      <c r="N152" s="9"/>
      <c r="O152" s="9"/>
      <c r="P152" s="9"/>
      <c r="Q152" s="9">
        <v>30</v>
      </c>
      <c r="R152" s="9">
        <v>6</v>
      </c>
      <c r="S152" s="9">
        <v>29</v>
      </c>
      <c r="T152" s="9">
        <f t="shared" si="26"/>
        <v>4.5936000000000003</v>
      </c>
      <c r="U152" s="9">
        <f t="shared" si="27"/>
        <v>4.5936000000000003</v>
      </c>
      <c r="V152" s="9"/>
      <c r="W152" s="9">
        <v>30</v>
      </c>
      <c r="X152" s="9">
        <f>IFERROR(   Table1[[#This Row],[البلوكات /م3]]+Table1[[#This Row],[البواقى
 المنصرفه
/م3]]-Table1[[#This Row],[البواقى
/م3]],0)</f>
        <v>69.5</v>
      </c>
      <c r="Y152" s="9">
        <v>78</v>
      </c>
      <c r="Z152" s="9">
        <v>13</v>
      </c>
      <c r="AA152" s="9">
        <v>0</v>
      </c>
      <c r="AB152" s="9">
        <v>30</v>
      </c>
      <c r="AC152" s="9">
        <v>8.5</v>
      </c>
      <c r="AD152" s="9">
        <f>IFERROR((Table1[[#This Row],[إجمالى الإستهلاك
/م3]]-Table1[[#This Row],[الكمية 
المنتجة
/م3
 ]]),0)</f>
        <v>64.906400000000005</v>
      </c>
      <c r="AE152" s="29">
        <f>IFERROR((Table1[[#This Row],[الهالك
/م3]]/Table1[[#This Row],[إجمالى الإستهلاك
/م3]]),0)</f>
        <v>0.9339050359712231</v>
      </c>
      <c r="AF152" s="9"/>
      <c r="AG152" s="9">
        <f>IFERROR((Table1[[#This Row],[عدد
البلوكات]]*0.12),"")</f>
        <v>1.56</v>
      </c>
      <c r="AH152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3.0624000000000002</v>
      </c>
      <c r="AI152" s="9">
        <v>59</v>
      </c>
      <c r="AJ152" s="60">
        <f>IFERROR(Table1[[#This Row],[Plan Hour]]/Table1[[#This Row],[ساعات
العمل
الفعلية]],0)</f>
        <v>5.1905084745762713E-2</v>
      </c>
      <c r="AK152" s="9">
        <f>IFERROR((Table1[[#This Row],[الكمية 
الفعلية
/م3]]-Table1[[#This Row],[الكمية 
المنتجة
/م3
 ]]),"")</f>
        <v>0</v>
      </c>
      <c r="AL152" s="9"/>
      <c r="AM152" s="9"/>
      <c r="AN152" s="9">
        <v>1.6</v>
      </c>
      <c r="AO152" s="9">
        <v>3.2</v>
      </c>
      <c r="AP152" s="9">
        <v>3.2</v>
      </c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 t="e">
        <f t="shared" si="29"/>
        <v>#DIV/0!</v>
      </c>
      <c r="BC152" s="9"/>
      <c r="BD152" s="9" t="e">
        <f t="shared" si="31"/>
        <v>#DIV/0!</v>
      </c>
      <c r="BE152" s="9"/>
      <c r="BF152" s="9">
        <f t="shared" si="30"/>
        <v>0</v>
      </c>
      <c r="BG152" s="9" t="e">
        <f t="shared" si="32"/>
        <v>#DIV/0!</v>
      </c>
      <c r="CB152"/>
      <c r="CC152"/>
      <c r="CD152"/>
      <c r="CE152" s="83"/>
      <c r="CF152"/>
      <c r="CG152"/>
      <c r="CH152"/>
      <c r="CI152"/>
      <c r="CJ152"/>
      <c r="CK152"/>
      <c r="CL152"/>
      <c r="CM152"/>
      <c r="CN152"/>
      <c r="CO152"/>
      <c r="CP152"/>
    </row>
    <row r="153" spans="1:94" ht="22.5" customHeight="1">
      <c r="A153" s="22">
        <v>44209</v>
      </c>
      <c r="B153" s="3" t="str">
        <f>TEXT(Table1[[#This Row],[Date]],"dddd")</f>
        <v>الأربعاء</v>
      </c>
      <c r="C153" s="3">
        <f>WEEKNUM(Table1[[#This Row],[Date]],16)</f>
        <v>3</v>
      </c>
      <c r="D153" s="3" t="str">
        <f>TEXT(Table1[[#This Row],[Date]],"mmmm")</f>
        <v>يناير</v>
      </c>
      <c r="E153" s="3" t="str">
        <f>TEXT(Table1[[#This Row],[Date]],"yyyy")</f>
        <v>2021</v>
      </c>
      <c r="F153" s="3" t="s">
        <v>8</v>
      </c>
      <c r="H153" s="5" t="s">
        <v>61</v>
      </c>
      <c r="I153" s="3" t="s">
        <v>136</v>
      </c>
      <c r="J153" s="3">
        <f>IFERROR(VLOOKUP(Table1[[#This Row],[FoamType]],$CB$1:$CC$25,2,FALSE),0)</f>
        <v>1.5</v>
      </c>
      <c r="K153" s="3">
        <v>234</v>
      </c>
      <c r="L153" s="3">
        <v>110</v>
      </c>
      <c r="M153" s="3">
        <v>29</v>
      </c>
      <c r="Q153" s="15">
        <v>30</v>
      </c>
      <c r="R153" s="3">
        <v>2</v>
      </c>
      <c r="S153" s="3">
        <v>29</v>
      </c>
      <c r="T153" s="3">
        <f t="shared" si="26"/>
        <v>1.49292</v>
      </c>
      <c r="U153" s="4">
        <f t="shared" si="27"/>
        <v>1.49292</v>
      </c>
      <c r="W153" s="4">
        <v>30</v>
      </c>
      <c r="X153" s="4">
        <f>IFERROR(   Table1[[#This Row],[البلوكات /م3]]+Table1[[#This Row],[البواقى
 المنصرفه
/م3]]-Table1[[#This Row],[البواقى
/م3]],0)</f>
        <v>14.64</v>
      </c>
      <c r="Y153" s="21">
        <f t="shared" si="28"/>
        <v>14.64</v>
      </c>
      <c r="Z153" s="3">
        <v>2</v>
      </c>
      <c r="AB153" s="15"/>
      <c r="AD153" s="9">
        <f>IFERROR((Table1[[#This Row],[إجمالى الإستهلاك
/م3]]-Table1[[#This Row],[الكمية 
المنتجة
/م3
 ]]),0)</f>
        <v>13.147080000000001</v>
      </c>
      <c r="AE153" s="29">
        <f>IFERROR((Table1[[#This Row],[الهالك
/م3]]/Table1[[#This Row],[إجمالى الإستهلاك
/م3]]),0)</f>
        <v>0.89802459016393443</v>
      </c>
      <c r="AG153" s="5">
        <f>IFERROR((Table1[[#This Row],[عدد
البلوكات]]*0.12),"")</f>
        <v>0.24</v>
      </c>
      <c r="AH15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0.99528000000000005</v>
      </c>
      <c r="AJ153" s="59">
        <f>IFERROR(Table1[[#This Row],[Plan Hour]]/Table1[[#This Row],[ساعات
العمل
الفعلية]],0)</f>
        <v>0</v>
      </c>
      <c r="AK153" s="1">
        <f>IFERROR((Table1[[#This Row],[الكمية 
الفعلية
/م3]]-Table1[[#This Row],[الكمية 
المنتجة
/م3
 ]]),"")</f>
        <v>0</v>
      </c>
      <c r="AP153" s="17">
        <v>1.6</v>
      </c>
      <c r="AU153" s="18"/>
      <c r="AV153" s="18"/>
      <c r="AW153" s="1"/>
      <c r="AX153" s="1"/>
      <c r="AY153" s="1"/>
      <c r="AZ153" s="1"/>
      <c r="BA153" s="1"/>
      <c r="BB153" s="1" t="e">
        <f t="shared" si="29"/>
        <v>#DIV/0!</v>
      </c>
      <c r="BC153" s="1"/>
      <c r="BD153" s="1" t="e">
        <f t="shared" si="31"/>
        <v>#DIV/0!</v>
      </c>
      <c r="BE153" s="1"/>
      <c r="BF153" s="33">
        <f t="shared" si="30"/>
        <v>0</v>
      </c>
      <c r="BG153" s="11" t="e">
        <f t="shared" si="32"/>
        <v>#DIV/0!</v>
      </c>
      <c r="CB153"/>
      <c r="CC153"/>
      <c r="CD153"/>
      <c r="CE153" s="83"/>
      <c r="CF153"/>
      <c r="CG153"/>
      <c r="CH153"/>
      <c r="CI153"/>
      <c r="CJ153"/>
      <c r="CK153"/>
      <c r="CL153"/>
      <c r="CM153"/>
      <c r="CN153"/>
      <c r="CO153"/>
      <c r="CP153"/>
    </row>
    <row r="154" spans="1:94" ht="22.5" customHeight="1">
      <c r="A154" s="22">
        <v>44209</v>
      </c>
      <c r="B154" s="3" t="str">
        <f>TEXT(Table1[[#This Row],[Date]],"dddd")</f>
        <v>الأربعاء</v>
      </c>
      <c r="C154" s="3">
        <f>WEEKNUM(Table1[[#This Row],[Date]],16)</f>
        <v>3</v>
      </c>
      <c r="D154" s="3" t="str">
        <f>TEXT(Table1[[#This Row],[Date]],"mmmm")</f>
        <v>يناير</v>
      </c>
      <c r="E154" s="3" t="str">
        <f>TEXT(Table1[[#This Row],[Date]],"yyyy")</f>
        <v>2021</v>
      </c>
      <c r="F154" s="3" t="s">
        <v>8</v>
      </c>
      <c r="H154" s="5" t="s">
        <v>61</v>
      </c>
      <c r="I154" s="3" t="s">
        <v>136</v>
      </c>
      <c r="J154" s="3">
        <f>IFERROR(VLOOKUP(Table1[[#This Row],[FoamType]],$CB$1:$CC$25,2,FALSE),0)</f>
        <v>1.5</v>
      </c>
      <c r="K154" s="3">
        <v>182</v>
      </c>
      <c r="L154" s="3">
        <v>110</v>
      </c>
      <c r="M154" s="3">
        <v>29</v>
      </c>
      <c r="Q154" s="15">
        <v>30</v>
      </c>
      <c r="R154" s="3">
        <v>2</v>
      </c>
      <c r="S154" s="3">
        <v>29</v>
      </c>
      <c r="T154" s="3">
        <f t="shared" si="26"/>
        <v>1.16116</v>
      </c>
      <c r="U154" s="4">
        <f t="shared" si="27"/>
        <v>1.16116</v>
      </c>
      <c r="X154" s="4">
        <f>IFERROR(   Table1[[#This Row],[البلوكات /م3]]+Table1[[#This Row],[البواقى
 المنصرفه
/م3]]-Table1[[#This Row],[البواقى
/م3]],0)</f>
        <v>0</v>
      </c>
      <c r="Y154" s="21">
        <f t="shared" si="28"/>
        <v>0</v>
      </c>
      <c r="AB154" s="15"/>
      <c r="AD154" s="9">
        <f>IFERROR((Table1[[#This Row],[إجمالى الإستهلاك
/م3]]-Table1[[#This Row],[الكمية 
المنتجة
/م3
 ]]),0)</f>
        <v>-1.16116</v>
      </c>
      <c r="AE154" s="29">
        <f>IFERROR((Table1[[#This Row],[الهالك
/م3]]/Table1[[#This Row],[إجمالى الإستهلاك
/م3]]),0)</f>
        <v>0</v>
      </c>
      <c r="AG154" s="5">
        <f>IFERROR((Table1[[#This Row],[عدد
البلوكات]]*0.12),"")</f>
        <v>0</v>
      </c>
      <c r="AH15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0.77410666666666661</v>
      </c>
      <c r="AJ154" s="59">
        <f>IFERROR(Table1[[#This Row],[Plan Hour]]/Table1[[#This Row],[ساعات
العمل
الفعلية]],0)</f>
        <v>0</v>
      </c>
      <c r="AK154" s="1">
        <f>IFERROR((Table1[[#This Row],[الكمية 
الفعلية
/م3]]-Table1[[#This Row],[الكمية 
المنتجة
/م3
 ]]),"")</f>
        <v>0</v>
      </c>
      <c r="AU154" s="18"/>
      <c r="AV154" s="18"/>
      <c r="AW154" s="1"/>
      <c r="AX154" s="1"/>
      <c r="AY154" s="1"/>
      <c r="AZ154" s="1"/>
      <c r="BA154" s="1"/>
      <c r="BB154" s="1" t="e">
        <f t="shared" si="29"/>
        <v>#DIV/0!</v>
      </c>
      <c r="BC154" s="1"/>
      <c r="BD154" s="1" t="e">
        <f t="shared" si="31"/>
        <v>#DIV/0!</v>
      </c>
      <c r="BE154" s="1"/>
      <c r="BF154" s="33">
        <f t="shared" si="30"/>
        <v>0</v>
      </c>
      <c r="BG154" s="11" t="e">
        <f t="shared" si="32"/>
        <v>#DIV/0!</v>
      </c>
      <c r="CB154"/>
      <c r="CC154"/>
      <c r="CD154"/>
      <c r="CE154" s="83"/>
      <c r="CF154"/>
      <c r="CG154"/>
      <c r="CH154"/>
      <c r="CI154"/>
      <c r="CJ154"/>
      <c r="CK154"/>
      <c r="CL154"/>
      <c r="CM154"/>
      <c r="CN154"/>
      <c r="CO154"/>
      <c r="CP154"/>
    </row>
    <row r="155" spans="1:94" ht="22.5" customHeight="1">
      <c r="A155" s="22">
        <v>44209</v>
      </c>
      <c r="B155" s="3" t="str">
        <f>TEXT(Table1[[#This Row],[Date]],"dddd")</f>
        <v>الأربعاء</v>
      </c>
      <c r="C155" s="3">
        <f>WEEKNUM(Table1[[#This Row],[Date]],16)</f>
        <v>3</v>
      </c>
      <c r="D155" s="3" t="str">
        <f>TEXT(Table1[[#This Row],[Date]],"mmmm")</f>
        <v>يناير</v>
      </c>
      <c r="E155" s="3" t="str">
        <f>TEXT(Table1[[#This Row],[Date]],"yyyy")</f>
        <v>2021</v>
      </c>
      <c r="F155" s="3" t="s">
        <v>8</v>
      </c>
      <c r="G155" s="3">
        <v>120</v>
      </c>
      <c r="H155" s="5" t="s">
        <v>61</v>
      </c>
      <c r="I155" s="3" t="s">
        <v>136</v>
      </c>
      <c r="J155" s="3">
        <f>IFERROR(VLOOKUP(Table1[[#This Row],[FoamType]],$CB$1:$CC$25,2,FALSE),0)</f>
        <v>1.5</v>
      </c>
      <c r="K155" s="3">
        <v>100</v>
      </c>
      <c r="L155" s="3">
        <v>80</v>
      </c>
      <c r="M155" s="3">
        <v>20</v>
      </c>
      <c r="Q155" s="15">
        <v>30</v>
      </c>
      <c r="R155" s="3">
        <v>95</v>
      </c>
      <c r="S155" s="3">
        <v>20</v>
      </c>
      <c r="T155" s="3">
        <f t="shared" si="26"/>
        <v>15.2</v>
      </c>
      <c r="U155" s="4">
        <f t="shared" si="27"/>
        <v>15.2</v>
      </c>
      <c r="X155" s="4">
        <f>IFERROR(   Table1[[#This Row],[البلوكات /م3]]+Table1[[#This Row],[البواقى
 المنصرفه
/م3]]-Table1[[#This Row],[البواقى
/م3]],0)</f>
        <v>0</v>
      </c>
      <c r="Y155" s="21">
        <f t="shared" si="28"/>
        <v>0</v>
      </c>
      <c r="AB155" s="15"/>
      <c r="AD155" s="9">
        <f>IFERROR((Table1[[#This Row],[إجمالى الإستهلاك
/م3]]-Table1[[#This Row],[الكمية 
المنتجة
/م3
 ]]),0)</f>
        <v>-15.2</v>
      </c>
      <c r="AE155" s="29">
        <f>IFERROR((Table1[[#This Row],[الهالك
/م3]]/Table1[[#This Row],[إجمالى الإستهلاك
/م3]]),0)</f>
        <v>0</v>
      </c>
      <c r="AG155" s="5">
        <f>IFERROR((Table1[[#This Row],[عدد
البلوكات]]*0.12),"")</f>
        <v>0</v>
      </c>
      <c r="AH15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10.133333333333333</v>
      </c>
      <c r="AJ155" s="59">
        <f>IFERROR(Table1[[#This Row],[Plan Hour]]/Table1[[#This Row],[ساعات
العمل
الفعلية]],0)</f>
        <v>0</v>
      </c>
      <c r="AK155" s="1">
        <f>IFERROR((Table1[[#This Row],[الكمية 
الفعلية
/م3]]-Table1[[#This Row],[الكمية 
المنتجة
/م3
 ]]),"")</f>
        <v>0</v>
      </c>
      <c r="AU155" s="18"/>
      <c r="AV155" s="18"/>
      <c r="AW155" s="1"/>
      <c r="AX155" s="1"/>
      <c r="AY155" s="1"/>
      <c r="AZ155" s="1"/>
      <c r="BA155" s="1"/>
      <c r="BB155" s="1" t="e">
        <f t="shared" si="29"/>
        <v>#DIV/0!</v>
      </c>
      <c r="BC155" s="1"/>
      <c r="BD155" s="1" t="e">
        <f t="shared" si="31"/>
        <v>#DIV/0!</v>
      </c>
      <c r="BE155" s="1"/>
      <c r="BF155" s="33">
        <f t="shared" si="30"/>
        <v>0</v>
      </c>
      <c r="BG155" s="11" t="e">
        <f t="shared" si="32"/>
        <v>#DIV/0!</v>
      </c>
      <c r="CB155"/>
      <c r="CC155"/>
      <c r="CD155"/>
      <c r="CE155" s="83"/>
      <c r="CF155"/>
      <c r="CG155"/>
      <c r="CH155"/>
      <c r="CI155"/>
      <c r="CJ155"/>
      <c r="CK155"/>
      <c r="CL155"/>
      <c r="CM155"/>
      <c r="CN155"/>
      <c r="CO155"/>
      <c r="CP155"/>
    </row>
    <row r="156" spans="1:94" ht="22.5" customHeight="1">
      <c r="A156" s="22">
        <v>44209</v>
      </c>
      <c r="B156" s="3" t="str">
        <f>TEXT(Table1[[#This Row],[Date]],"dddd")</f>
        <v>الأربعاء</v>
      </c>
      <c r="C156" s="3">
        <f>WEEKNUM(Table1[[#This Row],[Date]],16)</f>
        <v>3</v>
      </c>
      <c r="D156" s="3" t="str">
        <f>TEXT(Table1[[#This Row],[Date]],"mmmm")</f>
        <v>يناير</v>
      </c>
      <c r="E156" s="3" t="str">
        <f>TEXT(Table1[[#This Row],[Date]],"yyyy")</f>
        <v>2021</v>
      </c>
      <c r="F156" s="3" t="s">
        <v>8</v>
      </c>
      <c r="G156" s="3">
        <v>120</v>
      </c>
      <c r="H156" s="5" t="s">
        <v>61</v>
      </c>
      <c r="I156" s="3" t="s">
        <v>136</v>
      </c>
      <c r="J156" s="3">
        <f>IFERROR(VLOOKUP(Table1[[#This Row],[FoamType]],$CB$1:$CC$25,2,FALSE),0)</f>
        <v>1.5</v>
      </c>
      <c r="K156" s="3">
        <v>100</v>
      </c>
      <c r="L156" s="3">
        <v>100</v>
      </c>
      <c r="M156" s="3">
        <v>80</v>
      </c>
      <c r="Q156" s="15">
        <v>30</v>
      </c>
      <c r="R156" s="3">
        <v>72</v>
      </c>
      <c r="S156" s="3">
        <v>80</v>
      </c>
      <c r="T156" s="3">
        <f t="shared" si="26"/>
        <v>57.6</v>
      </c>
      <c r="U156" s="4">
        <f t="shared" si="27"/>
        <v>57.6</v>
      </c>
      <c r="X156" s="4">
        <f>IFERROR(   Table1[[#This Row],[البلوكات /م3]]+Table1[[#This Row],[البواقى
 المنصرفه
/م3]]-Table1[[#This Row],[البواقى
/م3]],0)</f>
        <v>0</v>
      </c>
      <c r="Y156" s="21">
        <f t="shared" si="28"/>
        <v>0</v>
      </c>
      <c r="AB156" s="15"/>
      <c r="AD156" s="9">
        <f>IFERROR((Table1[[#This Row],[إجمالى الإستهلاك
/م3]]-Table1[[#This Row],[الكمية 
المنتجة
/م3
 ]]),0)</f>
        <v>-57.6</v>
      </c>
      <c r="AE156" s="29">
        <f>IFERROR((Table1[[#This Row],[الهالك
/م3]]/Table1[[#This Row],[إجمالى الإستهلاك
/م3]]),0)</f>
        <v>0</v>
      </c>
      <c r="AG156" s="5">
        <f>IFERROR((Table1[[#This Row],[عدد
البلوكات]]*0.12),"")</f>
        <v>0</v>
      </c>
      <c r="AH15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38.4</v>
      </c>
      <c r="AJ156" s="59">
        <f>IFERROR(Table1[[#This Row],[Plan Hour]]/Table1[[#This Row],[ساعات
العمل
الفعلية]],0)</f>
        <v>0</v>
      </c>
      <c r="AK156" s="1">
        <f>IFERROR((Table1[[#This Row],[الكمية 
الفعلية
/م3]]-Table1[[#This Row],[الكمية 
المنتجة
/م3
 ]]),"")</f>
        <v>0</v>
      </c>
      <c r="AU156" s="18"/>
      <c r="AV156" s="18"/>
      <c r="AW156" s="1"/>
      <c r="AX156" s="1"/>
      <c r="AY156" s="1"/>
      <c r="AZ156" s="1"/>
      <c r="BA156" s="1"/>
      <c r="BB156" s="1" t="e">
        <f t="shared" si="29"/>
        <v>#DIV/0!</v>
      </c>
      <c r="BC156" s="1"/>
      <c r="BD156" s="1" t="e">
        <f t="shared" si="31"/>
        <v>#DIV/0!</v>
      </c>
      <c r="BE156" s="1"/>
      <c r="BF156" s="33">
        <f t="shared" si="30"/>
        <v>0</v>
      </c>
      <c r="BG156" s="11" t="e">
        <f t="shared" si="32"/>
        <v>#DIV/0!</v>
      </c>
      <c r="CB156"/>
      <c r="CC156"/>
      <c r="CD156"/>
      <c r="CE156" s="83"/>
      <c r="CF156"/>
      <c r="CG156"/>
      <c r="CH156"/>
      <c r="CI156"/>
      <c r="CJ156"/>
      <c r="CK156"/>
      <c r="CL156"/>
      <c r="CM156"/>
      <c r="CN156"/>
      <c r="CO156"/>
      <c r="CP156"/>
    </row>
    <row r="157" spans="1:94" ht="22.5" customHeight="1">
      <c r="A157" s="22">
        <v>44209</v>
      </c>
      <c r="B157" s="3" t="str">
        <f>TEXT(Table1[[#This Row],[Date]],"dddd")</f>
        <v>الأربعاء</v>
      </c>
      <c r="C157" s="3">
        <f>WEEKNUM(Table1[[#This Row],[Date]],16)</f>
        <v>3</v>
      </c>
      <c r="D157" s="3" t="str">
        <f>TEXT(Table1[[#This Row],[Date]],"mmmm")</f>
        <v>يناير</v>
      </c>
      <c r="E157" s="3" t="str">
        <f>TEXT(Table1[[#This Row],[Date]],"yyyy")</f>
        <v>2021</v>
      </c>
      <c r="F157" s="3" t="s">
        <v>8</v>
      </c>
      <c r="G157" s="3">
        <v>1</v>
      </c>
      <c r="H157" s="5" t="s">
        <v>47</v>
      </c>
      <c r="I157" s="3" t="s">
        <v>92</v>
      </c>
      <c r="J157" s="3">
        <f>IFERROR(VLOOKUP(Table1[[#This Row],[FoamType]],$CB$1:$CC$25,2,FALSE),0)</f>
        <v>0.6</v>
      </c>
      <c r="K157" s="3">
        <v>10</v>
      </c>
      <c r="L157" s="3">
        <v>8</v>
      </c>
      <c r="M157" s="3">
        <v>10</v>
      </c>
      <c r="Q157" s="15">
        <v>35</v>
      </c>
      <c r="S157" s="3">
        <v>10.1</v>
      </c>
      <c r="T157" s="3">
        <v>4.75</v>
      </c>
      <c r="U157" s="4">
        <v>4.5</v>
      </c>
      <c r="X157" s="4">
        <f>IFERROR(   Table1[[#This Row],[البلوكات /م3]]+Table1[[#This Row],[البواقى
 المنصرفه
/م3]]-Table1[[#This Row],[البواقى
/م3]],0)</f>
        <v>4.5</v>
      </c>
      <c r="Y157" s="21">
        <f t="shared" si="28"/>
        <v>0</v>
      </c>
      <c r="AA157" s="12">
        <v>4.5</v>
      </c>
      <c r="AB157" s="15"/>
      <c r="AD157" s="9">
        <f>IFERROR((Table1[[#This Row],[إجمالى الإستهلاك
/م3]]-Table1[[#This Row],[الكمية 
المنتجة
/م3
 ]]),0)</f>
        <v>0</v>
      </c>
      <c r="AE157" s="29">
        <f>IFERROR((Table1[[#This Row],[الهالك
/م3]]/Table1[[#This Row],[إجمالى الإستهلاك
/م3]]),0)</f>
        <v>0</v>
      </c>
      <c r="AG157" s="5">
        <f>IFERROR((Table1[[#This Row],[عدد
البلوكات]]*0.12),"")</f>
        <v>0</v>
      </c>
      <c r="AH15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7.5</v>
      </c>
      <c r="AJ157" s="59">
        <f>IFERROR(Table1[[#This Row],[Plan Hour]]/Table1[[#This Row],[ساعات
العمل
الفعلية]],0)</f>
        <v>0</v>
      </c>
      <c r="AK157" s="1">
        <f>IFERROR((Table1[[#This Row],[الكمية 
الفعلية
/م3]]-Table1[[#This Row],[الكمية 
المنتجة
/م3
 ]]),"")</f>
        <v>0.25</v>
      </c>
      <c r="AU157" s="18"/>
      <c r="AV157" s="18"/>
      <c r="AW157" s="1"/>
      <c r="AX157" s="1"/>
      <c r="AY157" s="1"/>
      <c r="AZ157" s="1"/>
      <c r="BA157" s="1"/>
      <c r="BB157" s="1" t="e">
        <f t="shared" si="29"/>
        <v>#DIV/0!</v>
      </c>
      <c r="BC157" s="1"/>
      <c r="BD157" s="1" t="e">
        <f t="shared" si="31"/>
        <v>#DIV/0!</v>
      </c>
      <c r="BE157" s="1"/>
      <c r="BF157" s="33">
        <f t="shared" si="30"/>
        <v>0</v>
      </c>
      <c r="BG157" s="11" t="e">
        <f t="shared" si="32"/>
        <v>#DIV/0!</v>
      </c>
      <c r="CB157"/>
      <c r="CC157"/>
      <c r="CD157"/>
      <c r="CE157" s="83"/>
      <c r="CF157"/>
      <c r="CG157"/>
      <c r="CH157"/>
      <c r="CI157"/>
      <c r="CJ157"/>
      <c r="CK157"/>
      <c r="CL157"/>
      <c r="CM157"/>
      <c r="CN157"/>
      <c r="CO157"/>
      <c r="CP157"/>
    </row>
    <row r="158" spans="1:94" ht="22.5" customHeight="1">
      <c r="A158" s="22">
        <v>44209</v>
      </c>
      <c r="B158" s="3" t="str">
        <f>TEXT(Table1[[#This Row],[Date]],"dddd")</f>
        <v>الأربعاء</v>
      </c>
      <c r="C158" s="3">
        <f>WEEKNUM(Table1[[#This Row],[Date]],16)</f>
        <v>3</v>
      </c>
      <c r="D158" s="3" t="str">
        <f>TEXT(Table1[[#This Row],[Date]],"mmmm")</f>
        <v>يناير</v>
      </c>
      <c r="E158" s="3" t="str">
        <f>TEXT(Table1[[#This Row],[Date]],"yyyy")</f>
        <v>2021</v>
      </c>
      <c r="F158" s="3" t="s">
        <v>8</v>
      </c>
      <c r="G158" s="3">
        <v>1</v>
      </c>
      <c r="H158" s="5" t="s">
        <v>47</v>
      </c>
      <c r="I158" s="3" t="s">
        <v>92</v>
      </c>
      <c r="J158" s="3">
        <f>IFERROR(VLOOKUP(Table1[[#This Row],[FoamType]],$CB$1:$CC$25,2,FALSE),0)</f>
        <v>0.6</v>
      </c>
      <c r="K158" s="3">
        <v>10</v>
      </c>
      <c r="L158" s="3">
        <v>8</v>
      </c>
      <c r="M158" s="3">
        <v>4</v>
      </c>
      <c r="Q158" s="15">
        <v>35</v>
      </c>
      <c r="S158" s="3">
        <v>4.0999999999999996</v>
      </c>
      <c r="T158" s="3">
        <v>0.4</v>
      </c>
      <c r="U158" s="4">
        <v>0.25</v>
      </c>
      <c r="X158" s="4">
        <f>IFERROR(   Table1[[#This Row],[البلوكات /م3]]+Table1[[#This Row],[البواقى
 المنصرفه
/م3]]-Table1[[#This Row],[البواقى
/م3]],0)</f>
        <v>0.25</v>
      </c>
      <c r="Y158" s="21">
        <f t="shared" si="28"/>
        <v>0</v>
      </c>
      <c r="AA158" s="12">
        <v>0.25</v>
      </c>
      <c r="AB158" s="15"/>
      <c r="AD158" s="9">
        <f>IFERROR((Table1[[#This Row],[إجمالى الإستهلاك
/م3]]-Table1[[#This Row],[الكمية 
المنتجة
/م3
 ]]),0)</f>
        <v>0</v>
      </c>
      <c r="AE158" s="29">
        <f>IFERROR((Table1[[#This Row],[الهالك
/م3]]/Table1[[#This Row],[إجمالى الإستهلاك
/م3]]),0)</f>
        <v>0</v>
      </c>
      <c r="AG158" s="5">
        <f>IFERROR((Table1[[#This Row],[عدد
البلوكات]]*0.12),"")</f>
        <v>0</v>
      </c>
      <c r="AH15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0.41666666666666669</v>
      </c>
      <c r="AJ158" s="59">
        <f>IFERROR(Table1[[#This Row],[Plan Hour]]/Table1[[#This Row],[ساعات
العمل
الفعلية]],0)</f>
        <v>0</v>
      </c>
      <c r="AK158" s="1">
        <f>IFERROR((Table1[[#This Row],[الكمية 
الفعلية
/م3]]-Table1[[#This Row],[الكمية 
المنتجة
/م3
 ]]),"")</f>
        <v>0.15000000000000002</v>
      </c>
      <c r="AU158" s="18"/>
      <c r="AV158" s="18"/>
      <c r="AW158" s="1"/>
      <c r="AX158" s="1"/>
      <c r="AY158" s="1"/>
      <c r="AZ158" s="1"/>
      <c r="BA158" s="1"/>
      <c r="BB158" s="1" t="e">
        <f t="shared" si="29"/>
        <v>#DIV/0!</v>
      </c>
      <c r="BC158" s="1"/>
      <c r="BD158" s="1" t="e">
        <f t="shared" si="31"/>
        <v>#DIV/0!</v>
      </c>
      <c r="BE158" s="1"/>
      <c r="BF158" s="33">
        <f t="shared" si="30"/>
        <v>0</v>
      </c>
      <c r="BG158" s="11" t="e">
        <f t="shared" si="32"/>
        <v>#DIV/0!</v>
      </c>
      <c r="CB158"/>
      <c r="CC158"/>
      <c r="CD158"/>
      <c r="CE158" s="83"/>
      <c r="CF158"/>
      <c r="CG158"/>
      <c r="CH158"/>
      <c r="CI158"/>
      <c r="CJ158"/>
      <c r="CK158"/>
      <c r="CL158"/>
      <c r="CM158"/>
      <c r="CN158"/>
      <c r="CO158"/>
      <c r="CP158"/>
    </row>
    <row r="159" spans="1:94" ht="22.5" customHeight="1">
      <c r="A159" s="22">
        <v>44209</v>
      </c>
      <c r="B159" s="9" t="str">
        <f>TEXT(Table1[[#This Row],[Date]],"dddd")</f>
        <v>الأربعاء</v>
      </c>
      <c r="C159" s="9">
        <f>WEEKNUM(Table1[[#This Row],[Date]],16)</f>
        <v>3</v>
      </c>
      <c r="D159" s="9" t="str">
        <f>TEXT(Table1[[#This Row],[Date]],"mmmm")</f>
        <v>يناير</v>
      </c>
      <c r="E159" s="9" t="str">
        <f>TEXT(Table1[[#This Row],[Date]],"yyyy")</f>
        <v>2021</v>
      </c>
      <c r="F159" s="9" t="s">
        <v>9</v>
      </c>
      <c r="G159" s="9">
        <v>114</v>
      </c>
      <c r="H159" s="9" t="s">
        <v>152</v>
      </c>
      <c r="I159" s="9" t="s">
        <v>87</v>
      </c>
      <c r="J159" s="3">
        <f>IFERROR(VLOOKUP(Table1[[#This Row],[FoamType]],$CB$1:$CC$25,2,FALSE),0)</f>
        <v>2</v>
      </c>
      <c r="K159" s="9">
        <v>200</v>
      </c>
      <c r="L159" s="9">
        <v>80</v>
      </c>
      <c r="M159" s="9">
        <v>70</v>
      </c>
      <c r="N159" s="9"/>
      <c r="O159" s="9"/>
      <c r="P159" s="9"/>
      <c r="Q159" s="9">
        <v>20</v>
      </c>
      <c r="R159" s="9">
        <v>37</v>
      </c>
      <c r="S159" s="9">
        <v>70</v>
      </c>
      <c r="T159" s="9">
        <f t="shared" si="26"/>
        <v>41.44</v>
      </c>
      <c r="U159" s="9">
        <f t="shared" si="27"/>
        <v>41.44</v>
      </c>
      <c r="V159" s="9"/>
      <c r="W159" s="9">
        <v>20</v>
      </c>
      <c r="X159" s="9">
        <f>IFERROR(   Table1[[#This Row],[البلوكات /م3]]+Table1[[#This Row],[البواقى
 المنصرفه
/م3]]-Table1[[#This Row],[البواقى
/م3]],0)</f>
        <v>79.14</v>
      </c>
      <c r="Y159" s="9">
        <v>94.5</v>
      </c>
      <c r="Z159" s="9">
        <v>15</v>
      </c>
      <c r="AA159" s="9">
        <v>0</v>
      </c>
      <c r="AB159" s="9">
        <v>20</v>
      </c>
      <c r="AC159" s="9">
        <v>15.36</v>
      </c>
      <c r="AD159" s="9">
        <f>IFERROR((Table1[[#This Row],[إجمالى الإستهلاك
/م3]]-Table1[[#This Row],[الكمية 
المنتجة
/م3
 ]]),0)</f>
        <v>37.700000000000003</v>
      </c>
      <c r="AE159" s="29">
        <f>IFERROR((Table1[[#This Row],[الهالك
/م3]]/Table1[[#This Row],[إجمالى الإستهلاك
/م3]]),0)</f>
        <v>0.47637098812231493</v>
      </c>
      <c r="AF159" s="9"/>
      <c r="AG159" s="9">
        <f>IFERROR((Table1[[#This Row],[عدد
البلوكات]]*0.12),"")</f>
        <v>1.7999999999999998</v>
      </c>
      <c r="AH159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20.72</v>
      </c>
      <c r="AI159" s="9">
        <v>85</v>
      </c>
      <c r="AJ159" s="60">
        <f>IFERROR(Table1[[#This Row],[Plan Hour]]/Table1[[#This Row],[ساعات
العمل
الفعلية]],0)</f>
        <v>0.24376470588235294</v>
      </c>
      <c r="AK159" s="9">
        <f>IFERROR((Table1[[#This Row],[الكمية 
الفعلية
/م3]]-Table1[[#This Row],[الكمية 
المنتجة
/م3
 ]]),"")</f>
        <v>0</v>
      </c>
      <c r="AL159" s="9"/>
      <c r="AM159" s="9"/>
      <c r="AN159" s="9"/>
      <c r="AO159" s="9"/>
      <c r="AP159" s="9">
        <v>0</v>
      </c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 t="e">
        <f t="shared" si="29"/>
        <v>#DIV/0!</v>
      </c>
      <c r="BC159" s="9"/>
      <c r="BD159" s="9" t="e">
        <f t="shared" si="31"/>
        <v>#DIV/0!</v>
      </c>
      <c r="BE159" s="9"/>
      <c r="BF159" s="9">
        <f t="shared" si="30"/>
        <v>0</v>
      </c>
      <c r="BG159" s="9" t="e">
        <f t="shared" si="32"/>
        <v>#DIV/0!</v>
      </c>
      <c r="CB159"/>
      <c r="CC159"/>
      <c r="CD159"/>
      <c r="CE159" s="83"/>
      <c r="CF159"/>
      <c r="CG159"/>
      <c r="CH159"/>
      <c r="CI159"/>
      <c r="CJ159"/>
      <c r="CK159"/>
      <c r="CL159"/>
      <c r="CM159"/>
      <c r="CN159"/>
      <c r="CO159"/>
      <c r="CP159"/>
    </row>
    <row r="160" spans="1:94" ht="22.5" customHeight="1">
      <c r="A160" s="22">
        <v>44209</v>
      </c>
      <c r="B160" s="3" t="str">
        <f>TEXT(Table1[[#This Row],[Date]],"dddd")</f>
        <v>الأربعاء</v>
      </c>
      <c r="C160" s="3">
        <f>WEEKNUM(Table1[[#This Row],[Date]],16)</f>
        <v>3</v>
      </c>
      <c r="D160" s="3" t="str">
        <f>TEXT(Table1[[#This Row],[Date]],"mmmm")</f>
        <v>يناير</v>
      </c>
      <c r="E160" s="3" t="str">
        <f>TEXT(Table1[[#This Row],[Date]],"yyyy")</f>
        <v>2021</v>
      </c>
      <c r="F160" s="3" t="s">
        <v>9</v>
      </c>
      <c r="G160" s="3">
        <v>114</v>
      </c>
      <c r="H160" s="5" t="s">
        <v>152</v>
      </c>
      <c r="I160" s="3" t="s">
        <v>87</v>
      </c>
      <c r="J160" s="3">
        <f>IFERROR(VLOOKUP(Table1[[#This Row],[FoamType]],$CB$1:$CC$25,2,FALSE),0)</f>
        <v>2</v>
      </c>
      <c r="K160" s="3">
        <v>200</v>
      </c>
      <c r="L160" s="3">
        <v>80</v>
      </c>
      <c r="M160" s="3">
        <v>30</v>
      </c>
      <c r="Q160" s="15">
        <v>20</v>
      </c>
      <c r="R160" s="3">
        <v>37</v>
      </c>
      <c r="S160" s="3">
        <v>30</v>
      </c>
      <c r="T160" s="3">
        <f t="shared" si="26"/>
        <v>17.760000000000002</v>
      </c>
      <c r="U160" s="4">
        <f t="shared" si="27"/>
        <v>17.760000000000002</v>
      </c>
      <c r="X160" s="4">
        <f>IFERROR(   Table1[[#This Row],[البلوكات /م3]]+Table1[[#This Row],[البواقى
 المنصرفه
/م3]]-Table1[[#This Row],[البواقى
/م3]],0)</f>
        <v>0</v>
      </c>
      <c r="Y160" s="21">
        <f t="shared" si="28"/>
        <v>0</v>
      </c>
      <c r="AB160" s="15"/>
      <c r="AD160" s="9">
        <f>IFERROR((Table1[[#This Row],[إجمالى الإستهلاك
/م3]]-Table1[[#This Row],[الكمية 
المنتجة
/م3
 ]]),0)</f>
        <v>-17.760000000000002</v>
      </c>
      <c r="AE160" s="29">
        <f>IFERROR((Table1[[#This Row],[الهالك
/م3]]/Table1[[#This Row],[إجمالى الإستهلاك
/م3]]),0)</f>
        <v>0</v>
      </c>
      <c r="AG160" s="5">
        <f>IFERROR((Table1[[#This Row],[عدد
البلوكات]]*0.12),"")</f>
        <v>0</v>
      </c>
      <c r="AH16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8.8800000000000008</v>
      </c>
      <c r="AJ160" s="59">
        <f>IFERROR(Table1[[#This Row],[Plan Hour]]/Table1[[#This Row],[ساعات
العمل
الفعلية]],0)</f>
        <v>0</v>
      </c>
      <c r="AK160" s="1">
        <f>IFERROR((Table1[[#This Row],[الكمية 
الفعلية
/م3]]-Table1[[#This Row],[الكمية 
المنتجة
/م3
 ]]),"")</f>
        <v>0</v>
      </c>
      <c r="AU160" s="18"/>
      <c r="AV160" s="18"/>
      <c r="AW160" s="1"/>
      <c r="AX160" s="1"/>
      <c r="AY160" s="1"/>
      <c r="AZ160" s="1"/>
      <c r="BA160" s="1"/>
      <c r="BB160" s="1" t="e">
        <f t="shared" si="29"/>
        <v>#DIV/0!</v>
      </c>
      <c r="BC160" s="1"/>
      <c r="BD160" s="1" t="e">
        <f t="shared" si="31"/>
        <v>#DIV/0!</v>
      </c>
      <c r="BE160" s="1"/>
      <c r="BF160" s="33">
        <f t="shared" si="30"/>
        <v>0</v>
      </c>
      <c r="BG160" s="11" t="e">
        <f t="shared" si="32"/>
        <v>#DIV/0!</v>
      </c>
      <c r="CB160"/>
      <c r="CC160"/>
      <c r="CD160"/>
      <c r="CE160" s="83"/>
      <c r="CF160"/>
      <c r="CG160"/>
      <c r="CH160"/>
      <c r="CI160"/>
      <c r="CJ160"/>
      <c r="CK160"/>
      <c r="CL160"/>
      <c r="CM160"/>
      <c r="CN160"/>
      <c r="CO160"/>
      <c r="CP160"/>
    </row>
    <row r="161" spans="1:94" ht="22.5" customHeight="1">
      <c r="A161" s="22">
        <v>44209</v>
      </c>
      <c r="B161" s="3" t="str">
        <f>TEXT(Table1[[#This Row],[Date]],"dddd")</f>
        <v>الأربعاء</v>
      </c>
      <c r="C161" s="3">
        <f>WEEKNUM(Table1[[#This Row],[Date]],16)</f>
        <v>3</v>
      </c>
      <c r="D161" s="3" t="str">
        <f>TEXT(Table1[[#This Row],[Date]],"mmmm")</f>
        <v>يناير</v>
      </c>
      <c r="E161" s="3" t="str">
        <f>TEXT(Table1[[#This Row],[Date]],"yyyy")</f>
        <v>2021</v>
      </c>
      <c r="F161" s="3" t="s">
        <v>9</v>
      </c>
      <c r="G161" s="3">
        <v>114</v>
      </c>
      <c r="H161" s="5" t="s">
        <v>152</v>
      </c>
      <c r="I161" s="3" t="s">
        <v>87</v>
      </c>
      <c r="J161" s="3">
        <f>IFERROR(VLOOKUP(Table1[[#This Row],[FoamType]],$CB$1:$CC$25,2,FALSE),0)</f>
        <v>2</v>
      </c>
      <c r="K161" s="3">
        <v>200</v>
      </c>
      <c r="L161" s="3">
        <v>70</v>
      </c>
      <c r="M161" s="3">
        <v>20</v>
      </c>
      <c r="Q161" s="15">
        <v>20</v>
      </c>
      <c r="R161" s="3">
        <v>37</v>
      </c>
      <c r="S161" s="3">
        <v>20</v>
      </c>
      <c r="T161" s="3">
        <f t="shared" si="26"/>
        <v>10.36</v>
      </c>
      <c r="U161" s="4">
        <f t="shared" si="27"/>
        <v>10.36</v>
      </c>
      <c r="X161" s="4">
        <f>IFERROR(   Table1[[#This Row],[البلوكات /م3]]+Table1[[#This Row],[البواقى
 المنصرفه
/م3]]-Table1[[#This Row],[البواقى
/م3]],0)</f>
        <v>0</v>
      </c>
      <c r="Y161" s="21">
        <f t="shared" si="28"/>
        <v>0</v>
      </c>
      <c r="AB161" s="15"/>
      <c r="AD161" s="9">
        <f>IFERROR((Table1[[#This Row],[إجمالى الإستهلاك
/م3]]-Table1[[#This Row],[الكمية 
المنتجة
/م3
 ]]),0)</f>
        <v>-10.36</v>
      </c>
      <c r="AE161" s="29">
        <f>IFERROR((Table1[[#This Row],[الهالك
/م3]]/Table1[[#This Row],[إجمالى الإستهلاك
/م3]]),0)</f>
        <v>0</v>
      </c>
      <c r="AG161" s="5">
        <f>IFERROR((Table1[[#This Row],[عدد
البلوكات]]*0.12),"")</f>
        <v>0</v>
      </c>
      <c r="AH16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5.18</v>
      </c>
      <c r="AJ161" s="59">
        <f>IFERROR(Table1[[#This Row],[Plan Hour]]/Table1[[#This Row],[ساعات
العمل
الفعلية]],0)</f>
        <v>0</v>
      </c>
      <c r="AK161" s="1">
        <f>IFERROR((Table1[[#This Row],[الكمية 
الفعلية
/م3]]-Table1[[#This Row],[الكمية 
المنتجة
/م3
 ]]),"")</f>
        <v>0</v>
      </c>
      <c r="AU161" s="18"/>
      <c r="AV161" s="18"/>
      <c r="AW161" s="1"/>
      <c r="AX161" s="1"/>
      <c r="AY161" s="1"/>
      <c r="AZ161" s="1"/>
      <c r="BA161" s="1"/>
      <c r="BB161" s="1" t="e">
        <f t="shared" si="29"/>
        <v>#DIV/0!</v>
      </c>
      <c r="BC161" s="1"/>
      <c r="BD161" s="1" t="e">
        <f t="shared" si="31"/>
        <v>#DIV/0!</v>
      </c>
      <c r="BE161" s="1"/>
      <c r="BF161" s="33">
        <f t="shared" si="30"/>
        <v>0</v>
      </c>
      <c r="BG161" s="11" t="e">
        <f t="shared" si="32"/>
        <v>#DIV/0!</v>
      </c>
      <c r="CB161"/>
      <c r="CC161"/>
      <c r="CD161"/>
      <c r="CE161" s="83"/>
      <c r="CF161"/>
      <c r="CG161"/>
      <c r="CH161"/>
      <c r="CI161"/>
      <c r="CJ161"/>
      <c r="CK161"/>
      <c r="CL161"/>
      <c r="CM161"/>
      <c r="CN161"/>
      <c r="CO161"/>
      <c r="CP161"/>
    </row>
    <row r="162" spans="1:94" ht="22.5" customHeight="1">
      <c r="A162" s="22">
        <v>44209</v>
      </c>
      <c r="B162" s="3" t="str">
        <f>TEXT(Table1[[#This Row],[Date]],"dddd")</f>
        <v>الأربعاء</v>
      </c>
      <c r="C162" s="3">
        <f>WEEKNUM(Table1[[#This Row],[Date]],16)</f>
        <v>3</v>
      </c>
      <c r="D162" s="3" t="str">
        <f>TEXT(Table1[[#This Row],[Date]],"mmmm")</f>
        <v>يناير</v>
      </c>
      <c r="E162" s="3" t="str">
        <f>TEXT(Table1[[#This Row],[Date]],"yyyy")</f>
        <v>2021</v>
      </c>
      <c r="F162" s="3" t="s">
        <v>9</v>
      </c>
      <c r="G162" s="3">
        <v>114</v>
      </c>
      <c r="H162" s="5" t="s">
        <v>152</v>
      </c>
      <c r="I162" s="3" t="s">
        <v>87</v>
      </c>
      <c r="J162" s="3">
        <f>IFERROR(VLOOKUP(Table1[[#This Row],[FoamType]],$CB$1:$CC$25,2,FALSE),0)</f>
        <v>2</v>
      </c>
      <c r="K162" s="3">
        <v>200</v>
      </c>
      <c r="L162" s="3">
        <v>30</v>
      </c>
      <c r="M162" s="3">
        <v>20</v>
      </c>
      <c r="Q162" s="15">
        <v>20</v>
      </c>
      <c r="R162" s="3">
        <v>37</v>
      </c>
      <c r="S162" s="3">
        <v>20</v>
      </c>
      <c r="T162" s="3">
        <f t="shared" si="26"/>
        <v>4.4400000000000004</v>
      </c>
      <c r="U162" s="4">
        <f t="shared" si="27"/>
        <v>4.4400000000000004</v>
      </c>
      <c r="X162" s="4">
        <f>IFERROR(   Table1[[#This Row],[البلوكات /م3]]+Table1[[#This Row],[البواقى
 المنصرفه
/م3]]-Table1[[#This Row],[البواقى
/م3]],0)</f>
        <v>0</v>
      </c>
      <c r="Y162" s="21">
        <f t="shared" si="28"/>
        <v>0</v>
      </c>
      <c r="AB162" s="15"/>
      <c r="AD162" s="9">
        <f>IFERROR((Table1[[#This Row],[إجمالى الإستهلاك
/م3]]-Table1[[#This Row],[الكمية 
المنتجة
/م3
 ]]),0)</f>
        <v>-4.4400000000000004</v>
      </c>
      <c r="AE162" s="29">
        <f>IFERROR((Table1[[#This Row],[الهالك
/م3]]/Table1[[#This Row],[إجمالى الإستهلاك
/م3]]),0)</f>
        <v>0</v>
      </c>
      <c r="AG162" s="5">
        <f>IFERROR((Table1[[#This Row],[عدد
البلوكات]]*0.12),"")</f>
        <v>0</v>
      </c>
      <c r="AH16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2.2200000000000002</v>
      </c>
      <c r="AJ162" s="59">
        <f>IFERROR(Table1[[#This Row],[Plan Hour]]/Table1[[#This Row],[ساعات
العمل
الفعلية]],0)</f>
        <v>0</v>
      </c>
      <c r="AK162" s="1">
        <f>IFERROR((Table1[[#This Row],[الكمية 
الفعلية
/م3]]-Table1[[#This Row],[الكمية 
المنتجة
/م3
 ]]),"")</f>
        <v>0</v>
      </c>
      <c r="AU162" s="18"/>
      <c r="AV162" s="18"/>
      <c r="AW162" s="1"/>
      <c r="AX162" s="1"/>
      <c r="AY162" s="1"/>
      <c r="AZ162" s="1"/>
      <c r="BA162" s="1"/>
      <c r="BB162" s="1" t="e">
        <f t="shared" si="29"/>
        <v>#DIV/0!</v>
      </c>
      <c r="BC162" s="1"/>
      <c r="BD162" s="1" t="e">
        <f t="shared" si="31"/>
        <v>#DIV/0!</v>
      </c>
      <c r="BE162" s="1"/>
      <c r="BF162" s="33">
        <f t="shared" si="30"/>
        <v>0</v>
      </c>
      <c r="BG162" s="11" t="e">
        <f t="shared" si="32"/>
        <v>#DIV/0!</v>
      </c>
      <c r="CB162"/>
      <c r="CC162"/>
      <c r="CD162"/>
      <c r="CE162" s="83"/>
      <c r="CF162"/>
      <c r="CG162"/>
      <c r="CH162"/>
      <c r="CI162"/>
      <c r="CJ162"/>
      <c r="CK162"/>
      <c r="CL162"/>
      <c r="CM162"/>
      <c r="CN162"/>
      <c r="CO162"/>
      <c r="CP162"/>
    </row>
    <row r="163" spans="1:94" ht="22.5" customHeight="1">
      <c r="A163" s="22">
        <v>44209</v>
      </c>
      <c r="B163" s="3" t="str">
        <f>TEXT(Table1[[#This Row],[Date]],"dddd")</f>
        <v>الأربعاء</v>
      </c>
      <c r="C163" s="3">
        <f>WEEKNUM(Table1[[#This Row],[Date]],16)</f>
        <v>3</v>
      </c>
      <c r="D163" s="3" t="str">
        <f>TEXT(Table1[[#This Row],[Date]],"mmmm")</f>
        <v>يناير</v>
      </c>
      <c r="E163" s="3" t="str">
        <f>TEXT(Table1[[#This Row],[Date]],"yyyy")</f>
        <v>2021</v>
      </c>
      <c r="F163" s="3" t="s">
        <v>9</v>
      </c>
      <c r="G163" s="3">
        <v>159</v>
      </c>
      <c r="H163" s="5" t="s">
        <v>169</v>
      </c>
      <c r="I163" s="3" t="s">
        <v>86</v>
      </c>
      <c r="J163" s="3">
        <f>IFERROR(VLOOKUP(Table1[[#This Row],[FoamType]],$CB$1:$CC$25,2,FALSE),0)</f>
        <v>3</v>
      </c>
      <c r="K163" s="3">
        <v>200</v>
      </c>
      <c r="L163" s="3">
        <v>100</v>
      </c>
      <c r="M163" s="3">
        <v>40</v>
      </c>
      <c r="Q163" s="15">
        <v>10</v>
      </c>
      <c r="R163" s="3">
        <v>34</v>
      </c>
      <c r="S163" s="3">
        <v>40</v>
      </c>
      <c r="T163" s="3">
        <f t="shared" si="26"/>
        <v>27.2</v>
      </c>
      <c r="U163" s="4">
        <f t="shared" si="27"/>
        <v>27.2</v>
      </c>
      <c r="W163" s="4">
        <v>8</v>
      </c>
      <c r="X163" s="4">
        <f>IFERROR(   Table1[[#This Row],[البلوكات /م3]]+Table1[[#This Row],[البواقى
 المنصرفه
/م3]]-Table1[[#This Row],[البواقى
/م3]],0)</f>
        <v>24.15</v>
      </c>
      <c r="Y163" s="21">
        <f t="shared" si="28"/>
        <v>36.6</v>
      </c>
      <c r="Z163" s="3">
        <v>5</v>
      </c>
      <c r="AA163" s="12">
        <v>2.8</v>
      </c>
      <c r="AB163" s="15">
        <v>10</v>
      </c>
      <c r="AC163" s="20">
        <v>15.25</v>
      </c>
      <c r="AD163" s="9">
        <f>IFERROR((Table1[[#This Row],[إجمالى الإستهلاك
/م3]]-Table1[[#This Row],[الكمية 
المنتجة
/م3
 ]]),0)</f>
        <v>-3.0500000000000007</v>
      </c>
      <c r="AE163" s="29">
        <f>IFERROR((Table1[[#This Row],[الهالك
/م3]]/Table1[[#This Row],[إجمالى الإستهلاك
/م3]]),0)</f>
        <v>-0.12629399585921328</v>
      </c>
      <c r="AG163" s="5">
        <f>IFERROR((Table1[[#This Row],[عدد
البلوكات]]*0.12),"")</f>
        <v>0.6</v>
      </c>
      <c r="AH16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9.0666666666666664</v>
      </c>
      <c r="AJ163" s="59">
        <f>IFERROR(Table1[[#This Row],[Plan Hour]]/Table1[[#This Row],[ساعات
العمل
الفعلية]],0)</f>
        <v>0</v>
      </c>
      <c r="AK163" s="1">
        <f>IFERROR((Table1[[#This Row],[الكمية 
الفعلية
/م3]]-Table1[[#This Row],[الكمية 
المنتجة
/م3
 ]]),"")</f>
        <v>0</v>
      </c>
      <c r="AU163" s="18"/>
      <c r="AV163" s="18"/>
      <c r="AW163" s="1"/>
      <c r="AX163" s="1"/>
      <c r="AY163" s="1"/>
      <c r="AZ163" s="1"/>
      <c r="BA163" s="1"/>
      <c r="BB163" s="1" t="e">
        <f t="shared" si="29"/>
        <v>#DIV/0!</v>
      </c>
      <c r="BC163" s="1"/>
      <c r="BD163" s="1" t="e">
        <f t="shared" si="31"/>
        <v>#DIV/0!</v>
      </c>
      <c r="BE163" s="1"/>
      <c r="BF163" s="33">
        <f t="shared" si="30"/>
        <v>0</v>
      </c>
      <c r="BG163" s="11" t="e">
        <f t="shared" si="32"/>
        <v>#DIV/0!</v>
      </c>
      <c r="CB163"/>
      <c r="CC163"/>
      <c r="CD163"/>
      <c r="CE163" s="83"/>
      <c r="CF163"/>
      <c r="CG163"/>
      <c r="CH163"/>
      <c r="CI163"/>
      <c r="CJ163"/>
      <c r="CK163"/>
      <c r="CL163"/>
      <c r="CM163"/>
      <c r="CN163"/>
      <c r="CO163"/>
      <c r="CP163"/>
    </row>
    <row r="164" spans="1:94" ht="22.5" customHeight="1">
      <c r="A164" s="22">
        <v>44209</v>
      </c>
      <c r="B164" s="3" t="str">
        <f>TEXT(Table1[[#This Row],[Date]],"dddd")</f>
        <v>الأربعاء</v>
      </c>
      <c r="C164" s="3">
        <f>WEEKNUM(Table1[[#This Row],[Date]],16)</f>
        <v>3</v>
      </c>
      <c r="D164" s="3" t="str">
        <f>TEXT(Table1[[#This Row],[Date]],"mmmm")</f>
        <v>يناير</v>
      </c>
      <c r="E164" s="3" t="str">
        <f>TEXT(Table1[[#This Row],[Date]],"yyyy")</f>
        <v>2021</v>
      </c>
      <c r="F164" s="3" t="s">
        <v>9</v>
      </c>
      <c r="G164" s="3">
        <v>159</v>
      </c>
      <c r="H164" s="5" t="s">
        <v>169</v>
      </c>
      <c r="I164" s="3" t="s">
        <v>86</v>
      </c>
      <c r="J164" s="3">
        <f>IFERROR(VLOOKUP(Table1[[#This Row],[FoamType]],$CB$1:$CC$25,2,FALSE),0)</f>
        <v>3</v>
      </c>
      <c r="K164" s="3">
        <v>200</v>
      </c>
      <c r="L164" s="3">
        <v>100</v>
      </c>
      <c r="M164" s="3">
        <v>10</v>
      </c>
      <c r="Q164" s="15">
        <v>10</v>
      </c>
      <c r="R164" s="3">
        <v>46</v>
      </c>
      <c r="S164" s="3">
        <v>10</v>
      </c>
      <c r="T164" s="3">
        <f t="shared" ref="T164:T229" si="33">K164*L164*R164*S164/1000000</f>
        <v>9.1999999999999993</v>
      </c>
      <c r="U164" s="4">
        <f t="shared" ref="U164:U229" si="34">K164*L164*M164*R164/1000000</f>
        <v>9.1999999999999993</v>
      </c>
      <c r="W164" s="4">
        <v>10</v>
      </c>
      <c r="X164" s="4">
        <f>IFERROR(   Table1[[#This Row],[البلوكات /م3]]+Table1[[#This Row],[البواقى
 المنصرفه
/م3]]-Table1[[#This Row],[البواقى
/م3]],0)</f>
        <v>14.64</v>
      </c>
      <c r="Y164" s="21">
        <f t="shared" si="28"/>
        <v>14.64</v>
      </c>
      <c r="Z164" s="3">
        <v>2</v>
      </c>
      <c r="AB164" s="15"/>
      <c r="AD164" s="9">
        <f>IFERROR((Table1[[#This Row],[إجمالى الإستهلاك
/م3]]-Table1[[#This Row],[الكمية 
المنتجة
/م3
 ]]),0)</f>
        <v>5.4400000000000013</v>
      </c>
      <c r="AE164" s="29">
        <f>IFERROR((Table1[[#This Row],[الهالك
/م3]]/Table1[[#This Row],[إجمالى الإستهلاك
/م3]]),0)</f>
        <v>0.37158469945355199</v>
      </c>
      <c r="AG164" s="5">
        <f>IFERROR((Table1[[#This Row],[عدد
البلوكات]]*0.12),"")</f>
        <v>0.24</v>
      </c>
      <c r="AH16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3.0666666666666664</v>
      </c>
      <c r="AJ164" s="59">
        <f>IFERROR(Table1[[#This Row],[Plan Hour]]/Table1[[#This Row],[ساعات
العمل
الفعلية]],0)</f>
        <v>0</v>
      </c>
      <c r="AK164" s="1">
        <f>IFERROR((Table1[[#This Row],[الكمية 
الفعلية
/م3]]-Table1[[#This Row],[الكمية 
المنتجة
/م3
 ]]),"")</f>
        <v>0</v>
      </c>
      <c r="AU164" s="18"/>
      <c r="AV164" s="18"/>
      <c r="AW164" s="1"/>
      <c r="AX164" s="1"/>
      <c r="AY164" s="1"/>
      <c r="AZ164" s="1"/>
      <c r="BA164" s="1"/>
      <c r="BB164" s="1" t="e">
        <f t="shared" si="29"/>
        <v>#DIV/0!</v>
      </c>
      <c r="BC164" s="1"/>
      <c r="BD164" s="1" t="e">
        <f t="shared" si="31"/>
        <v>#DIV/0!</v>
      </c>
      <c r="BE164" s="1"/>
      <c r="BF164" s="33">
        <f t="shared" si="30"/>
        <v>0</v>
      </c>
      <c r="BG164" s="11" t="e">
        <f t="shared" si="32"/>
        <v>#DIV/0!</v>
      </c>
      <c r="CB164"/>
      <c r="CC164"/>
      <c r="CD164"/>
      <c r="CE164" s="83"/>
      <c r="CF164"/>
      <c r="CG164"/>
      <c r="CH164"/>
      <c r="CI164"/>
      <c r="CJ164"/>
      <c r="CK164"/>
      <c r="CL164"/>
      <c r="CM164"/>
      <c r="CN164"/>
      <c r="CO164"/>
      <c r="CP164"/>
    </row>
    <row r="165" spans="1:94" ht="22.5" customHeight="1">
      <c r="A165" s="22">
        <v>44209</v>
      </c>
      <c r="B165" s="3" t="str">
        <f>TEXT(Table1[[#This Row],[Date]],"dddd")</f>
        <v>الأربعاء</v>
      </c>
      <c r="C165" s="3">
        <f>WEEKNUM(Table1[[#This Row],[Date]],16)</f>
        <v>3</v>
      </c>
      <c r="D165" s="3" t="str">
        <f>TEXT(Table1[[#This Row],[Date]],"mmmm")</f>
        <v>يناير</v>
      </c>
      <c r="E165" s="3" t="str">
        <f>TEXT(Table1[[#This Row],[Date]],"yyyy")</f>
        <v>2021</v>
      </c>
      <c r="F165" s="3" t="s">
        <v>9</v>
      </c>
      <c r="G165" s="3">
        <v>100</v>
      </c>
      <c r="H165" s="5" t="s">
        <v>158</v>
      </c>
      <c r="I165" s="3" t="s">
        <v>85</v>
      </c>
      <c r="J165" s="3">
        <f>IFERROR(VLOOKUP(Table1[[#This Row],[FoamType]],$CB$1:$CC$25,2,FALSE),0)</f>
        <v>2.5</v>
      </c>
      <c r="K165" s="3">
        <v>60</v>
      </c>
      <c r="L165" s="3">
        <v>30</v>
      </c>
      <c r="M165" s="3">
        <v>49</v>
      </c>
      <c r="Q165" s="15">
        <v>20</v>
      </c>
      <c r="R165" s="3">
        <v>10</v>
      </c>
      <c r="S165" s="3">
        <v>49</v>
      </c>
      <c r="T165" s="3">
        <f t="shared" si="33"/>
        <v>0.88200000000000001</v>
      </c>
      <c r="U165" s="4">
        <f t="shared" si="34"/>
        <v>0.88200000000000001</v>
      </c>
      <c r="X165" s="4">
        <f>IFERROR(   Table1[[#This Row],[البلوكات /م3]]+Table1[[#This Row],[البواقى
 المنصرفه
/م3]]-Table1[[#This Row],[البواقى
/م3]],0)</f>
        <v>0</v>
      </c>
      <c r="Y165" s="21">
        <f t="shared" si="28"/>
        <v>0</v>
      </c>
      <c r="AB165" s="15"/>
      <c r="AD165" s="9">
        <f>IFERROR((Table1[[#This Row],[إجمالى الإستهلاك
/م3]]-Table1[[#This Row],[الكمية 
المنتجة
/م3
 ]]),0)</f>
        <v>-0.88200000000000001</v>
      </c>
      <c r="AE165" s="29">
        <f>IFERROR((Table1[[#This Row],[الهالك
/م3]]/Table1[[#This Row],[إجمالى الإستهلاك
/م3]]),0)</f>
        <v>0</v>
      </c>
      <c r="AG165" s="5">
        <f>IFERROR((Table1[[#This Row],[عدد
البلوكات]]*0.12),"")</f>
        <v>0</v>
      </c>
      <c r="AH16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0.3528</v>
      </c>
      <c r="AJ165" s="59">
        <f>IFERROR(Table1[[#This Row],[Plan Hour]]/Table1[[#This Row],[ساعات
العمل
الفعلية]],0)</f>
        <v>0</v>
      </c>
      <c r="AK165" s="1">
        <f>IFERROR((Table1[[#This Row],[الكمية 
الفعلية
/م3]]-Table1[[#This Row],[الكمية 
المنتجة
/م3
 ]]),"")</f>
        <v>0</v>
      </c>
      <c r="AU165" s="18"/>
      <c r="AV165" s="18"/>
      <c r="AW165" s="1"/>
      <c r="AX165" s="1"/>
      <c r="AY165" s="1"/>
      <c r="AZ165" s="1"/>
      <c r="BA165" s="1"/>
      <c r="BB165" s="1" t="e">
        <f t="shared" si="29"/>
        <v>#DIV/0!</v>
      </c>
      <c r="BC165" s="1"/>
      <c r="BD165" s="1" t="e">
        <f t="shared" si="31"/>
        <v>#DIV/0!</v>
      </c>
      <c r="BE165" s="1"/>
      <c r="BF165" s="33">
        <f t="shared" si="30"/>
        <v>0</v>
      </c>
      <c r="BG165" s="11" t="e">
        <f t="shared" si="32"/>
        <v>#DIV/0!</v>
      </c>
      <c r="CB165"/>
      <c r="CC165"/>
      <c r="CD165"/>
      <c r="CE165" s="83"/>
      <c r="CF165"/>
      <c r="CG165"/>
      <c r="CH165"/>
      <c r="CI165"/>
      <c r="CJ165"/>
      <c r="CK165"/>
      <c r="CL165"/>
      <c r="CM165"/>
      <c r="CN165"/>
      <c r="CO165"/>
      <c r="CP165"/>
    </row>
    <row r="166" spans="1:94" ht="22.5" customHeight="1">
      <c r="A166" s="22">
        <v>44209</v>
      </c>
      <c r="B166" s="3" t="str">
        <f>TEXT(Table1[[#This Row],[Date]],"dddd")</f>
        <v>الأربعاء</v>
      </c>
      <c r="C166" s="3">
        <f>WEEKNUM(Table1[[#This Row],[Date]],16)</f>
        <v>3</v>
      </c>
      <c r="D166" s="3" t="str">
        <f>TEXT(Table1[[#This Row],[Date]],"mmmm")</f>
        <v>يناير</v>
      </c>
      <c r="E166" s="3" t="str">
        <f>TEXT(Table1[[#This Row],[Date]],"yyyy")</f>
        <v>2021</v>
      </c>
      <c r="F166" s="3" t="s">
        <v>9</v>
      </c>
      <c r="G166" s="3">
        <v>81</v>
      </c>
      <c r="H166" s="5" t="s">
        <v>25</v>
      </c>
      <c r="I166" s="3" t="s">
        <v>92</v>
      </c>
      <c r="J166" s="3">
        <f>IFERROR(VLOOKUP(Table1[[#This Row],[FoamType]],$CB$1:$CC$25,2,FALSE),0)</f>
        <v>0.6</v>
      </c>
      <c r="K166" s="3">
        <v>25</v>
      </c>
      <c r="L166" s="3">
        <v>7.5</v>
      </c>
      <c r="M166" s="3">
        <v>1</v>
      </c>
      <c r="Q166" s="15">
        <v>12</v>
      </c>
      <c r="R166" s="3">
        <v>80850</v>
      </c>
      <c r="S166" s="3">
        <v>1.2</v>
      </c>
      <c r="T166" s="3">
        <f t="shared" si="33"/>
        <v>18.19125</v>
      </c>
      <c r="U166" s="4">
        <f t="shared" si="34"/>
        <v>15.159375000000001</v>
      </c>
      <c r="W166" s="4">
        <v>12</v>
      </c>
      <c r="X166" s="4">
        <f>IFERROR(   Table1[[#This Row],[البلوكات /م3]]+Table1[[#This Row],[البواقى
 المنصرفه
/م3]]-Table1[[#This Row],[البواقى
/م3]],0)</f>
        <v>17.32</v>
      </c>
      <c r="Y166" s="21">
        <f t="shared" si="28"/>
        <v>29.28</v>
      </c>
      <c r="Z166" s="3">
        <v>4</v>
      </c>
      <c r="AA166" s="12">
        <v>1.7</v>
      </c>
      <c r="AB166" s="15">
        <v>12</v>
      </c>
      <c r="AC166" s="20">
        <v>13.66</v>
      </c>
      <c r="AD166" s="9">
        <f>IFERROR((Table1[[#This Row],[إجمالى الإستهلاك
/م3]]-Table1[[#This Row],[الكمية 
المنتجة
/م3
 ]]),0)</f>
        <v>2.1606249999999996</v>
      </c>
      <c r="AE166" s="29">
        <f>IFERROR((Table1[[#This Row],[الهالك
/م3]]/Table1[[#This Row],[إجمالى الإستهلاك
/م3]]),0)</f>
        <v>0.12474740184757503</v>
      </c>
      <c r="AG166" s="5">
        <f>IFERROR((Table1[[#This Row],[عدد
البلوكات]]*0.12),"")</f>
        <v>0.48</v>
      </c>
      <c r="AH16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25.265625000000004</v>
      </c>
      <c r="AJ166" s="59">
        <f>IFERROR(Table1[[#This Row],[Plan Hour]]/Table1[[#This Row],[ساعات
العمل
الفعلية]],0)</f>
        <v>0</v>
      </c>
      <c r="AK166" s="1">
        <f>IFERROR((Table1[[#This Row],[الكمية 
الفعلية
/م3]]-Table1[[#This Row],[الكمية 
المنتجة
/م3
 ]]),"")</f>
        <v>3.0318749999999994</v>
      </c>
      <c r="AU166" s="18"/>
      <c r="AV166" s="18"/>
      <c r="AW166" s="1"/>
      <c r="AX166" s="1"/>
      <c r="AY166" s="1"/>
      <c r="AZ166" s="1"/>
      <c r="BA166" s="1"/>
      <c r="BB166" s="1" t="e">
        <f t="shared" si="29"/>
        <v>#DIV/0!</v>
      </c>
      <c r="BC166" s="1"/>
      <c r="BD166" s="1" t="e">
        <f t="shared" si="31"/>
        <v>#DIV/0!</v>
      </c>
      <c r="BE166" s="1"/>
      <c r="BF166" s="33">
        <f t="shared" si="30"/>
        <v>0</v>
      </c>
      <c r="BG166" s="11" t="e">
        <f t="shared" si="32"/>
        <v>#DIV/0!</v>
      </c>
      <c r="CB166"/>
      <c r="CC166"/>
      <c r="CD166"/>
      <c r="CE166" s="83"/>
      <c r="CF166"/>
      <c r="CG166"/>
      <c r="CH166"/>
      <c r="CI166"/>
      <c r="CJ166"/>
      <c r="CK166"/>
      <c r="CL166"/>
      <c r="CM166"/>
      <c r="CN166"/>
      <c r="CO166"/>
      <c r="CP166"/>
    </row>
    <row r="167" spans="1:94" ht="22.5" customHeight="1">
      <c r="A167" s="22">
        <v>44209</v>
      </c>
      <c r="B167" s="3" t="str">
        <f>TEXT(Table1[[#This Row],[Date]],"dddd")</f>
        <v>الأربعاء</v>
      </c>
      <c r="C167" s="3">
        <f>WEEKNUM(Table1[[#This Row],[Date]],16)</f>
        <v>3</v>
      </c>
      <c r="D167" s="3" t="str">
        <f>TEXT(Table1[[#This Row],[Date]],"mmmm")</f>
        <v>يناير</v>
      </c>
      <c r="E167" s="3" t="str">
        <f>TEXT(Table1[[#This Row],[Date]],"yyyy")</f>
        <v>2021</v>
      </c>
      <c r="F167" s="3" t="s">
        <v>9</v>
      </c>
      <c r="G167" s="3">
        <v>1</v>
      </c>
      <c r="H167" s="5" t="s">
        <v>47</v>
      </c>
      <c r="I167" s="3" t="s">
        <v>92</v>
      </c>
      <c r="J167" s="3">
        <f>IFERROR(VLOOKUP(Table1[[#This Row],[FoamType]],$CB$1:$CC$25,2,FALSE),0)</f>
        <v>0.6</v>
      </c>
      <c r="K167" s="3">
        <v>10</v>
      </c>
      <c r="L167" s="3">
        <v>10</v>
      </c>
      <c r="M167" s="3">
        <v>8</v>
      </c>
      <c r="Q167" s="15">
        <v>35</v>
      </c>
      <c r="T167" s="3">
        <v>3.25</v>
      </c>
      <c r="U167" s="4">
        <v>3</v>
      </c>
      <c r="X167" s="4">
        <f>IFERROR(   Table1[[#This Row],[البلوكات /م3]]+Table1[[#This Row],[البواقى
 المنصرفه
/م3]]-Table1[[#This Row],[البواقى
/م3]],0)</f>
        <v>3</v>
      </c>
      <c r="Y167" s="21">
        <f t="shared" si="28"/>
        <v>0</v>
      </c>
      <c r="AA167" s="12">
        <v>3</v>
      </c>
      <c r="AB167" s="15"/>
      <c r="AD167" s="9">
        <f>IFERROR((Table1[[#This Row],[إجمالى الإستهلاك
/م3]]-Table1[[#This Row],[الكمية 
المنتجة
/م3
 ]]),0)</f>
        <v>0</v>
      </c>
      <c r="AE167" s="29">
        <f>IFERROR((Table1[[#This Row],[الهالك
/م3]]/Table1[[#This Row],[إجمالى الإستهلاك
/م3]]),0)</f>
        <v>0</v>
      </c>
      <c r="AG167" s="5">
        <f>IFERROR((Table1[[#This Row],[عدد
البلوكات]]*0.12),"")</f>
        <v>0</v>
      </c>
      <c r="AH16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67" s="59">
        <f>IFERROR(Table1[[#This Row],[Plan Hour]]/Table1[[#This Row],[ساعات
العمل
الفعلية]],0)</f>
        <v>0</v>
      </c>
      <c r="AK167" s="1">
        <f>IFERROR((Table1[[#This Row],[الكمية 
الفعلية
/م3]]-Table1[[#This Row],[الكمية 
المنتجة
/م3
 ]]),"")</f>
        <v>0.25</v>
      </c>
      <c r="AU167" s="18"/>
      <c r="AV167" s="18"/>
      <c r="AW167" s="1"/>
      <c r="AX167" s="1"/>
      <c r="AY167" s="1"/>
      <c r="AZ167" s="1"/>
      <c r="BA167" s="1"/>
      <c r="BB167" s="1" t="e">
        <f t="shared" si="29"/>
        <v>#DIV/0!</v>
      </c>
      <c r="BC167" s="1"/>
      <c r="BD167" s="1" t="e">
        <f t="shared" si="31"/>
        <v>#DIV/0!</v>
      </c>
      <c r="BE167" s="1"/>
      <c r="BF167" s="33">
        <f t="shared" si="30"/>
        <v>0</v>
      </c>
      <c r="BG167" s="11" t="e">
        <f t="shared" si="32"/>
        <v>#DIV/0!</v>
      </c>
      <c r="CB167"/>
      <c r="CC167"/>
      <c r="CD167"/>
      <c r="CE167" s="83"/>
      <c r="CF167"/>
      <c r="CG167"/>
      <c r="CH167"/>
      <c r="CI167"/>
      <c r="CJ167"/>
      <c r="CK167"/>
      <c r="CL167"/>
      <c r="CM167"/>
      <c r="CN167"/>
      <c r="CO167"/>
      <c r="CP167"/>
    </row>
    <row r="168" spans="1:94" ht="22.5" customHeight="1">
      <c r="A168" s="22">
        <v>44209</v>
      </c>
      <c r="B168" s="3" t="str">
        <f>TEXT(Table1[[#This Row],[Date]],"dddd")</f>
        <v>الأربعاء</v>
      </c>
      <c r="C168" s="3">
        <f>WEEKNUM(Table1[[#This Row],[Date]],16)</f>
        <v>3</v>
      </c>
      <c r="D168" s="3" t="str">
        <f>TEXT(Table1[[#This Row],[Date]],"mmmm")</f>
        <v>يناير</v>
      </c>
      <c r="E168" s="3" t="str">
        <f>TEXT(Table1[[#This Row],[Date]],"yyyy")</f>
        <v>2021</v>
      </c>
      <c r="F168" s="3" t="s">
        <v>9</v>
      </c>
      <c r="G168" s="3">
        <v>1</v>
      </c>
      <c r="H168" s="5" t="s">
        <v>47</v>
      </c>
      <c r="I168" s="3" t="s">
        <v>92</v>
      </c>
      <c r="J168" s="3">
        <f>IFERROR(VLOOKUP(Table1[[#This Row],[FoamType]],$CB$1:$CC$25,2,FALSE),0)</f>
        <v>0.6</v>
      </c>
      <c r="K168" s="3">
        <v>30</v>
      </c>
      <c r="L168" s="3">
        <v>7</v>
      </c>
      <c r="M168" s="3">
        <v>7</v>
      </c>
      <c r="Q168" s="15">
        <v>35</v>
      </c>
      <c r="R168" s="3">
        <v>1960</v>
      </c>
      <c r="S168" s="3">
        <v>7.1</v>
      </c>
      <c r="T168" s="3">
        <f t="shared" si="33"/>
        <v>2.9223599999999998</v>
      </c>
      <c r="U168" s="4">
        <f t="shared" si="34"/>
        <v>2.8812000000000002</v>
      </c>
      <c r="X168" s="4">
        <f>IFERROR(   Table1[[#This Row],[البلوكات /م3]]+Table1[[#This Row],[البواقى
 المنصرفه
/م3]]-Table1[[#This Row],[البواقى
/م3]],0)</f>
        <v>2.89</v>
      </c>
      <c r="Y168" s="21">
        <f t="shared" si="28"/>
        <v>0</v>
      </c>
      <c r="AA168" s="12">
        <v>2.89</v>
      </c>
      <c r="AB168" s="15"/>
      <c r="AD168" s="9">
        <f>IFERROR((Table1[[#This Row],[إجمالى الإستهلاك
/م3]]-Table1[[#This Row],[الكمية 
المنتجة
/م3
 ]]),0)</f>
        <v>8.799999999999919E-3</v>
      </c>
      <c r="AE168" s="29">
        <f>IFERROR((Table1[[#This Row],[الهالك
/م3]]/Table1[[#This Row],[إجمالى الإستهلاك
/م3]]),0)</f>
        <v>3.0449826989619095E-3</v>
      </c>
      <c r="AG168" s="5">
        <f>IFERROR((Table1[[#This Row],[عدد
البلوكات]]*0.12),"")</f>
        <v>0</v>
      </c>
      <c r="AH16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4.8020000000000005</v>
      </c>
      <c r="AJ168" s="59">
        <f>IFERROR(Table1[[#This Row],[Plan Hour]]/Table1[[#This Row],[ساعات
العمل
الفعلية]],0)</f>
        <v>0</v>
      </c>
      <c r="AK168" s="1">
        <f>IFERROR((Table1[[#This Row],[الكمية 
الفعلية
/م3]]-Table1[[#This Row],[الكمية 
المنتجة
/م3
 ]]),"")</f>
        <v>4.1159999999999641E-2</v>
      </c>
      <c r="AU168" s="18"/>
      <c r="AV168" s="18"/>
      <c r="AW168" s="1"/>
      <c r="AX168" s="1"/>
      <c r="AY168" s="1"/>
      <c r="AZ168" s="1"/>
      <c r="BA168" s="1"/>
      <c r="BB168" s="1" t="e">
        <f t="shared" si="29"/>
        <v>#DIV/0!</v>
      </c>
      <c r="BC168" s="1"/>
      <c r="BD168" s="1" t="e">
        <f t="shared" si="31"/>
        <v>#DIV/0!</v>
      </c>
      <c r="BE168" s="1"/>
      <c r="BF168" s="33">
        <f t="shared" si="30"/>
        <v>0</v>
      </c>
      <c r="BG168" s="11" t="e">
        <f t="shared" si="32"/>
        <v>#DIV/0!</v>
      </c>
      <c r="CB168"/>
      <c r="CC168"/>
      <c r="CD168"/>
      <c r="CE168" s="83"/>
      <c r="CF168"/>
      <c r="CG168"/>
      <c r="CH168"/>
      <c r="CI168"/>
      <c r="CJ168"/>
      <c r="CK168"/>
      <c r="CL168"/>
      <c r="CM168"/>
      <c r="CN168"/>
      <c r="CO168"/>
      <c r="CP168"/>
    </row>
    <row r="169" spans="1:94" ht="22.5" customHeight="1">
      <c r="A169" s="22">
        <v>44210</v>
      </c>
      <c r="B169" s="9" t="str">
        <f>TEXT(Table1[[#This Row],[Date]],"dddd")</f>
        <v>الخميس</v>
      </c>
      <c r="C169" s="9">
        <f>WEEKNUM(Table1[[#This Row],[Date]],16)</f>
        <v>3</v>
      </c>
      <c r="D169" s="9" t="str">
        <f>TEXT(Table1[[#This Row],[Date]],"mmmm")</f>
        <v>يناير</v>
      </c>
      <c r="E169" s="9" t="str">
        <f>TEXT(Table1[[#This Row],[Date]],"yyyy")</f>
        <v>2021</v>
      </c>
      <c r="F169" s="9" t="s">
        <v>8</v>
      </c>
      <c r="G169" s="9">
        <v>3</v>
      </c>
      <c r="H169" s="9" t="s">
        <v>47</v>
      </c>
      <c r="I169" s="9" t="s">
        <v>92</v>
      </c>
      <c r="J169" s="3">
        <f>IFERROR(VLOOKUP(Table1[[#This Row],[FoamType]],$CB$1:$CC$25,2,FALSE),0)</f>
        <v>0.6</v>
      </c>
      <c r="K169" s="9">
        <v>10</v>
      </c>
      <c r="L169" s="9">
        <v>8</v>
      </c>
      <c r="M169" s="9">
        <v>10</v>
      </c>
      <c r="N169" s="9"/>
      <c r="O169" s="9"/>
      <c r="P169" s="9"/>
      <c r="Q169" s="9">
        <v>35</v>
      </c>
      <c r="R169" s="9"/>
      <c r="S169" s="9">
        <v>10.1</v>
      </c>
      <c r="T169" s="9">
        <v>3</v>
      </c>
      <c r="U169" s="9">
        <v>3</v>
      </c>
      <c r="V169" s="9"/>
      <c r="W169" s="9"/>
      <c r="X169" s="9">
        <f>IFERROR(   Table1[[#This Row],[البلوكات /م3]]+Table1[[#This Row],[البواقى
 المنصرفه
/م3]]-Table1[[#This Row],[البواقى
/م3]],0)</f>
        <v>3.1</v>
      </c>
      <c r="Y169" s="9">
        <f t="shared" si="28"/>
        <v>0</v>
      </c>
      <c r="Z169" s="9">
        <v>0</v>
      </c>
      <c r="AA169" s="9">
        <v>3.1</v>
      </c>
      <c r="AB169" s="9">
        <v>35</v>
      </c>
      <c r="AC169" s="9">
        <v>0</v>
      </c>
      <c r="AD169" s="9">
        <f>IFERROR((Table1[[#This Row],[إجمالى الإستهلاك
/م3]]-Table1[[#This Row],[الكمية 
المنتجة
/م3
 ]]),0)</f>
        <v>0.10000000000000009</v>
      </c>
      <c r="AE169" s="29">
        <f>IFERROR((Table1[[#This Row],[الهالك
/م3]]/Table1[[#This Row],[إجمالى الإستهلاك
/م3]]),0)</f>
        <v>3.2258064516129059E-2</v>
      </c>
      <c r="AF169" s="9"/>
      <c r="AG169" s="9">
        <f>IFERROR((Table1[[#This Row],[عدد
البلوكات]]*0.12),"")</f>
        <v>0</v>
      </c>
      <c r="AH169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I169" s="9">
        <v>7</v>
      </c>
      <c r="AJ169" s="60">
        <f>IFERROR(Table1[[#This Row],[Plan Hour]]/Table1[[#This Row],[ساعات
العمل
الفعلية]],0)</f>
        <v>0.7142857142857143</v>
      </c>
      <c r="AK169" s="9">
        <f>IFERROR((Table1[[#This Row],[الكمية 
الفعلية
/م3]]-Table1[[#This Row],[الكمية 
المنتجة
/م3
 ]]),"")</f>
        <v>0</v>
      </c>
      <c r="AL169" s="9"/>
      <c r="AM169" s="9"/>
      <c r="AN169" s="9"/>
      <c r="AO169" s="9"/>
      <c r="AP169" s="9">
        <v>0</v>
      </c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 t="e">
        <f t="shared" si="29"/>
        <v>#DIV/0!</v>
      </c>
      <c r="BC169" s="9"/>
      <c r="BD169" s="9" t="e">
        <f t="shared" si="31"/>
        <v>#DIV/0!</v>
      </c>
      <c r="BE169" s="9"/>
      <c r="BF169" s="9">
        <f t="shared" si="30"/>
        <v>0</v>
      </c>
      <c r="BG169" s="9" t="e">
        <f t="shared" si="32"/>
        <v>#DIV/0!</v>
      </c>
      <c r="CB169"/>
      <c r="CC169"/>
      <c r="CD169"/>
      <c r="CE169" s="83"/>
      <c r="CF169"/>
      <c r="CG169"/>
      <c r="CH169"/>
      <c r="CI169"/>
      <c r="CJ169"/>
      <c r="CK169"/>
      <c r="CL169"/>
      <c r="CM169"/>
      <c r="CN169"/>
      <c r="CO169"/>
      <c r="CP169"/>
    </row>
    <row r="170" spans="1:94" ht="22.5" customHeight="1">
      <c r="A170" s="22">
        <v>44210</v>
      </c>
      <c r="B170" s="3" t="str">
        <f>TEXT(Table1[[#This Row],[Date]],"dddd")</f>
        <v>الخميس</v>
      </c>
      <c r="C170" s="3">
        <f>WEEKNUM(Table1[[#This Row],[Date]],16)</f>
        <v>3</v>
      </c>
      <c r="D170" s="3" t="str">
        <f>TEXT(Table1[[#This Row],[Date]],"mmmm")</f>
        <v>يناير</v>
      </c>
      <c r="E170" s="3" t="str">
        <f>TEXT(Table1[[#This Row],[Date]],"yyyy")</f>
        <v>2021</v>
      </c>
      <c r="F170" s="3" t="s">
        <v>8</v>
      </c>
      <c r="G170" s="3">
        <v>3</v>
      </c>
      <c r="H170" s="5" t="s">
        <v>47</v>
      </c>
      <c r="I170" s="3" t="s">
        <v>92</v>
      </c>
      <c r="J170" s="3">
        <f>IFERROR(VLOOKUP(Table1[[#This Row],[FoamType]],$CB$1:$CC$25,2,FALSE),0)</f>
        <v>0.6</v>
      </c>
      <c r="K170" s="3">
        <v>10</v>
      </c>
      <c r="L170" s="3">
        <v>8</v>
      </c>
      <c r="M170" s="3">
        <v>10</v>
      </c>
      <c r="Q170" s="15">
        <v>30</v>
      </c>
      <c r="S170" s="3">
        <v>10.1</v>
      </c>
      <c r="T170" s="3">
        <v>1</v>
      </c>
      <c r="U170" s="4">
        <v>1</v>
      </c>
      <c r="X170" s="4">
        <f>IFERROR(   Table1[[#This Row],[البلوكات /م3]]+Table1[[#This Row],[البواقى
 المنصرفه
/م3]]-Table1[[#This Row],[البواقى
/م3]],0)</f>
        <v>1.01</v>
      </c>
      <c r="Y170" s="21">
        <f t="shared" si="28"/>
        <v>0</v>
      </c>
      <c r="AA170" s="12">
        <v>1.01</v>
      </c>
      <c r="AB170" s="15">
        <v>30</v>
      </c>
      <c r="AC170" s="20">
        <v>0</v>
      </c>
      <c r="AD170" s="9">
        <f>IFERROR((Table1[[#This Row],[إجمالى الإستهلاك
/م3]]-Table1[[#This Row],[الكمية 
المنتجة
/م3
 ]]),0)</f>
        <v>1.0000000000000009E-2</v>
      </c>
      <c r="AE170" s="29">
        <f>IFERROR((Table1[[#This Row],[الهالك
/م3]]/Table1[[#This Row],[إجمالى الإستهلاك
/م3]]),0)</f>
        <v>9.9009900990099098E-3</v>
      </c>
      <c r="AG170" s="5">
        <f>IFERROR((Table1[[#This Row],[عدد
البلوكات]]*0.12),"")</f>
        <v>0</v>
      </c>
      <c r="AH17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1.6666666666666667</v>
      </c>
      <c r="AJ170" s="59">
        <f>IFERROR(Table1[[#This Row],[Plan Hour]]/Table1[[#This Row],[ساعات
العمل
الفعلية]],0)</f>
        <v>0</v>
      </c>
      <c r="AK170" s="1">
        <f>IFERROR((Table1[[#This Row],[الكمية 
الفعلية
/م3]]-Table1[[#This Row],[الكمية 
المنتجة
/م3
 ]]),"")</f>
        <v>0</v>
      </c>
      <c r="AP170" s="17">
        <v>0</v>
      </c>
      <c r="AU170" s="18"/>
      <c r="AV170" s="18"/>
      <c r="AW170" s="1"/>
      <c r="AX170" s="1"/>
      <c r="AY170" s="1"/>
      <c r="AZ170" s="1"/>
      <c r="BA170" s="1"/>
      <c r="BB170" s="1" t="e">
        <f t="shared" si="29"/>
        <v>#DIV/0!</v>
      </c>
      <c r="BC170" s="1"/>
      <c r="BD170" s="1" t="e">
        <f t="shared" si="31"/>
        <v>#DIV/0!</v>
      </c>
      <c r="BE170" s="1"/>
      <c r="BF170" s="33">
        <f t="shared" si="30"/>
        <v>0</v>
      </c>
      <c r="BG170" s="11" t="e">
        <f t="shared" si="32"/>
        <v>#DIV/0!</v>
      </c>
      <c r="CB170"/>
      <c r="CC170"/>
      <c r="CD170"/>
      <c r="CE170" s="83"/>
      <c r="CF170"/>
      <c r="CG170"/>
      <c r="CH170"/>
      <c r="CI170"/>
      <c r="CJ170"/>
      <c r="CK170"/>
      <c r="CL170"/>
      <c r="CM170"/>
      <c r="CN170"/>
      <c r="CO170"/>
      <c r="CP170"/>
    </row>
    <row r="171" spans="1:94" ht="22.5" customHeight="1">
      <c r="A171" s="22">
        <v>44210</v>
      </c>
      <c r="B171" s="9" t="str">
        <f>TEXT(Table1[[#This Row],[Date]],"dddd")</f>
        <v>الخميس</v>
      </c>
      <c r="C171" s="9">
        <f>WEEKNUM(Table1[[#This Row],[Date]],16)</f>
        <v>3</v>
      </c>
      <c r="D171" s="9" t="str">
        <f>TEXT(Table1[[#This Row],[Date]],"mmmm")</f>
        <v>يناير</v>
      </c>
      <c r="E171" s="9" t="str">
        <f>TEXT(Table1[[#This Row],[Date]],"yyyy")</f>
        <v>2021</v>
      </c>
      <c r="F171" s="9" t="s">
        <v>9</v>
      </c>
      <c r="G171" s="9">
        <v>114</v>
      </c>
      <c r="H171" s="9" t="s">
        <v>152</v>
      </c>
      <c r="I171" s="9" t="s">
        <v>87</v>
      </c>
      <c r="J171" s="3">
        <f>IFERROR(VLOOKUP(Table1[[#This Row],[FoamType]],$CB$1:$CC$25,2,FALSE),0)</f>
        <v>2</v>
      </c>
      <c r="K171" s="9">
        <v>200</v>
      </c>
      <c r="L171" s="9">
        <v>80</v>
      </c>
      <c r="M171" s="9">
        <v>30</v>
      </c>
      <c r="N171" s="9"/>
      <c r="O171" s="9"/>
      <c r="P171" s="9"/>
      <c r="Q171" s="9">
        <v>20</v>
      </c>
      <c r="R171" s="9">
        <v>5</v>
      </c>
      <c r="S171" s="9">
        <v>30</v>
      </c>
      <c r="T171" s="9">
        <f t="shared" si="33"/>
        <v>2.4</v>
      </c>
      <c r="U171" s="9">
        <f t="shared" si="34"/>
        <v>2.4</v>
      </c>
      <c r="V171" s="9"/>
      <c r="W171" s="9"/>
      <c r="X171" s="9">
        <f>IFERROR(   Table1[[#This Row],[البلوكات /م3]]+Table1[[#This Row],[البواقى
 المنصرفه
/م3]]-Table1[[#This Row],[البواقى
/م3]],0)</f>
        <v>6.6</v>
      </c>
      <c r="Y171" s="9">
        <f t="shared" si="28"/>
        <v>0</v>
      </c>
      <c r="Z171" s="9">
        <v>0</v>
      </c>
      <c r="AA171" s="9">
        <v>6.6</v>
      </c>
      <c r="AB171" s="9">
        <v>20</v>
      </c>
      <c r="AC171" s="9">
        <v>0</v>
      </c>
      <c r="AD171" s="9">
        <f>IFERROR((Table1[[#This Row],[إجمالى الإستهلاك
/م3]]-Table1[[#This Row],[الكمية 
المنتجة
/م3
 ]]),0)</f>
        <v>4.1999999999999993</v>
      </c>
      <c r="AE171" s="29">
        <f>IFERROR((Table1[[#This Row],[الهالك
/م3]]/Table1[[#This Row],[إجمالى الإستهلاك
/م3]]),0)</f>
        <v>0.63636363636363624</v>
      </c>
      <c r="AF171" s="9"/>
      <c r="AG171" s="9">
        <f>IFERROR((Table1[[#This Row],[عدد
البلوكات]]*0.12),"")</f>
        <v>0</v>
      </c>
      <c r="AH171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</v>
      </c>
      <c r="AI171" s="9">
        <v>72</v>
      </c>
      <c r="AJ171" s="60">
        <f>IFERROR(Table1[[#This Row],[Plan Hour]]/Table1[[#This Row],[ساعات
العمل
الفعلية]],0)</f>
        <v>1.6666666666666666E-2</v>
      </c>
      <c r="AK171" s="9">
        <f>IFERROR((Table1[[#This Row],[الكمية 
الفعلية
/م3]]-Table1[[#This Row],[الكمية 
المنتجة
/م3
 ]]),"")</f>
        <v>0</v>
      </c>
      <c r="AL171" s="9"/>
      <c r="AM171" s="9"/>
      <c r="AN171" s="9"/>
      <c r="AO171" s="9"/>
      <c r="AP171" s="9">
        <v>0</v>
      </c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 t="e">
        <f t="shared" si="29"/>
        <v>#DIV/0!</v>
      </c>
      <c r="BC171" s="9"/>
      <c r="BD171" s="9" t="e">
        <f t="shared" si="31"/>
        <v>#DIV/0!</v>
      </c>
      <c r="BE171" s="9"/>
      <c r="BF171" s="9">
        <f t="shared" si="30"/>
        <v>0</v>
      </c>
      <c r="BG171" s="9" t="e">
        <f t="shared" si="32"/>
        <v>#DIV/0!</v>
      </c>
      <c r="CB171"/>
      <c r="CC171"/>
      <c r="CD171"/>
      <c r="CE171" s="83"/>
      <c r="CF171"/>
      <c r="CG171"/>
      <c r="CH171"/>
      <c r="CI171"/>
      <c r="CJ171"/>
      <c r="CK171"/>
      <c r="CL171"/>
      <c r="CM171"/>
      <c r="CN171"/>
      <c r="CO171"/>
      <c r="CP171"/>
    </row>
    <row r="172" spans="1:94" ht="22.5" customHeight="1">
      <c r="A172" s="22">
        <v>44210</v>
      </c>
      <c r="B172" s="3" t="str">
        <f>TEXT(Table1[[#This Row],[Date]],"dddd")</f>
        <v>الخميس</v>
      </c>
      <c r="C172" s="3">
        <f>WEEKNUM(Table1[[#This Row],[Date]],16)</f>
        <v>3</v>
      </c>
      <c r="D172" s="3" t="str">
        <f>TEXT(Table1[[#This Row],[Date]],"mmmm")</f>
        <v>يناير</v>
      </c>
      <c r="E172" s="3" t="str">
        <f>TEXT(Table1[[#This Row],[Date]],"yyyy")</f>
        <v>2021</v>
      </c>
      <c r="F172" s="3" t="s">
        <v>9</v>
      </c>
      <c r="G172" s="3">
        <v>114</v>
      </c>
      <c r="H172" s="5" t="s">
        <v>152</v>
      </c>
      <c r="I172" s="3" t="s">
        <v>87</v>
      </c>
      <c r="J172" s="3">
        <f>IFERROR(VLOOKUP(Table1[[#This Row],[FoamType]],$CB$1:$CC$25,2,FALSE),0)</f>
        <v>2</v>
      </c>
      <c r="K172" s="3">
        <v>200</v>
      </c>
      <c r="L172" s="3">
        <v>80</v>
      </c>
      <c r="M172" s="3">
        <v>70</v>
      </c>
      <c r="Q172" s="15">
        <v>20</v>
      </c>
      <c r="R172" s="3">
        <v>2</v>
      </c>
      <c r="S172" s="3">
        <v>70</v>
      </c>
      <c r="T172" s="3">
        <f t="shared" si="33"/>
        <v>2.2400000000000002</v>
      </c>
      <c r="U172" s="4">
        <f t="shared" si="34"/>
        <v>2.2400000000000002</v>
      </c>
      <c r="X172" s="4">
        <f>IFERROR(   Table1[[#This Row],[البلوكات /م3]]+Table1[[#This Row],[البواقى
 المنصرفه
/م3]]-Table1[[#This Row],[البواقى
/م3]],0)</f>
        <v>0</v>
      </c>
      <c r="Y172" s="21">
        <f t="shared" si="28"/>
        <v>0</v>
      </c>
      <c r="AB172" s="15"/>
      <c r="AD172" s="9">
        <f>IFERROR((Table1[[#This Row],[إجمالى الإستهلاك
/م3]]-Table1[[#This Row],[الكمية 
المنتجة
/م3
 ]]),0)</f>
        <v>-2.2400000000000002</v>
      </c>
      <c r="AE172" s="29">
        <f>IFERROR((Table1[[#This Row],[الهالك
/م3]]/Table1[[#This Row],[إجمالى الإستهلاك
/م3]]),0)</f>
        <v>0</v>
      </c>
      <c r="AG172" s="5">
        <f>IFERROR((Table1[[#This Row],[عدد
البلوكات]]*0.12),"")</f>
        <v>0</v>
      </c>
      <c r="AH17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1.1200000000000001</v>
      </c>
      <c r="AJ172" s="59">
        <f>IFERROR(Table1[[#This Row],[Plan Hour]]/Table1[[#This Row],[ساعات
العمل
الفعلية]],0)</f>
        <v>0</v>
      </c>
      <c r="AK172" s="1">
        <f>IFERROR((Table1[[#This Row],[الكمية 
الفعلية
/م3]]-Table1[[#This Row],[الكمية 
المنتجة
/م3
 ]]),"")</f>
        <v>0</v>
      </c>
      <c r="AU172" s="18"/>
      <c r="AV172" s="18"/>
      <c r="AW172" s="1"/>
      <c r="AX172" s="1"/>
      <c r="AY172" s="1"/>
      <c r="AZ172" s="1"/>
      <c r="BA172" s="1"/>
      <c r="BB172" s="1" t="e">
        <f t="shared" si="29"/>
        <v>#DIV/0!</v>
      </c>
      <c r="BC172" s="1"/>
      <c r="BD172" s="1" t="e">
        <f t="shared" si="31"/>
        <v>#DIV/0!</v>
      </c>
      <c r="BE172" s="1"/>
      <c r="BF172" s="33">
        <f t="shared" si="30"/>
        <v>0</v>
      </c>
      <c r="BG172" s="11" t="e">
        <f t="shared" si="32"/>
        <v>#DIV/0!</v>
      </c>
      <c r="CB172"/>
      <c r="CC172"/>
      <c r="CD172"/>
      <c r="CE172" s="83"/>
      <c r="CF172"/>
      <c r="CG172"/>
      <c r="CH172"/>
      <c r="CI172"/>
      <c r="CJ172"/>
      <c r="CK172"/>
      <c r="CL172"/>
      <c r="CM172"/>
      <c r="CN172"/>
      <c r="CO172"/>
      <c r="CP172"/>
    </row>
    <row r="173" spans="1:94" ht="22.5" customHeight="1">
      <c r="A173" s="22">
        <v>44210</v>
      </c>
      <c r="B173" s="3" t="str">
        <f>TEXT(Table1[[#This Row],[Date]],"dddd")</f>
        <v>الخميس</v>
      </c>
      <c r="C173" s="3">
        <f>WEEKNUM(Table1[[#This Row],[Date]],16)</f>
        <v>3</v>
      </c>
      <c r="D173" s="3" t="str">
        <f>TEXT(Table1[[#This Row],[Date]],"mmmm")</f>
        <v>يناير</v>
      </c>
      <c r="E173" s="3" t="str">
        <f>TEXT(Table1[[#This Row],[Date]],"yyyy")</f>
        <v>2021</v>
      </c>
      <c r="F173" s="3" t="s">
        <v>9</v>
      </c>
      <c r="G173" s="3">
        <v>114</v>
      </c>
      <c r="H173" s="5" t="s">
        <v>152</v>
      </c>
      <c r="I173" s="3" t="s">
        <v>87</v>
      </c>
      <c r="J173" s="3">
        <f>IFERROR(VLOOKUP(Table1[[#This Row],[FoamType]],$CB$1:$CC$25,2,FALSE),0)</f>
        <v>2</v>
      </c>
      <c r="K173" s="3">
        <v>200</v>
      </c>
      <c r="L173" s="3">
        <v>70</v>
      </c>
      <c r="M173" s="3">
        <v>20</v>
      </c>
      <c r="Q173" s="15">
        <v>20</v>
      </c>
      <c r="R173" s="3">
        <v>5</v>
      </c>
      <c r="S173" s="3">
        <v>20</v>
      </c>
      <c r="T173" s="3">
        <f t="shared" si="33"/>
        <v>1.4</v>
      </c>
      <c r="U173" s="4">
        <f t="shared" si="34"/>
        <v>1.4</v>
      </c>
      <c r="X173" s="4">
        <f>IFERROR(   Table1[[#This Row],[البلوكات /م3]]+Table1[[#This Row],[البواقى
 المنصرفه
/م3]]-Table1[[#This Row],[البواقى
/م3]],0)</f>
        <v>0</v>
      </c>
      <c r="Y173" s="21">
        <f t="shared" si="28"/>
        <v>0</v>
      </c>
      <c r="AB173" s="15"/>
      <c r="AD173" s="9">
        <f>IFERROR((Table1[[#This Row],[إجمالى الإستهلاك
/م3]]-Table1[[#This Row],[الكمية 
المنتجة
/م3
 ]]),0)</f>
        <v>-1.4</v>
      </c>
      <c r="AE173" s="29">
        <f>IFERROR((Table1[[#This Row],[الهالك
/م3]]/Table1[[#This Row],[إجمالى الإستهلاك
/م3]]),0)</f>
        <v>0</v>
      </c>
      <c r="AG173" s="5">
        <f>IFERROR((Table1[[#This Row],[عدد
البلوكات]]*0.12),"")</f>
        <v>0</v>
      </c>
      <c r="AH17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</v>
      </c>
      <c r="AJ173" s="59">
        <f>IFERROR(Table1[[#This Row],[Plan Hour]]/Table1[[#This Row],[ساعات
العمل
الفعلية]],0)</f>
        <v>0</v>
      </c>
      <c r="AK173" s="1">
        <f>IFERROR((Table1[[#This Row],[الكمية 
الفعلية
/م3]]-Table1[[#This Row],[الكمية 
المنتجة
/م3
 ]]),"")</f>
        <v>0</v>
      </c>
      <c r="AU173" s="18"/>
      <c r="AV173" s="18"/>
      <c r="AW173" s="1"/>
      <c r="AX173" s="1"/>
      <c r="AY173" s="1"/>
      <c r="AZ173" s="1"/>
      <c r="BA173" s="1"/>
      <c r="BB173" s="1" t="e">
        <f t="shared" si="29"/>
        <v>#DIV/0!</v>
      </c>
      <c r="BC173" s="1"/>
      <c r="BD173" s="1" t="e">
        <f t="shared" si="31"/>
        <v>#DIV/0!</v>
      </c>
      <c r="BE173" s="1"/>
      <c r="BF173" s="33">
        <f t="shared" si="30"/>
        <v>0</v>
      </c>
      <c r="BG173" s="11" t="e">
        <f t="shared" si="32"/>
        <v>#DIV/0!</v>
      </c>
      <c r="CB173"/>
      <c r="CC173"/>
      <c r="CD173"/>
      <c r="CE173" s="83"/>
      <c r="CF173"/>
      <c r="CG173"/>
      <c r="CH173"/>
      <c r="CI173"/>
      <c r="CJ173"/>
      <c r="CK173"/>
      <c r="CL173"/>
      <c r="CM173"/>
      <c r="CN173"/>
      <c r="CO173"/>
      <c r="CP173"/>
    </row>
    <row r="174" spans="1:94" ht="22.5" customHeight="1">
      <c r="A174" s="22">
        <v>44210</v>
      </c>
      <c r="B174" s="3" t="str">
        <f>TEXT(Table1[[#This Row],[Date]],"dddd")</f>
        <v>الخميس</v>
      </c>
      <c r="C174" s="3">
        <f>WEEKNUM(Table1[[#This Row],[Date]],16)</f>
        <v>3</v>
      </c>
      <c r="D174" s="3" t="str">
        <f>TEXT(Table1[[#This Row],[Date]],"mmmm")</f>
        <v>يناير</v>
      </c>
      <c r="E174" s="3" t="str">
        <f>TEXT(Table1[[#This Row],[Date]],"yyyy")</f>
        <v>2021</v>
      </c>
      <c r="F174" s="3" t="s">
        <v>9</v>
      </c>
      <c r="G174" s="3">
        <v>114</v>
      </c>
      <c r="H174" s="5" t="s">
        <v>152</v>
      </c>
      <c r="I174" s="3" t="s">
        <v>87</v>
      </c>
      <c r="J174" s="3">
        <f>IFERROR(VLOOKUP(Table1[[#This Row],[FoamType]],$CB$1:$CC$25,2,FALSE),0)</f>
        <v>2</v>
      </c>
      <c r="K174" s="3">
        <v>200</v>
      </c>
      <c r="L174" s="3">
        <v>30</v>
      </c>
      <c r="M174" s="3">
        <v>20</v>
      </c>
      <c r="Q174" s="15">
        <v>20</v>
      </c>
      <c r="R174" s="3">
        <v>4</v>
      </c>
      <c r="S174" s="3">
        <v>20</v>
      </c>
      <c r="T174" s="3">
        <f t="shared" si="33"/>
        <v>0.48</v>
      </c>
      <c r="U174" s="4">
        <f t="shared" si="34"/>
        <v>0.48</v>
      </c>
      <c r="X174" s="4">
        <f>IFERROR(   Table1[[#This Row],[البلوكات /م3]]+Table1[[#This Row],[البواقى
 المنصرفه
/م3]]-Table1[[#This Row],[البواقى
/م3]],0)</f>
        <v>0</v>
      </c>
      <c r="Y174" s="21">
        <f t="shared" ref="Y174:Y239" si="35">Z174*7.32</f>
        <v>0</v>
      </c>
      <c r="AB174" s="15"/>
      <c r="AD174" s="9">
        <f>IFERROR((Table1[[#This Row],[إجمالى الإستهلاك
/م3]]-Table1[[#This Row],[الكمية 
المنتجة
/م3
 ]]),0)</f>
        <v>-0.48</v>
      </c>
      <c r="AE174" s="29">
        <f>IFERROR((Table1[[#This Row],[الهالك
/م3]]/Table1[[#This Row],[إجمالى الإستهلاك
/م3]]),0)</f>
        <v>0</v>
      </c>
      <c r="AG174" s="5">
        <f>IFERROR((Table1[[#This Row],[عدد
البلوكات]]*0.12),"")</f>
        <v>0</v>
      </c>
      <c r="AH17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0.24</v>
      </c>
      <c r="AJ174" s="59">
        <f>IFERROR(Table1[[#This Row],[Plan Hour]]/Table1[[#This Row],[ساعات
العمل
الفعلية]],0)</f>
        <v>0</v>
      </c>
      <c r="AK174" s="1">
        <f>IFERROR((Table1[[#This Row],[الكمية 
الفعلية
/م3]]-Table1[[#This Row],[الكمية 
المنتجة
/م3
 ]]),"")</f>
        <v>0</v>
      </c>
      <c r="AU174" s="18"/>
      <c r="AV174" s="18"/>
      <c r="AW174" s="1"/>
      <c r="AX174" s="1"/>
      <c r="AY174" s="1"/>
      <c r="AZ174" s="1"/>
      <c r="BA174" s="1"/>
      <c r="BB174" s="1" t="e">
        <f t="shared" si="29"/>
        <v>#DIV/0!</v>
      </c>
      <c r="BC174" s="1"/>
      <c r="BD174" s="1" t="e">
        <f t="shared" si="31"/>
        <v>#DIV/0!</v>
      </c>
      <c r="BE174" s="1"/>
      <c r="BF174" s="33">
        <f t="shared" si="30"/>
        <v>0</v>
      </c>
      <c r="BG174" s="11" t="e">
        <f t="shared" si="32"/>
        <v>#DIV/0!</v>
      </c>
      <c r="CB174"/>
      <c r="CC174"/>
      <c r="CD174"/>
      <c r="CE174" s="83"/>
      <c r="CF174"/>
      <c r="CG174"/>
      <c r="CH174"/>
      <c r="CI174"/>
      <c r="CJ174"/>
      <c r="CK174"/>
      <c r="CL174"/>
      <c r="CM174"/>
      <c r="CN174"/>
      <c r="CO174"/>
      <c r="CP174"/>
    </row>
    <row r="175" spans="1:94" ht="22.5" customHeight="1">
      <c r="A175" s="22">
        <v>44210</v>
      </c>
      <c r="B175" s="3" t="str">
        <f>TEXT(Table1[[#This Row],[Date]],"dddd")</f>
        <v>الخميس</v>
      </c>
      <c r="C175" s="3">
        <f>WEEKNUM(Table1[[#This Row],[Date]],16)</f>
        <v>3</v>
      </c>
      <c r="D175" s="3" t="str">
        <f>TEXT(Table1[[#This Row],[Date]],"mmmm")</f>
        <v>يناير</v>
      </c>
      <c r="E175" s="3" t="str">
        <f>TEXT(Table1[[#This Row],[Date]],"yyyy")</f>
        <v>2021</v>
      </c>
      <c r="F175" s="3" t="s">
        <v>9</v>
      </c>
      <c r="G175" s="3">
        <v>120</v>
      </c>
      <c r="H175" s="5" t="s">
        <v>61</v>
      </c>
      <c r="I175" s="3" t="s">
        <v>136</v>
      </c>
      <c r="J175" s="3">
        <f>IFERROR(VLOOKUP(Table1[[#This Row],[FoamType]],$CB$1:$CC$25,2,FALSE),0)</f>
        <v>1.5</v>
      </c>
      <c r="K175" s="3">
        <v>100</v>
      </c>
      <c r="L175" s="3">
        <v>100</v>
      </c>
      <c r="M175" s="3">
        <v>80</v>
      </c>
      <c r="Q175" s="15">
        <v>30</v>
      </c>
      <c r="R175" s="3">
        <v>23</v>
      </c>
      <c r="S175" s="3">
        <v>80</v>
      </c>
      <c r="T175" s="3">
        <f t="shared" si="33"/>
        <v>18.399999999999999</v>
      </c>
      <c r="U175" s="4">
        <f t="shared" si="34"/>
        <v>18.399999999999999</v>
      </c>
      <c r="W175" s="4">
        <v>30</v>
      </c>
      <c r="X175" s="4">
        <f>IFERROR(   Table1[[#This Row],[البلوكات /م3]]+Table1[[#This Row],[البواقى
 المنصرفه
/م3]]-Table1[[#This Row],[البواقى
/م3]],0)</f>
        <v>41.980000000000004</v>
      </c>
      <c r="Y175" s="21">
        <v>56.7</v>
      </c>
      <c r="Z175" s="3">
        <v>9</v>
      </c>
      <c r="AA175" s="12">
        <v>0.8</v>
      </c>
      <c r="AB175" s="15">
        <v>30</v>
      </c>
      <c r="AC175" s="20">
        <v>15.52</v>
      </c>
      <c r="AD175" s="9">
        <f>IFERROR((Table1[[#This Row],[إجمالى الإستهلاك
/م3]]-Table1[[#This Row],[الكمية 
المنتجة
/م3
 ]]),0)</f>
        <v>23.580000000000005</v>
      </c>
      <c r="AE175" s="29">
        <f>IFERROR((Table1[[#This Row],[الهالك
/م3]]/Table1[[#This Row],[إجمالى الإستهلاك
/م3]]),0)</f>
        <v>0.56169604573606491</v>
      </c>
      <c r="AG175" s="5">
        <f>IFERROR((Table1[[#This Row],[عدد
البلوكات]]*0.12),"")</f>
        <v>1.08</v>
      </c>
      <c r="AH17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12.266666666666666</v>
      </c>
      <c r="AJ175" s="59">
        <f>IFERROR(Table1[[#This Row],[Plan Hour]]/Table1[[#This Row],[ساعات
العمل
الفعلية]],0)</f>
        <v>0</v>
      </c>
      <c r="AK175" s="1">
        <f>IFERROR((Table1[[#This Row],[الكمية 
الفعلية
/م3]]-Table1[[#This Row],[الكمية 
المنتجة
/م3
 ]]),"")</f>
        <v>0</v>
      </c>
      <c r="AU175" s="18"/>
      <c r="AV175" s="18"/>
      <c r="AW175" s="1"/>
      <c r="AX175" s="1"/>
      <c r="AY175" s="1"/>
      <c r="AZ175" s="1"/>
      <c r="BA175" s="1"/>
      <c r="BB175" s="1" t="e">
        <f t="shared" si="29"/>
        <v>#DIV/0!</v>
      </c>
      <c r="BC175" s="1"/>
      <c r="BD175" s="1" t="e">
        <f t="shared" si="31"/>
        <v>#DIV/0!</v>
      </c>
      <c r="BE175" s="1"/>
      <c r="BF175" s="33">
        <f t="shared" si="30"/>
        <v>0</v>
      </c>
      <c r="BG175" s="11" t="e">
        <f t="shared" si="32"/>
        <v>#DIV/0!</v>
      </c>
      <c r="CB175"/>
      <c r="CC175"/>
      <c r="CD175"/>
      <c r="CE175" s="83"/>
      <c r="CF175"/>
      <c r="CG175"/>
      <c r="CH175"/>
      <c r="CI175"/>
      <c r="CJ175"/>
      <c r="CK175"/>
      <c r="CL175"/>
      <c r="CM175"/>
      <c r="CN175"/>
      <c r="CO175"/>
      <c r="CP175"/>
    </row>
    <row r="176" spans="1:94" ht="22.5" customHeight="1">
      <c r="A176" s="22">
        <v>44210</v>
      </c>
      <c r="B176" s="3" t="str">
        <f>TEXT(Table1[[#This Row],[Date]],"dddd")</f>
        <v>الخميس</v>
      </c>
      <c r="C176" s="3">
        <f>WEEKNUM(Table1[[#This Row],[Date]],16)</f>
        <v>3</v>
      </c>
      <c r="D176" s="3" t="str">
        <f>TEXT(Table1[[#This Row],[Date]],"mmmm")</f>
        <v>يناير</v>
      </c>
      <c r="E176" s="3" t="str">
        <f>TEXT(Table1[[#This Row],[Date]],"yyyy")</f>
        <v>2021</v>
      </c>
      <c r="F176" s="3" t="s">
        <v>9</v>
      </c>
      <c r="G176" s="3">
        <v>120</v>
      </c>
      <c r="H176" s="5" t="s">
        <v>61</v>
      </c>
      <c r="I176" s="3" t="s">
        <v>136</v>
      </c>
      <c r="J176" s="3">
        <f>IFERROR(VLOOKUP(Table1[[#This Row],[FoamType]],$CB$1:$CC$25,2,FALSE),0)</f>
        <v>1.5</v>
      </c>
      <c r="K176" s="3">
        <v>100</v>
      </c>
      <c r="L176" s="3">
        <v>80</v>
      </c>
      <c r="M176" s="3">
        <v>45</v>
      </c>
      <c r="Q176" s="15">
        <v>30</v>
      </c>
      <c r="R176" s="3">
        <v>95</v>
      </c>
      <c r="S176" s="3">
        <v>45</v>
      </c>
      <c r="T176" s="3">
        <f t="shared" si="33"/>
        <v>34.200000000000003</v>
      </c>
      <c r="U176" s="4">
        <f t="shared" si="34"/>
        <v>34.200000000000003</v>
      </c>
      <c r="W176" s="4">
        <v>30</v>
      </c>
      <c r="X176" s="4">
        <f>IFERROR(   Table1[[#This Row],[البلوكات /م3]]+Table1[[#This Row],[البواقى
 المنصرفه
/م3]]-Table1[[#This Row],[البواقى
/م3]],0)</f>
        <v>14.64</v>
      </c>
      <c r="Y176" s="21">
        <f t="shared" si="35"/>
        <v>14.64</v>
      </c>
      <c r="Z176" s="3">
        <v>2</v>
      </c>
      <c r="AB176" s="15"/>
      <c r="AD176" s="9">
        <f>IFERROR((Table1[[#This Row],[إجمالى الإستهلاك
/م3]]-Table1[[#This Row],[الكمية 
المنتجة
/م3
 ]]),0)</f>
        <v>-19.560000000000002</v>
      </c>
      <c r="AE176" s="29">
        <f>IFERROR((Table1[[#This Row],[الهالك
/م3]]/Table1[[#This Row],[إجمالى الإستهلاك
/م3]]),0)</f>
        <v>-1.3360655737704918</v>
      </c>
      <c r="AG176" s="5">
        <f>IFERROR((Table1[[#This Row],[عدد
البلوكات]]*0.12),"")</f>
        <v>0.24</v>
      </c>
      <c r="AH17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22.8</v>
      </c>
      <c r="AJ176" s="59">
        <f>IFERROR(Table1[[#This Row],[Plan Hour]]/Table1[[#This Row],[ساعات
العمل
الفعلية]],0)</f>
        <v>0</v>
      </c>
      <c r="AK176" s="1">
        <f>IFERROR((Table1[[#This Row],[الكمية 
الفعلية
/م3]]-Table1[[#This Row],[الكمية 
المنتجة
/م3
 ]]),"")</f>
        <v>0</v>
      </c>
      <c r="AU176" s="18"/>
      <c r="AV176" s="18"/>
      <c r="AW176" s="1"/>
      <c r="AX176" s="1"/>
      <c r="AY176" s="1"/>
      <c r="AZ176" s="1"/>
      <c r="BA176" s="1"/>
      <c r="BB176" s="1" t="e">
        <f t="shared" si="29"/>
        <v>#DIV/0!</v>
      </c>
      <c r="BC176" s="1"/>
      <c r="BD176" s="1" t="e">
        <f t="shared" si="31"/>
        <v>#DIV/0!</v>
      </c>
      <c r="BE176" s="1"/>
      <c r="BF176" s="33">
        <f t="shared" si="30"/>
        <v>0</v>
      </c>
      <c r="BG176" s="11" t="e">
        <f t="shared" si="32"/>
        <v>#DIV/0!</v>
      </c>
      <c r="CB176"/>
      <c r="CC176"/>
      <c r="CD176"/>
      <c r="CE176" s="83"/>
      <c r="CF176"/>
      <c r="CG176"/>
      <c r="CH176"/>
      <c r="CI176"/>
      <c r="CJ176"/>
      <c r="CK176"/>
      <c r="CL176"/>
      <c r="CM176"/>
      <c r="CN176"/>
      <c r="CO176"/>
      <c r="CP176"/>
    </row>
    <row r="177" spans="1:94" ht="22.5" customHeight="1">
      <c r="A177" s="22">
        <v>44210</v>
      </c>
      <c r="B177" s="3" t="str">
        <f>TEXT(Table1[[#This Row],[Date]],"dddd")</f>
        <v>الخميس</v>
      </c>
      <c r="C177" s="3">
        <f>WEEKNUM(Table1[[#This Row],[Date]],16)</f>
        <v>3</v>
      </c>
      <c r="D177" s="3" t="str">
        <f>TEXT(Table1[[#This Row],[Date]],"mmmm")</f>
        <v>يناير</v>
      </c>
      <c r="E177" s="3" t="str">
        <f>TEXT(Table1[[#This Row],[Date]],"yyyy")</f>
        <v>2021</v>
      </c>
      <c r="F177" s="3" t="s">
        <v>9</v>
      </c>
      <c r="G177" s="3">
        <v>161</v>
      </c>
      <c r="H177" s="5" t="s">
        <v>67</v>
      </c>
      <c r="I177" s="3" t="s">
        <v>91</v>
      </c>
      <c r="J177" s="3">
        <f>IFERROR(VLOOKUP(Table1[[#This Row],[FoamType]],$CB$1:$CC$25,2,FALSE),0)</f>
        <v>1</v>
      </c>
      <c r="K177" s="3">
        <v>120</v>
      </c>
      <c r="L177" s="3">
        <v>25</v>
      </c>
      <c r="M177" s="3">
        <v>10</v>
      </c>
      <c r="Q177" s="15">
        <v>22</v>
      </c>
      <c r="R177" s="3">
        <v>810</v>
      </c>
      <c r="S177" s="3">
        <v>10.1</v>
      </c>
      <c r="T177" s="3">
        <f t="shared" si="33"/>
        <v>24.542999999999999</v>
      </c>
      <c r="U177" s="4">
        <f t="shared" si="34"/>
        <v>24.3</v>
      </c>
      <c r="W177" s="4">
        <v>22</v>
      </c>
      <c r="X177" s="4">
        <f>IFERROR(   Table1[[#This Row],[البلوكات /م3]]+Table1[[#This Row],[البواقى
 المنصرفه
/م3]]-Table1[[#This Row],[البواقى
/م3]],0)</f>
        <v>25.17</v>
      </c>
      <c r="Y177" s="21">
        <f t="shared" si="35"/>
        <v>21.96</v>
      </c>
      <c r="Z177" s="3">
        <v>3</v>
      </c>
      <c r="AA177" s="12">
        <v>4.92</v>
      </c>
      <c r="AB177" s="15">
        <v>30</v>
      </c>
      <c r="AC177" s="20">
        <v>1.71</v>
      </c>
      <c r="AD177" s="9">
        <f>IFERROR((Table1[[#This Row],[إجمالى الإستهلاك
/م3]]-Table1[[#This Row],[الكمية 
المنتجة
/م3
 ]]),0)</f>
        <v>0.87000000000000099</v>
      </c>
      <c r="AE177" s="29">
        <f>IFERROR((Table1[[#This Row],[الهالك
/م3]]/Table1[[#This Row],[إجمالى الإستهلاك
/م3]]),0)</f>
        <v>3.4564958283671073E-2</v>
      </c>
      <c r="AG177" s="5">
        <f>IFERROR((Table1[[#This Row],[عدد
البلوكات]]*0.12),"")</f>
        <v>0.36</v>
      </c>
      <c r="AH17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24.3</v>
      </c>
      <c r="AJ177" s="59">
        <f>IFERROR(Table1[[#This Row],[Plan Hour]]/Table1[[#This Row],[ساعات
العمل
الفعلية]],0)</f>
        <v>0</v>
      </c>
      <c r="AK177" s="1">
        <f>IFERROR((Table1[[#This Row],[الكمية 
الفعلية
/م3]]-Table1[[#This Row],[الكمية 
المنتجة
/م3
 ]]),"")</f>
        <v>0.24299999999999855</v>
      </c>
      <c r="AU177" s="18"/>
      <c r="AV177" s="18"/>
      <c r="AW177" s="1"/>
      <c r="AX177" s="1"/>
      <c r="AY177" s="1"/>
      <c r="AZ177" s="1"/>
      <c r="BA177" s="1"/>
      <c r="BB177" s="1" t="e">
        <f t="shared" ref="BB177:BB242" si="36">BC177+BD177</f>
        <v>#DIV/0!</v>
      </c>
      <c r="BC177" s="1"/>
      <c r="BD177" s="1" t="e">
        <f t="shared" si="31"/>
        <v>#DIV/0!</v>
      </c>
      <c r="BE177" s="1"/>
      <c r="BF177" s="33">
        <f t="shared" si="30"/>
        <v>0</v>
      </c>
      <c r="BG177" s="11" t="e">
        <f t="shared" si="32"/>
        <v>#DIV/0!</v>
      </c>
      <c r="CB177"/>
      <c r="CC177"/>
      <c r="CD177"/>
      <c r="CE177" s="83"/>
      <c r="CF177"/>
      <c r="CG177"/>
      <c r="CH177"/>
      <c r="CI177"/>
      <c r="CJ177"/>
      <c r="CK177"/>
      <c r="CL177"/>
      <c r="CM177"/>
      <c r="CN177"/>
      <c r="CO177"/>
      <c r="CP177"/>
    </row>
    <row r="178" spans="1:94" ht="22.5" customHeight="1">
      <c r="A178" s="22">
        <v>44210</v>
      </c>
      <c r="B178" s="3" t="str">
        <f>TEXT(Table1[[#This Row],[Date]],"dddd")</f>
        <v>الخميس</v>
      </c>
      <c r="C178" s="3">
        <f>WEEKNUM(Table1[[#This Row],[Date]],16)</f>
        <v>3</v>
      </c>
      <c r="D178" s="3" t="str">
        <f>TEXT(Table1[[#This Row],[Date]],"mmmm")</f>
        <v>يناير</v>
      </c>
      <c r="E178" s="3" t="str">
        <f>TEXT(Table1[[#This Row],[Date]],"yyyy")</f>
        <v>2021</v>
      </c>
      <c r="F178" s="3" t="s">
        <v>9</v>
      </c>
      <c r="G178" s="3">
        <v>3</v>
      </c>
      <c r="H178" s="5" t="s">
        <v>47</v>
      </c>
      <c r="I178" s="3" t="s">
        <v>92</v>
      </c>
      <c r="J178" s="3">
        <f>IFERROR(VLOOKUP(Table1[[#This Row],[FoamType]],$CB$1:$CC$25,2,FALSE),0)</f>
        <v>0.6</v>
      </c>
      <c r="K178" s="3">
        <v>10</v>
      </c>
      <c r="L178" s="3">
        <v>8</v>
      </c>
      <c r="M178" s="3">
        <v>4</v>
      </c>
      <c r="Q178" s="15">
        <v>35</v>
      </c>
      <c r="S178" s="3">
        <v>4.0999999999999996</v>
      </c>
      <c r="T178" s="3">
        <v>5.2</v>
      </c>
      <c r="U178" s="4">
        <v>5</v>
      </c>
      <c r="X178" s="4">
        <f>IFERROR(   Table1[[#This Row],[البلوكات /م3]]+Table1[[#This Row],[البواقى
 المنصرفه
/م3]]-Table1[[#This Row],[البواقى
/م3]],0)</f>
        <v>5.2</v>
      </c>
      <c r="Y178" s="21">
        <f t="shared" si="35"/>
        <v>0</v>
      </c>
      <c r="Z178" s="3">
        <v>0</v>
      </c>
      <c r="AA178" s="12">
        <v>5.2</v>
      </c>
      <c r="AB178" s="15">
        <v>35</v>
      </c>
      <c r="AC178" s="20">
        <v>0</v>
      </c>
      <c r="AD178" s="9">
        <f>IFERROR((Table1[[#This Row],[إجمالى الإستهلاك
/م3]]-Table1[[#This Row],[الكمية 
المنتجة
/م3
 ]]),0)</f>
        <v>0.20000000000000018</v>
      </c>
      <c r="AE178" s="29">
        <f>IFERROR((Table1[[#This Row],[الهالك
/م3]]/Table1[[#This Row],[إجمالى الإستهلاك
/م3]]),0)</f>
        <v>3.8461538461538491E-2</v>
      </c>
      <c r="AG178" s="5">
        <f>IFERROR((Table1[[#This Row],[عدد
البلوكات]]*0.12),"")</f>
        <v>0</v>
      </c>
      <c r="AH17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8.3333333333333339</v>
      </c>
      <c r="AJ178" s="59">
        <f>IFERROR(Table1[[#This Row],[Plan Hour]]/Table1[[#This Row],[ساعات
العمل
الفعلية]],0)</f>
        <v>0</v>
      </c>
      <c r="AK178" s="1">
        <f>IFERROR((Table1[[#This Row],[الكمية 
الفعلية
/م3]]-Table1[[#This Row],[الكمية 
المنتجة
/م3
 ]]),"")</f>
        <v>0.20000000000000018</v>
      </c>
      <c r="AU178" s="18"/>
      <c r="AV178" s="18"/>
      <c r="AW178" s="1"/>
      <c r="AX178" s="1"/>
      <c r="AY178" s="1"/>
      <c r="AZ178" s="1"/>
      <c r="BA178" s="1"/>
      <c r="BB178" s="1"/>
      <c r="BC178" s="1"/>
      <c r="BD178" s="1"/>
      <c r="BE178" s="1"/>
      <c r="BF178" s="33"/>
      <c r="BG178" s="11"/>
      <c r="CB178"/>
      <c r="CC178"/>
      <c r="CD178"/>
      <c r="CE178" s="83"/>
      <c r="CF178"/>
      <c r="CG178"/>
      <c r="CH178"/>
      <c r="CI178"/>
      <c r="CJ178"/>
      <c r="CK178"/>
      <c r="CL178"/>
      <c r="CM178"/>
      <c r="CN178"/>
      <c r="CO178"/>
      <c r="CP178"/>
    </row>
    <row r="179" spans="1:94" ht="22.5" customHeight="1">
      <c r="A179" s="22">
        <v>44212</v>
      </c>
      <c r="B179" s="9" t="str">
        <f>TEXT(Table1[[#This Row],[Date]],"dddd")</f>
        <v>السبت</v>
      </c>
      <c r="C179" s="9">
        <f>WEEKNUM(Table1[[#This Row],[Date]],16)</f>
        <v>4</v>
      </c>
      <c r="D179" s="9" t="str">
        <f>TEXT(Table1[[#This Row],[Date]],"mmmm")</f>
        <v>يناير</v>
      </c>
      <c r="E179" s="9" t="str">
        <f>TEXT(Table1[[#This Row],[Date]],"yyyy")</f>
        <v>2021</v>
      </c>
      <c r="F179" s="9" t="s">
        <v>9</v>
      </c>
      <c r="G179" s="9">
        <v>161</v>
      </c>
      <c r="H179" s="9" t="s">
        <v>67</v>
      </c>
      <c r="I179" s="9" t="s">
        <v>91</v>
      </c>
      <c r="J179" s="3">
        <f>IFERROR(VLOOKUP(Table1[[#This Row],[FoamType]],$CB$1:$CC$25,2,FALSE),0)</f>
        <v>1</v>
      </c>
      <c r="K179" s="9">
        <v>120</v>
      </c>
      <c r="L179" s="9">
        <v>25</v>
      </c>
      <c r="M179" s="9">
        <v>10</v>
      </c>
      <c r="N179" s="9"/>
      <c r="O179" s="9"/>
      <c r="P179" s="9"/>
      <c r="Q179" s="9">
        <v>22</v>
      </c>
      <c r="R179" s="9">
        <v>1640</v>
      </c>
      <c r="S179" s="9">
        <v>10.1</v>
      </c>
      <c r="T179" s="9">
        <f t="shared" si="33"/>
        <v>49.692</v>
      </c>
      <c r="U179" s="9">
        <f t="shared" si="34"/>
        <v>49.2</v>
      </c>
      <c r="V179" s="9"/>
      <c r="W179" s="9">
        <v>22</v>
      </c>
      <c r="X179" s="9">
        <f>IFERROR(   Table1[[#This Row],[البلوكات /م3]]+Table1[[#This Row],[البواقى
 المنصرفه
/م3]]-Table1[[#This Row],[البواقى
/م3]],0)</f>
        <v>51.24</v>
      </c>
      <c r="Y179" s="9">
        <f t="shared" si="35"/>
        <v>51.24</v>
      </c>
      <c r="Z179" s="9">
        <v>7</v>
      </c>
      <c r="AA179" s="9">
        <v>0</v>
      </c>
      <c r="AB179" s="9">
        <v>22</v>
      </c>
      <c r="AC179" s="9">
        <v>0</v>
      </c>
      <c r="AD179" s="9">
        <f>IFERROR((Table1[[#This Row],[إجمالى الإستهلاك
/م3]]-Table1[[#This Row],[الكمية 
المنتجة
/م3
 ]]),0)</f>
        <v>2.0399999999999991</v>
      </c>
      <c r="AE179" s="29">
        <f>IFERROR((Table1[[#This Row],[الهالك
/م3]]/Table1[[#This Row],[إجمالى الإستهلاك
/م3]]),0)</f>
        <v>3.9812646370023401E-2</v>
      </c>
      <c r="AF179" s="9"/>
      <c r="AG179" s="9">
        <f>IFERROR((Table1[[#This Row],[عدد
البلوكات]]*0.12),"")</f>
        <v>0.84</v>
      </c>
      <c r="AH179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49.2</v>
      </c>
      <c r="AI179" s="9">
        <v>77</v>
      </c>
      <c r="AJ179" s="60">
        <f>IFERROR(Table1[[#This Row],[Plan Hour]]/Table1[[#This Row],[ساعات
العمل
الفعلية]],0)</f>
        <v>0.63896103896103895</v>
      </c>
      <c r="AK179" s="9">
        <f>IFERROR((Table1[[#This Row],[الكمية 
الفعلية
/م3]]-Table1[[#This Row],[الكمية 
المنتجة
/م3
 ]]),"")</f>
        <v>0.49199999999999733</v>
      </c>
      <c r="AL179" s="9"/>
      <c r="AM179" s="9"/>
      <c r="AN179" s="9"/>
      <c r="AO179" s="9"/>
      <c r="AP179" s="9">
        <v>0</v>
      </c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 t="e">
        <f t="shared" si="36"/>
        <v>#DIV/0!</v>
      </c>
      <c r="BC179" s="9"/>
      <c r="BD179" s="9" t="e">
        <f t="shared" si="31"/>
        <v>#DIV/0!</v>
      </c>
      <c r="BE179" s="9"/>
      <c r="BF179" s="9">
        <f t="shared" si="30"/>
        <v>0</v>
      </c>
      <c r="BG179" s="9" t="e">
        <f t="shared" si="32"/>
        <v>#DIV/0!</v>
      </c>
      <c r="CB179"/>
      <c r="CC179"/>
      <c r="CD179"/>
      <c r="CE179" s="83"/>
      <c r="CF179"/>
      <c r="CG179"/>
      <c r="CH179"/>
      <c r="CI179"/>
      <c r="CJ179"/>
      <c r="CK179"/>
      <c r="CL179"/>
      <c r="CM179"/>
      <c r="CN179"/>
      <c r="CO179"/>
      <c r="CP179"/>
    </row>
    <row r="180" spans="1:94" ht="22.5" customHeight="1">
      <c r="A180" s="22">
        <v>44212</v>
      </c>
      <c r="B180" s="3" t="str">
        <f>TEXT(Table1[[#This Row],[Date]],"dddd")</f>
        <v>السبت</v>
      </c>
      <c r="C180" s="3">
        <f>WEEKNUM(Table1[[#This Row],[Date]],16)</f>
        <v>4</v>
      </c>
      <c r="D180" s="3" t="str">
        <f>TEXT(Table1[[#This Row],[Date]],"mmmm")</f>
        <v>يناير</v>
      </c>
      <c r="E180" s="3" t="str">
        <f>TEXT(Table1[[#This Row],[Date]],"yyyy")</f>
        <v>2021</v>
      </c>
      <c r="F180" s="3" t="s">
        <v>9</v>
      </c>
      <c r="G180" s="3">
        <v>183</v>
      </c>
      <c r="H180" s="5" t="s">
        <v>119</v>
      </c>
      <c r="I180" s="3" t="s">
        <v>84</v>
      </c>
      <c r="J180" s="3">
        <f>IFERROR(VLOOKUP(Table1[[#This Row],[FoamType]],$CB$1:$CC$25,2,FALSE),0)</f>
        <v>4</v>
      </c>
      <c r="K180" s="3">
        <v>40</v>
      </c>
      <c r="L180" s="3">
        <v>40</v>
      </c>
      <c r="M180" s="3">
        <v>19</v>
      </c>
      <c r="Q180" s="15">
        <v>10</v>
      </c>
      <c r="R180" s="3">
        <v>595</v>
      </c>
      <c r="S180" s="3">
        <v>19</v>
      </c>
      <c r="T180" s="3">
        <f t="shared" si="33"/>
        <v>18.088000000000001</v>
      </c>
      <c r="U180" s="4">
        <f t="shared" si="34"/>
        <v>18.088000000000001</v>
      </c>
      <c r="W180" s="4">
        <v>10</v>
      </c>
      <c r="X180" s="4">
        <f>IFERROR(   Table1[[#This Row],[البلوكات /م3]]+Table1[[#This Row],[البواقى
 المنصرفه
/م3]]-Table1[[#This Row],[البواقى
/م3]],0)</f>
        <v>20.67</v>
      </c>
      <c r="Y180" s="21">
        <f t="shared" si="35"/>
        <v>21.96</v>
      </c>
      <c r="Z180" s="3">
        <v>3</v>
      </c>
      <c r="AA180" s="12">
        <v>0</v>
      </c>
      <c r="AB180" s="15">
        <v>10</v>
      </c>
      <c r="AC180" s="20">
        <v>1.29</v>
      </c>
      <c r="AD180" s="9">
        <f>IFERROR((Table1[[#This Row],[إجمالى الإستهلاك
/م3]]-Table1[[#This Row],[الكمية 
المنتجة
/م3
 ]]),0)</f>
        <v>2.5820000000000007</v>
      </c>
      <c r="AE180" s="29">
        <f>IFERROR((Table1[[#This Row],[الهالك
/م3]]/Table1[[#This Row],[إجمالى الإستهلاك
/م3]]),0)</f>
        <v>0.12491533623609098</v>
      </c>
      <c r="AG180" s="5">
        <f>IFERROR((Table1[[#This Row],[عدد
البلوكات]]*0.12),"")</f>
        <v>0.36</v>
      </c>
      <c r="AH18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4.5220000000000002</v>
      </c>
      <c r="AJ180" s="59">
        <f>IFERROR(Table1[[#This Row],[Plan Hour]]/Table1[[#This Row],[ساعات
العمل
الفعلية]],0)</f>
        <v>0</v>
      </c>
      <c r="AK180" s="1">
        <f>IFERROR((Table1[[#This Row],[الكمية 
الفعلية
/م3]]-Table1[[#This Row],[الكمية 
المنتجة
/م3
 ]]),"")</f>
        <v>0</v>
      </c>
      <c r="AU180" s="18"/>
      <c r="AV180" s="18"/>
      <c r="AW180" s="1"/>
      <c r="AX180" s="1"/>
      <c r="AY180" s="1"/>
      <c r="AZ180" s="1"/>
      <c r="BA180" s="1"/>
      <c r="BB180" s="1" t="e">
        <f t="shared" si="36"/>
        <v>#DIV/0!</v>
      </c>
      <c r="BC180" s="1"/>
      <c r="BD180" s="1" t="e">
        <f t="shared" si="31"/>
        <v>#DIV/0!</v>
      </c>
      <c r="BE180" s="1"/>
      <c r="BF180" s="33">
        <f t="shared" si="30"/>
        <v>0</v>
      </c>
      <c r="BG180" s="11" t="e">
        <f t="shared" si="32"/>
        <v>#DIV/0!</v>
      </c>
      <c r="CB180"/>
      <c r="CC180"/>
      <c r="CD180"/>
      <c r="CE180" s="83"/>
      <c r="CF180"/>
      <c r="CG180"/>
      <c r="CH180"/>
      <c r="CI180"/>
      <c r="CJ180"/>
      <c r="CK180"/>
      <c r="CL180"/>
      <c r="CM180"/>
      <c r="CN180"/>
      <c r="CO180"/>
      <c r="CP180"/>
    </row>
    <row r="181" spans="1:94" ht="22.5" customHeight="1">
      <c r="A181" s="22">
        <v>44212</v>
      </c>
      <c r="B181" s="3" t="str">
        <f>TEXT(Table1[[#This Row],[Date]],"dddd")</f>
        <v>السبت</v>
      </c>
      <c r="C181" s="3">
        <f>WEEKNUM(Table1[[#This Row],[Date]],16)</f>
        <v>4</v>
      </c>
      <c r="D181" s="3" t="str">
        <f>TEXT(Table1[[#This Row],[Date]],"mmmm")</f>
        <v>يناير</v>
      </c>
      <c r="E181" s="3" t="str">
        <f>TEXT(Table1[[#This Row],[Date]],"yyyy")</f>
        <v>2021</v>
      </c>
      <c r="F181" s="3" t="s">
        <v>9</v>
      </c>
      <c r="G181" s="3">
        <v>183</v>
      </c>
      <c r="H181" s="5" t="s">
        <v>119</v>
      </c>
      <c r="I181" s="3" t="s">
        <v>84</v>
      </c>
      <c r="J181" s="3">
        <f>IFERROR(VLOOKUP(Table1[[#This Row],[FoamType]],$CB$1:$CC$25,2,FALSE),0)</f>
        <v>4</v>
      </c>
      <c r="K181" s="3">
        <v>40</v>
      </c>
      <c r="L181" s="3">
        <v>20</v>
      </c>
      <c r="M181" s="3">
        <v>19</v>
      </c>
      <c r="Q181" s="15">
        <v>10</v>
      </c>
      <c r="R181" s="3">
        <v>65</v>
      </c>
      <c r="S181" s="3">
        <v>19</v>
      </c>
      <c r="T181" s="3">
        <f t="shared" si="33"/>
        <v>0.98799999999999999</v>
      </c>
      <c r="U181" s="4">
        <f t="shared" si="34"/>
        <v>0.98799999999999999</v>
      </c>
      <c r="X181" s="4">
        <f>IFERROR(   Table1[[#This Row],[البلوكات /م3]]+Table1[[#This Row],[البواقى
 المنصرفه
/م3]]-Table1[[#This Row],[البواقى
/م3]],0)</f>
        <v>0</v>
      </c>
      <c r="Y181" s="21">
        <f t="shared" si="35"/>
        <v>0</v>
      </c>
      <c r="AB181" s="15"/>
      <c r="AD181" s="9">
        <f>IFERROR((Table1[[#This Row],[إجمالى الإستهلاك
/م3]]-Table1[[#This Row],[الكمية 
المنتجة
/م3
 ]]),0)</f>
        <v>-0.98799999999999999</v>
      </c>
      <c r="AE181" s="29">
        <f>IFERROR((Table1[[#This Row],[الهالك
/م3]]/Table1[[#This Row],[إجمالى الإستهلاك
/م3]]),0)</f>
        <v>0</v>
      </c>
      <c r="AG181" s="5">
        <f>IFERROR((Table1[[#This Row],[عدد
البلوكات]]*0.12),"")</f>
        <v>0</v>
      </c>
      <c r="AH18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0.247</v>
      </c>
      <c r="AJ181" s="59">
        <f>IFERROR(Table1[[#This Row],[Plan Hour]]/Table1[[#This Row],[ساعات
العمل
الفعلية]],0)</f>
        <v>0</v>
      </c>
      <c r="AK181" s="1">
        <f>IFERROR((Table1[[#This Row],[الكمية 
الفعلية
/م3]]-Table1[[#This Row],[الكمية 
المنتجة
/م3
 ]]),"")</f>
        <v>0</v>
      </c>
      <c r="AU181" s="18"/>
      <c r="AV181" s="18"/>
      <c r="AW181" s="1"/>
      <c r="AX181" s="1"/>
      <c r="AY181" s="1"/>
      <c r="AZ181" s="1"/>
      <c r="BA181" s="1"/>
      <c r="BB181" s="1" t="e">
        <f t="shared" si="36"/>
        <v>#DIV/0!</v>
      </c>
      <c r="BC181" s="1"/>
      <c r="BD181" s="1" t="e">
        <f t="shared" si="31"/>
        <v>#DIV/0!</v>
      </c>
      <c r="BE181" s="1"/>
      <c r="BF181" s="33">
        <f t="shared" si="30"/>
        <v>0</v>
      </c>
      <c r="BG181" s="11" t="e">
        <f t="shared" si="32"/>
        <v>#DIV/0!</v>
      </c>
      <c r="CB181"/>
      <c r="CC181"/>
      <c r="CD181"/>
      <c r="CE181" s="83"/>
      <c r="CF181"/>
      <c r="CG181"/>
      <c r="CH181"/>
      <c r="CI181"/>
      <c r="CJ181"/>
      <c r="CK181"/>
      <c r="CL181"/>
      <c r="CM181"/>
      <c r="CN181"/>
      <c r="CO181"/>
      <c r="CP181"/>
    </row>
    <row r="182" spans="1:94" ht="22.5" customHeight="1">
      <c r="A182" s="22">
        <v>44212</v>
      </c>
      <c r="B182" s="3" t="str">
        <f>TEXT(Table1[[#This Row],[Date]],"dddd")</f>
        <v>السبت</v>
      </c>
      <c r="C182" s="3">
        <f>WEEKNUM(Table1[[#This Row],[Date]],16)</f>
        <v>4</v>
      </c>
      <c r="D182" s="3" t="str">
        <f>TEXT(Table1[[#This Row],[Date]],"mmmm")</f>
        <v>يناير</v>
      </c>
      <c r="E182" s="3" t="str">
        <f>TEXT(Table1[[#This Row],[Date]],"yyyy")</f>
        <v>2021</v>
      </c>
      <c r="F182" s="3" t="s">
        <v>9</v>
      </c>
      <c r="G182" s="3">
        <v>44</v>
      </c>
      <c r="H182" s="5" t="s">
        <v>149</v>
      </c>
      <c r="I182" s="3" t="s">
        <v>135</v>
      </c>
      <c r="J182" s="3">
        <f>IFERROR(VLOOKUP(Table1[[#This Row],[FoamType]],$CB$1:$CC$25,2,FALSE),0)</f>
        <v>1.5</v>
      </c>
      <c r="K182" s="3">
        <v>50</v>
      </c>
      <c r="L182" s="3">
        <v>50</v>
      </c>
      <c r="M182" s="3">
        <v>74</v>
      </c>
      <c r="Q182" s="15">
        <v>35</v>
      </c>
      <c r="R182" s="3">
        <v>110</v>
      </c>
      <c r="S182" s="3">
        <v>74</v>
      </c>
      <c r="T182" s="3">
        <f t="shared" si="33"/>
        <v>20.350000000000001</v>
      </c>
      <c r="U182" s="4">
        <f t="shared" si="34"/>
        <v>20.350000000000001</v>
      </c>
      <c r="W182" s="4">
        <v>35</v>
      </c>
      <c r="X182" s="4">
        <f>IFERROR(   Table1[[#This Row],[البلوكات /م3]]+Table1[[#This Row],[البواقى
 المنصرفه
/م3]]-Table1[[#This Row],[البواقى
/م3]],0)</f>
        <v>21.96</v>
      </c>
      <c r="Y182" s="21">
        <f t="shared" si="35"/>
        <v>21.96</v>
      </c>
      <c r="Z182" s="3">
        <v>3</v>
      </c>
      <c r="AA182" s="12">
        <v>3.6</v>
      </c>
      <c r="AB182" s="15">
        <v>35</v>
      </c>
      <c r="AC182" s="20">
        <v>3.6</v>
      </c>
      <c r="AD182" s="9">
        <f>IFERROR((Table1[[#This Row],[إجمالى الإستهلاك
/م3]]-Table1[[#This Row],[الكمية 
المنتجة
/م3
 ]]),0)</f>
        <v>1.6099999999999994</v>
      </c>
      <c r="AE182" s="29">
        <f>IFERROR((Table1[[#This Row],[الهالك
/م3]]/Table1[[#This Row],[إجمالى الإستهلاك
/م3]]),0)</f>
        <v>7.3315118397085585E-2</v>
      </c>
      <c r="AG182" s="5">
        <f>IFERROR((Table1[[#This Row],[عدد
البلوكات]]*0.12),"")</f>
        <v>0.36</v>
      </c>
      <c r="AH18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13.566666666666668</v>
      </c>
      <c r="AJ182" s="59">
        <f>IFERROR(Table1[[#This Row],[Plan Hour]]/Table1[[#This Row],[ساعات
العمل
الفعلية]],0)</f>
        <v>0</v>
      </c>
      <c r="AK182" s="1">
        <f>IFERROR((Table1[[#This Row],[الكمية 
الفعلية
/م3]]-Table1[[#This Row],[الكمية 
المنتجة
/م3
 ]]),"")</f>
        <v>0</v>
      </c>
      <c r="AU182" s="18"/>
      <c r="AV182" s="18"/>
      <c r="AW182" s="1"/>
      <c r="AX182" s="1"/>
      <c r="AY182" s="1"/>
      <c r="AZ182" s="1"/>
      <c r="BA182" s="1"/>
      <c r="BB182" s="1" t="e">
        <f t="shared" si="36"/>
        <v>#DIV/0!</v>
      </c>
      <c r="BC182" s="1"/>
      <c r="BD182" s="1" t="e">
        <f t="shared" si="31"/>
        <v>#DIV/0!</v>
      </c>
      <c r="BE182" s="1"/>
      <c r="BF182" s="33">
        <f t="shared" si="30"/>
        <v>0</v>
      </c>
      <c r="BG182" s="11" t="e">
        <f t="shared" si="32"/>
        <v>#DIV/0!</v>
      </c>
      <c r="CB182"/>
      <c r="CC182"/>
      <c r="CD182"/>
      <c r="CE182" s="83"/>
      <c r="CF182"/>
      <c r="CG182"/>
      <c r="CH182"/>
      <c r="CI182"/>
      <c r="CJ182"/>
      <c r="CK182"/>
      <c r="CL182"/>
      <c r="CM182"/>
      <c r="CN182"/>
      <c r="CO182"/>
      <c r="CP182"/>
    </row>
    <row r="183" spans="1:94" ht="22.5" customHeight="1">
      <c r="A183" s="22">
        <v>44212</v>
      </c>
      <c r="B183" s="3" t="str">
        <f>TEXT(Table1[[#This Row],[Date]],"dddd")</f>
        <v>السبت</v>
      </c>
      <c r="C183" s="3">
        <f>WEEKNUM(Table1[[#This Row],[Date]],16)</f>
        <v>4</v>
      </c>
      <c r="D183" s="3" t="str">
        <f>TEXT(Table1[[#This Row],[Date]],"mmmm")</f>
        <v>يناير</v>
      </c>
      <c r="E183" s="3" t="str">
        <f>TEXT(Table1[[#This Row],[Date]],"yyyy")</f>
        <v>2021</v>
      </c>
      <c r="F183" s="3" t="s">
        <v>9</v>
      </c>
      <c r="G183" s="3">
        <v>81</v>
      </c>
      <c r="H183" s="5" t="s">
        <v>47</v>
      </c>
      <c r="I183" s="3" t="s">
        <v>92</v>
      </c>
      <c r="J183" s="3">
        <f>IFERROR(VLOOKUP(Table1[[#This Row],[FoamType]],$CB$1:$CC$25,2,FALSE),0)</f>
        <v>0.6</v>
      </c>
      <c r="K183" s="3">
        <v>25</v>
      </c>
      <c r="L183" s="3">
        <v>7.5</v>
      </c>
      <c r="M183" s="3">
        <v>0.5</v>
      </c>
      <c r="Q183" s="15">
        <v>12</v>
      </c>
      <c r="R183" s="3">
        <v>36750</v>
      </c>
      <c r="S183" s="3">
        <v>0.7</v>
      </c>
      <c r="T183" s="3">
        <f t="shared" si="33"/>
        <v>4.8234374999999998</v>
      </c>
      <c r="U183" s="4">
        <f t="shared" si="34"/>
        <v>3.4453125</v>
      </c>
      <c r="X183" s="4">
        <f>IFERROR(   Table1[[#This Row],[البلوكات /م3]]+Table1[[#This Row],[البواقى
 المنصرفه
/م3]]-Table1[[#This Row],[البواقى
/م3]],0)</f>
        <v>5.4399999999999995</v>
      </c>
      <c r="Y183" s="21">
        <f t="shared" si="35"/>
        <v>0</v>
      </c>
      <c r="Z183" s="3">
        <v>0</v>
      </c>
      <c r="AA183" s="12">
        <v>6.8</v>
      </c>
      <c r="AB183" s="15">
        <v>12</v>
      </c>
      <c r="AC183" s="20">
        <v>1.36</v>
      </c>
      <c r="AD183" s="9">
        <f>IFERROR((Table1[[#This Row],[إجمالى الإستهلاك
/م3]]-Table1[[#This Row],[الكمية 
المنتجة
/م3
 ]]),0)</f>
        <v>1.9946874999999995</v>
      </c>
      <c r="AE183" s="29">
        <f>IFERROR((Table1[[#This Row],[الهالك
/م3]]/Table1[[#This Row],[إجمالى الإستهلاك
/م3]]),0)</f>
        <v>0.36667049632352933</v>
      </c>
      <c r="AG183" s="5">
        <f>IFERROR((Table1[[#This Row],[عدد
البلوكات]]*0.12),"")</f>
        <v>0</v>
      </c>
      <c r="AH18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5.7421875</v>
      </c>
      <c r="AJ183" s="59">
        <f>IFERROR(Table1[[#This Row],[Plan Hour]]/Table1[[#This Row],[ساعات
العمل
الفعلية]],0)</f>
        <v>0</v>
      </c>
      <c r="AK183" s="1">
        <f>IFERROR((Table1[[#This Row],[الكمية 
الفعلية
/م3]]-Table1[[#This Row],[الكمية 
المنتجة
/م3
 ]]),"")</f>
        <v>1.3781249999999998</v>
      </c>
      <c r="AU183" s="18"/>
      <c r="AV183" s="18"/>
      <c r="AW183" s="1"/>
      <c r="AX183" s="1"/>
      <c r="AY183" s="1"/>
      <c r="AZ183" s="1"/>
      <c r="BA183" s="1"/>
      <c r="BB183" s="1" t="e">
        <f t="shared" si="36"/>
        <v>#DIV/0!</v>
      </c>
      <c r="BC183" s="1"/>
      <c r="BD183" s="1" t="e">
        <f t="shared" si="31"/>
        <v>#DIV/0!</v>
      </c>
      <c r="BE183" s="1"/>
      <c r="BF183" s="33">
        <f t="shared" si="30"/>
        <v>0</v>
      </c>
      <c r="BG183" s="11" t="e">
        <f t="shared" si="32"/>
        <v>#DIV/0!</v>
      </c>
      <c r="CB183"/>
      <c r="CC183"/>
      <c r="CD183"/>
      <c r="CE183" s="83"/>
      <c r="CF183"/>
      <c r="CG183"/>
      <c r="CH183"/>
      <c r="CI183"/>
      <c r="CJ183"/>
      <c r="CK183"/>
      <c r="CL183"/>
      <c r="CM183"/>
      <c r="CN183"/>
      <c r="CO183"/>
      <c r="CP183"/>
    </row>
    <row r="184" spans="1:94" ht="22.5" customHeight="1">
      <c r="A184" s="22">
        <v>44212</v>
      </c>
      <c r="B184" s="3" t="str">
        <f>TEXT(Table1[[#This Row],[Date]],"dddd")</f>
        <v>السبت</v>
      </c>
      <c r="C184" s="3">
        <f>WEEKNUM(Table1[[#This Row],[Date]],16)</f>
        <v>4</v>
      </c>
      <c r="D184" s="3" t="str">
        <f>TEXT(Table1[[#This Row],[Date]],"mmmm")</f>
        <v>يناير</v>
      </c>
      <c r="E184" s="3" t="str">
        <f>TEXT(Table1[[#This Row],[Date]],"yyyy")</f>
        <v>2021</v>
      </c>
      <c r="F184" s="3" t="s">
        <v>9</v>
      </c>
      <c r="G184" s="3">
        <v>3</v>
      </c>
      <c r="H184" s="5" t="s">
        <v>47</v>
      </c>
      <c r="I184" s="3" t="s">
        <v>92</v>
      </c>
      <c r="J184" s="3">
        <f>IFERROR(VLOOKUP(Table1[[#This Row],[FoamType]],$CB$1:$CC$25,2,FALSE),0)</f>
        <v>0.6</v>
      </c>
      <c r="K184" s="3">
        <v>62.5</v>
      </c>
      <c r="L184" s="3">
        <v>5</v>
      </c>
      <c r="M184" s="3">
        <v>3</v>
      </c>
      <c r="Q184" s="15">
        <v>35</v>
      </c>
      <c r="S184" s="3">
        <v>3.1</v>
      </c>
      <c r="T184" s="3">
        <v>0.67</v>
      </c>
      <c r="U184" s="4">
        <v>0.66</v>
      </c>
      <c r="X184" s="4">
        <f>IFERROR(   Table1[[#This Row],[البلوكات /م3]]+Table1[[#This Row],[البواقى
 المنصرفه
/م3]]-Table1[[#This Row],[البواقى
/م3]],0)</f>
        <v>0</v>
      </c>
      <c r="Y184" s="21">
        <f t="shared" si="35"/>
        <v>0</v>
      </c>
      <c r="AB184" s="15"/>
      <c r="AD184" s="9">
        <f>IFERROR((Table1[[#This Row],[إجمالى الإستهلاك
/م3]]-Table1[[#This Row],[الكمية 
المنتجة
/م3
 ]]),0)</f>
        <v>-0.66</v>
      </c>
      <c r="AE184" s="29">
        <f>IFERROR((Table1[[#This Row],[الهالك
/م3]]/Table1[[#This Row],[إجمالى الإستهلاك
/م3]]),0)</f>
        <v>0</v>
      </c>
      <c r="AG184" s="5">
        <f>IFERROR((Table1[[#This Row],[عدد
البلوكات]]*0.12),"")</f>
        <v>0</v>
      </c>
      <c r="AH18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1.1000000000000001</v>
      </c>
      <c r="AJ184" s="59">
        <f>IFERROR(Table1[[#This Row],[Plan Hour]]/Table1[[#This Row],[ساعات
العمل
الفعلية]],0)</f>
        <v>0</v>
      </c>
      <c r="AK184" s="1">
        <f>IFERROR((Table1[[#This Row],[الكمية 
الفعلية
/م3]]-Table1[[#This Row],[الكمية 
المنتجة
/م3
 ]]),"")</f>
        <v>1.0000000000000009E-2</v>
      </c>
      <c r="AU184" s="18"/>
      <c r="AV184" s="18"/>
      <c r="AW184" s="1"/>
      <c r="AX184" s="1"/>
      <c r="AY184" s="1"/>
      <c r="AZ184" s="1"/>
      <c r="BA184" s="1"/>
      <c r="BB184" s="1" t="e">
        <f t="shared" si="36"/>
        <v>#DIV/0!</v>
      </c>
      <c r="BC184" s="1"/>
      <c r="BD184" s="1" t="e">
        <f t="shared" si="31"/>
        <v>#DIV/0!</v>
      </c>
      <c r="BE184" s="1"/>
      <c r="BF184" s="33">
        <f t="shared" ref="BF184:BF248" si="37">(BE184/7.32)</f>
        <v>0</v>
      </c>
      <c r="BG184" s="11" t="e">
        <f t="shared" si="32"/>
        <v>#DIV/0!</v>
      </c>
      <c r="CB184"/>
      <c r="CC184"/>
      <c r="CD184"/>
      <c r="CE184" s="83"/>
      <c r="CF184"/>
      <c r="CG184"/>
      <c r="CH184"/>
      <c r="CI184"/>
      <c r="CJ184"/>
      <c r="CK184"/>
      <c r="CL184"/>
      <c r="CM184"/>
      <c r="CN184"/>
      <c r="CO184"/>
      <c r="CP184"/>
    </row>
    <row r="185" spans="1:94" ht="22.5" customHeight="1">
      <c r="A185" s="22">
        <v>44212</v>
      </c>
      <c r="B185" s="9" t="str">
        <f>TEXT(Table1[[#This Row],[Date]],"dddd")</f>
        <v>السبت</v>
      </c>
      <c r="C185" s="9">
        <f>WEEKNUM(Table1[[#This Row],[Date]],16)</f>
        <v>4</v>
      </c>
      <c r="D185" s="9" t="str">
        <f>TEXT(Table1[[#This Row],[Date]],"mmmm")</f>
        <v>يناير</v>
      </c>
      <c r="E185" s="9" t="str">
        <f>TEXT(Table1[[#This Row],[Date]],"yyyy")</f>
        <v>2021</v>
      </c>
      <c r="F185" s="9" t="s">
        <v>8</v>
      </c>
      <c r="G185" s="9"/>
      <c r="H185" s="9"/>
      <c r="I185" s="9" t="s">
        <v>86</v>
      </c>
      <c r="J185" s="3">
        <f>IFERROR(VLOOKUP(Table1[[#This Row],[FoamType]],$CB$1:$CC$25,2,FALSE),0)</f>
        <v>3</v>
      </c>
      <c r="K185" s="9">
        <v>200</v>
      </c>
      <c r="L185" s="9">
        <v>80</v>
      </c>
      <c r="M185" s="9">
        <v>2.5</v>
      </c>
      <c r="N185" s="9"/>
      <c r="O185" s="9"/>
      <c r="P185" s="9"/>
      <c r="Q185" s="9">
        <v>8</v>
      </c>
      <c r="R185" s="9">
        <v>3</v>
      </c>
      <c r="S185" s="9"/>
      <c r="T185" s="9">
        <f t="shared" si="33"/>
        <v>0</v>
      </c>
      <c r="U185" s="9">
        <f t="shared" si="34"/>
        <v>0.12</v>
      </c>
      <c r="V185" s="9"/>
      <c r="W185" s="9"/>
      <c r="X185" s="9">
        <f>IFERROR(   Table1[[#This Row],[البلوكات /م3]]+Table1[[#This Row],[البواقى
 المنصرفه
/م3]]-Table1[[#This Row],[البواقى
/م3]],0)</f>
        <v>0.13</v>
      </c>
      <c r="Y185" s="9">
        <f t="shared" si="35"/>
        <v>0</v>
      </c>
      <c r="Z185" s="9">
        <v>0</v>
      </c>
      <c r="AA185" s="9">
        <v>0.13</v>
      </c>
      <c r="AB185" s="9"/>
      <c r="AC185" s="9"/>
      <c r="AD185" s="9">
        <f>IFERROR((Table1[[#This Row],[إجمالى الإستهلاك
/م3]]-Table1[[#This Row],[الكمية 
المنتجة
/م3
 ]]),0)</f>
        <v>1.0000000000000009E-2</v>
      </c>
      <c r="AE185" s="29">
        <f>IFERROR((Table1[[#This Row],[الهالك
/م3]]/Table1[[#This Row],[إجمالى الإستهلاك
/م3]]),0)</f>
        <v>7.6923076923076983E-2</v>
      </c>
      <c r="AF185" s="9"/>
      <c r="AG185" s="9">
        <f>IFERROR((Table1[[#This Row],[عدد
البلوكات]]*0.12),"")</f>
        <v>0</v>
      </c>
      <c r="AH185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0.04</v>
      </c>
      <c r="AI185" s="9">
        <v>7</v>
      </c>
      <c r="AJ185" s="60">
        <f>IFERROR(Table1[[#This Row],[Plan Hour]]/Table1[[#This Row],[ساعات
العمل
الفعلية]],0)</f>
        <v>5.7142857142857143E-3</v>
      </c>
      <c r="AK185" s="9">
        <f>IFERROR((Table1[[#This Row],[الكمية 
الفعلية
/م3]]-Table1[[#This Row],[الكمية 
المنتجة
/م3
 ]]),"")</f>
        <v>-0.12</v>
      </c>
      <c r="AL185" s="9"/>
      <c r="AM185" s="9"/>
      <c r="AN185" s="9"/>
      <c r="AO185" s="9"/>
      <c r="AP185" s="9">
        <v>0</v>
      </c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 t="e">
        <f t="shared" si="36"/>
        <v>#DIV/0!</v>
      </c>
      <c r="BC185" s="9"/>
      <c r="BD185" s="9" t="e">
        <f t="shared" si="31"/>
        <v>#DIV/0!</v>
      </c>
      <c r="BE185" s="9"/>
      <c r="BF185" s="9">
        <f t="shared" si="37"/>
        <v>0</v>
      </c>
      <c r="BG185" s="9" t="e">
        <f t="shared" si="32"/>
        <v>#DIV/0!</v>
      </c>
      <c r="CB185"/>
      <c r="CC185"/>
      <c r="CD185"/>
      <c r="CE185" s="83"/>
      <c r="CF185"/>
      <c r="CG185"/>
      <c r="CH185"/>
      <c r="CI185"/>
      <c r="CJ185"/>
      <c r="CK185"/>
      <c r="CL185"/>
      <c r="CM185"/>
      <c r="CN185"/>
      <c r="CO185"/>
      <c r="CP185"/>
    </row>
    <row r="186" spans="1:94" ht="22.5" customHeight="1">
      <c r="A186" s="22">
        <v>44212</v>
      </c>
      <c r="B186" s="3" t="str">
        <f>TEXT(Table1[[#This Row],[Date]],"dddd")</f>
        <v>السبت</v>
      </c>
      <c r="C186" s="3">
        <f>WEEKNUM(Table1[[#This Row],[Date]],16)</f>
        <v>4</v>
      </c>
      <c r="D186" s="3" t="str">
        <f>TEXT(Table1[[#This Row],[Date]],"mmmm")</f>
        <v>يناير</v>
      </c>
      <c r="E186" s="3" t="str">
        <f>TEXT(Table1[[#This Row],[Date]],"yyyy")</f>
        <v>2021</v>
      </c>
      <c r="F186" s="3" t="s">
        <v>8</v>
      </c>
      <c r="G186" s="3">
        <v>3</v>
      </c>
      <c r="H186" s="5" t="s">
        <v>47</v>
      </c>
      <c r="I186" s="3" t="s">
        <v>92</v>
      </c>
      <c r="J186" s="3">
        <f>IFERROR(VLOOKUP(Table1[[#This Row],[FoamType]],$CB$1:$CC$25,2,FALSE),0)</f>
        <v>0.6</v>
      </c>
      <c r="K186" s="3">
        <v>10</v>
      </c>
      <c r="L186" s="3">
        <v>8</v>
      </c>
      <c r="M186" s="3">
        <v>4</v>
      </c>
      <c r="Q186" s="15">
        <v>35</v>
      </c>
      <c r="T186" s="3">
        <v>3.6</v>
      </c>
      <c r="U186" s="4">
        <v>3.5</v>
      </c>
      <c r="X186" s="4">
        <f>IFERROR(   Table1[[#This Row],[البلوكات /م3]]+Table1[[#This Row],[البواقى
 المنصرفه
/م3]]-Table1[[#This Row],[البواقى
/م3]],0)</f>
        <v>3.51</v>
      </c>
      <c r="Y186" s="21">
        <f t="shared" si="35"/>
        <v>0</v>
      </c>
      <c r="Z186" s="3">
        <v>0</v>
      </c>
      <c r="AA186" s="12">
        <v>3.51</v>
      </c>
      <c r="AB186" s="15"/>
      <c r="AD186" s="9">
        <f>IFERROR((Table1[[#This Row],[إجمالى الإستهلاك
/م3]]-Table1[[#This Row],[الكمية 
المنتجة
/م3
 ]]),0)</f>
        <v>9.9999999999997868E-3</v>
      </c>
      <c r="AE186" s="29">
        <f>IFERROR((Table1[[#This Row],[الهالك
/م3]]/Table1[[#This Row],[إجمالى الإستهلاك
/م3]]),0)</f>
        <v>2.8490028490027884E-3</v>
      </c>
      <c r="AG186" s="5">
        <f>IFERROR((Table1[[#This Row],[عدد
البلوكات]]*0.12),"")</f>
        <v>0</v>
      </c>
      <c r="AH18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5.8333333333333339</v>
      </c>
      <c r="AJ186" s="59">
        <f>IFERROR(Table1[[#This Row],[Plan Hour]]/Table1[[#This Row],[ساعات
العمل
الفعلية]],0)</f>
        <v>0</v>
      </c>
      <c r="AK186" s="1">
        <f>IFERROR((Table1[[#This Row],[الكمية 
الفعلية
/م3]]-Table1[[#This Row],[الكمية 
المنتجة
/م3
 ]]),"")</f>
        <v>0.10000000000000009</v>
      </c>
      <c r="AU186" s="18"/>
      <c r="AV186" s="18"/>
      <c r="AW186" s="1"/>
      <c r="AX186" s="1"/>
      <c r="AY186" s="1"/>
      <c r="AZ186" s="1"/>
      <c r="BA186" s="1"/>
      <c r="BB186" s="1" t="e">
        <f t="shared" si="36"/>
        <v>#DIV/0!</v>
      </c>
      <c r="BC186" s="1"/>
      <c r="BD186" s="1" t="e">
        <f t="shared" si="31"/>
        <v>#DIV/0!</v>
      </c>
      <c r="BE186" s="1"/>
      <c r="BF186" s="33">
        <f t="shared" si="37"/>
        <v>0</v>
      </c>
      <c r="BG186" s="11" t="e">
        <f t="shared" si="32"/>
        <v>#DIV/0!</v>
      </c>
      <c r="CB186"/>
      <c r="CC186"/>
      <c r="CD186"/>
      <c r="CE186" s="83"/>
      <c r="CF186"/>
      <c r="CG186"/>
      <c r="CH186"/>
      <c r="CI186"/>
      <c r="CJ186"/>
      <c r="CK186"/>
      <c r="CL186"/>
      <c r="CM186"/>
      <c r="CN186"/>
      <c r="CO186"/>
      <c r="CP186"/>
    </row>
    <row r="187" spans="1:94" ht="22.5" customHeight="1">
      <c r="A187" s="22">
        <v>44212</v>
      </c>
      <c r="B187" s="3" t="str">
        <f>TEXT(Table1[[#This Row],[Date]],"dddd")</f>
        <v>السبت</v>
      </c>
      <c r="C187" s="3">
        <f>WEEKNUM(Table1[[#This Row],[Date]],16)</f>
        <v>4</v>
      </c>
      <c r="D187" s="3" t="str">
        <f>TEXT(Table1[[#This Row],[Date]],"mmmm")</f>
        <v>يناير</v>
      </c>
      <c r="E187" s="3" t="str">
        <f>TEXT(Table1[[#This Row],[Date]],"yyyy")</f>
        <v>2021</v>
      </c>
      <c r="F187" s="3" t="s">
        <v>8</v>
      </c>
      <c r="G187" s="3">
        <v>3</v>
      </c>
      <c r="H187" s="5" t="s">
        <v>47</v>
      </c>
      <c r="I187" s="3" t="s">
        <v>92</v>
      </c>
      <c r="J187" s="3">
        <f>IFERROR(VLOOKUP(Table1[[#This Row],[FoamType]],$CB$1:$CC$25,2,FALSE),0)</f>
        <v>0.6</v>
      </c>
      <c r="K187" s="3">
        <v>10</v>
      </c>
      <c r="L187" s="3">
        <v>8</v>
      </c>
      <c r="M187" s="3">
        <v>10</v>
      </c>
      <c r="Q187" s="15">
        <v>35</v>
      </c>
      <c r="T187" s="3">
        <v>0.51</v>
      </c>
      <c r="U187" s="4">
        <v>0.5</v>
      </c>
      <c r="X187" s="4">
        <f>IFERROR(   Table1[[#This Row],[البلوكات /م3]]+Table1[[#This Row],[البواقى
 المنصرفه
/م3]]-Table1[[#This Row],[البواقى
/م3]],0)</f>
        <v>0.51</v>
      </c>
      <c r="Y187" s="21">
        <f t="shared" si="35"/>
        <v>0</v>
      </c>
      <c r="Z187" s="3">
        <v>0</v>
      </c>
      <c r="AA187" s="12">
        <v>0.51</v>
      </c>
      <c r="AB187" s="15"/>
      <c r="AD187" s="9">
        <f>IFERROR((Table1[[#This Row],[إجمالى الإستهلاك
/م3]]-Table1[[#This Row],[الكمية 
المنتجة
/م3
 ]]),0)</f>
        <v>1.0000000000000009E-2</v>
      </c>
      <c r="AE187" s="29">
        <f>IFERROR((Table1[[#This Row],[الهالك
/م3]]/Table1[[#This Row],[إجمالى الإستهلاك
/م3]]),0)</f>
        <v>1.9607843137254919E-2</v>
      </c>
      <c r="AG187" s="5">
        <f>IFERROR((Table1[[#This Row],[عدد
البلوكات]]*0.12),"")</f>
        <v>0</v>
      </c>
      <c r="AH18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0.83333333333333337</v>
      </c>
      <c r="AJ187" s="59">
        <f>IFERROR(Table1[[#This Row],[Plan Hour]]/Table1[[#This Row],[ساعات
العمل
الفعلية]],0)</f>
        <v>0</v>
      </c>
      <c r="AK187" s="1">
        <f>IFERROR((Table1[[#This Row],[الكمية 
الفعلية
/م3]]-Table1[[#This Row],[الكمية 
المنتجة
/م3
 ]]),"")</f>
        <v>1.0000000000000009E-2</v>
      </c>
      <c r="AU187" s="18"/>
      <c r="AV187" s="18"/>
      <c r="AW187" s="1"/>
      <c r="AX187" s="1"/>
      <c r="AY187" s="1"/>
      <c r="AZ187" s="1"/>
      <c r="BA187" s="1"/>
      <c r="BB187" s="1" t="e">
        <f t="shared" si="36"/>
        <v>#DIV/0!</v>
      </c>
      <c r="BC187" s="1"/>
      <c r="BD187" s="1" t="e">
        <f t="shared" si="31"/>
        <v>#DIV/0!</v>
      </c>
      <c r="BE187" s="1"/>
      <c r="BF187" s="33">
        <f t="shared" si="37"/>
        <v>0</v>
      </c>
      <c r="BG187" s="11" t="e">
        <f t="shared" si="32"/>
        <v>#DIV/0!</v>
      </c>
      <c r="CB187"/>
      <c r="CC187"/>
      <c r="CD187"/>
      <c r="CE187" s="83"/>
      <c r="CF187"/>
      <c r="CG187"/>
      <c r="CH187"/>
      <c r="CI187"/>
      <c r="CJ187"/>
      <c r="CK187"/>
      <c r="CL187"/>
      <c r="CM187"/>
      <c r="CN187"/>
      <c r="CO187"/>
      <c r="CP187"/>
    </row>
    <row r="188" spans="1:94" ht="22.5" customHeight="1">
      <c r="A188" s="22">
        <v>44213</v>
      </c>
      <c r="B188" s="9" t="str">
        <f>TEXT(Table1[[#This Row],[Date]],"dddd")</f>
        <v>الأحد</v>
      </c>
      <c r="C188" s="9">
        <f>WEEKNUM(Table1[[#This Row],[Date]],16)</f>
        <v>4</v>
      </c>
      <c r="D188" s="9" t="str">
        <f>TEXT(Table1[[#This Row],[Date]],"mmmm")</f>
        <v>يناير</v>
      </c>
      <c r="E188" s="9" t="str">
        <f>TEXT(Table1[[#This Row],[Date]],"yyyy")</f>
        <v>2021</v>
      </c>
      <c r="F188" s="9" t="s">
        <v>9</v>
      </c>
      <c r="G188" s="9">
        <v>159</v>
      </c>
      <c r="H188" s="9" t="s">
        <v>169</v>
      </c>
      <c r="I188" s="9" t="s">
        <v>86</v>
      </c>
      <c r="J188" s="3">
        <f>IFERROR(VLOOKUP(Table1[[#This Row],[FoamType]],$CB$1:$CC$25,2,FALSE),0)</f>
        <v>3</v>
      </c>
      <c r="K188" s="9">
        <v>200</v>
      </c>
      <c r="L188" s="9">
        <v>100</v>
      </c>
      <c r="M188" s="9">
        <v>30</v>
      </c>
      <c r="N188" s="9"/>
      <c r="O188" s="9"/>
      <c r="P188" s="9"/>
      <c r="Q188" s="9">
        <v>10</v>
      </c>
      <c r="R188" s="9">
        <v>75</v>
      </c>
      <c r="S188" s="9">
        <v>30</v>
      </c>
      <c r="T188" s="9">
        <f t="shared" si="33"/>
        <v>45</v>
      </c>
      <c r="U188" s="9">
        <f t="shared" si="34"/>
        <v>45</v>
      </c>
      <c r="V188" s="9"/>
      <c r="W188" s="9">
        <v>10</v>
      </c>
      <c r="X188" s="9">
        <f>IFERROR(   Table1[[#This Row],[البلوكات /م3]]+Table1[[#This Row],[البواقى
 المنصرفه
/م3]]-Table1[[#This Row],[البواقى
/م3]],0)</f>
        <v>77.390000000000015</v>
      </c>
      <c r="Y188" s="9">
        <f t="shared" si="35"/>
        <v>80.52000000000001</v>
      </c>
      <c r="Z188" s="9">
        <v>11</v>
      </c>
      <c r="AA188" s="9">
        <v>4.83</v>
      </c>
      <c r="AB188" s="9">
        <v>10</v>
      </c>
      <c r="AC188" s="9">
        <v>7.96</v>
      </c>
      <c r="AD188" s="9">
        <f>IFERROR((Table1[[#This Row],[إجمالى الإستهلاك
/م3]]-Table1[[#This Row],[الكمية 
المنتجة
/م3
 ]]),0)</f>
        <v>32.390000000000015</v>
      </c>
      <c r="AE188" s="29">
        <f>IFERROR((Table1[[#This Row],[الهالك
/م3]]/Table1[[#This Row],[إجمالى الإستهلاك
/م3]]),0)</f>
        <v>0.41852952577852448</v>
      </c>
      <c r="AF188" s="9"/>
      <c r="AG188" s="9">
        <f>IFERROR((Table1[[#This Row],[عدد
البلوكات]]*0.12),"")</f>
        <v>1.3199999999999998</v>
      </c>
      <c r="AH188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15</v>
      </c>
      <c r="AI188" s="9">
        <v>89</v>
      </c>
      <c r="AJ188" s="60">
        <f>IFERROR(Table1[[#This Row],[Plan Hour]]/Table1[[#This Row],[ساعات
العمل
الفعلية]],0)</f>
        <v>0.16853932584269662</v>
      </c>
      <c r="AK188" s="9">
        <f>IFERROR((Table1[[#This Row],[الكمية 
الفعلية
/م3]]-Table1[[#This Row],[الكمية 
المنتجة
/م3
 ]]),"")</f>
        <v>0</v>
      </c>
      <c r="AL188" s="9"/>
      <c r="AM188" s="9"/>
      <c r="AN188" s="9">
        <v>2.8</v>
      </c>
      <c r="AO188" s="9">
        <v>3.28</v>
      </c>
      <c r="AP188" s="9">
        <v>3.28</v>
      </c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 t="e">
        <f t="shared" si="36"/>
        <v>#DIV/0!</v>
      </c>
      <c r="BC188" s="9"/>
      <c r="BD188" s="9" t="e">
        <f t="shared" si="31"/>
        <v>#DIV/0!</v>
      </c>
      <c r="BE188" s="9"/>
      <c r="BF188" s="9">
        <f t="shared" si="37"/>
        <v>0</v>
      </c>
      <c r="BG188" s="9" t="e">
        <f t="shared" si="32"/>
        <v>#DIV/0!</v>
      </c>
      <c r="CB188"/>
      <c r="CC188"/>
      <c r="CD188"/>
      <c r="CE188" s="83"/>
      <c r="CF188"/>
      <c r="CG188"/>
      <c r="CH188"/>
      <c r="CI188"/>
      <c r="CJ188"/>
      <c r="CK188"/>
      <c r="CL188"/>
      <c r="CM188"/>
      <c r="CN188"/>
      <c r="CO188"/>
      <c r="CP188"/>
    </row>
    <row r="189" spans="1:94" ht="22.5" customHeight="1">
      <c r="A189" s="22">
        <v>44213</v>
      </c>
      <c r="B189" s="3" t="str">
        <f>TEXT(Table1[[#This Row],[Date]],"dddd")</f>
        <v>الأحد</v>
      </c>
      <c r="C189" s="3">
        <f>WEEKNUM(Table1[[#This Row],[Date]],16)</f>
        <v>4</v>
      </c>
      <c r="D189" s="3" t="str">
        <f>TEXT(Table1[[#This Row],[Date]],"mmmm")</f>
        <v>يناير</v>
      </c>
      <c r="E189" s="3" t="str">
        <f>TEXT(Table1[[#This Row],[Date]],"yyyy")</f>
        <v>2021</v>
      </c>
      <c r="F189" s="3" t="s">
        <v>9</v>
      </c>
      <c r="G189" s="3">
        <v>159</v>
      </c>
      <c r="H189" s="5" t="s">
        <v>169</v>
      </c>
      <c r="I189" s="3" t="s">
        <v>86</v>
      </c>
      <c r="J189" s="3">
        <f>IFERROR(VLOOKUP(Table1[[#This Row],[FoamType]],$CB$1:$CC$25,2,FALSE),0)</f>
        <v>3</v>
      </c>
      <c r="K189" s="3">
        <v>200</v>
      </c>
      <c r="L189" s="3">
        <v>100</v>
      </c>
      <c r="M189" s="3">
        <v>20</v>
      </c>
      <c r="Q189" s="15">
        <v>10</v>
      </c>
      <c r="R189" s="3">
        <v>62</v>
      </c>
      <c r="S189" s="3">
        <v>20</v>
      </c>
      <c r="T189" s="3">
        <f t="shared" si="33"/>
        <v>24.8</v>
      </c>
      <c r="U189" s="4">
        <f t="shared" si="34"/>
        <v>24.8</v>
      </c>
      <c r="X189" s="4">
        <f>IFERROR(   Table1[[#This Row],[البلوكات /م3]]+Table1[[#This Row],[البواقى
 المنصرفه
/م3]]-Table1[[#This Row],[البواقى
/م3]],0)</f>
        <v>0</v>
      </c>
      <c r="Y189" s="21">
        <f t="shared" si="35"/>
        <v>0</v>
      </c>
      <c r="AB189" s="15"/>
      <c r="AD189" s="9">
        <f>IFERROR((Table1[[#This Row],[إجمالى الإستهلاك
/م3]]-Table1[[#This Row],[الكمية 
المنتجة
/م3
 ]]),0)</f>
        <v>-24.8</v>
      </c>
      <c r="AE189" s="29">
        <f>IFERROR((Table1[[#This Row],[الهالك
/م3]]/Table1[[#This Row],[إجمالى الإستهلاك
/م3]]),0)</f>
        <v>0</v>
      </c>
      <c r="AG189" s="5">
        <f>IFERROR((Table1[[#This Row],[عدد
البلوكات]]*0.12),"")</f>
        <v>0</v>
      </c>
      <c r="AH18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8.2666666666666675</v>
      </c>
      <c r="AJ189" s="59">
        <f>IFERROR(Table1[[#This Row],[Plan Hour]]/Table1[[#This Row],[ساعات
العمل
الفعلية]],0)</f>
        <v>0</v>
      </c>
      <c r="AK189" s="1">
        <f>IFERROR((Table1[[#This Row],[الكمية 
الفعلية
/م3]]-Table1[[#This Row],[الكمية 
المنتجة
/م3
 ]]),"")</f>
        <v>0</v>
      </c>
      <c r="AP189" s="17">
        <v>2.8</v>
      </c>
      <c r="AU189" s="18"/>
      <c r="AV189" s="18"/>
      <c r="AW189" s="1"/>
      <c r="AX189" s="1"/>
      <c r="AY189" s="1"/>
      <c r="AZ189" s="1"/>
      <c r="BA189" s="1"/>
      <c r="BB189" s="1" t="e">
        <f t="shared" si="36"/>
        <v>#DIV/0!</v>
      </c>
      <c r="BC189" s="1"/>
      <c r="BD189" s="1" t="e">
        <f t="shared" ref="BD189:BD253" si="38">(7.32-(BE189*BC189))/BE189</f>
        <v>#DIV/0!</v>
      </c>
      <c r="BE189" s="1"/>
      <c r="BF189" s="33">
        <f t="shared" si="37"/>
        <v>0</v>
      </c>
      <c r="BG189" s="11" t="e">
        <f t="shared" si="32"/>
        <v>#DIV/0!</v>
      </c>
      <c r="CB189"/>
      <c r="CC189"/>
      <c r="CD189"/>
      <c r="CE189" s="83"/>
      <c r="CF189"/>
      <c r="CG189"/>
      <c r="CH189"/>
      <c r="CI189"/>
      <c r="CJ189"/>
      <c r="CK189"/>
      <c r="CL189"/>
      <c r="CM189"/>
      <c r="CN189"/>
      <c r="CO189"/>
      <c r="CP189"/>
    </row>
    <row r="190" spans="1:94" ht="22.5" customHeight="1">
      <c r="A190" s="22">
        <v>44213</v>
      </c>
      <c r="B190" s="3" t="str">
        <f>TEXT(Table1[[#This Row],[Date]],"dddd")</f>
        <v>الأحد</v>
      </c>
      <c r="C190" s="3">
        <f>WEEKNUM(Table1[[#This Row],[Date]],16)</f>
        <v>4</v>
      </c>
      <c r="D190" s="3" t="str">
        <f>TEXT(Table1[[#This Row],[Date]],"mmmm")</f>
        <v>يناير</v>
      </c>
      <c r="E190" s="3" t="str">
        <f>TEXT(Table1[[#This Row],[Date]],"yyyy")</f>
        <v>2021</v>
      </c>
      <c r="F190" s="3" t="s">
        <v>9</v>
      </c>
      <c r="G190" s="3">
        <v>187</v>
      </c>
      <c r="H190" s="5" t="s">
        <v>177</v>
      </c>
      <c r="I190" s="3" t="s">
        <v>87</v>
      </c>
      <c r="J190" s="3">
        <f>IFERROR(VLOOKUP(Table1[[#This Row],[FoamType]],$CB$1:$CC$25,2,FALSE),0)</f>
        <v>2</v>
      </c>
      <c r="K190" s="3">
        <v>200</v>
      </c>
      <c r="L190" s="3">
        <v>100</v>
      </c>
      <c r="M190" s="3">
        <v>1</v>
      </c>
      <c r="Q190" s="15">
        <v>17</v>
      </c>
      <c r="R190" s="3">
        <v>50</v>
      </c>
      <c r="S190" s="3">
        <v>1.1000000000000001</v>
      </c>
      <c r="T190" s="3">
        <f t="shared" si="33"/>
        <v>1.1000000000000001</v>
      </c>
      <c r="U190" s="4">
        <f t="shared" si="34"/>
        <v>1</v>
      </c>
      <c r="W190" s="4">
        <v>17</v>
      </c>
      <c r="X190" s="4">
        <f>IFERROR(   Table1[[#This Row],[البلوكات /م3]]+Table1[[#This Row],[البواقى
 المنصرفه
/م3]]-Table1[[#This Row],[البواقى
/م3]],0)</f>
        <v>1.8200000000000003</v>
      </c>
      <c r="Y190" s="21">
        <f t="shared" si="35"/>
        <v>7.32</v>
      </c>
      <c r="Z190" s="3">
        <v>1</v>
      </c>
      <c r="AA190" s="12">
        <v>0</v>
      </c>
      <c r="AB190" s="15">
        <v>17</v>
      </c>
      <c r="AC190" s="20">
        <v>5.5</v>
      </c>
      <c r="AD190" s="9">
        <f>IFERROR((Table1[[#This Row],[إجمالى الإستهلاك
/م3]]-Table1[[#This Row],[الكمية 
المنتجة
/م3
 ]]),0)</f>
        <v>0.82000000000000028</v>
      </c>
      <c r="AE190" s="29">
        <f>IFERROR((Table1[[#This Row],[الهالك
/م3]]/Table1[[#This Row],[إجمالى الإستهلاك
/م3]]),0)</f>
        <v>0.45054945054945061</v>
      </c>
      <c r="AG190" s="5">
        <f>IFERROR((Table1[[#This Row],[عدد
البلوكات]]*0.12),"")</f>
        <v>0.12</v>
      </c>
      <c r="AH19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</v>
      </c>
      <c r="AJ190" s="59">
        <f>IFERROR(Table1[[#This Row],[Plan Hour]]/Table1[[#This Row],[ساعات
العمل
الفعلية]],0)</f>
        <v>0</v>
      </c>
      <c r="AK190" s="1">
        <f>IFERROR((Table1[[#This Row],[الكمية 
الفعلية
/م3]]-Table1[[#This Row],[الكمية 
المنتجة
/م3
 ]]),"")</f>
        <v>0.10000000000000009</v>
      </c>
      <c r="AU190" s="18"/>
      <c r="AV190" s="18"/>
      <c r="AW190" s="1"/>
      <c r="AX190" s="1"/>
      <c r="AY190" s="1"/>
      <c r="AZ190" s="1"/>
      <c r="BA190" s="1"/>
      <c r="BB190" s="1" t="e">
        <f t="shared" si="36"/>
        <v>#DIV/0!</v>
      </c>
      <c r="BC190" s="1"/>
      <c r="BD190" s="1" t="e">
        <f t="shared" si="38"/>
        <v>#DIV/0!</v>
      </c>
      <c r="BE190" s="1"/>
      <c r="BF190" s="33">
        <f t="shared" si="37"/>
        <v>0</v>
      </c>
      <c r="BG190" s="11" t="e">
        <f t="shared" si="32"/>
        <v>#DIV/0!</v>
      </c>
      <c r="CB190"/>
      <c r="CC190"/>
      <c r="CD190"/>
      <c r="CE190" s="83"/>
      <c r="CF190"/>
      <c r="CG190"/>
      <c r="CH190"/>
      <c r="CI190"/>
      <c r="CJ190"/>
      <c r="CK190"/>
      <c r="CL190"/>
      <c r="CM190"/>
      <c r="CN190"/>
      <c r="CO190"/>
      <c r="CP190"/>
    </row>
    <row r="191" spans="1:94" ht="22.5" customHeight="1">
      <c r="A191" s="22">
        <v>44213</v>
      </c>
      <c r="B191" s="3" t="str">
        <f>TEXT(Table1[[#This Row],[Date]],"dddd")</f>
        <v>الأحد</v>
      </c>
      <c r="C191" s="3">
        <f>WEEKNUM(Table1[[#This Row],[Date]],16)</f>
        <v>4</v>
      </c>
      <c r="D191" s="3" t="str">
        <f>TEXT(Table1[[#This Row],[Date]],"mmmm")</f>
        <v>يناير</v>
      </c>
      <c r="E191" s="3" t="str">
        <f>TEXT(Table1[[#This Row],[Date]],"yyyy")</f>
        <v>2021</v>
      </c>
      <c r="F191" s="3" t="s">
        <v>9</v>
      </c>
      <c r="G191" s="3">
        <v>197</v>
      </c>
      <c r="H191" s="5" t="s">
        <v>155</v>
      </c>
      <c r="I191" s="3" t="s">
        <v>136</v>
      </c>
      <c r="J191" s="3">
        <f>IFERROR(VLOOKUP(Table1[[#This Row],[FoamType]],$CB$1:$CC$25,2,FALSE),0)</f>
        <v>1.5</v>
      </c>
      <c r="K191" s="3">
        <v>200</v>
      </c>
      <c r="L191" s="3">
        <v>10</v>
      </c>
      <c r="M191" s="3">
        <v>2</v>
      </c>
      <c r="Q191" s="15">
        <v>35</v>
      </c>
      <c r="S191" s="3">
        <v>2.1</v>
      </c>
      <c r="T191" s="3">
        <v>1.5</v>
      </c>
      <c r="U191" s="4">
        <v>1.5</v>
      </c>
      <c r="X191" s="4">
        <f>IFERROR(   Table1[[#This Row],[البلوكات /م3]]+Table1[[#This Row],[البواقى
 المنصرفه
/م3]]-Table1[[#This Row],[البواقى
/م3]],0)</f>
        <v>3.75</v>
      </c>
      <c r="Y191" s="21">
        <f t="shared" si="35"/>
        <v>0</v>
      </c>
      <c r="Z191" s="3">
        <v>0</v>
      </c>
      <c r="AA191" s="12">
        <v>5.25</v>
      </c>
      <c r="AB191" s="15">
        <v>35</v>
      </c>
      <c r="AC191" s="20">
        <v>1.5</v>
      </c>
      <c r="AD191" s="9">
        <f>IFERROR((Table1[[#This Row],[إجمالى الإستهلاك
/م3]]-Table1[[#This Row],[الكمية 
المنتجة
/م3
 ]]),0)</f>
        <v>2.25</v>
      </c>
      <c r="AE191" s="29">
        <f>IFERROR((Table1[[#This Row],[الهالك
/م3]]/Table1[[#This Row],[إجمالى الإستهلاك
/م3]]),0)</f>
        <v>0.6</v>
      </c>
      <c r="AG191" s="5">
        <f>IFERROR((Table1[[#This Row],[عدد
البلوكات]]*0.12),"")</f>
        <v>0</v>
      </c>
      <c r="AH19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191" s="59">
        <f>IFERROR(Table1[[#This Row],[Plan Hour]]/Table1[[#This Row],[ساعات
العمل
الفعلية]],0)</f>
        <v>0</v>
      </c>
      <c r="AK191" s="1">
        <f>IFERROR((Table1[[#This Row],[الكمية 
الفعلية
/م3]]-Table1[[#This Row],[الكمية 
المنتجة
/م3
 ]]),"")</f>
        <v>0</v>
      </c>
      <c r="AU191" s="18"/>
      <c r="AV191" s="18"/>
      <c r="AW191" s="1"/>
      <c r="AX191" s="1"/>
      <c r="AY191" s="1"/>
      <c r="AZ191" s="1"/>
      <c r="BA191" s="1"/>
      <c r="BB191" s="1" t="e">
        <f t="shared" si="36"/>
        <v>#DIV/0!</v>
      </c>
      <c r="BC191" s="1"/>
      <c r="BD191" s="1" t="e">
        <f t="shared" si="38"/>
        <v>#DIV/0!</v>
      </c>
      <c r="BE191" s="1"/>
      <c r="BF191" s="33">
        <f t="shared" si="37"/>
        <v>0</v>
      </c>
      <c r="BG191" s="11" t="e">
        <f t="shared" si="32"/>
        <v>#DIV/0!</v>
      </c>
      <c r="CB191"/>
      <c r="CC191"/>
      <c r="CD191"/>
      <c r="CE191" s="83"/>
      <c r="CF191"/>
      <c r="CG191"/>
      <c r="CH191"/>
      <c r="CI191"/>
      <c r="CJ191"/>
      <c r="CK191"/>
      <c r="CL191"/>
      <c r="CM191"/>
      <c r="CN191"/>
      <c r="CO191"/>
      <c r="CP191"/>
    </row>
    <row r="192" spans="1:94" ht="22.5" customHeight="1">
      <c r="A192" s="22">
        <v>44213</v>
      </c>
      <c r="B192" s="3" t="str">
        <f>TEXT(Table1[[#This Row],[Date]],"dddd")</f>
        <v>الأحد</v>
      </c>
      <c r="C192" s="3">
        <f>WEEKNUM(Table1[[#This Row],[Date]],16)</f>
        <v>4</v>
      </c>
      <c r="D192" s="3" t="str">
        <f>TEXT(Table1[[#This Row],[Date]],"mmmm")</f>
        <v>يناير</v>
      </c>
      <c r="E192" s="3" t="str">
        <f>TEXT(Table1[[#This Row],[Date]],"yyyy")</f>
        <v>2021</v>
      </c>
      <c r="F192" s="3" t="s">
        <v>9</v>
      </c>
      <c r="G192" s="3">
        <v>161</v>
      </c>
      <c r="H192" s="5" t="s">
        <v>67</v>
      </c>
      <c r="I192" s="3" t="s">
        <v>91</v>
      </c>
      <c r="J192" s="3">
        <f>IFERROR(VLOOKUP(Table1[[#This Row],[FoamType]],$CB$1:$CC$25,2,FALSE),0)</f>
        <v>1</v>
      </c>
      <c r="K192" s="3">
        <v>120</v>
      </c>
      <c r="L192" s="3">
        <v>25</v>
      </c>
      <c r="M192" s="3">
        <v>10</v>
      </c>
      <c r="Q192" s="15">
        <v>22</v>
      </c>
      <c r="R192" s="3">
        <v>1540</v>
      </c>
      <c r="S192" s="3">
        <v>10.1</v>
      </c>
      <c r="T192" s="3">
        <f t="shared" si="33"/>
        <v>46.661999999999999</v>
      </c>
      <c r="U192" s="4">
        <f t="shared" si="34"/>
        <v>46.2</v>
      </c>
      <c r="W192" s="4">
        <v>22</v>
      </c>
      <c r="X192" s="4">
        <f>IFERROR(   Table1[[#This Row],[البلوكات /م3]]+Table1[[#This Row],[البواقى
 المنصرفه
/م3]]-Table1[[#This Row],[البواقى
/م3]],0)</f>
        <v>48.28</v>
      </c>
      <c r="Y192" s="21">
        <f t="shared" si="35"/>
        <v>51.24</v>
      </c>
      <c r="Z192" s="3">
        <v>7</v>
      </c>
      <c r="AA192" s="12">
        <v>0</v>
      </c>
      <c r="AB192" s="15">
        <v>22</v>
      </c>
      <c r="AC192" s="20">
        <v>2.96</v>
      </c>
      <c r="AD192" s="9">
        <f>IFERROR((Table1[[#This Row],[إجمالى الإستهلاك
/م3]]-Table1[[#This Row],[الكمية 
المنتجة
/م3
 ]]),0)</f>
        <v>2.0799999999999983</v>
      </c>
      <c r="AE192" s="29">
        <f>IFERROR((Table1[[#This Row],[الهالك
/م3]]/Table1[[#This Row],[إجمالى الإستهلاك
/م3]]),0)</f>
        <v>4.3082021541010734E-2</v>
      </c>
      <c r="AG192" s="5">
        <f>IFERROR((Table1[[#This Row],[عدد
البلوكات]]*0.12),"")</f>
        <v>0.84</v>
      </c>
      <c r="AH19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46.2</v>
      </c>
      <c r="AJ192" s="59">
        <f>IFERROR(Table1[[#This Row],[Plan Hour]]/Table1[[#This Row],[ساعات
العمل
الفعلية]],0)</f>
        <v>0</v>
      </c>
      <c r="AK192" s="1">
        <f>IFERROR((Table1[[#This Row],[الكمية 
الفعلية
/م3]]-Table1[[#This Row],[الكمية 
المنتجة
/م3
 ]]),"")</f>
        <v>0.46199999999999619</v>
      </c>
      <c r="AU192" s="18"/>
      <c r="AV192" s="18"/>
      <c r="AW192" s="1"/>
      <c r="AX192" s="1"/>
      <c r="AY192" s="1"/>
      <c r="AZ192" s="1"/>
      <c r="BA192" s="1"/>
      <c r="BB192" s="1" t="e">
        <f t="shared" si="36"/>
        <v>#DIV/0!</v>
      </c>
      <c r="BC192" s="1"/>
      <c r="BD192" s="1" t="e">
        <f t="shared" si="38"/>
        <v>#DIV/0!</v>
      </c>
      <c r="BE192" s="1"/>
      <c r="BF192" s="33">
        <f t="shared" si="37"/>
        <v>0</v>
      </c>
      <c r="BG192" s="11" t="e">
        <f t="shared" si="32"/>
        <v>#DIV/0!</v>
      </c>
      <c r="CB192"/>
      <c r="CC192"/>
      <c r="CD192"/>
      <c r="CE192" s="83"/>
      <c r="CF192"/>
      <c r="CG192"/>
      <c r="CH192"/>
      <c r="CI192"/>
      <c r="CJ192"/>
      <c r="CK192"/>
      <c r="CL192"/>
      <c r="CM192"/>
      <c r="CN192"/>
      <c r="CO192"/>
      <c r="CP192"/>
    </row>
    <row r="193" spans="1:94" ht="22.5" customHeight="1">
      <c r="A193" s="22">
        <v>44213</v>
      </c>
      <c r="B193" s="3" t="str">
        <f>TEXT(Table1[[#This Row],[Date]],"dddd")</f>
        <v>الأحد</v>
      </c>
      <c r="C193" s="3">
        <f>WEEKNUM(Table1[[#This Row],[Date]],16)</f>
        <v>4</v>
      </c>
      <c r="D193" s="3" t="str">
        <f>TEXT(Table1[[#This Row],[Date]],"mmmm")</f>
        <v>يناير</v>
      </c>
      <c r="E193" s="3" t="str">
        <f>TEXT(Table1[[#This Row],[Date]],"yyyy")</f>
        <v>2021</v>
      </c>
      <c r="F193" s="3" t="s">
        <v>9</v>
      </c>
      <c r="G193" s="3">
        <v>81</v>
      </c>
      <c r="H193" s="5" t="s">
        <v>47</v>
      </c>
      <c r="I193" s="3" t="s">
        <v>92</v>
      </c>
      <c r="J193" s="3">
        <f>IFERROR(VLOOKUP(Table1[[#This Row],[FoamType]],$CB$1:$CC$25,2,FALSE),0)</f>
        <v>0.6</v>
      </c>
      <c r="K193" s="3">
        <v>25</v>
      </c>
      <c r="L193" s="3">
        <v>7.5</v>
      </c>
      <c r="M193" s="3">
        <v>0.5</v>
      </c>
      <c r="Q193" s="15">
        <v>12</v>
      </c>
      <c r="R193" s="3">
        <v>53900</v>
      </c>
      <c r="S193" s="3">
        <v>0.7</v>
      </c>
      <c r="T193" s="3">
        <f t="shared" si="33"/>
        <v>7.0743749999999999</v>
      </c>
      <c r="U193" s="4">
        <f t="shared" si="34"/>
        <v>5.0531249999999996</v>
      </c>
      <c r="X193" s="4">
        <f>IFERROR(   Table1[[#This Row],[البلوكات /م3]]+Table1[[#This Row],[البواقى
 المنصرفه
/م3]]-Table1[[#This Row],[البواقى
/م3]],0)</f>
        <v>10.25</v>
      </c>
      <c r="Y193" s="21">
        <f t="shared" si="35"/>
        <v>0</v>
      </c>
      <c r="Z193" s="3">
        <v>0</v>
      </c>
      <c r="AA193" s="12">
        <v>10.25</v>
      </c>
      <c r="AB193" s="15">
        <v>12</v>
      </c>
      <c r="AC193" s="20">
        <v>0</v>
      </c>
      <c r="AD193" s="9">
        <f>IFERROR((Table1[[#This Row],[إجمالى الإستهلاك
/م3]]-Table1[[#This Row],[الكمية 
المنتجة
/م3
 ]]),0)</f>
        <v>5.1968750000000004</v>
      </c>
      <c r="AE193" s="29">
        <f>IFERROR((Table1[[#This Row],[الهالك
/م3]]/Table1[[#This Row],[إجمالى الإستهلاك
/م3]]),0)</f>
        <v>0.50701219512195128</v>
      </c>
      <c r="AG193" s="5">
        <f>IFERROR((Table1[[#This Row],[عدد
البلوكات]]*0.12),"")</f>
        <v>0</v>
      </c>
      <c r="AH19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8.421875</v>
      </c>
      <c r="AJ193" s="59">
        <f>IFERROR(Table1[[#This Row],[Plan Hour]]/Table1[[#This Row],[ساعات
العمل
الفعلية]],0)</f>
        <v>0</v>
      </c>
      <c r="AK193" s="1">
        <f>IFERROR((Table1[[#This Row],[الكمية 
الفعلية
/م3]]-Table1[[#This Row],[الكمية 
المنتجة
/م3
 ]]),"")</f>
        <v>2.0212500000000002</v>
      </c>
      <c r="AU193" s="18"/>
      <c r="AV193" s="18"/>
      <c r="AW193" s="1"/>
      <c r="AX193" s="1"/>
      <c r="AY193" s="1"/>
      <c r="AZ193" s="1"/>
      <c r="BA193" s="1"/>
      <c r="BB193" s="1" t="e">
        <f t="shared" si="36"/>
        <v>#DIV/0!</v>
      </c>
      <c r="BC193" s="1"/>
      <c r="BD193" s="1" t="e">
        <f t="shared" si="38"/>
        <v>#DIV/0!</v>
      </c>
      <c r="BE193" s="1"/>
      <c r="BF193" s="33">
        <f t="shared" si="37"/>
        <v>0</v>
      </c>
      <c r="BG193" s="11" t="e">
        <f t="shared" si="32"/>
        <v>#DIV/0!</v>
      </c>
      <c r="CB193"/>
      <c r="CC193"/>
      <c r="CD193"/>
      <c r="CE193" s="83"/>
      <c r="CF193"/>
      <c r="CG193"/>
      <c r="CH193"/>
      <c r="CI193"/>
      <c r="CJ193"/>
      <c r="CK193"/>
      <c r="CL193"/>
      <c r="CM193"/>
      <c r="CN193"/>
      <c r="CO193"/>
      <c r="CP193"/>
    </row>
    <row r="194" spans="1:94" ht="22.5" customHeight="1">
      <c r="A194" s="22">
        <v>44213</v>
      </c>
      <c r="B194" s="3" t="str">
        <f>TEXT(Table1[[#This Row],[Date]],"dddd")</f>
        <v>الأحد</v>
      </c>
      <c r="C194" s="3">
        <f>WEEKNUM(Table1[[#This Row],[Date]],16)</f>
        <v>4</v>
      </c>
      <c r="D194" s="3" t="str">
        <f>TEXT(Table1[[#This Row],[Date]],"mmmm")</f>
        <v>يناير</v>
      </c>
      <c r="E194" s="3" t="str">
        <f>TEXT(Table1[[#This Row],[Date]],"yyyy")</f>
        <v>2021</v>
      </c>
      <c r="F194" s="3" t="s">
        <v>9</v>
      </c>
      <c r="G194" s="3">
        <v>3</v>
      </c>
      <c r="H194" s="5" t="s">
        <v>47</v>
      </c>
      <c r="I194" s="3" t="s">
        <v>92</v>
      </c>
      <c r="J194" s="3">
        <f>IFERROR(VLOOKUP(Table1[[#This Row],[FoamType]],$CB$1:$CC$25,2,FALSE),0)</f>
        <v>0.6</v>
      </c>
      <c r="K194" s="3">
        <v>30</v>
      </c>
      <c r="L194" s="3">
        <v>7</v>
      </c>
      <c r="M194" s="3">
        <v>7</v>
      </c>
      <c r="Q194" s="15">
        <v>35</v>
      </c>
      <c r="R194" s="3">
        <v>1372</v>
      </c>
      <c r="S194" s="3">
        <v>7.1</v>
      </c>
      <c r="T194" s="3">
        <f t="shared" si="33"/>
        <v>2.045652</v>
      </c>
      <c r="U194" s="4">
        <f t="shared" si="34"/>
        <v>2.0168400000000002</v>
      </c>
      <c r="X194" s="4">
        <f>IFERROR(   Table1[[#This Row],[البلوكات /م3]]+Table1[[#This Row],[البواقى
 المنصرفه
/م3]]-Table1[[#This Row],[البواقى
/م3]],0)</f>
        <v>0</v>
      </c>
      <c r="Y194" s="21">
        <f t="shared" si="35"/>
        <v>0</v>
      </c>
      <c r="Z194" s="3">
        <v>0</v>
      </c>
      <c r="AB194" s="15"/>
      <c r="AD194" s="9">
        <f>IFERROR((Table1[[#This Row],[إجمالى الإستهلاك
/م3]]-Table1[[#This Row],[الكمية 
المنتجة
/م3
 ]]),0)</f>
        <v>-2.0168400000000002</v>
      </c>
      <c r="AE194" s="29">
        <f>IFERROR((Table1[[#This Row],[الهالك
/م3]]/Table1[[#This Row],[إجمالى الإستهلاك
/م3]]),0)</f>
        <v>0</v>
      </c>
      <c r="AG194" s="5">
        <f>IFERROR((Table1[[#This Row],[عدد
البلوكات]]*0.12),"")</f>
        <v>0</v>
      </c>
      <c r="AH19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3.3614000000000006</v>
      </c>
      <c r="AJ194" s="59">
        <f>IFERROR(Table1[[#This Row],[Plan Hour]]/Table1[[#This Row],[ساعات
العمل
الفعلية]],0)</f>
        <v>0</v>
      </c>
      <c r="AK194" s="1">
        <f>IFERROR((Table1[[#This Row],[الكمية 
الفعلية
/م3]]-Table1[[#This Row],[الكمية 
المنتجة
/م3
 ]]),"")</f>
        <v>2.8811999999999838E-2</v>
      </c>
      <c r="AU194" s="18"/>
      <c r="AV194" s="18"/>
      <c r="AW194" s="1"/>
      <c r="AX194" s="1"/>
      <c r="AY194" s="1"/>
      <c r="AZ194" s="1"/>
      <c r="BA194" s="1"/>
      <c r="BB194" s="1" t="e">
        <f t="shared" si="36"/>
        <v>#DIV/0!</v>
      </c>
      <c r="BC194" s="1"/>
      <c r="BD194" s="1" t="e">
        <f t="shared" si="38"/>
        <v>#DIV/0!</v>
      </c>
      <c r="BE194" s="1"/>
      <c r="BF194" s="33">
        <f t="shared" si="37"/>
        <v>0</v>
      </c>
      <c r="BG194" s="11" t="e">
        <f t="shared" si="32"/>
        <v>#DIV/0!</v>
      </c>
      <c r="CB194"/>
      <c r="CC194"/>
      <c r="CD194"/>
      <c r="CE194" s="83"/>
      <c r="CF194"/>
      <c r="CG194"/>
      <c r="CH194"/>
      <c r="CI194"/>
      <c r="CJ194"/>
      <c r="CK194"/>
      <c r="CL194"/>
      <c r="CM194"/>
      <c r="CN194"/>
      <c r="CO194"/>
      <c r="CP194"/>
    </row>
    <row r="195" spans="1:94" ht="22.5" customHeight="1">
      <c r="A195" s="22">
        <v>44213</v>
      </c>
      <c r="B195" s="9" t="str">
        <f>TEXT(Table1[[#This Row],[Date]],"dddd")</f>
        <v>الأحد</v>
      </c>
      <c r="C195" s="9">
        <f>WEEKNUM(Table1[[#This Row],[Date]],16)</f>
        <v>4</v>
      </c>
      <c r="D195" s="9" t="str">
        <f>TEXT(Table1[[#This Row],[Date]],"mmmm")</f>
        <v>يناير</v>
      </c>
      <c r="E195" s="9" t="str">
        <f>TEXT(Table1[[#This Row],[Date]],"yyyy")</f>
        <v>2021</v>
      </c>
      <c r="F195" s="9" t="s">
        <v>8</v>
      </c>
      <c r="G195" s="9">
        <v>159</v>
      </c>
      <c r="H195" s="9" t="s">
        <v>169</v>
      </c>
      <c r="I195" s="9" t="s">
        <v>86</v>
      </c>
      <c r="J195" s="3">
        <f>IFERROR(VLOOKUP(Table1[[#This Row],[FoamType]],$CB$1:$CC$25,2,FALSE),0)</f>
        <v>3</v>
      </c>
      <c r="K195" s="9">
        <v>200</v>
      </c>
      <c r="L195" s="9">
        <v>100</v>
      </c>
      <c r="M195" s="9">
        <v>30</v>
      </c>
      <c r="N195" s="9"/>
      <c r="O195" s="9"/>
      <c r="P195" s="9"/>
      <c r="Q195" s="9">
        <v>10</v>
      </c>
      <c r="R195" s="9">
        <v>13</v>
      </c>
      <c r="S195" s="9">
        <v>30</v>
      </c>
      <c r="T195" s="9">
        <f t="shared" si="33"/>
        <v>7.8</v>
      </c>
      <c r="U195" s="9">
        <f t="shared" si="34"/>
        <v>7.8</v>
      </c>
      <c r="V195" s="9"/>
      <c r="W195" s="9">
        <v>10</v>
      </c>
      <c r="X195" s="9">
        <f>IFERROR(   Table1[[#This Row],[البلوكات /م3]]+Table1[[#This Row],[البواقى
 المنصرفه
/م3]]-Table1[[#This Row],[البواقى
/م3]],0)</f>
        <v>13.100000000000001</v>
      </c>
      <c r="Y195" s="9">
        <f t="shared" si="35"/>
        <v>29.28</v>
      </c>
      <c r="Z195" s="9">
        <v>4</v>
      </c>
      <c r="AA195" s="9">
        <v>0</v>
      </c>
      <c r="AB195" s="9">
        <v>10</v>
      </c>
      <c r="AC195" s="9">
        <v>16.18</v>
      </c>
      <c r="AD195" s="9">
        <f>IFERROR((Table1[[#This Row],[إجمالى الإستهلاك
/م3]]-Table1[[#This Row],[الكمية 
المنتجة
/م3
 ]]),0)</f>
        <v>5.3000000000000016</v>
      </c>
      <c r="AE195" s="29">
        <f>IFERROR((Table1[[#This Row],[الهالك
/م3]]/Table1[[#This Row],[إجمالى الإستهلاك
/م3]]),0)</f>
        <v>0.40458015267175579</v>
      </c>
      <c r="AF195" s="9"/>
      <c r="AG195" s="9">
        <f>IFERROR((Table1[[#This Row],[عدد
البلوكات]]*0.12),"")</f>
        <v>0.48</v>
      </c>
      <c r="AH195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2.6</v>
      </c>
      <c r="AI195" s="9">
        <v>60</v>
      </c>
      <c r="AJ195" s="60">
        <f>IFERROR(Table1[[#This Row],[Plan Hour]]/Table1[[#This Row],[ساعات
العمل
الفعلية]],0)</f>
        <v>4.3333333333333335E-2</v>
      </c>
      <c r="AK195" s="9">
        <f>IFERROR((Table1[[#This Row],[الكمية 
الفعلية
/م3]]-Table1[[#This Row],[الكمية 
المنتجة
/م3
 ]]),"")</f>
        <v>0</v>
      </c>
      <c r="AL195" s="9"/>
      <c r="AM195" s="9"/>
      <c r="AN195" s="9"/>
      <c r="AO195" s="9">
        <v>0.5</v>
      </c>
      <c r="AP195" s="9">
        <v>0.5</v>
      </c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 t="e">
        <f t="shared" si="36"/>
        <v>#DIV/0!</v>
      </c>
      <c r="BC195" s="9"/>
      <c r="BD195" s="9" t="e">
        <f t="shared" si="38"/>
        <v>#DIV/0!</v>
      </c>
      <c r="BE195" s="9"/>
      <c r="BF195" s="9">
        <f t="shared" si="37"/>
        <v>0</v>
      </c>
      <c r="BG195" s="9" t="e">
        <f t="shared" si="32"/>
        <v>#DIV/0!</v>
      </c>
      <c r="CB195"/>
      <c r="CC195"/>
      <c r="CD195"/>
      <c r="CE195" s="83"/>
      <c r="CF195"/>
      <c r="CG195"/>
      <c r="CH195"/>
      <c r="CI195"/>
      <c r="CJ195"/>
      <c r="CK195"/>
      <c r="CL195"/>
      <c r="CM195"/>
      <c r="CN195"/>
      <c r="CO195"/>
      <c r="CP195"/>
    </row>
    <row r="196" spans="1:94" ht="22.5" customHeight="1">
      <c r="A196" s="22">
        <v>44213</v>
      </c>
      <c r="B196" s="3" t="str">
        <f>TEXT(Table1[[#This Row],[Date]],"dddd")</f>
        <v>الأحد</v>
      </c>
      <c r="C196" s="3">
        <f>WEEKNUM(Table1[[#This Row],[Date]],16)</f>
        <v>4</v>
      </c>
      <c r="D196" s="3" t="str">
        <f>TEXT(Table1[[#This Row],[Date]],"mmmm")</f>
        <v>يناير</v>
      </c>
      <c r="E196" s="3" t="str">
        <f>TEXT(Table1[[#This Row],[Date]],"yyyy")</f>
        <v>2021</v>
      </c>
      <c r="F196" s="3" t="s">
        <v>8</v>
      </c>
      <c r="G196" s="3">
        <v>159</v>
      </c>
      <c r="H196" s="5" t="s">
        <v>169</v>
      </c>
      <c r="I196" s="3" t="s">
        <v>86</v>
      </c>
      <c r="J196" s="3">
        <f>IFERROR(VLOOKUP(Table1[[#This Row],[FoamType]],$CB$1:$CC$25,2,FALSE),0)</f>
        <v>3</v>
      </c>
      <c r="K196" s="3">
        <v>200</v>
      </c>
      <c r="L196" s="3">
        <v>100</v>
      </c>
      <c r="M196" s="3">
        <v>20</v>
      </c>
      <c r="Q196" s="15">
        <v>10</v>
      </c>
      <c r="R196" s="3">
        <v>10</v>
      </c>
      <c r="S196" s="3">
        <v>20</v>
      </c>
      <c r="T196" s="3">
        <f t="shared" si="33"/>
        <v>4</v>
      </c>
      <c r="U196" s="4">
        <f t="shared" si="34"/>
        <v>4</v>
      </c>
      <c r="X196" s="4">
        <f>IFERROR(   Table1[[#This Row],[البلوكات /م3]]+Table1[[#This Row],[البواقى
 المنصرفه
/م3]]-Table1[[#This Row],[البواقى
/م3]],0)</f>
        <v>0</v>
      </c>
      <c r="Y196" s="21">
        <f t="shared" si="35"/>
        <v>0</v>
      </c>
      <c r="AB196" s="15"/>
      <c r="AD196" s="9">
        <f>IFERROR((Table1[[#This Row],[إجمالى الإستهلاك
/م3]]-Table1[[#This Row],[الكمية 
المنتجة
/م3
 ]]),0)</f>
        <v>-4</v>
      </c>
      <c r="AE196" s="29">
        <f>IFERROR((Table1[[#This Row],[الهالك
/م3]]/Table1[[#This Row],[إجمالى الإستهلاك
/م3]]),0)</f>
        <v>0</v>
      </c>
      <c r="AG196" s="5">
        <f>IFERROR((Table1[[#This Row],[عدد
البلوكات]]*0.12),"")</f>
        <v>0</v>
      </c>
      <c r="AH19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1.3333333333333333</v>
      </c>
      <c r="AJ196" s="59">
        <f>IFERROR(Table1[[#This Row],[Plan Hour]]/Table1[[#This Row],[ساعات
العمل
الفعلية]],0)</f>
        <v>0</v>
      </c>
      <c r="AK196" s="1">
        <f>IFERROR((Table1[[#This Row],[الكمية 
الفعلية
/م3]]-Table1[[#This Row],[الكمية 
المنتجة
/م3
 ]]),"")</f>
        <v>0</v>
      </c>
      <c r="AU196" s="18"/>
      <c r="AV196" s="18"/>
      <c r="AW196" s="1"/>
      <c r="AX196" s="1"/>
      <c r="AY196" s="1"/>
      <c r="AZ196" s="1"/>
      <c r="BA196" s="1"/>
      <c r="BB196" s="1" t="e">
        <f t="shared" si="36"/>
        <v>#DIV/0!</v>
      </c>
      <c r="BC196" s="1"/>
      <c r="BD196" s="1" t="e">
        <f t="shared" si="38"/>
        <v>#DIV/0!</v>
      </c>
      <c r="BE196" s="1"/>
      <c r="BF196" s="33">
        <f t="shared" si="37"/>
        <v>0</v>
      </c>
      <c r="BG196" s="11" t="e">
        <f t="shared" si="32"/>
        <v>#DIV/0!</v>
      </c>
      <c r="CB196"/>
      <c r="CC196"/>
      <c r="CD196"/>
      <c r="CE196" s="83"/>
      <c r="CF196"/>
      <c r="CG196"/>
      <c r="CH196"/>
      <c r="CI196"/>
      <c r="CJ196"/>
      <c r="CK196"/>
      <c r="CL196"/>
      <c r="CM196"/>
      <c r="CN196"/>
      <c r="CO196"/>
      <c r="CP196"/>
    </row>
    <row r="197" spans="1:94" ht="22.5" customHeight="1">
      <c r="A197" s="22">
        <v>44213</v>
      </c>
      <c r="B197" s="3" t="str">
        <f>TEXT(Table1[[#This Row],[Date]],"dddd")</f>
        <v>الأحد</v>
      </c>
      <c r="C197" s="3">
        <f>WEEKNUM(Table1[[#This Row],[Date]],16)</f>
        <v>4</v>
      </c>
      <c r="D197" s="3" t="str">
        <f>TEXT(Table1[[#This Row],[Date]],"mmmm")</f>
        <v>يناير</v>
      </c>
      <c r="E197" s="3" t="str">
        <f>TEXT(Table1[[#This Row],[Date]],"yyyy")</f>
        <v>2021</v>
      </c>
      <c r="F197" s="3" t="s">
        <v>8</v>
      </c>
      <c r="G197" s="3">
        <v>44</v>
      </c>
      <c r="H197" s="5" t="s">
        <v>149</v>
      </c>
      <c r="I197" s="3" t="s">
        <v>135</v>
      </c>
      <c r="J197" s="3">
        <f>IFERROR(VLOOKUP(Table1[[#This Row],[FoamType]],$CB$1:$CC$25,2,FALSE),0)</f>
        <v>1.5</v>
      </c>
      <c r="K197" s="3">
        <v>74</v>
      </c>
      <c r="L197" s="3">
        <v>50</v>
      </c>
      <c r="M197" s="3">
        <v>50</v>
      </c>
      <c r="Q197" s="15">
        <v>35</v>
      </c>
      <c r="R197" s="3">
        <v>77</v>
      </c>
      <c r="S197" s="3">
        <v>50</v>
      </c>
      <c r="T197" s="3">
        <f t="shared" si="33"/>
        <v>14.244999999999999</v>
      </c>
      <c r="U197" s="4">
        <f t="shared" si="34"/>
        <v>14.244999999999999</v>
      </c>
      <c r="W197" s="4">
        <v>35</v>
      </c>
      <c r="X197" s="4">
        <f>IFERROR(   Table1[[#This Row],[البلوكات /م3]]+Table1[[#This Row],[البواقى
 المنصرفه
/م3]]-Table1[[#This Row],[البواقى
/م3]],0)</f>
        <v>17.25</v>
      </c>
      <c r="Y197" s="21">
        <v>24</v>
      </c>
      <c r="Z197" s="3">
        <v>4</v>
      </c>
      <c r="AA197" s="12">
        <v>2.5</v>
      </c>
      <c r="AB197" s="15">
        <v>35</v>
      </c>
      <c r="AC197" s="20">
        <v>9.25</v>
      </c>
      <c r="AD197" s="9">
        <f>IFERROR((Table1[[#This Row],[إجمالى الإستهلاك
/م3]]-Table1[[#This Row],[الكمية 
المنتجة
/م3
 ]]),0)</f>
        <v>3.0050000000000008</v>
      </c>
      <c r="AE197" s="29">
        <f>IFERROR((Table1[[#This Row],[الهالك
/م3]]/Table1[[#This Row],[إجمالى الإستهلاك
/م3]]),0)</f>
        <v>0.17420289855072468</v>
      </c>
      <c r="AG197" s="5">
        <f>IFERROR((Table1[[#This Row],[عدد
البلوكات]]*0.12),"")</f>
        <v>0.48</v>
      </c>
      <c r="AH19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9.4966666666666661</v>
      </c>
      <c r="AJ197" s="59">
        <f>IFERROR(Table1[[#This Row],[Plan Hour]]/Table1[[#This Row],[ساعات
العمل
الفعلية]],0)</f>
        <v>0</v>
      </c>
      <c r="AK197" s="1">
        <f>IFERROR((Table1[[#This Row],[الكمية 
الفعلية
/م3]]-Table1[[#This Row],[الكمية 
المنتجة
/م3
 ]]),"")</f>
        <v>0</v>
      </c>
      <c r="AU197" s="18"/>
      <c r="AV197" s="18"/>
      <c r="AW197" s="1"/>
      <c r="AX197" s="1"/>
      <c r="AY197" s="1"/>
      <c r="AZ197" s="1"/>
      <c r="BA197" s="1"/>
      <c r="BB197" s="1" t="e">
        <f t="shared" si="36"/>
        <v>#DIV/0!</v>
      </c>
      <c r="BC197" s="1"/>
      <c r="BD197" s="1" t="e">
        <f t="shared" si="38"/>
        <v>#DIV/0!</v>
      </c>
      <c r="BE197" s="1"/>
      <c r="BF197" s="33">
        <f t="shared" si="37"/>
        <v>0</v>
      </c>
      <c r="BG197" s="11" t="e">
        <f t="shared" si="32"/>
        <v>#DIV/0!</v>
      </c>
      <c r="CB197"/>
      <c r="CC197"/>
      <c r="CD197"/>
      <c r="CE197" s="83"/>
      <c r="CF197"/>
      <c r="CG197"/>
      <c r="CH197"/>
      <c r="CI197"/>
      <c r="CJ197"/>
      <c r="CK197"/>
      <c r="CL197"/>
      <c r="CM197"/>
      <c r="CN197"/>
      <c r="CO197"/>
      <c r="CP197"/>
    </row>
    <row r="198" spans="1:94" ht="22.5" customHeight="1">
      <c r="A198" s="22">
        <v>44213</v>
      </c>
      <c r="B198" s="3" t="str">
        <f>TEXT(Table1[[#This Row],[Date]],"dddd")</f>
        <v>الأحد</v>
      </c>
      <c r="C198" s="3">
        <f>WEEKNUM(Table1[[#This Row],[Date]],16)</f>
        <v>4</v>
      </c>
      <c r="D198" s="3" t="str">
        <f>TEXT(Table1[[#This Row],[Date]],"mmmm")</f>
        <v>يناير</v>
      </c>
      <c r="E198" s="3" t="str">
        <f>TEXT(Table1[[#This Row],[Date]],"yyyy")</f>
        <v>2021</v>
      </c>
      <c r="F198" s="3" t="s">
        <v>8</v>
      </c>
      <c r="G198" s="3">
        <v>44</v>
      </c>
      <c r="H198" s="5" t="s">
        <v>149</v>
      </c>
      <c r="I198" s="3" t="s">
        <v>135</v>
      </c>
      <c r="J198" s="3">
        <f>IFERROR(VLOOKUP(Table1[[#This Row],[FoamType]],$CB$1:$CC$25,2,FALSE),0)</f>
        <v>1.5</v>
      </c>
      <c r="K198" s="3">
        <v>50</v>
      </c>
      <c r="L198" s="3">
        <v>50</v>
      </c>
      <c r="M198" s="3">
        <v>24</v>
      </c>
      <c r="Q198" s="15">
        <v>35</v>
      </c>
      <c r="R198" s="3">
        <v>10</v>
      </c>
      <c r="S198" s="3">
        <v>24</v>
      </c>
      <c r="T198" s="3">
        <f t="shared" si="33"/>
        <v>0.6</v>
      </c>
      <c r="U198" s="4">
        <f t="shared" si="34"/>
        <v>0.6</v>
      </c>
      <c r="X198" s="4">
        <f>IFERROR(   Table1[[#This Row],[البلوكات /م3]]+Table1[[#This Row],[البواقى
 المنصرفه
/م3]]-Table1[[#This Row],[البواقى
/م3]],0)</f>
        <v>0</v>
      </c>
      <c r="Y198" s="21">
        <f t="shared" si="35"/>
        <v>0</v>
      </c>
      <c r="AB198" s="15"/>
      <c r="AD198" s="9">
        <f>IFERROR((Table1[[#This Row],[إجمالى الإستهلاك
/م3]]-Table1[[#This Row],[الكمية 
المنتجة
/م3
 ]]),0)</f>
        <v>-0.6</v>
      </c>
      <c r="AE198" s="29">
        <f>IFERROR((Table1[[#This Row],[الهالك
/م3]]/Table1[[#This Row],[إجمالى الإستهلاك
/م3]]),0)</f>
        <v>0</v>
      </c>
      <c r="AG198" s="5">
        <f>IFERROR((Table1[[#This Row],[عدد
البلوكات]]*0.12),"")</f>
        <v>0</v>
      </c>
      <c r="AH19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0.39999999999999997</v>
      </c>
      <c r="AJ198" s="59">
        <f>IFERROR(Table1[[#This Row],[Plan Hour]]/Table1[[#This Row],[ساعات
العمل
الفعلية]],0)</f>
        <v>0</v>
      </c>
      <c r="AK198" s="1">
        <f>IFERROR((Table1[[#This Row],[الكمية 
الفعلية
/م3]]-Table1[[#This Row],[الكمية 
المنتجة
/م3
 ]]),"")</f>
        <v>0</v>
      </c>
      <c r="AU198" s="18"/>
      <c r="AV198" s="18"/>
      <c r="AW198" s="1"/>
      <c r="AX198" s="1"/>
      <c r="AY198" s="1"/>
      <c r="AZ198" s="1"/>
      <c r="BA198" s="1"/>
      <c r="BB198" s="1" t="e">
        <f t="shared" si="36"/>
        <v>#DIV/0!</v>
      </c>
      <c r="BC198" s="1"/>
      <c r="BD198" s="1" t="e">
        <f t="shared" si="38"/>
        <v>#DIV/0!</v>
      </c>
      <c r="BE198" s="1"/>
      <c r="BF198" s="33">
        <f t="shared" si="37"/>
        <v>0</v>
      </c>
      <c r="BG198" s="11" t="e">
        <f t="shared" si="32"/>
        <v>#DIV/0!</v>
      </c>
      <c r="CB198"/>
      <c r="CC198"/>
      <c r="CD198"/>
      <c r="CE198" s="83"/>
      <c r="CF198"/>
      <c r="CG198"/>
      <c r="CH198"/>
      <c r="CI198"/>
      <c r="CJ198"/>
      <c r="CK198"/>
      <c r="CL198"/>
      <c r="CM198"/>
      <c r="CN198"/>
      <c r="CO198"/>
      <c r="CP198"/>
    </row>
    <row r="199" spans="1:94" ht="22.5" customHeight="1">
      <c r="A199" s="22">
        <v>44213</v>
      </c>
      <c r="B199" s="3" t="str">
        <f>TEXT(Table1[[#This Row],[Date]],"dddd")</f>
        <v>الأحد</v>
      </c>
      <c r="C199" s="3">
        <f>WEEKNUM(Table1[[#This Row],[Date]],16)</f>
        <v>4</v>
      </c>
      <c r="D199" s="3" t="str">
        <f>TEXT(Table1[[#This Row],[Date]],"mmmm")</f>
        <v>يناير</v>
      </c>
      <c r="E199" s="3" t="str">
        <f>TEXT(Table1[[#This Row],[Date]],"yyyy")</f>
        <v>2021</v>
      </c>
      <c r="F199" s="3" t="s">
        <v>8</v>
      </c>
      <c r="G199" s="3">
        <v>192</v>
      </c>
      <c r="H199" s="5" t="s">
        <v>178</v>
      </c>
      <c r="I199" s="3" t="s">
        <v>84</v>
      </c>
      <c r="J199" s="3">
        <f>IFERROR(VLOOKUP(Table1[[#This Row],[FoamType]],$CB$1:$CC$25,2,FALSE),0)</f>
        <v>4</v>
      </c>
      <c r="K199" s="3">
        <v>40</v>
      </c>
      <c r="L199" s="3">
        <v>24</v>
      </c>
      <c r="M199" s="3">
        <v>20</v>
      </c>
      <c r="Q199" s="15">
        <v>15</v>
      </c>
      <c r="R199" s="3">
        <v>1</v>
      </c>
      <c r="S199" s="3">
        <v>20</v>
      </c>
      <c r="T199" s="3">
        <f t="shared" si="33"/>
        <v>1.9199999999999998E-2</v>
      </c>
      <c r="U199" s="4">
        <f t="shared" si="34"/>
        <v>1.9199999999999998E-2</v>
      </c>
      <c r="X199" s="4">
        <f>IFERROR(   Table1[[#This Row],[البلوكات /م3]]+Table1[[#This Row],[البواقى
 المنصرفه
/م3]]-Table1[[#This Row],[البواقى
/م3]],0)</f>
        <v>1.9199999999999998E-2</v>
      </c>
      <c r="Y199" s="21">
        <f t="shared" si="35"/>
        <v>0</v>
      </c>
      <c r="Z199" s="3">
        <v>0</v>
      </c>
      <c r="AA199" s="12">
        <v>1.9199999999999998E-2</v>
      </c>
      <c r="AB199" s="15"/>
      <c r="AD199" s="9">
        <f>IFERROR((Table1[[#This Row],[إجمالى الإستهلاك
/م3]]-Table1[[#This Row],[الكمية 
المنتجة
/م3
 ]]),0)</f>
        <v>0</v>
      </c>
      <c r="AE199" s="29">
        <f>IFERROR((Table1[[#This Row],[الهالك
/م3]]/Table1[[#This Row],[إجمالى الإستهلاك
/م3]]),0)</f>
        <v>0</v>
      </c>
      <c r="AG199" s="5">
        <f>IFERROR((Table1[[#This Row],[عدد
البلوكات]]*0.12),"")</f>
        <v>0</v>
      </c>
      <c r="AH19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4.7999999999999996E-3</v>
      </c>
      <c r="AJ199" s="59">
        <f>IFERROR(Table1[[#This Row],[Plan Hour]]/Table1[[#This Row],[ساعات
العمل
الفعلية]],0)</f>
        <v>0</v>
      </c>
      <c r="AK199" s="1">
        <f>IFERROR((Table1[[#This Row],[الكمية 
الفعلية
/م3]]-Table1[[#This Row],[الكمية 
المنتجة
/م3
 ]]),"")</f>
        <v>0</v>
      </c>
      <c r="AU199" s="18"/>
      <c r="AV199" s="18"/>
      <c r="AW199" s="1"/>
      <c r="AX199" s="1"/>
      <c r="AY199" s="1"/>
      <c r="AZ199" s="1"/>
      <c r="BA199" s="1"/>
      <c r="BB199" s="1" t="e">
        <f t="shared" si="36"/>
        <v>#DIV/0!</v>
      </c>
      <c r="BC199" s="1"/>
      <c r="BD199" s="1" t="e">
        <f t="shared" si="38"/>
        <v>#DIV/0!</v>
      </c>
      <c r="BE199" s="1"/>
      <c r="BF199" s="33">
        <f t="shared" si="37"/>
        <v>0</v>
      </c>
      <c r="BG199" s="11" t="e">
        <f t="shared" si="32"/>
        <v>#DIV/0!</v>
      </c>
      <c r="CB199"/>
      <c r="CC199"/>
      <c r="CD199"/>
      <c r="CE199" s="83"/>
      <c r="CF199"/>
      <c r="CG199"/>
      <c r="CH199"/>
      <c r="CI199"/>
      <c r="CJ199"/>
      <c r="CK199"/>
      <c r="CL199"/>
      <c r="CM199"/>
      <c r="CN199"/>
      <c r="CO199"/>
      <c r="CP199"/>
    </row>
    <row r="200" spans="1:94" ht="22.5" customHeight="1">
      <c r="A200" s="22">
        <v>44213</v>
      </c>
      <c r="B200" s="3" t="str">
        <f>TEXT(Table1[[#This Row],[Date]],"dddd")</f>
        <v>الأحد</v>
      </c>
      <c r="C200" s="3">
        <f>WEEKNUM(Table1[[#This Row],[Date]],16)</f>
        <v>4</v>
      </c>
      <c r="D200" s="3" t="str">
        <f>TEXT(Table1[[#This Row],[Date]],"mmmm")</f>
        <v>يناير</v>
      </c>
      <c r="E200" s="3" t="str">
        <f>TEXT(Table1[[#This Row],[Date]],"yyyy")</f>
        <v>2021</v>
      </c>
      <c r="F200" s="3" t="s">
        <v>8</v>
      </c>
      <c r="G200" s="3">
        <v>9732</v>
      </c>
      <c r="H200" s="5" t="s">
        <v>158</v>
      </c>
      <c r="I200" s="3" t="s">
        <v>85</v>
      </c>
      <c r="J200" s="3">
        <f>IFERROR(VLOOKUP(Table1[[#This Row],[FoamType]],$CB$1:$CC$25,2,FALSE),0)</f>
        <v>2.5</v>
      </c>
      <c r="K200" s="3">
        <v>60</v>
      </c>
      <c r="L200" s="3">
        <v>60</v>
      </c>
      <c r="M200" s="3">
        <v>39</v>
      </c>
      <c r="Q200" s="15">
        <v>20</v>
      </c>
      <c r="R200" s="3">
        <v>714</v>
      </c>
      <c r="S200" s="3">
        <v>39</v>
      </c>
      <c r="T200" s="3">
        <f t="shared" si="33"/>
        <v>100.2456</v>
      </c>
      <c r="U200" s="4">
        <f t="shared" si="34"/>
        <v>100.2456</v>
      </c>
      <c r="W200" s="4">
        <v>20</v>
      </c>
      <c r="X200" s="4">
        <f>IFERROR(   Table1[[#This Row],[البلوكات /م3]]+Table1[[#This Row],[البواقى
 المنصرفه
/م3]]-Table1[[#This Row],[البواقى
/م3]],0)</f>
        <v>103.15000000000002</v>
      </c>
      <c r="Y200" s="21">
        <f t="shared" si="35"/>
        <v>109.80000000000001</v>
      </c>
      <c r="Z200" s="3">
        <v>15</v>
      </c>
      <c r="AA200" s="12">
        <v>5.12</v>
      </c>
      <c r="AB200" s="15">
        <v>20</v>
      </c>
      <c r="AC200" s="20">
        <v>11.77</v>
      </c>
      <c r="AD200" s="9">
        <f>IFERROR((Table1[[#This Row],[إجمالى الإستهلاك
/م3]]-Table1[[#This Row],[الكمية 
المنتجة
/م3
 ]]),0)</f>
        <v>2.9044000000000239</v>
      </c>
      <c r="AE200" s="29">
        <f>IFERROR((Table1[[#This Row],[الهالك
/م3]]/Table1[[#This Row],[إجمالى الإستهلاك
/م3]]),0)</f>
        <v>2.8157052835676426E-2</v>
      </c>
      <c r="AG200" s="5">
        <f>IFERROR((Table1[[#This Row],[عدد
البلوكات]]*0.12),"")</f>
        <v>1.7999999999999998</v>
      </c>
      <c r="AH20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40.098239999999997</v>
      </c>
      <c r="AJ200" s="59">
        <f>IFERROR(Table1[[#This Row],[Plan Hour]]/Table1[[#This Row],[ساعات
العمل
الفعلية]],0)</f>
        <v>0</v>
      </c>
      <c r="AK200" s="1">
        <f>IFERROR((Table1[[#This Row],[الكمية 
الفعلية
/م3]]-Table1[[#This Row],[الكمية 
المنتجة
/م3
 ]]),"")</f>
        <v>0</v>
      </c>
      <c r="AU200" s="18"/>
      <c r="AV200" s="18"/>
      <c r="AW200" s="1"/>
      <c r="AX200" s="1"/>
      <c r="AY200" s="1"/>
      <c r="AZ200" s="1"/>
      <c r="BA200" s="1"/>
      <c r="BB200" s="1" t="e">
        <f t="shared" si="36"/>
        <v>#DIV/0!</v>
      </c>
      <c r="BC200" s="1"/>
      <c r="BD200" s="1" t="e">
        <f t="shared" si="38"/>
        <v>#DIV/0!</v>
      </c>
      <c r="BE200" s="1"/>
      <c r="BF200" s="33">
        <f t="shared" si="37"/>
        <v>0</v>
      </c>
      <c r="BG200" s="11" t="e">
        <f t="shared" si="32"/>
        <v>#DIV/0!</v>
      </c>
      <c r="CB200"/>
      <c r="CC200"/>
      <c r="CD200"/>
      <c r="CE200" s="83"/>
      <c r="CF200"/>
      <c r="CG200"/>
      <c r="CH200"/>
      <c r="CI200"/>
      <c r="CJ200"/>
      <c r="CK200"/>
      <c r="CL200"/>
      <c r="CM200"/>
      <c r="CN200"/>
      <c r="CO200"/>
      <c r="CP200"/>
    </row>
    <row r="201" spans="1:94" ht="22.5" customHeight="1">
      <c r="A201" s="22">
        <v>44213</v>
      </c>
      <c r="B201" s="3" t="str">
        <f>TEXT(Table1[[#This Row],[Date]],"dddd")</f>
        <v>الأحد</v>
      </c>
      <c r="C201" s="3">
        <f>WEEKNUM(Table1[[#This Row],[Date]],16)</f>
        <v>4</v>
      </c>
      <c r="D201" s="3" t="str">
        <f>TEXT(Table1[[#This Row],[Date]],"mmmm")</f>
        <v>يناير</v>
      </c>
      <c r="E201" s="3" t="str">
        <f>TEXT(Table1[[#This Row],[Date]],"yyyy")</f>
        <v>2021</v>
      </c>
      <c r="F201" s="3" t="s">
        <v>8</v>
      </c>
      <c r="G201" s="3">
        <v>211</v>
      </c>
      <c r="H201" s="5" t="s">
        <v>134</v>
      </c>
      <c r="I201" s="3" t="s">
        <v>92</v>
      </c>
      <c r="J201" s="3">
        <f>IFERROR(VLOOKUP(Table1[[#This Row],[FoamType]],$CB$1:$CC$25,2,FALSE),0)</f>
        <v>0.6</v>
      </c>
      <c r="K201" s="3">
        <v>90</v>
      </c>
      <c r="L201" s="3">
        <v>10</v>
      </c>
      <c r="M201" s="3">
        <v>2</v>
      </c>
      <c r="Q201" s="15">
        <v>35</v>
      </c>
      <c r="S201" s="3">
        <v>2</v>
      </c>
      <c r="T201" s="3">
        <v>2.1</v>
      </c>
      <c r="U201" s="4">
        <v>2</v>
      </c>
      <c r="X201" s="4">
        <f>IFERROR(   Table1[[#This Row],[البلوكات /م3]]+Table1[[#This Row],[البواقى
 المنصرفه
/م3]]-Table1[[#This Row],[البواقى
/م3]],0)</f>
        <v>5.14</v>
      </c>
      <c r="Y201" s="21">
        <f t="shared" si="35"/>
        <v>0</v>
      </c>
      <c r="Z201" s="3">
        <v>0</v>
      </c>
      <c r="AA201" s="12">
        <v>5.14</v>
      </c>
      <c r="AB201" s="15">
        <v>35</v>
      </c>
      <c r="AC201" s="20">
        <v>0</v>
      </c>
      <c r="AD201" s="9">
        <f>IFERROR((Table1[[#This Row],[إجمالى الإستهلاك
/م3]]-Table1[[#This Row],[الكمية 
المنتجة
/م3
 ]]),0)</f>
        <v>3.1399999999999997</v>
      </c>
      <c r="AE201" s="29">
        <f>IFERROR((Table1[[#This Row],[الهالك
/م3]]/Table1[[#This Row],[إجمالى الإستهلاك
/م3]]),0)</f>
        <v>0.61089494163424118</v>
      </c>
      <c r="AG201" s="5">
        <f>IFERROR((Table1[[#This Row],[عدد
البلوكات]]*0.12),"")</f>
        <v>0</v>
      </c>
      <c r="AH20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3.3333333333333335</v>
      </c>
      <c r="AJ201" s="59">
        <f>IFERROR(Table1[[#This Row],[Plan Hour]]/Table1[[#This Row],[ساعات
العمل
الفعلية]],0)</f>
        <v>0</v>
      </c>
      <c r="AK201" s="1">
        <f>IFERROR((Table1[[#This Row],[الكمية 
الفعلية
/م3]]-Table1[[#This Row],[الكمية 
المنتجة
/م3
 ]]),"")</f>
        <v>0.10000000000000009</v>
      </c>
      <c r="AU201" s="18"/>
      <c r="AV201" s="18"/>
      <c r="AW201" s="1"/>
      <c r="AX201" s="1"/>
      <c r="AY201" s="1"/>
      <c r="AZ201" s="1"/>
      <c r="BA201" s="1"/>
      <c r="BB201" s="1" t="e">
        <f t="shared" si="36"/>
        <v>#DIV/0!</v>
      </c>
      <c r="BC201" s="1"/>
      <c r="BD201" s="1" t="e">
        <f t="shared" si="38"/>
        <v>#DIV/0!</v>
      </c>
      <c r="BE201" s="1"/>
      <c r="BF201" s="33">
        <f t="shared" si="37"/>
        <v>0</v>
      </c>
      <c r="BG201" s="11" t="e">
        <f t="shared" si="32"/>
        <v>#DIV/0!</v>
      </c>
      <c r="CB201"/>
      <c r="CC201"/>
      <c r="CD201"/>
      <c r="CE201" s="83"/>
      <c r="CF201"/>
      <c r="CG201"/>
      <c r="CH201"/>
      <c r="CI201"/>
      <c r="CJ201"/>
      <c r="CK201"/>
      <c r="CL201"/>
      <c r="CM201"/>
      <c r="CN201"/>
      <c r="CO201"/>
      <c r="CP201"/>
    </row>
    <row r="202" spans="1:94" ht="22.5" customHeight="1">
      <c r="A202" s="22">
        <v>44213</v>
      </c>
      <c r="B202" s="3" t="str">
        <f>TEXT(Table1[[#This Row],[Date]],"dddd")</f>
        <v>الأحد</v>
      </c>
      <c r="C202" s="3">
        <f>WEEKNUM(Table1[[#This Row],[Date]],16)</f>
        <v>4</v>
      </c>
      <c r="D202" s="3" t="str">
        <f>TEXT(Table1[[#This Row],[Date]],"mmmm")</f>
        <v>يناير</v>
      </c>
      <c r="E202" s="3" t="str">
        <f>TEXT(Table1[[#This Row],[Date]],"yyyy")</f>
        <v>2021</v>
      </c>
      <c r="F202" s="3" t="s">
        <v>8</v>
      </c>
      <c r="G202" s="3">
        <v>211</v>
      </c>
      <c r="H202" s="5" t="s">
        <v>134</v>
      </c>
      <c r="I202" s="3" t="s">
        <v>92</v>
      </c>
      <c r="J202" s="3">
        <f>IFERROR(VLOOKUP(Table1[[#This Row],[FoamType]],$CB$1:$CC$25,2,FALSE),0)</f>
        <v>0.6</v>
      </c>
      <c r="K202" s="3">
        <v>90</v>
      </c>
      <c r="L202" s="3">
        <v>10</v>
      </c>
      <c r="M202" s="3">
        <v>4</v>
      </c>
      <c r="Q202" s="15">
        <v>35</v>
      </c>
      <c r="S202" s="3">
        <v>4</v>
      </c>
      <c r="T202" s="3">
        <v>2.1</v>
      </c>
      <c r="U202" s="4">
        <v>2</v>
      </c>
      <c r="X202" s="4">
        <f>IFERROR(   Table1[[#This Row],[البلوكات /م3]]+Table1[[#This Row],[البواقى
 المنصرفه
/م3]]-Table1[[#This Row],[البواقى
/م3]],0)</f>
        <v>0</v>
      </c>
      <c r="Y202" s="21">
        <f t="shared" si="35"/>
        <v>0</v>
      </c>
      <c r="AB202" s="15"/>
      <c r="AD202" s="9">
        <f>IFERROR((Table1[[#This Row],[إجمالى الإستهلاك
/م3]]-Table1[[#This Row],[الكمية 
المنتجة
/م3
 ]]),0)</f>
        <v>-2</v>
      </c>
      <c r="AE202" s="29">
        <f>IFERROR((Table1[[#This Row],[الهالك
/م3]]/Table1[[#This Row],[إجمالى الإستهلاك
/م3]]),0)</f>
        <v>0</v>
      </c>
      <c r="AG202" s="5">
        <f>IFERROR((Table1[[#This Row],[عدد
البلوكات]]*0.12),"")</f>
        <v>0</v>
      </c>
      <c r="AH20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3.3333333333333335</v>
      </c>
      <c r="AJ202" s="59">
        <f>IFERROR(Table1[[#This Row],[Plan Hour]]/Table1[[#This Row],[ساعات
العمل
الفعلية]],0)</f>
        <v>0</v>
      </c>
      <c r="AK202" s="1">
        <f>IFERROR((Table1[[#This Row],[الكمية 
الفعلية
/م3]]-Table1[[#This Row],[الكمية 
المنتجة
/م3
 ]]),"")</f>
        <v>0.10000000000000009</v>
      </c>
      <c r="AU202" s="18"/>
      <c r="AV202" s="18"/>
      <c r="AW202" s="1"/>
      <c r="AX202" s="1"/>
      <c r="AY202" s="1"/>
      <c r="AZ202" s="1"/>
      <c r="BA202" s="1"/>
      <c r="BB202" s="1" t="e">
        <f t="shared" si="36"/>
        <v>#DIV/0!</v>
      </c>
      <c r="BC202" s="1"/>
      <c r="BD202" s="1" t="e">
        <f t="shared" si="38"/>
        <v>#DIV/0!</v>
      </c>
      <c r="BE202" s="1"/>
      <c r="BF202" s="33">
        <f t="shared" si="37"/>
        <v>0</v>
      </c>
      <c r="BG202" s="11" t="e">
        <f t="shared" si="32"/>
        <v>#DIV/0!</v>
      </c>
      <c r="CB202"/>
      <c r="CC202"/>
      <c r="CD202"/>
      <c r="CE202" s="83"/>
      <c r="CF202"/>
      <c r="CG202"/>
      <c r="CH202"/>
      <c r="CI202"/>
      <c r="CJ202"/>
      <c r="CK202"/>
      <c r="CL202"/>
      <c r="CM202"/>
      <c r="CN202"/>
      <c r="CO202"/>
      <c r="CP202"/>
    </row>
    <row r="203" spans="1:94" ht="22.5" customHeight="1">
      <c r="A203" s="22">
        <v>44214</v>
      </c>
      <c r="B203" s="9" t="str">
        <f>TEXT(Table1[[#This Row],[Date]],"dddd")</f>
        <v>الإثنين</v>
      </c>
      <c r="C203" s="9">
        <f>WEEKNUM(Table1[[#This Row],[Date]],16)</f>
        <v>4</v>
      </c>
      <c r="D203" s="9" t="str">
        <f>TEXT(Table1[[#This Row],[Date]],"mmmm")</f>
        <v>يناير</v>
      </c>
      <c r="E203" s="9" t="str">
        <f>TEXT(Table1[[#This Row],[Date]],"yyyy")</f>
        <v>2021</v>
      </c>
      <c r="F203" s="9" t="s">
        <v>8</v>
      </c>
      <c r="G203" s="9">
        <v>197</v>
      </c>
      <c r="H203" s="9" t="s">
        <v>155</v>
      </c>
      <c r="I203" s="9" t="s">
        <v>136</v>
      </c>
      <c r="J203" s="3">
        <f>IFERROR(VLOOKUP(Table1[[#This Row],[FoamType]],$CB$1:$CC$25,2,FALSE),0)</f>
        <v>1.5</v>
      </c>
      <c r="K203" s="9">
        <v>200</v>
      </c>
      <c r="L203" s="9">
        <v>100</v>
      </c>
      <c r="M203" s="9">
        <v>2</v>
      </c>
      <c r="N203" s="9"/>
      <c r="O203" s="9"/>
      <c r="P203" s="9"/>
      <c r="Q203" s="9">
        <v>35</v>
      </c>
      <c r="R203" s="9"/>
      <c r="S203" s="9">
        <v>2.1</v>
      </c>
      <c r="T203" s="9">
        <v>1.5</v>
      </c>
      <c r="U203" s="9">
        <v>1.5</v>
      </c>
      <c r="V203" s="9"/>
      <c r="W203" s="9"/>
      <c r="X203" s="9">
        <f>IFERROR(   Table1[[#This Row],[البلوكات /م3]]+Table1[[#This Row],[البواقى
 المنصرفه
/م3]]-Table1[[#This Row],[البواقى
/م3]],0)</f>
        <v>1.6</v>
      </c>
      <c r="Y203" s="9">
        <f t="shared" si="35"/>
        <v>0</v>
      </c>
      <c r="Z203" s="9"/>
      <c r="AA203" s="9">
        <v>2.6</v>
      </c>
      <c r="AB203" s="9">
        <v>35</v>
      </c>
      <c r="AC203" s="9">
        <v>1</v>
      </c>
      <c r="AD203" s="9">
        <f>IFERROR((Table1[[#This Row],[إجمالى الإستهلاك
/م3]]-Table1[[#This Row],[الكمية 
المنتجة
/م3
 ]]),0)</f>
        <v>0.10000000000000009</v>
      </c>
      <c r="AE203" s="29">
        <f>IFERROR((Table1[[#This Row],[الهالك
/م3]]/Table1[[#This Row],[إجمالى الإستهلاك
/م3]]),0)</f>
        <v>6.2500000000000056E-2</v>
      </c>
      <c r="AF203" s="9">
        <v>3.11</v>
      </c>
      <c r="AG203" s="9">
        <f>IFERROR((Table1[[#This Row],[عدد
البلوكات]]*0.12),"")</f>
        <v>0</v>
      </c>
      <c r="AH203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I203" s="9">
        <v>85</v>
      </c>
      <c r="AJ203" s="60">
        <f>IFERROR(Table1[[#This Row],[Plan Hour]]/Table1[[#This Row],[ساعات
العمل
الفعلية]],0)</f>
        <v>1.1764705882352941E-2</v>
      </c>
      <c r="AK203" s="9">
        <f>IFERROR((Table1[[#This Row],[الكمية 
الفعلية
/م3]]-Table1[[#This Row],[الكمية 
المنتجة
/م3
 ]]),"")</f>
        <v>0</v>
      </c>
      <c r="AL203" s="9"/>
      <c r="AM203" s="9"/>
      <c r="AN203" s="9"/>
      <c r="AO203" s="9"/>
      <c r="AP203" s="9">
        <v>0</v>
      </c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 t="e">
        <f t="shared" si="36"/>
        <v>#DIV/0!</v>
      </c>
      <c r="BC203" s="9"/>
      <c r="BD203" s="9" t="e">
        <f t="shared" si="38"/>
        <v>#DIV/0!</v>
      </c>
      <c r="BE203" s="9"/>
      <c r="BF203" s="9">
        <f t="shared" si="37"/>
        <v>0</v>
      </c>
      <c r="BG203" s="9" t="e">
        <f t="shared" si="32"/>
        <v>#DIV/0!</v>
      </c>
      <c r="CB203"/>
      <c r="CC203"/>
      <c r="CD203"/>
      <c r="CE203" s="83"/>
      <c r="CF203"/>
      <c r="CG203"/>
      <c r="CH203"/>
      <c r="CI203"/>
      <c r="CJ203"/>
      <c r="CK203"/>
      <c r="CL203"/>
      <c r="CM203"/>
      <c r="CN203"/>
      <c r="CO203"/>
      <c r="CP203"/>
    </row>
    <row r="204" spans="1:94" ht="22.5" customHeight="1">
      <c r="A204" s="22">
        <v>44214</v>
      </c>
      <c r="B204" s="3" t="str">
        <f>TEXT(Table1[[#This Row],[Date]],"dddd")</f>
        <v>الإثنين</v>
      </c>
      <c r="C204" s="3">
        <f>WEEKNUM(Table1[[#This Row],[Date]],16)</f>
        <v>4</v>
      </c>
      <c r="D204" s="3" t="str">
        <f>TEXT(Table1[[#This Row],[Date]],"mmmm")</f>
        <v>يناير</v>
      </c>
      <c r="E204" s="3" t="str">
        <f>TEXT(Table1[[#This Row],[Date]],"yyyy")</f>
        <v>2021</v>
      </c>
      <c r="F204" s="3" t="s">
        <v>8</v>
      </c>
      <c r="G204" s="3">
        <v>250</v>
      </c>
      <c r="H204" s="5" t="s">
        <v>142</v>
      </c>
      <c r="I204" s="3" t="s">
        <v>86</v>
      </c>
      <c r="J204" s="3">
        <f>IFERROR(VLOOKUP(Table1[[#This Row],[FoamType]],$CB$1:$CC$25,2,FALSE),0)</f>
        <v>3</v>
      </c>
      <c r="K204" s="3">
        <v>200</v>
      </c>
      <c r="L204" s="3">
        <v>100</v>
      </c>
      <c r="M204" s="3">
        <v>2</v>
      </c>
      <c r="Q204" s="15">
        <v>8</v>
      </c>
      <c r="S204" s="3">
        <v>2.2000000000000002</v>
      </c>
      <c r="T204" s="3">
        <v>4</v>
      </c>
      <c r="U204" s="4">
        <v>4</v>
      </c>
      <c r="W204" s="4">
        <v>8</v>
      </c>
      <c r="X204" s="4">
        <f>IFERROR(   Table1[[#This Row],[البلوكات /م3]]+Table1[[#This Row],[البواقى
 المنصرفه
/م3]]-Table1[[#This Row],[البواقى
/م3]],0)</f>
        <v>4.7300000000000004</v>
      </c>
      <c r="Y204" s="21">
        <f t="shared" si="35"/>
        <v>14.64</v>
      </c>
      <c r="Z204" s="3">
        <v>2</v>
      </c>
      <c r="AA204" s="12">
        <v>0.77</v>
      </c>
      <c r="AB204" s="15">
        <v>8</v>
      </c>
      <c r="AC204" s="20">
        <v>10.68</v>
      </c>
      <c r="AD204" s="9">
        <f>IFERROR((Table1[[#This Row],[إجمالى الإستهلاك
/م3]]-Table1[[#This Row],[الكمية 
المنتجة
/م3
 ]]),0)</f>
        <v>0.73000000000000043</v>
      </c>
      <c r="AE204" s="29">
        <f>IFERROR((Table1[[#This Row],[الهالك
/م3]]/Table1[[#This Row],[إجمالى الإستهلاك
/م3]]),0)</f>
        <v>0.15433403805496837</v>
      </c>
      <c r="AG204" s="5">
        <f>IFERROR((Table1[[#This Row],[عدد
البلوكات]]*0.12),"")</f>
        <v>0.24</v>
      </c>
      <c r="AH20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1.3333333333333333</v>
      </c>
      <c r="AJ204" s="59">
        <f>IFERROR(Table1[[#This Row],[Plan Hour]]/Table1[[#This Row],[ساعات
العمل
الفعلية]],0)</f>
        <v>0</v>
      </c>
      <c r="AK204" s="1">
        <f>IFERROR((Table1[[#This Row],[الكمية 
الفعلية
/م3]]-Table1[[#This Row],[الكمية 
المنتجة
/م3
 ]]),"")</f>
        <v>0</v>
      </c>
      <c r="AU204" s="18"/>
      <c r="AV204" s="18"/>
      <c r="AW204" s="1"/>
      <c r="AX204" s="1"/>
      <c r="AY204" s="1"/>
      <c r="AZ204" s="1"/>
      <c r="BA204" s="1"/>
      <c r="BB204" s="1" t="e">
        <f t="shared" si="36"/>
        <v>#DIV/0!</v>
      </c>
      <c r="BC204" s="1"/>
      <c r="BD204" s="1" t="e">
        <f t="shared" si="38"/>
        <v>#DIV/0!</v>
      </c>
      <c r="BE204" s="1"/>
      <c r="BF204" s="33">
        <f t="shared" si="37"/>
        <v>0</v>
      </c>
      <c r="BG204" s="11" t="e">
        <f t="shared" si="32"/>
        <v>#DIV/0!</v>
      </c>
      <c r="CB204"/>
      <c r="CC204"/>
      <c r="CD204"/>
      <c r="CE204" s="83"/>
      <c r="CF204"/>
      <c r="CG204"/>
      <c r="CH204"/>
      <c r="CI204"/>
      <c r="CJ204"/>
      <c r="CK204"/>
      <c r="CL204"/>
      <c r="CM204"/>
      <c r="CN204"/>
      <c r="CO204"/>
      <c r="CP204"/>
    </row>
    <row r="205" spans="1:94" ht="22.5" customHeight="1">
      <c r="A205" s="22">
        <v>44214</v>
      </c>
      <c r="B205" s="3" t="str">
        <f>TEXT(Table1[[#This Row],[Date]],"dddd")</f>
        <v>الإثنين</v>
      </c>
      <c r="C205" s="3">
        <f>WEEKNUM(Table1[[#This Row],[Date]],16)</f>
        <v>4</v>
      </c>
      <c r="D205" s="3" t="str">
        <f>TEXT(Table1[[#This Row],[Date]],"mmmm")</f>
        <v>يناير</v>
      </c>
      <c r="E205" s="3" t="str">
        <f>TEXT(Table1[[#This Row],[Date]],"yyyy")</f>
        <v>2021</v>
      </c>
      <c r="F205" s="3" t="s">
        <v>8</v>
      </c>
      <c r="G205" s="3">
        <v>241</v>
      </c>
      <c r="H205" s="5" t="s">
        <v>154</v>
      </c>
      <c r="I205" s="3" t="s">
        <v>87</v>
      </c>
      <c r="J205" s="3">
        <f>IFERROR(VLOOKUP(Table1[[#This Row],[FoamType]],$CB$1:$CC$25,2,FALSE),0)</f>
        <v>2</v>
      </c>
      <c r="K205" s="3">
        <v>200</v>
      </c>
      <c r="L205" s="3">
        <v>100</v>
      </c>
      <c r="M205" s="3">
        <v>5</v>
      </c>
      <c r="Q205" s="15">
        <v>25</v>
      </c>
      <c r="S205" s="3">
        <v>5.0999999999999996</v>
      </c>
      <c r="T205" s="3">
        <v>1</v>
      </c>
      <c r="U205" s="4">
        <v>1</v>
      </c>
      <c r="X205" s="4">
        <f>IFERROR(   Table1[[#This Row],[البلوكات /م3]]+Table1[[#This Row],[البواقى
 المنصرفه
/م3]]-Table1[[#This Row],[البواقى
/م3]],0)</f>
        <v>0</v>
      </c>
      <c r="Y205" s="21">
        <f t="shared" si="35"/>
        <v>0</v>
      </c>
      <c r="AB205" s="15"/>
      <c r="AD205" s="9">
        <f>IFERROR((Table1[[#This Row],[إجمالى الإستهلاك
/م3]]-Table1[[#This Row],[الكمية 
المنتجة
/م3
 ]]),0)</f>
        <v>-1</v>
      </c>
      <c r="AE205" s="29">
        <f>IFERROR((Table1[[#This Row],[الهالك
/م3]]/Table1[[#This Row],[إجمالى الإستهلاك
/م3]]),0)</f>
        <v>0</v>
      </c>
      <c r="AG205" s="5">
        <f>IFERROR((Table1[[#This Row],[عدد
البلوكات]]*0.12),"")</f>
        <v>0</v>
      </c>
      <c r="AH20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</v>
      </c>
      <c r="AJ205" s="59">
        <f>IFERROR(Table1[[#This Row],[Plan Hour]]/Table1[[#This Row],[ساعات
العمل
الفعلية]],0)</f>
        <v>0</v>
      </c>
      <c r="AK205" s="1">
        <f>IFERROR((Table1[[#This Row],[الكمية 
الفعلية
/م3]]-Table1[[#This Row],[الكمية 
المنتجة
/م3
 ]]),"")</f>
        <v>0</v>
      </c>
      <c r="AU205" s="18"/>
      <c r="AV205" s="18"/>
      <c r="AW205" s="1"/>
      <c r="AX205" s="1"/>
      <c r="AY205" s="1"/>
      <c r="AZ205" s="1"/>
      <c r="BA205" s="1"/>
      <c r="BB205" s="1" t="e">
        <f t="shared" si="36"/>
        <v>#DIV/0!</v>
      </c>
      <c r="BC205" s="1"/>
      <c r="BD205" s="1" t="e">
        <f t="shared" si="38"/>
        <v>#DIV/0!</v>
      </c>
      <c r="BE205" s="1"/>
      <c r="BF205" s="33">
        <f t="shared" si="37"/>
        <v>0</v>
      </c>
      <c r="BG205" s="11" t="e">
        <f t="shared" si="32"/>
        <v>#DIV/0!</v>
      </c>
      <c r="CB205"/>
      <c r="CC205"/>
      <c r="CD205"/>
      <c r="CE205" s="83"/>
      <c r="CF205"/>
      <c r="CG205"/>
      <c r="CH205"/>
      <c r="CI205"/>
      <c r="CJ205"/>
      <c r="CK205"/>
      <c r="CL205"/>
      <c r="CM205"/>
      <c r="CN205"/>
      <c r="CO205"/>
      <c r="CP205"/>
    </row>
    <row r="206" spans="1:94" ht="22.5" customHeight="1">
      <c r="A206" s="22">
        <v>44214</v>
      </c>
      <c r="B206" s="3" t="str">
        <f>TEXT(Table1[[#This Row],[Date]],"dddd")</f>
        <v>الإثنين</v>
      </c>
      <c r="C206" s="3">
        <f>WEEKNUM(Table1[[#This Row],[Date]],16)</f>
        <v>4</v>
      </c>
      <c r="D206" s="3" t="str">
        <f>TEXT(Table1[[#This Row],[Date]],"mmmm")</f>
        <v>يناير</v>
      </c>
      <c r="E206" s="3" t="str">
        <f>TEXT(Table1[[#This Row],[Date]],"yyyy")</f>
        <v>2021</v>
      </c>
      <c r="F206" s="3" t="s">
        <v>8</v>
      </c>
      <c r="G206" s="3">
        <v>114</v>
      </c>
      <c r="H206" s="5" t="s">
        <v>152</v>
      </c>
      <c r="I206" s="3" t="s">
        <v>87</v>
      </c>
      <c r="J206" s="3">
        <f>IFERROR(VLOOKUP(Table1[[#This Row],[FoamType]],$CB$1:$CC$25,2,FALSE),0)</f>
        <v>2</v>
      </c>
      <c r="K206" s="3">
        <v>200</v>
      </c>
      <c r="L206" s="3">
        <v>80</v>
      </c>
      <c r="M206" s="3">
        <v>70</v>
      </c>
      <c r="Q206" s="15">
        <v>20</v>
      </c>
      <c r="R206" s="3">
        <v>29</v>
      </c>
      <c r="S206" s="3">
        <v>70</v>
      </c>
      <c r="T206" s="3">
        <f t="shared" si="33"/>
        <v>32.479999999999997</v>
      </c>
      <c r="U206" s="4">
        <f t="shared" si="34"/>
        <v>32.479999999999997</v>
      </c>
      <c r="W206" s="4">
        <v>20</v>
      </c>
      <c r="X206" s="4">
        <f>IFERROR(   Table1[[#This Row],[البلوكات /م3]]+Table1[[#This Row],[البواقى
 المنصرفه
/م3]]-Table1[[#This Row],[البواقى
/م3]],0)</f>
        <v>86.9</v>
      </c>
      <c r="Y206" s="21">
        <v>96</v>
      </c>
      <c r="Z206" s="3">
        <v>16</v>
      </c>
      <c r="AA206" s="12">
        <v>0</v>
      </c>
      <c r="AB206" s="15">
        <v>20</v>
      </c>
      <c r="AC206" s="20">
        <v>9.1</v>
      </c>
      <c r="AD206" s="9">
        <f>IFERROR((Table1[[#This Row],[إجمالى الإستهلاك
/م3]]-Table1[[#This Row],[الكمية 
المنتجة
/م3
 ]]),0)</f>
        <v>54.420000000000009</v>
      </c>
      <c r="AE206" s="29">
        <f>IFERROR((Table1[[#This Row],[الهالك
/م3]]/Table1[[#This Row],[إجمالى الإستهلاك
/م3]]),0)</f>
        <v>0.6262370540851554</v>
      </c>
      <c r="AG206" s="5">
        <f>IFERROR((Table1[[#This Row],[عدد
البلوكات]]*0.12),"")</f>
        <v>1.92</v>
      </c>
      <c r="AH20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16.239999999999998</v>
      </c>
      <c r="AJ206" s="59">
        <f>IFERROR(Table1[[#This Row],[Plan Hour]]/Table1[[#This Row],[ساعات
العمل
الفعلية]],0)</f>
        <v>0</v>
      </c>
      <c r="AK206" s="1">
        <f>IFERROR((Table1[[#This Row],[الكمية 
الفعلية
/م3]]-Table1[[#This Row],[الكمية 
المنتجة
/م3
 ]]),"")</f>
        <v>0</v>
      </c>
      <c r="AU206" s="18"/>
      <c r="AV206" s="18"/>
      <c r="AW206" s="1"/>
      <c r="AX206" s="1"/>
      <c r="AY206" s="1"/>
      <c r="AZ206" s="1"/>
      <c r="BA206" s="1"/>
      <c r="BB206" s="1" t="e">
        <f t="shared" si="36"/>
        <v>#DIV/0!</v>
      </c>
      <c r="BC206" s="1"/>
      <c r="BD206" s="1" t="e">
        <f t="shared" si="38"/>
        <v>#DIV/0!</v>
      </c>
      <c r="BE206" s="1"/>
      <c r="BF206" s="33">
        <f t="shared" si="37"/>
        <v>0</v>
      </c>
      <c r="BG206" s="11" t="e">
        <f t="shared" si="32"/>
        <v>#DIV/0!</v>
      </c>
      <c r="CB206"/>
      <c r="CC206"/>
      <c r="CD206"/>
      <c r="CE206" s="83"/>
      <c r="CF206"/>
      <c r="CG206"/>
      <c r="CH206"/>
      <c r="CI206"/>
      <c r="CJ206"/>
      <c r="CK206"/>
      <c r="CL206"/>
      <c r="CM206"/>
      <c r="CN206"/>
      <c r="CO206"/>
      <c r="CP206"/>
    </row>
    <row r="207" spans="1:94" ht="22.5" customHeight="1">
      <c r="A207" s="22">
        <v>44214</v>
      </c>
      <c r="B207" s="3" t="str">
        <f>TEXT(Table1[[#This Row],[Date]],"dddd")</f>
        <v>الإثنين</v>
      </c>
      <c r="C207" s="3">
        <f>WEEKNUM(Table1[[#This Row],[Date]],16)</f>
        <v>4</v>
      </c>
      <c r="D207" s="3" t="str">
        <f>TEXT(Table1[[#This Row],[Date]],"mmmm")</f>
        <v>يناير</v>
      </c>
      <c r="E207" s="3" t="str">
        <f>TEXT(Table1[[#This Row],[Date]],"yyyy")</f>
        <v>2021</v>
      </c>
      <c r="F207" s="3" t="s">
        <v>8</v>
      </c>
      <c r="G207" s="3">
        <v>269</v>
      </c>
      <c r="I207" s="3" t="s">
        <v>87</v>
      </c>
      <c r="J207" s="3">
        <f>IFERROR(VLOOKUP(Table1[[#This Row],[FoamType]],$CB$1:$CC$25,2,FALSE),0)</f>
        <v>2</v>
      </c>
      <c r="K207" s="3">
        <v>200</v>
      </c>
      <c r="L207" s="3">
        <v>100</v>
      </c>
      <c r="M207" s="3">
        <v>1</v>
      </c>
      <c r="Q207" s="15">
        <v>20</v>
      </c>
      <c r="S207" s="3">
        <v>1.2</v>
      </c>
      <c r="T207" s="3">
        <v>0.5</v>
      </c>
      <c r="U207" s="4">
        <v>0.5</v>
      </c>
      <c r="X207" s="4">
        <f>IFERROR(   Table1[[#This Row],[البلوكات /م3]]+Table1[[#This Row],[البواقى
 المنصرفه
/م3]]-Table1[[#This Row],[البواقى
/م3]],0)</f>
        <v>0</v>
      </c>
      <c r="Y207" s="21">
        <f t="shared" si="35"/>
        <v>0</v>
      </c>
      <c r="AB207" s="15"/>
      <c r="AD207" s="9">
        <f>IFERROR((Table1[[#This Row],[إجمالى الإستهلاك
/م3]]-Table1[[#This Row],[الكمية 
المنتجة
/م3
 ]]),0)</f>
        <v>-0.5</v>
      </c>
      <c r="AE207" s="29">
        <f>IFERROR((Table1[[#This Row],[الهالك
/م3]]/Table1[[#This Row],[إجمالى الإستهلاك
/م3]]),0)</f>
        <v>0</v>
      </c>
      <c r="AG207" s="5">
        <f>IFERROR((Table1[[#This Row],[عدد
البلوكات]]*0.12),"")</f>
        <v>0</v>
      </c>
      <c r="AH20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0.25</v>
      </c>
      <c r="AJ207" s="59">
        <f>IFERROR(Table1[[#This Row],[Plan Hour]]/Table1[[#This Row],[ساعات
العمل
الفعلية]],0)</f>
        <v>0</v>
      </c>
      <c r="AK207" s="1">
        <f>IFERROR((Table1[[#This Row],[الكمية 
الفعلية
/م3]]-Table1[[#This Row],[الكمية 
المنتجة
/م3
 ]]),"")</f>
        <v>0</v>
      </c>
      <c r="AU207" s="18"/>
      <c r="AV207" s="18"/>
      <c r="AW207" s="1"/>
      <c r="AX207" s="1"/>
      <c r="AY207" s="1"/>
      <c r="AZ207" s="1"/>
      <c r="BA207" s="1"/>
      <c r="BB207" s="1" t="e">
        <f t="shared" si="36"/>
        <v>#DIV/0!</v>
      </c>
      <c r="BC207" s="1"/>
      <c r="BD207" s="1" t="e">
        <f t="shared" si="38"/>
        <v>#DIV/0!</v>
      </c>
      <c r="BE207" s="1"/>
      <c r="BF207" s="33">
        <f t="shared" si="37"/>
        <v>0</v>
      </c>
      <c r="BG207" s="11" t="e">
        <f t="shared" si="32"/>
        <v>#DIV/0!</v>
      </c>
      <c r="CB207"/>
      <c r="CC207"/>
      <c r="CD207"/>
      <c r="CE207" s="83"/>
      <c r="CF207"/>
      <c r="CG207"/>
      <c r="CH207"/>
      <c r="CI207"/>
      <c r="CJ207"/>
      <c r="CK207"/>
      <c r="CL207"/>
      <c r="CM207"/>
      <c r="CN207"/>
      <c r="CO207"/>
      <c r="CP207"/>
    </row>
    <row r="208" spans="1:94" ht="22.5" customHeight="1">
      <c r="A208" s="22">
        <v>44214</v>
      </c>
      <c r="B208" s="3" t="str">
        <f>TEXT(Table1[[#This Row],[Date]],"dddd")</f>
        <v>الإثنين</v>
      </c>
      <c r="C208" s="3">
        <f>WEEKNUM(Table1[[#This Row],[Date]],16)</f>
        <v>4</v>
      </c>
      <c r="D208" s="3" t="str">
        <f>TEXT(Table1[[#This Row],[Date]],"mmmm")</f>
        <v>يناير</v>
      </c>
      <c r="E208" s="3" t="str">
        <f>TEXT(Table1[[#This Row],[Date]],"yyyy")</f>
        <v>2021</v>
      </c>
      <c r="F208" s="3" t="s">
        <v>8</v>
      </c>
      <c r="G208" s="3">
        <v>237</v>
      </c>
      <c r="H208" s="5" t="s">
        <v>60</v>
      </c>
      <c r="I208" s="3" t="s">
        <v>87</v>
      </c>
      <c r="J208" s="3">
        <f>IFERROR(VLOOKUP(Table1[[#This Row],[FoamType]],$CB$1:$CC$25,2,FALSE),0)</f>
        <v>2</v>
      </c>
      <c r="K208" s="3">
        <v>200</v>
      </c>
      <c r="L208" s="3">
        <v>100</v>
      </c>
      <c r="M208" s="3">
        <v>2</v>
      </c>
      <c r="Q208" s="15">
        <v>22</v>
      </c>
      <c r="S208" s="3">
        <v>2.1</v>
      </c>
      <c r="T208" s="3">
        <v>6</v>
      </c>
      <c r="U208" s="4">
        <v>6</v>
      </c>
      <c r="W208" s="4">
        <v>25</v>
      </c>
      <c r="X208" s="4">
        <f>IFERROR(   Table1[[#This Row],[البلوكات /م3]]+Table1[[#This Row],[البواقى
 المنصرفه
/م3]]-Table1[[#This Row],[البواقى
/م3]],0)</f>
        <v>7.6100000000000012</v>
      </c>
      <c r="Y208" s="21">
        <f t="shared" si="35"/>
        <v>14.64</v>
      </c>
      <c r="Z208" s="3">
        <v>2</v>
      </c>
      <c r="AA208" s="12">
        <v>3.66</v>
      </c>
      <c r="AB208" s="15">
        <v>25</v>
      </c>
      <c r="AC208" s="20">
        <v>10.69</v>
      </c>
      <c r="AD208" s="9">
        <f>IFERROR((Table1[[#This Row],[إجمالى الإستهلاك
/م3]]-Table1[[#This Row],[الكمية 
المنتجة
/م3
 ]]),0)</f>
        <v>1.6100000000000012</v>
      </c>
      <c r="AE208" s="29">
        <f>IFERROR((Table1[[#This Row],[الهالك
/م3]]/Table1[[#This Row],[إجمالى الإستهلاك
/م3]]),0)</f>
        <v>0.21156373193166897</v>
      </c>
      <c r="AG208" s="5">
        <f>IFERROR((Table1[[#This Row],[عدد
البلوكات]]*0.12),"")</f>
        <v>0.24</v>
      </c>
      <c r="AH20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</v>
      </c>
      <c r="AJ208" s="59">
        <f>IFERROR(Table1[[#This Row],[Plan Hour]]/Table1[[#This Row],[ساعات
العمل
الفعلية]],0)</f>
        <v>0</v>
      </c>
      <c r="AK208" s="1">
        <f>IFERROR((Table1[[#This Row],[الكمية 
الفعلية
/م3]]-Table1[[#This Row],[الكمية 
المنتجة
/م3
 ]]),"")</f>
        <v>0</v>
      </c>
      <c r="AU208" s="18"/>
      <c r="AV208" s="18"/>
      <c r="AW208" s="1"/>
      <c r="AX208" s="1"/>
      <c r="AY208" s="1"/>
      <c r="AZ208" s="1"/>
      <c r="BA208" s="1"/>
      <c r="BB208" s="1" t="e">
        <f t="shared" si="36"/>
        <v>#DIV/0!</v>
      </c>
      <c r="BC208" s="1"/>
      <c r="BD208" s="1" t="e">
        <f t="shared" si="38"/>
        <v>#DIV/0!</v>
      </c>
      <c r="BE208" s="1"/>
      <c r="BF208" s="33">
        <f t="shared" si="37"/>
        <v>0</v>
      </c>
      <c r="BG208" s="11" t="e">
        <f t="shared" si="32"/>
        <v>#DIV/0!</v>
      </c>
      <c r="CB208"/>
      <c r="CC208"/>
      <c r="CD208"/>
      <c r="CE208" s="83"/>
      <c r="CF208"/>
      <c r="CG208"/>
      <c r="CH208"/>
      <c r="CI208"/>
      <c r="CJ208"/>
      <c r="CK208"/>
      <c r="CL208"/>
      <c r="CM208"/>
      <c r="CN208"/>
      <c r="CO208"/>
      <c r="CP208"/>
    </row>
    <row r="209" spans="1:94" ht="22.5" customHeight="1">
      <c r="A209" s="22">
        <v>44214</v>
      </c>
      <c r="B209" s="3" t="str">
        <f>TEXT(Table1[[#This Row],[Date]],"dddd")</f>
        <v>الإثنين</v>
      </c>
      <c r="C209" s="3">
        <f>WEEKNUM(Table1[[#This Row],[Date]],16)</f>
        <v>4</v>
      </c>
      <c r="D209" s="3" t="str">
        <f>TEXT(Table1[[#This Row],[Date]],"mmmm")</f>
        <v>يناير</v>
      </c>
      <c r="E209" s="3" t="str">
        <f>TEXT(Table1[[#This Row],[Date]],"yyyy")</f>
        <v>2021</v>
      </c>
      <c r="F209" s="3" t="s">
        <v>8</v>
      </c>
      <c r="G209" s="3">
        <v>149</v>
      </c>
      <c r="I209" s="3" t="s">
        <v>87</v>
      </c>
      <c r="J209" s="3">
        <f>IFERROR(VLOOKUP(Table1[[#This Row],[FoamType]],$CB$1:$CC$25,2,FALSE),0)</f>
        <v>2</v>
      </c>
      <c r="K209" s="3">
        <v>200</v>
      </c>
      <c r="L209" s="3">
        <v>50</v>
      </c>
      <c r="M209" s="3">
        <v>45</v>
      </c>
      <c r="Q209" s="15">
        <v>20</v>
      </c>
      <c r="R209" s="3">
        <v>56</v>
      </c>
      <c r="S209" s="3">
        <v>45</v>
      </c>
      <c r="T209" s="3">
        <f t="shared" si="33"/>
        <v>25.2</v>
      </c>
      <c r="U209" s="4">
        <f t="shared" si="34"/>
        <v>25.2</v>
      </c>
      <c r="X209" s="4">
        <f>IFERROR(   Table1[[#This Row],[البلوكات /م3]]+Table1[[#This Row],[البواقى
 المنصرفه
/م3]]-Table1[[#This Row],[البواقى
/م3]],0)</f>
        <v>0</v>
      </c>
      <c r="Y209" s="21">
        <f t="shared" si="35"/>
        <v>0</v>
      </c>
      <c r="AB209" s="15"/>
      <c r="AD209" s="9">
        <f>IFERROR((Table1[[#This Row],[إجمالى الإستهلاك
/م3]]-Table1[[#This Row],[الكمية 
المنتجة
/م3
 ]]),0)</f>
        <v>-25.2</v>
      </c>
      <c r="AE209" s="29">
        <f>IFERROR((Table1[[#This Row],[الهالك
/م3]]/Table1[[#This Row],[إجمالى الإستهلاك
/م3]]),0)</f>
        <v>0</v>
      </c>
      <c r="AG209" s="5">
        <f>IFERROR((Table1[[#This Row],[عدد
البلوكات]]*0.12),"")</f>
        <v>0</v>
      </c>
      <c r="AH20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12.6</v>
      </c>
      <c r="AJ209" s="59">
        <f>IFERROR(Table1[[#This Row],[Plan Hour]]/Table1[[#This Row],[ساعات
العمل
الفعلية]],0)</f>
        <v>0</v>
      </c>
      <c r="AK209" s="1">
        <f>IFERROR((Table1[[#This Row],[الكمية 
الفعلية
/م3]]-Table1[[#This Row],[الكمية 
المنتجة
/م3
 ]]),"")</f>
        <v>0</v>
      </c>
      <c r="AU209" s="18"/>
      <c r="AV209" s="18"/>
      <c r="AW209" s="1"/>
      <c r="AX209" s="1"/>
      <c r="AY209" s="1"/>
      <c r="AZ209" s="1"/>
      <c r="BA209" s="1"/>
      <c r="BB209" s="1" t="e">
        <f t="shared" si="36"/>
        <v>#DIV/0!</v>
      </c>
      <c r="BC209" s="1"/>
      <c r="BD209" s="1" t="e">
        <f t="shared" si="38"/>
        <v>#DIV/0!</v>
      </c>
      <c r="BE209" s="1"/>
      <c r="BF209" s="33">
        <f t="shared" si="37"/>
        <v>0</v>
      </c>
      <c r="BG209" s="11" t="e">
        <f t="shared" si="32"/>
        <v>#DIV/0!</v>
      </c>
      <c r="CB209"/>
      <c r="CC209"/>
      <c r="CD209"/>
      <c r="CE209" s="83"/>
      <c r="CF209"/>
      <c r="CG209"/>
      <c r="CH209"/>
      <c r="CI209"/>
      <c r="CJ209"/>
      <c r="CK209"/>
      <c r="CL209"/>
      <c r="CM209"/>
      <c r="CN209"/>
      <c r="CO209"/>
      <c r="CP209"/>
    </row>
    <row r="210" spans="1:94" ht="22.5" customHeight="1">
      <c r="A210" s="22">
        <v>44214</v>
      </c>
      <c r="B210" s="3" t="str">
        <f>TEXT(Table1[[#This Row],[Date]],"dddd")</f>
        <v>الإثنين</v>
      </c>
      <c r="C210" s="3">
        <f>WEEKNUM(Table1[[#This Row],[Date]],16)</f>
        <v>4</v>
      </c>
      <c r="D210" s="3" t="str">
        <f>TEXT(Table1[[#This Row],[Date]],"mmmm")</f>
        <v>يناير</v>
      </c>
      <c r="E210" s="3" t="str">
        <f>TEXT(Table1[[#This Row],[Date]],"yyyy")</f>
        <v>2021</v>
      </c>
      <c r="F210" s="3" t="s">
        <v>8</v>
      </c>
      <c r="G210" s="3">
        <v>114</v>
      </c>
      <c r="H210" s="5" t="s">
        <v>152</v>
      </c>
      <c r="I210" s="3" t="s">
        <v>87</v>
      </c>
      <c r="J210" s="3">
        <f>IFERROR(VLOOKUP(Table1[[#This Row],[FoamType]],$CB$1:$CC$25,2,FALSE),0)</f>
        <v>2</v>
      </c>
      <c r="K210" s="3">
        <v>200</v>
      </c>
      <c r="L210" s="3">
        <v>80</v>
      </c>
      <c r="M210" s="3">
        <v>30</v>
      </c>
      <c r="Q210" s="15">
        <v>20</v>
      </c>
      <c r="R210" s="3">
        <v>26</v>
      </c>
      <c r="S210" s="3">
        <v>30</v>
      </c>
      <c r="T210" s="3">
        <f t="shared" si="33"/>
        <v>12.48</v>
      </c>
      <c r="U210" s="4">
        <f t="shared" si="34"/>
        <v>12.48</v>
      </c>
      <c r="X210" s="4">
        <f>IFERROR(   Table1[[#This Row],[البلوكات /م3]]+Table1[[#This Row],[البواقى
 المنصرفه
/م3]]-Table1[[#This Row],[البواقى
/م3]],0)</f>
        <v>0</v>
      </c>
      <c r="Y210" s="21">
        <f t="shared" si="35"/>
        <v>0</v>
      </c>
      <c r="AB210" s="15"/>
      <c r="AD210" s="9">
        <f>IFERROR((Table1[[#This Row],[إجمالى الإستهلاك
/م3]]-Table1[[#This Row],[الكمية 
المنتجة
/م3
 ]]),0)</f>
        <v>-12.48</v>
      </c>
      <c r="AE210" s="29">
        <f>IFERROR((Table1[[#This Row],[الهالك
/م3]]/Table1[[#This Row],[إجمالى الإستهلاك
/م3]]),0)</f>
        <v>0</v>
      </c>
      <c r="AG210" s="5">
        <f>IFERROR((Table1[[#This Row],[عدد
البلوكات]]*0.12),"")</f>
        <v>0</v>
      </c>
      <c r="AH21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6.24</v>
      </c>
      <c r="AJ210" s="59">
        <f>IFERROR(Table1[[#This Row],[Plan Hour]]/Table1[[#This Row],[ساعات
العمل
الفعلية]],0)</f>
        <v>0</v>
      </c>
      <c r="AK210" s="1">
        <f>IFERROR((Table1[[#This Row],[الكمية 
الفعلية
/م3]]-Table1[[#This Row],[الكمية 
المنتجة
/م3
 ]]),"")</f>
        <v>0</v>
      </c>
      <c r="AU210" s="18"/>
      <c r="AV210" s="18"/>
      <c r="AW210" s="1"/>
      <c r="AX210" s="1"/>
      <c r="AY210" s="1"/>
      <c r="AZ210" s="1"/>
      <c r="BA210" s="1"/>
      <c r="BB210" s="1" t="e">
        <f t="shared" si="36"/>
        <v>#DIV/0!</v>
      </c>
      <c r="BC210" s="1"/>
      <c r="BD210" s="1" t="e">
        <f t="shared" si="38"/>
        <v>#DIV/0!</v>
      </c>
      <c r="BE210" s="1"/>
      <c r="BF210" s="33">
        <f t="shared" si="37"/>
        <v>0</v>
      </c>
      <c r="BG210" s="11" t="e">
        <f t="shared" si="32"/>
        <v>#DIV/0!</v>
      </c>
      <c r="CB210"/>
      <c r="CC210"/>
      <c r="CD210"/>
      <c r="CE210" s="83"/>
      <c r="CF210"/>
      <c r="CG210"/>
      <c r="CH210"/>
      <c r="CI210"/>
      <c r="CJ210"/>
      <c r="CK210"/>
      <c r="CL210"/>
      <c r="CM210"/>
      <c r="CN210"/>
      <c r="CO210"/>
      <c r="CP210"/>
    </row>
    <row r="211" spans="1:94" ht="22.5" customHeight="1">
      <c r="A211" s="22">
        <v>44214</v>
      </c>
      <c r="B211" s="3" t="str">
        <f>TEXT(Table1[[#This Row],[Date]],"dddd")</f>
        <v>الإثنين</v>
      </c>
      <c r="C211" s="3">
        <f>WEEKNUM(Table1[[#This Row],[Date]],16)</f>
        <v>4</v>
      </c>
      <c r="D211" s="3" t="str">
        <f>TEXT(Table1[[#This Row],[Date]],"mmmm")</f>
        <v>يناير</v>
      </c>
      <c r="E211" s="3" t="str">
        <f>TEXT(Table1[[#This Row],[Date]],"yyyy")</f>
        <v>2021</v>
      </c>
      <c r="F211" s="3" t="s">
        <v>8</v>
      </c>
      <c r="G211" s="3">
        <v>114</v>
      </c>
      <c r="H211" s="5" t="s">
        <v>152</v>
      </c>
      <c r="I211" s="3" t="s">
        <v>87</v>
      </c>
      <c r="J211" s="3">
        <f>IFERROR(VLOOKUP(Table1[[#This Row],[FoamType]],$CB$1:$CC$25,2,FALSE),0)</f>
        <v>2</v>
      </c>
      <c r="K211" s="3">
        <v>200</v>
      </c>
      <c r="L211" s="3">
        <v>30</v>
      </c>
      <c r="M211" s="3">
        <v>20</v>
      </c>
      <c r="Q211" s="15">
        <v>20</v>
      </c>
      <c r="R211" s="3">
        <v>27</v>
      </c>
      <c r="S211" s="3">
        <v>20</v>
      </c>
      <c r="T211" s="3">
        <f t="shared" si="33"/>
        <v>3.24</v>
      </c>
      <c r="U211" s="4">
        <f t="shared" si="34"/>
        <v>3.24</v>
      </c>
      <c r="X211" s="4">
        <f>IFERROR(   Table1[[#This Row],[البلوكات /م3]]+Table1[[#This Row],[البواقى
 المنصرفه
/م3]]-Table1[[#This Row],[البواقى
/م3]],0)</f>
        <v>0</v>
      </c>
      <c r="Y211" s="21">
        <f t="shared" si="35"/>
        <v>0</v>
      </c>
      <c r="AB211" s="15"/>
      <c r="AD211" s="9">
        <f>IFERROR((Table1[[#This Row],[إجمالى الإستهلاك
/م3]]-Table1[[#This Row],[الكمية 
المنتجة
/م3
 ]]),0)</f>
        <v>-3.24</v>
      </c>
      <c r="AE211" s="29">
        <f>IFERROR((Table1[[#This Row],[الهالك
/م3]]/Table1[[#This Row],[إجمالى الإستهلاك
/م3]]),0)</f>
        <v>0</v>
      </c>
      <c r="AG211" s="5">
        <f>IFERROR((Table1[[#This Row],[عدد
البلوكات]]*0.12),"")</f>
        <v>0</v>
      </c>
      <c r="AH21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1.62</v>
      </c>
      <c r="AJ211" s="59">
        <f>IFERROR(Table1[[#This Row],[Plan Hour]]/Table1[[#This Row],[ساعات
العمل
الفعلية]],0)</f>
        <v>0</v>
      </c>
      <c r="AK211" s="1">
        <f>IFERROR((Table1[[#This Row],[الكمية 
الفعلية
/م3]]-Table1[[#This Row],[الكمية 
المنتجة
/م3
 ]]),"")</f>
        <v>0</v>
      </c>
      <c r="AU211" s="18"/>
      <c r="AV211" s="18"/>
      <c r="AW211" s="1"/>
      <c r="AX211" s="1"/>
      <c r="AY211" s="1"/>
      <c r="AZ211" s="1"/>
      <c r="BA211" s="1"/>
      <c r="BB211" s="1" t="e">
        <f t="shared" si="36"/>
        <v>#DIV/0!</v>
      </c>
      <c r="BC211" s="1"/>
      <c r="BD211" s="1" t="e">
        <f t="shared" si="38"/>
        <v>#DIV/0!</v>
      </c>
      <c r="BE211" s="1"/>
      <c r="BF211" s="33">
        <f t="shared" si="37"/>
        <v>0</v>
      </c>
      <c r="BG211" s="11" t="e">
        <f t="shared" si="32"/>
        <v>#DIV/0!</v>
      </c>
      <c r="CB211"/>
      <c r="CC211"/>
      <c r="CD211"/>
      <c r="CE211" s="83"/>
      <c r="CF211"/>
      <c r="CG211"/>
      <c r="CH211"/>
      <c r="CI211"/>
      <c r="CJ211"/>
      <c r="CK211"/>
      <c r="CL211"/>
      <c r="CM211"/>
      <c r="CN211"/>
      <c r="CO211"/>
      <c r="CP211"/>
    </row>
    <row r="212" spans="1:94" ht="22.5" customHeight="1">
      <c r="A212" s="22">
        <v>44214</v>
      </c>
      <c r="B212" s="3" t="str">
        <f>TEXT(Table1[[#This Row],[Date]],"dddd")</f>
        <v>الإثنين</v>
      </c>
      <c r="C212" s="3">
        <f>WEEKNUM(Table1[[#This Row],[Date]],16)</f>
        <v>4</v>
      </c>
      <c r="D212" s="3" t="str">
        <f>TEXT(Table1[[#This Row],[Date]],"mmmm")</f>
        <v>يناير</v>
      </c>
      <c r="E212" s="3" t="str">
        <f>TEXT(Table1[[#This Row],[Date]],"yyyy")</f>
        <v>2021</v>
      </c>
      <c r="F212" s="3" t="s">
        <v>8</v>
      </c>
      <c r="G212" s="3">
        <v>114</v>
      </c>
      <c r="H212" s="5" t="s">
        <v>152</v>
      </c>
      <c r="I212" s="3" t="s">
        <v>87</v>
      </c>
      <c r="J212" s="3">
        <f>IFERROR(VLOOKUP(Table1[[#This Row],[FoamType]],$CB$1:$CC$25,2,FALSE),0)</f>
        <v>2</v>
      </c>
      <c r="K212" s="3">
        <v>200</v>
      </c>
      <c r="L212" s="3">
        <v>70</v>
      </c>
      <c r="M212" s="3">
        <v>20</v>
      </c>
      <c r="Q212" s="15">
        <v>20</v>
      </c>
      <c r="R212" s="3">
        <v>28</v>
      </c>
      <c r="S212" s="3">
        <v>20</v>
      </c>
      <c r="T212" s="3">
        <f t="shared" si="33"/>
        <v>7.84</v>
      </c>
      <c r="U212" s="4">
        <f t="shared" si="34"/>
        <v>7.84</v>
      </c>
      <c r="X212" s="4">
        <f>IFERROR(   Table1[[#This Row],[البلوكات /م3]]+Table1[[#This Row],[البواقى
 المنصرفه
/م3]]-Table1[[#This Row],[البواقى
/م3]],0)</f>
        <v>0</v>
      </c>
      <c r="Y212" s="21">
        <f t="shared" si="35"/>
        <v>0</v>
      </c>
      <c r="AB212" s="15"/>
      <c r="AD212" s="9">
        <f>IFERROR((Table1[[#This Row],[إجمالى الإستهلاك
/م3]]-Table1[[#This Row],[الكمية 
المنتجة
/م3
 ]]),0)</f>
        <v>-7.84</v>
      </c>
      <c r="AE212" s="29">
        <f>IFERROR((Table1[[#This Row],[الهالك
/م3]]/Table1[[#This Row],[إجمالى الإستهلاك
/م3]]),0)</f>
        <v>0</v>
      </c>
      <c r="AG212" s="5">
        <f>IFERROR((Table1[[#This Row],[عدد
البلوكات]]*0.12),"")</f>
        <v>0</v>
      </c>
      <c r="AH2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3.92</v>
      </c>
      <c r="AJ212" s="59">
        <f>IFERROR(Table1[[#This Row],[Plan Hour]]/Table1[[#This Row],[ساعات
العمل
الفعلية]],0)</f>
        <v>0</v>
      </c>
      <c r="AK212" s="1">
        <f>IFERROR((Table1[[#This Row],[الكمية 
الفعلية
/م3]]-Table1[[#This Row],[الكمية 
المنتجة
/م3
 ]]),"")</f>
        <v>0</v>
      </c>
      <c r="AU212" s="18"/>
      <c r="AV212" s="18"/>
      <c r="AW212" s="1"/>
      <c r="AX212" s="1"/>
      <c r="AY212" s="1"/>
      <c r="AZ212" s="1"/>
      <c r="BA212" s="1"/>
      <c r="BB212" s="1" t="e">
        <f t="shared" si="36"/>
        <v>#DIV/0!</v>
      </c>
      <c r="BC212" s="1"/>
      <c r="BD212" s="1" t="e">
        <f t="shared" si="38"/>
        <v>#DIV/0!</v>
      </c>
      <c r="BE212" s="1"/>
      <c r="BF212" s="33">
        <f t="shared" si="37"/>
        <v>0</v>
      </c>
      <c r="BG212" s="11" t="e">
        <f t="shared" ref="BG212:BG276" si="39">(BD212*BE212)/7.32</f>
        <v>#DIV/0!</v>
      </c>
      <c r="CB212"/>
      <c r="CC212"/>
      <c r="CD212"/>
      <c r="CE212" s="83"/>
      <c r="CF212"/>
      <c r="CG212"/>
      <c r="CH212"/>
      <c r="CI212"/>
      <c r="CJ212"/>
      <c r="CK212"/>
      <c r="CL212"/>
      <c r="CM212"/>
      <c r="CN212"/>
      <c r="CO212"/>
      <c r="CP212"/>
    </row>
    <row r="213" spans="1:94" ht="22.5" customHeight="1">
      <c r="A213" s="22">
        <v>44214</v>
      </c>
      <c r="B213" s="3" t="str">
        <f>TEXT(Table1[[#This Row],[Date]],"dddd")</f>
        <v>الإثنين</v>
      </c>
      <c r="C213" s="3">
        <f>WEEKNUM(Table1[[#This Row],[Date]],16)</f>
        <v>4</v>
      </c>
      <c r="D213" s="3" t="str">
        <f>TEXT(Table1[[#This Row],[Date]],"mmmm")</f>
        <v>يناير</v>
      </c>
      <c r="E213" s="3" t="str">
        <f>TEXT(Table1[[#This Row],[Date]],"yyyy")</f>
        <v>2021</v>
      </c>
      <c r="F213" s="3" t="s">
        <v>8</v>
      </c>
      <c r="G213" s="3">
        <v>246</v>
      </c>
      <c r="H213" s="5" t="s">
        <v>25</v>
      </c>
      <c r="I213" s="3" t="s">
        <v>96</v>
      </c>
      <c r="J213" s="3">
        <f>IFERROR(VLOOKUP(Table1[[#This Row],[FoamType]],$CB$1:$CC$25,2,FALSE),0)</f>
        <v>200</v>
      </c>
      <c r="K213" s="3">
        <v>116</v>
      </c>
      <c r="L213" s="3">
        <v>10</v>
      </c>
      <c r="M213" s="3">
        <v>4</v>
      </c>
      <c r="Q213" s="15">
        <v>20</v>
      </c>
      <c r="R213" s="3">
        <v>1000</v>
      </c>
      <c r="S213" s="3">
        <v>4.0999999999999996</v>
      </c>
      <c r="T213" s="3">
        <f t="shared" si="33"/>
        <v>4.7560000000000002</v>
      </c>
      <c r="U213" s="4">
        <f t="shared" si="34"/>
        <v>4.6399999999999997</v>
      </c>
      <c r="W213" s="4">
        <v>20</v>
      </c>
      <c r="X213" s="4">
        <f>IFERROR(   Table1[[#This Row],[البلوكات /م3]]+Table1[[#This Row],[البواقى
 المنصرفه
/م3]]-Table1[[#This Row],[البواقى
/م3]],0)</f>
        <v>4.8800000000000008</v>
      </c>
      <c r="Y213" s="21">
        <f t="shared" si="35"/>
        <v>7.32</v>
      </c>
      <c r="Z213" s="3">
        <v>1</v>
      </c>
      <c r="AA213" s="12">
        <v>0</v>
      </c>
      <c r="AB213" s="15">
        <v>20</v>
      </c>
      <c r="AC213" s="20">
        <v>2.44</v>
      </c>
      <c r="AD213" s="9">
        <f>IFERROR((Table1[[#This Row],[إجمالى الإستهلاك
/م3]]-Table1[[#This Row],[الكمية 
المنتجة
/م3
 ]]),0)</f>
        <v>0.2400000000000011</v>
      </c>
      <c r="AE213" s="29">
        <f>IFERROR((Table1[[#This Row],[الهالك
/م3]]/Table1[[#This Row],[إجمالى الإستهلاك
/م3]]),0)</f>
        <v>4.918032786885268E-2</v>
      </c>
      <c r="AG213" s="5">
        <f>IFERROR((Table1[[#This Row],[عدد
البلوكات]]*0.12),"")</f>
        <v>0.12</v>
      </c>
      <c r="AH21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213" s="59">
        <f>IFERROR(Table1[[#This Row],[Plan Hour]]/Table1[[#This Row],[ساعات
العمل
الفعلية]],0)</f>
        <v>0</v>
      </c>
      <c r="AK213" s="1">
        <f>IFERROR((Table1[[#This Row],[الكمية 
الفعلية
/م3]]-Table1[[#This Row],[الكمية 
المنتجة
/م3
 ]]),"")</f>
        <v>0.11600000000000055</v>
      </c>
      <c r="AU213" s="18"/>
      <c r="AV213" s="18"/>
      <c r="AW213" s="1"/>
      <c r="AX213" s="1"/>
      <c r="AY213" s="1"/>
      <c r="AZ213" s="1"/>
      <c r="BA213" s="1"/>
      <c r="BB213" s="1" t="e">
        <f t="shared" si="36"/>
        <v>#DIV/0!</v>
      </c>
      <c r="BC213" s="1"/>
      <c r="BD213" s="1" t="e">
        <f t="shared" si="38"/>
        <v>#DIV/0!</v>
      </c>
      <c r="BE213" s="1"/>
      <c r="BF213" s="33">
        <f t="shared" si="37"/>
        <v>0</v>
      </c>
      <c r="BG213" s="11" t="e">
        <f t="shared" si="39"/>
        <v>#DIV/0!</v>
      </c>
      <c r="CB213"/>
      <c r="CC213"/>
      <c r="CD213"/>
      <c r="CE213" s="83"/>
      <c r="CF213"/>
      <c r="CG213"/>
      <c r="CH213"/>
      <c r="CI213"/>
      <c r="CJ213"/>
      <c r="CK213"/>
      <c r="CL213"/>
      <c r="CM213"/>
      <c r="CN213"/>
      <c r="CO213"/>
      <c r="CP213"/>
    </row>
    <row r="214" spans="1:94" ht="22.5" customHeight="1">
      <c r="A214" s="22">
        <v>44214</v>
      </c>
      <c r="B214" s="3" t="str">
        <f>TEXT(Table1[[#This Row],[Date]],"dddd")</f>
        <v>الإثنين</v>
      </c>
      <c r="C214" s="3">
        <f>WEEKNUM(Table1[[#This Row],[Date]],16)</f>
        <v>4</v>
      </c>
      <c r="D214" s="3" t="str">
        <f>TEXT(Table1[[#This Row],[Date]],"mmmm")</f>
        <v>يناير</v>
      </c>
      <c r="E214" s="3" t="str">
        <f>TEXT(Table1[[#This Row],[Date]],"yyyy")</f>
        <v>2021</v>
      </c>
      <c r="F214" s="3" t="s">
        <v>8</v>
      </c>
      <c r="G214" s="3">
        <v>207</v>
      </c>
      <c r="I214" s="3" t="s">
        <v>86</v>
      </c>
      <c r="J214" s="3">
        <f>IFERROR(VLOOKUP(Table1[[#This Row],[FoamType]],$CB$1:$CC$25,2,FALSE),0)</f>
        <v>3</v>
      </c>
      <c r="K214" s="3">
        <v>200</v>
      </c>
      <c r="L214" s="3">
        <v>100</v>
      </c>
      <c r="M214" s="3">
        <v>4</v>
      </c>
      <c r="Q214" s="15">
        <v>17</v>
      </c>
      <c r="S214" s="3">
        <v>4.0999999999999996</v>
      </c>
      <c r="T214" s="3">
        <v>12.5</v>
      </c>
      <c r="U214" s="4">
        <v>12</v>
      </c>
      <c r="W214" s="4">
        <v>17</v>
      </c>
      <c r="X214" s="4">
        <f>IFERROR(   Table1[[#This Row],[البلوكات /م3]]+Table1[[#This Row],[البواقى
 المنصرفه
/م3]]-Table1[[#This Row],[البواقى
/م3]],0)</f>
        <v>12.4</v>
      </c>
      <c r="Y214" s="21">
        <f t="shared" si="35"/>
        <v>14.64</v>
      </c>
      <c r="Z214" s="3">
        <v>2</v>
      </c>
      <c r="AA214" s="12">
        <v>0</v>
      </c>
      <c r="AB214" s="15">
        <v>17</v>
      </c>
      <c r="AC214" s="20">
        <v>2.2400000000000002</v>
      </c>
      <c r="AD214" s="9">
        <f>IFERROR((Table1[[#This Row],[إجمالى الإستهلاك
/م3]]-Table1[[#This Row],[الكمية 
المنتجة
/م3
 ]]),0)</f>
        <v>0.40000000000000036</v>
      </c>
      <c r="AE214" s="29">
        <f>IFERROR((Table1[[#This Row],[الهالك
/م3]]/Table1[[#This Row],[إجمالى الإستهلاك
/م3]]),0)</f>
        <v>3.2258064516129059E-2</v>
      </c>
      <c r="AG214" s="5">
        <f>IFERROR((Table1[[#This Row],[عدد
البلوكات]]*0.12),"")</f>
        <v>0.24</v>
      </c>
      <c r="AH21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214" s="59">
        <f>IFERROR(Table1[[#This Row],[Plan Hour]]/Table1[[#This Row],[ساعات
العمل
الفعلية]],0)</f>
        <v>0</v>
      </c>
      <c r="AK214" s="1">
        <f>IFERROR((Table1[[#This Row],[الكمية 
الفعلية
/م3]]-Table1[[#This Row],[الكمية 
المنتجة
/م3
 ]]),"")</f>
        <v>0.5</v>
      </c>
      <c r="AU214" s="18"/>
      <c r="AV214" s="18"/>
      <c r="AW214" s="1"/>
      <c r="AX214" s="1"/>
      <c r="AY214" s="1"/>
      <c r="AZ214" s="1"/>
      <c r="BA214" s="1"/>
      <c r="BB214" s="1" t="e">
        <f t="shared" si="36"/>
        <v>#DIV/0!</v>
      </c>
      <c r="BC214" s="1"/>
      <c r="BD214" s="1" t="e">
        <f t="shared" si="38"/>
        <v>#DIV/0!</v>
      </c>
      <c r="BE214" s="1"/>
      <c r="BF214" s="33">
        <f t="shared" si="37"/>
        <v>0</v>
      </c>
      <c r="BG214" s="11" t="e">
        <f t="shared" si="39"/>
        <v>#DIV/0!</v>
      </c>
      <c r="CB214"/>
      <c r="CC214"/>
      <c r="CD214"/>
      <c r="CE214" s="83"/>
      <c r="CF214"/>
      <c r="CG214"/>
      <c r="CH214"/>
      <c r="CI214"/>
      <c r="CJ214"/>
      <c r="CK214"/>
      <c r="CL214"/>
      <c r="CM214"/>
      <c r="CN214"/>
      <c r="CO214"/>
      <c r="CP214"/>
    </row>
    <row r="215" spans="1:94" ht="22.5" customHeight="1">
      <c r="A215" s="22">
        <v>44214</v>
      </c>
      <c r="B215" s="3" t="str">
        <f>TEXT(Table1[[#This Row],[Date]],"dddd")</f>
        <v>الإثنين</v>
      </c>
      <c r="C215" s="3">
        <f>WEEKNUM(Table1[[#This Row],[Date]],16)</f>
        <v>4</v>
      </c>
      <c r="D215" s="3" t="str">
        <f>TEXT(Table1[[#This Row],[Date]],"mmmm")</f>
        <v>يناير</v>
      </c>
      <c r="E215" s="3" t="str">
        <f>TEXT(Table1[[#This Row],[Date]],"yyyy")</f>
        <v>2021</v>
      </c>
      <c r="F215" s="3" t="s">
        <v>8</v>
      </c>
      <c r="G215" s="3">
        <v>213</v>
      </c>
      <c r="H215" s="5" t="s">
        <v>111</v>
      </c>
      <c r="I215" s="3" t="s">
        <v>92</v>
      </c>
      <c r="J215" s="3">
        <f>IFERROR(VLOOKUP(Table1[[#This Row],[FoamType]],$CB$1:$CC$25,2,FALSE),0)</f>
        <v>0.6</v>
      </c>
      <c r="K215" s="3">
        <v>100</v>
      </c>
      <c r="L215" s="3">
        <v>10</v>
      </c>
      <c r="M215" s="3">
        <v>5</v>
      </c>
      <c r="Q215" s="15">
        <v>20</v>
      </c>
      <c r="R215" s="3">
        <v>600</v>
      </c>
      <c r="S215" s="3">
        <v>5.0999999999999996</v>
      </c>
      <c r="T215" s="3">
        <f t="shared" si="33"/>
        <v>3.06</v>
      </c>
      <c r="U215" s="4">
        <f t="shared" si="34"/>
        <v>3</v>
      </c>
      <c r="X215" s="4">
        <f>IFERROR(   Table1[[#This Row],[البلوكات /م3]]+Table1[[#This Row],[البواقى
 المنصرفه
/م3]]-Table1[[#This Row],[البواقى
/م3]],0)</f>
        <v>3.9</v>
      </c>
      <c r="Y215" s="21">
        <f t="shared" si="35"/>
        <v>0</v>
      </c>
      <c r="Z215" s="3">
        <v>0</v>
      </c>
      <c r="AA215" s="12">
        <v>3.9</v>
      </c>
      <c r="AB215" s="15">
        <v>20</v>
      </c>
      <c r="AC215" s="20">
        <v>0</v>
      </c>
      <c r="AD215" s="9">
        <f>IFERROR((Table1[[#This Row],[إجمالى الإستهلاك
/م3]]-Table1[[#This Row],[الكمية 
المنتجة
/م3
 ]]),0)</f>
        <v>0.89999999999999991</v>
      </c>
      <c r="AE215" s="29">
        <f>IFERROR((Table1[[#This Row],[الهالك
/م3]]/Table1[[#This Row],[إجمالى الإستهلاك
/م3]]),0)</f>
        <v>0.23076923076923075</v>
      </c>
      <c r="AG215" s="5">
        <f>IFERROR((Table1[[#This Row],[عدد
البلوكات]]*0.12),"")</f>
        <v>0</v>
      </c>
      <c r="AH21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215" s="59">
        <f>IFERROR(Table1[[#This Row],[Plan Hour]]/Table1[[#This Row],[ساعات
العمل
الفعلية]],0)</f>
        <v>0</v>
      </c>
      <c r="AK215" s="1">
        <f>IFERROR((Table1[[#This Row],[الكمية 
الفعلية
/م3]]-Table1[[#This Row],[الكمية 
المنتجة
/م3
 ]]),"")</f>
        <v>6.0000000000000053E-2</v>
      </c>
      <c r="AU215" s="18"/>
      <c r="AV215" s="18"/>
      <c r="AW215" s="1"/>
      <c r="AX215" s="1"/>
      <c r="AY215" s="1"/>
      <c r="AZ215" s="1"/>
      <c r="BA215" s="1"/>
      <c r="BB215" s="1" t="e">
        <f t="shared" si="36"/>
        <v>#DIV/0!</v>
      </c>
      <c r="BC215" s="1"/>
      <c r="BD215" s="1" t="e">
        <f t="shared" si="38"/>
        <v>#DIV/0!</v>
      </c>
      <c r="BE215" s="1"/>
      <c r="BF215" s="33">
        <f t="shared" si="37"/>
        <v>0</v>
      </c>
      <c r="BG215" s="11" t="e">
        <f t="shared" si="39"/>
        <v>#DIV/0!</v>
      </c>
      <c r="CB215"/>
      <c r="CC215"/>
      <c r="CD215"/>
      <c r="CE215" s="83"/>
      <c r="CF215"/>
      <c r="CG215"/>
      <c r="CH215"/>
      <c r="CI215"/>
      <c r="CJ215"/>
      <c r="CK215"/>
      <c r="CL215"/>
      <c r="CM215"/>
      <c r="CN215"/>
      <c r="CO215"/>
      <c r="CP215"/>
    </row>
    <row r="216" spans="1:94" ht="22.5" customHeight="1">
      <c r="A216" s="22">
        <v>44214</v>
      </c>
      <c r="B216" s="3" t="str">
        <f>TEXT(Table1[[#This Row],[Date]],"dddd")</f>
        <v>الإثنين</v>
      </c>
      <c r="C216" s="3">
        <f>WEEKNUM(Table1[[#This Row],[Date]],16)</f>
        <v>4</v>
      </c>
      <c r="D216" s="3" t="str">
        <f>TEXT(Table1[[#This Row],[Date]],"mmmm")</f>
        <v>يناير</v>
      </c>
      <c r="E216" s="3" t="str">
        <f>TEXT(Table1[[#This Row],[Date]],"yyyy")</f>
        <v>2021</v>
      </c>
      <c r="F216" s="3" t="s">
        <v>8</v>
      </c>
      <c r="G216" s="3">
        <v>213</v>
      </c>
      <c r="H216" s="5" t="s">
        <v>111</v>
      </c>
      <c r="I216" s="3" t="s">
        <v>92</v>
      </c>
      <c r="J216" s="3">
        <f>IFERROR(VLOOKUP(Table1[[#This Row],[FoamType]],$CB$1:$CC$25,2,FALSE),0)</f>
        <v>0.6</v>
      </c>
      <c r="K216" s="3">
        <v>100</v>
      </c>
      <c r="L216" s="3">
        <v>10</v>
      </c>
      <c r="M216" s="3">
        <v>2.5</v>
      </c>
      <c r="Q216" s="15">
        <v>20</v>
      </c>
      <c r="R216" s="3">
        <v>200</v>
      </c>
      <c r="S216" s="3">
        <v>2.6</v>
      </c>
      <c r="T216" s="3">
        <f t="shared" si="33"/>
        <v>0.52</v>
      </c>
      <c r="U216" s="4">
        <f t="shared" si="34"/>
        <v>0.5</v>
      </c>
      <c r="X216" s="4">
        <f>IFERROR(   Table1[[#This Row],[البلوكات /م3]]+Table1[[#This Row],[البواقى
 المنصرفه
/م3]]-Table1[[#This Row],[البواقى
/م3]],0)</f>
        <v>0</v>
      </c>
      <c r="Y216" s="21">
        <f t="shared" si="35"/>
        <v>0</v>
      </c>
      <c r="AB216" s="15"/>
      <c r="AD216" s="9">
        <f>IFERROR((Table1[[#This Row],[إجمالى الإستهلاك
/م3]]-Table1[[#This Row],[الكمية 
المنتجة
/م3
 ]]),0)</f>
        <v>-0.5</v>
      </c>
      <c r="AE216" s="29">
        <f>IFERROR((Table1[[#This Row],[الهالك
/م3]]/Table1[[#This Row],[إجمالى الإستهلاك
/م3]]),0)</f>
        <v>0</v>
      </c>
      <c r="AG216" s="5">
        <f>IFERROR((Table1[[#This Row],[عدد
البلوكات]]*0.12),"")</f>
        <v>0</v>
      </c>
      <c r="AH21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0.83333333333333337</v>
      </c>
      <c r="AJ216" s="59">
        <f>IFERROR(Table1[[#This Row],[Plan Hour]]/Table1[[#This Row],[ساعات
العمل
الفعلية]],0)</f>
        <v>0</v>
      </c>
      <c r="AK216" s="1">
        <f>IFERROR((Table1[[#This Row],[الكمية 
الفعلية
/م3]]-Table1[[#This Row],[الكمية 
المنتجة
/م3
 ]]),"")</f>
        <v>2.0000000000000018E-2</v>
      </c>
      <c r="AU216" s="18"/>
      <c r="AV216" s="18"/>
      <c r="AW216" s="1"/>
      <c r="AX216" s="1"/>
      <c r="AY216" s="1"/>
      <c r="AZ216" s="1"/>
      <c r="BA216" s="1"/>
      <c r="BB216" s="1" t="e">
        <f t="shared" si="36"/>
        <v>#DIV/0!</v>
      </c>
      <c r="BC216" s="1"/>
      <c r="BD216" s="1" t="e">
        <f t="shared" si="38"/>
        <v>#DIV/0!</v>
      </c>
      <c r="BE216" s="1"/>
      <c r="BF216" s="33">
        <f t="shared" si="37"/>
        <v>0</v>
      </c>
      <c r="BG216" s="11" t="e">
        <f t="shared" si="39"/>
        <v>#DIV/0!</v>
      </c>
      <c r="CB216"/>
      <c r="CC216"/>
      <c r="CD216"/>
      <c r="CE216" s="83"/>
      <c r="CF216"/>
      <c r="CG216"/>
      <c r="CH216"/>
      <c r="CI216"/>
      <c r="CJ216"/>
      <c r="CK216"/>
      <c r="CL216"/>
      <c r="CM216"/>
      <c r="CN216"/>
      <c r="CO216"/>
      <c r="CP216"/>
    </row>
    <row r="217" spans="1:94" ht="22.5" customHeight="1">
      <c r="A217" s="22">
        <v>44214</v>
      </c>
      <c r="B217" s="3" t="str">
        <f>TEXT(Table1[[#This Row],[Date]],"dddd")</f>
        <v>الإثنين</v>
      </c>
      <c r="C217" s="3">
        <f>WEEKNUM(Table1[[#This Row],[Date]],16)</f>
        <v>4</v>
      </c>
      <c r="D217" s="3" t="str">
        <f>TEXT(Table1[[#This Row],[Date]],"mmmm")</f>
        <v>يناير</v>
      </c>
      <c r="E217" s="3" t="str">
        <f>TEXT(Table1[[#This Row],[Date]],"yyyy")</f>
        <v>2021</v>
      </c>
      <c r="F217" s="3" t="s">
        <v>8</v>
      </c>
      <c r="G217" s="3">
        <v>245</v>
      </c>
      <c r="H217" s="5" t="s">
        <v>41</v>
      </c>
      <c r="I217" s="3" t="s">
        <v>92</v>
      </c>
      <c r="J217" s="3">
        <f>IFERROR(VLOOKUP(Table1[[#This Row],[FoamType]],$CB$1:$CC$25,2,FALSE),0)</f>
        <v>0.6</v>
      </c>
      <c r="K217" s="3">
        <v>40</v>
      </c>
      <c r="L217" s="3">
        <v>30</v>
      </c>
      <c r="M217" s="3">
        <v>20</v>
      </c>
      <c r="Q217" s="15">
        <v>20</v>
      </c>
      <c r="R217" s="3">
        <v>1</v>
      </c>
      <c r="S217" s="3">
        <v>20</v>
      </c>
      <c r="T217" s="3">
        <f t="shared" si="33"/>
        <v>2.4E-2</v>
      </c>
      <c r="U217" s="4">
        <f t="shared" si="34"/>
        <v>2.4E-2</v>
      </c>
      <c r="X217" s="4">
        <f>IFERROR(   Table1[[#This Row],[البلوكات /م3]]+Table1[[#This Row],[البواقى
 المنصرفه
/م3]]-Table1[[#This Row],[البواقى
/م3]],0)</f>
        <v>0</v>
      </c>
      <c r="Y217" s="21">
        <f t="shared" si="35"/>
        <v>0</v>
      </c>
      <c r="AB217" s="15"/>
      <c r="AD217" s="9">
        <f>IFERROR((Table1[[#This Row],[إجمالى الإستهلاك
/م3]]-Table1[[#This Row],[الكمية 
المنتجة
/م3
 ]]),0)</f>
        <v>-2.4E-2</v>
      </c>
      <c r="AE217" s="29">
        <f>IFERROR((Table1[[#This Row],[الهالك
/م3]]/Table1[[#This Row],[إجمالى الإستهلاك
/م3]]),0)</f>
        <v>0</v>
      </c>
      <c r="AG217" s="5">
        <f>IFERROR((Table1[[#This Row],[عدد
البلوكات]]*0.12),"")</f>
        <v>0</v>
      </c>
      <c r="AH2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0.04</v>
      </c>
      <c r="AJ217" s="59">
        <f>IFERROR(Table1[[#This Row],[Plan Hour]]/Table1[[#This Row],[ساعات
العمل
الفعلية]],0)</f>
        <v>0</v>
      </c>
      <c r="AK217" s="1">
        <f>IFERROR((Table1[[#This Row],[الكمية 
الفعلية
/م3]]-Table1[[#This Row],[الكمية 
المنتجة
/م3
 ]]),"")</f>
        <v>0</v>
      </c>
      <c r="AU217" s="18"/>
      <c r="AV217" s="18"/>
      <c r="AW217" s="1"/>
      <c r="AX217" s="1"/>
      <c r="AY217" s="1"/>
      <c r="AZ217" s="1"/>
      <c r="BA217" s="1"/>
      <c r="BB217" s="1" t="e">
        <f t="shared" si="36"/>
        <v>#DIV/0!</v>
      </c>
      <c r="BC217" s="1"/>
      <c r="BD217" s="1" t="e">
        <f t="shared" si="38"/>
        <v>#DIV/0!</v>
      </c>
      <c r="BE217" s="1"/>
      <c r="BF217" s="33">
        <f t="shared" si="37"/>
        <v>0</v>
      </c>
      <c r="BG217" s="11" t="e">
        <f t="shared" si="39"/>
        <v>#DIV/0!</v>
      </c>
      <c r="CB217"/>
      <c r="CC217"/>
      <c r="CD217"/>
      <c r="CE217" s="83"/>
      <c r="CF217"/>
      <c r="CG217"/>
      <c r="CH217"/>
      <c r="CI217"/>
      <c r="CJ217"/>
      <c r="CK217"/>
      <c r="CL217"/>
      <c r="CM217"/>
      <c r="CN217"/>
      <c r="CO217"/>
      <c r="CP217"/>
    </row>
    <row r="218" spans="1:94" ht="22.5" customHeight="1">
      <c r="A218" s="22">
        <v>44214</v>
      </c>
      <c r="B218" s="3" t="str">
        <f>TEXT(Table1[[#This Row],[Date]],"dddd")</f>
        <v>الإثنين</v>
      </c>
      <c r="C218" s="3">
        <f>WEEKNUM(Table1[[#This Row],[Date]],16)</f>
        <v>4</v>
      </c>
      <c r="D218" s="3" t="str">
        <f>TEXT(Table1[[#This Row],[Date]],"mmmm")</f>
        <v>يناير</v>
      </c>
      <c r="E218" s="3" t="str">
        <f>TEXT(Table1[[#This Row],[Date]],"yyyy")</f>
        <v>2021</v>
      </c>
      <c r="F218" s="3" t="s">
        <v>8</v>
      </c>
      <c r="G218" s="3">
        <v>245</v>
      </c>
      <c r="H218" s="5" t="s">
        <v>41</v>
      </c>
      <c r="I218" s="3" t="s">
        <v>92</v>
      </c>
      <c r="J218" s="3">
        <f>IFERROR(VLOOKUP(Table1[[#This Row],[FoamType]],$CB$1:$CC$25,2,FALSE),0)</f>
        <v>0.6</v>
      </c>
      <c r="K218" s="3">
        <v>40</v>
      </c>
      <c r="L218" s="3">
        <v>20</v>
      </c>
      <c r="M218" s="3">
        <v>25</v>
      </c>
      <c r="Q218" s="15">
        <v>20</v>
      </c>
      <c r="R218" s="3">
        <v>1</v>
      </c>
      <c r="S218" s="3">
        <v>25</v>
      </c>
      <c r="T218" s="3">
        <f t="shared" si="33"/>
        <v>0.02</v>
      </c>
      <c r="U218" s="4">
        <f t="shared" si="34"/>
        <v>0.02</v>
      </c>
      <c r="X218" s="4">
        <f>IFERROR(   Table1[[#This Row],[البلوكات /م3]]+Table1[[#This Row],[البواقى
 المنصرفه
/م3]]-Table1[[#This Row],[البواقى
/م3]],0)</f>
        <v>0</v>
      </c>
      <c r="Y218" s="21">
        <f t="shared" si="35"/>
        <v>0</v>
      </c>
      <c r="AB218" s="15"/>
      <c r="AD218" s="9">
        <f>IFERROR((Table1[[#This Row],[إجمالى الإستهلاك
/م3]]-Table1[[#This Row],[الكمية 
المنتجة
/م3
 ]]),0)</f>
        <v>-0.02</v>
      </c>
      <c r="AE218" s="29">
        <f>IFERROR((Table1[[#This Row],[الهالك
/م3]]/Table1[[#This Row],[إجمالى الإستهلاك
/م3]]),0)</f>
        <v>0</v>
      </c>
      <c r="AG218" s="5">
        <f>IFERROR((Table1[[#This Row],[عدد
البلوكات]]*0.12),"")</f>
        <v>0</v>
      </c>
      <c r="AH21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3.3333333333333333E-2</v>
      </c>
      <c r="AJ218" s="59">
        <f>IFERROR(Table1[[#This Row],[Plan Hour]]/Table1[[#This Row],[ساعات
العمل
الفعلية]],0)</f>
        <v>0</v>
      </c>
      <c r="AK218" s="1">
        <f>IFERROR((Table1[[#This Row],[الكمية 
الفعلية
/م3]]-Table1[[#This Row],[الكمية 
المنتجة
/م3
 ]]),"")</f>
        <v>0</v>
      </c>
      <c r="AU218" s="18"/>
      <c r="AV218" s="18"/>
      <c r="AW218" s="1"/>
      <c r="AX218" s="1"/>
      <c r="AY218" s="1"/>
      <c r="AZ218" s="1"/>
      <c r="BA218" s="1"/>
      <c r="BB218" s="1" t="e">
        <f t="shared" si="36"/>
        <v>#DIV/0!</v>
      </c>
      <c r="BC218" s="1"/>
      <c r="BD218" s="1" t="e">
        <f t="shared" si="38"/>
        <v>#DIV/0!</v>
      </c>
      <c r="BE218" s="1"/>
      <c r="BF218" s="33">
        <f t="shared" si="37"/>
        <v>0</v>
      </c>
      <c r="BG218" s="11" t="e">
        <f t="shared" si="39"/>
        <v>#DIV/0!</v>
      </c>
      <c r="CB218"/>
      <c r="CC218"/>
      <c r="CD218"/>
      <c r="CE218" s="83"/>
      <c r="CF218"/>
      <c r="CG218"/>
      <c r="CH218"/>
      <c r="CI218"/>
      <c r="CJ218"/>
      <c r="CK218"/>
      <c r="CL218"/>
      <c r="CM218"/>
      <c r="CN218"/>
      <c r="CO218"/>
      <c r="CP218"/>
    </row>
    <row r="219" spans="1:94" ht="22.5" customHeight="1">
      <c r="A219" s="22">
        <v>44214</v>
      </c>
      <c r="B219" s="3" t="str">
        <f>TEXT(Table1[[#This Row],[Date]],"dddd")</f>
        <v>الإثنين</v>
      </c>
      <c r="C219" s="3">
        <f>WEEKNUM(Table1[[#This Row],[Date]],16)</f>
        <v>4</v>
      </c>
      <c r="D219" s="3" t="str">
        <f>TEXT(Table1[[#This Row],[Date]],"mmmm")</f>
        <v>يناير</v>
      </c>
      <c r="E219" s="3" t="str">
        <f>TEXT(Table1[[#This Row],[Date]],"yyyy")</f>
        <v>2021</v>
      </c>
      <c r="F219" s="3" t="s">
        <v>8</v>
      </c>
      <c r="G219" s="3">
        <v>246</v>
      </c>
      <c r="H219" s="5" t="s">
        <v>25</v>
      </c>
      <c r="I219" s="3" t="s">
        <v>107</v>
      </c>
      <c r="J219" s="3">
        <f>IFERROR(VLOOKUP(Table1[[#This Row],[FoamType]],$CB$1:$CC$25,2,FALSE),0)</f>
        <v>50</v>
      </c>
      <c r="K219" s="3">
        <v>10</v>
      </c>
      <c r="L219" s="3">
        <v>10</v>
      </c>
      <c r="M219" s="3">
        <v>4</v>
      </c>
      <c r="Q219" s="15">
        <v>25</v>
      </c>
      <c r="R219" s="3">
        <v>1200</v>
      </c>
      <c r="S219" s="3">
        <v>4.0999999999999996</v>
      </c>
      <c r="T219" s="3">
        <f t="shared" si="33"/>
        <v>0.49199999999999994</v>
      </c>
      <c r="U219" s="4">
        <f t="shared" si="34"/>
        <v>0.48</v>
      </c>
      <c r="X219" s="4">
        <f>IFERROR(   Table1[[#This Row],[البلوكات /م3]]+Table1[[#This Row],[البواقى
 المنصرفه
/م3]]-Table1[[#This Row],[البواقى
/م3]],0)</f>
        <v>0.9</v>
      </c>
      <c r="Y219" s="21">
        <f t="shared" si="35"/>
        <v>0</v>
      </c>
      <c r="AA219" s="12">
        <v>0.9</v>
      </c>
      <c r="AB219" s="15">
        <v>25</v>
      </c>
      <c r="AC219" s="20">
        <v>0</v>
      </c>
      <c r="AD219" s="9">
        <f>IFERROR((Table1[[#This Row],[إجمالى الإستهلاك
/م3]]-Table1[[#This Row],[الكمية 
المنتجة
/م3
 ]]),0)</f>
        <v>0.42000000000000004</v>
      </c>
      <c r="AE219" s="29">
        <f>IFERROR((Table1[[#This Row],[الهالك
/م3]]/Table1[[#This Row],[إجمالى الإستهلاك
/م3]]),0)</f>
        <v>0.46666666666666667</v>
      </c>
      <c r="AG219" s="5">
        <f>IFERROR((Table1[[#This Row],[عدد
البلوكات]]*0.12),"")</f>
        <v>0</v>
      </c>
      <c r="AH21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24</v>
      </c>
      <c r="AJ219" s="59">
        <f>IFERROR(Table1[[#This Row],[Plan Hour]]/Table1[[#This Row],[ساعات
العمل
الفعلية]],0)</f>
        <v>0</v>
      </c>
      <c r="AK219" s="1">
        <f>IFERROR((Table1[[#This Row],[الكمية 
الفعلية
/م3]]-Table1[[#This Row],[الكمية 
المنتجة
/م3
 ]]),"")</f>
        <v>1.1999999999999955E-2</v>
      </c>
      <c r="AU219" s="18"/>
      <c r="AV219" s="18"/>
      <c r="AW219" s="1"/>
      <c r="AX219" s="1"/>
      <c r="AY219" s="1"/>
      <c r="AZ219" s="1"/>
      <c r="BA219" s="1"/>
      <c r="BB219" s="1" t="e">
        <f t="shared" si="36"/>
        <v>#DIV/0!</v>
      </c>
      <c r="BC219" s="1"/>
      <c r="BD219" s="1" t="e">
        <f t="shared" si="38"/>
        <v>#DIV/0!</v>
      </c>
      <c r="BE219" s="1"/>
      <c r="BF219" s="33">
        <f t="shared" si="37"/>
        <v>0</v>
      </c>
      <c r="BG219" s="11" t="e">
        <f t="shared" si="39"/>
        <v>#DIV/0!</v>
      </c>
      <c r="CB219"/>
      <c r="CC219"/>
      <c r="CD219"/>
      <c r="CE219" s="83"/>
      <c r="CF219"/>
      <c r="CG219"/>
      <c r="CH219"/>
      <c r="CI219"/>
      <c r="CJ219"/>
      <c r="CK219"/>
      <c r="CL219"/>
      <c r="CM219"/>
      <c r="CN219"/>
      <c r="CO219"/>
      <c r="CP219"/>
    </row>
    <row r="220" spans="1:94" ht="22.5" customHeight="1">
      <c r="A220" s="22">
        <v>44214</v>
      </c>
      <c r="B220" s="9" t="str">
        <f>TEXT(Table1[[#This Row],[Date]],"dddd")</f>
        <v>الإثنين</v>
      </c>
      <c r="C220" s="9">
        <f>WEEKNUM(Table1[[#This Row],[Date]],16)</f>
        <v>4</v>
      </c>
      <c r="D220" s="9" t="str">
        <f>TEXT(Table1[[#This Row],[Date]],"mmmm")</f>
        <v>يناير</v>
      </c>
      <c r="E220" s="9" t="str">
        <f>TEXT(Table1[[#This Row],[Date]],"yyyy")</f>
        <v>2021</v>
      </c>
      <c r="F220" s="9" t="s">
        <v>9</v>
      </c>
      <c r="G220" s="9">
        <v>207</v>
      </c>
      <c r="H220" s="9"/>
      <c r="I220" s="9" t="s">
        <v>87</v>
      </c>
      <c r="J220" s="3">
        <f>IFERROR(VLOOKUP(Table1[[#This Row],[FoamType]],$CB$1:$CC$25,2,FALSE),0)</f>
        <v>2</v>
      </c>
      <c r="K220" s="9">
        <v>200</v>
      </c>
      <c r="L220" s="9">
        <v>100</v>
      </c>
      <c r="M220" s="9">
        <v>4</v>
      </c>
      <c r="N220" s="9"/>
      <c r="O220" s="9"/>
      <c r="P220" s="9"/>
      <c r="Q220" s="9">
        <v>17</v>
      </c>
      <c r="R220" s="9"/>
      <c r="S220" s="9">
        <v>4.0999999999999996</v>
      </c>
      <c r="T220" s="9">
        <v>105</v>
      </c>
      <c r="U220" s="9">
        <v>103.8</v>
      </c>
      <c r="V220" s="9"/>
      <c r="W220" s="9">
        <v>17</v>
      </c>
      <c r="X220" s="9">
        <f>IFERROR(   Table1[[#This Row],[البلوكات /م3]]+Table1[[#This Row],[البواقى
 المنصرفه
/م3]]-Table1[[#This Row],[البواقى
/م3]],0)</f>
        <v>78.72</v>
      </c>
      <c r="Y220" s="9">
        <f t="shared" si="35"/>
        <v>95.16</v>
      </c>
      <c r="Z220" s="9">
        <v>13</v>
      </c>
      <c r="AA220" s="9">
        <v>0</v>
      </c>
      <c r="AB220" s="9">
        <v>17</v>
      </c>
      <c r="AC220" s="9">
        <v>16.440000000000001</v>
      </c>
      <c r="AD220" s="9">
        <f>IFERROR((Table1[[#This Row],[إجمالى الإستهلاك
/م3]]-Table1[[#This Row],[الكمية 
المنتجة
/م3
 ]]),0)</f>
        <v>-25.08</v>
      </c>
      <c r="AE220" s="29">
        <f>IFERROR((Table1[[#This Row],[الهالك
/م3]]/Table1[[#This Row],[إجمالى الإستهلاك
/م3]]),0)</f>
        <v>-0.31859756097560976</v>
      </c>
      <c r="AF220" s="9"/>
      <c r="AG220" s="9">
        <f>IFERROR((Table1[[#This Row],[عدد
البلوكات]]*0.12),"")</f>
        <v>1.56</v>
      </c>
      <c r="AH220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51.9</v>
      </c>
      <c r="AI220" s="9">
        <v>107</v>
      </c>
      <c r="AJ220" s="60">
        <f>IFERROR(Table1[[#This Row],[Plan Hour]]/Table1[[#This Row],[ساعات
العمل
الفعلية]],0)</f>
        <v>0.4850467289719626</v>
      </c>
      <c r="AK220" s="9">
        <f>IFERROR((Table1[[#This Row],[الكمية 
الفعلية
/م3]]-Table1[[#This Row],[الكمية 
المنتجة
/م3
 ]]),"")</f>
        <v>1.2000000000000028</v>
      </c>
      <c r="AL220" s="9"/>
      <c r="AM220" s="9"/>
      <c r="AN220" s="9">
        <v>5</v>
      </c>
      <c r="AO220" s="9"/>
      <c r="AP220" s="9">
        <v>5</v>
      </c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 t="e">
        <f t="shared" si="36"/>
        <v>#DIV/0!</v>
      </c>
      <c r="BC220" s="9"/>
      <c r="BD220" s="9" t="e">
        <f t="shared" si="38"/>
        <v>#DIV/0!</v>
      </c>
      <c r="BE220" s="9"/>
      <c r="BF220" s="9">
        <f t="shared" si="37"/>
        <v>0</v>
      </c>
      <c r="BG220" s="9" t="e">
        <f t="shared" si="39"/>
        <v>#DIV/0!</v>
      </c>
      <c r="CB220"/>
      <c r="CC220"/>
      <c r="CD220"/>
      <c r="CE220" s="83"/>
      <c r="CF220"/>
      <c r="CG220"/>
      <c r="CH220"/>
      <c r="CI220"/>
      <c r="CJ220"/>
      <c r="CK220"/>
      <c r="CL220"/>
      <c r="CM220"/>
      <c r="CN220"/>
      <c r="CO220"/>
      <c r="CP220"/>
    </row>
    <row r="221" spans="1:94" ht="22.5" customHeight="1">
      <c r="A221" s="22">
        <v>44214</v>
      </c>
      <c r="B221" s="3" t="str">
        <f>TEXT(Table1[[#This Row],[Date]],"dddd")</f>
        <v>الإثنين</v>
      </c>
      <c r="C221" s="3">
        <f>WEEKNUM(Table1[[#This Row],[Date]],16)</f>
        <v>4</v>
      </c>
      <c r="D221" s="3" t="str">
        <f>TEXT(Table1[[#This Row],[Date]],"mmmm")</f>
        <v>يناير</v>
      </c>
      <c r="E221" s="3" t="str">
        <f>TEXT(Table1[[#This Row],[Date]],"yyyy")</f>
        <v>2021</v>
      </c>
      <c r="F221" s="3" t="s">
        <v>9</v>
      </c>
      <c r="G221" s="9">
        <v>207</v>
      </c>
      <c r="H221" s="9"/>
      <c r="I221" s="9"/>
      <c r="J221" s="3">
        <f>IFERROR(VLOOKUP(Table1[[#This Row],[FoamType]],$CB$1:$CC$25,2,FALSE),0)</f>
        <v>0</v>
      </c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>
        <v>17</v>
      </c>
      <c r="X221" s="9">
        <f>IFERROR(   Table1[[#This Row],[البلوكات /م3]]+Table1[[#This Row],[البواقى
 المنصرفه
/م3]]-Table1[[#This Row],[البواقى
/م3]],0)</f>
        <v>30</v>
      </c>
      <c r="Y221" s="9">
        <v>30</v>
      </c>
      <c r="Z221" s="9">
        <v>5</v>
      </c>
      <c r="AA221" s="9"/>
      <c r="AB221" s="9"/>
      <c r="AC221" s="9"/>
      <c r="AD221" s="9">
        <f>IFERROR((Table1[[#This Row],[إجمالى الإستهلاك
/م3]]-Table1[[#This Row],[الكمية 
المنتجة
/م3
 ]]),0)</f>
        <v>30</v>
      </c>
      <c r="AE221" s="29">
        <f>IFERROR((Table1[[#This Row],[الهالك
/م3]]/Table1[[#This Row],[إجمالى الإستهلاك
/م3]]),0)</f>
        <v>1</v>
      </c>
      <c r="AF221" s="9"/>
      <c r="AG221" s="9">
        <f>IFERROR((Table1[[#This Row],[عدد
البلوكات]]*0.12),"")</f>
        <v>0.6</v>
      </c>
      <c r="AH221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I221" s="9"/>
      <c r="AJ221" s="60">
        <f>IFERROR(Table1[[#This Row],[Plan Hour]]/Table1[[#This Row],[ساعات
العمل
الفعلية]],0)</f>
        <v>0</v>
      </c>
      <c r="AK221" s="9">
        <f>IFERROR((Table1[[#This Row],[الكمية 
الفعلية
/م3]]-Table1[[#This Row],[الكمية 
المنتجة
/م3
 ]]),"")</f>
        <v>0</v>
      </c>
      <c r="AL221" s="9"/>
      <c r="AM221" s="9"/>
      <c r="AN221" s="9"/>
      <c r="AO221" s="9"/>
      <c r="AP221" s="9"/>
      <c r="AQ221" s="19"/>
      <c r="AR221" s="19"/>
      <c r="AS221" s="19"/>
      <c r="AT221" s="19"/>
      <c r="AU221" s="19"/>
      <c r="AV221" s="19"/>
      <c r="AW221" s="9"/>
      <c r="AX221" s="9"/>
      <c r="AY221" s="9"/>
      <c r="AZ221" s="9"/>
      <c r="BA221" s="9"/>
      <c r="BB221" s="9"/>
      <c r="BC221" s="9"/>
      <c r="BD221" s="9"/>
      <c r="BE221" s="9"/>
      <c r="BF221" s="35"/>
      <c r="BG221" s="9"/>
      <c r="CB221"/>
      <c r="CC221"/>
      <c r="CD221"/>
      <c r="CE221" s="83"/>
      <c r="CF221"/>
      <c r="CG221"/>
      <c r="CH221"/>
      <c r="CI221"/>
      <c r="CJ221"/>
      <c r="CK221"/>
      <c r="CL221"/>
      <c r="CM221"/>
      <c r="CN221"/>
      <c r="CO221"/>
      <c r="CP221"/>
    </row>
    <row r="222" spans="1:94" ht="22.5" customHeight="1">
      <c r="A222" s="22">
        <v>44214</v>
      </c>
      <c r="B222" s="3" t="str">
        <f>TEXT(Table1[[#This Row],[Date]],"dddd")</f>
        <v>الإثنين</v>
      </c>
      <c r="C222" s="3">
        <f>WEEKNUM(Table1[[#This Row],[Date]],16)</f>
        <v>4</v>
      </c>
      <c r="D222" s="3" t="str">
        <f>TEXT(Table1[[#This Row],[Date]],"mmmm")</f>
        <v>يناير</v>
      </c>
      <c r="E222" s="3" t="str">
        <f>TEXT(Table1[[#This Row],[Date]],"yyyy")</f>
        <v>2021</v>
      </c>
      <c r="F222" s="3" t="s">
        <v>9</v>
      </c>
      <c r="G222" s="3">
        <v>237</v>
      </c>
      <c r="I222" s="3" t="s">
        <v>87</v>
      </c>
      <c r="J222" s="3">
        <f>IFERROR(VLOOKUP(Table1[[#This Row],[FoamType]],$CB$1:$CC$25,2,FALSE),0)</f>
        <v>2</v>
      </c>
      <c r="K222" s="3">
        <v>200</v>
      </c>
      <c r="L222" s="3">
        <v>100</v>
      </c>
      <c r="M222" s="3">
        <v>2</v>
      </c>
      <c r="Q222" s="15">
        <v>25</v>
      </c>
      <c r="S222" s="3">
        <v>2.1</v>
      </c>
      <c r="T222" s="3">
        <v>4</v>
      </c>
      <c r="U222" s="4">
        <v>4</v>
      </c>
      <c r="W222" s="4">
        <v>25</v>
      </c>
      <c r="X222" s="4">
        <f>IFERROR(   Table1[[#This Row],[البلوكات /م3]]+Table1[[#This Row],[البواقى
 المنصرفه
/م3]]-Table1[[#This Row],[البواقى
/م3]],0)</f>
        <v>4</v>
      </c>
      <c r="Y222" s="21">
        <v>6</v>
      </c>
      <c r="Z222" s="3">
        <v>1</v>
      </c>
      <c r="AA222" s="12">
        <v>2</v>
      </c>
      <c r="AB222" s="15">
        <v>25</v>
      </c>
      <c r="AC222" s="20">
        <v>4</v>
      </c>
      <c r="AD222" s="9">
        <f>IFERROR((Table1[[#This Row],[إجمالى الإستهلاك
/م3]]-Table1[[#This Row],[الكمية 
المنتجة
/م3
 ]]),0)</f>
        <v>0</v>
      </c>
      <c r="AE222" s="29">
        <f>IFERROR((Table1[[#This Row],[الهالك
/م3]]/Table1[[#This Row],[إجمالى الإستهلاك
/م3]]),0)</f>
        <v>0</v>
      </c>
      <c r="AG222" s="5">
        <f>IFERROR((Table1[[#This Row],[عدد
البلوكات]]*0.12),"")</f>
        <v>0.12</v>
      </c>
      <c r="AH22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222" s="59">
        <f>IFERROR(Table1[[#This Row],[Plan Hour]]/Table1[[#This Row],[ساعات
العمل
الفعلية]],0)</f>
        <v>0</v>
      </c>
      <c r="AK222" s="1">
        <f>IFERROR((Table1[[#This Row],[الكمية 
الفعلية
/م3]]-Table1[[#This Row],[الكمية 
المنتجة
/م3
 ]]),"")</f>
        <v>0</v>
      </c>
      <c r="AU222" s="18"/>
      <c r="AV222" s="18"/>
      <c r="AW222" s="1"/>
      <c r="AX222" s="1"/>
      <c r="AY222" s="1"/>
      <c r="AZ222" s="1"/>
      <c r="BA222" s="1"/>
      <c r="BB222" s="1" t="e">
        <f t="shared" si="36"/>
        <v>#DIV/0!</v>
      </c>
      <c r="BC222" s="1"/>
      <c r="BD222" s="1" t="e">
        <f t="shared" si="38"/>
        <v>#DIV/0!</v>
      </c>
      <c r="BE222" s="1"/>
      <c r="BF222" s="33">
        <f t="shared" si="37"/>
        <v>0</v>
      </c>
      <c r="BG222" s="11" t="e">
        <f t="shared" si="39"/>
        <v>#DIV/0!</v>
      </c>
      <c r="CB222"/>
      <c r="CC222"/>
      <c r="CD222"/>
      <c r="CE222" s="83"/>
      <c r="CF222"/>
      <c r="CG222"/>
      <c r="CH222"/>
      <c r="CI222"/>
      <c r="CJ222"/>
      <c r="CK222"/>
      <c r="CL222"/>
      <c r="CM222"/>
      <c r="CN222"/>
      <c r="CO222"/>
      <c r="CP222"/>
    </row>
    <row r="223" spans="1:94" ht="22.5" customHeight="1">
      <c r="A223" s="22">
        <v>44214</v>
      </c>
      <c r="B223" s="3" t="str">
        <f>TEXT(Table1[[#This Row],[Date]],"dddd")</f>
        <v>الإثنين</v>
      </c>
      <c r="C223" s="3">
        <f>WEEKNUM(Table1[[#This Row],[Date]],16)</f>
        <v>4</v>
      </c>
      <c r="D223" s="3" t="str">
        <f>TEXT(Table1[[#This Row],[Date]],"mmmm")</f>
        <v>يناير</v>
      </c>
      <c r="E223" s="3" t="str">
        <f>TEXT(Table1[[#This Row],[Date]],"yyyy")</f>
        <v>2021</v>
      </c>
      <c r="F223" s="3" t="s">
        <v>9</v>
      </c>
      <c r="G223" s="3">
        <v>246</v>
      </c>
      <c r="I223" s="3" t="s">
        <v>92</v>
      </c>
      <c r="J223" s="3">
        <f>IFERROR(VLOOKUP(Table1[[#This Row],[FoamType]],$CB$1:$CC$25,2,FALSE),0)</f>
        <v>0.6</v>
      </c>
      <c r="K223" s="3">
        <v>70</v>
      </c>
      <c r="L223" s="3">
        <v>35</v>
      </c>
      <c r="M223" s="3">
        <v>1</v>
      </c>
      <c r="Q223" s="15">
        <v>12</v>
      </c>
      <c r="S223" s="3">
        <v>1.2</v>
      </c>
      <c r="T223" s="3">
        <v>25</v>
      </c>
      <c r="U223" s="4">
        <v>24.5</v>
      </c>
      <c r="W223" s="4">
        <v>12</v>
      </c>
      <c r="X223" s="4">
        <f>IFERROR(   Table1[[#This Row],[البلوكات /م3]]+Table1[[#This Row],[البواقى
 المنصرفه
/م3]]-Table1[[#This Row],[البواقى
/م3]],0)</f>
        <v>27.03</v>
      </c>
      <c r="Y223" s="21">
        <f t="shared" si="35"/>
        <v>29.28</v>
      </c>
      <c r="Z223" s="3">
        <v>4</v>
      </c>
      <c r="AA223" s="12">
        <v>0</v>
      </c>
      <c r="AB223" s="15">
        <v>12</v>
      </c>
      <c r="AC223" s="20">
        <v>2.25</v>
      </c>
      <c r="AD223" s="9">
        <f>IFERROR((Table1[[#This Row],[إجمالى الإستهلاك
/م3]]-Table1[[#This Row],[الكمية 
المنتجة
/م3
 ]]),0)</f>
        <v>2.5300000000000011</v>
      </c>
      <c r="AE223" s="29">
        <f>IFERROR((Table1[[#This Row],[الهالك
/م3]]/Table1[[#This Row],[إجمالى الإستهلاك
/م3]]),0)</f>
        <v>9.3599704032556463E-2</v>
      </c>
      <c r="AG223" s="5">
        <f>IFERROR((Table1[[#This Row],[عدد
البلوكات]]*0.12),"")</f>
        <v>0.48</v>
      </c>
      <c r="AH22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40.833333333333336</v>
      </c>
      <c r="AJ223" s="59">
        <f>IFERROR(Table1[[#This Row],[Plan Hour]]/Table1[[#This Row],[ساعات
العمل
الفعلية]],0)</f>
        <v>0</v>
      </c>
      <c r="AK223" s="1">
        <f>IFERROR((Table1[[#This Row],[الكمية 
الفعلية
/م3]]-Table1[[#This Row],[الكمية 
المنتجة
/م3
 ]]),"")</f>
        <v>0.5</v>
      </c>
      <c r="AU223" s="18"/>
      <c r="AV223" s="18"/>
      <c r="AW223" s="1"/>
      <c r="AX223" s="1"/>
      <c r="AY223" s="1"/>
      <c r="AZ223" s="1"/>
      <c r="BA223" s="1"/>
      <c r="BB223" s="1" t="e">
        <f t="shared" si="36"/>
        <v>#DIV/0!</v>
      </c>
      <c r="BC223" s="1"/>
      <c r="BD223" s="1" t="e">
        <f t="shared" si="38"/>
        <v>#DIV/0!</v>
      </c>
      <c r="BE223" s="1"/>
      <c r="BF223" s="33">
        <f t="shared" si="37"/>
        <v>0</v>
      </c>
      <c r="BG223" s="11" t="e">
        <f t="shared" si="39"/>
        <v>#DIV/0!</v>
      </c>
      <c r="CB223"/>
      <c r="CC223"/>
      <c r="CD223"/>
      <c r="CE223" s="83"/>
      <c r="CF223"/>
      <c r="CG223"/>
      <c r="CH223"/>
      <c r="CI223"/>
      <c r="CJ223"/>
      <c r="CK223"/>
      <c r="CL223"/>
      <c r="CM223"/>
      <c r="CN223"/>
      <c r="CO223"/>
      <c r="CP223"/>
    </row>
    <row r="224" spans="1:94" ht="22.5" customHeight="1">
      <c r="A224" s="22">
        <v>44214</v>
      </c>
      <c r="B224" s="3" t="str">
        <f>TEXT(Table1[[#This Row],[Date]],"dddd")</f>
        <v>الإثنين</v>
      </c>
      <c r="C224" s="3">
        <f>WEEKNUM(Table1[[#This Row],[Date]],16)</f>
        <v>4</v>
      </c>
      <c r="D224" s="3" t="str">
        <f>TEXT(Table1[[#This Row],[Date]],"mmmm")</f>
        <v>يناير</v>
      </c>
      <c r="E224" s="3" t="str">
        <f>TEXT(Table1[[#This Row],[Date]],"yyyy")</f>
        <v>2021</v>
      </c>
      <c r="F224" s="3" t="s">
        <v>9</v>
      </c>
      <c r="G224" s="3">
        <v>245</v>
      </c>
      <c r="I224" s="3" t="s">
        <v>92</v>
      </c>
      <c r="J224" s="3">
        <f>IFERROR(VLOOKUP(Table1[[#This Row],[FoamType]],$CB$1:$CC$25,2,FALSE),0)</f>
        <v>0.6</v>
      </c>
      <c r="K224" s="3">
        <v>31</v>
      </c>
      <c r="L224" s="3">
        <v>5</v>
      </c>
      <c r="M224" s="3">
        <v>3</v>
      </c>
      <c r="Q224" s="15">
        <v>15</v>
      </c>
      <c r="S224" s="3">
        <v>3.1</v>
      </c>
      <c r="T224" s="3">
        <v>5.2</v>
      </c>
      <c r="U224" s="4">
        <v>5</v>
      </c>
      <c r="W224" s="4">
        <v>15</v>
      </c>
      <c r="X224" s="4">
        <f>IFERROR(   Table1[[#This Row],[البلوكات /م3]]+Table1[[#This Row],[البواقى
 المنصرفه
/م3]]-Table1[[#This Row],[البواقى
/م3]],0)</f>
        <v>5.49</v>
      </c>
      <c r="Y224" s="21">
        <f t="shared" si="35"/>
        <v>7.32</v>
      </c>
      <c r="Z224" s="3">
        <v>1</v>
      </c>
      <c r="AA224" s="12">
        <v>0</v>
      </c>
      <c r="AB224" s="15">
        <v>15</v>
      </c>
      <c r="AC224" s="20">
        <v>1.83</v>
      </c>
      <c r="AD224" s="9">
        <f>IFERROR((Table1[[#This Row],[إجمالى الإستهلاك
/م3]]-Table1[[#This Row],[الكمية 
المنتجة
/م3
 ]]),0)</f>
        <v>0.49000000000000021</v>
      </c>
      <c r="AE224" s="29">
        <f>IFERROR((Table1[[#This Row],[الهالك
/م3]]/Table1[[#This Row],[إجمالى الإستهلاك
/م3]]),0)</f>
        <v>8.9253187613843391E-2</v>
      </c>
      <c r="AG224" s="5">
        <f>IFERROR((Table1[[#This Row],[عدد
البلوكات]]*0.12),"")</f>
        <v>0.12</v>
      </c>
      <c r="AH22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8.3333333333333339</v>
      </c>
      <c r="AJ224" s="59">
        <f>IFERROR(Table1[[#This Row],[Plan Hour]]/Table1[[#This Row],[ساعات
العمل
الفعلية]],0)</f>
        <v>0</v>
      </c>
      <c r="AK224" s="1">
        <f>IFERROR((Table1[[#This Row],[الكمية 
الفعلية
/م3]]-Table1[[#This Row],[الكمية 
المنتجة
/م3
 ]]),"")</f>
        <v>0.20000000000000018</v>
      </c>
      <c r="AU224" s="18"/>
      <c r="AV224" s="18"/>
      <c r="AW224" s="1"/>
      <c r="AX224" s="1"/>
      <c r="AY224" s="1"/>
      <c r="AZ224" s="1"/>
      <c r="BA224" s="1"/>
      <c r="BB224" s="1" t="e">
        <f t="shared" si="36"/>
        <v>#DIV/0!</v>
      </c>
      <c r="BC224" s="1"/>
      <c r="BD224" s="1" t="e">
        <f t="shared" si="38"/>
        <v>#DIV/0!</v>
      </c>
      <c r="BE224" s="1"/>
      <c r="BF224" s="33">
        <f t="shared" si="37"/>
        <v>0</v>
      </c>
      <c r="BG224" s="11" t="e">
        <f t="shared" si="39"/>
        <v>#DIV/0!</v>
      </c>
      <c r="CB224"/>
      <c r="CC224"/>
      <c r="CD224"/>
      <c r="CE224" s="83"/>
      <c r="CF224"/>
      <c r="CG224"/>
      <c r="CH224"/>
      <c r="CI224"/>
      <c r="CJ224"/>
      <c r="CK224"/>
      <c r="CL224"/>
      <c r="CM224"/>
      <c r="CN224"/>
      <c r="CO224"/>
      <c r="CP224"/>
    </row>
    <row r="225" spans="1:94" ht="22.5" customHeight="1">
      <c r="A225" s="22">
        <v>44214</v>
      </c>
      <c r="B225" s="3" t="str">
        <f>TEXT(Table1[[#This Row],[Date]],"dddd")</f>
        <v>الإثنين</v>
      </c>
      <c r="C225" s="3">
        <f>WEEKNUM(Table1[[#This Row],[Date]],16)</f>
        <v>4</v>
      </c>
      <c r="D225" s="3" t="str">
        <f>TEXT(Table1[[#This Row],[Date]],"mmmm")</f>
        <v>يناير</v>
      </c>
      <c r="E225" s="3" t="str">
        <f>TEXT(Table1[[#This Row],[Date]],"yyyy")</f>
        <v>2021</v>
      </c>
      <c r="F225" s="3" t="s">
        <v>9</v>
      </c>
      <c r="I225" s="3" t="s">
        <v>92</v>
      </c>
      <c r="J225" s="3">
        <f>IFERROR(VLOOKUP(Table1[[#This Row],[FoamType]],$CB$1:$CC$25,2,FALSE),0)</f>
        <v>0.6</v>
      </c>
      <c r="K225" s="3">
        <v>100</v>
      </c>
      <c r="L225" s="3">
        <v>80</v>
      </c>
      <c r="M225" s="3">
        <v>20</v>
      </c>
      <c r="Q225" s="15">
        <v>30</v>
      </c>
      <c r="R225" s="3">
        <v>32</v>
      </c>
      <c r="S225" s="3">
        <v>20</v>
      </c>
      <c r="T225" s="3">
        <f t="shared" si="33"/>
        <v>5.12</v>
      </c>
      <c r="U225" s="4">
        <f t="shared" si="34"/>
        <v>5.12</v>
      </c>
      <c r="X225" s="4">
        <f>IFERROR(   Table1[[#This Row],[البلوكات /م3]]+Table1[[#This Row],[البواقى
 المنصرفه
/م3]]-Table1[[#This Row],[البواقى
/م3]],0)</f>
        <v>5.15</v>
      </c>
      <c r="Y225" s="21">
        <f t="shared" si="35"/>
        <v>0</v>
      </c>
      <c r="Z225" s="3">
        <v>0</v>
      </c>
      <c r="AA225" s="12">
        <v>8.17</v>
      </c>
      <c r="AB225" s="15">
        <v>30</v>
      </c>
      <c r="AC225" s="20">
        <v>3.02</v>
      </c>
      <c r="AD225" s="9">
        <f>IFERROR((Table1[[#This Row],[إجمالى الإستهلاك
/م3]]-Table1[[#This Row],[الكمية 
المنتجة
/م3
 ]]),0)</f>
        <v>3.0000000000000249E-2</v>
      </c>
      <c r="AE225" s="29">
        <f>IFERROR((Table1[[#This Row],[الهالك
/م3]]/Table1[[#This Row],[إجمالى الإستهلاك
/م3]]),0)</f>
        <v>5.8252427184466498E-3</v>
      </c>
      <c r="AG225" s="5">
        <f>IFERROR((Table1[[#This Row],[عدد
البلوكات]]*0.12),"")</f>
        <v>0</v>
      </c>
      <c r="AH22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8.5333333333333332</v>
      </c>
      <c r="AJ225" s="59">
        <f>IFERROR(Table1[[#This Row],[Plan Hour]]/Table1[[#This Row],[ساعات
العمل
الفعلية]],0)</f>
        <v>0</v>
      </c>
      <c r="AK225" s="1">
        <f>IFERROR((Table1[[#This Row],[الكمية 
الفعلية
/م3]]-Table1[[#This Row],[الكمية 
المنتجة
/م3
 ]]),"")</f>
        <v>0</v>
      </c>
      <c r="AU225" s="18"/>
      <c r="AV225" s="18"/>
      <c r="AW225" s="1"/>
      <c r="AX225" s="1"/>
      <c r="AY225" s="1"/>
      <c r="AZ225" s="1"/>
      <c r="BA225" s="1"/>
      <c r="BB225" s="1" t="e">
        <f t="shared" si="36"/>
        <v>#DIV/0!</v>
      </c>
      <c r="BC225" s="1"/>
      <c r="BD225" s="1" t="e">
        <f t="shared" si="38"/>
        <v>#DIV/0!</v>
      </c>
      <c r="BE225" s="1"/>
      <c r="BF225" s="33">
        <f t="shared" si="37"/>
        <v>0</v>
      </c>
      <c r="BG225" s="11" t="e">
        <f t="shared" si="39"/>
        <v>#DIV/0!</v>
      </c>
      <c r="CB225"/>
      <c r="CC225"/>
      <c r="CD225"/>
      <c r="CE225" s="83"/>
      <c r="CF225"/>
      <c r="CG225"/>
      <c r="CH225"/>
      <c r="CI225"/>
      <c r="CJ225"/>
      <c r="CK225"/>
      <c r="CL225"/>
      <c r="CM225"/>
      <c r="CN225"/>
      <c r="CO225"/>
      <c r="CP225"/>
    </row>
    <row r="226" spans="1:94" ht="22.5" customHeight="1">
      <c r="A226" s="22">
        <v>44215</v>
      </c>
      <c r="B226" s="9" t="str">
        <f>TEXT(Table1[[#This Row],[Date]],"dddd")</f>
        <v>الثلاثاء</v>
      </c>
      <c r="C226" s="9">
        <f>WEEKNUM(Table1[[#This Row],[Date]],16)</f>
        <v>4</v>
      </c>
      <c r="D226" s="9" t="str">
        <f>TEXT(Table1[[#This Row],[Date]],"mmmm")</f>
        <v>يناير</v>
      </c>
      <c r="E226" s="9" t="str">
        <f>TEXT(Table1[[#This Row],[Date]],"yyyy")</f>
        <v>2021</v>
      </c>
      <c r="F226" s="9" t="s">
        <v>8</v>
      </c>
      <c r="G226" s="9">
        <v>207</v>
      </c>
      <c r="H226" s="9"/>
      <c r="I226" s="9" t="s">
        <v>86</v>
      </c>
      <c r="J226" s="3">
        <f>IFERROR(VLOOKUP(Table1[[#This Row],[FoamType]],$CB$1:$CC$25,2,FALSE),0)</f>
        <v>3</v>
      </c>
      <c r="K226" s="9">
        <v>200</v>
      </c>
      <c r="L226" s="9">
        <v>100</v>
      </c>
      <c r="M226" s="9">
        <v>4</v>
      </c>
      <c r="N226" s="9"/>
      <c r="O226" s="9"/>
      <c r="P226" s="9"/>
      <c r="Q226" s="9">
        <v>17</v>
      </c>
      <c r="R226" s="9"/>
      <c r="S226" s="9">
        <v>4.0999999999999996</v>
      </c>
      <c r="T226" s="9">
        <v>4.2</v>
      </c>
      <c r="U226" s="9">
        <v>4.2</v>
      </c>
      <c r="V226" s="9"/>
      <c r="W226" s="9">
        <v>17</v>
      </c>
      <c r="X226" s="9">
        <f>IFERROR(   Table1[[#This Row],[البلوكات /م3]]+Table1[[#This Row],[البواقى
 المنصرفه
/م3]]-Table1[[#This Row],[البواقى
/م3]],0)</f>
        <v>4.7599999999999989</v>
      </c>
      <c r="Y226" s="9">
        <f t="shared" si="35"/>
        <v>7.32</v>
      </c>
      <c r="Z226" s="9">
        <v>1</v>
      </c>
      <c r="AA226" s="9">
        <v>4.88</v>
      </c>
      <c r="AB226" s="9">
        <v>17</v>
      </c>
      <c r="AC226" s="9">
        <v>7.44</v>
      </c>
      <c r="AD226" s="9">
        <f>IFERROR((Table1[[#This Row],[إجمالى الإستهلاك
/م3]]-Table1[[#This Row],[الكمية 
المنتجة
/م3
 ]]),0)</f>
        <v>0.55999999999999872</v>
      </c>
      <c r="AE226" s="29">
        <f>IFERROR((Table1[[#This Row],[الهالك
/م3]]/Table1[[#This Row],[إجمالى الإستهلاك
/م3]]),0)</f>
        <v>0.11764705882352917</v>
      </c>
      <c r="AF226" s="9"/>
      <c r="AG226" s="9">
        <f>IFERROR((Table1[[#This Row],[عدد
البلوكات]]*0.12),"")</f>
        <v>0.12</v>
      </c>
      <c r="AH226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1.4000000000000001</v>
      </c>
      <c r="AI226" s="9">
        <v>90</v>
      </c>
      <c r="AJ226" s="60">
        <f>IFERROR(Table1[[#This Row],[Plan Hour]]/Table1[[#This Row],[ساعات
العمل
الفعلية]],0)</f>
        <v>1.5555555555555557E-2</v>
      </c>
      <c r="AK226" s="9">
        <f>IFERROR((Table1[[#This Row],[الكمية 
الفعلية
/م3]]-Table1[[#This Row],[الكمية 
المنتجة
/م3
 ]]),"")</f>
        <v>0</v>
      </c>
      <c r="AL226" s="9">
        <v>3.28</v>
      </c>
      <c r="AM226" s="9"/>
      <c r="AN226" s="9">
        <v>4</v>
      </c>
      <c r="AO226" s="9"/>
      <c r="AP226" s="9">
        <v>3.28</v>
      </c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 t="e">
        <f t="shared" si="36"/>
        <v>#DIV/0!</v>
      </c>
      <c r="BC226" s="9"/>
      <c r="BD226" s="9" t="e">
        <f t="shared" si="38"/>
        <v>#DIV/0!</v>
      </c>
      <c r="BE226" s="9"/>
      <c r="BF226" s="9">
        <f t="shared" si="37"/>
        <v>0</v>
      </c>
      <c r="BG226" s="9" t="e">
        <f t="shared" si="39"/>
        <v>#DIV/0!</v>
      </c>
      <c r="CB226"/>
      <c r="CC226"/>
      <c r="CD226"/>
      <c r="CE226" s="83"/>
      <c r="CF226"/>
      <c r="CG226"/>
      <c r="CH226"/>
      <c r="CI226"/>
      <c r="CJ226"/>
      <c r="CK226"/>
      <c r="CL226"/>
      <c r="CM226"/>
      <c r="CN226"/>
      <c r="CO226"/>
      <c r="CP226"/>
    </row>
    <row r="227" spans="1:94" ht="22.5" customHeight="1">
      <c r="A227" s="22">
        <v>44215</v>
      </c>
      <c r="B227" s="3" t="str">
        <f>TEXT(Table1[[#This Row],[Date]],"dddd")</f>
        <v>الثلاثاء</v>
      </c>
      <c r="C227" s="3">
        <f>WEEKNUM(Table1[[#This Row],[Date]],16)</f>
        <v>4</v>
      </c>
      <c r="D227" s="3" t="str">
        <f>TEXT(Table1[[#This Row],[Date]],"mmmm")</f>
        <v>يناير</v>
      </c>
      <c r="E227" s="3" t="str">
        <f>TEXT(Table1[[#This Row],[Date]],"yyyy")</f>
        <v>2021</v>
      </c>
      <c r="F227" s="3" t="s">
        <v>8</v>
      </c>
      <c r="G227" s="3">
        <v>262</v>
      </c>
      <c r="I227" s="3" t="s">
        <v>86</v>
      </c>
      <c r="J227" s="3">
        <f>IFERROR(VLOOKUP(Table1[[#This Row],[FoamType]],$CB$1:$CC$25,2,FALSE),0)</f>
        <v>3</v>
      </c>
      <c r="K227" s="3">
        <v>200</v>
      </c>
      <c r="L227" s="3">
        <v>100</v>
      </c>
      <c r="M227" s="3">
        <v>5</v>
      </c>
      <c r="Q227" s="15">
        <v>25</v>
      </c>
      <c r="S227" s="3">
        <v>5.0999999999999996</v>
      </c>
      <c r="T227" s="3">
        <v>18</v>
      </c>
      <c r="U227" s="4">
        <v>17</v>
      </c>
      <c r="W227" s="4">
        <v>26</v>
      </c>
      <c r="X227" s="4">
        <f>IFERROR(   Table1[[#This Row],[البلوكات /م3]]+Table1[[#This Row],[البواقى
 المنصرفه
/م3]]-Table1[[#This Row],[البواقى
/م3]],0)</f>
        <v>17.86</v>
      </c>
      <c r="Y227" s="21">
        <f t="shared" si="35"/>
        <v>21.96</v>
      </c>
      <c r="Z227" s="3">
        <v>3</v>
      </c>
      <c r="AA227" s="12">
        <v>0</v>
      </c>
      <c r="AB227" s="4">
        <v>26</v>
      </c>
      <c r="AC227" s="20">
        <v>4.0999999999999996</v>
      </c>
      <c r="AD227" s="9">
        <f>IFERROR((Table1[[#This Row],[إجمالى الإستهلاك
/م3]]-Table1[[#This Row],[الكمية 
المنتجة
/م3
 ]]),0)</f>
        <v>0.85999999999999943</v>
      </c>
      <c r="AE227" s="29">
        <f>IFERROR((Table1[[#This Row],[الهالك
/م3]]/Table1[[#This Row],[إجمالى الإستهلاك
/م3]]),0)</f>
        <v>4.8152295632698738E-2</v>
      </c>
      <c r="AG227" s="5">
        <f>IFERROR((Table1[[#This Row],[عدد
البلوكات]]*0.12),"")</f>
        <v>0.36</v>
      </c>
      <c r="AH22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5.666666666666667</v>
      </c>
      <c r="AJ227" s="59">
        <f>IFERROR(Table1[[#This Row],[Plan Hour]]/Table1[[#This Row],[ساعات
العمل
الفعلية]],0)</f>
        <v>0</v>
      </c>
      <c r="AK227" s="1">
        <f>IFERROR((Table1[[#This Row],[الكمية 
الفعلية
/م3]]-Table1[[#This Row],[الكمية 
المنتجة
/م3
 ]]),"")</f>
        <v>1</v>
      </c>
      <c r="AP227" s="17">
        <v>4</v>
      </c>
      <c r="AU227" s="18"/>
      <c r="AV227" s="18"/>
      <c r="AW227" s="1"/>
      <c r="AX227" s="1"/>
      <c r="AY227" s="1"/>
      <c r="AZ227" s="1"/>
      <c r="BA227" s="1"/>
      <c r="BB227" s="1" t="e">
        <f t="shared" si="36"/>
        <v>#DIV/0!</v>
      </c>
      <c r="BC227" s="1"/>
      <c r="BD227" s="1" t="e">
        <f t="shared" si="38"/>
        <v>#DIV/0!</v>
      </c>
      <c r="BE227" s="1"/>
      <c r="BF227" s="33">
        <f t="shared" si="37"/>
        <v>0</v>
      </c>
      <c r="BG227" s="11" t="e">
        <f t="shared" si="39"/>
        <v>#DIV/0!</v>
      </c>
      <c r="CB227"/>
      <c r="CC227"/>
      <c r="CD227"/>
      <c r="CE227" s="83"/>
      <c r="CF227"/>
      <c r="CG227"/>
      <c r="CH227"/>
      <c r="CI227"/>
      <c r="CJ227"/>
      <c r="CK227"/>
      <c r="CL227"/>
      <c r="CM227"/>
      <c r="CN227"/>
      <c r="CO227"/>
      <c r="CP227"/>
    </row>
    <row r="228" spans="1:94" ht="22.5" customHeight="1">
      <c r="A228" s="22">
        <v>44215</v>
      </c>
      <c r="B228" s="3" t="str">
        <f>TEXT(Table1[[#This Row],[Date]],"dddd")</f>
        <v>الثلاثاء</v>
      </c>
      <c r="C228" s="3">
        <f>WEEKNUM(Table1[[#This Row],[Date]],16)</f>
        <v>4</v>
      </c>
      <c r="D228" s="3" t="str">
        <f>TEXT(Table1[[#This Row],[Date]],"mmmm")</f>
        <v>يناير</v>
      </c>
      <c r="E228" s="3" t="str">
        <f>TEXT(Table1[[#This Row],[Date]],"yyyy")</f>
        <v>2021</v>
      </c>
      <c r="F228" s="3" t="s">
        <v>8</v>
      </c>
      <c r="G228" s="3">
        <v>149</v>
      </c>
      <c r="I228" s="3" t="s">
        <v>86</v>
      </c>
      <c r="J228" s="3">
        <f>IFERROR(VLOOKUP(Table1[[#This Row],[FoamType]],$CB$1:$CC$25,2,FALSE),0)</f>
        <v>3</v>
      </c>
      <c r="K228" s="3">
        <v>200</v>
      </c>
      <c r="L228" s="3">
        <v>50</v>
      </c>
      <c r="M228" s="3">
        <v>45</v>
      </c>
      <c r="Q228" s="15">
        <v>20</v>
      </c>
      <c r="R228" s="3">
        <v>64</v>
      </c>
      <c r="S228" s="3">
        <v>45</v>
      </c>
      <c r="T228" s="3">
        <f t="shared" si="33"/>
        <v>28.8</v>
      </c>
      <c r="U228" s="4">
        <f t="shared" si="34"/>
        <v>28.8</v>
      </c>
      <c r="W228" s="4">
        <v>20</v>
      </c>
      <c r="X228" s="4">
        <f>IFERROR(   Table1[[#This Row],[البلوكات /م3]]+Table1[[#This Row],[البواقى
 المنصرفه
/م3]]-Table1[[#This Row],[البواقى
/م3]],0)</f>
        <v>37.4</v>
      </c>
      <c r="Y228" s="21">
        <v>30</v>
      </c>
      <c r="Z228" s="3">
        <v>5</v>
      </c>
      <c r="AA228" s="12">
        <v>8.75</v>
      </c>
      <c r="AB228" s="15">
        <v>20</v>
      </c>
      <c r="AC228" s="20">
        <v>1.35</v>
      </c>
      <c r="AD228" s="9">
        <f>IFERROR((Table1[[#This Row],[إجمالى الإستهلاك
/م3]]-Table1[[#This Row],[الكمية 
المنتجة
/م3
 ]]),0)</f>
        <v>8.5999999999999979</v>
      </c>
      <c r="AE228" s="29">
        <f>IFERROR((Table1[[#This Row],[الهالك
/م3]]/Table1[[#This Row],[إجمالى الإستهلاك
/م3]]),0)</f>
        <v>0.22994652406417107</v>
      </c>
      <c r="AG228" s="5">
        <f>IFERROR((Table1[[#This Row],[عدد
البلوكات]]*0.12),"")</f>
        <v>0.6</v>
      </c>
      <c r="AH22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9.6</v>
      </c>
      <c r="AJ228" s="59">
        <f>IFERROR(Table1[[#This Row],[Plan Hour]]/Table1[[#This Row],[ساعات
العمل
الفعلية]],0)</f>
        <v>0</v>
      </c>
      <c r="AK228" s="1">
        <f>IFERROR((Table1[[#This Row],[الكمية 
الفعلية
/م3]]-Table1[[#This Row],[الكمية 
المنتجة
/م3
 ]]),"")</f>
        <v>0</v>
      </c>
      <c r="AU228" s="18"/>
      <c r="AV228" s="18"/>
      <c r="AW228" s="1"/>
      <c r="AX228" s="1"/>
      <c r="AY228" s="1"/>
      <c r="AZ228" s="1"/>
      <c r="BA228" s="1"/>
      <c r="BB228" s="1" t="e">
        <f t="shared" si="36"/>
        <v>#DIV/0!</v>
      </c>
      <c r="BC228" s="1"/>
      <c r="BD228" s="1" t="e">
        <f t="shared" si="38"/>
        <v>#DIV/0!</v>
      </c>
      <c r="BE228" s="1"/>
      <c r="BF228" s="33">
        <f t="shared" si="37"/>
        <v>0</v>
      </c>
      <c r="BG228" s="11" t="e">
        <f t="shared" si="39"/>
        <v>#DIV/0!</v>
      </c>
      <c r="CB228"/>
      <c r="CC228"/>
      <c r="CD228"/>
      <c r="CE228" s="83"/>
      <c r="CF228"/>
      <c r="CG228"/>
      <c r="CH228"/>
      <c r="CI228"/>
      <c r="CJ228"/>
      <c r="CK228"/>
      <c r="CL228"/>
      <c r="CM228"/>
      <c r="CN228"/>
      <c r="CO228"/>
      <c r="CP228"/>
    </row>
    <row r="229" spans="1:94" ht="22.5" customHeight="1">
      <c r="A229" s="22">
        <v>44215</v>
      </c>
      <c r="B229" s="3" t="str">
        <f>TEXT(Table1[[#This Row],[Date]],"dddd")</f>
        <v>الثلاثاء</v>
      </c>
      <c r="C229" s="3">
        <f>WEEKNUM(Table1[[#This Row],[Date]],16)</f>
        <v>4</v>
      </c>
      <c r="D229" s="3" t="str">
        <f>TEXT(Table1[[#This Row],[Date]],"mmmm")</f>
        <v>يناير</v>
      </c>
      <c r="E229" s="3" t="str">
        <f>TEXT(Table1[[#This Row],[Date]],"yyyy")</f>
        <v>2021</v>
      </c>
      <c r="F229" s="3" t="s">
        <v>8</v>
      </c>
      <c r="G229" s="3">
        <v>149</v>
      </c>
      <c r="I229" s="3" t="s">
        <v>86</v>
      </c>
      <c r="J229" s="3">
        <f>IFERROR(VLOOKUP(Table1[[#This Row],[FoamType]],$CB$1:$CC$25,2,FALSE),0)</f>
        <v>3</v>
      </c>
      <c r="K229" s="3">
        <v>200</v>
      </c>
      <c r="L229" s="3">
        <v>50</v>
      </c>
      <c r="M229" s="3">
        <v>10</v>
      </c>
      <c r="Q229" s="15">
        <v>20</v>
      </c>
      <c r="R229" s="3">
        <v>60</v>
      </c>
      <c r="S229" s="3">
        <v>10.1</v>
      </c>
      <c r="T229" s="3">
        <f t="shared" si="33"/>
        <v>6.06</v>
      </c>
      <c r="U229" s="4">
        <f t="shared" si="34"/>
        <v>6</v>
      </c>
      <c r="X229" s="4">
        <f>IFERROR(   Table1[[#This Row],[البلوكات /م3]]+Table1[[#This Row],[البواقى
 المنصرفه
/م3]]-Table1[[#This Row],[البواقى
/م3]],0)</f>
        <v>0</v>
      </c>
      <c r="Y229" s="21">
        <f t="shared" si="35"/>
        <v>0</v>
      </c>
      <c r="AB229" s="15"/>
      <c r="AD229" s="9">
        <f>IFERROR((Table1[[#This Row],[إجمالى الإستهلاك
/م3]]-Table1[[#This Row],[الكمية 
المنتجة
/م3
 ]]),0)</f>
        <v>-6</v>
      </c>
      <c r="AE229" s="29">
        <f>IFERROR((Table1[[#This Row],[الهالك
/م3]]/Table1[[#This Row],[إجمالى الإستهلاك
/م3]]),0)</f>
        <v>0</v>
      </c>
      <c r="AG229" s="5">
        <f>IFERROR((Table1[[#This Row],[عدد
البلوكات]]*0.12),"")</f>
        <v>0</v>
      </c>
      <c r="AH22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229" s="59">
        <f>IFERROR(Table1[[#This Row],[Plan Hour]]/Table1[[#This Row],[ساعات
العمل
الفعلية]],0)</f>
        <v>0</v>
      </c>
      <c r="AK229" s="1">
        <f>IFERROR((Table1[[#This Row],[الكمية 
الفعلية
/م3]]-Table1[[#This Row],[الكمية 
المنتجة
/م3
 ]]),"")</f>
        <v>5.9999999999999609E-2</v>
      </c>
      <c r="AU229" s="18"/>
      <c r="AV229" s="18"/>
      <c r="AW229" s="1"/>
      <c r="AX229" s="1"/>
      <c r="AY229" s="1"/>
      <c r="AZ229" s="1"/>
      <c r="BA229" s="1"/>
      <c r="BB229" s="1" t="e">
        <f t="shared" si="36"/>
        <v>#DIV/0!</v>
      </c>
      <c r="BC229" s="1"/>
      <c r="BD229" s="1" t="e">
        <f t="shared" si="38"/>
        <v>#DIV/0!</v>
      </c>
      <c r="BE229" s="1"/>
      <c r="BF229" s="33">
        <f t="shared" si="37"/>
        <v>0</v>
      </c>
      <c r="BG229" s="11" t="e">
        <f t="shared" si="39"/>
        <v>#DIV/0!</v>
      </c>
      <c r="CB229"/>
      <c r="CC229"/>
      <c r="CD229"/>
      <c r="CE229" s="83"/>
      <c r="CF229"/>
      <c r="CG229"/>
      <c r="CH229"/>
      <c r="CI229"/>
      <c r="CJ229"/>
      <c r="CK229"/>
      <c r="CL229"/>
      <c r="CM229"/>
      <c r="CN229"/>
      <c r="CO229"/>
      <c r="CP229"/>
    </row>
    <row r="230" spans="1:94" ht="22.5" customHeight="1">
      <c r="A230" s="22">
        <v>44215</v>
      </c>
      <c r="B230" s="3" t="str">
        <f>TEXT(Table1[[#This Row],[Date]],"dddd")</f>
        <v>الثلاثاء</v>
      </c>
      <c r="C230" s="3">
        <f>WEEKNUM(Table1[[#This Row],[Date]],16)</f>
        <v>4</v>
      </c>
      <c r="D230" s="3" t="str">
        <f>TEXT(Table1[[#This Row],[Date]],"mmmm")</f>
        <v>يناير</v>
      </c>
      <c r="E230" s="3" t="str">
        <f>TEXT(Table1[[#This Row],[Date]],"yyyy")</f>
        <v>2021</v>
      </c>
      <c r="F230" s="3" t="s">
        <v>8</v>
      </c>
      <c r="G230" s="3">
        <v>298</v>
      </c>
      <c r="I230" s="3" t="s">
        <v>87</v>
      </c>
      <c r="J230" s="3">
        <f>IFERROR(VLOOKUP(Table1[[#This Row],[FoamType]],$CB$1:$CC$25,2,FALSE),0)</f>
        <v>2</v>
      </c>
      <c r="K230" s="3">
        <v>200</v>
      </c>
      <c r="L230" s="3">
        <v>15</v>
      </c>
      <c r="M230" s="3">
        <v>1</v>
      </c>
      <c r="Q230" s="15">
        <v>20</v>
      </c>
      <c r="R230" s="3">
        <v>108</v>
      </c>
      <c r="S230" s="3">
        <v>1.1000000000000001</v>
      </c>
      <c r="T230" s="3">
        <f t="shared" ref="T230:T294" si="40">K230*L230*R230*S230/1000000</f>
        <v>0.35639999999999999</v>
      </c>
      <c r="U230" s="4">
        <f t="shared" ref="U230:U294" si="41">K230*L230*M230*R230/1000000</f>
        <v>0.32400000000000001</v>
      </c>
      <c r="X230" s="4">
        <f>IFERROR(   Table1[[#This Row],[البلوكات /م3]]+Table1[[#This Row],[البواقى
 المنصرفه
/م3]]-Table1[[#This Row],[البواقى
/م3]],0)</f>
        <v>0</v>
      </c>
      <c r="Y230" s="21">
        <f t="shared" si="35"/>
        <v>0</v>
      </c>
      <c r="AB230" s="15"/>
      <c r="AD230" s="9">
        <f>IFERROR((Table1[[#This Row],[إجمالى الإستهلاك
/م3]]-Table1[[#This Row],[الكمية 
المنتجة
/م3
 ]]),0)</f>
        <v>-0.32400000000000001</v>
      </c>
      <c r="AE230" s="29">
        <f>IFERROR((Table1[[#This Row],[الهالك
/م3]]/Table1[[#This Row],[إجمالى الإستهلاك
/م3]]),0)</f>
        <v>0</v>
      </c>
      <c r="AG230" s="5">
        <f>IFERROR((Table1[[#This Row],[عدد
البلوكات]]*0.12),"")</f>
        <v>0</v>
      </c>
      <c r="AH23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0.16200000000000001</v>
      </c>
      <c r="AJ230" s="59">
        <f>IFERROR(Table1[[#This Row],[Plan Hour]]/Table1[[#This Row],[ساعات
العمل
الفعلية]],0)</f>
        <v>0</v>
      </c>
      <c r="AK230" s="1">
        <f>IFERROR((Table1[[#This Row],[الكمية 
الفعلية
/م3]]-Table1[[#This Row],[الكمية 
المنتجة
/م3
 ]]),"")</f>
        <v>3.2399999999999984E-2</v>
      </c>
      <c r="AU230" s="18"/>
      <c r="AV230" s="18"/>
      <c r="AW230" s="1"/>
      <c r="AX230" s="1"/>
      <c r="AY230" s="1"/>
      <c r="AZ230" s="1"/>
      <c r="BA230" s="1"/>
      <c r="BB230" s="1" t="e">
        <f t="shared" si="36"/>
        <v>#DIV/0!</v>
      </c>
      <c r="BC230" s="1"/>
      <c r="BD230" s="1" t="e">
        <f t="shared" si="38"/>
        <v>#DIV/0!</v>
      </c>
      <c r="BE230" s="1"/>
      <c r="BF230" s="33">
        <f t="shared" si="37"/>
        <v>0</v>
      </c>
      <c r="BG230" s="11" t="e">
        <f t="shared" si="39"/>
        <v>#DIV/0!</v>
      </c>
      <c r="CB230"/>
      <c r="CC230"/>
      <c r="CD230"/>
      <c r="CE230" s="83"/>
      <c r="CF230"/>
      <c r="CG230"/>
      <c r="CH230"/>
      <c r="CI230"/>
      <c r="CJ230"/>
      <c r="CK230"/>
      <c r="CL230"/>
      <c r="CM230"/>
      <c r="CN230"/>
      <c r="CO230"/>
      <c r="CP230"/>
    </row>
    <row r="231" spans="1:94" ht="22.5" customHeight="1">
      <c r="A231" s="22">
        <v>44215</v>
      </c>
      <c r="B231" s="3" t="str">
        <f>TEXT(Table1[[#This Row],[Date]],"dddd")</f>
        <v>الثلاثاء</v>
      </c>
      <c r="C231" s="3">
        <f>WEEKNUM(Table1[[#This Row],[Date]],16)</f>
        <v>4</v>
      </c>
      <c r="D231" s="3" t="str">
        <f>TEXT(Table1[[#This Row],[Date]],"mmmm")</f>
        <v>يناير</v>
      </c>
      <c r="E231" s="3" t="str">
        <f>TEXT(Table1[[#This Row],[Date]],"yyyy")</f>
        <v>2021</v>
      </c>
      <c r="F231" s="3" t="s">
        <v>8</v>
      </c>
      <c r="G231" s="3">
        <v>206</v>
      </c>
      <c r="I231" s="3" t="s">
        <v>136</v>
      </c>
      <c r="J231" s="3">
        <f>IFERROR(VLOOKUP(Table1[[#This Row],[FoamType]],$CB$1:$CC$25,2,FALSE),0)</f>
        <v>1.5</v>
      </c>
      <c r="K231" s="3">
        <v>100</v>
      </c>
      <c r="L231" s="3">
        <v>80</v>
      </c>
      <c r="M231" s="3">
        <v>45</v>
      </c>
      <c r="Q231" s="15">
        <v>30</v>
      </c>
      <c r="R231" s="3">
        <v>6</v>
      </c>
      <c r="S231" s="3">
        <v>45</v>
      </c>
      <c r="T231" s="3">
        <f t="shared" si="40"/>
        <v>2.16</v>
      </c>
      <c r="U231" s="4">
        <f t="shared" si="41"/>
        <v>2.16</v>
      </c>
      <c r="X231" s="4">
        <f>IFERROR(   Table1[[#This Row],[البلوكات /م3]]+Table1[[#This Row],[البواقى
 المنصرفه
/م3]]-Table1[[#This Row],[البواقى
/م3]],0)</f>
        <v>0</v>
      </c>
      <c r="Y231" s="21">
        <f t="shared" si="35"/>
        <v>0</v>
      </c>
      <c r="AB231" s="15"/>
      <c r="AD231" s="9">
        <f>IFERROR((Table1[[#This Row],[إجمالى الإستهلاك
/م3]]-Table1[[#This Row],[الكمية 
المنتجة
/م3
 ]]),0)</f>
        <v>-2.16</v>
      </c>
      <c r="AE231" s="29">
        <f>IFERROR((Table1[[#This Row],[الهالك
/م3]]/Table1[[#This Row],[إجمالى الإستهلاك
/م3]]),0)</f>
        <v>0</v>
      </c>
      <c r="AG231" s="5">
        <f>IFERROR((Table1[[#This Row],[عدد
البلوكات]]*0.12),"")</f>
        <v>0</v>
      </c>
      <c r="AH23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1.4400000000000002</v>
      </c>
      <c r="AJ231" s="59">
        <f>IFERROR(Table1[[#This Row],[Plan Hour]]/Table1[[#This Row],[ساعات
العمل
الفعلية]],0)</f>
        <v>0</v>
      </c>
      <c r="AK231" s="1">
        <f>IFERROR((Table1[[#This Row],[الكمية 
الفعلية
/م3]]-Table1[[#This Row],[الكمية 
المنتجة
/م3
 ]]),"")</f>
        <v>0</v>
      </c>
      <c r="AU231" s="18"/>
      <c r="AV231" s="18"/>
      <c r="AW231" s="1"/>
      <c r="AX231" s="1"/>
      <c r="AY231" s="1"/>
      <c r="AZ231" s="1"/>
      <c r="BA231" s="1"/>
      <c r="BB231" s="1" t="e">
        <f t="shared" si="36"/>
        <v>#DIV/0!</v>
      </c>
      <c r="BC231" s="1"/>
      <c r="BD231" s="1" t="e">
        <f t="shared" si="38"/>
        <v>#DIV/0!</v>
      </c>
      <c r="BE231" s="1"/>
      <c r="BF231" s="33">
        <f t="shared" si="37"/>
        <v>0</v>
      </c>
      <c r="BG231" s="11" t="e">
        <f t="shared" si="39"/>
        <v>#DIV/0!</v>
      </c>
      <c r="CB231"/>
      <c r="CC231"/>
      <c r="CD231"/>
      <c r="CE231" s="83"/>
      <c r="CF231"/>
      <c r="CG231"/>
      <c r="CH231"/>
      <c r="CI231"/>
      <c r="CJ231"/>
      <c r="CK231"/>
      <c r="CL231"/>
      <c r="CM231"/>
      <c r="CN231"/>
      <c r="CO231"/>
      <c r="CP231"/>
    </row>
    <row r="232" spans="1:94" ht="22.5" customHeight="1">
      <c r="A232" s="22">
        <v>44215</v>
      </c>
      <c r="B232" s="3" t="str">
        <f>TEXT(Table1[[#This Row],[Date]],"dddd")</f>
        <v>الثلاثاء</v>
      </c>
      <c r="C232" s="3">
        <f>WEEKNUM(Table1[[#This Row],[Date]],16)</f>
        <v>4</v>
      </c>
      <c r="D232" s="3" t="str">
        <f>TEXT(Table1[[#This Row],[Date]],"mmmm")</f>
        <v>يناير</v>
      </c>
      <c r="E232" s="3" t="str">
        <f>TEXT(Table1[[#This Row],[Date]],"yyyy")</f>
        <v>2021</v>
      </c>
      <c r="F232" s="3" t="s">
        <v>8</v>
      </c>
      <c r="G232" s="3">
        <v>206</v>
      </c>
      <c r="I232" s="3" t="s">
        <v>136</v>
      </c>
      <c r="J232" s="3">
        <f>IFERROR(VLOOKUP(Table1[[#This Row],[FoamType]],$CB$1:$CC$25,2,FALSE),0)</f>
        <v>1.5</v>
      </c>
      <c r="K232" s="3">
        <v>100</v>
      </c>
      <c r="L232" s="3">
        <v>100</v>
      </c>
      <c r="M232" s="3">
        <v>80</v>
      </c>
      <c r="Q232" s="15">
        <v>30</v>
      </c>
      <c r="R232" s="3">
        <v>20</v>
      </c>
      <c r="S232" s="3">
        <v>80</v>
      </c>
      <c r="T232" s="3">
        <f t="shared" si="40"/>
        <v>16</v>
      </c>
      <c r="U232" s="4">
        <f t="shared" si="41"/>
        <v>16</v>
      </c>
      <c r="W232" s="4" t="s">
        <v>43</v>
      </c>
      <c r="X232" s="4">
        <f>IFERROR(   Table1[[#This Row],[البلوكات /م3]]+Table1[[#This Row],[البواقى
 المنصرفه
/م3]]-Table1[[#This Row],[البواقى
/م3]],0)</f>
        <v>18.2</v>
      </c>
      <c r="Y232" s="21">
        <v>24</v>
      </c>
      <c r="Z232" s="3">
        <v>4</v>
      </c>
      <c r="AA232" s="12">
        <v>0</v>
      </c>
      <c r="AB232" s="15" t="s">
        <v>43</v>
      </c>
      <c r="AC232" s="20">
        <v>5.8</v>
      </c>
      <c r="AD232" s="9">
        <f>IFERROR((Table1[[#This Row],[إجمالى الإستهلاك
/م3]]-Table1[[#This Row],[الكمية 
المنتجة
/م3
 ]]),0)</f>
        <v>2.1999999999999993</v>
      </c>
      <c r="AE232" s="29">
        <f>IFERROR((Table1[[#This Row],[الهالك
/م3]]/Table1[[#This Row],[إجمالى الإستهلاك
/م3]]),0)</f>
        <v>0.12087912087912084</v>
      </c>
      <c r="AG232" s="5">
        <f>IFERROR((Table1[[#This Row],[عدد
البلوكات]]*0.12),"")</f>
        <v>0.48</v>
      </c>
      <c r="AH23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10.666666666666666</v>
      </c>
      <c r="AJ232" s="59">
        <f>IFERROR(Table1[[#This Row],[Plan Hour]]/Table1[[#This Row],[ساعات
العمل
الفعلية]],0)</f>
        <v>0</v>
      </c>
      <c r="AK232" s="1">
        <f>IFERROR((Table1[[#This Row],[الكمية 
الفعلية
/م3]]-Table1[[#This Row],[الكمية 
المنتجة
/م3
 ]]),"")</f>
        <v>0</v>
      </c>
      <c r="AU232" s="18"/>
      <c r="AV232" s="18"/>
      <c r="AW232" s="1"/>
      <c r="AX232" s="1"/>
      <c r="AY232" s="1"/>
      <c r="AZ232" s="1"/>
      <c r="BA232" s="1"/>
      <c r="BB232" s="1" t="e">
        <f t="shared" si="36"/>
        <v>#DIV/0!</v>
      </c>
      <c r="BC232" s="1"/>
      <c r="BD232" s="1" t="e">
        <f t="shared" si="38"/>
        <v>#DIV/0!</v>
      </c>
      <c r="BE232" s="1"/>
      <c r="BF232" s="33">
        <f t="shared" si="37"/>
        <v>0</v>
      </c>
      <c r="BG232" s="11" t="e">
        <f t="shared" si="39"/>
        <v>#DIV/0!</v>
      </c>
      <c r="CB232"/>
      <c r="CC232"/>
      <c r="CD232"/>
      <c r="CE232" s="83"/>
      <c r="CF232"/>
      <c r="CG232"/>
      <c r="CH232"/>
      <c r="CI232"/>
      <c r="CJ232"/>
      <c r="CK232"/>
      <c r="CL232"/>
      <c r="CM232"/>
      <c r="CN232"/>
      <c r="CO232"/>
      <c r="CP232"/>
    </row>
    <row r="233" spans="1:94" ht="22.5" customHeight="1">
      <c r="A233" s="22">
        <v>44215</v>
      </c>
      <c r="B233" s="3" t="str">
        <f>TEXT(Table1[[#This Row],[Date]],"dddd")</f>
        <v>الثلاثاء</v>
      </c>
      <c r="C233" s="3">
        <f>WEEKNUM(Table1[[#This Row],[Date]],16)</f>
        <v>4</v>
      </c>
      <c r="D233" s="3" t="str">
        <f>TEXT(Table1[[#This Row],[Date]],"mmmm")</f>
        <v>يناير</v>
      </c>
      <c r="E233" s="3" t="str">
        <f>TEXT(Table1[[#This Row],[Date]],"yyyy")</f>
        <v>2021</v>
      </c>
      <c r="F233" s="3" t="s">
        <v>8</v>
      </c>
      <c r="G233" s="3">
        <v>273</v>
      </c>
      <c r="I233" s="3" t="s">
        <v>84</v>
      </c>
      <c r="J233" s="3">
        <f>IFERROR(VLOOKUP(Table1[[#This Row],[FoamType]],$CB$1:$CC$25,2,FALSE),0)</f>
        <v>4</v>
      </c>
      <c r="K233" s="3">
        <v>60</v>
      </c>
      <c r="L233" s="3">
        <v>60</v>
      </c>
      <c r="M233" s="3">
        <v>19</v>
      </c>
      <c r="Q233" s="15">
        <v>15</v>
      </c>
      <c r="R233" s="3">
        <v>355</v>
      </c>
      <c r="S233" s="3">
        <v>19</v>
      </c>
      <c r="T233" s="3">
        <f t="shared" si="40"/>
        <v>24.282</v>
      </c>
      <c r="U233" s="4">
        <f t="shared" si="41"/>
        <v>24.282</v>
      </c>
      <c r="W233" s="4">
        <v>15</v>
      </c>
      <c r="X233" s="4">
        <f>IFERROR(   Table1[[#This Row],[البلوكات /م3]]+Table1[[#This Row],[البواقى
 المنصرفه
/م3]]-Table1[[#This Row],[البواقى
/م3]],0)</f>
        <v>27.689999999999998</v>
      </c>
      <c r="Y233" s="21">
        <f t="shared" si="35"/>
        <v>21.96</v>
      </c>
      <c r="Z233" s="3">
        <v>3</v>
      </c>
      <c r="AA233" s="12">
        <v>10.83</v>
      </c>
      <c r="AB233" s="15">
        <v>15</v>
      </c>
      <c r="AC233" s="20">
        <v>5.0999999999999996</v>
      </c>
      <c r="AD233" s="9">
        <f>IFERROR((Table1[[#This Row],[إجمالى الإستهلاك
/م3]]-Table1[[#This Row],[الكمية 
المنتجة
/م3
 ]]),0)</f>
        <v>3.4079999999999977</v>
      </c>
      <c r="AE233" s="29">
        <f>IFERROR((Table1[[#This Row],[الهالك
/م3]]/Table1[[#This Row],[إجمالى الإستهلاك
/م3]]),0)</f>
        <v>0.123076923076923</v>
      </c>
      <c r="AG233" s="5">
        <f>IFERROR((Table1[[#This Row],[عدد
البلوكات]]*0.12),"")</f>
        <v>0.36</v>
      </c>
      <c r="AH23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6.0705</v>
      </c>
      <c r="AJ233" s="59">
        <f>IFERROR(Table1[[#This Row],[Plan Hour]]/Table1[[#This Row],[ساعات
العمل
الفعلية]],0)</f>
        <v>0</v>
      </c>
      <c r="AK233" s="1">
        <f>IFERROR((Table1[[#This Row],[الكمية 
الفعلية
/م3]]-Table1[[#This Row],[الكمية 
المنتجة
/م3
 ]]),"")</f>
        <v>0</v>
      </c>
      <c r="AU233" s="18"/>
      <c r="AV233" s="18"/>
      <c r="AW233" s="1"/>
      <c r="AX233" s="1"/>
      <c r="AY233" s="1"/>
      <c r="AZ233" s="1"/>
      <c r="BA233" s="1"/>
      <c r="BB233" s="1" t="e">
        <f t="shared" si="36"/>
        <v>#DIV/0!</v>
      </c>
      <c r="BC233" s="1"/>
      <c r="BD233" s="1" t="e">
        <f t="shared" si="38"/>
        <v>#DIV/0!</v>
      </c>
      <c r="BE233" s="1"/>
      <c r="BF233" s="33">
        <f t="shared" si="37"/>
        <v>0</v>
      </c>
      <c r="BG233" s="11" t="e">
        <f t="shared" si="39"/>
        <v>#DIV/0!</v>
      </c>
      <c r="CB233"/>
      <c r="CC233"/>
      <c r="CD233"/>
      <c r="CE233" s="83"/>
      <c r="CF233"/>
      <c r="CG233"/>
      <c r="CH233"/>
      <c r="CI233"/>
      <c r="CJ233"/>
      <c r="CK233"/>
      <c r="CL233"/>
      <c r="CM233"/>
      <c r="CN233"/>
      <c r="CO233"/>
      <c r="CP233"/>
    </row>
    <row r="234" spans="1:94" ht="22.5" customHeight="1">
      <c r="A234" s="22">
        <v>44215</v>
      </c>
      <c r="B234" s="3" t="str">
        <f>TEXT(Table1[[#This Row],[Date]],"dddd")</f>
        <v>الثلاثاء</v>
      </c>
      <c r="C234" s="3">
        <f>WEEKNUM(Table1[[#This Row],[Date]],16)</f>
        <v>4</v>
      </c>
      <c r="D234" s="3" t="str">
        <f>TEXT(Table1[[#This Row],[Date]],"mmmm")</f>
        <v>يناير</v>
      </c>
      <c r="E234" s="3" t="str">
        <f>TEXT(Table1[[#This Row],[Date]],"yyyy")</f>
        <v>2021</v>
      </c>
      <c r="F234" s="3" t="s">
        <v>8</v>
      </c>
      <c r="G234" s="3">
        <v>246</v>
      </c>
      <c r="I234" s="3" t="s">
        <v>91</v>
      </c>
      <c r="J234" s="3">
        <f>IFERROR(VLOOKUP(Table1[[#This Row],[FoamType]],$CB$1:$CC$25,2,FALSE),0)</f>
        <v>1</v>
      </c>
      <c r="K234" s="3">
        <v>70</v>
      </c>
      <c r="L234" s="3">
        <v>35</v>
      </c>
      <c r="M234" s="3">
        <v>1</v>
      </c>
      <c r="Q234" s="15">
        <v>12</v>
      </c>
      <c r="S234" s="3">
        <v>1.2</v>
      </c>
      <c r="T234" s="3">
        <v>1</v>
      </c>
      <c r="U234" s="4">
        <v>1</v>
      </c>
      <c r="X234" s="4">
        <f>IFERROR(   Table1[[#This Row],[البلوكات /م3]]+Table1[[#This Row],[البواقى
 المنصرفه
/م3]]-Table1[[#This Row],[البواقى
/م3]],0)</f>
        <v>1.19</v>
      </c>
      <c r="Y234" s="21">
        <f t="shared" si="35"/>
        <v>0</v>
      </c>
      <c r="Z234" s="3">
        <v>0</v>
      </c>
      <c r="AA234" s="12">
        <v>1.19</v>
      </c>
      <c r="AB234" s="15">
        <v>12</v>
      </c>
      <c r="AC234" s="20">
        <v>0</v>
      </c>
      <c r="AD234" s="9">
        <f>IFERROR((Table1[[#This Row],[إجمالى الإستهلاك
/م3]]-Table1[[#This Row],[الكمية 
المنتجة
/م3
 ]]),0)</f>
        <v>0.18999999999999995</v>
      </c>
      <c r="AE234" s="29">
        <f>IFERROR((Table1[[#This Row],[الهالك
/م3]]/Table1[[#This Row],[إجمالى الإستهلاك
/م3]]),0)</f>
        <v>0.15966386554621845</v>
      </c>
      <c r="AG234" s="5">
        <f>IFERROR((Table1[[#This Row],[عدد
البلوكات]]*0.12),"")</f>
        <v>0</v>
      </c>
      <c r="AH23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234" s="59">
        <f>IFERROR(Table1[[#This Row],[Plan Hour]]/Table1[[#This Row],[ساعات
العمل
الفعلية]],0)</f>
        <v>0</v>
      </c>
      <c r="AK234" s="1">
        <f>IFERROR((Table1[[#This Row],[الكمية 
الفعلية
/م3]]-Table1[[#This Row],[الكمية 
المنتجة
/م3
 ]]),"")</f>
        <v>0</v>
      </c>
      <c r="AU234" s="18"/>
      <c r="AV234" s="18"/>
      <c r="AW234" s="1"/>
      <c r="AX234" s="1"/>
      <c r="AY234" s="1"/>
      <c r="AZ234" s="1"/>
      <c r="BA234" s="1"/>
      <c r="BB234" s="1" t="e">
        <f t="shared" si="36"/>
        <v>#DIV/0!</v>
      </c>
      <c r="BC234" s="1"/>
      <c r="BD234" s="1" t="e">
        <f t="shared" si="38"/>
        <v>#DIV/0!</v>
      </c>
      <c r="BE234" s="1"/>
      <c r="BF234" s="33">
        <f t="shared" si="37"/>
        <v>0</v>
      </c>
      <c r="BG234" s="11" t="e">
        <f t="shared" si="39"/>
        <v>#DIV/0!</v>
      </c>
      <c r="CB234"/>
      <c r="CC234"/>
      <c r="CD234"/>
      <c r="CE234" s="83"/>
      <c r="CF234"/>
      <c r="CG234"/>
      <c r="CH234"/>
      <c r="CI234"/>
      <c r="CJ234"/>
      <c r="CK234"/>
      <c r="CL234"/>
      <c r="CM234"/>
      <c r="CN234"/>
      <c r="CO234"/>
      <c r="CP234"/>
    </row>
    <row r="235" spans="1:94" ht="22.5" customHeight="1">
      <c r="A235" s="22">
        <v>44215</v>
      </c>
      <c r="B235" s="3" t="str">
        <f>TEXT(Table1[[#This Row],[Date]],"dddd")</f>
        <v>الثلاثاء</v>
      </c>
      <c r="C235" s="3">
        <f>WEEKNUM(Table1[[#This Row],[Date]],16)</f>
        <v>4</v>
      </c>
      <c r="D235" s="3" t="str">
        <f>TEXT(Table1[[#This Row],[Date]],"mmmm")</f>
        <v>يناير</v>
      </c>
      <c r="E235" s="3" t="str">
        <f>TEXT(Table1[[#This Row],[Date]],"yyyy")</f>
        <v>2021</v>
      </c>
      <c r="F235" s="3" t="s">
        <v>8</v>
      </c>
      <c r="G235" s="3">
        <v>93</v>
      </c>
      <c r="I235" s="3" t="s">
        <v>91</v>
      </c>
      <c r="J235" s="3">
        <f>IFERROR(VLOOKUP(Table1[[#This Row],[FoamType]],$CB$1:$CC$25,2,FALSE),0)</f>
        <v>1</v>
      </c>
      <c r="K235" s="3">
        <v>56</v>
      </c>
      <c r="L235" s="3">
        <v>38</v>
      </c>
      <c r="M235" s="3">
        <v>2</v>
      </c>
      <c r="Q235" s="15">
        <v>8</v>
      </c>
      <c r="R235" s="3">
        <v>2000</v>
      </c>
      <c r="S235" s="3">
        <v>2.2000000000000002</v>
      </c>
      <c r="T235" s="3">
        <f t="shared" si="40"/>
        <v>9.3632000000000009</v>
      </c>
      <c r="U235" s="4">
        <f t="shared" si="41"/>
        <v>8.5120000000000005</v>
      </c>
      <c r="X235" s="4">
        <f>IFERROR(   Table1[[#This Row],[البلوكات /م3]]+Table1[[#This Row],[البواقى
 المنصرفه
/م3]]-Table1[[#This Row],[البواقى
/م3]],0)</f>
        <v>23</v>
      </c>
      <c r="Y235" s="21">
        <f t="shared" si="35"/>
        <v>0</v>
      </c>
      <c r="AA235" s="12">
        <v>23</v>
      </c>
      <c r="AB235" s="15">
        <v>8</v>
      </c>
      <c r="AC235" s="20">
        <v>0</v>
      </c>
      <c r="AD235" s="9">
        <f>IFERROR((Table1[[#This Row],[إجمالى الإستهلاك
/م3]]-Table1[[#This Row],[الكمية 
المنتجة
/م3
 ]]),0)</f>
        <v>14.488</v>
      </c>
      <c r="AE235" s="29">
        <f>IFERROR((Table1[[#This Row],[الهالك
/م3]]/Table1[[#This Row],[إجمالى الإستهلاك
/م3]]),0)</f>
        <v>0.62991304347826083</v>
      </c>
      <c r="AG235" s="5">
        <f>IFERROR((Table1[[#This Row],[عدد
البلوكات]]*0.12),"")</f>
        <v>0</v>
      </c>
      <c r="AH23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8.5120000000000005</v>
      </c>
      <c r="AJ235" s="59">
        <f>IFERROR(Table1[[#This Row],[Plan Hour]]/Table1[[#This Row],[ساعات
العمل
الفعلية]],0)</f>
        <v>0</v>
      </c>
      <c r="AK235" s="1">
        <f>IFERROR((Table1[[#This Row],[الكمية 
الفعلية
/م3]]-Table1[[#This Row],[الكمية 
المنتجة
/م3
 ]]),"")</f>
        <v>0.8512000000000004</v>
      </c>
      <c r="AU235" s="18"/>
      <c r="AV235" s="18"/>
      <c r="AW235" s="1"/>
      <c r="AX235" s="1"/>
      <c r="AY235" s="1"/>
      <c r="AZ235" s="1"/>
      <c r="BA235" s="1"/>
      <c r="BB235" s="1" t="e">
        <f t="shared" si="36"/>
        <v>#DIV/0!</v>
      </c>
      <c r="BC235" s="1"/>
      <c r="BD235" s="1" t="e">
        <f t="shared" si="38"/>
        <v>#DIV/0!</v>
      </c>
      <c r="BE235" s="1"/>
      <c r="BF235" s="33">
        <f t="shared" si="37"/>
        <v>0</v>
      </c>
      <c r="BG235" s="11" t="e">
        <f t="shared" si="39"/>
        <v>#DIV/0!</v>
      </c>
      <c r="CB235"/>
      <c r="CC235"/>
      <c r="CD235"/>
      <c r="CE235" s="83"/>
      <c r="CF235"/>
      <c r="CG235"/>
      <c r="CH235"/>
      <c r="CI235"/>
      <c r="CJ235"/>
      <c r="CK235"/>
      <c r="CL235"/>
      <c r="CM235"/>
      <c r="CN235"/>
      <c r="CO235"/>
      <c r="CP235"/>
    </row>
    <row r="236" spans="1:94" ht="22.5" customHeight="1">
      <c r="A236" s="22">
        <v>44215</v>
      </c>
      <c r="B236" s="3" t="str">
        <f>TEXT(Table1[[#This Row],[Date]],"dddd")</f>
        <v>الثلاثاء</v>
      </c>
      <c r="C236" s="3">
        <f>WEEKNUM(Table1[[#This Row],[Date]],16)</f>
        <v>4</v>
      </c>
      <c r="D236" s="3" t="str">
        <f>TEXT(Table1[[#This Row],[Date]],"mmmm")</f>
        <v>يناير</v>
      </c>
      <c r="E236" s="3" t="str">
        <f>TEXT(Table1[[#This Row],[Date]],"yyyy")</f>
        <v>2021</v>
      </c>
      <c r="F236" s="3" t="s">
        <v>8</v>
      </c>
      <c r="G236" s="3">
        <v>39</v>
      </c>
      <c r="I236" s="3" t="s">
        <v>91</v>
      </c>
      <c r="J236" s="3">
        <f>IFERROR(VLOOKUP(Table1[[#This Row],[FoamType]],$CB$1:$CC$25,2,FALSE),0)</f>
        <v>1</v>
      </c>
      <c r="K236" s="3">
        <v>56</v>
      </c>
      <c r="L236" s="3">
        <v>38</v>
      </c>
      <c r="M236" s="3">
        <v>3</v>
      </c>
      <c r="Q236" s="15">
        <v>8</v>
      </c>
      <c r="R236" s="3">
        <v>1725</v>
      </c>
      <c r="S236" s="3">
        <v>3.2</v>
      </c>
      <c r="T236" s="3">
        <f t="shared" si="40"/>
        <v>11.746560000000001</v>
      </c>
      <c r="U236" s="4">
        <f t="shared" si="41"/>
        <v>11.0124</v>
      </c>
      <c r="X236" s="4">
        <f>IFERROR(   Table1[[#This Row],[البلوكات /م3]]+Table1[[#This Row],[البواقى
 المنصرفه
/م3]]-Table1[[#This Row],[البواقى
/م3]],0)</f>
        <v>0</v>
      </c>
      <c r="Y236" s="21">
        <f t="shared" si="35"/>
        <v>0</v>
      </c>
      <c r="AB236" s="15"/>
      <c r="AD236" s="9">
        <f>IFERROR((Table1[[#This Row],[إجمالى الإستهلاك
/م3]]-Table1[[#This Row],[الكمية 
المنتجة
/م3
 ]]),0)</f>
        <v>-11.0124</v>
      </c>
      <c r="AE236" s="29">
        <f>IFERROR((Table1[[#This Row],[الهالك
/م3]]/Table1[[#This Row],[إجمالى الإستهلاك
/م3]]),0)</f>
        <v>0</v>
      </c>
      <c r="AG236" s="5">
        <f>IFERROR((Table1[[#This Row],[عدد
البلوكات]]*0.12),"")</f>
        <v>0</v>
      </c>
      <c r="AH23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11.0124</v>
      </c>
      <c r="AJ236" s="59">
        <f>IFERROR(Table1[[#This Row],[Plan Hour]]/Table1[[#This Row],[ساعات
العمل
الفعلية]],0)</f>
        <v>0</v>
      </c>
      <c r="AK236" s="1">
        <f>IFERROR((Table1[[#This Row],[الكمية 
الفعلية
/م3]]-Table1[[#This Row],[الكمية 
المنتجة
/م3
 ]]),"")</f>
        <v>0.73416000000000103</v>
      </c>
      <c r="AU236" s="18"/>
      <c r="AV236" s="18"/>
      <c r="AW236" s="1"/>
      <c r="AX236" s="1"/>
      <c r="AY236" s="1"/>
      <c r="AZ236" s="1"/>
      <c r="BA236" s="1"/>
      <c r="BB236" s="1" t="e">
        <f t="shared" si="36"/>
        <v>#DIV/0!</v>
      </c>
      <c r="BC236" s="1"/>
      <c r="BD236" s="1" t="e">
        <f t="shared" si="38"/>
        <v>#DIV/0!</v>
      </c>
      <c r="BE236" s="1"/>
      <c r="BF236" s="33">
        <f t="shared" si="37"/>
        <v>0</v>
      </c>
      <c r="BG236" s="11" t="e">
        <f t="shared" si="39"/>
        <v>#DIV/0!</v>
      </c>
      <c r="CB236"/>
      <c r="CC236"/>
      <c r="CD236"/>
      <c r="CE236" s="83"/>
      <c r="CF236"/>
      <c r="CG236"/>
      <c r="CH236"/>
      <c r="CI236"/>
      <c r="CJ236"/>
      <c r="CK236"/>
      <c r="CL236"/>
      <c r="CM236"/>
      <c r="CN236"/>
      <c r="CO236"/>
      <c r="CP236"/>
    </row>
    <row r="237" spans="1:94" ht="22.5" customHeight="1">
      <c r="A237" s="22">
        <v>44215</v>
      </c>
      <c r="B237" s="3" t="str">
        <f>TEXT(Table1[[#This Row],[Date]],"dddd")</f>
        <v>الثلاثاء</v>
      </c>
      <c r="C237" s="3">
        <f>WEEKNUM(Table1[[#This Row],[Date]],16)</f>
        <v>4</v>
      </c>
      <c r="D237" s="3" t="str">
        <f>TEXT(Table1[[#This Row],[Date]],"mmmm")</f>
        <v>يناير</v>
      </c>
      <c r="E237" s="3" t="str">
        <f>TEXT(Table1[[#This Row],[Date]],"yyyy")</f>
        <v>2021</v>
      </c>
      <c r="F237" s="3" t="s">
        <v>8</v>
      </c>
      <c r="G237" s="3">
        <v>246</v>
      </c>
      <c r="I237" s="3" t="s">
        <v>107</v>
      </c>
      <c r="J237" s="3">
        <f>IFERROR(VLOOKUP(Table1[[#This Row],[FoamType]],$CB$1:$CC$25,2,FALSE),0)</f>
        <v>50</v>
      </c>
      <c r="K237" s="3">
        <v>20</v>
      </c>
      <c r="L237" s="3">
        <v>20</v>
      </c>
      <c r="M237" s="3">
        <v>4</v>
      </c>
      <c r="Q237" s="15">
        <v>20</v>
      </c>
      <c r="R237" s="3">
        <v>650</v>
      </c>
      <c r="S237" s="3">
        <v>4.0999999999999996</v>
      </c>
      <c r="T237" s="3">
        <f t="shared" si="40"/>
        <v>1.0660000000000001</v>
      </c>
      <c r="U237" s="4">
        <f t="shared" si="41"/>
        <v>1.04</v>
      </c>
      <c r="X237" s="4">
        <f>IFERROR(   Table1[[#This Row],[البلوكات /م3]]+Table1[[#This Row],[البواقى
 المنصرفه
/م3]]-Table1[[#This Row],[البواقى
/م3]],0)</f>
        <v>2.85</v>
      </c>
      <c r="Y237" s="21">
        <f t="shared" si="35"/>
        <v>0</v>
      </c>
      <c r="Z237" s="3">
        <v>0</v>
      </c>
      <c r="AA237" s="12">
        <v>2.85</v>
      </c>
      <c r="AB237" s="15">
        <v>20</v>
      </c>
      <c r="AC237" s="20">
        <v>0</v>
      </c>
      <c r="AD237" s="9">
        <f>IFERROR((Table1[[#This Row],[إجمالى الإستهلاك
/م3]]-Table1[[#This Row],[الكمية 
المنتجة
/م3
 ]]),0)</f>
        <v>1.81</v>
      </c>
      <c r="AE237" s="29">
        <f>IFERROR((Table1[[#This Row],[الهالك
/م3]]/Table1[[#This Row],[إجمالى الإستهلاك
/م3]]),0)</f>
        <v>0.63508771929824559</v>
      </c>
      <c r="AG237" s="5">
        <f>IFERROR((Table1[[#This Row],[عدد
البلوكات]]*0.12),"")</f>
        <v>0</v>
      </c>
      <c r="AH23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</v>
      </c>
      <c r="AJ237" s="59">
        <f>IFERROR(Table1[[#This Row],[Plan Hour]]/Table1[[#This Row],[ساعات
العمل
الفعلية]],0)</f>
        <v>0</v>
      </c>
      <c r="AK237" s="1">
        <f>IFERROR((Table1[[#This Row],[الكمية 
الفعلية
/م3]]-Table1[[#This Row],[الكمية 
المنتجة
/م3
 ]]),"")</f>
        <v>2.6000000000000023E-2</v>
      </c>
      <c r="AU237" s="18"/>
      <c r="AV237" s="18"/>
      <c r="AW237" s="1"/>
      <c r="AX237" s="1"/>
      <c r="AY237" s="1"/>
      <c r="AZ237" s="1"/>
      <c r="BA237" s="1"/>
      <c r="BB237" s="1" t="e">
        <f t="shared" si="36"/>
        <v>#DIV/0!</v>
      </c>
      <c r="BC237" s="1"/>
      <c r="BD237" s="1" t="e">
        <f t="shared" si="38"/>
        <v>#DIV/0!</v>
      </c>
      <c r="BE237" s="1"/>
      <c r="BF237" s="33">
        <f t="shared" si="37"/>
        <v>0</v>
      </c>
      <c r="BG237" s="11" t="e">
        <f t="shared" si="39"/>
        <v>#DIV/0!</v>
      </c>
      <c r="CB237"/>
      <c r="CC237"/>
      <c r="CD237"/>
      <c r="CE237" s="83"/>
      <c r="CF237"/>
      <c r="CG237"/>
      <c r="CH237"/>
      <c r="CI237"/>
      <c r="CJ237"/>
      <c r="CK237"/>
      <c r="CL237"/>
      <c r="CM237"/>
      <c r="CN237"/>
      <c r="CO237"/>
      <c r="CP237"/>
    </row>
    <row r="238" spans="1:94" ht="22.5" customHeight="1">
      <c r="A238" s="22">
        <v>44215</v>
      </c>
      <c r="B238" s="3" t="str">
        <f>TEXT(Table1[[#This Row],[Date]],"dddd")</f>
        <v>الثلاثاء</v>
      </c>
      <c r="C238" s="3">
        <f>WEEKNUM(Table1[[#This Row],[Date]],16)</f>
        <v>4</v>
      </c>
      <c r="D238" s="3" t="str">
        <f>TEXT(Table1[[#This Row],[Date]],"mmmm")</f>
        <v>يناير</v>
      </c>
      <c r="E238" s="3" t="str">
        <f>TEXT(Table1[[#This Row],[Date]],"yyyy")</f>
        <v>2021</v>
      </c>
      <c r="F238" s="3" t="s">
        <v>8</v>
      </c>
      <c r="G238" s="3">
        <v>246</v>
      </c>
      <c r="I238" s="3" t="s">
        <v>107</v>
      </c>
      <c r="J238" s="3">
        <f>IFERROR(VLOOKUP(Table1[[#This Row],[FoamType]],$CB$1:$CC$25,2,FALSE),0)</f>
        <v>50</v>
      </c>
      <c r="K238" s="3">
        <v>10</v>
      </c>
      <c r="L238" s="3">
        <v>10</v>
      </c>
      <c r="M238" s="3">
        <v>4</v>
      </c>
      <c r="Q238" s="15">
        <v>25</v>
      </c>
      <c r="R238" s="3">
        <v>800</v>
      </c>
      <c r="S238" s="3">
        <v>4.0999999999999996</v>
      </c>
      <c r="T238" s="3">
        <f t="shared" si="40"/>
        <v>0.32800000000000001</v>
      </c>
      <c r="U238" s="4">
        <f t="shared" si="41"/>
        <v>0.32</v>
      </c>
      <c r="X238" s="4">
        <f>IFERROR(   Table1[[#This Row],[البلوكات /م3]]+Table1[[#This Row],[البواقى
 المنصرفه
/م3]]-Table1[[#This Row],[البواقى
/م3]],0)</f>
        <v>0</v>
      </c>
      <c r="Y238" s="21">
        <f t="shared" si="35"/>
        <v>0</v>
      </c>
      <c r="AB238" s="15"/>
      <c r="AD238" s="9">
        <f>IFERROR((Table1[[#This Row],[إجمالى الإستهلاك
/م3]]-Table1[[#This Row],[الكمية 
المنتجة
/م3
 ]]),0)</f>
        <v>-0.32</v>
      </c>
      <c r="AE238" s="29">
        <f>IFERROR((Table1[[#This Row],[الهالك
/م3]]/Table1[[#This Row],[إجمالى الإستهلاك
/م3]]),0)</f>
        <v>0</v>
      </c>
      <c r="AG238" s="5">
        <f>IFERROR((Table1[[#This Row],[عدد
البلوكات]]*0.12),"")</f>
        <v>0</v>
      </c>
      <c r="AH23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16</v>
      </c>
      <c r="AJ238" s="59">
        <f>IFERROR(Table1[[#This Row],[Plan Hour]]/Table1[[#This Row],[ساعات
العمل
الفعلية]],0)</f>
        <v>0</v>
      </c>
      <c r="AK238" s="1">
        <f>IFERROR((Table1[[#This Row],[الكمية 
الفعلية
/م3]]-Table1[[#This Row],[الكمية 
المنتجة
/م3
 ]]),"")</f>
        <v>8.0000000000000071E-3</v>
      </c>
      <c r="AU238" s="18"/>
      <c r="AV238" s="18"/>
      <c r="AW238" s="1"/>
      <c r="AX238" s="1"/>
      <c r="AY238" s="1"/>
      <c r="AZ238" s="1"/>
      <c r="BA238" s="1"/>
      <c r="BB238" s="1" t="e">
        <f t="shared" si="36"/>
        <v>#DIV/0!</v>
      </c>
      <c r="BC238" s="1"/>
      <c r="BD238" s="1" t="e">
        <f t="shared" si="38"/>
        <v>#DIV/0!</v>
      </c>
      <c r="BE238" s="1"/>
      <c r="BF238" s="33">
        <f t="shared" si="37"/>
        <v>0</v>
      </c>
      <c r="BG238" s="11" t="e">
        <f t="shared" si="39"/>
        <v>#DIV/0!</v>
      </c>
      <c r="CB238"/>
      <c r="CC238"/>
      <c r="CD238"/>
      <c r="CE238" s="83"/>
      <c r="CF238"/>
      <c r="CG238"/>
      <c r="CH238"/>
      <c r="CI238"/>
      <c r="CJ238"/>
      <c r="CK238"/>
      <c r="CL238"/>
      <c r="CM238"/>
      <c r="CN238"/>
      <c r="CO238"/>
      <c r="CP238"/>
    </row>
    <row r="239" spans="1:94" ht="22.5" customHeight="1">
      <c r="A239" s="22">
        <v>44215</v>
      </c>
      <c r="B239" s="3" t="str">
        <f>TEXT(Table1[[#This Row],[Date]],"dddd")</f>
        <v>الثلاثاء</v>
      </c>
      <c r="C239" s="3">
        <f>WEEKNUM(Table1[[#This Row],[Date]],16)</f>
        <v>4</v>
      </c>
      <c r="D239" s="3" t="str">
        <f>TEXT(Table1[[#This Row],[Date]],"mmmm")</f>
        <v>يناير</v>
      </c>
      <c r="E239" s="3" t="str">
        <f>TEXT(Table1[[#This Row],[Date]],"yyyy")</f>
        <v>2021</v>
      </c>
      <c r="F239" s="3" t="s">
        <v>8</v>
      </c>
      <c r="I239" s="3" t="s">
        <v>108</v>
      </c>
      <c r="J239" s="3">
        <f>IFERROR(VLOOKUP(Table1[[#This Row],[FoamType]],$CB$1:$CC$25,2,FALSE),0)</f>
        <v>25</v>
      </c>
      <c r="K239" s="3">
        <v>75</v>
      </c>
      <c r="L239" s="3">
        <v>75</v>
      </c>
      <c r="M239" s="3">
        <v>44</v>
      </c>
      <c r="Q239" s="15">
        <v>8</v>
      </c>
      <c r="R239" s="3">
        <v>1</v>
      </c>
      <c r="S239" s="3">
        <v>44</v>
      </c>
      <c r="T239" s="3">
        <f t="shared" si="40"/>
        <v>0.2475</v>
      </c>
      <c r="U239" s="4">
        <f t="shared" si="41"/>
        <v>0.2475</v>
      </c>
      <c r="X239" s="4">
        <f>IFERROR(   Table1[[#This Row],[البلوكات /م3]]+Table1[[#This Row],[البواقى
 المنصرفه
/م3]]-Table1[[#This Row],[البواقى
/م3]],0)</f>
        <v>0</v>
      </c>
      <c r="Y239" s="21">
        <f t="shared" si="35"/>
        <v>0</v>
      </c>
      <c r="AB239" s="15"/>
      <c r="AD239" s="9">
        <f>IFERROR((Table1[[#This Row],[إجمالى الإستهلاك
/م3]]-Table1[[#This Row],[الكمية 
المنتجة
/م3
 ]]),0)</f>
        <v>-0.2475</v>
      </c>
      <c r="AE239" s="29">
        <f>IFERROR((Table1[[#This Row],[الهالك
/م3]]/Table1[[#This Row],[إجمالى الإستهلاك
/م3]]),0)</f>
        <v>0</v>
      </c>
      <c r="AG239" s="5">
        <f>IFERROR((Table1[[#This Row],[عدد
البلوكات]]*0.12),"")</f>
        <v>0</v>
      </c>
      <c r="AH23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0.04</v>
      </c>
      <c r="AJ239" s="59">
        <f>IFERROR(Table1[[#This Row],[Plan Hour]]/Table1[[#This Row],[ساعات
العمل
الفعلية]],0)</f>
        <v>0</v>
      </c>
      <c r="AK239" s="1">
        <f>IFERROR((Table1[[#This Row],[الكمية 
الفعلية
/م3]]-Table1[[#This Row],[الكمية 
المنتجة
/م3
 ]]),"")</f>
        <v>0</v>
      </c>
      <c r="AU239" s="18"/>
      <c r="AV239" s="18"/>
      <c r="AW239" s="1"/>
      <c r="AX239" s="1"/>
      <c r="AY239" s="1"/>
      <c r="AZ239" s="1"/>
      <c r="BA239" s="1"/>
      <c r="BB239" s="1" t="e">
        <f t="shared" si="36"/>
        <v>#DIV/0!</v>
      </c>
      <c r="BC239" s="1"/>
      <c r="BD239" s="1" t="e">
        <f t="shared" si="38"/>
        <v>#DIV/0!</v>
      </c>
      <c r="BE239" s="1"/>
      <c r="BF239" s="33">
        <f t="shared" si="37"/>
        <v>0</v>
      </c>
      <c r="BG239" s="11" t="e">
        <f t="shared" si="39"/>
        <v>#DIV/0!</v>
      </c>
      <c r="CB239"/>
      <c r="CC239"/>
      <c r="CD239"/>
      <c r="CE239" s="83"/>
      <c r="CF239"/>
      <c r="CG239"/>
      <c r="CH239"/>
      <c r="CI239"/>
      <c r="CJ239"/>
      <c r="CK239"/>
      <c r="CL239"/>
      <c r="CM239"/>
      <c r="CN239"/>
      <c r="CO239"/>
      <c r="CP239"/>
    </row>
    <row r="240" spans="1:94" ht="22.5" customHeight="1">
      <c r="A240" s="22">
        <v>44215</v>
      </c>
      <c r="B240" s="9" t="str">
        <f>TEXT(Table1[[#This Row],[Date]],"dddd")</f>
        <v>الثلاثاء</v>
      </c>
      <c r="C240" s="9">
        <f>WEEKNUM(Table1[[#This Row],[Date]],16)</f>
        <v>4</v>
      </c>
      <c r="D240" s="9" t="str">
        <f>TEXT(Table1[[#This Row],[Date]],"mmmm")</f>
        <v>يناير</v>
      </c>
      <c r="E240" s="9" t="str">
        <f>TEXT(Table1[[#This Row],[Date]],"yyyy")</f>
        <v>2021</v>
      </c>
      <c r="F240" s="9" t="s">
        <v>9</v>
      </c>
      <c r="G240" s="9">
        <v>262</v>
      </c>
      <c r="H240" s="9"/>
      <c r="I240" s="9" t="s">
        <v>87</v>
      </c>
      <c r="J240" s="3">
        <f>IFERROR(VLOOKUP(Table1[[#This Row],[FoamType]],$CB$1:$CC$25,2,FALSE),0)</f>
        <v>2</v>
      </c>
      <c r="K240" s="9">
        <v>200</v>
      </c>
      <c r="L240" s="9">
        <v>100</v>
      </c>
      <c r="M240" s="9">
        <v>5</v>
      </c>
      <c r="N240" s="9"/>
      <c r="O240" s="9"/>
      <c r="P240" s="9"/>
      <c r="Q240" s="9">
        <v>25</v>
      </c>
      <c r="R240" s="9"/>
      <c r="S240" s="9"/>
      <c r="T240" s="9">
        <v>9</v>
      </c>
      <c r="U240" s="9">
        <v>9</v>
      </c>
      <c r="V240" s="9"/>
      <c r="W240" s="9">
        <v>26</v>
      </c>
      <c r="X240" s="9">
        <f>IFERROR(   Table1[[#This Row],[البلوكات /م3]]+Table1[[#This Row],[البواقى
 المنصرفه
/م3]]-Table1[[#This Row],[البواقى
/م3]],0)</f>
        <v>9.32</v>
      </c>
      <c r="Y240" s="9">
        <v>13.32</v>
      </c>
      <c r="Z240" s="9">
        <v>1</v>
      </c>
      <c r="AA240" s="9">
        <v>0</v>
      </c>
      <c r="AB240" s="9">
        <v>26</v>
      </c>
      <c r="AC240" s="9">
        <v>4</v>
      </c>
      <c r="AD240" s="9">
        <f>IFERROR((Table1[[#This Row],[إجمالى الإستهلاك
/م3]]-Table1[[#This Row],[الكمية 
المنتجة
/م3
 ]]),0)</f>
        <v>0.32000000000000028</v>
      </c>
      <c r="AE240" s="29">
        <f>IFERROR((Table1[[#This Row],[الهالك
/م3]]/Table1[[#This Row],[إجمالى الإستهلاك
/م3]]),0)</f>
        <v>3.4334763948497882E-2</v>
      </c>
      <c r="AF240" s="9"/>
      <c r="AG240" s="9">
        <f>IFERROR((Table1[[#This Row],[عدد
البلوكات]]*0.12),"")</f>
        <v>0.12</v>
      </c>
      <c r="AH240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4.5</v>
      </c>
      <c r="AI240" s="9">
        <v>102</v>
      </c>
      <c r="AJ240" s="60">
        <f>IFERROR(Table1[[#This Row],[Plan Hour]]/Table1[[#This Row],[ساعات
العمل
الفعلية]],0)</f>
        <v>4.4117647058823532E-2</v>
      </c>
      <c r="AK240" s="9">
        <f>IFERROR((Table1[[#This Row],[الكمية 
الفعلية
/م3]]-Table1[[#This Row],[الكمية 
المنتجة
/م3
 ]]),"")</f>
        <v>0</v>
      </c>
      <c r="AL240" s="9"/>
      <c r="AM240" s="9"/>
      <c r="AN240" s="9">
        <v>0.7</v>
      </c>
      <c r="AO240" s="9"/>
      <c r="AP240" s="9">
        <v>0.7</v>
      </c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 t="e">
        <f t="shared" si="36"/>
        <v>#DIV/0!</v>
      </c>
      <c r="BC240" s="9"/>
      <c r="BD240" s="9" t="e">
        <f t="shared" si="38"/>
        <v>#DIV/0!</v>
      </c>
      <c r="BE240" s="9"/>
      <c r="BF240" s="9">
        <f t="shared" si="37"/>
        <v>0</v>
      </c>
      <c r="BG240" s="9" t="e">
        <f t="shared" si="39"/>
        <v>#DIV/0!</v>
      </c>
      <c r="CB240"/>
      <c r="CC240"/>
      <c r="CD240"/>
      <c r="CE240" s="83"/>
      <c r="CF240"/>
      <c r="CG240"/>
      <c r="CH240"/>
      <c r="CI240"/>
      <c r="CJ240"/>
      <c r="CK240"/>
      <c r="CL240"/>
      <c r="CM240"/>
      <c r="CN240"/>
      <c r="CO240"/>
      <c r="CP240"/>
    </row>
    <row r="241" spans="1:94" ht="22.5" customHeight="1">
      <c r="A241" s="22">
        <v>44215</v>
      </c>
      <c r="B241" s="3" t="str">
        <f>TEXT(Table1[[#This Row],[Date]],"dddd")</f>
        <v>الثلاثاء</v>
      </c>
      <c r="C241" s="3">
        <f>WEEKNUM(Table1[[#This Row],[Date]],16)</f>
        <v>4</v>
      </c>
      <c r="D241" s="3" t="str">
        <f>TEXT(Table1[[#This Row],[Date]],"mmmm")</f>
        <v>يناير</v>
      </c>
      <c r="E241" s="3" t="str">
        <f>TEXT(Table1[[#This Row],[Date]],"yyyy")</f>
        <v>2021</v>
      </c>
      <c r="F241" s="3" t="s">
        <v>9</v>
      </c>
      <c r="G241" s="3">
        <v>234</v>
      </c>
      <c r="I241" s="3" t="s">
        <v>136</v>
      </c>
      <c r="J241" s="3">
        <f>IFERROR(VLOOKUP(Table1[[#This Row],[FoamType]],$CB$1:$CC$25,2,FALSE),0)</f>
        <v>1.5</v>
      </c>
      <c r="K241" s="3">
        <v>200</v>
      </c>
      <c r="L241" s="3">
        <v>100</v>
      </c>
      <c r="M241" s="3">
        <v>3</v>
      </c>
      <c r="Q241" s="15">
        <v>35</v>
      </c>
      <c r="T241" s="4">
        <v>10.25</v>
      </c>
      <c r="U241" s="4">
        <v>10</v>
      </c>
      <c r="W241" s="4">
        <v>35</v>
      </c>
      <c r="X241" s="4">
        <f>IFERROR(   Table1[[#This Row],[البلوكات /م3]]+Table1[[#This Row],[البواقى
 المنصرفه
/م3]]-Table1[[#This Row],[البواقى
/م3]],0)</f>
        <v>14.06</v>
      </c>
      <c r="Y241" s="21">
        <f t="shared" ref="Y241:Y304" si="42">Z241*7.32</f>
        <v>21.96</v>
      </c>
      <c r="Z241" s="3">
        <v>3</v>
      </c>
      <c r="AA241" s="12">
        <v>2.7</v>
      </c>
      <c r="AB241" s="15">
        <v>35</v>
      </c>
      <c r="AC241" s="20">
        <v>10.6</v>
      </c>
      <c r="AD241" s="9">
        <f>IFERROR((Table1[[#This Row],[إجمالى الإستهلاك
/م3]]-Table1[[#This Row],[الكمية 
المنتجة
/م3
 ]]),0)</f>
        <v>4.0600000000000005</v>
      </c>
      <c r="AE241" s="29">
        <f>IFERROR((Table1[[#This Row],[الهالك
/م3]]/Table1[[#This Row],[إجمالى الإستهلاك
/م3]]),0)</f>
        <v>0.28876244665718354</v>
      </c>
      <c r="AG241" s="5">
        <f>IFERROR((Table1[[#This Row],[عدد
البلوكات]]*0.12),"")</f>
        <v>0.36</v>
      </c>
      <c r="AH24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6.666666666666667</v>
      </c>
      <c r="AJ241" s="59">
        <f>IFERROR(Table1[[#This Row],[Plan Hour]]/Table1[[#This Row],[ساعات
العمل
الفعلية]],0)</f>
        <v>0</v>
      </c>
      <c r="AK241" s="1">
        <f>IFERROR((Table1[[#This Row],[الكمية 
الفعلية
/م3]]-Table1[[#This Row],[الكمية 
المنتجة
/م3
 ]]),"")</f>
        <v>0.25</v>
      </c>
      <c r="AU241" s="18"/>
      <c r="AV241" s="18"/>
      <c r="AW241" s="1"/>
      <c r="AX241" s="1"/>
      <c r="AY241" s="1"/>
      <c r="AZ241" s="1"/>
      <c r="BA241" s="1"/>
      <c r="BB241" s="1" t="e">
        <f t="shared" si="36"/>
        <v>#DIV/0!</v>
      </c>
      <c r="BC241" s="1"/>
      <c r="BD241" s="1" t="e">
        <f t="shared" si="38"/>
        <v>#DIV/0!</v>
      </c>
      <c r="BE241" s="1"/>
      <c r="BF241" s="33">
        <f t="shared" si="37"/>
        <v>0</v>
      </c>
      <c r="BG241" s="11" t="e">
        <f t="shared" si="39"/>
        <v>#DIV/0!</v>
      </c>
      <c r="CB241"/>
      <c r="CC241"/>
      <c r="CD241"/>
      <c r="CE241" s="83"/>
      <c r="CF241"/>
      <c r="CG241"/>
      <c r="CH241"/>
      <c r="CI241"/>
      <c r="CJ241"/>
      <c r="CK241"/>
      <c r="CL241"/>
      <c r="CM241"/>
      <c r="CN241"/>
      <c r="CO241"/>
      <c r="CP241"/>
    </row>
    <row r="242" spans="1:94" ht="22.5" customHeight="1">
      <c r="A242" s="22">
        <v>44215</v>
      </c>
      <c r="B242" s="3" t="str">
        <f>TEXT(Table1[[#This Row],[Date]],"dddd")</f>
        <v>الثلاثاء</v>
      </c>
      <c r="C242" s="3">
        <f>WEEKNUM(Table1[[#This Row],[Date]],16)</f>
        <v>4</v>
      </c>
      <c r="D242" s="3" t="str">
        <f>TEXT(Table1[[#This Row],[Date]],"mmmm")</f>
        <v>يناير</v>
      </c>
      <c r="E242" s="3" t="str">
        <f>TEXT(Table1[[#This Row],[Date]],"yyyy")</f>
        <v>2021</v>
      </c>
      <c r="F242" s="3" t="s">
        <v>9</v>
      </c>
      <c r="G242" s="3">
        <v>234</v>
      </c>
      <c r="I242" s="3" t="s">
        <v>136</v>
      </c>
      <c r="J242" s="3">
        <f>IFERROR(VLOOKUP(Table1[[#This Row],[FoamType]],$CB$1:$CC$25,2,FALSE),0)</f>
        <v>1.5</v>
      </c>
      <c r="K242" s="3">
        <v>200</v>
      </c>
      <c r="L242" s="3">
        <v>100</v>
      </c>
      <c r="M242" s="3">
        <v>2</v>
      </c>
      <c r="Q242" s="15">
        <v>35</v>
      </c>
      <c r="T242" s="4">
        <v>2.25</v>
      </c>
      <c r="U242" s="4">
        <v>2</v>
      </c>
      <c r="X242" s="4">
        <f>IFERROR(   Table1[[#This Row],[البلوكات /م3]]+Table1[[#This Row],[البواقى
 المنصرفه
/م3]]-Table1[[#This Row],[البواقى
/م3]],0)</f>
        <v>0</v>
      </c>
      <c r="Y242" s="21">
        <f t="shared" si="42"/>
        <v>0</v>
      </c>
      <c r="AB242" s="15"/>
      <c r="AD242" s="9">
        <f>IFERROR((Table1[[#This Row],[إجمالى الإستهلاك
/م3]]-Table1[[#This Row],[الكمية 
المنتجة
/م3
 ]]),0)</f>
        <v>-2</v>
      </c>
      <c r="AE242" s="29">
        <f>IFERROR((Table1[[#This Row],[الهالك
/م3]]/Table1[[#This Row],[إجمالى الإستهلاك
/م3]]),0)</f>
        <v>0</v>
      </c>
      <c r="AG242" s="5">
        <f>IFERROR((Table1[[#This Row],[عدد
البلوكات]]*0.12),"")</f>
        <v>0</v>
      </c>
      <c r="AH24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1.3333333333333333</v>
      </c>
      <c r="AJ242" s="59">
        <f>IFERROR(Table1[[#This Row],[Plan Hour]]/Table1[[#This Row],[ساعات
العمل
الفعلية]],0)</f>
        <v>0</v>
      </c>
      <c r="AK242" s="1">
        <f>IFERROR((Table1[[#This Row],[الكمية 
الفعلية
/م3]]-Table1[[#This Row],[الكمية 
المنتجة
/م3
 ]]),"")</f>
        <v>0.25</v>
      </c>
      <c r="AU242" s="18"/>
      <c r="AV242" s="18"/>
      <c r="AW242" s="1"/>
      <c r="AX242" s="1"/>
      <c r="AY242" s="1"/>
      <c r="AZ242" s="1"/>
      <c r="BA242" s="1"/>
      <c r="BB242" s="1" t="e">
        <f t="shared" si="36"/>
        <v>#DIV/0!</v>
      </c>
      <c r="BC242" s="1"/>
      <c r="BD242" s="1" t="e">
        <f t="shared" si="38"/>
        <v>#DIV/0!</v>
      </c>
      <c r="BE242" s="1"/>
      <c r="BF242" s="33">
        <f t="shared" si="37"/>
        <v>0</v>
      </c>
      <c r="BG242" s="11" t="e">
        <f t="shared" si="39"/>
        <v>#DIV/0!</v>
      </c>
      <c r="CB242"/>
      <c r="CC242"/>
      <c r="CD242"/>
      <c r="CE242" s="83"/>
      <c r="CF242"/>
      <c r="CG242"/>
      <c r="CH242"/>
      <c r="CI242"/>
      <c r="CJ242"/>
      <c r="CK242"/>
      <c r="CL242"/>
      <c r="CM242"/>
      <c r="CN242"/>
      <c r="CO242"/>
      <c r="CP242"/>
    </row>
    <row r="243" spans="1:94" ht="22.5" customHeight="1">
      <c r="A243" s="22">
        <v>44215</v>
      </c>
      <c r="B243" s="3" t="str">
        <f>TEXT(Table1[[#This Row],[Date]],"dddd")</f>
        <v>الثلاثاء</v>
      </c>
      <c r="C243" s="3">
        <f>WEEKNUM(Table1[[#This Row],[Date]],16)</f>
        <v>4</v>
      </c>
      <c r="D243" s="3" t="str">
        <f>TEXT(Table1[[#This Row],[Date]],"mmmm")</f>
        <v>يناير</v>
      </c>
      <c r="E243" s="3" t="str">
        <f>TEXT(Table1[[#This Row],[Date]],"yyyy")</f>
        <v>2021</v>
      </c>
      <c r="F243" s="3" t="s">
        <v>9</v>
      </c>
      <c r="G243" s="3">
        <v>234</v>
      </c>
      <c r="I243" s="3" t="s">
        <v>87</v>
      </c>
      <c r="J243" s="3">
        <f>IFERROR(VLOOKUP(Table1[[#This Row],[FoamType]],$CB$1:$CC$25,2,FALSE),0)</f>
        <v>2</v>
      </c>
      <c r="K243" s="3">
        <v>200</v>
      </c>
      <c r="L243" s="3">
        <v>100</v>
      </c>
      <c r="M243" s="3">
        <v>2</v>
      </c>
      <c r="Q243" s="15">
        <v>20</v>
      </c>
      <c r="T243" s="4">
        <v>2.25</v>
      </c>
      <c r="U243" s="4">
        <v>2</v>
      </c>
      <c r="X243" s="4">
        <f>IFERROR(   Table1[[#This Row],[البلوكات /م3]]+Table1[[#This Row],[البواقى
 المنصرفه
/م3]]-Table1[[#This Row],[البواقى
/م3]],0)</f>
        <v>0</v>
      </c>
      <c r="Y243" s="21">
        <f t="shared" si="42"/>
        <v>0</v>
      </c>
      <c r="AB243" s="15"/>
      <c r="AD243" s="9">
        <f>IFERROR((Table1[[#This Row],[إجمالى الإستهلاك
/م3]]-Table1[[#This Row],[الكمية 
المنتجة
/م3
 ]]),0)</f>
        <v>-2</v>
      </c>
      <c r="AE243" s="29">
        <f>IFERROR((Table1[[#This Row],[الهالك
/م3]]/Table1[[#This Row],[إجمالى الإستهلاك
/م3]]),0)</f>
        <v>0</v>
      </c>
      <c r="AG243" s="5">
        <f>IFERROR((Table1[[#This Row],[عدد
البلوكات]]*0.12),"")</f>
        <v>0</v>
      </c>
      <c r="AH24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243" s="59">
        <f>IFERROR(Table1[[#This Row],[Plan Hour]]/Table1[[#This Row],[ساعات
العمل
الفعلية]],0)</f>
        <v>0</v>
      </c>
      <c r="AK243" s="1">
        <f>IFERROR((Table1[[#This Row],[الكمية 
الفعلية
/م3]]-Table1[[#This Row],[الكمية 
المنتجة
/م3
 ]]),"")</f>
        <v>0.25</v>
      </c>
      <c r="AU243" s="18"/>
      <c r="AV243" s="18"/>
      <c r="AW243" s="1"/>
      <c r="AX243" s="1"/>
      <c r="AY243" s="1"/>
      <c r="AZ243" s="1"/>
      <c r="BA243" s="1"/>
      <c r="BB243" s="1" t="e">
        <f t="shared" ref="BB243:BB307" si="43">BC243+BD243</f>
        <v>#DIV/0!</v>
      </c>
      <c r="BC243" s="1"/>
      <c r="BD243" s="1" t="e">
        <f t="shared" si="38"/>
        <v>#DIV/0!</v>
      </c>
      <c r="BE243" s="1"/>
      <c r="BF243" s="33">
        <f t="shared" si="37"/>
        <v>0</v>
      </c>
      <c r="BG243" s="11" t="e">
        <f t="shared" si="39"/>
        <v>#DIV/0!</v>
      </c>
      <c r="CB243"/>
      <c r="CC243"/>
      <c r="CD243"/>
      <c r="CE243" s="83"/>
      <c r="CF243"/>
      <c r="CG243"/>
      <c r="CH243"/>
      <c r="CI243"/>
      <c r="CJ243"/>
      <c r="CK243"/>
      <c r="CL243"/>
      <c r="CM243"/>
      <c r="CN243"/>
      <c r="CO243"/>
      <c r="CP243"/>
    </row>
    <row r="244" spans="1:94" ht="22.5" customHeight="1">
      <c r="A244" s="22">
        <v>44215</v>
      </c>
      <c r="B244" s="3" t="str">
        <f>TEXT(Table1[[#This Row],[Date]],"dddd")</f>
        <v>الثلاثاء</v>
      </c>
      <c r="C244" s="3">
        <f>WEEKNUM(Table1[[#This Row],[Date]],16)</f>
        <v>4</v>
      </c>
      <c r="D244" s="3" t="str">
        <f>TEXT(Table1[[#This Row],[Date]],"mmmm")</f>
        <v>يناير</v>
      </c>
      <c r="E244" s="3" t="str">
        <f>TEXT(Table1[[#This Row],[Date]],"yyyy")</f>
        <v>2021</v>
      </c>
      <c r="F244" s="3" t="s">
        <v>9</v>
      </c>
      <c r="G244" s="3">
        <v>246</v>
      </c>
      <c r="I244" s="3" t="s">
        <v>87</v>
      </c>
      <c r="J244" s="3">
        <f>IFERROR(VLOOKUP(Table1[[#This Row],[FoamType]],$CB$1:$CC$25,2,FALSE),0)</f>
        <v>2</v>
      </c>
      <c r="K244" s="3">
        <v>200</v>
      </c>
      <c r="L244" s="3">
        <v>100</v>
      </c>
      <c r="M244" s="3">
        <v>1</v>
      </c>
      <c r="Q244" s="15">
        <v>20</v>
      </c>
      <c r="T244" s="4">
        <v>10</v>
      </c>
      <c r="U244" s="4">
        <v>10</v>
      </c>
      <c r="W244" s="4">
        <v>20</v>
      </c>
      <c r="X244" s="4">
        <f>IFERROR(   Table1[[#This Row],[البلوكات /م3]]+Table1[[#This Row],[البواقى
 المنصرفه
/م3]]-Table1[[#This Row],[البواقى
/م3]],0)</f>
        <v>12.540000000000001</v>
      </c>
      <c r="Y244" s="21">
        <f t="shared" si="42"/>
        <v>14.64</v>
      </c>
      <c r="Z244" s="3">
        <v>2</v>
      </c>
      <c r="AA244" s="12">
        <v>0</v>
      </c>
      <c r="AB244" s="15">
        <v>20</v>
      </c>
      <c r="AC244" s="20">
        <v>2.1</v>
      </c>
      <c r="AD244" s="9">
        <f>IFERROR((Table1[[#This Row],[إجمالى الإستهلاك
/م3]]-Table1[[#This Row],[الكمية 
المنتجة
/م3
 ]]),0)</f>
        <v>2.5400000000000009</v>
      </c>
      <c r="AE244" s="29">
        <f>IFERROR((Table1[[#This Row],[الهالك
/م3]]/Table1[[#This Row],[إجمالى الإستهلاك
/م3]]),0)</f>
        <v>0.20255183413078157</v>
      </c>
      <c r="AG244" s="5">
        <f>IFERROR((Table1[[#This Row],[عدد
البلوكات]]*0.12),"")</f>
        <v>0.24</v>
      </c>
      <c r="AH24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244" s="59">
        <f>IFERROR(Table1[[#This Row],[Plan Hour]]/Table1[[#This Row],[ساعات
العمل
الفعلية]],0)</f>
        <v>0</v>
      </c>
      <c r="AK244" s="1">
        <f>IFERROR((Table1[[#This Row],[الكمية 
الفعلية
/م3]]-Table1[[#This Row],[الكمية 
المنتجة
/م3
 ]]),"")</f>
        <v>0</v>
      </c>
      <c r="AU244" s="18"/>
      <c r="AV244" s="18"/>
      <c r="AW244" s="1"/>
      <c r="AX244" s="1"/>
      <c r="AY244" s="1"/>
      <c r="AZ244" s="1"/>
      <c r="BA244" s="1"/>
      <c r="BB244" s="1" t="e">
        <f t="shared" si="43"/>
        <v>#DIV/0!</v>
      </c>
      <c r="BC244" s="1"/>
      <c r="BD244" s="1" t="e">
        <f t="shared" si="38"/>
        <v>#DIV/0!</v>
      </c>
      <c r="BE244" s="1"/>
      <c r="BF244" s="33">
        <f t="shared" si="37"/>
        <v>0</v>
      </c>
      <c r="BG244" s="11" t="e">
        <f t="shared" si="39"/>
        <v>#DIV/0!</v>
      </c>
      <c r="CB244"/>
      <c r="CC244"/>
      <c r="CD244"/>
      <c r="CE244" s="83"/>
      <c r="CF244"/>
      <c r="CG244"/>
      <c r="CH244"/>
      <c r="CI244"/>
      <c r="CJ244"/>
      <c r="CK244"/>
      <c r="CL244"/>
      <c r="CM244"/>
      <c r="CN244"/>
      <c r="CO244"/>
      <c r="CP244"/>
    </row>
    <row r="245" spans="1:94" ht="22.5" customHeight="1">
      <c r="A245" s="22">
        <v>44215</v>
      </c>
      <c r="B245" s="3" t="str">
        <f>TEXT(Table1[[#This Row],[Date]],"dddd")</f>
        <v>الثلاثاء</v>
      </c>
      <c r="C245" s="3">
        <f>WEEKNUM(Table1[[#This Row],[Date]],16)</f>
        <v>4</v>
      </c>
      <c r="D245" s="3" t="str">
        <f>TEXT(Table1[[#This Row],[Date]],"mmmm")</f>
        <v>يناير</v>
      </c>
      <c r="E245" s="3" t="str">
        <f>TEXT(Table1[[#This Row],[Date]],"yyyy")</f>
        <v>2021</v>
      </c>
      <c r="F245" s="3" t="s">
        <v>9</v>
      </c>
      <c r="G245" s="3">
        <v>243</v>
      </c>
      <c r="I245" s="3" t="s">
        <v>91</v>
      </c>
      <c r="J245" s="3">
        <f>IFERROR(VLOOKUP(Table1[[#This Row],[FoamType]],$CB$1:$CC$25,2,FALSE),0)</f>
        <v>1</v>
      </c>
      <c r="K245" s="3">
        <v>100</v>
      </c>
      <c r="L245" s="3">
        <v>50</v>
      </c>
      <c r="M245" s="3">
        <v>2</v>
      </c>
      <c r="Q245" s="15">
        <v>10</v>
      </c>
      <c r="R245" s="3">
        <v>25</v>
      </c>
      <c r="S245" s="3">
        <v>2.2000000000000002</v>
      </c>
      <c r="T245" s="3">
        <f t="shared" si="40"/>
        <v>0.27500000000000002</v>
      </c>
      <c r="U245" s="4">
        <f t="shared" si="41"/>
        <v>0.25</v>
      </c>
      <c r="X245" s="4">
        <f>IFERROR(   Table1[[#This Row],[البلوكات /م3]]+Table1[[#This Row],[البواقى
 المنصرفه
/م3]]-Table1[[#This Row],[البواقى
/م3]],0)</f>
        <v>0.36</v>
      </c>
      <c r="Y245" s="21">
        <f t="shared" si="42"/>
        <v>0</v>
      </c>
      <c r="AA245" s="12">
        <v>0.36</v>
      </c>
      <c r="AB245" s="15">
        <v>10</v>
      </c>
      <c r="AC245" s="20">
        <v>0</v>
      </c>
      <c r="AD245" s="9">
        <f>IFERROR((Table1[[#This Row],[إجمالى الإستهلاك
/م3]]-Table1[[#This Row],[الكمية 
المنتجة
/م3
 ]]),0)</f>
        <v>0.10999999999999999</v>
      </c>
      <c r="AE245" s="29">
        <f>IFERROR((Table1[[#This Row],[الهالك
/م3]]/Table1[[#This Row],[إجمالى الإستهلاك
/م3]]),0)</f>
        <v>0.30555555555555552</v>
      </c>
      <c r="AG245" s="5">
        <f>IFERROR((Table1[[#This Row],[عدد
البلوكات]]*0.12),"")</f>
        <v>0</v>
      </c>
      <c r="AH24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0.25</v>
      </c>
      <c r="AJ245" s="59">
        <f>IFERROR(Table1[[#This Row],[Plan Hour]]/Table1[[#This Row],[ساعات
العمل
الفعلية]],0)</f>
        <v>0</v>
      </c>
      <c r="AK245" s="1">
        <f>IFERROR((Table1[[#This Row],[الكمية 
الفعلية
/م3]]-Table1[[#This Row],[الكمية 
المنتجة
/م3
 ]]),"")</f>
        <v>2.5000000000000022E-2</v>
      </c>
      <c r="AU245" s="18"/>
      <c r="AV245" s="18"/>
      <c r="AW245" s="1"/>
      <c r="AX245" s="1"/>
      <c r="AY245" s="1"/>
      <c r="AZ245" s="1"/>
      <c r="BA245" s="1"/>
      <c r="BB245" s="1" t="e">
        <f t="shared" si="43"/>
        <v>#DIV/0!</v>
      </c>
      <c r="BC245" s="1"/>
      <c r="BD245" s="1" t="e">
        <f t="shared" si="38"/>
        <v>#DIV/0!</v>
      </c>
      <c r="BE245" s="1"/>
      <c r="BF245" s="33">
        <f t="shared" si="37"/>
        <v>0</v>
      </c>
      <c r="BG245" s="11" t="e">
        <f t="shared" si="39"/>
        <v>#DIV/0!</v>
      </c>
      <c r="CB245"/>
      <c r="CC245"/>
      <c r="CD245"/>
      <c r="CE245" s="83"/>
      <c r="CF245"/>
      <c r="CG245"/>
      <c r="CH245"/>
      <c r="CI245"/>
      <c r="CJ245"/>
      <c r="CK245"/>
      <c r="CL245"/>
      <c r="CM245"/>
      <c r="CN245"/>
      <c r="CO245"/>
      <c r="CP245"/>
    </row>
    <row r="246" spans="1:94" ht="22.5" customHeight="1">
      <c r="A246" s="22">
        <v>44215</v>
      </c>
      <c r="B246" s="3" t="str">
        <f>TEXT(Table1[[#This Row],[Date]],"dddd")</f>
        <v>الثلاثاء</v>
      </c>
      <c r="C246" s="3">
        <f>WEEKNUM(Table1[[#This Row],[Date]],16)</f>
        <v>4</v>
      </c>
      <c r="D246" s="3" t="str">
        <f>TEXT(Table1[[#This Row],[Date]],"mmmm")</f>
        <v>يناير</v>
      </c>
      <c r="E246" s="3" t="str">
        <f>TEXT(Table1[[#This Row],[Date]],"yyyy")</f>
        <v>2021</v>
      </c>
      <c r="F246" s="3" t="s">
        <v>9</v>
      </c>
      <c r="G246" s="3">
        <v>254</v>
      </c>
      <c r="I246" s="3" t="s">
        <v>91</v>
      </c>
      <c r="J246" s="3">
        <f>IFERROR(VLOOKUP(Table1[[#This Row],[FoamType]],$CB$1:$CC$25,2,FALSE),0)</f>
        <v>1</v>
      </c>
      <c r="K246" s="3">
        <v>100</v>
      </c>
      <c r="L246" s="3">
        <v>50</v>
      </c>
      <c r="M246" s="3">
        <v>1</v>
      </c>
      <c r="Q246" s="15">
        <v>15</v>
      </c>
      <c r="R246" s="3">
        <v>500</v>
      </c>
      <c r="S246" s="3">
        <v>1.1000000000000001</v>
      </c>
      <c r="T246" s="3">
        <f t="shared" si="40"/>
        <v>2.75</v>
      </c>
      <c r="U246" s="4">
        <f t="shared" si="41"/>
        <v>2.5</v>
      </c>
      <c r="X246" s="4">
        <f>IFERROR(   Table1[[#This Row],[البلوكات /م3]]+Table1[[#This Row],[البواقى
 المنصرفه
/م3]]-Table1[[#This Row],[البواقى
/م3]],0)</f>
        <v>4.6399999999999997</v>
      </c>
      <c r="Y246" s="21">
        <f t="shared" si="42"/>
        <v>0</v>
      </c>
      <c r="AA246" s="12">
        <v>4.6399999999999997</v>
      </c>
      <c r="AB246" s="15">
        <v>17</v>
      </c>
      <c r="AC246" s="20">
        <v>0</v>
      </c>
      <c r="AD246" s="9">
        <f>IFERROR((Table1[[#This Row],[إجمالى الإستهلاك
/م3]]-Table1[[#This Row],[الكمية 
المنتجة
/م3
 ]]),0)</f>
        <v>2.1399999999999997</v>
      </c>
      <c r="AE246" s="29">
        <f>IFERROR((Table1[[#This Row],[الهالك
/م3]]/Table1[[#This Row],[إجمالى الإستهلاك
/م3]]),0)</f>
        <v>0.46120689655172409</v>
      </c>
      <c r="AG246" s="5">
        <f>IFERROR((Table1[[#This Row],[عدد
البلوكات]]*0.12),"")</f>
        <v>0</v>
      </c>
      <c r="AH24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2.5</v>
      </c>
      <c r="AJ246" s="59">
        <f>IFERROR(Table1[[#This Row],[Plan Hour]]/Table1[[#This Row],[ساعات
العمل
الفعلية]],0)</f>
        <v>0</v>
      </c>
      <c r="AK246" s="1">
        <f>IFERROR((Table1[[#This Row],[الكمية 
الفعلية
/م3]]-Table1[[#This Row],[الكمية 
المنتجة
/م3
 ]]),"")</f>
        <v>0.25</v>
      </c>
      <c r="AU246" s="18"/>
      <c r="AV246" s="18"/>
      <c r="AW246" s="1"/>
      <c r="AX246" s="1"/>
      <c r="AY246" s="1"/>
      <c r="AZ246" s="1"/>
      <c r="BA246" s="1"/>
      <c r="BB246" s="1" t="e">
        <f t="shared" si="43"/>
        <v>#DIV/0!</v>
      </c>
      <c r="BC246" s="1"/>
      <c r="BD246" s="1" t="e">
        <f t="shared" si="38"/>
        <v>#DIV/0!</v>
      </c>
      <c r="BE246" s="1"/>
      <c r="BF246" s="33">
        <f t="shared" si="37"/>
        <v>0</v>
      </c>
      <c r="BG246" s="11" t="e">
        <f t="shared" si="39"/>
        <v>#DIV/0!</v>
      </c>
      <c r="CB246"/>
      <c r="CC246"/>
      <c r="CD246"/>
      <c r="CE246" s="83"/>
      <c r="CF246"/>
      <c r="CG246"/>
      <c r="CH246"/>
      <c r="CI246"/>
      <c r="CJ246"/>
      <c r="CK246"/>
      <c r="CL246"/>
      <c r="CM246"/>
      <c r="CN246"/>
      <c r="CO246"/>
      <c r="CP246"/>
    </row>
    <row r="247" spans="1:94" ht="22.5" customHeight="1">
      <c r="A247" s="22">
        <v>44215</v>
      </c>
      <c r="B247" s="3" t="str">
        <f>TEXT(Table1[[#This Row],[Date]],"dddd")</f>
        <v>الثلاثاء</v>
      </c>
      <c r="C247" s="3">
        <f>WEEKNUM(Table1[[#This Row],[Date]],16)</f>
        <v>4</v>
      </c>
      <c r="D247" s="3" t="str">
        <f>TEXT(Table1[[#This Row],[Date]],"mmmm")</f>
        <v>يناير</v>
      </c>
      <c r="E247" s="3" t="str">
        <f>TEXT(Table1[[#This Row],[Date]],"yyyy")</f>
        <v>2021</v>
      </c>
      <c r="F247" s="3" t="s">
        <v>9</v>
      </c>
      <c r="G247" s="3">
        <v>254</v>
      </c>
      <c r="I247" s="3" t="s">
        <v>91</v>
      </c>
      <c r="J247" s="3">
        <f>IFERROR(VLOOKUP(Table1[[#This Row],[FoamType]],$CB$1:$CC$25,2,FALSE),0)</f>
        <v>1</v>
      </c>
      <c r="K247" s="3">
        <v>100</v>
      </c>
      <c r="L247" s="3">
        <v>50</v>
      </c>
      <c r="M247" s="3">
        <v>2</v>
      </c>
      <c r="Q247" s="15">
        <v>15</v>
      </c>
      <c r="R247" s="3">
        <v>200</v>
      </c>
      <c r="S247" s="3">
        <v>2.1</v>
      </c>
      <c r="T247" s="3">
        <f t="shared" si="40"/>
        <v>2.1</v>
      </c>
      <c r="U247" s="4">
        <f t="shared" si="41"/>
        <v>2</v>
      </c>
      <c r="X247" s="4">
        <f>IFERROR(   Table1[[#This Row],[البلوكات /م3]]+Table1[[#This Row],[البواقى
 المنصرفه
/م3]]-Table1[[#This Row],[البواقى
/م3]],0)</f>
        <v>0</v>
      </c>
      <c r="Y247" s="21">
        <f t="shared" si="42"/>
        <v>0</v>
      </c>
      <c r="AB247" s="15"/>
      <c r="AD247" s="9">
        <f>IFERROR((Table1[[#This Row],[إجمالى الإستهلاك
/م3]]-Table1[[#This Row],[الكمية 
المنتجة
/م3
 ]]),0)</f>
        <v>-2</v>
      </c>
      <c r="AE247" s="29">
        <f>IFERROR((Table1[[#This Row],[الهالك
/م3]]/Table1[[#This Row],[إجمالى الإستهلاك
/م3]]),0)</f>
        <v>0</v>
      </c>
      <c r="AG247" s="5">
        <f>IFERROR((Table1[[#This Row],[عدد
البلوكات]]*0.12),"")</f>
        <v>0</v>
      </c>
      <c r="AH24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247" s="59">
        <f>IFERROR(Table1[[#This Row],[Plan Hour]]/Table1[[#This Row],[ساعات
العمل
الفعلية]],0)</f>
        <v>0</v>
      </c>
      <c r="AK247" s="1">
        <f>IFERROR((Table1[[#This Row],[الكمية 
الفعلية
/م3]]-Table1[[#This Row],[الكمية 
المنتجة
/م3
 ]]),"")</f>
        <v>0.10000000000000009</v>
      </c>
      <c r="AU247" s="18"/>
      <c r="AV247" s="18"/>
      <c r="AW247" s="1"/>
      <c r="AX247" s="1"/>
      <c r="AY247" s="1"/>
      <c r="AZ247" s="1"/>
      <c r="BA247" s="1"/>
      <c r="BB247" s="1" t="e">
        <f t="shared" si="43"/>
        <v>#DIV/0!</v>
      </c>
      <c r="BC247" s="1"/>
      <c r="BD247" s="1" t="e">
        <f t="shared" si="38"/>
        <v>#DIV/0!</v>
      </c>
      <c r="BE247" s="1"/>
      <c r="BF247" s="33">
        <f t="shared" si="37"/>
        <v>0</v>
      </c>
      <c r="BG247" s="11" t="e">
        <f t="shared" si="39"/>
        <v>#DIV/0!</v>
      </c>
      <c r="CB247"/>
      <c r="CC247"/>
      <c r="CD247"/>
      <c r="CE247" s="83"/>
      <c r="CF247"/>
      <c r="CG247"/>
      <c r="CH247"/>
      <c r="CI247"/>
      <c r="CJ247"/>
      <c r="CK247"/>
      <c r="CL247"/>
      <c r="CM247"/>
      <c r="CN247"/>
      <c r="CO247"/>
      <c r="CP247"/>
    </row>
    <row r="248" spans="1:94" ht="22.5" customHeight="1">
      <c r="A248" s="22">
        <v>44215</v>
      </c>
      <c r="B248" s="3" t="str">
        <f>TEXT(Table1[[#This Row],[Date]],"dddd")</f>
        <v>الثلاثاء</v>
      </c>
      <c r="C248" s="3">
        <f>WEEKNUM(Table1[[#This Row],[Date]],16)</f>
        <v>4</v>
      </c>
      <c r="D248" s="3" t="str">
        <f>TEXT(Table1[[#This Row],[Date]],"mmmm")</f>
        <v>يناير</v>
      </c>
      <c r="E248" s="3" t="str">
        <f>TEXT(Table1[[#This Row],[Date]],"yyyy")</f>
        <v>2021</v>
      </c>
      <c r="F248" s="3" t="s">
        <v>9</v>
      </c>
      <c r="G248" s="3">
        <v>256</v>
      </c>
      <c r="I248" s="3" t="s">
        <v>91</v>
      </c>
      <c r="J248" s="3">
        <f>IFERROR(VLOOKUP(Table1[[#This Row],[FoamType]],$CB$1:$CC$25,2,FALSE),0)</f>
        <v>1</v>
      </c>
      <c r="K248" s="3">
        <v>100</v>
      </c>
      <c r="L248" s="3">
        <v>45</v>
      </c>
      <c r="M248" s="3">
        <v>80</v>
      </c>
      <c r="Q248" s="15">
        <v>30</v>
      </c>
      <c r="R248" s="3">
        <v>14</v>
      </c>
      <c r="S248" s="3">
        <v>80</v>
      </c>
      <c r="T248" s="3">
        <f t="shared" si="40"/>
        <v>5.04</v>
      </c>
      <c r="U248" s="4">
        <f t="shared" si="41"/>
        <v>5.04</v>
      </c>
      <c r="W248" s="4">
        <v>30</v>
      </c>
      <c r="X248" s="4">
        <f>IFERROR(   Table1[[#This Row],[البلوكات /م3]]+Table1[[#This Row],[البواقى
 المنصرفه
/م3]]-Table1[[#This Row],[البواقى
/م3]],0)</f>
        <v>5.0999999999999996</v>
      </c>
      <c r="Y248" s="21">
        <v>6</v>
      </c>
      <c r="Z248" s="3">
        <v>1</v>
      </c>
      <c r="AA248" s="12">
        <v>0</v>
      </c>
      <c r="AB248" s="15">
        <v>30</v>
      </c>
      <c r="AC248" s="20">
        <v>0.9</v>
      </c>
      <c r="AD248" s="9">
        <f>IFERROR((Table1[[#This Row],[إجمالى الإستهلاك
/م3]]-Table1[[#This Row],[الكمية 
المنتجة
/م3
 ]]),0)</f>
        <v>5.9999999999999609E-2</v>
      </c>
      <c r="AE248" s="29">
        <f>IFERROR((Table1[[#This Row],[الهالك
/م3]]/Table1[[#This Row],[إجمالى الإستهلاك
/م3]]),0)</f>
        <v>1.1764705882352865E-2</v>
      </c>
      <c r="AG248" s="5">
        <f>IFERROR((Table1[[#This Row],[عدد
البلوكات]]*0.12),"")</f>
        <v>0.12</v>
      </c>
      <c r="AH24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5.04</v>
      </c>
      <c r="AJ248" s="59">
        <f>IFERROR(Table1[[#This Row],[Plan Hour]]/Table1[[#This Row],[ساعات
العمل
الفعلية]],0)</f>
        <v>0</v>
      </c>
      <c r="AK248" s="1">
        <f>IFERROR((Table1[[#This Row],[الكمية 
الفعلية
/م3]]-Table1[[#This Row],[الكمية 
المنتجة
/م3
 ]]),"")</f>
        <v>0</v>
      </c>
      <c r="AU248" s="18"/>
      <c r="AV248" s="18"/>
      <c r="AW248" s="1"/>
      <c r="AX248" s="1"/>
      <c r="AY248" s="1"/>
      <c r="AZ248" s="1"/>
      <c r="BA248" s="1"/>
      <c r="BB248" s="1" t="e">
        <f t="shared" si="43"/>
        <v>#DIV/0!</v>
      </c>
      <c r="BC248" s="1"/>
      <c r="BD248" s="1" t="e">
        <f t="shared" si="38"/>
        <v>#DIV/0!</v>
      </c>
      <c r="BE248" s="1"/>
      <c r="BF248" s="33">
        <f t="shared" si="37"/>
        <v>0</v>
      </c>
      <c r="BG248" s="11" t="e">
        <f t="shared" si="39"/>
        <v>#DIV/0!</v>
      </c>
      <c r="CB248"/>
      <c r="CC248"/>
      <c r="CD248"/>
      <c r="CE248" s="83"/>
      <c r="CF248"/>
      <c r="CG248"/>
      <c r="CH248"/>
      <c r="CI248"/>
      <c r="CJ248"/>
      <c r="CK248"/>
      <c r="CL248"/>
      <c r="CM248"/>
      <c r="CN248"/>
      <c r="CO248"/>
      <c r="CP248"/>
    </row>
    <row r="249" spans="1:94" ht="22.5" customHeight="1">
      <c r="A249" s="22">
        <v>44215</v>
      </c>
      <c r="B249" s="3" t="str">
        <f>TEXT(Table1[[#This Row],[Date]],"dddd")</f>
        <v>الثلاثاء</v>
      </c>
      <c r="C249" s="3">
        <f>WEEKNUM(Table1[[#This Row],[Date]],16)</f>
        <v>4</v>
      </c>
      <c r="D249" s="3" t="str">
        <f>TEXT(Table1[[#This Row],[Date]],"mmmm")</f>
        <v>يناير</v>
      </c>
      <c r="E249" s="3" t="str">
        <f>TEXT(Table1[[#This Row],[Date]],"yyyy")</f>
        <v>2021</v>
      </c>
      <c r="F249" s="3" t="s">
        <v>9</v>
      </c>
      <c r="G249" s="3">
        <v>246</v>
      </c>
      <c r="H249" s="5" t="s">
        <v>25</v>
      </c>
      <c r="I249" s="3" t="s">
        <v>96</v>
      </c>
      <c r="J249" s="3">
        <f>IFERROR(VLOOKUP(Table1[[#This Row],[FoamType]],$CB$1:$CC$25,2,FALSE),0)</f>
        <v>200</v>
      </c>
      <c r="K249" s="3">
        <v>116</v>
      </c>
      <c r="L249" s="3">
        <v>10</v>
      </c>
      <c r="M249" s="3">
        <v>4</v>
      </c>
      <c r="Q249" s="15">
        <v>20</v>
      </c>
      <c r="R249" s="3">
        <v>500</v>
      </c>
      <c r="S249" s="3">
        <v>4.0999999999999996</v>
      </c>
      <c r="T249" s="3">
        <f t="shared" si="40"/>
        <v>2.3780000000000001</v>
      </c>
      <c r="U249" s="4">
        <f t="shared" si="41"/>
        <v>2.3199999999999998</v>
      </c>
      <c r="X249" s="4">
        <f>IFERROR(   Table1[[#This Row],[البلوكات /م3]]+Table1[[#This Row],[البواقى
 المنصرفه
/م3]]-Table1[[#This Row],[البواقى
/م3]],0)</f>
        <v>0</v>
      </c>
      <c r="Y249" s="21">
        <f t="shared" si="42"/>
        <v>0</v>
      </c>
      <c r="AB249" s="15"/>
      <c r="AD249" s="9">
        <f>IFERROR((Table1[[#This Row],[إجمالى الإستهلاك
/م3]]-Table1[[#This Row],[الكمية 
المنتجة
/م3
 ]]),0)</f>
        <v>-2.3199999999999998</v>
      </c>
      <c r="AE249" s="29">
        <f>IFERROR((Table1[[#This Row],[الهالك
/م3]]/Table1[[#This Row],[إجمالى الإستهلاك
/م3]]),0)</f>
        <v>0</v>
      </c>
      <c r="AG249" s="5">
        <f>IFERROR((Table1[[#This Row],[عدد
البلوكات]]*0.12),"")</f>
        <v>0</v>
      </c>
      <c r="AH24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2.5</v>
      </c>
      <c r="AJ249" s="59">
        <f>IFERROR(Table1[[#This Row],[Plan Hour]]/Table1[[#This Row],[ساعات
العمل
الفعلية]],0)</f>
        <v>0</v>
      </c>
      <c r="AK249" s="1">
        <f>IFERROR((Table1[[#This Row],[الكمية 
الفعلية
/م3]]-Table1[[#This Row],[الكمية 
المنتجة
/م3
 ]]),"")</f>
        <v>5.8000000000000274E-2</v>
      </c>
      <c r="AU249" s="18"/>
      <c r="AV249" s="18"/>
      <c r="AW249" s="1"/>
      <c r="AX249" s="1"/>
      <c r="AY249" s="1"/>
      <c r="AZ249" s="1"/>
      <c r="BA249" s="1"/>
      <c r="BB249" s="1" t="e">
        <f t="shared" si="43"/>
        <v>#DIV/0!</v>
      </c>
      <c r="BC249" s="1"/>
      <c r="BD249" s="1" t="e">
        <f t="shared" si="38"/>
        <v>#DIV/0!</v>
      </c>
      <c r="BE249" s="1"/>
      <c r="BF249" s="33">
        <f t="shared" ref="BF249:BF313" si="44">(BE249/7.32)</f>
        <v>0</v>
      </c>
      <c r="BG249" s="11" t="e">
        <f t="shared" si="39"/>
        <v>#DIV/0!</v>
      </c>
      <c r="CB249"/>
      <c r="CC249"/>
      <c r="CD249"/>
      <c r="CE249" s="83"/>
      <c r="CF249"/>
      <c r="CG249"/>
      <c r="CH249"/>
      <c r="CI249"/>
      <c r="CJ249"/>
      <c r="CK249"/>
      <c r="CL249"/>
      <c r="CM249"/>
      <c r="CN249"/>
      <c r="CO249"/>
      <c r="CP249"/>
    </row>
    <row r="250" spans="1:94" ht="22.5" customHeight="1">
      <c r="A250" s="22">
        <v>44215</v>
      </c>
      <c r="B250" s="3" t="str">
        <f>TEXT(Table1[[#This Row],[Date]],"dddd")</f>
        <v>الثلاثاء</v>
      </c>
      <c r="C250" s="3">
        <f>WEEKNUM(Table1[[#This Row],[Date]],16)</f>
        <v>4</v>
      </c>
      <c r="D250" s="3" t="str">
        <f>TEXT(Table1[[#This Row],[Date]],"mmmm")</f>
        <v>يناير</v>
      </c>
      <c r="E250" s="3" t="str">
        <f>TEXT(Table1[[#This Row],[Date]],"yyyy")</f>
        <v>2021</v>
      </c>
      <c r="F250" s="3" t="s">
        <v>9</v>
      </c>
      <c r="G250" s="3">
        <v>39</v>
      </c>
      <c r="I250" s="3" t="s">
        <v>92</v>
      </c>
      <c r="J250" s="3">
        <f>IFERROR(VLOOKUP(Table1[[#This Row],[FoamType]],$CB$1:$CC$25,2,FALSE),0)</f>
        <v>0.6</v>
      </c>
      <c r="K250" s="3">
        <v>56</v>
      </c>
      <c r="L250" s="3">
        <v>38</v>
      </c>
      <c r="M250" s="3">
        <v>3</v>
      </c>
      <c r="Q250" s="15">
        <v>8</v>
      </c>
      <c r="R250" s="3">
        <v>275</v>
      </c>
      <c r="S250" s="3">
        <v>3.2</v>
      </c>
      <c r="T250" s="3">
        <f t="shared" si="40"/>
        <v>1.8726400000000001</v>
      </c>
      <c r="U250" s="4">
        <f t="shared" si="41"/>
        <v>1.7556</v>
      </c>
      <c r="X250" s="4">
        <f>IFERROR(   Table1[[#This Row],[البلوكات /م3]]+Table1[[#This Row],[البواقى
 المنصرفه
/م3]]-Table1[[#This Row],[البواقى
/م3]],0)</f>
        <v>1.9</v>
      </c>
      <c r="Y250" s="21">
        <f t="shared" si="42"/>
        <v>0</v>
      </c>
      <c r="Z250" s="3">
        <v>0</v>
      </c>
      <c r="AA250" s="12">
        <v>1.9</v>
      </c>
      <c r="AB250" s="15">
        <v>10</v>
      </c>
      <c r="AC250" s="20">
        <v>0</v>
      </c>
      <c r="AD250" s="9">
        <f>IFERROR((Table1[[#This Row],[إجمالى الإستهلاك
/م3]]-Table1[[#This Row],[الكمية 
المنتجة
/م3
 ]]),0)</f>
        <v>0.14439999999999986</v>
      </c>
      <c r="AE250" s="29">
        <f>IFERROR((Table1[[#This Row],[الهالك
/م3]]/Table1[[#This Row],[إجمالى الإستهلاك
/م3]]),0)</f>
        <v>7.5999999999999929E-2</v>
      </c>
      <c r="AG250" s="5">
        <f>IFERROR((Table1[[#This Row],[عدد
البلوكات]]*0.12),"")</f>
        <v>0</v>
      </c>
      <c r="AH25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2.9260000000000002</v>
      </c>
      <c r="AJ250" s="59">
        <f>IFERROR(Table1[[#This Row],[Plan Hour]]/Table1[[#This Row],[ساعات
العمل
الفعلية]],0)</f>
        <v>0</v>
      </c>
      <c r="AK250" s="1">
        <f>IFERROR((Table1[[#This Row],[الكمية 
الفعلية
/م3]]-Table1[[#This Row],[الكمية 
المنتجة
/م3
 ]]),"")</f>
        <v>0.11704000000000003</v>
      </c>
      <c r="AU250" s="18"/>
      <c r="AV250" s="18"/>
      <c r="AW250" s="1"/>
      <c r="AX250" s="1"/>
      <c r="AY250" s="1"/>
      <c r="AZ250" s="1"/>
      <c r="BA250" s="1"/>
      <c r="BB250" s="1" t="e">
        <f t="shared" si="43"/>
        <v>#DIV/0!</v>
      </c>
      <c r="BC250" s="1"/>
      <c r="BD250" s="1" t="e">
        <f t="shared" si="38"/>
        <v>#DIV/0!</v>
      </c>
      <c r="BE250" s="1"/>
      <c r="BF250" s="33">
        <f t="shared" si="44"/>
        <v>0</v>
      </c>
      <c r="BG250" s="11" t="e">
        <f t="shared" si="39"/>
        <v>#DIV/0!</v>
      </c>
      <c r="CB250"/>
      <c r="CC250"/>
      <c r="CD250"/>
      <c r="CE250" s="83"/>
      <c r="CF250"/>
      <c r="CG250"/>
      <c r="CH250"/>
      <c r="CI250"/>
      <c r="CJ250"/>
      <c r="CK250"/>
      <c r="CL250"/>
      <c r="CM250"/>
      <c r="CN250"/>
      <c r="CO250"/>
      <c r="CP250"/>
    </row>
    <row r="251" spans="1:94" ht="22.5" customHeight="1">
      <c r="A251" s="22">
        <v>44215</v>
      </c>
      <c r="B251" s="3" t="str">
        <f>TEXT(Table1[[#This Row],[Date]],"dddd")</f>
        <v>الثلاثاء</v>
      </c>
      <c r="C251" s="3">
        <f>WEEKNUM(Table1[[#This Row],[Date]],16)</f>
        <v>4</v>
      </c>
      <c r="D251" s="3" t="str">
        <f>TEXT(Table1[[#This Row],[Date]],"mmmm")</f>
        <v>يناير</v>
      </c>
      <c r="E251" s="3" t="str">
        <f>TEXT(Table1[[#This Row],[Date]],"yyyy")</f>
        <v>2021</v>
      </c>
      <c r="F251" s="3" t="s">
        <v>9</v>
      </c>
      <c r="G251" s="3">
        <v>246</v>
      </c>
      <c r="I251" s="3" t="s">
        <v>92</v>
      </c>
      <c r="J251" s="3">
        <f>IFERROR(VLOOKUP(Table1[[#This Row],[FoamType]],$CB$1:$CC$25,2,FALSE),0)</f>
        <v>0.6</v>
      </c>
      <c r="K251" s="3">
        <v>70</v>
      </c>
      <c r="L251" s="3">
        <v>35</v>
      </c>
      <c r="M251" s="3">
        <v>1</v>
      </c>
      <c r="Q251" s="15">
        <v>12</v>
      </c>
      <c r="S251" s="3">
        <v>1.2</v>
      </c>
      <c r="T251" s="4">
        <v>33.25</v>
      </c>
      <c r="U251" s="4">
        <v>33.25</v>
      </c>
      <c r="W251" s="4">
        <v>12</v>
      </c>
      <c r="X251" s="4">
        <f>IFERROR(   Table1[[#This Row],[البلوكات /م3]]+Table1[[#This Row],[البواقى
 المنصرفه
/م3]]-Table1[[#This Row],[البواقى
/م3]],0)</f>
        <v>33.9</v>
      </c>
      <c r="Y251" s="21">
        <f t="shared" si="42"/>
        <v>36.6</v>
      </c>
      <c r="Z251" s="3">
        <v>5</v>
      </c>
      <c r="AA251" s="12">
        <v>0</v>
      </c>
      <c r="AB251" s="15">
        <v>12</v>
      </c>
      <c r="AC251" s="20">
        <v>2.7</v>
      </c>
      <c r="AD251" s="9">
        <f>IFERROR((Table1[[#This Row],[إجمالى الإستهلاك
/م3]]-Table1[[#This Row],[الكمية 
المنتجة
/م3
 ]]),0)</f>
        <v>0.64999999999999858</v>
      </c>
      <c r="AE251" s="29">
        <f>IFERROR((Table1[[#This Row],[الهالك
/م3]]/Table1[[#This Row],[إجمالى الإستهلاك
/م3]]),0)</f>
        <v>1.9174041297935061E-2</v>
      </c>
      <c r="AG251" s="5">
        <f>IFERROR((Table1[[#This Row],[عدد
البلوكات]]*0.12),"")</f>
        <v>0.6</v>
      </c>
      <c r="AH25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55.416666666666671</v>
      </c>
      <c r="AJ251" s="59">
        <f>IFERROR(Table1[[#This Row],[Plan Hour]]/Table1[[#This Row],[ساعات
العمل
الفعلية]],0)</f>
        <v>0</v>
      </c>
      <c r="AK251" s="1">
        <f>IFERROR((Table1[[#This Row],[الكمية 
الفعلية
/م3]]-Table1[[#This Row],[الكمية 
المنتجة
/م3
 ]]),"")</f>
        <v>0</v>
      </c>
      <c r="AU251" s="18"/>
      <c r="AV251" s="18"/>
      <c r="AW251" s="1"/>
      <c r="AX251" s="1"/>
      <c r="AY251" s="1"/>
      <c r="AZ251" s="1"/>
      <c r="BA251" s="1"/>
      <c r="BB251" s="1" t="e">
        <f t="shared" si="43"/>
        <v>#DIV/0!</v>
      </c>
      <c r="BC251" s="1"/>
      <c r="BD251" s="1" t="e">
        <f t="shared" si="38"/>
        <v>#DIV/0!</v>
      </c>
      <c r="BE251" s="1"/>
      <c r="BF251" s="33">
        <f t="shared" si="44"/>
        <v>0</v>
      </c>
      <c r="BG251" s="11" t="e">
        <f t="shared" si="39"/>
        <v>#DIV/0!</v>
      </c>
      <c r="CB251"/>
      <c r="CC251"/>
      <c r="CD251"/>
      <c r="CE251" s="83"/>
      <c r="CF251"/>
      <c r="CG251"/>
      <c r="CH251"/>
      <c r="CI251"/>
      <c r="CJ251"/>
      <c r="CK251"/>
      <c r="CL251"/>
      <c r="CM251"/>
      <c r="CN251"/>
      <c r="CO251"/>
      <c r="CP251"/>
    </row>
    <row r="252" spans="1:94" ht="22.5" customHeight="1">
      <c r="A252" s="22">
        <v>44215</v>
      </c>
      <c r="B252" s="3" t="str">
        <f>TEXT(Table1[[#This Row],[Date]],"dddd")</f>
        <v>الثلاثاء</v>
      </c>
      <c r="C252" s="3">
        <f>WEEKNUM(Table1[[#This Row],[Date]],16)</f>
        <v>4</v>
      </c>
      <c r="D252" s="3" t="str">
        <f>TEXT(Table1[[#This Row],[Date]],"mmmm")</f>
        <v>يناير</v>
      </c>
      <c r="E252" s="3" t="str">
        <f>TEXT(Table1[[#This Row],[Date]],"yyyy")</f>
        <v>2021</v>
      </c>
      <c r="F252" s="3" t="s">
        <v>9</v>
      </c>
      <c r="G252" s="3">
        <v>242</v>
      </c>
      <c r="I252" s="3" t="s">
        <v>92</v>
      </c>
      <c r="J252" s="3">
        <f>IFERROR(VLOOKUP(Table1[[#This Row],[FoamType]],$CB$1:$CC$25,2,FALSE),0)</f>
        <v>0.6</v>
      </c>
      <c r="K252" s="3">
        <v>12</v>
      </c>
      <c r="L252" s="3">
        <v>12</v>
      </c>
      <c r="M252" s="3">
        <v>4</v>
      </c>
      <c r="Q252" s="15">
        <v>30</v>
      </c>
      <c r="R252" s="3">
        <v>30</v>
      </c>
      <c r="S252" s="3">
        <v>4.0999999999999996</v>
      </c>
      <c r="T252" s="3">
        <f t="shared" si="40"/>
        <v>1.7711999999999999E-2</v>
      </c>
      <c r="U252" s="4">
        <f t="shared" si="41"/>
        <v>1.728E-2</v>
      </c>
      <c r="X252" s="4">
        <f>IFERROR(   Table1[[#This Row],[البلوكات /م3]]+Table1[[#This Row],[البواقى
 المنصرفه
/م3]]-Table1[[#This Row],[البواقى
/م3]],0)</f>
        <v>1.7299999999999999E-2</v>
      </c>
      <c r="Y252" s="21">
        <f t="shared" si="42"/>
        <v>0</v>
      </c>
      <c r="AA252" s="12">
        <v>1.7299999999999999E-2</v>
      </c>
      <c r="AB252" s="15">
        <v>30</v>
      </c>
      <c r="AC252" s="20">
        <v>0</v>
      </c>
      <c r="AD252" s="9">
        <f>IFERROR((Table1[[#This Row],[إجمالى الإستهلاك
/م3]]-Table1[[#This Row],[الكمية 
المنتجة
/م3
 ]]),0)</f>
        <v>1.9999999999999185E-5</v>
      </c>
      <c r="AE252" s="29">
        <f>IFERROR((Table1[[#This Row],[الهالك
/م3]]/Table1[[#This Row],[إجمالى الإستهلاك
/م3]]),0)</f>
        <v>1.1560693641618027E-3</v>
      </c>
      <c r="AG252" s="5">
        <f>IFERROR((Table1[[#This Row],[عدد
البلوكات]]*0.12),"")</f>
        <v>0</v>
      </c>
      <c r="AH25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2.8800000000000003E-2</v>
      </c>
      <c r="AJ252" s="59">
        <f>IFERROR(Table1[[#This Row],[Plan Hour]]/Table1[[#This Row],[ساعات
العمل
الفعلية]],0)</f>
        <v>0</v>
      </c>
      <c r="AK252" s="1">
        <f>IFERROR((Table1[[#This Row],[الكمية 
الفعلية
/م3]]-Table1[[#This Row],[الكمية 
المنتجة
/م3
 ]]),"")</f>
        <v>4.3199999999999836E-4</v>
      </c>
      <c r="AU252" s="18"/>
      <c r="AV252" s="18"/>
      <c r="AW252" s="1"/>
      <c r="AX252" s="1"/>
      <c r="AY252" s="1"/>
      <c r="AZ252" s="1"/>
      <c r="BA252" s="1"/>
      <c r="BB252" s="1" t="e">
        <f t="shared" si="43"/>
        <v>#DIV/0!</v>
      </c>
      <c r="BC252" s="1"/>
      <c r="BD252" s="1" t="e">
        <f t="shared" si="38"/>
        <v>#DIV/0!</v>
      </c>
      <c r="BE252" s="1"/>
      <c r="BF252" s="33">
        <f t="shared" si="44"/>
        <v>0</v>
      </c>
      <c r="BG252" s="11" t="e">
        <f t="shared" si="39"/>
        <v>#DIV/0!</v>
      </c>
      <c r="CB252"/>
      <c r="CC252"/>
      <c r="CD252"/>
      <c r="CE252" s="83"/>
      <c r="CF252"/>
      <c r="CG252"/>
      <c r="CH252"/>
      <c r="CI252"/>
      <c r="CJ252"/>
      <c r="CK252"/>
      <c r="CL252"/>
      <c r="CM252"/>
      <c r="CN252"/>
      <c r="CO252"/>
      <c r="CP252"/>
    </row>
    <row r="253" spans="1:94" ht="22.5" customHeight="1">
      <c r="A253" s="22">
        <v>44216</v>
      </c>
      <c r="B253" s="9" t="str">
        <f>TEXT(Table1[[#This Row],[Date]],"dddd")</f>
        <v>الأربعاء</v>
      </c>
      <c r="C253" s="9">
        <f>WEEKNUM(Table1[[#This Row],[Date]],16)</f>
        <v>4</v>
      </c>
      <c r="D253" s="9" t="str">
        <f>TEXT(Table1[[#This Row],[Date]],"mmmm")</f>
        <v>يناير</v>
      </c>
      <c r="E253" s="9" t="str">
        <f>TEXT(Table1[[#This Row],[Date]],"yyyy")</f>
        <v>2021</v>
      </c>
      <c r="F253" s="9" t="s">
        <v>8</v>
      </c>
      <c r="G253" s="9">
        <v>301</v>
      </c>
      <c r="H253" s="9"/>
      <c r="I253" s="9" t="s">
        <v>87</v>
      </c>
      <c r="J253" s="3">
        <f>IFERROR(VLOOKUP(Table1[[#This Row],[FoamType]],$CB$1:$CC$25,2,FALSE),0)</f>
        <v>2</v>
      </c>
      <c r="K253" s="9">
        <v>200</v>
      </c>
      <c r="L253" s="9">
        <v>100</v>
      </c>
      <c r="M253" s="9">
        <v>20</v>
      </c>
      <c r="N253" s="9"/>
      <c r="O253" s="9"/>
      <c r="P253" s="9"/>
      <c r="Q253" s="9">
        <v>20</v>
      </c>
      <c r="R253" s="9">
        <v>81</v>
      </c>
      <c r="S253" s="9">
        <v>20</v>
      </c>
      <c r="T253" s="9">
        <f t="shared" si="40"/>
        <v>32.4</v>
      </c>
      <c r="U253" s="9">
        <f t="shared" si="41"/>
        <v>32.4</v>
      </c>
      <c r="V253" s="9"/>
      <c r="W253" s="9">
        <v>20</v>
      </c>
      <c r="X253" s="9">
        <f>IFERROR(   Table1[[#This Row],[البلوكات /م3]]+Table1[[#This Row],[البواقى
 المنصرفه
/م3]]-Table1[[#This Row],[البواقى
/م3]],0)</f>
        <v>34.74</v>
      </c>
      <c r="Y253" s="9">
        <f t="shared" si="42"/>
        <v>51.24</v>
      </c>
      <c r="Z253" s="9">
        <v>7</v>
      </c>
      <c r="AA253" s="9">
        <v>0</v>
      </c>
      <c r="AB253" s="9">
        <v>20</v>
      </c>
      <c r="AC253" s="9">
        <v>16.5</v>
      </c>
      <c r="AD253" s="9">
        <f>IFERROR((Table1[[#This Row],[إجمالى الإستهلاك
/م3]]-Table1[[#This Row],[الكمية 
المنتجة
/م3
 ]]),0)</f>
        <v>2.3400000000000034</v>
      </c>
      <c r="AE253" s="29">
        <f>IFERROR((Table1[[#This Row],[الهالك
/م3]]/Table1[[#This Row],[إجمالى الإستهلاك
/م3]]),0)</f>
        <v>6.7357512953367976E-2</v>
      </c>
      <c r="AF253" s="9"/>
      <c r="AG253" s="9">
        <f>IFERROR((Table1[[#This Row],[عدد
البلوكات]]*0.12),"")</f>
        <v>0.84</v>
      </c>
      <c r="AH253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16.2</v>
      </c>
      <c r="AI253" s="9">
        <v>44</v>
      </c>
      <c r="AJ253" s="60">
        <f>IFERROR(Table1[[#This Row],[Plan Hour]]/Table1[[#This Row],[ساعات
العمل
الفعلية]],0)</f>
        <v>0.36818181818181817</v>
      </c>
      <c r="AK253" s="9">
        <f>IFERROR((Table1[[#This Row],[الكمية 
الفعلية
/م3]]-Table1[[#This Row],[الكمية 
المنتجة
/م3
 ]]),"")</f>
        <v>0</v>
      </c>
      <c r="AL253" s="9"/>
      <c r="AM253" s="9">
        <v>13.2</v>
      </c>
      <c r="AN253" s="9"/>
      <c r="AO253" s="9">
        <v>1.2</v>
      </c>
      <c r="AP253" s="9">
        <v>13.2</v>
      </c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 t="e">
        <f t="shared" si="43"/>
        <v>#DIV/0!</v>
      </c>
      <c r="BC253" s="9"/>
      <c r="BD253" s="9" t="e">
        <f t="shared" si="38"/>
        <v>#DIV/0!</v>
      </c>
      <c r="BE253" s="9"/>
      <c r="BF253" s="9">
        <f t="shared" si="44"/>
        <v>0</v>
      </c>
      <c r="BG253" s="9" t="e">
        <f t="shared" si="39"/>
        <v>#DIV/0!</v>
      </c>
      <c r="CB253"/>
      <c r="CC253"/>
      <c r="CD253"/>
      <c r="CE253" s="83"/>
      <c r="CF253"/>
      <c r="CG253"/>
      <c r="CH253"/>
      <c r="CI253"/>
      <c r="CJ253"/>
      <c r="CK253"/>
      <c r="CL253"/>
      <c r="CM253"/>
      <c r="CN253"/>
      <c r="CO253"/>
      <c r="CP253"/>
    </row>
    <row r="254" spans="1:94" ht="22.5" customHeight="1">
      <c r="A254" s="22">
        <v>44216</v>
      </c>
      <c r="B254" s="3" t="str">
        <f>TEXT(Table1[[#This Row],[Date]],"dddd")</f>
        <v>الأربعاء</v>
      </c>
      <c r="C254" s="3">
        <f>WEEKNUM(Table1[[#This Row],[Date]],16)</f>
        <v>4</v>
      </c>
      <c r="D254" s="3" t="str">
        <f>TEXT(Table1[[#This Row],[Date]],"mmmm")</f>
        <v>يناير</v>
      </c>
      <c r="E254" s="3" t="str">
        <f>TEXT(Table1[[#This Row],[Date]],"yyyy")</f>
        <v>2021</v>
      </c>
      <c r="F254" s="3" t="s">
        <v>8</v>
      </c>
      <c r="G254" s="3">
        <v>185</v>
      </c>
      <c r="I254" s="3" t="s">
        <v>87</v>
      </c>
      <c r="J254" s="3">
        <f>IFERROR(VLOOKUP(Table1[[#This Row],[FoamType]],$CB$1:$CC$25,2,FALSE),0)</f>
        <v>2</v>
      </c>
      <c r="K254" s="3">
        <v>200</v>
      </c>
      <c r="L254" s="3">
        <v>100</v>
      </c>
      <c r="M254" s="3">
        <v>1</v>
      </c>
      <c r="Q254" s="15">
        <v>20</v>
      </c>
      <c r="R254" s="3">
        <v>1</v>
      </c>
      <c r="S254" s="3">
        <v>1.1000000000000001</v>
      </c>
      <c r="T254" s="3">
        <f t="shared" si="40"/>
        <v>2.1999999999999999E-2</v>
      </c>
      <c r="U254" s="4">
        <f t="shared" si="41"/>
        <v>0.02</v>
      </c>
      <c r="X254" s="4">
        <f>IFERROR(   Table1[[#This Row],[البلوكات /م3]]+Table1[[#This Row],[البواقى
 المنصرفه
/م3]]-Table1[[#This Row],[البواقى
/م3]],0)</f>
        <v>0.02</v>
      </c>
      <c r="Y254" s="21">
        <f t="shared" si="42"/>
        <v>0</v>
      </c>
      <c r="AA254" s="12">
        <v>0.02</v>
      </c>
      <c r="AB254" s="15"/>
      <c r="AD254" s="9">
        <f>IFERROR((Table1[[#This Row],[إجمالى الإستهلاك
/م3]]-Table1[[#This Row],[الكمية 
المنتجة
/م3
 ]]),0)</f>
        <v>0</v>
      </c>
      <c r="AE254" s="29">
        <f>IFERROR((Table1[[#This Row],[الهالك
/م3]]/Table1[[#This Row],[إجمالى الإستهلاك
/م3]]),0)</f>
        <v>0</v>
      </c>
      <c r="AG254" s="5">
        <f>IFERROR((Table1[[#This Row],[عدد
البلوكات]]*0.12),"")</f>
        <v>0</v>
      </c>
      <c r="AH25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0.01</v>
      </c>
      <c r="AJ254" s="59">
        <f>IFERROR(Table1[[#This Row],[Plan Hour]]/Table1[[#This Row],[ساعات
العمل
الفعلية]],0)</f>
        <v>0</v>
      </c>
      <c r="AK254" s="1">
        <f>IFERROR((Table1[[#This Row],[الكمية 
الفعلية
/م3]]-Table1[[#This Row],[الكمية 
المنتجة
/م3
 ]]),"")</f>
        <v>1.9999999999999983E-3</v>
      </c>
      <c r="AP254" s="17">
        <v>1.2</v>
      </c>
      <c r="AU254" s="18"/>
      <c r="AV254" s="18"/>
      <c r="AW254" s="1"/>
      <c r="AX254" s="1"/>
      <c r="AY254" s="1"/>
      <c r="AZ254" s="1"/>
      <c r="BA254" s="1"/>
      <c r="BB254" s="1" t="e">
        <f t="shared" si="43"/>
        <v>#DIV/0!</v>
      </c>
      <c r="BC254" s="1"/>
      <c r="BD254" s="1" t="e">
        <f t="shared" ref="BD254:BD318" si="45">(7.32-(BE254*BC254))/BE254</f>
        <v>#DIV/0!</v>
      </c>
      <c r="BE254" s="1"/>
      <c r="BF254" s="33">
        <f t="shared" si="44"/>
        <v>0</v>
      </c>
      <c r="BG254" s="11" t="e">
        <f t="shared" si="39"/>
        <v>#DIV/0!</v>
      </c>
      <c r="CB254"/>
      <c r="CC254"/>
      <c r="CD254"/>
      <c r="CE254" s="83"/>
      <c r="CF254"/>
      <c r="CG254"/>
      <c r="CH254"/>
      <c r="CI254"/>
      <c r="CJ254"/>
      <c r="CK254"/>
      <c r="CL254"/>
      <c r="CM254"/>
      <c r="CN254"/>
      <c r="CO254"/>
      <c r="CP254"/>
    </row>
    <row r="255" spans="1:94" ht="22.5" customHeight="1">
      <c r="A255" s="22">
        <v>44216</v>
      </c>
      <c r="B255" s="3" t="str">
        <f>TEXT(Table1[[#This Row],[Date]],"dddd")</f>
        <v>الأربعاء</v>
      </c>
      <c r="C255" s="3">
        <f>WEEKNUM(Table1[[#This Row],[Date]],16)</f>
        <v>4</v>
      </c>
      <c r="D255" s="3" t="str">
        <f>TEXT(Table1[[#This Row],[Date]],"mmmm")</f>
        <v>يناير</v>
      </c>
      <c r="E255" s="3" t="str">
        <f>TEXT(Table1[[#This Row],[Date]],"yyyy")</f>
        <v>2021</v>
      </c>
      <c r="F255" s="3" t="s">
        <v>8</v>
      </c>
      <c r="G255" s="3">
        <v>310</v>
      </c>
      <c r="I255" s="3" t="s">
        <v>136</v>
      </c>
      <c r="J255" s="3">
        <f>IFERROR(VLOOKUP(Table1[[#This Row],[FoamType]],$CB$1:$CC$25,2,FALSE),0)</f>
        <v>1.5</v>
      </c>
      <c r="K255" s="3">
        <v>200</v>
      </c>
      <c r="L255" s="3">
        <v>100</v>
      </c>
      <c r="M255" s="3">
        <v>2</v>
      </c>
      <c r="Q255" s="15">
        <v>35</v>
      </c>
      <c r="S255" s="3">
        <v>2.1</v>
      </c>
      <c r="T255" s="3">
        <v>0.5</v>
      </c>
      <c r="U255" s="4">
        <v>0.5</v>
      </c>
      <c r="W255" s="4">
        <v>35</v>
      </c>
      <c r="X255" s="4">
        <f>IFERROR(   Table1[[#This Row],[البلوكات /م3]]+Table1[[#This Row],[البواقى
 المنصرفه
/م3]]-Table1[[#This Row],[البواقى
/م3]],0)</f>
        <v>7.4600000000000009</v>
      </c>
      <c r="Y255" s="21">
        <f t="shared" si="42"/>
        <v>21.96</v>
      </c>
      <c r="Z255" s="3">
        <v>3</v>
      </c>
      <c r="AA255" s="12">
        <v>0</v>
      </c>
      <c r="AB255" s="15">
        <v>35</v>
      </c>
      <c r="AC255" s="20">
        <v>14.5</v>
      </c>
      <c r="AD255" s="9">
        <f>IFERROR((Table1[[#This Row],[إجمالى الإستهلاك
/م3]]-Table1[[#This Row],[الكمية 
المنتجة
/م3
 ]]),0)</f>
        <v>6.9600000000000009</v>
      </c>
      <c r="AE255" s="29">
        <f>IFERROR((Table1[[#This Row],[الهالك
/م3]]/Table1[[#This Row],[إجمالى الإستهلاك
/م3]]),0)</f>
        <v>0.93297587131367288</v>
      </c>
      <c r="AG255" s="5">
        <f>IFERROR((Table1[[#This Row],[عدد
البلوكات]]*0.12),"")</f>
        <v>0.36</v>
      </c>
      <c r="AH25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0.33333333333333331</v>
      </c>
      <c r="AJ255" s="59">
        <f>IFERROR(Table1[[#This Row],[Plan Hour]]/Table1[[#This Row],[ساعات
العمل
الفعلية]],0)</f>
        <v>0</v>
      </c>
      <c r="AK255" s="1">
        <f>IFERROR((Table1[[#This Row],[الكمية 
الفعلية
/م3]]-Table1[[#This Row],[الكمية 
المنتجة
/م3
 ]]),"")</f>
        <v>0</v>
      </c>
      <c r="AU255" s="18"/>
      <c r="AV255" s="18"/>
      <c r="AW255" s="1"/>
      <c r="AX255" s="1"/>
      <c r="AY255" s="1"/>
      <c r="AZ255" s="1"/>
      <c r="BA255" s="1"/>
      <c r="BB255" s="1" t="e">
        <f t="shared" si="43"/>
        <v>#DIV/0!</v>
      </c>
      <c r="BC255" s="1"/>
      <c r="BD255" s="1" t="e">
        <f t="shared" si="45"/>
        <v>#DIV/0!</v>
      </c>
      <c r="BE255" s="1"/>
      <c r="BF255" s="33">
        <f t="shared" si="44"/>
        <v>0</v>
      </c>
      <c r="BG255" s="11" t="e">
        <f t="shared" si="39"/>
        <v>#DIV/0!</v>
      </c>
      <c r="CB255"/>
      <c r="CC255"/>
      <c r="CD255"/>
      <c r="CE255" s="83"/>
      <c r="CF255"/>
      <c r="CG255"/>
      <c r="CH255"/>
      <c r="CI255"/>
      <c r="CJ255"/>
      <c r="CK255"/>
      <c r="CL255"/>
      <c r="CM255"/>
      <c r="CN255"/>
      <c r="CO255"/>
      <c r="CP255"/>
    </row>
    <row r="256" spans="1:94" ht="22.5" customHeight="1">
      <c r="A256" s="22">
        <v>44216</v>
      </c>
      <c r="B256" s="3" t="str">
        <f>TEXT(Table1[[#This Row],[Date]],"dddd")</f>
        <v>الأربعاء</v>
      </c>
      <c r="C256" s="3">
        <f>WEEKNUM(Table1[[#This Row],[Date]],16)</f>
        <v>4</v>
      </c>
      <c r="D256" s="3" t="str">
        <f>TEXT(Table1[[#This Row],[Date]],"mmmm")</f>
        <v>يناير</v>
      </c>
      <c r="E256" s="3" t="str">
        <f>TEXT(Table1[[#This Row],[Date]],"yyyy")</f>
        <v>2021</v>
      </c>
      <c r="F256" s="3" t="s">
        <v>8</v>
      </c>
      <c r="G256" s="3">
        <v>309</v>
      </c>
      <c r="I256" s="3" t="s">
        <v>136</v>
      </c>
      <c r="J256" s="3">
        <f>IFERROR(VLOOKUP(Table1[[#This Row],[FoamType]],$CB$1:$CC$25,2,FALSE),0)</f>
        <v>1.5</v>
      </c>
      <c r="K256" s="3">
        <v>200</v>
      </c>
      <c r="L256" s="3">
        <v>100</v>
      </c>
      <c r="M256" s="3">
        <v>2</v>
      </c>
      <c r="Q256" s="15">
        <v>35</v>
      </c>
      <c r="S256" s="3">
        <v>2.1</v>
      </c>
      <c r="T256" s="3">
        <v>6</v>
      </c>
      <c r="U256" s="4">
        <v>6</v>
      </c>
      <c r="X256" s="4">
        <f>IFERROR(   Table1[[#This Row],[البلوكات /م3]]+Table1[[#This Row],[البواقى
 المنصرفه
/م3]]-Table1[[#This Row],[البواقى
/م3]],0)</f>
        <v>0</v>
      </c>
      <c r="Y256" s="21">
        <f t="shared" si="42"/>
        <v>0</v>
      </c>
      <c r="AB256" s="15"/>
      <c r="AD256" s="9">
        <f>IFERROR((Table1[[#This Row],[إجمالى الإستهلاك
/م3]]-Table1[[#This Row],[الكمية 
المنتجة
/م3
 ]]),0)</f>
        <v>-6</v>
      </c>
      <c r="AE256" s="29">
        <f>IFERROR((Table1[[#This Row],[الهالك
/م3]]/Table1[[#This Row],[إجمالى الإستهلاك
/م3]]),0)</f>
        <v>0</v>
      </c>
      <c r="AG256" s="5">
        <f>IFERROR((Table1[[#This Row],[عدد
البلوكات]]*0.12),"")</f>
        <v>0</v>
      </c>
      <c r="AH25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256" s="59">
        <f>IFERROR(Table1[[#This Row],[Plan Hour]]/Table1[[#This Row],[ساعات
العمل
الفعلية]],0)</f>
        <v>0</v>
      </c>
      <c r="AK256" s="1">
        <f>IFERROR((Table1[[#This Row],[الكمية 
الفعلية
/م3]]-Table1[[#This Row],[الكمية 
المنتجة
/م3
 ]]),"")</f>
        <v>0</v>
      </c>
      <c r="AU256" s="18"/>
      <c r="AV256" s="18"/>
      <c r="AW256" s="1"/>
      <c r="AX256" s="1"/>
      <c r="AY256" s="1"/>
      <c r="AZ256" s="1"/>
      <c r="BA256" s="1"/>
      <c r="BB256" s="1" t="e">
        <f t="shared" si="43"/>
        <v>#DIV/0!</v>
      </c>
      <c r="BC256" s="1"/>
      <c r="BD256" s="1" t="e">
        <f t="shared" si="45"/>
        <v>#DIV/0!</v>
      </c>
      <c r="BE256" s="1"/>
      <c r="BF256" s="33">
        <f t="shared" si="44"/>
        <v>0</v>
      </c>
      <c r="BG256" s="11" t="e">
        <f t="shared" si="39"/>
        <v>#DIV/0!</v>
      </c>
      <c r="CB256"/>
      <c r="CC256"/>
      <c r="CD256"/>
      <c r="CE256" s="83"/>
      <c r="CF256"/>
      <c r="CG256"/>
      <c r="CH256"/>
      <c r="CI256"/>
      <c r="CJ256"/>
      <c r="CK256"/>
      <c r="CL256"/>
      <c r="CM256"/>
      <c r="CN256"/>
      <c r="CO256"/>
      <c r="CP256"/>
    </row>
    <row r="257" spans="1:94" ht="22.5" customHeight="1">
      <c r="A257" s="22">
        <v>44216</v>
      </c>
      <c r="B257" s="3" t="str">
        <f>TEXT(Table1[[#This Row],[Date]],"dddd")</f>
        <v>الأربعاء</v>
      </c>
      <c r="C257" s="3">
        <f>WEEKNUM(Table1[[#This Row],[Date]],16)</f>
        <v>4</v>
      </c>
      <c r="D257" s="3" t="str">
        <f>TEXT(Table1[[#This Row],[Date]],"mmmm")</f>
        <v>يناير</v>
      </c>
      <c r="E257" s="3" t="str">
        <f>TEXT(Table1[[#This Row],[Date]],"yyyy")</f>
        <v>2021</v>
      </c>
      <c r="F257" s="3" t="s">
        <v>8</v>
      </c>
      <c r="G257" s="3">
        <v>290</v>
      </c>
      <c r="I257" s="3" t="s">
        <v>91</v>
      </c>
      <c r="J257" s="3">
        <f>IFERROR(VLOOKUP(Table1[[#This Row],[FoamType]],$CB$1:$CC$25,2,FALSE),0)</f>
        <v>1</v>
      </c>
      <c r="K257" s="3">
        <v>100</v>
      </c>
      <c r="L257" s="3">
        <v>100</v>
      </c>
      <c r="M257" s="3">
        <v>2</v>
      </c>
      <c r="Q257" s="15">
        <v>17</v>
      </c>
      <c r="R257" s="3">
        <v>13</v>
      </c>
      <c r="S257" s="3">
        <v>2.1</v>
      </c>
      <c r="T257" s="3">
        <f t="shared" si="40"/>
        <v>0.27300000000000002</v>
      </c>
      <c r="U257" s="4">
        <f t="shared" si="41"/>
        <v>0.26</v>
      </c>
      <c r="X257" s="4">
        <f>IFERROR(   Table1[[#This Row],[البلوكات /م3]]+Table1[[#This Row],[البواقى
 المنصرفه
/م3]]-Table1[[#This Row],[البواقى
/م3]],0)</f>
        <v>0.77</v>
      </c>
      <c r="Y257" s="21">
        <f t="shared" si="42"/>
        <v>0</v>
      </c>
      <c r="AA257" s="12">
        <v>3.66</v>
      </c>
      <c r="AB257" s="15">
        <v>17</v>
      </c>
      <c r="AC257" s="20">
        <v>2.89</v>
      </c>
      <c r="AD257" s="9">
        <f>IFERROR((Table1[[#This Row],[إجمالى الإستهلاك
/م3]]-Table1[[#This Row],[الكمية 
المنتجة
/م3
 ]]),0)</f>
        <v>0.51</v>
      </c>
      <c r="AE257" s="29">
        <f>IFERROR((Table1[[#This Row],[الهالك
/م3]]/Table1[[#This Row],[إجمالى الإستهلاك
/م3]]),0)</f>
        <v>0.66233766233766234</v>
      </c>
      <c r="AG257" s="5">
        <f>IFERROR((Table1[[#This Row],[عدد
البلوكات]]*0.12),"")</f>
        <v>0</v>
      </c>
      <c r="AH25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0.26</v>
      </c>
      <c r="AJ257" s="59">
        <f>IFERROR(Table1[[#This Row],[Plan Hour]]/Table1[[#This Row],[ساعات
العمل
الفعلية]],0)</f>
        <v>0</v>
      </c>
      <c r="AK257" s="1">
        <f>IFERROR((Table1[[#This Row],[الكمية 
الفعلية
/م3]]-Table1[[#This Row],[الكمية 
المنتجة
/م3
 ]]),"")</f>
        <v>1.3000000000000012E-2</v>
      </c>
      <c r="AU257" s="18"/>
      <c r="AV257" s="18"/>
      <c r="AW257" s="1"/>
      <c r="AX257" s="1"/>
      <c r="AY257" s="1"/>
      <c r="AZ257" s="1"/>
      <c r="BA257" s="1"/>
      <c r="BB257" s="1" t="e">
        <f t="shared" si="43"/>
        <v>#DIV/0!</v>
      </c>
      <c r="BC257" s="1"/>
      <c r="BD257" s="1" t="e">
        <f t="shared" si="45"/>
        <v>#DIV/0!</v>
      </c>
      <c r="BE257" s="1"/>
      <c r="BF257" s="33">
        <f t="shared" si="44"/>
        <v>0</v>
      </c>
      <c r="BG257" s="11" t="e">
        <f t="shared" si="39"/>
        <v>#DIV/0!</v>
      </c>
      <c r="CB257"/>
      <c r="CC257"/>
      <c r="CD257"/>
      <c r="CE257" s="83"/>
      <c r="CF257"/>
      <c r="CG257"/>
      <c r="CH257"/>
      <c r="CI257"/>
      <c r="CJ257"/>
      <c r="CK257"/>
      <c r="CL257"/>
      <c r="CM257"/>
      <c r="CN257"/>
      <c r="CO257"/>
      <c r="CP257"/>
    </row>
    <row r="258" spans="1:94" ht="22.5" customHeight="1">
      <c r="A258" s="22">
        <v>44216</v>
      </c>
      <c r="B258" s="3" t="str">
        <f>TEXT(Table1[[#This Row],[Date]],"dddd")</f>
        <v>الأربعاء</v>
      </c>
      <c r="C258" s="3">
        <f>WEEKNUM(Table1[[#This Row],[Date]],16)</f>
        <v>4</v>
      </c>
      <c r="D258" s="3" t="str">
        <f>TEXT(Table1[[#This Row],[Date]],"mmmm")</f>
        <v>يناير</v>
      </c>
      <c r="E258" s="3" t="str">
        <f>TEXT(Table1[[#This Row],[Date]],"yyyy")</f>
        <v>2021</v>
      </c>
      <c r="F258" s="3" t="s">
        <v>8</v>
      </c>
      <c r="G258" s="3">
        <v>290</v>
      </c>
      <c r="I258" s="3" t="s">
        <v>91</v>
      </c>
      <c r="J258" s="3">
        <f>IFERROR(VLOOKUP(Table1[[#This Row],[FoamType]],$CB$1:$CC$25,2,FALSE),0)</f>
        <v>1</v>
      </c>
      <c r="K258" s="3">
        <v>100</v>
      </c>
      <c r="L258" s="3">
        <v>100</v>
      </c>
      <c r="M258" s="3">
        <v>5</v>
      </c>
      <c r="Q258" s="15">
        <v>17</v>
      </c>
      <c r="R258" s="3">
        <v>5</v>
      </c>
      <c r="S258" s="3">
        <v>5.0999999999999996</v>
      </c>
      <c r="T258" s="3">
        <f t="shared" si="40"/>
        <v>0.25499999999999995</v>
      </c>
      <c r="U258" s="4">
        <f t="shared" si="41"/>
        <v>0.25</v>
      </c>
      <c r="X258" s="4">
        <f>IFERROR(   Table1[[#This Row],[البلوكات /م3]]+Table1[[#This Row],[البواقى
 المنصرفه
/م3]]-Table1[[#This Row],[البواقى
/م3]],0)</f>
        <v>0</v>
      </c>
      <c r="Y258" s="21">
        <f t="shared" si="42"/>
        <v>0</v>
      </c>
      <c r="AB258" s="15"/>
      <c r="AD258" s="9">
        <f>IFERROR((Table1[[#This Row],[إجمالى الإستهلاك
/م3]]-Table1[[#This Row],[الكمية 
المنتجة
/م3
 ]]),0)</f>
        <v>-0.25</v>
      </c>
      <c r="AE258" s="29">
        <f>IFERROR((Table1[[#This Row],[الهالك
/م3]]/Table1[[#This Row],[إجمالى الإستهلاك
/م3]]),0)</f>
        <v>0</v>
      </c>
      <c r="AG258" s="5">
        <f>IFERROR((Table1[[#This Row],[عدد
البلوكات]]*0.12),"")</f>
        <v>0</v>
      </c>
      <c r="AH25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0.25</v>
      </c>
      <c r="AJ258" s="59">
        <f>IFERROR(Table1[[#This Row],[Plan Hour]]/Table1[[#This Row],[ساعات
العمل
الفعلية]],0)</f>
        <v>0</v>
      </c>
      <c r="AK258" s="1">
        <f>IFERROR((Table1[[#This Row],[الكمية 
الفعلية
/م3]]-Table1[[#This Row],[الكمية 
المنتجة
/م3
 ]]),"")</f>
        <v>4.9999999999999489E-3</v>
      </c>
      <c r="AU258" s="18"/>
      <c r="AV258" s="18"/>
      <c r="AW258" s="1"/>
      <c r="AX258" s="1"/>
      <c r="AY258" s="1"/>
      <c r="AZ258" s="1"/>
      <c r="BA258" s="1"/>
      <c r="BB258" s="1" t="e">
        <f t="shared" si="43"/>
        <v>#DIV/0!</v>
      </c>
      <c r="BC258" s="1"/>
      <c r="BD258" s="1" t="e">
        <f t="shared" si="45"/>
        <v>#DIV/0!</v>
      </c>
      <c r="BE258" s="1"/>
      <c r="BF258" s="33">
        <f t="shared" si="44"/>
        <v>0</v>
      </c>
      <c r="BG258" s="11" t="e">
        <f t="shared" si="39"/>
        <v>#DIV/0!</v>
      </c>
      <c r="CB258"/>
      <c r="CC258"/>
      <c r="CD258"/>
      <c r="CE258" s="83"/>
      <c r="CF258"/>
      <c r="CG258"/>
      <c r="CH258"/>
      <c r="CI258"/>
      <c r="CJ258"/>
      <c r="CK258"/>
      <c r="CL258"/>
      <c r="CM258"/>
      <c r="CN258"/>
      <c r="CO258"/>
      <c r="CP258"/>
    </row>
    <row r="259" spans="1:94" ht="22.5" customHeight="1">
      <c r="A259" s="22">
        <v>44216</v>
      </c>
      <c r="B259" s="3" t="str">
        <f>TEXT(Table1[[#This Row],[Date]],"dddd")</f>
        <v>الأربعاء</v>
      </c>
      <c r="C259" s="3">
        <f>WEEKNUM(Table1[[#This Row],[Date]],16)</f>
        <v>4</v>
      </c>
      <c r="D259" s="3" t="str">
        <f>TEXT(Table1[[#This Row],[Date]],"mmmm")</f>
        <v>يناير</v>
      </c>
      <c r="E259" s="3" t="str">
        <f>TEXT(Table1[[#This Row],[Date]],"yyyy")</f>
        <v>2021</v>
      </c>
      <c r="F259" s="3" t="s">
        <v>8</v>
      </c>
      <c r="G259" s="3">
        <v>300</v>
      </c>
      <c r="I259" s="3" t="s">
        <v>91</v>
      </c>
      <c r="J259" s="3">
        <f>IFERROR(VLOOKUP(Table1[[#This Row],[FoamType]],$CB$1:$CC$25,2,FALSE),0)</f>
        <v>1</v>
      </c>
      <c r="K259" s="3">
        <v>100</v>
      </c>
      <c r="L259" s="3">
        <v>100</v>
      </c>
      <c r="M259" s="3">
        <v>40</v>
      </c>
      <c r="Q259" s="15">
        <v>20</v>
      </c>
      <c r="R259" s="3">
        <v>35</v>
      </c>
      <c r="S259" s="3">
        <v>40</v>
      </c>
      <c r="T259" s="3">
        <f t="shared" si="40"/>
        <v>14</v>
      </c>
      <c r="U259" s="4">
        <f t="shared" si="41"/>
        <v>14</v>
      </c>
      <c r="W259" s="4">
        <v>20</v>
      </c>
      <c r="X259" s="4">
        <f>IFERROR(   Table1[[#This Row],[البلوكات /م3]]+Table1[[#This Row],[البواقى
 المنصرفه
/م3]]-Table1[[#This Row],[البواقى
/م3]],0)</f>
        <v>14.64</v>
      </c>
      <c r="Y259" s="21">
        <f t="shared" si="42"/>
        <v>29.28</v>
      </c>
      <c r="Z259" s="3">
        <v>4</v>
      </c>
      <c r="AA259" s="12">
        <v>0</v>
      </c>
      <c r="AB259" s="15">
        <v>20</v>
      </c>
      <c r="AC259" s="20">
        <v>14.64</v>
      </c>
      <c r="AD259" s="9">
        <f>IFERROR((Table1[[#This Row],[إجمالى الإستهلاك
/م3]]-Table1[[#This Row],[الكمية 
المنتجة
/م3
 ]]),0)</f>
        <v>0.64000000000000057</v>
      </c>
      <c r="AE259" s="29">
        <f>IFERROR((Table1[[#This Row],[الهالك
/م3]]/Table1[[#This Row],[إجمالى الإستهلاك
/م3]]),0)</f>
        <v>4.3715846994535554E-2</v>
      </c>
      <c r="AG259" s="5">
        <f>IFERROR((Table1[[#This Row],[عدد
البلوكات]]*0.12),"")</f>
        <v>0.48</v>
      </c>
      <c r="AH25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14</v>
      </c>
      <c r="AJ259" s="59">
        <f>IFERROR(Table1[[#This Row],[Plan Hour]]/Table1[[#This Row],[ساعات
العمل
الفعلية]],0)</f>
        <v>0</v>
      </c>
      <c r="AK259" s="1">
        <f>IFERROR((Table1[[#This Row],[الكمية 
الفعلية
/م3]]-Table1[[#This Row],[الكمية 
المنتجة
/م3
 ]]),"")</f>
        <v>0</v>
      </c>
      <c r="AU259" s="18"/>
      <c r="AV259" s="18"/>
      <c r="AW259" s="1"/>
      <c r="AX259" s="1"/>
      <c r="AY259" s="1"/>
      <c r="AZ259" s="1"/>
      <c r="BA259" s="1"/>
      <c r="BB259" s="1" t="e">
        <f t="shared" si="43"/>
        <v>#DIV/0!</v>
      </c>
      <c r="BC259" s="1"/>
      <c r="BD259" s="1" t="e">
        <f t="shared" si="45"/>
        <v>#DIV/0!</v>
      </c>
      <c r="BE259" s="1"/>
      <c r="BF259" s="33">
        <f t="shared" si="44"/>
        <v>0</v>
      </c>
      <c r="BG259" s="11" t="e">
        <f t="shared" si="39"/>
        <v>#DIV/0!</v>
      </c>
      <c r="CB259"/>
      <c r="CC259"/>
      <c r="CD259"/>
      <c r="CE259" s="83"/>
      <c r="CF259"/>
      <c r="CG259"/>
      <c r="CH259"/>
      <c r="CI259"/>
      <c r="CJ259"/>
      <c r="CK259"/>
      <c r="CL259"/>
      <c r="CM259"/>
      <c r="CN259"/>
      <c r="CO259"/>
      <c r="CP259"/>
    </row>
    <row r="260" spans="1:94" ht="22.5" customHeight="1">
      <c r="A260" s="22">
        <v>44216</v>
      </c>
      <c r="B260" s="3" t="str">
        <f>TEXT(Table1[[#This Row],[Date]],"dddd")</f>
        <v>الأربعاء</v>
      </c>
      <c r="C260" s="3">
        <f>WEEKNUM(Table1[[#This Row],[Date]],16)</f>
        <v>4</v>
      </c>
      <c r="D260" s="3" t="str">
        <f>TEXT(Table1[[#This Row],[Date]],"mmmm")</f>
        <v>يناير</v>
      </c>
      <c r="E260" s="3" t="str">
        <f>TEXT(Table1[[#This Row],[Date]],"yyyy")</f>
        <v>2021</v>
      </c>
      <c r="F260" s="3" t="s">
        <v>8</v>
      </c>
      <c r="G260" s="3">
        <v>306</v>
      </c>
      <c r="I260" s="3" t="s">
        <v>91</v>
      </c>
      <c r="J260" s="3">
        <f>IFERROR(VLOOKUP(Table1[[#This Row],[FoamType]],$CB$1:$CC$25,2,FALSE),0)</f>
        <v>1</v>
      </c>
      <c r="K260" s="3">
        <v>100</v>
      </c>
      <c r="L260" s="3">
        <v>50</v>
      </c>
      <c r="M260" s="3">
        <v>5</v>
      </c>
      <c r="Q260" s="15">
        <v>35</v>
      </c>
      <c r="R260" s="3">
        <v>1</v>
      </c>
      <c r="S260" s="3">
        <v>5.0999999999999996</v>
      </c>
      <c r="T260" s="3">
        <f t="shared" si="40"/>
        <v>2.5499999999999998E-2</v>
      </c>
      <c r="U260" s="4">
        <f t="shared" si="41"/>
        <v>2.5000000000000001E-2</v>
      </c>
      <c r="X260" s="4">
        <f>IFERROR(   Table1[[#This Row],[البلوكات /م3]]+Table1[[#This Row],[البواقى
 المنصرفه
/م3]]-Table1[[#This Row],[البواقى
/م3]],0)</f>
        <v>0.06</v>
      </c>
      <c r="Y260" s="21">
        <f t="shared" si="42"/>
        <v>0</v>
      </c>
      <c r="Z260" s="3">
        <v>0</v>
      </c>
      <c r="AA260" s="12">
        <v>0.06</v>
      </c>
      <c r="AB260" s="15">
        <v>35</v>
      </c>
      <c r="AC260" s="20">
        <v>0</v>
      </c>
      <c r="AD260" s="9">
        <f>IFERROR((Table1[[#This Row],[إجمالى الإستهلاك
/م3]]-Table1[[#This Row],[الكمية 
المنتجة
/م3
 ]]),0)</f>
        <v>3.4999999999999996E-2</v>
      </c>
      <c r="AE260" s="29">
        <f>IFERROR((Table1[[#This Row],[الهالك
/م3]]/Table1[[#This Row],[إجمالى الإستهلاك
/م3]]),0)</f>
        <v>0.58333333333333326</v>
      </c>
      <c r="AG260" s="5">
        <f>IFERROR((Table1[[#This Row],[عدد
البلوكات]]*0.12),"")</f>
        <v>0</v>
      </c>
      <c r="AH26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2.5000000000000001E-2</v>
      </c>
      <c r="AJ260" s="59">
        <f>IFERROR(Table1[[#This Row],[Plan Hour]]/Table1[[#This Row],[ساعات
العمل
الفعلية]],0)</f>
        <v>0</v>
      </c>
      <c r="AK260" s="1">
        <f>IFERROR((Table1[[#This Row],[الكمية 
الفعلية
/م3]]-Table1[[#This Row],[الكمية 
المنتجة
/م3
 ]]),"")</f>
        <v>4.9999999999999697E-4</v>
      </c>
      <c r="AU260" s="18"/>
      <c r="AV260" s="18"/>
      <c r="AW260" s="1"/>
      <c r="AX260" s="1"/>
      <c r="AY260" s="1"/>
      <c r="AZ260" s="1"/>
      <c r="BA260" s="1"/>
      <c r="BB260" s="1" t="e">
        <f t="shared" si="43"/>
        <v>#DIV/0!</v>
      </c>
      <c r="BC260" s="1"/>
      <c r="BD260" s="1" t="e">
        <f t="shared" si="45"/>
        <v>#DIV/0!</v>
      </c>
      <c r="BE260" s="1"/>
      <c r="BF260" s="33">
        <f t="shared" si="44"/>
        <v>0</v>
      </c>
      <c r="BG260" s="11" t="e">
        <f t="shared" si="39"/>
        <v>#DIV/0!</v>
      </c>
      <c r="CB260"/>
      <c r="CC260"/>
      <c r="CD260"/>
      <c r="CE260" s="83"/>
      <c r="CF260"/>
      <c r="CG260"/>
      <c r="CH260"/>
      <c r="CI260"/>
      <c r="CJ260"/>
      <c r="CK260"/>
      <c r="CL260"/>
      <c r="CM260"/>
      <c r="CN260"/>
      <c r="CO260"/>
      <c r="CP260"/>
    </row>
    <row r="261" spans="1:94" ht="22.5" customHeight="1">
      <c r="A261" s="22">
        <v>44216</v>
      </c>
      <c r="B261" s="3" t="str">
        <f>TEXT(Table1[[#This Row],[Date]],"dddd")</f>
        <v>الأربعاء</v>
      </c>
      <c r="C261" s="3">
        <f>WEEKNUM(Table1[[#This Row],[Date]],16)</f>
        <v>4</v>
      </c>
      <c r="D261" s="3" t="str">
        <f>TEXT(Table1[[#This Row],[Date]],"mmmm")</f>
        <v>يناير</v>
      </c>
      <c r="E261" s="3" t="str">
        <f>TEXT(Table1[[#This Row],[Date]],"yyyy")</f>
        <v>2021</v>
      </c>
      <c r="F261" s="3" t="s">
        <v>8</v>
      </c>
      <c r="G261" s="3">
        <v>306</v>
      </c>
      <c r="I261" s="3" t="s">
        <v>91</v>
      </c>
      <c r="J261" s="3">
        <f>IFERROR(VLOOKUP(Table1[[#This Row],[FoamType]],$CB$1:$CC$25,2,FALSE),0)</f>
        <v>1</v>
      </c>
      <c r="K261" s="3">
        <v>100</v>
      </c>
      <c r="L261" s="3">
        <v>50</v>
      </c>
      <c r="M261" s="3">
        <v>3</v>
      </c>
      <c r="Q261" s="15">
        <v>35</v>
      </c>
      <c r="R261" s="3">
        <v>1</v>
      </c>
      <c r="S261" s="3">
        <v>3.1</v>
      </c>
      <c r="T261" s="3">
        <f t="shared" si="40"/>
        <v>1.55E-2</v>
      </c>
      <c r="U261" s="4">
        <f t="shared" si="41"/>
        <v>1.4999999999999999E-2</v>
      </c>
      <c r="X261" s="4">
        <f>IFERROR(   Table1[[#This Row],[البلوكات /م3]]+Table1[[#This Row],[البواقى
 المنصرفه
/م3]]-Table1[[#This Row],[البواقى
/م3]],0)</f>
        <v>0</v>
      </c>
      <c r="Y261" s="21">
        <f t="shared" si="42"/>
        <v>0</v>
      </c>
      <c r="AB261" s="15"/>
      <c r="AD261" s="9">
        <f>IFERROR((Table1[[#This Row],[إجمالى الإستهلاك
/م3]]-Table1[[#This Row],[الكمية 
المنتجة
/م3
 ]]),0)</f>
        <v>-1.4999999999999999E-2</v>
      </c>
      <c r="AE261" s="29">
        <f>IFERROR((Table1[[#This Row],[الهالك
/م3]]/Table1[[#This Row],[إجمالى الإستهلاك
/م3]]),0)</f>
        <v>0</v>
      </c>
      <c r="AG261" s="5">
        <f>IFERROR((Table1[[#This Row],[عدد
البلوكات]]*0.12),"")</f>
        <v>0</v>
      </c>
      <c r="AH26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1.4999999999999999E-2</v>
      </c>
      <c r="AJ261" s="59">
        <f>IFERROR(Table1[[#This Row],[Plan Hour]]/Table1[[#This Row],[ساعات
العمل
الفعلية]],0)</f>
        <v>0</v>
      </c>
      <c r="AK261" s="1">
        <f>IFERROR((Table1[[#This Row],[الكمية 
الفعلية
/م3]]-Table1[[#This Row],[الكمية 
المنتجة
/م3
 ]]),"")</f>
        <v>5.0000000000000044E-4</v>
      </c>
      <c r="AU261" s="18"/>
      <c r="AV261" s="18"/>
      <c r="AW261" s="1"/>
      <c r="AX261" s="1"/>
      <c r="AY261" s="1"/>
      <c r="AZ261" s="1"/>
      <c r="BA261" s="1"/>
      <c r="BB261" s="1" t="e">
        <f t="shared" si="43"/>
        <v>#DIV/0!</v>
      </c>
      <c r="BC261" s="1"/>
      <c r="BD261" s="1" t="e">
        <f t="shared" si="45"/>
        <v>#DIV/0!</v>
      </c>
      <c r="BE261" s="1"/>
      <c r="BF261" s="33">
        <f t="shared" si="44"/>
        <v>0</v>
      </c>
      <c r="BG261" s="11" t="e">
        <f t="shared" si="39"/>
        <v>#DIV/0!</v>
      </c>
      <c r="CB261"/>
      <c r="CC261"/>
      <c r="CD261"/>
      <c r="CE261" s="83"/>
      <c r="CF261"/>
      <c r="CG261"/>
      <c r="CH261"/>
      <c r="CI261"/>
      <c r="CJ261"/>
      <c r="CK261"/>
      <c r="CL261"/>
      <c r="CM261"/>
      <c r="CN261"/>
      <c r="CO261"/>
      <c r="CP261"/>
    </row>
    <row r="262" spans="1:94" ht="22.5" customHeight="1">
      <c r="A262" s="22">
        <v>44216</v>
      </c>
      <c r="B262" s="3" t="str">
        <f>TEXT(Table1[[#This Row],[Date]],"dddd")</f>
        <v>الأربعاء</v>
      </c>
      <c r="C262" s="3">
        <f>WEEKNUM(Table1[[#This Row],[Date]],16)</f>
        <v>4</v>
      </c>
      <c r="D262" s="3" t="str">
        <f>TEXT(Table1[[#This Row],[Date]],"mmmm")</f>
        <v>يناير</v>
      </c>
      <c r="E262" s="3" t="str">
        <f>TEXT(Table1[[#This Row],[Date]],"yyyy")</f>
        <v>2021</v>
      </c>
      <c r="F262" s="3" t="s">
        <v>8</v>
      </c>
      <c r="G262" s="3">
        <v>173</v>
      </c>
      <c r="I262" s="3" t="s">
        <v>96</v>
      </c>
      <c r="J262" s="3">
        <f>IFERROR(VLOOKUP(Table1[[#This Row],[FoamType]],$CB$1:$CC$25,2,FALSE),0)</f>
        <v>200</v>
      </c>
      <c r="Q262" s="15"/>
      <c r="T262" s="3">
        <f t="shared" si="40"/>
        <v>0</v>
      </c>
      <c r="U262" s="4">
        <f t="shared" si="41"/>
        <v>0</v>
      </c>
      <c r="X262" s="4">
        <f>IFERROR(   Table1[[#This Row],[البلوكات /م3]]+Table1[[#This Row],[البواقى
 المنصرفه
/م3]]-Table1[[#This Row],[البواقى
/م3]],0)</f>
        <v>0</v>
      </c>
      <c r="Y262" s="21">
        <f t="shared" si="42"/>
        <v>0</v>
      </c>
      <c r="AB262" s="15"/>
      <c r="AD262" s="9">
        <f>IFERROR((Table1[[#This Row],[إجمالى الإستهلاك
/م3]]-Table1[[#This Row],[الكمية 
المنتجة
/م3
 ]]),0)</f>
        <v>0</v>
      </c>
      <c r="AE262" s="29">
        <f>IFERROR((Table1[[#This Row],[الهالك
/م3]]/Table1[[#This Row],[إجمالى الإستهلاك
/م3]]),0)</f>
        <v>0</v>
      </c>
      <c r="AG262" s="5">
        <f>IFERROR((Table1[[#This Row],[عدد
البلوكات]]*0.12),"")</f>
        <v>0</v>
      </c>
      <c r="AH26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62" s="59">
        <f>IFERROR(Table1[[#This Row],[Plan Hour]]/Table1[[#This Row],[ساعات
العمل
الفعلية]],0)</f>
        <v>0</v>
      </c>
      <c r="AK262" s="1">
        <f>IFERROR((Table1[[#This Row],[الكمية 
الفعلية
/م3]]-Table1[[#This Row],[الكمية 
المنتجة
/م3
 ]]),"")</f>
        <v>0</v>
      </c>
      <c r="AU262" s="18"/>
      <c r="AV262" s="18"/>
      <c r="AW262" s="1"/>
      <c r="AX262" s="1"/>
      <c r="AY262" s="1"/>
      <c r="AZ262" s="1"/>
      <c r="BA262" s="1"/>
      <c r="BB262" s="1" t="e">
        <f t="shared" si="43"/>
        <v>#DIV/0!</v>
      </c>
      <c r="BC262" s="1"/>
      <c r="BD262" s="1" t="e">
        <f t="shared" si="45"/>
        <v>#DIV/0!</v>
      </c>
      <c r="BE262" s="1"/>
      <c r="BF262" s="33">
        <f t="shared" si="44"/>
        <v>0</v>
      </c>
      <c r="BG262" s="11" t="e">
        <f t="shared" si="39"/>
        <v>#DIV/0!</v>
      </c>
      <c r="CB262"/>
      <c r="CC262"/>
      <c r="CD262"/>
      <c r="CE262" s="83"/>
      <c r="CF262"/>
      <c r="CG262"/>
      <c r="CH262"/>
      <c r="CI262"/>
      <c r="CJ262"/>
      <c r="CK262"/>
      <c r="CL262"/>
      <c r="CM262"/>
      <c r="CN262"/>
      <c r="CO262"/>
      <c r="CP262"/>
    </row>
    <row r="263" spans="1:94" ht="22.5" customHeight="1">
      <c r="A263" s="22">
        <v>44216</v>
      </c>
      <c r="B263" s="3" t="str">
        <f>TEXT(Table1[[#This Row],[Date]],"dddd")</f>
        <v>الأربعاء</v>
      </c>
      <c r="C263" s="3">
        <f>WEEKNUM(Table1[[#This Row],[Date]],16)</f>
        <v>4</v>
      </c>
      <c r="D263" s="3" t="str">
        <f>TEXT(Table1[[#This Row],[Date]],"mmmm")</f>
        <v>يناير</v>
      </c>
      <c r="E263" s="3" t="str">
        <f>TEXT(Table1[[#This Row],[Date]],"yyyy")</f>
        <v>2021</v>
      </c>
      <c r="F263" s="3" t="s">
        <v>8</v>
      </c>
      <c r="G263" s="3">
        <v>291</v>
      </c>
      <c r="I263" s="3" t="s">
        <v>92</v>
      </c>
      <c r="J263" s="3">
        <f>IFERROR(VLOOKUP(Table1[[#This Row],[FoamType]],$CB$1:$CC$25,2,FALSE),0)</f>
        <v>0.6</v>
      </c>
      <c r="K263" s="3">
        <v>40.5</v>
      </c>
      <c r="L263" s="3">
        <v>20</v>
      </c>
      <c r="M263" s="3">
        <v>5</v>
      </c>
      <c r="Q263" s="15">
        <v>12</v>
      </c>
      <c r="R263" s="3">
        <v>100</v>
      </c>
      <c r="S263" s="3">
        <v>5.2</v>
      </c>
      <c r="T263" s="3">
        <f t="shared" si="40"/>
        <v>0.42120000000000002</v>
      </c>
      <c r="U263" s="4">
        <f t="shared" si="41"/>
        <v>0.40500000000000003</v>
      </c>
      <c r="X263" s="4">
        <f>IFERROR(   Table1[[#This Row],[البلوكات /م3]]+Table1[[#This Row],[البواقى
 المنصرفه
/م3]]-Table1[[#This Row],[البواقى
/م3]],0)</f>
        <v>0.6</v>
      </c>
      <c r="Y263" s="21">
        <f t="shared" si="42"/>
        <v>0</v>
      </c>
      <c r="AA263" s="12">
        <v>0.6</v>
      </c>
      <c r="AB263" s="15">
        <v>12</v>
      </c>
      <c r="AC263" s="20">
        <v>0</v>
      </c>
      <c r="AD263" s="9">
        <f>IFERROR((Table1[[#This Row],[إجمالى الإستهلاك
/م3]]-Table1[[#This Row],[الكمية 
المنتجة
/م3
 ]]),0)</f>
        <v>0.19499999999999995</v>
      </c>
      <c r="AE263" s="29">
        <f>IFERROR((Table1[[#This Row],[الهالك
/م3]]/Table1[[#This Row],[إجمالى الإستهلاك
/م3]]),0)</f>
        <v>0.32499999999999996</v>
      </c>
      <c r="AG263" s="5">
        <f>IFERROR((Table1[[#This Row],[عدد
البلوكات]]*0.12),"")</f>
        <v>0</v>
      </c>
      <c r="AH26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0.67500000000000004</v>
      </c>
      <c r="AJ263" s="59">
        <f>IFERROR(Table1[[#This Row],[Plan Hour]]/Table1[[#This Row],[ساعات
العمل
الفعلية]],0)</f>
        <v>0</v>
      </c>
      <c r="AK263" s="1">
        <f>IFERROR((Table1[[#This Row],[الكمية 
الفعلية
/م3]]-Table1[[#This Row],[الكمية 
المنتجة
/م3
 ]]),"")</f>
        <v>1.6199999999999992E-2</v>
      </c>
      <c r="AU263" s="18"/>
      <c r="AV263" s="18"/>
      <c r="AW263" s="1"/>
      <c r="AX263" s="1"/>
      <c r="AY263" s="1"/>
      <c r="AZ263" s="1"/>
      <c r="BA263" s="1"/>
      <c r="BB263" s="1" t="e">
        <f t="shared" si="43"/>
        <v>#DIV/0!</v>
      </c>
      <c r="BC263" s="1"/>
      <c r="BD263" s="1" t="e">
        <f t="shared" si="45"/>
        <v>#DIV/0!</v>
      </c>
      <c r="BE263" s="1"/>
      <c r="BF263" s="33">
        <f t="shared" si="44"/>
        <v>0</v>
      </c>
      <c r="BG263" s="11" t="e">
        <f t="shared" si="39"/>
        <v>#DIV/0!</v>
      </c>
      <c r="CB263"/>
      <c r="CC263"/>
      <c r="CD263"/>
      <c r="CE263" s="83"/>
      <c r="CF263"/>
      <c r="CG263"/>
      <c r="CH263"/>
      <c r="CI263"/>
      <c r="CJ263"/>
      <c r="CK263"/>
      <c r="CL263"/>
      <c r="CM263"/>
      <c r="CN263"/>
      <c r="CO263"/>
      <c r="CP263"/>
    </row>
    <row r="264" spans="1:94" ht="22.5" customHeight="1">
      <c r="A264" s="22">
        <v>44216</v>
      </c>
      <c r="B264" s="9" t="str">
        <f>TEXT(Table1[[#This Row],[Date]],"dddd")</f>
        <v>الأربعاء</v>
      </c>
      <c r="C264" s="9">
        <f>WEEKNUM(Table1[[#This Row],[Date]],16)</f>
        <v>4</v>
      </c>
      <c r="D264" s="9" t="str">
        <f>TEXT(Table1[[#This Row],[Date]],"mmmm")</f>
        <v>يناير</v>
      </c>
      <c r="E264" s="9" t="str">
        <f>TEXT(Table1[[#This Row],[Date]],"yyyy")</f>
        <v>2021</v>
      </c>
      <c r="F264" s="9" t="s">
        <v>9</v>
      </c>
      <c r="G264" s="9">
        <v>301</v>
      </c>
      <c r="H264" s="9"/>
      <c r="I264" s="9" t="s">
        <v>87</v>
      </c>
      <c r="J264" s="3">
        <f>IFERROR(VLOOKUP(Table1[[#This Row],[FoamType]],$CB$1:$CC$25,2,FALSE),0)</f>
        <v>2</v>
      </c>
      <c r="K264" s="9">
        <v>200</v>
      </c>
      <c r="L264" s="9">
        <v>100</v>
      </c>
      <c r="M264" s="9">
        <v>20</v>
      </c>
      <c r="N264" s="9"/>
      <c r="O264" s="9"/>
      <c r="P264" s="9"/>
      <c r="Q264" s="9">
        <v>20</v>
      </c>
      <c r="R264" s="9">
        <v>131</v>
      </c>
      <c r="S264" s="9">
        <v>20</v>
      </c>
      <c r="T264" s="9">
        <f t="shared" si="40"/>
        <v>52.4</v>
      </c>
      <c r="U264" s="9">
        <f t="shared" si="41"/>
        <v>52.4</v>
      </c>
      <c r="V264" s="9"/>
      <c r="W264" s="9">
        <v>20</v>
      </c>
      <c r="X264" s="9">
        <f>IFERROR(   Table1[[#This Row],[البلوكات /م3]]+Table1[[#This Row],[البواقى
 المنصرفه
/م3]]-Table1[[#This Row],[البواقى
/م3]],0)</f>
        <v>55.06</v>
      </c>
      <c r="Y264" s="21">
        <f t="shared" si="42"/>
        <v>73.2</v>
      </c>
      <c r="Z264" s="9">
        <v>10</v>
      </c>
      <c r="AA264" s="9">
        <v>0</v>
      </c>
      <c r="AB264" s="9">
        <v>20</v>
      </c>
      <c r="AC264" s="9">
        <v>18.14</v>
      </c>
      <c r="AD264" s="9">
        <f>IFERROR((Table1[[#This Row],[إجمالى الإستهلاك
/م3]]-Table1[[#This Row],[الكمية 
المنتجة
/م3
 ]]),0)</f>
        <v>2.6600000000000037</v>
      </c>
      <c r="AE264" s="29">
        <f>IFERROR((Table1[[#This Row],[الهالك
/م3]]/Table1[[#This Row],[إجمالى الإستهلاك
/م3]]),0)</f>
        <v>4.831093352706145E-2</v>
      </c>
      <c r="AF264" s="9"/>
      <c r="AG264" s="9">
        <f>IFERROR((Table1[[#This Row],[عدد
البلوكات]]*0.12),"")</f>
        <v>1.2</v>
      </c>
      <c r="AH264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26.2</v>
      </c>
      <c r="AI264" s="9">
        <v>55</v>
      </c>
      <c r="AJ264" s="60">
        <f>IFERROR(Table1[[#This Row],[Plan Hour]]/Table1[[#This Row],[ساعات
العمل
الفعلية]],0)</f>
        <v>0.47636363636363638</v>
      </c>
      <c r="AK264" s="9">
        <f>IFERROR((Table1[[#This Row],[الكمية 
الفعلية
/م3]]-Table1[[#This Row],[الكمية 
المنتجة
/م3
 ]]),"")</f>
        <v>0</v>
      </c>
      <c r="AL264" s="9"/>
      <c r="AM264" s="9"/>
      <c r="AN264" s="9"/>
      <c r="AO264" s="9"/>
      <c r="AP264" s="9">
        <v>0</v>
      </c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 t="e">
        <f t="shared" si="43"/>
        <v>#DIV/0!</v>
      </c>
      <c r="BC264" s="9"/>
      <c r="BD264" s="9" t="e">
        <f t="shared" si="45"/>
        <v>#DIV/0!</v>
      </c>
      <c r="BE264" s="9"/>
      <c r="BF264" s="9">
        <f t="shared" si="44"/>
        <v>0</v>
      </c>
      <c r="BG264" s="9" t="e">
        <f t="shared" si="39"/>
        <v>#DIV/0!</v>
      </c>
      <c r="CB264"/>
      <c r="CC264"/>
      <c r="CD264"/>
      <c r="CE264" s="83"/>
      <c r="CF264"/>
      <c r="CG264"/>
      <c r="CH264"/>
      <c r="CI264"/>
      <c r="CJ264"/>
      <c r="CK264"/>
      <c r="CL264"/>
      <c r="CM264"/>
      <c r="CN264"/>
      <c r="CO264"/>
      <c r="CP264"/>
    </row>
    <row r="265" spans="1:94" ht="22.5" customHeight="1">
      <c r="A265" s="22">
        <v>44216</v>
      </c>
      <c r="B265" s="3" t="str">
        <f>TEXT(Table1[[#This Row],[Date]],"dddd")</f>
        <v>الأربعاء</v>
      </c>
      <c r="C265" s="3">
        <f>WEEKNUM(Table1[[#This Row],[Date]],16)</f>
        <v>4</v>
      </c>
      <c r="D265" s="3" t="str">
        <f>TEXT(Table1[[#This Row],[Date]],"mmmm")</f>
        <v>يناير</v>
      </c>
      <c r="E265" s="3" t="str">
        <f>TEXT(Table1[[#This Row],[Date]],"yyyy")</f>
        <v>2021</v>
      </c>
      <c r="F265" s="3" t="s">
        <v>9</v>
      </c>
      <c r="G265" s="3">
        <v>309</v>
      </c>
      <c r="I265" s="3" t="s">
        <v>136</v>
      </c>
      <c r="J265" s="3">
        <f>IFERROR(VLOOKUP(Table1[[#This Row],[FoamType]],$CB$1:$CC$25,2,FALSE),0)</f>
        <v>1.5</v>
      </c>
      <c r="K265" s="3">
        <v>200</v>
      </c>
      <c r="L265" s="3">
        <v>100</v>
      </c>
      <c r="M265" s="3">
        <v>2</v>
      </c>
      <c r="Q265" s="15">
        <v>35</v>
      </c>
      <c r="S265" s="3">
        <v>2.1</v>
      </c>
      <c r="T265" s="3">
        <v>15</v>
      </c>
      <c r="U265" s="4">
        <v>15</v>
      </c>
      <c r="W265" s="4">
        <v>35</v>
      </c>
      <c r="X265" s="4">
        <f>IFERROR(   Table1[[#This Row],[البلوكات /م3]]+Table1[[#This Row],[البواقى
 المنصرفه
/م3]]-Table1[[#This Row],[البواقى
/م3]],0)</f>
        <v>17.28</v>
      </c>
      <c r="Y265" s="21">
        <f t="shared" si="42"/>
        <v>43.92</v>
      </c>
      <c r="Z265" s="3">
        <v>6</v>
      </c>
      <c r="AA265" s="12">
        <v>0</v>
      </c>
      <c r="AB265" s="15">
        <v>35</v>
      </c>
      <c r="AC265" s="20">
        <v>26.64</v>
      </c>
      <c r="AD265" s="9">
        <f>IFERROR((Table1[[#This Row],[إجمالى الإستهلاك
/م3]]-Table1[[#This Row],[الكمية 
المنتجة
/م3
 ]]),0)</f>
        <v>2.2800000000000011</v>
      </c>
      <c r="AE265" s="29">
        <f>IFERROR((Table1[[#This Row],[الهالك
/م3]]/Table1[[#This Row],[إجمالى الإستهلاك
/م3]]),0)</f>
        <v>0.1319444444444445</v>
      </c>
      <c r="AG265" s="5">
        <f>IFERROR((Table1[[#This Row],[عدد
البلوكات]]*0.12),"")</f>
        <v>0.72</v>
      </c>
      <c r="AH26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</v>
      </c>
      <c r="AJ265" s="59">
        <f>IFERROR(Table1[[#This Row],[Plan Hour]]/Table1[[#This Row],[ساعات
العمل
الفعلية]],0)</f>
        <v>0</v>
      </c>
      <c r="AK265" s="1">
        <f>IFERROR((Table1[[#This Row],[الكمية 
الفعلية
/م3]]-Table1[[#This Row],[الكمية 
المنتجة
/م3
 ]]),"")</f>
        <v>0</v>
      </c>
      <c r="AU265" s="18"/>
      <c r="AV265" s="18"/>
      <c r="AW265" s="1"/>
      <c r="AX265" s="1"/>
      <c r="AY265" s="1"/>
      <c r="AZ265" s="1"/>
      <c r="BA265" s="1"/>
      <c r="BB265" s="1" t="e">
        <f t="shared" si="43"/>
        <v>#DIV/0!</v>
      </c>
      <c r="BC265" s="1"/>
      <c r="BD265" s="1" t="e">
        <f t="shared" si="45"/>
        <v>#DIV/0!</v>
      </c>
      <c r="BE265" s="1"/>
      <c r="BF265" s="33">
        <f t="shared" si="44"/>
        <v>0</v>
      </c>
      <c r="BG265" s="11" t="e">
        <f t="shared" si="39"/>
        <v>#DIV/0!</v>
      </c>
      <c r="CB265"/>
      <c r="CC265"/>
      <c r="CD265"/>
      <c r="CE265" s="83"/>
      <c r="CF265"/>
      <c r="CG265"/>
      <c r="CH265"/>
      <c r="CI265"/>
      <c r="CJ265"/>
      <c r="CK265"/>
      <c r="CL265"/>
      <c r="CM265"/>
      <c r="CN265"/>
      <c r="CO265"/>
      <c r="CP265"/>
    </row>
    <row r="266" spans="1:94" ht="22.5" customHeight="1">
      <c r="A266" s="22">
        <v>44216</v>
      </c>
      <c r="B266" s="3" t="str">
        <f>TEXT(Table1[[#This Row],[Date]],"dddd")</f>
        <v>الأربعاء</v>
      </c>
      <c r="C266" s="3">
        <f>WEEKNUM(Table1[[#This Row],[Date]],16)</f>
        <v>4</v>
      </c>
      <c r="D266" s="3" t="str">
        <f>TEXT(Table1[[#This Row],[Date]],"mmmm")</f>
        <v>يناير</v>
      </c>
      <c r="E266" s="3" t="str">
        <f>TEXT(Table1[[#This Row],[Date]],"yyyy")</f>
        <v>2021</v>
      </c>
      <c r="F266" s="3" t="s">
        <v>9</v>
      </c>
      <c r="G266" s="3">
        <v>313</v>
      </c>
      <c r="H266" s="5" t="s">
        <v>32</v>
      </c>
      <c r="I266" s="3" t="s">
        <v>92</v>
      </c>
      <c r="J266" s="3">
        <f>IFERROR(VLOOKUP(Table1[[#This Row],[FoamType]],$CB$1:$CC$25,2,FALSE),0)</f>
        <v>0.6</v>
      </c>
      <c r="K266" s="3">
        <v>37</v>
      </c>
      <c r="L266" s="3">
        <v>21.5</v>
      </c>
      <c r="M266" s="3">
        <v>7</v>
      </c>
      <c r="Q266" s="15">
        <v>8</v>
      </c>
      <c r="R266" s="3">
        <v>1040</v>
      </c>
      <c r="S266" s="3">
        <v>7.2</v>
      </c>
      <c r="T266" s="3">
        <f t="shared" si="40"/>
        <v>5.9567040000000002</v>
      </c>
      <c r="U266" s="4">
        <f t="shared" si="41"/>
        <v>5.7912400000000002</v>
      </c>
      <c r="W266" s="4">
        <v>8</v>
      </c>
      <c r="X266" s="4">
        <f>IFERROR(   Table1[[#This Row],[البلوكات /م3]]+Table1[[#This Row],[البواقى
 المنصرفه
/م3]]-Table1[[#This Row],[البواقى
/م3]],0)</f>
        <v>7.32</v>
      </c>
      <c r="Y266" s="21">
        <f t="shared" si="42"/>
        <v>7.32</v>
      </c>
      <c r="Z266" s="3">
        <v>1</v>
      </c>
      <c r="AA266" s="12">
        <v>0</v>
      </c>
      <c r="AB266" s="15">
        <v>8</v>
      </c>
      <c r="AC266" s="20">
        <v>0</v>
      </c>
      <c r="AD266" s="9">
        <f>IFERROR((Table1[[#This Row],[إجمالى الإستهلاك
/م3]]-Table1[[#This Row],[الكمية 
المنتجة
/م3
 ]]),0)</f>
        <v>1.5287600000000001</v>
      </c>
      <c r="AE266" s="29">
        <f>IFERROR((Table1[[#This Row],[الهالك
/م3]]/Table1[[#This Row],[إجمالى الإستهلاك
/م3]]),0)</f>
        <v>0.20884699453551914</v>
      </c>
      <c r="AG266" s="5">
        <f>IFERROR((Table1[[#This Row],[عدد
البلوكات]]*0.12),"")</f>
        <v>0.12</v>
      </c>
      <c r="AH26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9.6520666666666681</v>
      </c>
      <c r="AJ266" s="59">
        <f>IFERROR(Table1[[#This Row],[Plan Hour]]/Table1[[#This Row],[ساعات
العمل
الفعلية]],0)</f>
        <v>0</v>
      </c>
      <c r="AK266" s="1">
        <f>IFERROR((Table1[[#This Row],[الكمية 
الفعلية
/م3]]-Table1[[#This Row],[الكمية 
المنتجة
/م3
 ]]),"")</f>
        <v>0.16546400000000006</v>
      </c>
      <c r="AU266" s="18"/>
      <c r="AV266" s="18"/>
      <c r="AW266" s="1"/>
      <c r="AX266" s="1"/>
      <c r="AY266" s="1"/>
      <c r="AZ266" s="1"/>
      <c r="BA266" s="1"/>
      <c r="BB266" s="1" t="e">
        <f t="shared" si="43"/>
        <v>#DIV/0!</v>
      </c>
      <c r="BC266" s="1"/>
      <c r="BD266" s="1" t="e">
        <f t="shared" si="45"/>
        <v>#DIV/0!</v>
      </c>
      <c r="BE266" s="1"/>
      <c r="BF266" s="33">
        <f t="shared" si="44"/>
        <v>0</v>
      </c>
      <c r="BG266" s="11" t="e">
        <f t="shared" si="39"/>
        <v>#DIV/0!</v>
      </c>
      <c r="CB266"/>
      <c r="CC266"/>
      <c r="CD266"/>
      <c r="CE266" s="83"/>
      <c r="CF266"/>
      <c r="CG266"/>
      <c r="CH266"/>
      <c r="CI266"/>
      <c r="CJ266"/>
      <c r="CK266"/>
      <c r="CL266"/>
      <c r="CM266"/>
      <c r="CN266"/>
      <c r="CO266"/>
      <c r="CP266"/>
    </row>
    <row r="267" spans="1:94" ht="22.5" customHeight="1">
      <c r="A267" s="22">
        <v>44216</v>
      </c>
      <c r="B267" s="3" t="str">
        <f>TEXT(Table1[[#This Row],[Date]],"dddd")</f>
        <v>الأربعاء</v>
      </c>
      <c r="C267" s="3">
        <f>WEEKNUM(Table1[[#This Row],[Date]],16)</f>
        <v>4</v>
      </c>
      <c r="D267" s="3" t="str">
        <f>TEXT(Table1[[#This Row],[Date]],"mmmm")</f>
        <v>يناير</v>
      </c>
      <c r="E267" s="3" t="str">
        <f>TEXT(Table1[[#This Row],[Date]],"yyyy")</f>
        <v>2021</v>
      </c>
      <c r="F267" s="3" t="s">
        <v>9</v>
      </c>
      <c r="G267" s="3">
        <v>315</v>
      </c>
      <c r="I267" s="3" t="s">
        <v>92</v>
      </c>
      <c r="J267" s="3">
        <f>IFERROR(VLOOKUP(Table1[[#This Row],[FoamType]],$CB$1:$CC$25,2,FALSE),0)</f>
        <v>0.6</v>
      </c>
      <c r="K267" s="3">
        <v>86</v>
      </c>
      <c r="L267" s="3">
        <v>29</v>
      </c>
      <c r="M267" s="3">
        <v>30</v>
      </c>
      <c r="Q267" s="15">
        <v>8</v>
      </c>
      <c r="R267" s="3">
        <v>1</v>
      </c>
      <c r="S267" s="3">
        <v>30</v>
      </c>
      <c r="T267" s="3">
        <f t="shared" si="40"/>
        <v>7.4819999999999998E-2</v>
      </c>
      <c r="U267" s="4">
        <f t="shared" si="41"/>
        <v>7.4819999999999998E-2</v>
      </c>
      <c r="X267" s="4">
        <f>IFERROR(   Table1[[#This Row],[البلوكات /م3]]+Table1[[#This Row],[البواقى
 المنصرفه
/م3]]-Table1[[#This Row],[البواقى
/م3]],0)</f>
        <v>7.4819999999999998E-2</v>
      </c>
      <c r="Y267" s="21">
        <f t="shared" si="42"/>
        <v>0</v>
      </c>
      <c r="Z267" s="3">
        <v>0</v>
      </c>
      <c r="AA267" s="12">
        <v>7.4819999999999998E-2</v>
      </c>
      <c r="AB267" s="15"/>
      <c r="AD267" s="9">
        <f>IFERROR((Table1[[#This Row],[إجمالى الإستهلاك
/م3]]-Table1[[#This Row],[الكمية 
المنتجة
/م3
 ]]),0)</f>
        <v>0</v>
      </c>
      <c r="AE267" s="29">
        <f>IFERROR((Table1[[#This Row],[الهالك
/م3]]/Table1[[#This Row],[إجمالى الإستهلاك
/م3]]),0)</f>
        <v>0</v>
      </c>
      <c r="AG267" s="5">
        <f>IFERROR((Table1[[#This Row],[عدد
البلوكات]]*0.12),"")</f>
        <v>0</v>
      </c>
      <c r="AH26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0.12470000000000001</v>
      </c>
      <c r="AJ267" s="59">
        <f>IFERROR(Table1[[#This Row],[Plan Hour]]/Table1[[#This Row],[ساعات
العمل
الفعلية]],0)</f>
        <v>0</v>
      </c>
      <c r="AK267" s="1">
        <f>IFERROR((Table1[[#This Row],[الكمية 
الفعلية
/م3]]-Table1[[#This Row],[الكمية 
المنتجة
/م3
 ]]),"")</f>
        <v>0</v>
      </c>
      <c r="AU267" s="18"/>
      <c r="AV267" s="18"/>
      <c r="AW267" s="1"/>
      <c r="AX267" s="1"/>
      <c r="AY267" s="1"/>
      <c r="AZ267" s="1"/>
      <c r="BA267" s="1"/>
      <c r="BB267" s="1" t="e">
        <f t="shared" si="43"/>
        <v>#DIV/0!</v>
      </c>
      <c r="BC267" s="1"/>
      <c r="BD267" s="1" t="e">
        <f t="shared" si="45"/>
        <v>#DIV/0!</v>
      </c>
      <c r="BE267" s="1"/>
      <c r="BF267" s="33">
        <f t="shared" si="44"/>
        <v>0</v>
      </c>
      <c r="BG267" s="11" t="e">
        <f t="shared" si="39"/>
        <v>#DIV/0!</v>
      </c>
      <c r="CB267"/>
      <c r="CC267"/>
      <c r="CD267"/>
      <c r="CE267" s="83"/>
      <c r="CF267"/>
      <c r="CG267"/>
      <c r="CH267"/>
      <c r="CI267"/>
      <c r="CJ267"/>
      <c r="CK267"/>
      <c r="CL267"/>
      <c r="CM267"/>
      <c r="CN267"/>
      <c r="CO267"/>
      <c r="CP267"/>
    </row>
    <row r="268" spans="1:94" ht="22.5" customHeight="1">
      <c r="A268" s="22">
        <v>44216</v>
      </c>
      <c r="B268" s="3" t="str">
        <f>TEXT(Table1[[#This Row],[Date]],"dddd")</f>
        <v>الأربعاء</v>
      </c>
      <c r="C268" s="3">
        <f>WEEKNUM(Table1[[#This Row],[Date]],16)</f>
        <v>4</v>
      </c>
      <c r="D268" s="3" t="str">
        <f>TEXT(Table1[[#This Row],[Date]],"mmmm")</f>
        <v>يناير</v>
      </c>
      <c r="E268" s="3" t="str">
        <f>TEXT(Table1[[#This Row],[Date]],"yyyy")</f>
        <v>2021</v>
      </c>
      <c r="F268" s="3" t="s">
        <v>9</v>
      </c>
      <c r="G268" s="3">
        <v>173</v>
      </c>
      <c r="I268" s="3" t="s">
        <v>92</v>
      </c>
      <c r="J268" s="3">
        <f>IFERROR(VLOOKUP(Table1[[#This Row],[FoamType]],$CB$1:$CC$25,2,FALSE),0)</f>
        <v>0.6</v>
      </c>
      <c r="K268" s="3">
        <v>20</v>
      </c>
      <c r="L268" s="3">
        <v>10</v>
      </c>
      <c r="M268" s="3">
        <v>5</v>
      </c>
      <c r="Q268" s="15">
        <v>12</v>
      </c>
      <c r="R268" s="3">
        <v>62</v>
      </c>
      <c r="S268" s="3">
        <v>5.2</v>
      </c>
      <c r="T268" s="3">
        <f t="shared" si="40"/>
        <v>6.4479999999999996E-2</v>
      </c>
      <c r="U268" s="4">
        <f t="shared" si="41"/>
        <v>6.2E-2</v>
      </c>
      <c r="X268" s="4">
        <f>IFERROR(   Table1[[#This Row],[البلوكات /م3]]+Table1[[#This Row],[البواقى
 المنصرفه
/م3]]-Table1[[#This Row],[البواقى
/م3]],0)</f>
        <v>6.2E-2</v>
      </c>
      <c r="Y268" s="21">
        <f t="shared" si="42"/>
        <v>0</v>
      </c>
      <c r="AA268" s="12">
        <v>6.2E-2</v>
      </c>
      <c r="AB268" s="15"/>
      <c r="AD268" s="9">
        <f>IFERROR((Table1[[#This Row],[إجمالى الإستهلاك
/م3]]-Table1[[#This Row],[الكمية 
المنتجة
/م3
 ]]),0)</f>
        <v>0</v>
      </c>
      <c r="AE268" s="29">
        <f>IFERROR((Table1[[#This Row],[الهالك
/م3]]/Table1[[#This Row],[إجمالى الإستهلاك
/م3]]),0)</f>
        <v>0</v>
      </c>
      <c r="AG268" s="5">
        <f>IFERROR((Table1[[#This Row],[عدد
البلوكات]]*0.12),"")</f>
        <v>0</v>
      </c>
      <c r="AH26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0.10333333333333333</v>
      </c>
      <c r="AJ268" s="59">
        <f>IFERROR(Table1[[#This Row],[Plan Hour]]/Table1[[#This Row],[ساعات
العمل
الفعلية]],0)</f>
        <v>0</v>
      </c>
      <c r="AK268" s="1">
        <f>IFERROR((Table1[[#This Row],[الكمية 
الفعلية
/م3]]-Table1[[#This Row],[الكمية 
المنتجة
/م3
 ]]),"")</f>
        <v>2.4799999999999961E-3</v>
      </c>
      <c r="AU268" s="18"/>
      <c r="AV268" s="18"/>
      <c r="AW268" s="1"/>
      <c r="AX268" s="1"/>
      <c r="AY268" s="1"/>
      <c r="AZ268" s="1"/>
      <c r="BA268" s="1"/>
      <c r="BB268" s="1" t="e">
        <f t="shared" si="43"/>
        <v>#DIV/0!</v>
      </c>
      <c r="BC268" s="1"/>
      <c r="BD268" s="1" t="e">
        <f t="shared" si="45"/>
        <v>#DIV/0!</v>
      </c>
      <c r="BE268" s="1"/>
      <c r="BF268" s="33">
        <f t="shared" si="44"/>
        <v>0</v>
      </c>
      <c r="BG268" s="11" t="e">
        <f t="shared" si="39"/>
        <v>#DIV/0!</v>
      </c>
      <c r="CB268"/>
      <c r="CC268"/>
      <c r="CD268"/>
      <c r="CE268" s="83"/>
      <c r="CF268"/>
      <c r="CG268"/>
      <c r="CH268"/>
      <c r="CI268"/>
      <c r="CJ268"/>
      <c r="CK268"/>
      <c r="CL268"/>
      <c r="CM268"/>
      <c r="CN268"/>
      <c r="CO268"/>
      <c r="CP268"/>
    </row>
    <row r="269" spans="1:94" ht="22.5" customHeight="1">
      <c r="A269" s="22">
        <v>44216</v>
      </c>
      <c r="B269" s="3" t="str">
        <f>TEXT(Table1[[#This Row],[Date]],"dddd")</f>
        <v>الأربعاء</v>
      </c>
      <c r="C269" s="3">
        <f>WEEKNUM(Table1[[#This Row],[Date]],16)</f>
        <v>4</v>
      </c>
      <c r="D269" s="3" t="str">
        <f>TEXT(Table1[[#This Row],[Date]],"mmmm")</f>
        <v>يناير</v>
      </c>
      <c r="E269" s="3" t="str">
        <f>TEXT(Table1[[#This Row],[Date]],"yyyy")</f>
        <v>2021</v>
      </c>
      <c r="F269" s="3" t="s">
        <v>9</v>
      </c>
      <c r="G269" s="3">
        <v>173</v>
      </c>
      <c r="I269" s="3" t="s">
        <v>92</v>
      </c>
      <c r="J269" s="3">
        <f>IFERROR(VLOOKUP(Table1[[#This Row],[FoamType]],$CB$1:$CC$25,2,FALSE),0)</f>
        <v>0.6</v>
      </c>
      <c r="K269" s="3">
        <v>20</v>
      </c>
      <c r="L269" s="3">
        <v>10</v>
      </c>
      <c r="M269" s="3">
        <v>5</v>
      </c>
      <c r="Q269" s="15">
        <v>15</v>
      </c>
      <c r="R269" s="3">
        <v>100</v>
      </c>
      <c r="S269" s="3">
        <v>5.0999999999999996</v>
      </c>
      <c r="T269" s="3">
        <f t="shared" si="40"/>
        <v>0.10199999999999999</v>
      </c>
      <c r="U269" s="4">
        <f t="shared" si="41"/>
        <v>0.1</v>
      </c>
      <c r="X269" s="4">
        <f>IFERROR(   Table1[[#This Row],[البلوكات /م3]]+Table1[[#This Row],[البواقى
 المنصرفه
/م3]]-Table1[[#This Row],[البواقى
/م3]],0)</f>
        <v>0.1</v>
      </c>
      <c r="Y269" s="21">
        <f t="shared" si="42"/>
        <v>0</v>
      </c>
      <c r="AA269" s="12">
        <v>0.1</v>
      </c>
      <c r="AB269" s="15"/>
      <c r="AD269" s="9">
        <f>IFERROR((Table1[[#This Row],[إجمالى الإستهلاك
/م3]]-Table1[[#This Row],[الكمية 
المنتجة
/م3
 ]]),0)</f>
        <v>0</v>
      </c>
      <c r="AE269" s="29">
        <f>IFERROR((Table1[[#This Row],[الهالك
/م3]]/Table1[[#This Row],[إجمالى الإستهلاك
/م3]]),0)</f>
        <v>0</v>
      </c>
      <c r="AG269" s="5">
        <f>IFERROR((Table1[[#This Row],[عدد
البلوكات]]*0.12),"")</f>
        <v>0</v>
      </c>
      <c r="AH26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0.16666666666666669</v>
      </c>
      <c r="AJ269" s="59">
        <f>IFERROR(Table1[[#This Row],[Plan Hour]]/Table1[[#This Row],[ساعات
العمل
الفعلية]],0)</f>
        <v>0</v>
      </c>
      <c r="AK269" s="1">
        <f>IFERROR((Table1[[#This Row],[الكمية 
الفعلية
/م3]]-Table1[[#This Row],[الكمية 
المنتجة
/م3
 ]]),"")</f>
        <v>1.9999999999999879E-3</v>
      </c>
      <c r="AU269" s="18"/>
      <c r="AV269" s="18"/>
      <c r="AW269" s="1"/>
      <c r="AX269" s="1"/>
      <c r="AY269" s="1"/>
      <c r="AZ269" s="1"/>
      <c r="BA269" s="1"/>
      <c r="BB269" s="1" t="e">
        <f t="shared" si="43"/>
        <v>#DIV/0!</v>
      </c>
      <c r="BC269" s="1"/>
      <c r="BD269" s="1" t="e">
        <f t="shared" si="45"/>
        <v>#DIV/0!</v>
      </c>
      <c r="BE269" s="1"/>
      <c r="BF269" s="33">
        <f t="shared" si="44"/>
        <v>0</v>
      </c>
      <c r="BG269" s="11" t="e">
        <f t="shared" si="39"/>
        <v>#DIV/0!</v>
      </c>
      <c r="CB269"/>
      <c r="CC269"/>
      <c r="CD269"/>
      <c r="CE269" s="83"/>
      <c r="CF269"/>
      <c r="CG269"/>
      <c r="CH269"/>
      <c r="CI269"/>
      <c r="CJ269"/>
      <c r="CK269"/>
      <c r="CL269"/>
      <c r="CM269"/>
      <c r="CN269"/>
      <c r="CO269"/>
      <c r="CP269"/>
    </row>
    <row r="270" spans="1:94" ht="22.5" customHeight="1">
      <c r="A270" s="22">
        <v>44216</v>
      </c>
      <c r="B270" s="3" t="str">
        <f>TEXT(Table1[[#This Row],[Date]],"dddd")</f>
        <v>الأربعاء</v>
      </c>
      <c r="C270" s="3">
        <f>WEEKNUM(Table1[[#This Row],[Date]],16)</f>
        <v>4</v>
      </c>
      <c r="D270" s="3" t="str">
        <f>TEXT(Table1[[#This Row],[Date]],"mmmm")</f>
        <v>يناير</v>
      </c>
      <c r="E270" s="3" t="str">
        <f>TEXT(Table1[[#This Row],[Date]],"yyyy")</f>
        <v>2021</v>
      </c>
      <c r="F270" s="3" t="s">
        <v>9</v>
      </c>
      <c r="G270" s="3">
        <v>173</v>
      </c>
      <c r="I270" s="3" t="s">
        <v>92</v>
      </c>
      <c r="J270" s="3">
        <f>IFERROR(VLOOKUP(Table1[[#This Row],[FoamType]],$CB$1:$CC$25,2,FALSE),0)</f>
        <v>0.6</v>
      </c>
      <c r="K270" s="3">
        <v>20</v>
      </c>
      <c r="L270" s="3">
        <v>10</v>
      </c>
      <c r="M270" s="3">
        <v>5</v>
      </c>
      <c r="Q270" s="15">
        <v>22</v>
      </c>
      <c r="R270" s="3">
        <v>100</v>
      </c>
      <c r="S270" s="3">
        <v>5.0999999999999996</v>
      </c>
      <c r="T270" s="3">
        <f t="shared" si="40"/>
        <v>0.10199999999999999</v>
      </c>
      <c r="U270" s="4">
        <f t="shared" si="41"/>
        <v>0.1</v>
      </c>
      <c r="X270" s="4">
        <f>IFERROR(   Table1[[#This Row],[البلوكات /م3]]+Table1[[#This Row],[البواقى
 المنصرفه
/م3]]-Table1[[#This Row],[البواقى
/م3]],0)</f>
        <v>0.1</v>
      </c>
      <c r="Y270" s="21">
        <f t="shared" si="42"/>
        <v>0</v>
      </c>
      <c r="AA270" s="12">
        <v>0.1</v>
      </c>
      <c r="AB270" s="15"/>
      <c r="AD270" s="9">
        <f>IFERROR((Table1[[#This Row],[إجمالى الإستهلاك
/م3]]-Table1[[#This Row],[الكمية 
المنتجة
/م3
 ]]),0)</f>
        <v>0</v>
      </c>
      <c r="AE270" s="29">
        <f>IFERROR((Table1[[#This Row],[الهالك
/م3]]/Table1[[#This Row],[إجمالى الإستهلاك
/م3]]),0)</f>
        <v>0</v>
      </c>
      <c r="AG270" s="5">
        <f>IFERROR((Table1[[#This Row],[عدد
البلوكات]]*0.12),"")</f>
        <v>0</v>
      </c>
      <c r="AH27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0.16666666666666669</v>
      </c>
      <c r="AJ270" s="59">
        <f>IFERROR(Table1[[#This Row],[Plan Hour]]/Table1[[#This Row],[ساعات
العمل
الفعلية]],0)</f>
        <v>0</v>
      </c>
      <c r="AK270" s="1">
        <f>IFERROR((Table1[[#This Row],[الكمية 
الفعلية
/م3]]-Table1[[#This Row],[الكمية 
المنتجة
/م3
 ]]),"")</f>
        <v>1.9999999999999879E-3</v>
      </c>
      <c r="AU270" s="18"/>
      <c r="AV270" s="18"/>
      <c r="AW270" s="1"/>
      <c r="AX270" s="1"/>
      <c r="AY270" s="1"/>
      <c r="AZ270" s="1"/>
      <c r="BA270" s="1"/>
      <c r="BB270" s="1" t="e">
        <f t="shared" si="43"/>
        <v>#DIV/0!</v>
      </c>
      <c r="BC270" s="1"/>
      <c r="BD270" s="1" t="e">
        <f t="shared" si="45"/>
        <v>#DIV/0!</v>
      </c>
      <c r="BE270" s="1"/>
      <c r="BF270" s="33">
        <f t="shared" si="44"/>
        <v>0</v>
      </c>
      <c r="BG270" s="11" t="e">
        <f t="shared" si="39"/>
        <v>#DIV/0!</v>
      </c>
      <c r="CB270"/>
      <c r="CC270"/>
      <c r="CD270"/>
      <c r="CE270" s="83"/>
      <c r="CF270"/>
      <c r="CG270"/>
      <c r="CH270"/>
      <c r="CI270"/>
      <c r="CJ270"/>
      <c r="CK270"/>
      <c r="CL270"/>
      <c r="CM270"/>
      <c r="CN270"/>
      <c r="CO270"/>
      <c r="CP270"/>
    </row>
    <row r="271" spans="1:94" ht="22.5" customHeight="1">
      <c r="A271" s="22">
        <v>44216</v>
      </c>
      <c r="B271" s="3" t="str">
        <f>TEXT(Table1[[#This Row],[Date]],"dddd")</f>
        <v>الأربعاء</v>
      </c>
      <c r="C271" s="3">
        <f>WEEKNUM(Table1[[#This Row],[Date]],16)</f>
        <v>4</v>
      </c>
      <c r="D271" s="3" t="str">
        <f>TEXT(Table1[[#This Row],[Date]],"mmmm")</f>
        <v>يناير</v>
      </c>
      <c r="E271" s="3" t="str">
        <f>TEXT(Table1[[#This Row],[Date]],"yyyy")</f>
        <v>2021</v>
      </c>
      <c r="F271" s="3" t="s">
        <v>9</v>
      </c>
      <c r="G271" s="3">
        <v>173</v>
      </c>
      <c r="I271" s="3" t="s">
        <v>92</v>
      </c>
      <c r="J271" s="3">
        <f>IFERROR(VLOOKUP(Table1[[#This Row],[FoamType]],$CB$1:$CC$25,2,FALSE),0)</f>
        <v>0.6</v>
      </c>
      <c r="K271" s="3">
        <v>20</v>
      </c>
      <c r="L271" s="3">
        <v>10</v>
      </c>
      <c r="M271" s="3">
        <v>5</v>
      </c>
      <c r="Q271" s="15">
        <v>35</v>
      </c>
      <c r="R271" s="3">
        <v>100</v>
      </c>
      <c r="S271" s="3">
        <v>5.0999999999999996</v>
      </c>
      <c r="T271" s="3">
        <f t="shared" si="40"/>
        <v>0.10199999999999999</v>
      </c>
      <c r="U271" s="4">
        <f t="shared" si="41"/>
        <v>0.1</v>
      </c>
      <c r="X271" s="4">
        <f>IFERROR(   Table1[[#This Row],[البلوكات /م3]]+Table1[[#This Row],[البواقى
 المنصرفه
/م3]]-Table1[[#This Row],[البواقى
/م3]],0)</f>
        <v>0.1</v>
      </c>
      <c r="Y271" s="21">
        <f t="shared" si="42"/>
        <v>0</v>
      </c>
      <c r="AA271" s="12">
        <v>0.1</v>
      </c>
      <c r="AB271" s="15"/>
      <c r="AD271" s="9">
        <f>IFERROR((Table1[[#This Row],[إجمالى الإستهلاك
/م3]]-Table1[[#This Row],[الكمية 
المنتجة
/م3
 ]]),0)</f>
        <v>0</v>
      </c>
      <c r="AE271" s="29">
        <f>IFERROR((Table1[[#This Row],[الهالك
/م3]]/Table1[[#This Row],[إجمالى الإستهلاك
/م3]]),0)</f>
        <v>0</v>
      </c>
      <c r="AG271" s="5">
        <f>IFERROR((Table1[[#This Row],[عدد
البلوكات]]*0.12),"")</f>
        <v>0</v>
      </c>
      <c r="AH27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0.16666666666666669</v>
      </c>
      <c r="AJ271" s="59">
        <f>IFERROR(Table1[[#This Row],[Plan Hour]]/Table1[[#This Row],[ساعات
العمل
الفعلية]],0)</f>
        <v>0</v>
      </c>
      <c r="AK271" s="1">
        <f>IFERROR((Table1[[#This Row],[الكمية 
الفعلية
/م3]]-Table1[[#This Row],[الكمية 
المنتجة
/م3
 ]]),"")</f>
        <v>1.9999999999999879E-3</v>
      </c>
      <c r="AU271" s="18"/>
      <c r="AV271" s="18"/>
      <c r="AW271" s="1"/>
      <c r="AX271" s="1"/>
      <c r="AY271" s="1"/>
      <c r="AZ271" s="1"/>
      <c r="BA271" s="1"/>
      <c r="BB271" s="1" t="e">
        <f t="shared" si="43"/>
        <v>#DIV/0!</v>
      </c>
      <c r="BC271" s="1"/>
      <c r="BD271" s="1" t="e">
        <f t="shared" si="45"/>
        <v>#DIV/0!</v>
      </c>
      <c r="BE271" s="1"/>
      <c r="BF271" s="33">
        <f t="shared" si="44"/>
        <v>0</v>
      </c>
      <c r="BG271" s="11" t="e">
        <f t="shared" si="39"/>
        <v>#DIV/0!</v>
      </c>
      <c r="CB271"/>
      <c r="CC271"/>
      <c r="CD271"/>
      <c r="CE271" s="83"/>
      <c r="CF271"/>
      <c r="CG271"/>
      <c r="CH271"/>
      <c r="CI271"/>
      <c r="CJ271"/>
      <c r="CK271"/>
      <c r="CL271"/>
      <c r="CM271"/>
      <c r="CN271"/>
      <c r="CO271"/>
      <c r="CP271"/>
    </row>
    <row r="272" spans="1:94" ht="22.5" customHeight="1">
      <c r="A272" s="22">
        <v>44216</v>
      </c>
      <c r="B272" s="3" t="str">
        <f>TEXT(Table1[[#This Row],[Date]],"dddd")</f>
        <v>الأربعاء</v>
      </c>
      <c r="C272" s="3">
        <f>WEEKNUM(Table1[[#This Row],[Date]],16)</f>
        <v>4</v>
      </c>
      <c r="D272" s="3" t="str">
        <f>TEXT(Table1[[#This Row],[Date]],"mmmm")</f>
        <v>يناير</v>
      </c>
      <c r="E272" s="3" t="str">
        <f>TEXT(Table1[[#This Row],[Date]],"yyyy")</f>
        <v>2021</v>
      </c>
      <c r="F272" s="3" t="s">
        <v>9</v>
      </c>
      <c r="G272" s="3">
        <v>173</v>
      </c>
      <c r="I272" s="3" t="s">
        <v>92</v>
      </c>
      <c r="J272" s="3">
        <f>IFERROR(VLOOKUP(Table1[[#This Row],[FoamType]],$CB$1:$CC$25,2,FALSE),0)</f>
        <v>0.6</v>
      </c>
      <c r="K272" s="3">
        <v>20</v>
      </c>
      <c r="L272" s="3">
        <v>10</v>
      </c>
      <c r="M272" s="3">
        <v>5</v>
      </c>
      <c r="Q272" s="15">
        <v>10</v>
      </c>
      <c r="R272" s="3">
        <v>70</v>
      </c>
      <c r="S272" s="3">
        <v>5.0999999999999996</v>
      </c>
      <c r="T272" s="3">
        <f t="shared" si="40"/>
        <v>7.1400000000000005E-2</v>
      </c>
      <c r="U272" s="4">
        <f t="shared" si="41"/>
        <v>7.0000000000000007E-2</v>
      </c>
      <c r="X272" s="4">
        <f>IFERROR(   Table1[[#This Row],[البلوكات /م3]]+Table1[[#This Row],[البواقى
 المنصرفه
/م3]]-Table1[[#This Row],[البواقى
/م3]],0)</f>
        <v>7.0000000000000007E-2</v>
      </c>
      <c r="Y272" s="21">
        <f t="shared" si="42"/>
        <v>0</v>
      </c>
      <c r="AA272" s="12">
        <v>7.0000000000000007E-2</v>
      </c>
      <c r="AB272" s="15"/>
      <c r="AD272" s="9">
        <f>IFERROR((Table1[[#This Row],[إجمالى الإستهلاك
/م3]]-Table1[[#This Row],[الكمية 
المنتجة
/م3
 ]]),0)</f>
        <v>0</v>
      </c>
      <c r="AE272" s="29">
        <f>IFERROR((Table1[[#This Row],[الهالك
/م3]]/Table1[[#This Row],[إجمالى الإستهلاك
/م3]]),0)</f>
        <v>0</v>
      </c>
      <c r="AG272" s="5">
        <f>IFERROR((Table1[[#This Row],[عدد
البلوكات]]*0.12),"")</f>
        <v>0</v>
      </c>
      <c r="AH27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0.11666666666666668</v>
      </c>
      <c r="AJ272" s="59">
        <f>IFERROR(Table1[[#This Row],[Plan Hour]]/Table1[[#This Row],[ساعات
العمل
الفعلية]],0)</f>
        <v>0</v>
      </c>
      <c r="AK272" s="1">
        <f>IFERROR((Table1[[#This Row],[الكمية 
الفعلية
/م3]]-Table1[[#This Row],[الكمية 
المنتجة
/م3
 ]]),"")</f>
        <v>1.3999999999999985E-3</v>
      </c>
      <c r="AU272" s="18"/>
      <c r="AV272" s="18"/>
      <c r="AW272" s="1"/>
      <c r="AX272" s="1"/>
      <c r="AY272" s="1"/>
      <c r="AZ272" s="1"/>
      <c r="BA272" s="1"/>
      <c r="BB272" s="1" t="e">
        <f t="shared" si="43"/>
        <v>#DIV/0!</v>
      </c>
      <c r="BC272" s="1"/>
      <c r="BD272" s="1" t="e">
        <f t="shared" si="45"/>
        <v>#DIV/0!</v>
      </c>
      <c r="BE272" s="1"/>
      <c r="BF272" s="33">
        <f t="shared" si="44"/>
        <v>0</v>
      </c>
      <c r="BG272" s="11" t="e">
        <f t="shared" si="39"/>
        <v>#DIV/0!</v>
      </c>
      <c r="CB272"/>
      <c r="CC272"/>
      <c r="CD272"/>
      <c r="CE272" s="83"/>
      <c r="CF272"/>
      <c r="CG272"/>
      <c r="CH272"/>
      <c r="CI272"/>
      <c r="CJ272"/>
      <c r="CK272"/>
      <c r="CL272"/>
      <c r="CM272"/>
      <c r="CN272"/>
      <c r="CO272"/>
      <c r="CP272"/>
    </row>
    <row r="273" spans="1:94" ht="22.5" customHeight="1">
      <c r="A273" s="22">
        <v>44216</v>
      </c>
      <c r="B273" s="3" t="str">
        <f>TEXT(Table1[[#This Row],[Date]],"dddd")</f>
        <v>الأربعاء</v>
      </c>
      <c r="C273" s="3">
        <f>WEEKNUM(Table1[[#This Row],[Date]],16)</f>
        <v>4</v>
      </c>
      <c r="D273" s="3" t="str">
        <f>TEXT(Table1[[#This Row],[Date]],"mmmm")</f>
        <v>يناير</v>
      </c>
      <c r="E273" s="3" t="str">
        <f>TEXT(Table1[[#This Row],[Date]],"yyyy")</f>
        <v>2021</v>
      </c>
      <c r="F273" s="3" t="s">
        <v>8</v>
      </c>
      <c r="G273" s="3">
        <v>173</v>
      </c>
      <c r="I273" s="3" t="s">
        <v>92</v>
      </c>
      <c r="J273" s="3">
        <f>IFERROR(VLOOKUP(Table1[[#This Row],[FoamType]],$CB$1:$CC$25,2,FALSE),0)</f>
        <v>0.6</v>
      </c>
      <c r="K273" s="3">
        <v>20</v>
      </c>
      <c r="L273" s="3">
        <v>10</v>
      </c>
      <c r="M273" s="3">
        <v>5</v>
      </c>
      <c r="Q273" s="15">
        <v>12</v>
      </c>
      <c r="R273" s="3">
        <v>38</v>
      </c>
      <c r="S273" s="3">
        <v>5.0999999999999996</v>
      </c>
      <c r="T273" s="3">
        <f t="shared" si="40"/>
        <v>3.8760000000000003E-2</v>
      </c>
      <c r="U273" s="4">
        <f t="shared" si="41"/>
        <v>3.7999999999999999E-2</v>
      </c>
      <c r="X273" s="4">
        <f>IFERROR(   Table1[[#This Row],[البلوكات /م3]]+Table1[[#This Row],[البواقى
 المنصرفه
/م3]]-Table1[[#This Row],[البواقى
/م3]],0)</f>
        <v>3.7999999999999999E-2</v>
      </c>
      <c r="Y273" s="21">
        <f t="shared" si="42"/>
        <v>0</v>
      </c>
      <c r="AA273" s="12">
        <v>3.7999999999999999E-2</v>
      </c>
      <c r="AB273" s="15"/>
      <c r="AD273" s="9">
        <f>IFERROR((Table1[[#This Row],[إجمالى الإستهلاك
/م3]]-Table1[[#This Row],[الكمية 
المنتجة
/م3
 ]]),0)</f>
        <v>0</v>
      </c>
      <c r="AE273" s="29">
        <f>IFERROR((Table1[[#This Row],[الهالك
/م3]]/Table1[[#This Row],[إجمالى الإستهلاك
/م3]]),0)</f>
        <v>0</v>
      </c>
      <c r="AG273" s="5">
        <f>IFERROR((Table1[[#This Row],[عدد
البلوكات]]*0.12),"")</f>
        <v>0</v>
      </c>
      <c r="AH27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6.3333333333333339E-2</v>
      </c>
      <c r="AJ273" s="59">
        <f>IFERROR(Table1[[#This Row],[Plan Hour]]/Table1[[#This Row],[ساعات
العمل
الفعلية]],0)</f>
        <v>0</v>
      </c>
      <c r="AK273" s="1">
        <f>IFERROR((Table1[[#This Row],[الكمية 
الفعلية
/م3]]-Table1[[#This Row],[الكمية 
المنتجة
/م3
 ]]),"")</f>
        <v>7.6000000000000373E-4</v>
      </c>
      <c r="AU273" s="18"/>
      <c r="AV273" s="18"/>
      <c r="AW273" s="1"/>
      <c r="AX273" s="1"/>
      <c r="AY273" s="1"/>
      <c r="AZ273" s="1"/>
      <c r="BA273" s="1"/>
      <c r="BB273" s="1" t="e">
        <f t="shared" si="43"/>
        <v>#DIV/0!</v>
      </c>
      <c r="BC273" s="1"/>
      <c r="BD273" s="1" t="e">
        <f t="shared" si="45"/>
        <v>#DIV/0!</v>
      </c>
      <c r="BE273" s="1"/>
      <c r="BF273" s="33">
        <f t="shared" si="44"/>
        <v>0</v>
      </c>
      <c r="BG273" s="11" t="e">
        <f t="shared" si="39"/>
        <v>#DIV/0!</v>
      </c>
      <c r="CB273"/>
      <c r="CC273"/>
      <c r="CD273"/>
      <c r="CE273" s="83"/>
      <c r="CF273"/>
      <c r="CG273"/>
      <c r="CH273"/>
      <c r="CI273"/>
      <c r="CJ273"/>
      <c r="CK273"/>
      <c r="CL273"/>
      <c r="CM273"/>
      <c r="CN273"/>
      <c r="CO273"/>
      <c r="CP273"/>
    </row>
    <row r="274" spans="1:94" ht="22.5" customHeight="1">
      <c r="A274" s="22">
        <v>44216</v>
      </c>
      <c r="B274" s="3" t="str">
        <f>TEXT(Table1[[#This Row],[Date]],"dddd")</f>
        <v>الأربعاء</v>
      </c>
      <c r="C274" s="3">
        <f>WEEKNUM(Table1[[#This Row],[Date]],16)</f>
        <v>4</v>
      </c>
      <c r="D274" s="3" t="str">
        <f>TEXT(Table1[[#This Row],[Date]],"mmmm")</f>
        <v>يناير</v>
      </c>
      <c r="E274" s="3" t="str">
        <f>TEXT(Table1[[#This Row],[Date]],"yyyy")</f>
        <v>2021</v>
      </c>
      <c r="F274" s="3" t="s">
        <v>8</v>
      </c>
      <c r="G274" s="3">
        <v>173</v>
      </c>
      <c r="I274" s="3" t="s">
        <v>92</v>
      </c>
      <c r="J274" s="3">
        <f>IFERROR(VLOOKUP(Table1[[#This Row],[FoamType]],$CB$1:$CC$25,2,FALSE),0)</f>
        <v>0.6</v>
      </c>
      <c r="K274" s="3">
        <v>20</v>
      </c>
      <c r="L274" s="3">
        <v>10</v>
      </c>
      <c r="M274" s="3">
        <v>5</v>
      </c>
      <c r="Q274" s="15">
        <v>17</v>
      </c>
      <c r="R274" s="3">
        <v>100</v>
      </c>
      <c r="S274" s="3">
        <v>5.0999999999999996</v>
      </c>
      <c r="T274" s="3">
        <f t="shared" si="40"/>
        <v>0.10199999999999999</v>
      </c>
      <c r="U274" s="4">
        <f t="shared" si="41"/>
        <v>0.1</v>
      </c>
      <c r="X274" s="4">
        <f>IFERROR(   Table1[[#This Row],[البلوكات /م3]]+Table1[[#This Row],[البواقى
 المنصرفه
/م3]]-Table1[[#This Row],[البواقى
/م3]],0)</f>
        <v>0.1</v>
      </c>
      <c r="Y274" s="21">
        <f t="shared" si="42"/>
        <v>0</v>
      </c>
      <c r="AA274" s="12">
        <v>0.1</v>
      </c>
      <c r="AB274" s="15"/>
      <c r="AD274" s="9">
        <f>IFERROR((Table1[[#This Row],[إجمالى الإستهلاك
/م3]]-Table1[[#This Row],[الكمية 
المنتجة
/م3
 ]]),0)</f>
        <v>0</v>
      </c>
      <c r="AE274" s="29">
        <f>IFERROR((Table1[[#This Row],[الهالك
/م3]]/Table1[[#This Row],[إجمالى الإستهلاك
/م3]]),0)</f>
        <v>0</v>
      </c>
      <c r="AG274" s="5">
        <f>IFERROR((Table1[[#This Row],[عدد
البلوكات]]*0.12),"")</f>
        <v>0</v>
      </c>
      <c r="AH27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0.16666666666666669</v>
      </c>
      <c r="AJ274" s="59">
        <f>IFERROR(Table1[[#This Row],[Plan Hour]]/Table1[[#This Row],[ساعات
العمل
الفعلية]],0)</f>
        <v>0</v>
      </c>
      <c r="AK274" s="1">
        <f>IFERROR((Table1[[#This Row],[الكمية 
الفعلية
/م3]]-Table1[[#This Row],[الكمية 
المنتجة
/م3
 ]]),"")</f>
        <v>1.9999999999999879E-3</v>
      </c>
      <c r="AU274" s="18"/>
      <c r="AV274" s="18"/>
      <c r="AW274" s="1"/>
      <c r="AX274" s="1"/>
      <c r="AY274" s="1"/>
      <c r="AZ274" s="1"/>
      <c r="BA274" s="1"/>
      <c r="BB274" s="1" t="e">
        <f t="shared" si="43"/>
        <v>#DIV/0!</v>
      </c>
      <c r="BC274" s="1"/>
      <c r="BD274" s="1" t="e">
        <f t="shared" si="45"/>
        <v>#DIV/0!</v>
      </c>
      <c r="BE274" s="1"/>
      <c r="BF274" s="33">
        <f t="shared" si="44"/>
        <v>0</v>
      </c>
      <c r="BG274" s="11" t="e">
        <f t="shared" si="39"/>
        <v>#DIV/0!</v>
      </c>
      <c r="CB274"/>
      <c r="CC274"/>
      <c r="CD274"/>
      <c r="CE274" s="83"/>
      <c r="CF274"/>
      <c r="CG274"/>
      <c r="CH274"/>
      <c r="CI274"/>
      <c r="CJ274"/>
      <c r="CK274"/>
      <c r="CL274"/>
      <c r="CM274"/>
      <c r="CN274"/>
      <c r="CO274"/>
      <c r="CP274"/>
    </row>
    <row r="275" spans="1:94" ht="22.5" customHeight="1">
      <c r="A275" s="22">
        <v>44216</v>
      </c>
      <c r="B275" s="3" t="str">
        <f>TEXT(Table1[[#This Row],[Date]],"dddd")</f>
        <v>الأربعاء</v>
      </c>
      <c r="C275" s="3">
        <f>WEEKNUM(Table1[[#This Row],[Date]],16)</f>
        <v>4</v>
      </c>
      <c r="D275" s="3" t="str">
        <f>TEXT(Table1[[#This Row],[Date]],"mmmm")</f>
        <v>يناير</v>
      </c>
      <c r="E275" s="3" t="str">
        <f>TEXT(Table1[[#This Row],[Date]],"yyyy")</f>
        <v>2021</v>
      </c>
      <c r="F275" s="3" t="s">
        <v>8</v>
      </c>
      <c r="G275" s="3">
        <v>173</v>
      </c>
      <c r="I275" s="3" t="s">
        <v>92</v>
      </c>
      <c r="J275" s="3">
        <f>IFERROR(VLOOKUP(Table1[[#This Row],[FoamType]],$CB$1:$CC$25,2,FALSE),0)</f>
        <v>0.6</v>
      </c>
      <c r="K275" s="3">
        <v>20</v>
      </c>
      <c r="L275" s="3">
        <v>10</v>
      </c>
      <c r="M275" s="3">
        <v>5</v>
      </c>
      <c r="Q275" s="15">
        <v>30</v>
      </c>
      <c r="R275" s="3">
        <v>100</v>
      </c>
      <c r="S275" s="3">
        <v>5.0999999999999996</v>
      </c>
      <c r="T275" s="3">
        <f t="shared" si="40"/>
        <v>0.10199999999999999</v>
      </c>
      <c r="U275" s="4">
        <f t="shared" si="41"/>
        <v>0.1</v>
      </c>
      <c r="X275" s="4">
        <f>IFERROR(   Table1[[#This Row],[البلوكات /م3]]+Table1[[#This Row],[البواقى
 المنصرفه
/م3]]-Table1[[#This Row],[البواقى
/م3]],0)</f>
        <v>0.1</v>
      </c>
      <c r="Y275" s="21">
        <f t="shared" si="42"/>
        <v>0</v>
      </c>
      <c r="AA275" s="12">
        <v>0.1</v>
      </c>
      <c r="AB275" s="15"/>
      <c r="AD275" s="9">
        <f>IFERROR((Table1[[#This Row],[إجمالى الإستهلاك
/م3]]-Table1[[#This Row],[الكمية 
المنتجة
/م3
 ]]),0)</f>
        <v>0</v>
      </c>
      <c r="AE275" s="29">
        <f>IFERROR((Table1[[#This Row],[الهالك
/م3]]/Table1[[#This Row],[إجمالى الإستهلاك
/م3]]),0)</f>
        <v>0</v>
      </c>
      <c r="AG275" s="5">
        <f>IFERROR((Table1[[#This Row],[عدد
البلوكات]]*0.12),"")</f>
        <v>0</v>
      </c>
      <c r="AH27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0.16666666666666669</v>
      </c>
      <c r="AJ275" s="59">
        <f>IFERROR(Table1[[#This Row],[Plan Hour]]/Table1[[#This Row],[ساعات
العمل
الفعلية]],0)</f>
        <v>0</v>
      </c>
      <c r="AK275" s="1">
        <f>IFERROR((Table1[[#This Row],[الكمية 
الفعلية
/م3]]-Table1[[#This Row],[الكمية 
المنتجة
/م3
 ]]),"")</f>
        <v>1.9999999999999879E-3</v>
      </c>
      <c r="AU275" s="18"/>
      <c r="AV275" s="18"/>
      <c r="AW275" s="1"/>
      <c r="AX275" s="1"/>
      <c r="AY275" s="1"/>
      <c r="AZ275" s="1"/>
      <c r="BA275" s="1"/>
      <c r="BB275" s="1" t="e">
        <f t="shared" si="43"/>
        <v>#DIV/0!</v>
      </c>
      <c r="BC275" s="1"/>
      <c r="BD275" s="1" t="e">
        <f t="shared" si="45"/>
        <v>#DIV/0!</v>
      </c>
      <c r="BE275" s="1"/>
      <c r="BF275" s="33">
        <f t="shared" si="44"/>
        <v>0</v>
      </c>
      <c r="BG275" s="11" t="e">
        <f t="shared" si="39"/>
        <v>#DIV/0!</v>
      </c>
      <c r="CB275"/>
      <c r="CC275"/>
      <c r="CD275"/>
      <c r="CE275" s="83"/>
      <c r="CF275"/>
      <c r="CG275"/>
      <c r="CH275"/>
      <c r="CI275"/>
      <c r="CJ275"/>
      <c r="CK275"/>
      <c r="CL275"/>
      <c r="CM275"/>
      <c r="CN275"/>
      <c r="CO275"/>
      <c r="CP275"/>
    </row>
    <row r="276" spans="1:94" ht="22.5" customHeight="1">
      <c r="A276" s="22">
        <v>44216</v>
      </c>
      <c r="B276" s="3" t="str">
        <f>TEXT(Table1[[#This Row],[Date]],"dddd")</f>
        <v>الأربعاء</v>
      </c>
      <c r="C276" s="3">
        <f>WEEKNUM(Table1[[#This Row],[Date]],16)</f>
        <v>4</v>
      </c>
      <c r="D276" s="3" t="str">
        <f>TEXT(Table1[[#This Row],[Date]],"mmmm")</f>
        <v>يناير</v>
      </c>
      <c r="E276" s="3" t="str">
        <f>TEXT(Table1[[#This Row],[Date]],"yyyy")</f>
        <v>2021</v>
      </c>
      <c r="F276" s="3" t="s">
        <v>8</v>
      </c>
      <c r="G276" s="3">
        <v>173</v>
      </c>
      <c r="I276" s="3" t="s">
        <v>92</v>
      </c>
      <c r="J276" s="3">
        <f>IFERROR(VLOOKUP(Table1[[#This Row],[FoamType]],$CB$1:$CC$25,2,FALSE),0)</f>
        <v>0.6</v>
      </c>
      <c r="K276" s="3">
        <v>20</v>
      </c>
      <c r="L276" s="3">
        <v>10</v>
      </c>
      <c r="M276" s="3">
        <v>5</v>
      </c>
      <c r="Q276" s="15">
        <v>20</v>
      </c>
      <c r="R276" s="3">
        <v>100</v>
      </c>
      <c r="S276" s="3">
        <v>5.0999999999999996</v>
      </c>
      <c r="T276" s="3">
        <f t="shared" si="40"/>
        <v>0.10199999999999999</v>
      </c>
      <c r="U276" s="4">
        <f t="shared" si="41"/>
        <v>0.1</v>
      </c>
      <c r="X276" s="4">
        <f>IFERROR(   Table1[[#This Row],[البلوكات /م3]]+Table1[[#This Row],[البواقى
 المنصرفه
/م3]]-Table1[[#This Row],[البواقى
/م3]],0)</f>
        <v>0.1</v>
      </c>
      <c r="Y276" s="21">
        <f t="shared" si="42"/>
        <v>0</v>
      </c>
      <c r="AA276" s="12">
        <v>0.1</v>
      </c>
      <c r="AB276" s="15"/>
      <c r="AD276" s="9">
        <f>IFERROR((Table1[[#This Row],[إجمالى الإستهلاك
/م3]]-Table1[[#This Row],[الكمية 
المنتجة
/م3
 ]]),0)</f>
        <v>0</v>
      </c>
      <c r="AE276" s="29">
        <f>IFERROR((Table1[[#This Row],[الهالك
/م3]]/Table1[[#This Row],[إجمالى الإستهلاك
/م3]]),0)</f>
        <v>0</v>
      </c>
      <c r="AG276" s="5">
        <f>IFERROR((Table1[[#This Row],[عدد
البلوكات]]*0.12),"")</f>
        <v>0</v>
      </c>
      <c r="AH27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0.16666666666666669</v>
      </c>
      <c r="AJ276" s="59">
        <f>IFERROR(Table1[[#This Row],[Plan Hour]]/Table1[[#This Row],[ساعات
العمل
الفعلية]],0)</f>
        <v>0</v>
      </c>
      <c r="AK276" s="1">
        <f>IFERROR((Table1[[#This Row],[الكمية 
الفعلية
/م3]]-Table1[[#This Row],[الكمية 
المنتجة
/م3
 ]]),"")</f>
        <v>1.9999999999999879E-3</v>
      </c>
      <c r="AU276" s="18"/>
      <c r="AV276" s="18"/>
      <c r="AW276" s="1"/>
      <c r="AX276" s="1"/>
      <c r="AY276" s="1"/>
      <c r="AZ276" s="1"/>
      <c r="BA276" s="1"/>
      <c r="BB276" s="1" t="e">
        <f t="shared" si="43"/>
        <v>#DIV/0!</v>
      </c>
      <c r="BC276" s="1"/>
      <c r="BD276" s="1" t="e">
        <f t="shared" si="45"/>
        <v>#DIV/0!</v>
      </c>
      <c r="BE276" s="1"/>
      <c r="BF276" s="33">
        <f t="shared" si="44"/>
        <v>0</v>
      </c>
      <c r="BG276" s="11" t="e">
        <f t="shared" si="39"/>
        <v>#DIV/0!</v>
      </c>
      <c r="CB276"/>
      <c r="CC276"/>
      <c r="CD276"/>
      <c r="CE276" s="83"/>
      <c r="CF276"/>
      <c r="CG276"/>
      <c r="CH276"/>
      <c r="CI276"/>
      <c r="CJ276"/>
      <c r="CK276"/>
      <c r="CL276"/>
      <c r="CM276"/>
      <c r="CN276"/>
      <c r="CO276"/>
      <c r="CP276"/>
    </row>
    <row r="277" spans="1:94" ht="22.5" customHeight="1">
      <c r="A277" s="22">
        <v>44216</v>
      </c>
      <c r="B277" s="3" t="str">
        <f>TEXT(Table1[[#This Row],[Date]],"dddd")</f>
        <v>الأربعاء</v>
      </c>
      <c r="C277" s="3">
        <f>WEEKNUM(Table1[[#This Row],[Date]],16)</f>
        <v>4</v>
      </c>
      <c r="D277" s="3" t="str">
        <f>TEXT(Table1[[#This Row],[Date]],"mmmm")</f>
        <v>يناير</v>
      </c>
      <c r="E277" s="3" t="str">
        <f>TEXT(Table1[[#This Row],[Date]],"yyyy")</f>
        <v>2021</v>
      </c>
      <c r="F277" s="3" t="s">
        <v>8</v>
      </c>
      <c r="G277" s="3">
        <v>173</v>
      </c>
      <c r="I277" s="3" t="s">
        <v>92</v>
      </c>
      <c r="J277" s="3">
        <f>IFERROR(VLOOKUP(Table1[[#This Row],[FoamType]],$CB$1:$CC$25,2,FALSE),0)</f>
        <v>0.6</v>
      </c>
      <c r="K277" s="3">
        <v>20</v>
      </c>
      <c r="L277" s="3">
        <v>10</v>
      </c>
      <c r="M277" s="3">
        <v>5</v>
      </c>
      <c r="Q277" s="15">
        <v>25</v>
      </c>
      <c r="R277" s="3">
        <v>100</v>
      </c>
      <c r="S277" s="3">
        <v>5.0999999999999996</v>
      </c>
      <c r="T277" s="3">
        <f t="shared" si="40"/>
        <v>0.10199999999999999</v>
      </c>
      <c r="U277" s="4">
        <f t="shared" si="41"/>
        <v>0.1</v>
      </c>
      <c r="X277" s="4">
        <f>IFERROR(   Table1[[#This Row],[البلوكات /م3]]+Table1[[#This Row],[البواقى
 المنصرفه
/م3]]-Table1[[#This Row],[البواقى
/م3]],0)</f>
        <v>0.1</v>
      </c>
      <c r="Y277" s="21">
        <f t="shared" si="42"/>
        <v>0</v>
      </c>
      <c r="AA277" s="12">
        <v>0.1</v>
      </c>
      <c r="AB277" s="15"/>
      <c r="AD277" s="9">
        <f>IFERROR((Table1[[#This Row],[إجمالى الإستهلاك
/م3]]-Table1[[#This Row],[الكمية 
المنتجة
/م3
 ]]),0)</f>
        <v>0</v>
      </c>
      <c r="AE277" s="29">
        <f>IFERROR((Table1[[#This Row],[الهالك
/م3]]/Table1[[#This Row],[إجمالى الإستهلاك
/م3]]),0)</f>
        <v>0</v>
      </c>
      <c r="AG277" s="5">
        <f>IFERROR((Table1[[#This Row],[عدد
البلوكات]]*0.12),"")</f>
        <v>0</v>
      </c>
      <c r="AH27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0.16666666666666669</v>
      </c>
      <c r="AJ277" s="59">
        <f>IFERROR(Table1[[#This Row],[Plan Hour]]/Table1[[#This Row],[ساعات
العمل
الفعلية]],0)</f>
        <v>0</v>
      </c>
      <c r="AK277" s="1">
        <f>IFERROR((Table1[[#This Row],[الكمية 
الفعلية
/م3]]-Table1[[#This Row],[الكمية 
المنتجة
/م3
 ]]),"")</f>
        <v>1.9999999999999879E-3</v>
      </c>
      <c r="AU277" s="18"/>
      <c r="AV277" s="18"/>
      <c r="AW277" s="1"/>
      <c r="AX277" s="1"/>
      <c r="AY277" s="1"/>
      <c r="AZ277" s="1"/>
      <c r="BA277" s="1"/>
      <c r="BB277" s="1" t="e">
        <f t="shared" si="43"/>
        <v>#DIV/0!</v>
      </c>
      <c r="BC277" s="1"/>
      <c r="BD277" s="1" t="e">
        <f t="shared" si="45"/>
        <v>#DIV/0!</v>
      </c>
      <c r="BE277" s="1"/>
      <c r="BF277" s="33">
        <f t="shared" si="44"/>
        <v>0</v>
      </c>
      <c r="BG277" s="11" t="e">
        <f t="shared" ref="BG277:BG341" si="46">(BD277*BE277)/7.32</f>
        <v>#DIV/0!</v>
      </c>
      <c r="CB277"/>
      <c r="CC277"/>
      <c r="CD277"/>
      <c r="CE277" s="83"/>
      <c r="CF277"/>
      <c r="CG277"/>
      <c r="CH277"/>
      <c r="CI277"/>
      <c r="CJ277"/>
      <c r="CK277"/>
      <c r="CL277"/>
      <c r="CM277"/>
      <c r="CN277"/>
      <c r="CO277"/>
      <c r="CP277"/>
    </row>
    <row r="278" spans="1:94" ht="22.5" customHeight="1">
      <c r="A278" s="22">
        <v>44216</v>
      </c>
      <c r="B278" s="3" t="str">
        <f>TEXT(Table1[[#This Row],[Date]],"dddd")</f>
        <v>الأربعاء</v>
      </c>
      <c r="C278" s="3">
        <f>WEEKNUM(Table1[[#This Row],[Date]],16)</f>
        <v>4</v>
      </c>
      <c r="D278" s="3" t="str">
        <f>TEXT(Table1[[#This Row],[Date]],"mmmm")</f>
        <v>يناير</v>
      </c>
      <c r="E278" s="3" t="str">
        <f>TEXT(Table1[[#This Row],[Date]],"yyyy")</f>
        <v>2021</v>
      </c>
      <c r="F278" s="3" t="s">
        <v>8</v>
      </c>
      <c r="G278" s="3">
        <v>173</v>
      </c>
      <c r="I278" s="3" t="s">
        <v>92</v>
      </c>
      <c r="J278" s="3">
        <f>IFERROR(VLOOKUP(Table1[[#This Row],[FoamType]],$CB$1:$CC$25,2,FALSE),0)</f>
        <v>0.6</v>
      </c>
      <c r="K278" s="3">
        <v>20</v>
      </c>
      <c r="L278" s="3">
        <v>10</v>
      </c>
      <c r="M278" s="3">
        <v>5</v>
      </c>
      <c r="Q278" s="15">
        <v>8</v>
      </c>
      <c r="R278" s="3">
        <v>100</v>
      </c>
      <c r="S278" s="3">
        <v>5.0999999999999996</v>
      </c>
      <c r="T278" s="3">
        <f t="shared" si="40"/>
        <v>0.10199999999999999</v>
      </c>
      <c r="U278" s="4">
        <f t="shared" si="41"/>
        <v>0.1</v>
      </c>
      <c r="X278" s="4">
        <f>IFERROR(   Table1[[#This Row],[البلوكات /م3]]+Table1[[#This Row],[البواقى
 المنصرفه
/م3]]-Table1[[#This Row],[البواقى
/م3]],0)</f>
        <v>0.1</v>
      </c>
      <c r="Y278" s="21">
        <f t="shared" si="42"/>
        <v>0</v>
      </c>
      <c r="AA278" s="12">
        <v>0.1</v>
      </c>
      <c r="AB278" s="15"/>
      <c r="AD278" s="9">
        <f>IFERROR((Table1[[#This Row],[إجمالى الإستهلاك
/م3]]-Table1[[#This Row],[الكمية 
المنتجة
/م3
 ]]),0)</f>
        <v>0</v>
      </c>
      <c r="AE278" s="29">
        <f>IFERROR((Table1[[#This Row],[الهالك
/م3]]/Table1[[#This Row],[إجمالى الإستهلاك
/م3]]),0)</f>
        <v>0</v>
      </c>
      <c r="AG278" s="5">
        <f>IFERROR((Table1[[#This Row],[عدد
البلوكات]]*0.12),"")</f>
        <v>0</v>
      </c>
      <c r="AH27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0.16666666666666669</v>
      </c>
      <c r="AJ278" s="59">
        <f>IFERROR(Table1[[#This Row],[Plan Hour]]/Table1[[#This Row],[ساعات
العمل
الفعلية]],0)</f>
        <v>0</v>
      </c>
      <c r="AK278" s="1">
        <f>IFERROR((Table1[[#This Row],[الكمية 
الفعلية
/م3]]-Table1[[#This Row],[الكمية 
المنتجة
/م3
 ]]),"")</f>
        <v>1.9999999999999879E-3</v>
      </c>
      <c r="AU278" s="18"/>
      <c r="AV278" s="18"/>
      <c r="AW278" s="1"/>
      <c r="AX278" s="1"/>
      <c r="AY278" s="1"/>
      <c r="AZ278" s="1"/>
      <c r="BA278" s="1"/>
      <c r="BB278" s="1" t="e">
        <f t="shared" si="43"/>
        <v>#DIV/0!</v>
      </c>
      <c r="BC278" s="1"/>
      <c r="BD278" s="1" t="e">
        <f t="shared" si="45"/>
        <v>#DIV/0!</v>
      </c>
      <c r="BE278" s="1"/>
      <c r="BF278" s="33">
        <f t="shared" si="44"/>
        <v>0</v>
      </c>
      <c r="BG278" s="11" t="e">
        <f t="shared" si="46"/>
        <v>#DIV/0!</v>
      </c>
      <c r="CB278"/>
      <c r="CC278"/>
      <c r="CD278"/>
      <c r="CE278" s="83"/>
      <c r="CF278"/>
      <c r="CG278"/>
      <c r="CH278"/>
      <c r="CI278"/>
      <c r="CJ278"/>
      <c r="CK278"/>
      <c r="CL278"/>
      <c r="CM278"/>
      <c r="CN278"/>
      <c r="CO278"/>
      <c r="CP278"/>
    </row>
    <row r="279" spans="1:94" ht="22.5" customHeight="1">
      <c r="A279" s="22">
        <v>44216</v>
      </c>
      <c r="B279" s="3" t="str">
        <f>TEXT(Table1[[#This Row],[Date]],"dddd")</f>
        <v>الأربعاء</v>
      </c>
      <c r="C279" s="3">
        <f>WEEKNUM(Table1[[#This Row],[Date]],16)</f>
        <v>4</v>
      </c>
      <c r="D279" s="3" t="str">
        <f>TEXT(Table1[[#This Row],[Date]],"mmmm")</f>
        <v>يناير</v>
      </c>
      <c r="E279" s="3" t="str">
        <f>TEXT(Table1[[#This Row],[Date]],"yyyy")</f>
        <v>2021</v>
      </c>
      <c r="F279" s="3" t="s">
        <v>8</v>
      </c>
      <c r="G279" s="3">
        <v>173</v>
      </c>
      <c r="I279" s="3" t="s">
        <v>92</v>
      </c>
      <c r="J279" s="3">
        <f>IFERROR(VLOOKUP(Table1[[#This Row],[FoamType]],$CB$1:$CC$25,2,FALSE),0)</f>
        <v>0.6</v>
      </c>
      <c r="K279" s="3">
        <v>20</v>
      </c>
      <c r="L279" s="3">
        <v>10</v>
      </c>
      <c r="M279" s="3">
        <v>5</v>
      </c>
      <c r="Q279" s="15">
        <v>10</v>
      </c>
      <c r="R279" s="3">
        <v>100</v>
      </c>
      <c r="S279" s="3">
        <v>5.0999999999999996</v>
      </c>
      <c r="T279" s="3">
        <f t="shared" si="40"/>
        <v>0.10199999999999999</v>
      </c>
      <c r="U279" s="4">
        <f t="shared" si="41"/>
        <v>0.1</v>
      </c>
      <c r="X279" s="4">
        <f>IFERROR(   Table1[[#This Row],[البلوكات /م3]]+Table1[[#This Row],[البواقى
 المنصرفه
/م3]]-Table1[[#This Row],[البواقى
/م3]],0)</f>
        <v>0.1</v>
      </c>
      <c r="Y279" s="21">
        <f t="shared" si="42"/>
        <v>0</v>
      </c>
      <c r="AA279" s="12">
        <v>0.1</v>
      </c>
      <c r="AB279" s="15"/>
      <c r="AD279" s="9">
        <f>IFERROR((Table1[[#This Row],[إجمالى الإستهلاك
/م3]]-Table1[[#This Row],[الكمية 
المنتجة
/م3
 ]]),0)</f>
        <v>0</v>
      </c>
      <c r="AE279" s="29">
        <f>IFERROR((Table1[[#This Row],[الهالك
/م3]]/Table1[[#This Row],[إجمالى الإستهلاك
/م3]]),0)</f>
        <v>0</v>
      </c>
      <c r="AG279" s="5">
        <f>IFERROR((Table1[[#This Row],[عدد
البلوكات]]*0.12),"")</f>
        <v>0</v>
      </c>
      <c r="AH27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0.16666666666666669</v>
      </c>
      <c r="AJ279" s="59">
        <f>IFERROR(Table1[[#This Row],[Plan Hour]]/Table1[[#This Row],[ساعات
العمل
الفعلية]],0)</f>
        <v>0</v>
      </c>
      <c r="AK279" s="1">
        <f>IFERROR((Table1[[#This Row],[الكمية 
الفعلية
/م3]]-Table1[[#This Row],[الكمية 
المنتجة
/م3
 ]]),"")</f>
        <v>1.9999999999999879E-3</v>
      </c>
      <c r="AU279" s="18"/>
      <c r="AV279" s="18"/>
      <c r="AW279" s="1"/>
      <c r="AX279" s="1"/>
      <c r="AY279" s="1"/>
      <c r="AZ279" s="1"/>
      <c r="BA279" s="1"/>
      <c r="BB279" s="1" t="e">
        <f t="shared" si="43"/>
        <v>#DIV/0!</v>
      </c>
      <c r="BC279" s="1"/>
      <c r="BD279" s="1" t="e">
        <f t="shared" si="45"/>
        <v>#DIV/0!</v>
      </c>
      <c r="BE279" s="1"/>
      <c r="BF279" s="33">
        <f t="shared" si="44"/>
        <v>0</v>
      </c>
      <c r="BG279" s="11" t="e">
        <f t="shared" si="46"/>
        <v>#DIV/0!</v>
      </c>
      <c r="CB279"/>
      <c r="CC279"/>
      <c r="CD279"/>
      <c r="CE279" s="83"/>
      <c r="CF279"/>
      <c r="CG279"/>
      <c r="CH279"/>
      <c r="CI279"/>
      <c r="CJ279"/>
      <c r="CK279"/>
      <c r="CL279"/>
      <c r="CM279"/>
      <c r="CN279"/>
      <c r="CO279"/>
      <c r="CP279"/>
    </row>
    <row r="280" spans="1:94" ht="22.5" customHeight="1">
      <c r="A280" s="22">
        <v>44217</v>
      </c>
      <c r="B280" s="9" t="str">
        <f>TEXT(Table1[[#This Row],[Date]],"dddd")</f>
        <v>الخميس</v>
      </c>
      <c r="C280" s="9">
        <f>WEEKNUM(Table1[[#This Row],[Date]],16)</f>
        <v>4</v>
      </c>
      <c r="D280" s="9" t="str">
        <f>TEXT(Table1[[#This Row],[Date]],"mmmm")</f>
        <v>يناير</v>
      </c>
      <c r="E280" s="9" t="str">
        <f>TEXT(Table1[[#This Row],[Date]],"yyyy")</f>
        <v>2021</v>
      </c>
      <c r="F280" s="9" t="s">
        <v>8</v>
      </c>
      <c r="G280" s="9">
        <v>309</v>
      </c>
      <c r="H280" s="9"/>
      <c r="I280" s="9" t="s">
        <v>136</v>
      </c>
      <c r="J280" s="3">
        <f>IFERROR(VLOOKUP(Table1[[#This Row],[FoamType]],$CB$1:$CC$25,2,FALSE),0)</f>
        <v>1.5</v>
      </c>
      <c r="K280" s="9">
        <v>200</v>
      </c>
      <c r="L280" s="9">
        <v>100</v>
      </c>
      <c r="M280" s="9">
        <v>2</v>
      </c>
      <c r="N280" s="9"/>
      <c r="O280" s="9"/>
      <c r="P280" s="9"/>
      <c r="Q280" s="9">
        <v>35</v>
      </c>
      <c r="R280" s="9"/>
      <c r="S280" s="9">
        <v>2.1</v>
      </c>
      <c r="T280" s="9">
        <v>21</v>
      </c>
      <c r="U280" s="9">
        <v>20</v>
      </c>
      <c r="V280" s="9"/>
      <c r="W280" s="9"/>
      <c r="X280" s="9">
        <f>IFERROR(   Table1[[#This Row],[البلوكات /م3]]+Table1[[#This Row],[البواقى
 المنصرفه
/م3]]-Table1[[#This Row],[البواقى
/م3]],0)</f>
        <v>0</v>
      </c>
      <c r="Y280" s="9">
        <f t="shared" si="42"/>
        <v>0</v>
      </c>
      <c r="Z280" s="9"/>
      <c r="AA280" s="9"/>
      <c r="AB280" s="9"/>
      <c r="AC280" s="9"/>
      <c r="AD280" s="9">
        <f>IFERROR((Table1[[#This Row],[إجمالى الإستهلاك
/م3]]-Table1[[#This Row],[الكمية 
المنتجة
/م3
 ]]),0)</f>
        <v>-20</v>
      </c>
      <c r="AE280" s="29">
        <f>IFERROR((Table1[[#This Row],[الهالك
/م3]]/Table1[[#This Row],[إجمالى الإستهلاك
/م3]]),0)</f>
        <v>0</v>
      </c>
      <c r="AF280" s="9"/>
      <c r="AG280" s="9">
        <f>IFERROR((Table1[[#This Row],[عدد
البلوكات]]*0.12),"")</f>
        <v>0</v>
      </c>
      <c r="AH280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13.333333333333334</v>
      </c>
      <c r="AI280" s="9">
        <v>36</v>
      </c>
      <c r="AJ280" s="60">
        <f>IFERROR(Table1[[#This Row],[Plan Hour]]/Table1[[#This Row],[ساعات
العمل
الفعلية]],0)</f>
        <v>0.37037037037037041</v>
      </c>
      <c r="AK280" s="9">
        <f>IFERROR((Table1[[#This Row],[الكمية 
الفعلية
/م3]]-Table1[[#This Row],[الكمية 
المنتجة
/م3
 ]]),"")</f>
        <v>1</v>
      </c>
      <c r="AL280" s="9"/>
      <c r="AM280" s="9"/>
      <c r="AN280" s="9"/>
      <c r="AO280" s="9"/>
      <c r="AP280" s="9">
        <v>0</v>
      </c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 t="e">
        <f t="shared" si="43"/>
        <v>#DIV/0!</v>
      </c>
      <c r="BC280" s="9"/>
      <c r="BD280" s="9" t="e">
        <f t="shared" si="45"/>
        <v>#DIV/0!</v>
      </c>
      <c r="BE280" s="9"/>
      <c r="BF280" s="9">
        <f t="shared" si="44"/>
        <v>0</v>
      </c>
      <c r="BG280" s="9" t="e">
        <f t="shared" si="46"/>
        <v>#DIV/0!</v>
      </c>
      <c r="CB280"/>
      <c r="CC280"/>
      <c r="CD280"/>
      <c r="CE280" s="83"/>
      <c r="CF280"/>
      <c r="CG280"/>
      <c r="CH280"/>
      <c r="CI280"/>
      <c r="CJ280"/>
      <c r="CK280"/>
      <c r="CL280"/>
      <c r="CM280"/>
      <c r="CN280"/>
      <c r="CO280"/>
      <c r="CP280"/>
    </row>
    <row r="281" spans="1:94" ht="22.5" customHeight="1">
      <c r="A281" s="22">
        <v>44217</v>
      </c>
      <c r="B281" s="3" t="str">
        <f>TEXT(Table1[[#This Row],[Date]],"dddd")</f>
        <v>الخميس</v>
      </c>
      <c r="C281" s="3">
        <f>WEEKNUM(Table1[[#This Row],[Date]],16)</f>
        <v>4</v>
      </c>
      <c r="D281" s="3" t="str">
        <f>TEXT(Table1[[#This Row],[Date]],"mmmm")</f>
        <v>يناير</v>
      </c>
      <c r="E281" s="3" t="str">
        <f>TEXT(Table1[[#This Row],[Date]],"yyyy")</f>
        <v>2021</v>
      </c>
      <c r="F281" s="3" t="s">
        <v>8</v>
      </c>
      <c r="G281" s="3">
        <v>343</v>
      </c>
      <c r="I281" s="3" t="s">
        <v>136</v>
      </c>
      <c r="J281" s="3">
        <f>IFERROR(VLOOKUP(Table1[[#This Row],[FoamType]],$CB$1:$CC$25,2,FALSE),0)</f>
        <v>1.5</v>
      </c>
      <c r="K281" s="3">
        <v>200</v>
      </c>
      <c r="L281" s="3">
        <v>100</v>
      </c>
      <c r="M281" s="3">
        <v>2</v>
      </c>
      <c r="Q281" s="15">
        <v>35</v>
      </c>
      <c r="S281" s="3">
        <v>2.1</v>
      </c>
      <c r="T281" s="3">
        <v>0.5</v>
      </c>
      <c r="U281" s="4">
        <v>0.5</v>
      </c>
      <c r="W281" s="4" t="s">
        <v>42</v>
      </c>
      <c r="X281" s="4">
        <f>IFERROR(   Table1[[#This Row],[البلوكات /م3]]+Table1[[#This Row],[البواقى
 المنصرفه
/م3]]-Table1[[#This Row],[البواقى
/م3]],0)</f>
        <v>20.700000000000003</v>
      </c>
      <c r="Y281" s="21">
        <f t="shared" si="42"/>
        <v>36.6</v>
      </c>
      <c r="Z281" s="3">
        <v>5</v>
      </c>
      <c r="AA281" s="12">
        <v>0</v>
      </c>
      <c r="AB281" s="15" t="s">
        <v>42</v>
      </c>
      <c r="AC281" s="20">
        <v>15.9</v>
      </c>
      <c r="AD281" s="9">
        <f>IFERROR((Table1[[#This Row],[إجمالى الإستهلاك
/م3]]-Table1[[#This Row],[الكمية 
المنتجة
/م3
 ]]),0)</f>
        <v>20.200000000000003</v>
      </c>
      <c r="AE281" s="29">
        <f>IFERROR((Table1[[#This Row],[الهالك
/م3]]/Table1[[#This Row],[إجمالى الإستهلاك
/م3]]),0)</f>
        <v>0.97584541062801933</v>
      </c>
      <c r="AG281" s="5">
        <f>IFERROR((Table1[[#This Row],[عدد
البلوكات]]*0.12),"")</f>
        <v>0.6</v>
      </c>
      <c r="AH28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0.33333333333333331</v>
      </c>
      <c r="AJ281" s="59">
        <f>IFERROR(Table1[[#This Row],[Plan Hour]]/Table1[[#This Row],[ساعات
العمل
الفعلية]],0)</f>
        <v>0</v>
      </c>
      <c r="AK281" s="1">
        <f>IFERROR((Table1[[#This Row],[الكمية 
الفعلية
/م3]]-Table1[[#This Row],[الكمية 
المنتجة
/م3
 ]]),"")</f>
        <v>0</v>
      </c>
      <c r="AU281" s="18"/>
      <c r="AV281" s="18"/>
      <c r="AW281" s="1"/>
      <c r="AX281" s="1"/>
      <c r="AY281" s="1"/>
      <c r="AZ281" s="1"/>
      <c r="BA281" s="1"/>
      <c r="BB281" s="1" t="e">
        <f t="shared" si="43"/>
        <v>#DIV/0!</v>
      </c>
      <c r="BC281" s="1"/>
      <c r="BD281" s="1" t="e">
        <f t="shared" si="45"/>
        <v>#DIV/0!</v>
      </c>
      <c r="BE281" s="1"/>
      <c r="BF281" s="33">
        <f t="shared" si="44"/>
        <v>0</v>
      </c>
      <c r="BG281" s="11" t="e">
        <f t="shared" si="46"/>
        <v>#DIV/0!</v>
      </c>
      <c r="CB281"/>
      <c r="CC281"/>
      <c r="CD281"/>
      <c r="CE281" s="83"/>
      <c r="CF281"/>
      <c r="CG281"/>
      <c r="CH281"/>
      <c r="CI281"/>
      <c r="CJ281"/>
      <c r="CK281"/>
      <c r="CL281"/>
      <c r="CM281"/>
      <c r="CN281"/>
      <c r="CO281"/>
      <c r="CP281"/>
    </row>
    <row r="282" spans="1:94" ht="22.5" customHeight="1">
      <c r="A282" s="22">
        <v>44217</v>
      </c>
      <c r="B282" s="3" t="str">
        <f>TEXT(Table1[[#This Row],[Date]],"dddd")</f>
        <v>الخميس</v>
      </c>
      <c r="C282" s="3">
        <f>WEEKNUM(Table1[[#This Row],[Date]],16)</f>
        <v>4</v>
      </c>
      <c r="D282" s="3" t="str">
        <f>TEXT(Table1[[#This Row],[Date]],"mmmm")</f>
        <v>يناير</v>
      </c>
      <c r="E282" s="3" t="str">
        <f>TEXT(Table1[[#This Row],[Date]],"yyyy")</f>
        <v>2021</v>
      </c>
      <c r="F282" s="3" t="s">
        <v>8</v>
      </c>
      <c r="G282" s="3">
        <v>332</v>
      </c>
      <c r="I282" s="3" t="s">
        <v>91</v>
      </c>
      <c r="J282" s="3">
        <f>IFERROR(VLOOKUP(Table1[[#This Row],[FoamType]],$CB$1:$CC$25,2,FALSE),0)</f>
        <v>1</v>
      </c>
      <c r="K282" s="3">
        <v>100</v>
      </c>
      <c r="L282" s="3">
        <v>50</v>
      </c>
      <c r="M282" s="3">
        <v>5</v>
      </c>
      <c r="Q282" s="15">
        <v>30</v>
      </c>
      <c r="R282" s="3">
        <v>1</v>
      </c>
      <c r="S282" s="3">
        <v>5.0999999999999996</v>
      </c>
      <c r="T282" s="3">
        <f t="shared" si="40"/>
        <v>2.5499999999999998E-2</v>
      </c>
      <c r="U282" s="4">
        <f t="shared" si="41"/>
        <v>2.5000000000000001E-2</v>
      </c>
      <c r="X282" s="4">
        <f>IFERROR(   Table1[[#This Row],[البلوكات /م3]]+Table1[[#This Row],[البواقى
 المنصرفه
/م3]]-Table1[[#This Row],[البواقى
/م3]],0)</f>
        <v>0.16</v>
      </c>
      <c r="Y282" s="21">
        <f t="shared" si="42"/>
        <v>0</v>
      </c>
      <c r="Z282" s="3">
        <v>0</v>
      </c>
      <c r="AA282" s="12">
        <v>0.26</v>
      </c>
      <c r="AB282" s="15"/>
      <c r="AC282" s="20">
        <v>0.1</v>
      </c>
      <c r="AD282" s="9">
        <f>IFERROR((Table1[[#This Row],[إجمالى الإستهلاك
/م3]]-Table1[[#This Row],[الكمية 
المنتجة
/م3
 ]]),0)</f>
        <v>0.13500000000000001</v>
      </c>
      <c r="AE282" s="29">
        <f>IFERROR((Table1[[#This Row],[الهالك
/م3]]/Table1[[#This Row],[إجمالى الإستهلاك
/م3]]),0)</f>
        <v>0.84375</v>
      </c>
      <c r="AG282" s="5">
        <f>IFERROR((Table1[[#This Row],[عدد
البلوكات]]*0.12),"")</f>
        <v>0</v>
      </c>
      <c r="AH28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2.5000000000000001E-2</v>
      </c>
      <c r="AJ282" s="59">
        <f>IFERROR(Table1[[#This Row],[Plan Hour]]/Table1[[#This Row],[ساعات
العمل
الفعلية]],0)</f>
        <v>0</v>
      </c>
      <c r="AK282" s="1">
        <f>IFERROR((Table1[[#This Row],[الكمية 
الفعلية
/م3]]-Table1[[#This Row],[الكمية 
المنتجة
/م3
 ]]),"")</f>
        <v>4.9999999999999697E-4</v>
      </c>
      <c r="AU282" s="18"/>
      <c r="AV282" s="18"/>
      <c r="AW282" s="1"/>
      <c r="AX282" s="1"/>
      <c r="AY282" s="1"/>
      <c r="AZ282" s="1"/>
      <c r="BA282" s="1"/>
      <c r="BB282" s="1" t="e">
        <f t="shared" si="43"/>
        <v>#DIV/0!</v>
      </c>
      <c r="BC282" s="1"/>
      <c r="BD282" s="1" t="e">
        <f t="shared" si="45"/>
        <v>#DIV/0!</v>
      </c>
      <c r="BE282" s="1"/>
      <c r="BF282" s="33">
        <f t="shared" si="44"/>
        <v>0</v>
      </c>
      <c r="BG282" s="11" t="e">
        <f t="shared" si="46"/>
        <v>#DIV/0!</v>
      </c>
      <c r="CB282"/>
      <c r="CC282"/>
      <c r="CD282"/>
      <c r="CE282" s="83"/>
      <c r="CF282"/>
      <c r="CG282"/>
      <c r="CH282"/>
      <c r="CI282"/>
      <c r="CJ282"/>
      <c r="CK282"/>
      <c r="CL282"/>
      <c r="CM282"/>
      <c r="CN282"/>
      <c r="CO282"/>
      <c r="CP282"/>
    </row>
    <row r="283" spans="1:94" ht="22.5" customHeight="1">
      <c r="A283" s="22">
        <v>44217</v>
      </c>
      <c r="B283" s="3" t="str">
        <f>TEXT(Table1[[#This Row],[Date]],"dddd")</f>
        <v>الخميس</v>
      </c>
      <c r="C283" s="3">
        <f>WEEKNUM(Table1[[#This Row],[Date]],16)</f>
        <v>4</v>
      </c>
      <c r="D283" s="3" t="str">
        <f>TEXT(Table1[[#This Row],[Date]],"mmmm")</f>
        <v>يناير</v>
      </c>
      <c r="E283" s="3" t="str">
        <f>TEXT(Table1[[#This Row],[Date]],"yyyy")</f>
        <v>2021</v>
      </c>
      <c r="F283" s="3" t="s">
        <v>8</v>
      </c>
      <c r="G283" s="3">
        <v>332</v>
      </c>
      <c r="I283" s="3" t="s">
        <v>91</v>
      </c>
      <c r="J283" s="3">
        <f>IFERROR(VLOOKUP(Table1[[#This Row],[FoamType]],$CB$1:$CC$25,2,FALSE),0)</f>
        <v>1</v>
      </c>
      <c r="K283" s="3">
        <v>100</v>
      </c>
      <c r="L283" s="3">
        <v>50</v>
      </c>
      <c r="M283" s="3">
        <v>5</v>
      </c>
      <c r="Q283" s="15">
        <v>25</v>
      </c>
      <c r="R283" s="3">
        <v>1</v>
      </c>
      <c r="S283" s="3">
        <v>5.0999999999999996</v>
      </c>
      <c r="T283" s="3">
        <f t="shared" si="40"/>
        <v>2.5499999999999998E-2</v>
      </c>
      <c r="U283" s="4">
        <f t="shared" si="41"/>
        <v>2.5000000000000001E-2</v>
      </c>
      <c r="X283" s="4">
        <f>IFERROR(   Table1[[#This Row],[البلوكات /م3]]+Table1[[#This Row],[البواقى
 المنصرفه
/م3]]-Table1[[#This Row],[البواقى
/م3]],0)</f>
        <v>0</v>
      </c>
      <c r="Y283" s="21">
        <f t="shared" si="42"/>
        <v>0</v>
      </c>
      <c r="AB283" s="15"/>
      <c r="AD283" s="9">
        <f>IFERROR((Table1[[#This Row],[إجمالى الإستهلاك
/م3]]-Table1[[#This Row],[الكمية 
المنتجة
/م3
 ]]),0)</f>
        <v>-2.5000000000000001E-2</v>
      </c>
      <c r="AE283" s="29">
        <f>IFERROR((Table1[[#This Row],[الهالك
/م3]]/Table1[[#This Row],[إجمالى الإستهلاك
/م3]]),0)</f>
        <v>0</v>
      </c>
      <c r="AG283" s="5">
        <f>IFERROR((Table1[[#This Row],[عدد
البلوكات]]*0.12),"")</f>
        <v>0</v>
      </c>
      <c r="AH28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2.5000000000000001E-2</v>
      </c>
      <c r="AJ283" s="59">
        <f>IFERROR(Table1[[#This Row],[Plan Hour]]/Table1[[#This Row],[ساعات
العمل
الفعلية]],0)</f>
        <v>0</v>
      </c>
      <c r="AK283" s="1">
        <f>IFERROR((Table1[[#This Row],[الكمية 
الفعلية
/م3]]-Table1[[#This Row],[الكمية 
المنتجة
/م3
 ]]),"")</f>
        <v>4.9999999999999697E-4</v>
      </c>
      <c r="AU283" s="18"/>
      <c r="AV283" s="18"/>
      <c r="AW283" s="1"/>
      <c r="AX283" s="1"/>
      <c r="AY283" s="1"/>
      <c r="AZ283" s="1"/>
      <c r="BA283" s="1"/>
      <c r="BB283" s="1" t="e">
        <f t="shared" si="43"/>
        <v>#DIV/0!</v>
      </c>
      <c r="BC283" s="1"/>
      <c r="BD283" s="1" t="e">
        <f t="shared" si="45"/>
        <v>#DIV/0!</v>
      </c>
      <c r="BE283" s="1"/>
      <c r="BF283" s="33">
        <f t="shared" si="44"/>
        <v>0</v>
      </c>
      <c r="BG283" s="11" t="e">
        <f t="shared" si="46"/>
        <v>#DIV/0!</v>
      </c>
      <c r="CB283"/>
      <c r="CC283"/>
      <c r="CD283"/>
      <c r="CE283" s="83"/>
      <c r="CF283"/>
      <c r="CG283"/>
      <c r="CH283"/>
      <c r="CI283"/>
      <c r="CJ283"/>
      <c r="CK283"/>
      <c r="CL283"/>
      <c r="CM283"/>
      <c r="CN283"/>
      <c r="CO283"/>
      <c r="CP283"/>
    </row>
    <row r="284" spans="1:94" ht="22.5" customHeight="1">
      <c r="A284" s="22">
        <v>44217</v>
      </c>
      <c r="B284" s="3" t="str">
        <f>TEXT(Table1[[#This Row],[Date]],"dddd")</f>
        <v>الخميس</v>
      </c>
      <c r="C284" s="3">
        <f>WEEKNUM(Table1[[#This Row],[Date]],16)</f>
        <v>4</v>
      </c>
      <c r="D284" s="3" t="str">
        <f>TEXT(Table1[[#This Row],[Date]],"mmmm")</f>
        <v>يناير</v>
      </c>
      <c r="E284" s="3" t="str">
        <f>TEXT(Table1[[#This Row],[Date]],"yyyy")</f>
        <v>2021</v>
      </c>
      <c r="F284" s="3" t="s">
        <v>8</v>
      </c>
      <c r="G284" s="3">
        <v>332</v>
      </c>
      <c r="I284" s="3" t="s">
        <v>91</v>
      </c>
      <c r="J284" s="3">
        <f>IFERROR(VLOOKUP(Table1[[#This Row],[FoamType]],$CB$1:$CC$25,2,FALSE),0)</f>
        <v>1</v>
      </c>
      <c r="K284" s="3">
        <v>100</v>
      </c>
      <c r="L284" s="3">
        <v>50</v>
      </c>
      <c r="M284" s="3">
        <v>3</v>
      </c>
      <c r="Q284" s="15">
        <v>30</v>
      </c>
      <c r="R284" s="3">
        <v>1</v>
      </c>
      <c r="S284" s="3">
        <v>3.1</v>
      </c>
      <c r="T284" s="3">
        <f t="shared" si="40"/>
        <v>1.55E-2</v>
      </c>
      <c r="U284" s="4">
        <f t="shared" si="41"/>
        <v>1.4999999999999999E-2</v>
      </c>
      <c r="X284" s="4">
        <f>IFERROR(   Table1[[#This Row],[البلوكات /م3]]+Table1[[#This Row],[البواقى
 المنصرفه
/م3]]-Table1[[#This Row],[البواقى
/م3]],0)</f>
        <v>0</v>
      </c>
      <c r="Y284" s="21">
        <f t="shared" si="42"/>
        <v>0</v>
      </c>
      <c r="AB284" s="15"/>
      <c r="AD284" s="9">
        <f>IFERROR((Table1[[#This Row],[إجمالى الإستهلاك
/م3]]-Table1[[#This Row],[الكمية 
المنتجة
/م3
 ]]),0)</f>
        <v>-1.4999999999999999E-2</v>
      </c>
      <c r="AE284" s="29">
        <f>IFERROR((Table1[[#This Row],[الهالك
/م3]]/Table1[[#This Row],[إجمالى الإستهلاك
/م3]]),0)</f>
        <v>0</v>
      </c>
      <c r="AG284" s="5">
        <f>IFERROR((Table1[[#This Row],[عدد
البلوكات]]*0.12),"")</f>
        <v>0</v>
      </c>
      <c r="AH28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1.4999999999999999E-2</v>
      </c>
      <c r="AJ284" s="59">
        <f>IFERROR(Table1[[#This Row],[Plan Hour]]/Table1[[#This Row],[ساعات
العمل
الفعلية]],0)</f>
        <v>0</v>
      </c>
      <c r="AK284" s="1">
        <f>IFERROR((Table1[[#This Row],[الكمية 
الفعلية
/م3]]-Table1[[#This Row],[الكمية 
المنتجة
/م3
 ]]),"")</f>
        <v>5.0000000000000044E-4</v>
      </c>
      <c r="AU284" s="18"/>
      <c r="AV284" s="18"/>
      <c r="AW284" s="1"/>
      <c r="AX284" s="1"/>
      <c r="AY284" s="1"/>
      <c r="AZ284" s="1"/>
      <c r="BA284" s="1"/>
      <c r="BB284" s="1" t="e">
        <f t="shared" si="43"/>
        <v>#DIV/0!</v>
      </c>
      <c r="BC284" s="1"/>
      <c r="BD284" s="1" t="e">
        <f t="shared" si="45"/>
        <v>#DIV/0!</v>
      </c>
      <c r="BE284" s="1"/>
      <c r="BF284" s="33">
        <f t="shared" si="44"/>
        <v>0</v>
      </c>
      <c r="BG284" s="11" t="e">
        <f t="shared" si="46"/>
        <v>#DIV/0!</v>
      </c>
      <c r="CB284"/>
      <c r="CC284"/>
      <c r="CD284"/>
      <c r="CE284" s="83"/>
      <c r="CF284"/>
      <c r="CG284"/>
      <c r="CH284"/>
      <c r="CI284"/>
      <c r="CJ284"/>
      <c r="CK284"/>
      <c r="CL284"/>
      <c r="CM284"/>
      <c r="CN284"/>
      <c r="CO284"/>
      <c r="CP284"/>
    </row>
    <row r="285" spans="1:94" ht="22.5" customHeight="1">
      <c r="A285" s="22">
        <v>44217</v>
      </c>
      <c r="B285" s="3" t="str">
        <f>TEXT(Table1[[#This Row],[Date]],"dddd")</f>
        <v>الخميس</v>
      </c>
      <c r="C285" s="3">
        <f>WEEKNUM(Table1[[#This Row],[Date]],16)</f>
        <v>4</v>
      </c>
      <c r="D285" s="3" t="str">
        <f>TEXT(Table1[[#This Row],[Date]],"mmmm")</f>
        <v>يناير</v>
      </c>
      <c r="E285" s="3" t="str">
        <f>TEXT(Table1[[#This Row],[Date]],"yyyy")</f>
        <v>2021</v>
      </c>
      <c r="F285" s="3" t="s">
        <v>8</v>
      </c>
      <c r="G285" s="3">
        <v>332</v>
      </c>
      <c r="I285" s="3" t="s">
        <v>91</v>
      </c>
      <c r="J285" s="3">
        <f>IFERROR(VLOOKUP(Table1[[#This Row],[FoamType]],$CB$1:$CC$25,2,FALSE),0)</f>
        <v>1</v>
      </c>
      <c r="K285" s="3">
        <v>100</v>
      </c>
      <c r="L285" s="3">
        <v>50</v>
      </c>
      <c r="M285" s="3">
        <v>3</v>
      </c>
      <c r="Q285" s="15">
        <v>25</v>
      </c>
      <c r="R285" s="3">
        <v>1</v>
      </c>
      <c r="S285" s="3">
        <v>3.1</v>
      </c>
      <c r="T285" s="3">
        <f t="shared" si="40"/>
        <v>1.55E-2</v>
      </c>
      <c r="U285" s="4">
        <f t="shared" si="41"/>
        <v>1.4999999999999999E-2</v>
      </c>
      <c r="X285" s="4">
        <f>IFERROR(   Table1[[#This Row],[البلوكات /م3]]+Table1[[#This Row],[البواقى
 المنصرفه
/م3]]-Table1[[#This Row],[البواقى
/م3]],0)</f>
        <v>0</v>
      </c>
      <c r="Y285" s="21">
        <f t="shared" si="42"/>
        <v>0</v>
      </c>
      <c r="AB285" s="15"/>
      <c r="AD285" s="9">
        <f>IFERROR((Table1[[#This Row],[إجمالى الإستهلاك
/م3]]-Table1[[#This Row],[الكمية 
المنتجة
/م3
 ]]),0)</f>
        <v>-1.4999999999999999E-2</v>
      </c>
      <c r="AE285" s="29">
        <f>IFERROR((Table1[[#This Row],[الهالك
/م3]]/Table1[[#This Row],[إجمالى الإستهلاك
/م3]]),0)</f>
        <v>0</v>
      </c>
      <c r="AG285" s="5">
        <f>IFERROR((Table1[[#This Row],[عدد
البلوكات]]*0.12),"")</f>
        <v>0</v>
      </c>
      <c r="AH28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1.4999999999999999E-2</v>
      </c>
      <c r="AJ285" s="59">
        <f>IFERROR(Table1[[#This Row],[Plan Hour]]/Table1[[#This Row],[ساعات
العمل
الفعلية]],0)</f>
        <v>0</v>
      </c>
      <c r="AK285" s="1">
        <f>IFERROR((Table1[[#This Row],[الكمية 
الفعلية
/م3]]-Table1[[#This Row],[الكمية 
المنتجة
/م3
 ]]),"")</f>
        <v>5.0000000000000044E-4</v>
      </c>
      <c r="AU285" s="18"/>
      <c r="AV285" s="18"/>
      <c r="AW285" s="1"/>
      <c r="AX285" s="1"/>
      <c r="AY285" s="1"/>
      <c r="AZ285" s="1"/>
      <c r="BA285" s="1"/>
      <c r="BB285" s="1" t="e">
        <f t="shared" si="43"/>
        <v>#DIV/0!</v>
      </c>
      <c r="BC285" s="1"/>
      <c r="BD285" s="1" t="e">
        <f t="shared" si="45"/>
        <v>#DIV/0!</v>
      </c>
      <c r="BE285" s="1"/>
      <c r="BF285" s="33">
        <f t="shared" si="44"/>
        <v>0</v>
      </c>
      <c r="BG285" s="11" t="e">
        <f t="shared" si="46"/>
        <v>#DIV/0!</v>
      </c>
      <c r="CB285"/>
      <c r="CC285"/>
      <c r="CD285"/>
      <c r="CE285" s="83"/>
      <c r="CF285"/>
      <c r="CG285"/>
      <c r="CH285"/>
      <c r="CI285"/>
      <c r="CJ285"/>
      <c r="CK285"/>
      <c r="CL285"/>
      <c r="CM285"/>
      <c r="CN285"/>
      <c r="CO285"/>
      <c r="CP285"/>
    </row>
    <row r="286" spans="1:94" ht="22.5" customHeight="1">
      <c r="A286" s="22">
        <v>44217</v>
      </c>
      <c r="B286" s="3" t="str">
        <f>TEXT(Table1[[#This Row],[Date]],"dddd")</f>
        <v>الخميس</v>
      </c>
      <c r="C286" s="3">
        <f>WEEKNUM(Table1[[#This Row],[Date]],16)</f>
        <v>4</v>
      </c>
      <c r="D286" s="3" t="str">
        <f>TEXT(Table1[[#This Row],[Date]],"mmmm")</f>
        <v>يناير</v>
      </c>
      <c r="E286" s="3" t="str">
        <f>TEXT(Table1[[#This Row],[Date]],"yyyy")</f>
        <v>2021</v>
      </c>
      <c r="F286" s="3" t="s">
        <v>8</v>
      </c>
      <c r="G286" s="3">
        <v>242</v>
      </c>
      <c r="I286" s="3" t="s">
        <v>92</v>
      </c>
      <c r="J286" s="3">
        <f>IFERROR(VLOOKUP(Table1[[#This Row],[FoamType]],$CB$1:$CC$25,2,FALSE),0)</f>
        <v>0.6</v>
      </c>
      <c r="K286" s="3">
        <v>40</v>
      </c>
      <c r="L286" s="3">
        <v>12</v>
      </c>
      <c r="M286" s="3">
        <v>12</v>
      </c>
      <c r="Q286" s="15">
        <v>30</v>
      </c>
      <c r="R286" s="3">
        <v>30</v>
      </c>
      <c r="S286" s="3">
        <v>12</v>
      </c>
      <c r="T286" s="3">
        <f t="shared" si="40"/>
        <v>0.17280000000000001</v>
      </c>
      <c r="U286" s="4">
        <f t="shared" si="41"/>
        <v>0.17280000000000001</v>
      </c>
      <c r="X286" s="4">
        <f>IFERROR(   Table1[[#This Row],[البلوكات /م3]]+Table1[[#This Row],[البواقى
 المنصرفه
/م3]]-Table1[[#This Row],[البواقى
/م3]],0)</f>
        <v>0.28999999999999998</v>
      </c>
      <c r="Y286" s="21">
        <f t="shared" si="42"/>
        <v>0</v>
      </c>
      <c r="AA286" s="12">
        <v>0.28999999999999998</v>
      </c>
      <c r="AB286" s="15">
        <v>30</v>
      </c>
      <c r="AC286" s="20">
        <v>0</v>
      </c>
      <c r="AD286" s="9">
        <f>IFERROR((Table1[[#This Row],[إجمالى الإستهلاك
/م3]]-Table1[[#This Row],[الكمية 
المنتجة
/م3
 ]]),0)</f>
        <v>0.11719999999999997</v>
      </c>
      <c r="AE286" s="29">
        <f>IFERROR((Table1[[#This Row],[الهالك
/م3]]/Table1[[#This Row],[إجمالى الإستهلاك
/م3]]),0)</f>
        <v>0.4041379310344827</v>
      </c>
      <c r="AG286" s="5">
        <f>IFERROR((Table1[[#This Row],[عدد
البلوكات]]*0.12),"")</f>
        <v>0</v>
      </c>
      <c r="AH28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0.28800000000000003</v>
      </c>
      <c r="AJ286" s="59">
        <f>IFERROR(Table1[[#This Row],[Plan Hour]]/Table1[[#This Row],[ساعات
العمل
الفعلية]],0)</f>
        <v>0</v>
      </c>
      <c r="AK286" s="1">
        <f>IFERROR((Table1[[#This Row],[الكمية 
الفعلية
/م3]]-Table1[[#This Row],[الكمية 
المنتجة
/م3
 ]]),"")</f>
        <v>0</v>
      </c>
      <c r="AU286" s="18"/>
      <c r="AV286" s="18"/>
      <c r="AW286" s="1"/>
      <c r="AX286" s="1"/>
      <c r="AY286" s="1"/>
      <c r="AZ286" s="1"/>
      <c r="BA286" s="1"/>
      <c r="BB286" s="1" t="e">
        <f t="shared" si="43"/>
        <v>#DIV/0!</v>
      </c>
      <c r="BC286" s="1"/>
      <c r="BD286" s="1" t="e">
        <f t="shared" si="45"/>
        <v>#DIV/0!</v>
      </c>
      <c r="BE286" s="1"/>
      <c r="BF286" s="33">
        <f t="shared" si="44"/>
        <v>0</v>
      </c>
      <c r="BG286" s="11" t="e">
        <f t="shared" si="46"/>
        <v>#DIV/0!</v>
      </c>
      <c r="CB286"/>
      <c r="CC286"/>
      <c r="CD286"/>
      <c r="CE286" s="83"/>
      <c r="CF286"/>
      <c r="CG286"/>
      <c r="CH286"/>
      <c r="CI286"/>
      <c r="CJ286"/>
      <c r="CK286"/>
      <c r="CL286"/>
      <c r="CM286"/>
      <c r="CN286"/>
      <c r="CO286"/>
      <c r="CP286"/>
    </row>
    <row r="287" spans="1:94" ht="22.5" customHeight="1">
      <c r="A287" s="22">
        <v>44217</v>
      </c>
      <c r="B287" s="3" t="str">
        <f>TEXT(Table1[[#This Row],[Date]],"dddd")</f>
        <v>الخميس</v>
      </c>
      <c r="C287" s="3">
        <f>WEEKNUM(Table1[[#This Row],[Date]],16)</f>
        <v>4</v>
      </c>
      <c r="D287" s="3" t="str">
        <f>TEXT(Table1[[#This Row],[Date]],"mmmm")</f>
        <v>يناير</v>
      </c>
      <c r="E287" s="3" t="str">
        <f>TEXT(Table1[[#This Row],[Date]],"yyyy")</f>
        <v>2021</v>
      </c>
      <c r="F287" s="3" t="s">
        <v>8</v>
      </c>
      <c r="G287" s="3">
        <v>313</v>
      </c>
      <c r="H287" s="5" t="s">
        <v>32</v>
      </c>
      <c r="I287" s="3" t="s">
        <v>107</v>
      </c>
      <c r="J287" s="3">
        <f>IFERROR(VLOOKUP(Table1[[#This Row],[FoamType]],$CB$1:$CC$25,2,FALSE),0)</f>
        <v>50</v>
      </c>
      <c r="K287" s="3">
        <v>37</v>
      </c>
      <c r="L287" s="3">
        <v>21.5</v>
      </c>
      <c r="M287" s="3">
        <v>7</v>
      </c>
      <c r="Q287" s="15">
        <v>8</v>
      </c>
      <c r="R287" s="3">
        <v>576</v>
      </c>
      <c r="S287" s="3">
        <v>7.2</v>
      </c>
      <c r="T287" s="3">
        <f t="shared" si="40"/>
        <v>3.2990976000000001</v>
      </c>
      <c r="U287" s="4">
        <f t="shared" si="41"/>
        <v>3.2074560000000001</v>
      </c>
      <c r="W287" s="4">
        <v>8</v>
      </c>
      <c r="X287" s="4">
        <f>IFERROR(   Table1[[#This Row],[البلوكات /م3]]+Table1[[#This Row],[البواقى
 المنصرفه
/م3]]-Table1[[#This Row],[البواقى
/م3]],0)</f>
        <v>3.2199999999999998</v>
      </c>
      <c r="Y287" s="21">
        <f t="shared" si="42"/>
        <v>7.32</v>
      </c>
      <c r="Z287" s="3">
        <v>1</v>
      </c>
      <c r="AA287" s="12">
        <v>3.2</v>
      </c>
      <c r="AB287" s="15">
        <v>8</v>
      </c>
      <c r="AC287" s="20">
        <v>7.3</v>
      </c>
      <c r="AD287" s="9">
        <f>IFERROR((Table1[[#This Row],[إجمالى الإستهلاك
/م3]]-Table1[[#This Row],[الكمية 
المنتجة
/م3
 ]]),0)</f>
        <v>1.2543999999999667E-2</v>
      </c>
      <c r="AE287" s="29">
        <f>IFERROR((Table1[[#This Row],[الهالك
/م3]]/Table1[[#This Row],[إجمالى الإستهلاك
/م3]]),0)</f>
        <v>3.8956521739129404E-3</v>
      </c>
      <c r="AG287" s="5">
        <f>IFERROR((Table1[[#This Row],[عدد
البلوكات]]*0.12),"")</f>
        <v>0.12</v>
      </c>
      <c r="AH28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11.52</v>
      </c>
      <c r="AJ287" s="59">
        <f>IFERROR(Table1[[#This Row],[Plan Hour]]/Table1[[#This Row],[ساعات
العمل
الفعلية]],0)</f>
        <v>0</v>
      </c>
      <c r="AK287" s="1">
        <f>IFERROR((Table1[[#This Row],[الكمية 
الفعلية
/م3]]-Table1[[#This Row],[الكمية 
المنتجة
/م3
 ]]),"")</f>
        <v>9.164159999999999E-2</v>
      </c>
      <c r="AU287" s="18"/>
      <c r="AV287" s="18"/>
      <c r="AW287" s="1"/>
      <c r="AX287" s="1"/>
      <c r="AY287" s="1"/>
      <c r="AZ287" s="1"/>
      <c r="BA287" s="1"/>
      <c r="BB287" s="1" t="e">
        <f t="shared" si="43"/>
        <v>#DIV/0!</v>
      </c>
      <c r="BC287" s="1"/>
      <c r="BD287" s="1" t="e">
        <f t="shared" si="45"/>
        <v>#DIV/0!</v>
      </c>
      <c r="BE287" s="1"/>
      <c r="BF287" s="33">
        <f t="shared" si="44"/>
        <v>0</v>
      </c>
      <c r="BG287" s="11" t="e">
        <f t="shared" si="46"/>
        <v>#DIV/0!</v>
      </c>
      <c r="CB287"/>
      <c r="CC287"/>
      <c r="CD287"/>
      <c r="CE287" s="83"/>
      <c r="CF287"/>
      <c r="CG287"/>
      <c r="CH287"/>
      <c r="CI287"/>
      <c r="CJ287"/>
      <c r="CK287"/>
      <c r="CL287"/>
      <c r="CM287"/>
      <c r="CN287"/>
      <c r="CO287"/>
      <c r="CP287"/>
    </row>
    <row r="288" spans="1:94" ht="22.5" customHeight="1">
      <c r="A288" s="22">
        <v>44217</v>
      </c>
      <c r="B288" s="3" t="str">
        <f>TEXT(Table1[[#This Row],[Date]],"dddd")</f>
        <v>الخميس</v>
      </c>
      <c r="C288" s="3">
        <f>WEEKNUM(Table1[[#This Row],[Date]],16)</f>
        <v>4</v>
      </c>
      <c r="D288" s="3" t="str">
        <f>TEXT(Table1[[#This Row],[Date]],"mmmm")</f>
        <v>يناير</v>
      </c>
      <c r="E288" s="3" t="str">
        <f>TEXT(Table1[[#This Row],[Date]],"yyyy")</f>
        <v>2021</v>
      </c>
      <c r="F288" s="3" t="s">
        <v>8</v>
      </c>
      <c r="G288" s="3">
        <v>329</v>
      </c>
      <c r="I288" s="3" t="s">
        <v>87</v>
      </c>
      <c r="J288" s="3">
        <f>IFERROR(VLOOKUP(Table1[[#This Row],[FoamType]],$CB$1:$CC$25,2,FALSE),0)</f>
        <v>2</v>
      </c>
      <c r="Q288" s="15">
        <v>25</v>
      </c>
      <c r="W288" s="4">
        <v>25</v>
      </c>
      <c r="X288" s="4">
        <f>IFERROR(   Table1[[#This Row],[البلوكات /م3]]+Table1[[#This Row],[البواقى
 المنصرفه
/م3]]-Table1[[#This Row],[البواقى
/م3]],0)</f>
        <v>0</v>
      </c>
      <c r="Y288" s="21">
        <f t="shared" si="42"/>
        <v>7.32</v>
      </c>
      <c r="Z288" s="3">
        <v>1</v>
      </c>
      <c r="AA288" s="12">
        <v>0</v>
      </c>
      <c r="AB288" s="15">
        <v>25</v>
      </c>
      <c r="AC288" s="20">
        <v>7.32</v>
      </c>
      <c r="AD288" s="9">
        <f>IFERROR((Table1[[#This Row],[إجمالى الإستهلاك
/م3]]-Table1[[#This Row],[الكمية 
المنتجة
/م3
 ]]),0)</f>
        <v>0</v>
      </c>
      <c r="AE288" s="29">
        <f>IFERROR((Table1[[#This Row],[الهالك
/م3]]/Table1[[#This Row],[إجمالى الإستهلاك
/م3]]),0)</f>
        <v>0</v>
      </c>
      <c r="AG288" s="5">
        <f>IFERROR((Table1[[#This Row],[عدد
البلوكات]]*0.12),"")</f>
        <v>0.12</v>
      </c>
      <c r="AH28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88" s="59">
        <f>IFERROR(Table1[[#This Row],[Plan Hour]]/Table1[[#This Row],[ساعات
العمل
الفعلية]],0)</f>
        <v>0</v>
      </c>
      <c r="AK288" s="1">
        <f>IFERROR((Table1[[#This Row],[الكمية 
الفعلية
/م3]]-Table1[[#This Row],[الكمية 
المنتجة
/م3
 ]]),"")</f>
        <v>0</v>
      </c>
      <c r="AU288" s="18"/>
      <c r="AV288" s="18"/>
      <c r="AW288" s="1"/>
      <c r="AX288" s="1"/>
      <c r="AY288" s="1"/>
      <c r="AZ288" s="1"/>
      <c r="BA288" s="1"/>
      <c r="BB288" s="1"/>
      <c r="BC288" s="1"/>
      <c r="BD288" s="1"/>
      <c r="BE288" s="1"/>
      <c r="BF288" s="33"/>
      <c r="BG288" s="11"/>
      <c r="CB288"/>
      <c r="CC288"/>
      <c r="CD288"/>
      <c r="CE288" s="83"/>
      <c r="CF288"/>
      <c r="CG288"/>
      <c r="CH288"/>
      <c r="CI288"/>
      <c r="CJ288"/>
      <c r="CK288"/>
      <c r="CL288"/>
      <c r="CM288"/>
      <c r="CN288"/>
      <c r="CO288"/>
      <c r="CP288"/>
    </row>
    <row r="289" spans="1:94" ht="22.5" customHeight="1">
      <c r="A289" s="22">
        <v>44219</v>
      </c>
      <c r="B289" s="9" t="str">
        <f>TEXT(Table1[[#This Row],[Date]],"dddd")</f>
        <v>السبت</v>
      </c>
      <c r="C289" s="9">
        <f>WEEKNUM(Table1[[#This Row],[Date]],16)</f>
        <v>5</v>
      </c>
      <c r="D289" s="9" t="str">
        <f>TEXT(Table1[[#This Row],[Date]],"mmmm")</f>
        <v>يناير</v>
      </c>
      <c r="E289" s="9" t="str">
        <f>TEXT(Table1[[#This Row],[Date]],"yyyy")</f>
        <v>2021</v>
      </c>
      <c r="F289" s="9" t="s">
        <v>8</v>
      </c>
      <c r="G289" s="9">
        <v>329</v>
      </c>
      <c r="H289" s="9"/>
      <c r="I289" s="9" t="s">
        <v>87</v>
      </c>
      <c r="J289" s="3">
        <f>IFERROR(VLOOKUP(Table1[[#This Row],[FoamType]],$CB$1:$CC$25,2,FALSE),0)</f>
        <v>2</v>
      </c>
      <c r="K289" s="9">
        <v>300</v>
      </c>
      <c r="L289" s="9">
        <v>100</v>
      </c>
      <c r="M289" s="9">
        <v>120</v>
      </c>
      <c r="N289" s="9"/>
      <c r="O289" s="9"/>
      <c r="P289" s="9"/>
      <c r="Q289" s="9">
        <v>25</v>
      </c>
      <c r="R289" s="9">
        <v>1</v>
      </c>
      <c r="S289" s="9">
        <v>120</v>
      </c>
      <c r="T289" s="9">
        <f t="shared" si="40"/>
        <v>3.6</v>
      </c>
      <c r="U289" s="9">
        <f t="shared" si="41"/>
        <v>3.6</v>
      </c>
      <c r="V289" s="9"/>
      <c r="W289" s="9"/>
      <c r="X289" s="9">
        <f>IFERROR(   Table1[[#This Row],[البلوكات /م3]]+Table1[[#This Row],[البواقى
 المنصرفه
/م3]]-Table1[[#This Row],[البواقى
/م3]],0)</f>
        <v>3.66</v>
      </c>
      <c r="Y289" s="9">
        <f t="shared" si="42"/>
        <v>0</v>
      </c>
      <c r="Z289" s="9">
        <v>0</v>
      </c>
      <c r="AA289" s="9">
        <v>3.66</v>
      </c>
      <c r="AB289" s="9">
        <v>25</v>
      </c>
      <c r="AC289" s="9">
        <v>0</v>
      </c>
      <c r="AD289" s="9">
        <f>IFERROR((Table1[[#This Row],[إجمالى الإستهلاك
/م3]]-Table1[[#This Row],[الكمية 
المنتجة
/م3
 ]]),0)</f>
        <v>6.0000000000000053E-2</v>
      </c>
      <c r="AE289" s="29">
        <f>IFERROR((Table1[[#This Row],[الهالك
/م3]]/Table1[[#This Row],[إجمالى الإستهلاك
/م3]]),0)</f>
        <v>1.6393442622950834E-2</v>
      </c>
      <c r="AF289" s="9"/>
      <c r="AG289" s="9">
        <f>IFERROR((Table1[[#This Row],[عدد
البلوكات]]*0.12),"")</f>
        <v>0</v>
      </c>
      <c r="AH289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1.8</v>
      </c>
      <c r="AI289" s="9">
        <v>44</v>
      </c>
      <c r="AJ289" s="60">
        <f>IFERROR(Table1[[#This Row],[Plan Hour]]/Table1[[#This Row],[ساعات
العمل
الفعلية]],0)</f>
        <v>4.0909090909090909E-2</v>
      </c>
      <c r="AK289" s="9">
        <f>IFERROR((Table1[[#This Row],[الكمية 
الفعلية
/م3]]-Table1[[#This Row],[الكمية 
المنتجة
/م3
 ]]),"")</f>
        <v>0</v>
      </c>
      <c r="AL289" s="9"/>
      <c r="AM289" s="9"/>
      <c r="AN289" s="9"/>
      <c r="AO289" s="9">
        <v>0.76</v>
      </c>
      <c r="AP289" s="9">
        <v>0.76</v>
      </c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 t="e">
        <f t="shared" si="43"/>
        <v>#DIV/0!</v>
      </c>
      <c r="BC289" s="9"/>
      <c r="BD289" s="9" t="e">
        <f t="shared" si="45"/>
        <v>#DIV/0!</v>
      </c>
      <c r="BE289" s="9"/>
      <c r="BF289" s="9">
        <f t="shared" si="44"/>
        <v>0</v>
      </c>
      <c r="BG289" s="9" t="e">
        <f t="shared" si="46"/>
        <v>#DIV/0!</v>
      </c>
      <c r="CB289"/>
      <c r="CC289"/>
      <c r="CD289"/>
      <c r="CE289" s="83"/>
      <c r="CF289"/>
      <c r="CG289"/>
      <c r="CH289"/>
      <c r="CI289"/>
      <c r="CJ289"/>
      <c r="CK289"/>
      <c r="CL289"/>
      <c r="CM289"/>
      <c r="CN289"/>
      <c r="CO289"/>
      <c r="CP289"/>
    </row>
    <row r="290" spans="1:94" ht="22.5" customHeight="1">
      <c r="A290" s="22">
        <v>44219</v>
      </c>
      <c r="B290" s="3" t="str">
        <f>TEXT(Table1[[#This Row],[Date]],"dddd")</f>
        <v>السبت</v>
      </c>
      <c r="C290" s="3">
        <f>WEEKNUM(Table1[[#This Row],[Date]],16)</f>
        <v>5</v>
      </c>
      <c r="D290" s="3" t="str">
        <f>TEXT(Table1[[#This Row],[Date]],"mmmm")</f>
        <v>يناير</v>
      </c>
      <c r="E290" s="3" t="str">
        <f>TEXT(Table1[[#This Row],[Date]],"yyyy")</f>
        <v>2021</v>
      </c>
      <c r="F290" s="3" t="s">
        <v>8</v>
      </c>
      <c r="G290" s="3">
        <v>309</v>
      </c>
      <c r="I290" s="3" t="s">
        <v>87</v>
      </c>
      <c r="J290" s="3">
        <f>IFERROR(VLOOKUP(Table1[[#This Row],[FoamType]],$CB$1:$CC$25,2,FALSE),0)</f>
        <v>2</v>
      </c>
      <c r="K290" s="3">
        <v>200</v>
      </c>
      <c r="L290" s="3">
        <v>100</v>
      </c>
      <c r="M290" s="3">
        <v>2</v>
      </c>
      <c r="Q290" s="15" t="s">
        <v>42</v>
      </c>
      <c r="S290" s="3">
        <v>2.1</v>
      </c>
      <c r="T290" s="3">
        <v>9</v>
      </c>
      <c r="U290" s="4">
        <v>9</v>
      </c>
      <c r="W290" s="4">
        <v>35</v>
      </c>
      <c r="X290" s="4">
        <f>IFERROR(   Table1[[#This Row],[البلوكات /م3]]+Table1[[#This Row],[البواقى
 المنصرفه
/م3]]-Table1[[#This Row],[البواقى
/م3]],0)</f>
        <v>9.1400000000000023</v>
      </c>
      <c r="Y290" s="21">
        <f t="shared" si="42"/>
        <v>14.64</v>
      </c>
      <c r="Z290" s="3">
        <v>2</v>
      </c>
      <c r="AA290" s="12">
        <v>9.6</v>
      </c>
      <c r="AB290" s="15">
        <v>35</v>
      </c>
      <c r="AC290" s="20">
        <v>15.1</v>
      </c>
      <c r="AD290" s="9">
        <f>IFERROR((Table1[[#This Row],[إجمالى الإستهلاك
/م3]]-Table1[[#This Row],[الكمية 
المنتجة
/م3
 ]]),0)</f>
        <v>0.14000000000000234</v>
      </c>
      <c r="AE290" s="29">
        <f>IFERROR((Table1[[#This Row],[الهالك
/م3]]/Table1[[#This Row],[إجمالى الإستهلاك
/م3]]),0)</f>
        <v>1.5317286652079027E-2</v>
      </c>
      <c r="AG290" s="5">
        <f>IFERROR((Table1[[#This Row],[عدد
البلوكات]]*0.12),"")</f>
        <v>0.24</v>
      </c>
      <c r="AH29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4.5</v>
      </c>
      <c r="AJ290" s="59">
        <f>IFERROR(Table1[[#This Row],[Plan Hour]]/Table1[[#This Row],[ساعات
العمل
الفعلية]],0)</f>
        <v>0</v>
      </c>
      <c r="AK290" s="1">
        <f>IFERROR((Table1[[#This Row],[الكمية 
الفعلية
/م3]]-Table1[[#This Row],[الكمية 
المنتجة
/م3
 ]]),"")</f>
        <v>0</v>
      </c>
      <c r="AU290" s="18"/>
      <c r="AV290" s="18"/>
      <c r="AW290" s="1"/>
      <c r="AX290" s="1"/>
      <c r="AY290" s="1"/>
      <c r="AZ290" s="1"/>
      <c r="BA290" s="1"/>
      <c r="BB290" s="1" t="e">
        <f t="shared" si="43"/>
        <v>#DIV/0!</v>
      </c>
      <c r="BC290" s="1"/>
      <c r="BD290" s="1" t="e">
        <f t="shared" si="45"/>
        <v>#DIV/0!</v>
      </c>
      <c r="BE290" s="1"/>
      <c r="BF290" s="33">
        <f t="shared" si="44"/>
        <v>0</v>
      </c>
      <c r="BG290" s="11" t="e">
        <f t="shared" si="46"/>
        <v>#DIV/0!</v>
      </c>
      <c r="CB290"/>
      <c r="CC290"/>
      <c r="CD290"/>
      <c r="CE290" s="83"/>
      <c r="CF290"/>
      <c r="CG290"/>
      <c r="CH290"/>
      <c r="CI290"/>
      <c r="CJ290"/>
      <c r="CK290"/>
      <c r="CL290"/>
      <c r="CM290"/>
      <c r="CN290"/>
      <c r="CO290"/>
      <c r="CP290"/>
    </row>
    <row r="291" spans="1:94" ht="22.5" customHeight="1">
      <c r="A291" s="22">
        <v>44219</v>
      </c>
      <c r="B291" s="3" t="str">
        <f>TEXT(Table1[[#This Row],[Date]],"dddd")</f>
        <v>السبت</v>
      </c>
      <c r="C291" s="3">
        <f>WEEKNUM(Table1[[#This Row],[Date]],16)</f>
        <v>5</v>
      </c>
      <c r="D291" s="3" t="str">
        <f>TEXT(Table1[[#This Row],[Date]],"mmmm")</f>
        <v>يناير</v>
      </c>
      <c r="E291" s="3" t="str">
        <f>TEXT(Table1[[#This Row],[Date]],"yyyy")</f>
        <v>2021</v>
      </c>
      <c r="F291" s="3" t="s">
        <v>8</v>
      </c>
      <c r="G291" s="3">
        <v>316</v>
      </c>
      <c r="I291" s="3" t="s">
        <v>86</v>
      </c>
      <c r="J291" s="3">
        <f>IFERROR(VLOOKUP(Table1[[#This Row],[FoamType]],$CB$1:$CC$25,2,FALSE),0)</f>
        <v>3</v>
      </c>
      <c r="K291" s="3">
        <v>200</v>
      </c>
      <c r="L291" s="3">
        <v>100</v>
      </c>
      <c r="M291" s="3">
        <v>10</v>
      </c>
      <c r="Q291" s="15">
        <v>10</v>
      </c>
      <c r="S291" s="3">
        <v>10.199999999999999</v>
      </c>
      <c r="T291" s="3">
        <v>15</v>
      </c>
      <c r="U291" s="4">
        <v>15</v>
      </c>
      <c r="X291" s="4">
        <f>IFERROR(   Table1[[#This Row],[البلوكات /م3]]+Table1[[#This Row],[البواقى
 المنصرفه
/م3]]-Table1[[#This Row],[البواقى
/م3]],0)</f>
        <v>15.260000000000002</v>
      </c>
      <c r="Y291" s="21">
        <f t="shared" si="42"/>
        <v>21.96</v>
      </c>
      <c r="Z291" s="3">
        <v>3</v>
      </c>
      <c r="AA291" s="12">
        <v>0</v>
      </c>
      <c r="AB291" s="15">
        <v>10</v>
      </c>
      <c r="AC291" s="20">
        <v>6.7</v>
      </c>
      <c r="AD291" s="9">
        <f>IFERROR((Table1[[#This Row],[إجمالى الإستهلاك
/م3]]-Table1[[#This Row],[الكمية 
المنتجة
/م3
 ]]),0)</f>
        <v>0.26000000000000156</v>
      </c>
      <c r="AE291" s="29">
        <f>IFERROR((Table1[[#This Row],[الهالك
/م3]]/Table1[[#This Row],[إجمالى الإستهلاك
/م3]]),0)</f>
        <v>1.7038007863696039E-2</v>
      </c>
      <c r="AG291" s="5">
        <f>IFERROR((Table1[[#This Row],[عدد
البلوكات]]*0.12),"")</f>
        <v>0.36</v>
      </c>
      <c r="AH29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291" s="59">
        <f>IFERROR(Table1[[#This Row],[Plan Hour]]/Table1[[#This Row],[ساعات
العمل
الفعلية]],0)</f>
        <v>0</v>
      </c>
      <c r="AK291" s="1">
        <f>IFERROR((Table1[[#This Row],[الكمية 
الفعلية
/م3]]-Table1[[#This Row],[الكمية 
المنتجة
/م3
 ]]),"")</f>
        <v>0</v>
      </c>
      <c r="AU291" s="18"/>
      <c r="AV291" s="18"/>
      <c r="AW291" s="1"/>
      <c r="AX291" s="1"/>
      <c r="AY291" s="1"/>
      <c r="AZ291" s="1"/>
      <c r="BA291" s="1"/>
      <c r="BB291" s="1" t="e">
        <f t="shared" si="43"/>
        <v>#DIV/0!</v>
      </c>
      <c r="BC291" s="1"/>
      <c r="BD291" s="1" t="e">
        <f t="shared" si="45"/>
        <v>#DIV/0!</v>
      </c>
      <c r="BE291" s="1"/>
      <c r="BF291" s="33">
        <f t="shared" si="44"/>
        <v>0</v>
      </c>
      <c r="BG291" s="11" t="e">
        <f t="shared" si="46"/>
        <v>#DIV/0!</v>
      </c>
      <c r="CB291"/>
      <c r="CC291"/>
      <c r="CD291"/>
      <c r="CE291" s="83"/>
      <c r="CF291"/>
      <c r="CG291"/>
      <c r="CH291"/>
      <c r="CI291"/>
      <c r="CJ291"/>
      <c r="CK291"/>
      <c r="CL291"/>
      <c r="CM291"/>
      <c r="CN291"/>
      <c r="CO291"/>
      <c r="CP291"/>
    </row>
    <row r="292" spans="1:94" ht="22.5" customHeight="1">
      <c r="A292" s="22">
        <v>44219</v>
      </c>
      <c r="B292" s="3" t="str">
        <f>TEXT(Table1[[#This Row],[Date]],"dddd")</f>
        <v>السبت</v>
      </c>
      <c r="C292" s="3">
        <f>WEEKNUM(Table1[[#This Row],[Date]],16)</f>
        <v>5</v>
      </c>
      <c r="D292" s="3" t="str">
        <f>TEXT(Table1[[#This Row],[Date]],"mmmm")</f>
        <v>يناير</v>
      </c>
      <c r="E292" s="3" t="str">
        <f>TEXT(Table1[[#This Row],[Date]],"yyyy")</f>
        <v>2021</v>
      </c>
      <c r="F292" s="3" t="s">
        <v>8</v>
      </c>
      <c r="G292" s="3">
        <v>313</v>
      </c>
      <c r="H292" s="5" t="s">
        <v>32</v>
      </c>
      <c r="I292" s="3" t="s">
        <v>96</v>
      </c>
      <c r="J292" s="3">
        <f>IFERROR(VLOOKUP(Table1[[#This Row],[FoamType]],$CB$1:$CC$25,2,FALSE),0)</f>
        <v>200</v>
      </c>
      <c r="K292" s="3">
        <v>37</v>
      </c>
      <c r="L292" s="3">
        <v>21.5</v>
      </c>
      <c r="M292" s="3">
        <v>7</v>
      </c>
      <c r="Q292" s="15">
        <v>8</v>
      </c>
      <c r="R292" s="3">
        <v>640</v>
      </c>
      <c r="S292" s="3">
        <v>7.2</v>
      </c>
      <c r="T292" s="3">
        <f t="shared" si="40"/>
        <v>3.665664</v>
      </c>
      <c r="U292" s="4">
        <f t="shared" si="41"/>
        <v>3.5638399999999999</v>
      </c>
      <c r="W292" s="4">
        <v>8</v>
      </c>
      <c r="X292" s="4">
        <f>IFERROR(   Table1[[#This Row],[البلوكات /م3]]+Table1[[#This Row],[البواقى
 المنصرفه
/م3]]-Table1[[#This Row],[البواقى
/م3]],0)</f>
        <v>13.92</v>
      </c>
      <c r="Y292" s="21">
        <f t="shared" si="42"/>
        <v>7.32</v>
      </c>
      <c r="Z292" s="7">
        <v>1</v>
      </c>
      <c r="AA292" s="12">
        <v>8.1999999999999993</v>
      </c>
      <c r="AB292" s="15">
        <v>8</v>
      </c>
      <c r="AC292" s="20">
        <v>1.6</v>
      </c>
      <c r="AD292" s="9">
        <f>IFERROR((Table1[[#This Row],[إجمالى الإستهلاك
/م3]]-Table1[[#This Row],[الكمية 
المنتجة
/م3
 ]]),0)</f>
        <v>10.356159999999999</v>
      </c>
      <c r="AE292" s="29">
        <f>IFERROR((Table1[[#This Row],[الهالك
/م3]]/Table1[[#This Row],[إجمالى الإستهلاك
/م3]]),0)</f>
        <v>0.74397701149425277</v>
      </c>
      <c r="AG292" s="5">
        <f>IFERROR((Table1[[#This Row],[عدد
البلوكات]]*0.12),"")</f>
        <v>0.12</v>
      </c>
      <c r="AH29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292" s="59">
        <f>IFERROR(Table1[[#This Row],[Plan Hour]]/Table1[[#This Row],[ساعات
العمل
الفعلية]],0)</f>
        <v>0</v>
      </c>
      <c r="AK292" s="1">
        <f>IFERROR((Table1[[#This Row],[الكمية 
الفعلية
/م3]]-Table1[[#This Row],[الكمية 
المنتجة
/م3
 ]]),"")</f>
        <v>0.10182400000000014</v>
      </c>
      <c r="AU292" s="18"/>
      <c r="AV292" s="18"/>
      <c r="AW292" s="1"/>
      <c r="AX292" s="1"/>
      <c r="AY292" s="1"/>
      <c r="AZ292" s="1"/>
      <c r="BA292" s="1"/>
      <c r="BB292" s="1" t="e">
        <f t="shared" si="43"/>
        <v>#DIV/0!</v>
      </c>
      <c r="BC292" s="1"/>
      <c r="BD292" s="1" t="e">
        <f t="shared" si="45"/>
        <v>#DIV/0!</v>
      </c>
      <c r="BE292" s="1"/>
      <c r="BF292" s="33">
        <f t="shared" si="44"/>
        <v>0</v>
      </c>
      <c r="BG292" s="11" t="e">
        <f t="shared" si="46"/>
        <v>#DIV/0!</v>
      </c>
      <c r="CB292"/>
      <c r="CC292"/>
      <c r="CD292"/>
      <c r="CE292" s="83"/>
      <c r="CF292"/>
      <c r="CG292"/>
      <c r="CH292"/>
      <c r="CI292"/>
      <c r="CJ292"/>
      <c r="CK292"/>
      <c r="CL292"/>
      <c r="CM292"/>
      <c r="CN292"/>
      <c r="CO292"/>
      <c r="CP292"/>
    </row>
    <row r="293" spans="1:94" ht="22.5" customHeight="1">
      <c r="A293" s="22">
        <v>44219</v>
      </c>
      <c r="B293" s="3" t="str">
        <f>TEXT(Table1[[#This Row],[Date]],"dddd")</f>
        <v>السبت</v>
      </c>
      <c r="C293" s="3">
        <f>WEEKNUM(Table1[[#This Row],[Date]],16)</f>
        <v>5</v>
      </c>
      <c r="D293" s="3" t="str">
        <f>TEXT(Table1[[#This Row],[Date]],"mmmm")</f>
        <v>يناير</v>
      </c>
      <c r="E293" s="3" t="str">
        <f>TEXT(Table1[[#This Row],[Date]],"yyyy")</f>
        <v>2021</v>
      </c>
      <c r="F293" s="3" t="s">
        <v>8</v>
      </c>
      <c r="G293" s="3">
        <v>327</v>
      </c>
      <c r="I293" s="3" t="s">
        <v>92</v>
      </c>
      <c r="J293" s="3">
        <f>IFERROR(VLOOKUP(Table1[[#This Row],[FoamType]],$CB$1:$CC$25,2,FALSE),0)</f>
        <v>0.6</v>
      </c>
      <c r="K293" s="3">
        <v>60.5</v>
      </c>
      <c r="L293" s="3">
        <v>25</v>
      </c>
      <c r="M293" s="3">
        <v>2.6</v>
      </c>
      <c r="Q293" s="15">
        <v>15</v>
      </c>
      <c r="R293" s="3">
        <v>2640</v>
      </c>
      <c r="S293" s="3">
        <v>2.7</v>
      </c>
      <c r="T293" s="3">
        <f t="shared" si="40"/>
        <v>10.7811</v>
      </c>
      <c r="U293" s="4">
        <f t="shared" si="41"/>
        <v>10.3818</v>
      </c>
      <c r="W293" s="4">
        <v>15</v>
      </c>
      <c r="X293" s="4">
        <f>IFERROR(   Table1[[#This Row],[البلوكات /م3]]+Table1[[#This Row],[البواقى
 المنصرفه
/م3]]-Table1[[#This Row],[البواقى
/م3]],0)</f>
        <v>10.440000000000001</v>
      </c>
      <c r="Y293" s="21">
        <f t="shared" si="42"/>
        <v>14.64</v>
      </c>
      <c r="Z293" s="3">
        <v>2</v>
      </c>
      <c r="AA293" s="12">
        <v>0</v>
      </c>
      <c r="AB293" s="15">
        <v>15</v>
      </c>
      <c r="AC293" s="20">
        <v>4.2</v>
      </c>
      <c r="AD293" s="9">
        <f>IFERROR((Table1[[#This Row],[إجمالى الإستهلاك
/م3]]-Table1[[#This Row],[الكمية 
المنتجة
/م3
 ]]),0)</f>
        <v>5.820000000000114E-2</v>
      </c>
      <c r="AE293" s="29">
        <f>IFERROR((Table1[[#This Row],[الهالك
/م3]]/Table1[[#This Row],[إجمالى الإستهلاك
/م3]]),0)</f>
        <v>5.5747126436782694E-3</v>
      </c>
      <c r="AG293" s="5">
        <f>IFERROR((Table1[[#This Row],[عدد
البلوكات]]*0.12),"")</f>
        <v>0.24</v>
      </c>
      <c r="AH29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17.303000000000001</v>
      </c>
      <c r="AJ293" s="59">
        <f>IFERROR(Table1[[#This Row],[Plan Hour]]/Table1[[#This Row],[ساعات
العمل
الفعلية]],0)</f>
        <v>0</v>
      </c>
      <c r="AK293" s="1">
        <f>IFERROR((Table1[[#This Row],[الكمية 
الفعلية
/م3]]-Table1[[#This Row],[الكمية 
المنتجة
/م3
 ]]),"")</f>
        <v>0.39930000000000021</v>
      </c>
      <c r="AU293" s="18"/>
      <c r="AV293" s="18"/>
      <c r="AW293" s="1"/>
      <c r="AX293" s="1"/>
      <c r="AY293" s="1"/>
      <c r="AZ293" s="1"/>
      <c r="BA293" s="1"/>
      <c r="BB293" s="1" t="e">
        <f t="shared" si="43"/>
        <v>#DIV/0!</v>
      </c>
      <c r="BC293" s="1"/>
      <c r="BD293" s="1" t="e">
        <f t="shared" si="45"/>
        <v>#DIV/0!</v>
      </c>
      <c r="BE293" s="1"/>
      <c r="BF293" s="33">
        <f t="shared" si="44"/>
        <v>0</v>
      </c>
      <c r="BG293" s="11" t="e">
        <f t="shared" si="46"/>
        <v>#DIV/0!</v>
      </c>
      <c r="CB293"/>
      <c r="CC293"/>
      <c r="CD293"/>
      <c r="CE293" s="83"/>
      <c r="CF293"/>
      <c r="CG293"/>
      <c r="CH293"/>
      <c r="CI293"/>
      <c r="CJ293"/>
      <c r="CK293"/>
      <c r="CL293"/>
      <c r="CM293"/>
      <c r="CN293"/>
      <c r="CO293"/>
      <c r="CP293"/>
    </row>
    <row r="294" spans="1:94" ht="22.5" customHeight="1">
      <c r="A294" s="22">
        <v>44219</v>
      </c>
      <c r="B294" s="3" t="str">
        <f>TEXT(Table1[[#This Row],[Date]],"dddd")</f>
        <v>السبت</v>
      </c>
      <c r="C294" s="3">
        <f>WEEKNUM(Table1[[#This Row],[Date]],16)</f>
        <v>5</v>
      </c>
      <c r="D294" s="3" t="str">
        <f>TEXT(Table1[[#This Row],[Date]],"mmmm")</f>
        <v>يناير</v>
      </c>
      <c r="E294" s="3" t="str">
        <f>TEXT(Table1[[#This Row],[Date]],"yyyy")</f>
        <v>2021</v>
      </c>
      <c r="F294" s="3" t="s">
        <v>8</v>
      </c>
      <c r="G294" s="3">
        <v>313</v>
      </c>
      <c r="H294" s="5" t="s">
        <v>32</v>
      </c>
      <c r="I294" s="3" t="s">
        <v>107</v>
      </c>
      <c r="J294" s="3">
        <f>IFERROR(VLOOKUP(Table1[[#This Row],[FoamType]],$CB$1:$CC$25,2,FALSE),0)</f>
        <v>50</v>
      </c>
      <c r="K294" s="3">
        <v>37</v>
      </c>
      <c r="L294" s="3">
        <v>21.5</v>
      </c>
      <c r="M294" s="3">
        <v>7</v>
      </c>
      <c r="Q294" s="15">
        <v>8</v>
      </c>
      <c r="R294" s="3">
        <v>464</v>
      </c>
      <c r="S294" s="3">
        <v>7.2</v>
      </c>
      <c r="T294" s="3">
        <f t="shared" si="40"/>
        <v>2.6576063999999997</v>
      </c>
      <c r="U294" s="4">
        <f t="shared" si="41"/>
        <v>2.5837840000000001</v>
      </c>
      <c r="X294" s="4">
        <f>IFERROR(   Table1[[#This Row],[البلوكات /م3]]+Table1[[#This Row],[البواقى
 المنصرفه
/م3]]-Table1[[#This Row],[البواقى
/م3]],0)</f>
        <v>0</v>
      </c>
      <c r="Y294" s="21">
        <f t="shared" si="42"/>
        <v>0</v>
      </c>
      <c r="AB294" s="15"/>
      <c r="AD294" s="9">
        <f>IFERROR((Table1[[#This Row],[إجمالى الإستهلاك
/م3]]-Table1[[#This Row],[الكمية 
المنتجة
/م3
 ]]),0)</f>
        <v>-2.5837840000000001</v>
      </c>
      <c r="AE294" s="29">
        <f>IFERROR((Table1[[#This Row],[الهالك
/م3]]/Table1[[#This Row],[إجمالى الإستهلاك
/م3]]),0)</f>
        <v>0</v>
      </c>
      <c r="AG294" s="5">
        <f>IFERROR((Table1[[#This Row],[عدد
البلوكات]]*0.12),"")</f>
        <v>0</v>
      </c>
      <c r="AH29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9.2799999999999994</v>
      </c>
      <c r="AJ294" s="59">
        <f>IFERROR(Table1[[#This Row],[Plan Hour]]/Table1[[#This Row],[ساعات
العمل
الفعلية]],0)</f>
        <v>0</v>
      </c>
      <c r="AK294" s="1">
        <f>IFERROR((Table1[[#This Row],[الكمية 
الفعلية
/م3]]-Table1[[#This Row],[الكمية 
المنتجة
/م3
 ]]),"")</f>
        <v>7.3822399999999622E-2</v>
      </c>
      <c r="AU294" s="18"/>
      <c r="AV294" s="18"/>
      <c r="AW294" s="1"/>
      <c r="AX294" s="1"/>
      <c r="AY294" s="1"/>
      <c r="AZ294" s="1"/>
      <c r="BA294" s="1"/>
      <c r="BB294" s="1" t="e">
        <f t="shared" si="43"/>
        <v>#DIV/0!</v>
      </c>
      <c r="BC294" s="1"/>
      <c r="BD294" s="1" t="e">
        <f t="shared" si="45"/>
        <v>#DIV/0!</v>
      </c>
      <c r="BE294" s="1"/>
      <c r="BF294" s="33">
        <f t="shared" si="44"/>
        <v>0</v>
      </c>
      <c r="BG294" s="11" t="e">
        <f t="shared" si="46"/>
        <v>#DIV/0!</v>
      </c>
      <c r="CB294"/>
      <c r="CC294"/>
      <c r="CD294"/>
      <c r="CE294" s="83"/>
      <c r="CF294"/>
      <c r="CG294"/>
      <c r="CH294"/>
      <c r="CI294"/>
      <c r="CJ294"/>
      <c r="CK294"/>
      <c r="CL294"/>
      <c r="CM294"/>
      <c r="CN294"/>
      <c r="CO294"/>
      <c r="CP294"/>
    </row>
    <row r="295" spans="1:94" ht="22.5" customHeight="1">
      <c r="A295" s="22">
        <v>44220</v>
      </c>
      <c r="B295" s="9" t="str">
        <f>TEXT(Table1[[#This Row],[Date]],"dddd")</f>
        <v>الأحد</v>
      </c>
      <c r="C295" s="9">
        <f>WEEKNUM(Table1[[#This Row],[Date]],16)</f>
        <v>5</v>
      </c>
      <c r="D295" s="9" t="str">
        <f>TEXT(Table1[[#This Row],[Date]],"mmmm")</f>
        <v>يناير</v>
      </c>
      <c r="E295" s="9" t="str">
        <f>TEXT(Table1[[#This Row],[Date]],"yyyy")</f>
        <v>2021</v>
      </c>
      <c r="F295" s="9" t="s">
        <v>8</v>
      </c>
      <c r="G295" s="9">
        <v>360</v>
      </c>
      <c r="H295" s="9" t="s">
        <v>25</v>
      </c>
      <c r="I295" s="9" t="s">
        <v>87</v>
      </c>
      <c r="J295" s="3">
        <f>IFERROR(VLOOKUP(Table1[[#This Row],[FoamType]],$CB$1:$CC$25,2,FALSE),0)</f>
        <v>2</v>
      </c>
      <c r="K295" s="9">
        <v>200</v>
      </c>
      <c r="L295" s="9">
        <v>100</v>
      </c>
      <c r="M295" s="9">
        <v>1</v>
      </c>
      <c r="N295" s="9"/>
      <c r="O295" s="9"/>
      <c r="P295" s="9"/>
      <c r="Q295" s="9">
        <v>20</v>
      </c>
      <c r="R295" s="9"/>
      <c r="S295" s="9">
        <v>1.1000000000000001</v>
      </c>
      <c r="T295" s="9">
        <v>12</v>
      </c>
      <c r="U295" s="9">
        <v>11</v>
      </c>
      <c r="V295" s="9"/>
      <c r="W295" s="9">
        <v>20</v>
      </c>
      <c r="X295" s="9">
        <f>IFERROR(   Table1[[#This Row],[البلوكات /م3]]+Table1[[#This Row],[البواقى
 المنصرفه
/م3]]-Table1[[#This Row],[البواقى
/م3]],0)</f>
        <v>11.24</v>
      </c>
      <c r="Y295" s="9">
        <f t="shared" si="42"/>
        <v>14.64</v>
      </c>
      <c r="Z295" s="9">
        <v>2</v>
      </c>
      <c r="AA295" s="9">
        <v>0</v>
      </c>
      <c r="AB295" s="9">
        <v>20</v>
      </c>
      <c r="AC295" s="9">
        <v>3.4</v>
      </c>
      <c r="AD295" s="9">
        <f>IFERROR((Table1[[#This Row],[إجمالى الإستهلاك
/م3]]-Table1[[#This Row],[الكمية 
المنتجة
/م3
 ]]),0)</f>
        <v>0.24000000000000021</v>
      </c>
      <c r="AE295" s="29">
        <f>IFERROR((Table1[[#This Row],[الهالك
/م3]]/Table1[[#This Row],[إجمالى الإستهلاك
/م3]]),0)</f>
        <v>2.1352313167259804E-2</v>
      </c>
      <c r="AF295" s="9"/>
      <c r="AG295" s="9">
        <f>IFERROR((Table1[[#This Row],[عدد
البلوكات]]*0.12),"")</f>
        <v>0.24</v>
      </c>
      <c r="AH295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5.5</v>
      </c>
      <c r="AI295" s="9">
        <v>55</v>
      </c>
      <c r="AJ295" s="60">
        <f>IFERROR(Table1[[#This Row],[Plan Hour]]/Table1[[#This Row],[ساعات
العمل
الفعلية]],0)</f>
        <v>0.1</v>
      </c>
      <c r="AK295" s="9">
        <f>IFERROR((Table1[[#This Row],[الكمية 
الفعلية
/م3]]-Table1[[#This Row],[الكمية 
المنتجة
/م3
 ]]),"")</f>
        <v>1</v>
      </c>
      <c r="AL295" s="9"/>
      <c r="AM295" s="9"/>
      <c r="AN295" s="9"/>
      <c r="AO295" s="9"/>
      <c r="AP295" s="9">
        <v>0</v>
      </c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 t="e">
        <f t="shared" si="43"/>
        <v>#DIV/0!</v>
      </c>
      <c r="BC295" s="9"/>
      <c r="BD295" s="9" t="e">
        <f t="shared" si="45"/>
        <v>#DIV/0!</v>
      </c>
      <c r="BE295" s="9"/>
      <c r="BF295" s="9">
        <f t="shared" si="44"/>
        <v>0</v>
      </c>
      <c r="BG295" s="9" t="e">
        <f t="shared" si="46"/>
        <v>#DIV/0!</v>
      </c>
      <c r="CB295"/>
      <c r="CC295"/>
      <c r="CD295"/>
      <c r="CE295" s="83"/>
      <c r="CF295"/>
      <c r="CG295"/>
      <c r="CH295"/>
      <c r="CI295"/>
      <c r="CJ295"/>
      <c r="CK295"/>
      <c r="CL295"/>
      <c r="CM295"/>
      <c r="CN295"/>
      <c r="CO295"/>
      <c r="CP295"/>
    </row>
    <row r="296" spans="1:94" ht="22.5" customHeight="1">
      <c r="A296" s="22">
        <v>44220</v>
      </c>
      <c r="B296" s="3" t="str">
        <f>TEXT(Table1[[#This Row],[Date]],"dddd")</f>
        <v>الأحد</v>
      </c>
      <c r="C296" s="3">
        <f>WEEKNUM(Table1[[#This Row],[Date]],16)</f>
        <v>5</v>
      </c>
      <c r="D296" s="3" t="str">
        <f>TEXT(Table1[[#This Row],[Date]],"mmmm")</f>
        <v>يناير</v>
      </c>
      <c r="E296" s="3" t="str">
        <f>TEXT(Table1[[#This Row],[Date]],"yyyy")</f>
        <v>2021</v>
      </c>
      <c r="F296" s="3" t="s">
        <v>8</v>
      </c>
      <c r="H296" s="5" t="s">
        <v>76</v>
      </c>
      <c r="I296" s="3" t="s">
        <v>135</v>
      </c>
      <c r="J296" s="3">
        <f>IFERROR(VLOOKUP(Table1[[#This Row],[FoamType]],$CB$1:$CC$25,2,FALSE),0)</f>
        <v>1.5</v>
      </c>
      <c r="K296" s="3">
        <v>40</v>
      </c>
      <c r="L296" s="3">
        <v>30</v>
      </c>
      <c r="M296" s="3">
        <v>25</v>
      </c>
      <c r="Q296" s="15">
        <v>35</v>
      </c>
      <c r="R296" s="3">
        <v>504</v>
      </c>
      <c r="S296" s="3">
        <v>25</v>
      </c>
      <c r="T296" s="3">
        <f t="shared" ref="T296:T359" si="47">K296*L296*R296*S296/1000000</f>
        <v>15.12</v>
      </c>
      <c r="U296" s="4">
        <f t="shared" ref="U296:U359" si="48">K296*L296*M296*R296/1000000</f>
        <v>15.12</v>
      </c>
      <c r="W296" s="4" t="s">
        <v>42</v>
      </c>
      <c r="X296" s="4">
        <f>IFERROR(   Table1[[#This Row],[البلوكات /م3]]+Table1[[#This Row],[البواقى
 المنصرفه
/م3]]-Table1[[#This Row],[البواقى
/م3]],0)</f>
        <v>16.14</v>
      </c>
      <c r="Y296" s="21">
        <f t="shared" si="42"/>
        <v>7.32</v>
      </c>
      <c r="Z296" s="3">
        <v>1</v>
      </c>
      <c r="AA296" s="12">
        <v>14.64</v>
      </c>
      <c r="AB296" s="15" t="s">
        <v>42</v>
      </c>
      <c r="AC296" s="20">
        <v>5.82</v>
      </c>
      <c r="AD296" s="9">
        <f>IFERROR((Table1[[#This Row],[إجمالى الإستهلاك
/م3]]-Table1[[#This Row],[الكمية 
المنتجة
/م3
 ]]),0)</f>
        <v>1.0200000000000014</v>
      </c>
      <c r="AE296" s="29">
        <f>IFERROR((Table1[[#This Row],[الهالك
/م3]]/Table1[[#This Row],[إجمالى الإستهلاك
/م3]]),0)</f>
        <v>6.3197026022304911E-2</v>
      </c>
      <c r="AG296" s="5">
        <f>IFERROR((Table1[[#This Row],[عدد
البلوكات]]*0.12),"")</f>
        <v>0.12</v>
      </c>
      <c r="AH29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10.08</v>
      </c>
      <c r="AJ296" s="59">
        <f>IFERROR(Table1[[#This Row],[Plan Hour]]/Table1[[#This Row],[ساعات
العمل
الفعلية]],0)</f>
        <v>0</v>
      </c>
      <c r="AK296" s="1">
        <f>IFERROR((Table1[[#This Row],[الكمية 
الفعلية
/م3]]-Table1[[#This Row],[الكمية 
المنتجة
/م3
 ]]),"")</f>
        <v>0</v>
      </c>
      <c r="AU296" s="18"/>
      <c r="AV296" s="18"/>
      <c r="AW296" s="1"/>
      <c r="AX296" s="1"/>
      <c r="AY296" s="1"/>
      <c r="AZ296" s="1"/>
      <c r="BA296" s="1"/>
      <c r="BB296" s="1" t="e">
        <f t="shared" si="43"/>
        <v>#DIV/0!</v>
      </c>
      <c r="BC296" s="1"/>
      <c r="BD296" s="1" t="e">
        <f t="shared" si="45"/>
        <v>#DIV/0!</v>
      </c>
      <c r="BE296" s="1"/>
      <c r="BF296" s="33">
        <f t="shared" si="44"/>
        <v>0</v>
      </c>
      <c r="BG296" s="11" t="e">
        <f t="shared" si="46"/>
        <v>#DIV/0!</v>
      </c>
      <c r="CB296"/>
      <c r="CC296"/>
      <c r="CD296"/>
      <c r="CE296" s="83"/>
      <c r="CF296"/>
      <c r="CG296"/>
      <c r="CH296"/>
      <c r="CI296"/>
      <c r="CJ296"/>
      <c r="CK296"/>
      <c r="CL296"/>
      <c r="CM296"/>
      <c r="CN296"/>
      <c r="CO296"/>
      <c r="CP296"/>
    </row>
    <row r="297" spans="1:94" ht="22.5" customHeight="1">
      <c r="A297" s="22">
        <v>44220</v>
      </c>
      <c r="B297" s="3" t="str">
        <f>TEXT(Table1[[#This Row],[Date]],"dddd")</f>
        <v>الأحد</v>
      </c>
      <c r="C297" s="3">
        <f>WEEKNUM(Table1[[#This Row],[Date]],16)</f>
        <v>5</v>
      </c>
      <c r="D297" s="3" t="str">
        <f>TEXT(Table1[[#This Row],[Date]],"mmmm")</f>
        <v>يناير</v>
      </c>
      <c r="E297" s="3" t="str">
        <f>TEXT(Table1[[#This Row],[Date]],"yyyy")</f>
        <v>2021</v>
      </c>
      <c r="F297" s="3" t="s">
        <v>8</v>
      </c>
      <c r="G297" s="3">
        <v>333</v>
      </c>
      <c r="H297" s="5" t="s">
        <v>100</v>
      </c>
      <c r="I297" s="3" t="s">
        <v>92</v>
      </c>
      <c r="J297" s="3">
        <f>IFERROR(VLOOKUP(Table1[[#This Row],[FoamType]],$CB$1:$CC$25,2,FALSE),0)</f>
        <v>0.6</v>
      </c>
      <c r="K297" s="3">
        <v>3</v>
      </c>
      <c r="L297" s="3">
        <v>3</v>
      </c>
      <c r="M297" s="3">
        <v>3</v>
      </c>
      <c r="Q297" s="15">
        <v>20</v>
      </c>
      <c r="R297" s="3">
        <v>185185</v>
      </c>
      <c r="S297" s="3">
        <v>3.1</v>
      </c>
      <c r="T297" s="3">
        <f t="shared" si="47"/>
        <v>5.1666615</v>
      </c>
      <c r="U297" s="4">
        <f t="shared" si="48"/>
        <v>4.9999950000000002</v>
      </c>
      <c r="X297" s="4">
        <f>IFERROR(   Table1[[#This Row],[البلوكات /م3]]+Table1[[#This Row],[البواقى
 المنصرفه
/م3]]-Table1[[#This Row],[البواقى
/م3]],0)</f>
        <v>5.57</v>
      </c>
      <c r="Y297" s="21">
        <f t="shared" si="42"/>
        <v>0</v>
      </c>
      <c r="Z297" s="3">
        <v>0</v>
      </c>
      <c r="AA297" s="12">
        <v>5.57</v>
      </c>
      <c r="AB297" s="15">
        <v>20</v>
      </c>
      <c r="AC297" s="20">
        <v>0</v>
      </c>
      <c r="AD297" s="9">
        <f>IFERROR((Table1[[#This Row],[إجمالى الإستهلاك
/م3]]-Table1[[#This Row],[الكمية 
المنتجة
/م3
 ]]),0)</f>
        <v>0.57000500000000009</v>
      </c>
      <c r="AE297" s="29">
        <f>IFERROR((Table1[[#This Row],[الهالك
/م3]]/Table1[[#This Row],[إجمالى الإستهلاك
/م3]]),0)</f>
        <v>0.10233482944344705</v>
      </c>
      <c r="AG297" s="5">
        <f>IFERROR((Table1[[#This Row],[عدد
البلوكات]]*0.12),"")</f>
        <v>0</v>
      </c>
      <c r="AH29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8.3333250000000003</v>
      </c>
      <c r="AJ297" s="59">
        <f>IFERROR(Table1[[#This Row],[Plan Hour]]/Table1[[#This Row],[ساعات
العمل
الفعلية]],0)</f>
        <v>0</v>
      </c>
      <c r="AK297" s="1">
        <f>IFERROR((Table1[[#This Row],[الكمية 
الفعلية
/م3]]-Table1[[#This Row],[الكمية 
المنتجة
/م3
 ]]),"")</f>
        <v>0.16666649999999983</v>
      </c>
      <c r="AU297" s="18"/>
      <c r="AV297" s="18"/>
      <c r="AW297" s="1"/>
      <c r="AX297" s="1"/>
      <c r="AY297" s="1"/>
      <c r="AZ297" s="1"/>
      <c r="BA297" s="1"/>
      <c r="BB297" s="1" t="e">
        <f t="shared" si="43"/>
        <v>#DIV/0!</v>
      </c>
      <c r="BC297" s="1"/>
      <c r="BD297" s="1" t="e">
        <f t="shared" si="45"/>
        <v>#DIV/0!</v>
      </c>
      <c r="BE297" s="1"/>
      <c r="BF297" s="33">
        <f t="shared" si="44"/>
        <v>0</v>
      </c>
      <c r="BG297" s="11" t="e">
        <f t="shared" si="46"/>
        <v>#DIV/0!</v>
      </c>
      <c r="CB297"/>
      <c r="CC297"/>
      <c r="CD297"/>
      <c r="CE297" s="83"/>
      <c r="CF297"/>
      <c r="CG297"/>
      <c r="CH297"/>
      <c r="CI297"/>
      <c r="CJ297"/>
      <c r="CK297"/>
      <c r="CL297"/>
      <c r="CM297"/>
      <c r="CN297"/>
      <c r="CO297"/>
      <c r="CP297"/>
    </row>
    <row r="298" spans="1:94" ht="22.5" customHeight="1">
      <c r="A298" s="22">
        <v>44220</v>
      </c>
      <c r="B298" s="3" t="str">
        <f>TEXT(Table1[[#This Row],[Date]],"dddd")</f>
        <v>الأحد</v>
      </c>
      <c r="C298" s="3">
        <f>WEEKNUM(Table1[[#This Row],[Date]],16)</f>
        <v>5</v>
      </c>
      <c r="D298" s="3" t="str">
        <f>TEXT(Table1[[#This Row],[Date]],"mmmm")</f>
        <v>يناير</v>
      </c>
      <c r="E298" s="3" t="str">
        <f>TEXT(Table1[[#This Row],[Date]],"yyyy")</f>
        <v>2021</v>
      </c>
      <c r="F298" s="3" t="s">
        <v>8</v>
      </c>
      <c r="G298" s="3">
        <v>327</v>
      </c>
      <c r="H298" s="5" t="s">
        <v>110</v>
      </c>
      <c r="I298" s="3" t="s">
        <v>92</v>
      </c>
      <c r="J298" s="3">
        <f>IFERROR(VLOOKUP(Table1[[#This Row],[FoamType]],$CB$1:$CC$25,2,FALSE),0)</f>
        <v>0.6</v>
      </c>
      <c r="K298" s="3">
        <v>60</v>
      </c>
      <c r="L298" s="3">
        <v>5</v>
      </c>
      <c r="M298" s="3">
        <v>4.5</v>
      </c>
      <c r="Q298" s="15">
        <v>15</v>
      </c>
      <c r="R298" s="3">
        <v>500</v>
      </c>
      <c r="S298" s="3">
        <v>4.5999999999999996</v>
      </c>
      <c r="T298" s="3">
        <f t="shared" si="47"/>
        <v>0.69</v>
      </c>
      <c r="U298" s="4">
        <f t="shared" si="48"/>
        <v>0.67500000000000004</v>
      </c>
      <c r="X298" s="4">
        <f>IFERROR(   Table1[[#This Row],[البلوكات /م3]]+Table1[[#This Row],[البواقى
 المنصرفه
/م3]]-Table1[[#This Row],[البواقى
/م3]],0)</f>
        <v>0.75</v>
      </c>
      <c r="Y298" s="21">
        <f t="shared" si="42"/>
        <v>0</v>
      </c>
      <c r="Z298" s="3">
        <v>0</v>
      </c>
      <c r="AA298" s="12">
        <v>0.75</v>
      </c>
      <c r="AB298" s="15">
        <v>15</v>
      </c>
      <c r="AC298" s="20">
        <v>0</v>
      </c>
      <c r="AD298" s="9">
        <f>IFERROR((Table1[[#This Row],[إجمالى الإستهلاك
/م3]]-Table1[[#This Row],[الكمية 
المنتجة
/م3
 ]]),0)</f>
        <v>7.4999999999999956E-2</v>
      </c>
      <c r="AE298" s="29">
        <f>IFERROR((Table1[[#This Row],[الهالك
/م3]]/Table1[[#This Row],[إجمالى الإستهلاك
/م3]]),0)</f>
        <v>9.9999999999999936E-2</v>
      </c>
      <c r="AG298" s="5">
        <f>IFERROR((Table1[[#This Row],[عدد
البلوكات]]*0.12),"")</f>
        <v>0</v>
      </c>
      <c r="AH29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1.1250000000000002</v>
      </c>
      <c r="AJ298" s="59">
        <f>IFERROR(Table1[[#This Row],[Plan Hour]]/Table1[[#This Row],[ساعات
العمل
الفعلية]],0)</f>
        <v>0</v>
      </c>
      <c r="AK298" s="1">
        <f>IFERROR((Table1[[#This Row],[الكمية 
الفعلية
/م3]]-Table1[[#This Row],[الكمية 
المنتجة
/م3
 ]]),"")</f>
        <v>1.4999999999999902E-2</v>
      </c>
      <c r="AU298" s="18"/>
      <c r="AV298" s="18"/>
      <c r="AW298" s="1"/>
      <c r="AX298" s="1"/>
      <c r="AY298" s="1"/>
      <c r="AZ298" s="1"/>
      <c r="BA298" s="1"/>
      <c r="BB298" s="1" t="e">
        <f t="shared" si="43"/>
        <v>#DIV/0!</v>
      </c>
      <c r="BC298" s="1"/>
      <c r="BD298" s="1" t="e">
        <f t="shared" si="45"/>
        <v>#DIV/0!</v>
      </c>
      <c r="BE298" s="1"/>
      <c r="BF298" s="33">
        <f t="shared" si="44"/>
        <v>0</v>
      </c>
      <c r="BG298" s="11" t="e">
        <f t="shared" si="46"/>
        <v>#DIV/0!</v>
      </c>
      <c r="CB298"/>
      <c r="CC298"/>
      <c r="CD298"/>
      <c r="CE298" s="83"/>
      <c r="CF298"/>
      <c r="CG298"/>
      <c r="CH298"/>
      <c r="CI298"/>
      <c r="CJ298"/>
      <c r="CK298"/>
      <c r="CL298"/>
      <c r="CM298"/>
      <c r="CN298"/>
      <c r="CO298"/>
      <c r="CP298"/>
    </row>
    <row r="299" spans="1:94" ht="22.5" customHeight="1">
      <c r="A299" s="22">
        <v>44220</v>
      </c>
      <c r="B299" s="3" t="str">
        <f>TEXT(Table1[[#This Row],[Date]],"dddd")</f>
        <v>الأحد</v>
      </c>
      <c r="C299" s="3">
        <f>WEEKNUM(Table1[[#This Row],[Date]],16)</f>
        <v>5</v>
      </c>
      <c r="D299" s="3" t="str">
        <f>TEXT(Table1[[#This Row],[Date]],"mmmm")</f>
        <v>يناير</v>
      </c>
      <c r="E299" s="3" t="str">
        <f>TEXT(Table1[[#This Row],[Date]],"yyyy")</f>
        <v>2021</v>
      </c>
      <c r="F299" s="3" t="s">
        <v>8</v>
      </c>
      <c r="G299" s="3">
        <v>270</v>
      </c>
      <c r="H299" s="5" t="s">
        <v>47</v>
      </c>
      <c r="I299" s="3" t="s">
        <v>92</v>
      </c>
      <c r="J299" s="3">
        <f>IFERROR(VLOOKUP(Table1[[#This Row],[FoamType]],$CB$1:$CC$25,2,FALSE),0)</f>
        <v>0.6</v>
      </c>
      <c r="K299" s="3">
        <v>25</v>
      </c>
      <c r="L299" s="3">
        <v>7.5</v>
      </c>
      <c r="M299" s="3">
        <v>0.5</v>
      </c>
      <c r="Q299" s="15">
        <v>12</v>
      </c>
      <c r="R299" s="3">
        <v>9800</v>
      </c>
      <c r="S299" s="3">
        <v>0.7</v>
      </c>
      <c r="T299" s="3">
        <f t="shared" si="47"/>
        <v>1.2862499999999999</v>
      </c>
      <c r="U299" s="4">
        <f t="shared" si="48"/>
        <v>0.91874999999999996</v>
      </c>
      <c r="X299" s="4">
        <f>IFERROR(   Table1[[#This Row],[البلوكات /م3]]+Table1[[#This Row],[البواقى
 المنصرفه
/م3]]-Table1[[#This Row],[البواقى
/م3]],0)</f>
        <v>1.27</v>
      </c>
      <c r="Y299" s="21">
        <f t="shared" si="42"/>
        <v>0</v>
      </c>
      <c r="Z299" s="3">
        <v>0</v>
      </c>
      <c r="AA299" s="12">
        <v>1.27</v>
      </c>
      <c r="AB299" s="15">
        <v>12</v>
      </c>
      <c r="AC299" s="20">
        <v>0</v>
      </c>
      <c r="AD299" s="9">
        <f>IFERROR((Table1[[#This Row],[إجمالى الإستهلاك
/م3]]-Table1[[#This Row],[الكمية 
المنتجة
/م3
 ]]),0)</f>
        <v>0.35125000000000006</v>
      </c>
      <c r="AE299" s="29">
        <f>IFERROR((Table1[[#This Row],[الهالك
/م3]]/Table1[[#This Row],[إجمالى الإستهلاك
/م3]]),0)</f>
        <v>0.27657480314960636</v>
      </c>
      <c r="AG299" s="5">
        <f>IFERROR((Table1[[#This Row],[عدد
البلوكات]]*0.12),"")</f>
        <v>0</v>
      </c>
      <c r="AH29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1.53125</v>
      </c>
      <c r="AJ299" s="59">
        <f>IFERROR(Table1[[#This Row],[Plan Hour]]/Table1[[#This Row],[ساعات
العمل
الفعلية]],0)</f>
        <v>0</v>
      </c>
      <c r="AK299" s="1">
        <f>IFERROR((Table1[[#This Row],[الكمية 
الفعلية
/م3]]-Table1[[#This Row],[الكمية 
المنتجة
/م3
 ]]),"")</f>
        <v>0.36749999999999994</v>
      </c>
      <c r="AU299" s="18"/>
      <c r="AV299" s="18"/>
      <c r="AW299" s="1"/>
      <c r="AX299" s="1"/>
      <c r="AY299" s="1"/>
      <c r="AZ299" s="1"/>
      <c r="BA299" s="1"/>
      <c r="BB299" s="1" t="e">
        <f t="shared" si="43"/>
        <v>#DIV/0!</v>
      </c>
      <c r="BC299" s="1"/>
      <c r="BD299" s="1" t="e">
        <f t="shared" si="45"/>
        <v>#DIV/0!</v>
      </c>
      <c r="BE299" s="1"/>
      <c r="BF299" s="33">
        <f t="shared" si="44"/>
        <v>0</v>
      </c>
      <c r="BG299" s="11" t="e">
        <f t="shared" si="46"/>
        <v>#DIV/0!</v>
      </c>
      <c r="CB299"/>
      <c r="CC299"/>
      <c r="CD299"/>
      <c r="CE299" s="83"/>
      <c r="CF299"/>
      <c r="CG299"/>
      <c r="CH299"/>
      <c r="CI299"/>
      <c r="CJ299"/>
      <c r="CK299"/>
      <c r="CL299"/>
      <c r="CM299"/>
      <c r="CN299"/>
      <c r="CO299"/>
      <c r="CP299"/>
    </row>
    <row r="300" spans="1:94" ht="22.5" customHeight="1">
      <c r="A300" s="22">
        <v>44220</v>
      </c>
      <c r="B300" s="3" t="str">
        <f>TEXT(Table1[[#This Row],[Date]],"dddd")</f>
        <v>الأحد</v>
      </c>
      <c r="C300" s="3">
        <f>WEEKNUM(Table1[[#This Row],[Date]],16)</f>
        <v>5</v>
      </c>
      <c r="D300" s="3" t="str">
        <f>TEXT(Table1[[#This Row],[Date]],"mmmm")</f>
        <v>يناير</v>
      </c>
      <c r="E300" s="3" t="str">
        <f>TEXT(Table1[[#This Row],[Date]],"yyyy")</f>
        <v>2021</v>
      </c>
      <c r="F300" s="3" t="s">
        <v>8</v>
      </c>
      <c r="G300" s="3">
        <v>93</v>
      </c>
      <c r="H300" s="5" t="s">
        <v>150</v>
      </c>
      <c r="I300" s="3" t="s">
        <v>92</v>
      </c>
      <c r="J300" s="3">
        <f>IFERROR(VLOOKUP(Table1[[#This Row],[FoamType]],$CB$1:$CC$25,2,FALSE),0)</f>
        <v>0.6</v>
      </c>
      <c r="K300" s="3">
        <v>56</v>
      </c>
      <c r="L300" s="3">
        <v>38</v>
      </c>
      <c r="M300" s="3">
        <v>2</v>
      </c>
      <c r="Q300" s="15">
        <v>8</v>
      </c>
      <c r="R300" s="3">
        <v>2900</v>
      </c>
      <c r="S300" s="3">
        <v>2.2000000000000002</v>
      </c>
      <c r="T300" s="3">
        <f t="shared" si="47"/>
        <v>13.576640000000001</v>
      </c>
      <c r="U300" s="4">
        <f t="shared" si="48"/>
        <v>12.3424</v>
      </c>
      <c r="W300" s="4">
        <v>8</v>
      </c>
      <c r="X300" s="4">
        <f>IFERROR(   Table1[[#This Row],[البلوكات /م3]]+Table1[[#This Row],[البواقى
 المنصرفه
/م3]]-Table1[[#This Row],[البواقى
/م3]],0)</f>
        <v>13.860000000000001</v>
      </c>
      <c r="Y300" s="21">
        <f t="shared" si="42"/>
        <v>21.96</v>
      </c>
      <c r="Z300" s="3">
        <v>3</v>
      </c>
      <c r="AA300" s="12">
        <v>0</v>
      </c>
      <c r="AB300" s="15">
        <v>8</v>
      </c>
      <c r="AC300" s="20">
        <v>8.1</v>
      </c>
      <c r="AD300" s="9">
        <f>IFERROR((Table1[[#This Row],[إجمالى الإستهلاك
/م3]]-Table1[[#This Row],[الكمية 
المنتجة
/م3
 ]]),0)</f>
        <v>1.5176000000000016</v>
      </c>
      <c r="AE300" s="29">
        <f>IFERROR((Table1[[#This Row],[الهالك
/م3]]/Table1[[#This Row],[إجمالى الإستهلاك
/م3]]),0)</f>
        <v>0.1094949494949496</v>
      </c>
      <c r="AG300" s="5">
        <f>IFERROR((Table1[[#This Row],[عدد
البلوكات]]*0.12),"")</f>
        <v>0.36</v>
      </c>
      <c r="AH30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20.570666666666668</v>
      </c>
      <c r="AJ300" s="59">
        <f>IFERROR(Table1[[#This Row],[Plan Hour]]/Table1[[#This Row],[ساعات
العمل
الفعلية]],0)</f>
        <v>0</v>
      </c>
      <c r="AK300" s="1">
        <f>IFERROR((Table1[[#This Row],[الكمية 
الفعلية
/م3]]-Table1[[#This Row],[الكمية 
المنتجة
/م3
 ]]),"")</f>
        <v>1.2342400000000016</v>
      </c>
      <c r="AU300" s="18"/>
      <c r="AV300" s="18"/>
      <c r="AW300" s="1"/>
      <c r="AX300" s="1"/>
      <c r="AY300" s="1"/>
      <c r="AZ300" s="1"/>
      <c r="BA300" s="1"/>
      <c r="BB300" s="1" t="e">
        <f t="shared" si="43"/>
        <v>#DIV/0!</v>
      </c>
      <c r="BC300" s="1"/>
      <c r="BD300" s="1" t="e">
        <f t="shared" si="45"/>
        <v>#DIV/0!</v>
      </c>
      <c r="BE300" s="1"/>
      <c r="BF300" s="33">
        <f t="shared" si="44"/>
        <v>0</v>
      </c>
      <c r="BG300" s="11" t="e">
        <f t="shared" si="46"/>
        <v>#DIV/0!</v>
      </c>
      <c r="CB300"/>
      <c r="CC300"/>
      <c r="CD300"/>
      <c r="CE300" s="83"/>
      <c r="CF300"/>
      <c r="CG300"/>
      <c r="CH300"/>
      <c r="CI300"/>
      <c r="CJ300"/>
      <c r="CK300"/>
      <c r="CL300"/>
      <c r="CM300"/>
      <c r="CN300"/>
      <c r="CO300"/>
      <c r="CP300"/>
    </row>
    <row r="301" spans="1:94" ht="22.5" customHeight="1">
      <c r="A301" s="22">
        <v>44220</v>
      </c>
      <c r="B301" s="9" t="str">
        <f>TEXT(Table1[[#This Row],[Date]],"dddd")</f>
        <v>الأحد</v>
      </c>
      <c r="C301" s="9">
        <f>WEEKNUM(Table1[[#This Row],[Date]],16)</f>
        <v>5</v>
      </c>
      <c r="D301" s="9" t="str">
        <f>TEXT(Table1[[#This Row],[Date]],"mmmm")</f>
        <v>يناير</v>
      </c>
      <c r="E301" s="9" t="str">
        <f>TEXT(Table1[[#This Row],[Date]],"yyyy")</f>
        <v>2021</v>
      </c>
      <c r="F301" s="9" t="s">
        <v>9</v>
      </c>
      <c r="G301" s="9">
        <v>317</v>
      </c>
      <c r="H301" s="9" t="s">
        <v>83</v>
      </c>
      <c r="I301" s="9" t="s">
        <v>92</v>
      </c>
      <c r="J301" s="3">
        <f>IFERROR(VLOOKUP(Table1[[#This Row],[FoamType]],$CB$1:$CC$25,2,FALSE),0)</f>
        <v>0.6</v>
      </c>
      <c r="K301" s="9">
        <v>28</v>
      </c>
      <c r="L301" s="9">
        <v>28</v>
      </c>
      <c r="M301" s="9">
        <v>0.5</v>
      </c>
      <c r="N301" s="9"/>
      <c r="O301" s="9"/>
      <c r="P301" s="9"/>
      <c r="Q301" s="9">
        <v>12</v>
      </c>
      <c r="R301" s="9">
        <v>10000</v>
      </c>
      <c r="S301" s="9">
        <v>0.6</v>
      </c>
      <c r="T301" s="9">
        <f t="shared" si="47"/>
        <v>4.7039999999999997</v>
      </c>
      <c r="U301" s="9">
        <f t="shared" si="48"/>
        <v>3.92</v>
      </c>
      <c r="V301" s="9"/>
      <c r="W301" s="9">
        <v>12</v>
      </c>
      <c r="X301" s="9">
        <f>IFERROR(   Table1[[#This Row],[البلوكات /م3]]+Table1[[#This Row],[البواقى
 المنصرفه
/م3]]-Table1[[#This Row],[البواقى
/م3]],0)</f>
        <v>4.12</v>
      </c>
      <c r="Y301" s="9">
        <f t="shared" si="42"/>
        <v>7.32</v>
      </c>
      <c r="Z301" s="9">
        <v>1</v>
      </c>
      <c r="AA301" s="9">
        <v>0</v>
      </c>
      <c r="AB301" s="9">
        <v>12</v>
      </c>
      <c r="AC301" s="9">
        <v>3.2</v>
      </c>
      <c r="AD301" s="9">
        <f>IFERROR((Table1[[#This Row],[إجمالى الإستهلاك
/م3]]-Table1[[#This Row],[الكمية 
المنتجة
/م3
 ]]),0)</f>
        <v>0.20000000000000018</v>
      </c>
      <c r="AE301" s="29">
        <f>IFERROR((Table1[[#This Row],[الهالك
/م3]]/Table1[[#This Row],[إجمالى الإستهلاك
/م3]]),0)</f>
        <v>4.854368932038839E-2</v>
      </c>
      <c r="AF301" s="9"/>
      <c r="AG301" s="9">
        <f>IFERROR((Table1[[#This Row],[عدد
البلوكات]]*0.12),"")</f>
        <v>0.12</v>
      </c>
      <c r="AH301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6.5333333333333332</v>
      </c>
      <c r="AI301" s="9">
        <v>85</v>
      </c>
      <c r="AJ301" s="60">
        <f>IFERROR(Table1[[#This Row],[Plan Hour]]/Table1[[#This Row],[ساعات
العمل
الفعلية]],0)</f>
        <v>7.6862745098039212E-2</v>
      </c>
      <c r="AK301" s="9">
        <f>IFERROR((Table1[[#This Row],[الكمية 
الفعلية
/م3]]-Table1[[#This Row],[الكمية 
المنتجة
/م3
 ]]),"")</f>
        <v>0.78399999999999981</v>
      </c>
      <c r="AL301" s="9"/>
      <c r="AM301" s="9"/>
      <c r="AN301" s="9"/>
      <c r="AO301" s="9"/>
      <c r="AP301" s="9">
        <v>0</v>
      </c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 t="e">
        <f t="shared" si="43"/>
        <v>#DIV/0!</v>
      </c>
      <c r="BC301" s="9"/>
      <c r="BD301" s="9" t="e">
        <f t="shared" si="45"/>
        <v>#DIV/0!</v>
      </c>
      <c r="BE301" s="9"/>
      <c r="BF301" s="9">
        <f t="shared" si="44"/>
        <v>0</v>
      </c>
      <c r="BG301" s="9" t="e">
        <f t="shared" si="46"/>
        <v>#DIV/0!</v>
      </c>
      <c r="CB301"/>
      <c r="CC301"/>
      <c r="CD301"/>
      <c r="CE301" s="83"/>
      <c r="CF301"/>
      <c r="CG301"/>
      <c r="CH301"/>
      <c r="CI301"/>
      <c r="CJ301"/>
      <c r="CK301"/>
      <c r="CL301"/>
      <c r="CM301"/>
      <c r="CN301"/>
      <c r="CO301"/>
      <c r="CP301"/>
    </row>
    <row r="302" spans="1:94" ht="22.5" customHeight="1">
      <c r="A302" s="22">
        <v>44220</v>
      </c>
      <c r="B302" s="3" t="str">
        <f>TEXT(Table1[[#This Row],[Date]],"dddd")</f>
        <v>الأحد</v>
      </c>
      <c r="C302" s="3">
        <f>WEEKNUM(Table1[[#This Row],[Date]],16)</f>
        <v>5</v>
      </c>
      <c r="D302" s="3" t="str">
        <f>TEXT(Table1[[#This Row],[Date]],"mmmm")</f>
        <v>يناير</v>
      </c>
      <c r="E302" s="3" t="str">
        <f>TEXT(Table1[[#This Row],[Date]],"yyyy")</f>
        <v>2021</v>
      </c>
      <c r="F302" s="3" t="s">
        <v>9</v>
      </c>
      <c r="G302" s="3">
        <v>270</v>
      </c>
      <c r="H302" s="5" t="s">
        <v>47</v>
      </c>
      <c r="I302" s="3" t="s">
        <v>92</v>
      </c>
      <c r="J302" s="3">
        <f>IFERROR(VLOOKUP(Table1[[#This Row],[FoamType]],$CB$1:$CC$25,2,FALSE),0)</f>
        <v>0.6</v>
      </c>
      <c r="K302" s="3">
        <v>25</v>
      </c>
      <c r="L302" s="3">
        <v>7.5</v>
      </c>
      <c r="M302" s="3">
        <v>0.5</v>
      </c>
      <c r="Q302" s="15">
        <v>12</v>
      </c>
      <c r="R302" s="3">
        <v>39200</v>
      </c>
      <c r="S302" s="3">
        <v>0.6</v>
      </c>
      <c r="T302" s="3">
        <f t="shared" si="47"/>
        <v>4.41</v>
      </c>
      <c r="U302" s="4">
        <f t="shared" si="48"/>
        <v>3.6749999999999998</v>
      </c>
      <c r="W302" s="4">
        <v>12</v>
      </c>
      <c r="X302" s="4">
        <f>IFERROR(   Table1[[#This Row],[البلوكات /م3]]+Table1[[#This Row],[البواقى
 المنصرفه
/م3]]-Table1[[#This Row],[البواقى
/م3]],0)</f>
        <v>4.0600000000000005</v>
      </c>
      <c r="Y302" s="21">
        <f t="shared" si="42"/>
        <v>7.32</v>
      </c>
      <c r="Z302" s="3">
        <v>1</v>
      </c>
      <c r="AA302" s="12">
        <v>0</v>
      </c>
      <c r="AB302" s="15">
        <v>12</v>
      </c>
      <c r="AC302" s="20">
        <v>3.26</v>
      </c>
      <c r="AD302" s="9">
        <f>IFERROR((Table1[[#This Row],[إجمالى الإستهلاك
/م3]]-Table1[[#This Row],[الكمية 
المنتجة
/م3
 ]]),0)</f>
        <v>0.38500000000000068</v>
      </c>
      <c r="AE302" s="29">
        <f>IFERROR((Table1[[#This Row],[الهالك
/م3]]/Table1[[#This Row],[إجمالى الإستهلاك
/م3]]),0)</f>
        <v>9.48275862068967E-2</v>
      </c>
      <c r="AG302" s="5">
        <f>IFERROR((Table1[[#This Row],[عدد
البلوكات]]*0.12),"")</f>
        <v>0.12</v>
      </c>
      <c r="AH30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6.125</v>
      </c>
      <c r="AJ302" s="59">
        <f>IFERROR(Table1[[#This Row],[Plan Hour]]/Table1[[#This Row],[ساعات
العمل
الفعلية]],0)</f>
        <v>0</v>
      </c>
      <c r="AK302" s="1">
        <f>IFERROR((Table1[[#This Row],[الكمية 
الفعلية
/م3]]-Table1[[#This Row],[الكمية 
المنتجة
/م3
 ]]),"")</f>
        <v>0.73500000000000032</v>
      </c>
      <c r="AU302" s="18"/>
      <c r="AV302" s="18"/>
      <c r="AW302" s="1"/>
      <c r="AX302" s="1"/>
      <c r="AY302" s="1"/>
      <c r="AZ302" s="1"/>
      <c r="BA302" s="1"/>
      <c r="BB302" s="1" t="e">
        <f t="shared" si="43"/>
        <v>#DIV/0!</v>
      </c>
      <c r="BC302" s="1"/>
      <c r="BD302" s="1" t="e">
        <f t="shared" si="45"/>
        <v>#DIV/0!</v>
      </c>
      <c r="BE302" s="1"/>
      <c r="BF302" s="33">
        <f t="shared" si="44"/>
        <v>0</v>
      </c>
      <c r="BG302" s="11" t="e">
        <f t="shared" si="46"/>
        <v>#DIV/0!</v>
      </c>
      <c r="CB302"/>
      <c r="CC302"/>
      <c r="CD302"/>
      <c r="CE302" s="83"/>
      <c r="CF302"/>
      <c r="CG302"/>
      <c r="CH302"/>
      <c r="CI302"/>
      <c r="CJ302"/>
      <c r="CK302"/>
      <c r="CL302"/>
      <c r="CM302"/>
      <c r="CN302"/>
      <c r="CO302"/>
      <c r="CP302"/>
    </row>
    <row r="303" spans="1:94" ht="22.5" customHeight="1">
      <c r="A303" s="22">
        <v>44220</v>
      </c>
      <c r="B303" s="3" t="str">
        <f>TEXT(Table1[[#This Row],[Date]],"dddd")</f>
        <v>الأحد</v>
      </c>
      <c r="C303" s="3">
        <f>WEEKNUM(Table1[[#This Row],[Date]],16)</f>
        <v>5</v>
      </c>
      <c r="D303" s="3" t="str">
        <f>TEXT(Table1[[#This Row],[Date]],"mmmm")</f>
        <v>يناير</v>
      </c>
      <c r="E303" s="3" t="str">
        <f>TEXT(Table1[[#This Row],[Date]],"yyyy")</f>
        <v>2021</v>
      </c>
      <c r="F303" s="3" t="s">
        <v>9</v>
      </c>
      <c r="G303" s="3">
        <v>313</v>
      </c>
      <c r="H303" s="5" t="s">
        <v>121</v>
      </c>
      <c r="I303" s="3" t="s">
        <v>96</v>
      </c>
      <c r="J303" s="3">
        <f>IFERROR(VLOOKUP(Table1[[#This Row],[FoamType]],$CB$1:$CC$25,2,FALSE),0)</f>
        <v>200</v>
      </c>
      <c r="K303" s="3">
        <v>37</v>
      </c>
      <c r="L303" s="3">
        <v>21.5</v>
      </c>
      <c r="M303" s="3">
        <v>7</v>
      </c>
      <c r="Q303" s="15">
        <v>8</v>
      </c>
      <c r="R303" s="3">
        <v>320</v>
      </c>
      <c r="S303" s="3">
        <v>7.2</v>
      </c>
      <c r="T303" s="3">
        <f t="shared" si="47"/>
        <v>1.832832</v>
      </c>
      <c r="U303" s="4">
        <f t="shared" si="48"/>
        <v>1.7819199999999999</v>
      </c>
      <c r="X303" s="4">
        <f>IFERROR(   Table1[[#This Row],[البلوكات /م3]]+Table1[[#This Row],[البواقى
 المنصرفه
/م3]]-Table1[[#This Row],[البواقى
/م3]],0)</f>
        <v>3.3</v>
      </c>
      <c r="Y303" s="21">
        <f t="shared" si="42"/>
        <v>0</v>
      </c>
      <c r="Z303" s="3">
        <v>0</v>
      </c>
      <c r="AA303" s="12">
        <v>6.5</v>
      </c>
      <c r="AB303" s="15">
        <v>10</v>
      </c>
      <c r="AC303" s="20">
        <v>3.2</v>
      </c>
      <c r="AD303" s="9">
        <f>IFERROR((Table1[[#This Row],[إجمالى الإستهلاك
/م3]]-Table1[[#This Row],[الكمية 
المنتجة
/م3
 ]]),0)</f>
        <v>1.5180799999999999</v>
      </c>
      <c r="AE303" s="29">
        <f>IFERROR((Table1[[#This Row],[الهالك
/م3]]/Table1[[#This Row],[إجمالى الإستهلاك
/م3]]),0)</f>
        <v>0.46002424242424239</v>
      </c>
      <c r="AG303" s="5">
        <f>IFERROR((Table1[[#This Row],[عدد
البلوكات]]*0.12),"")</f>
        <v>0</v>
      </c>
      <c r="AH30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303" s="59">
        <f>IFERROR(Table1[[#This Row],[Plan Hour]]/Table1[[#This Row],[ساعات
العمل
الفعلية]],0)</f>
        <v>0</v>
      </c>
      <c r="AK303" s="1">
        <f>IFERROR((Table1[[#This Row],[الكمية 
الفعلية
/م3]]-Table1[[#This Row],[الكمية 
المنتجة
/م3
 ]]),"")</f>
        <v>5.0912000000000068E-2</v>
      </c>
      <c r="AU303" s="18"/>
      <c r="AV303" s="18"/>
      <c r="AW303" s="1"/>
      <c r="AX303" s="1"/>
      <c r="AY303" s="1"/>
      <c r="AZ303" s="1"/>
      <c r="BA303" s="1"/>
      <c r="BB303" s="1" t="e">
        <f t="shared" si="43"/>
        <v>#DIV/0!</v>
      </c>
      <c r="BC303" s="1"/>
      <c r="BD303" s="1" t="e">
        <f t="shared" si="45"/>
        <v>#DIV/0!</v>
      </c>
      <c r="BE303" s="1"/>
      <c r="BF303" s="33">
        <f t="shared" si="44"/>
        <v>0</v>
      </c>
      <c r="BG303" s="11" t="e">
        <f t="shared" si="46"/>
        <v>#DIV/0!</v>
      </c>
      <c r="CB303"/>
      <c r="CC303"/>
      <c r="CD303"/>
      <c r="CE303" s="83"/>
      <c r="CF303"/>
      <c r="CG303"/>
      <c r="CH303"/>
      <c r="CI303"/>
      <c r="CJ303"/>
      <c r="CK303"/>
      <c r="CL303"/>
      <c r="CM303"/>
      <c r="CN303"/>
      <c r="CO303"/>
      <c r="CP303"/>
    </row>
    <row r="304" spans="1:94" ht="22.5" customHeight="1">
      <c r="A304" s="22">
        <v>44220</v>
      </c>
      <c r="B304" s="3" t="str">
        <f>TEXT(Table1[[#This Row],[Date]],"dddd")</f>
        <v>الأحد</v>
      </c>
      <c r="C304" s="3">
        <f>WEEKNUM(Table1[[#This Row],[Date]],16)</f>
        <v>5</v>
      </c>
      <c r="D304" s="3" t="str">
        <f>TEXT(Table1[[#This Row],[Date]],"mmmm")</f>
        <v>يناير</v>
      </c>
      <c r="E304" s="3" t="str">
        <f>TEXT(Table1[[#This Row],[Date]],"yyyy")</f>
        <v>2021</v>
      </c>
      <c r="F304" s="3" t="s">
        <v>9</v>
      </c>
      <c r="G304" s="3">
        <v>363</v>
      </c>
      <c r="H304" s="5" t="s">
        <v>25</v>
      </c>
      <c r="I304" s="3" t="s">
        <v>135</v>
      </c>
      <c r="J304" s="3">
        <f>IFERROR(VLOOKUP(Table1[[#This Row],[FoamType]],$CB$1:$CC$25,2,FALSE),0)</f>
        <v>1.5</v>
      </c>
      <c r="K304" s="3">
        <v>40</v>
      </c>
      <c r="L304" s="3">
        <v>40</v>
      </c>
      <c r="M304" s="3">
        <v>39</v>
      </c>
      <c r="Q304" s="15" t="s">
        <v>43</v>
      </c>
      <c r="R304" s="3">
        <v>25</v>
      </c>
      <c r="S304" s="3">
        <v>39</v>
      </c>
      <c r="T304" s="3">
        <f t="shared" si="47"/>
        <v>1.56</v>
      </c>
      <c r="U304" s="4">
        <f t="shared" si="48"/>
        <v>1.56</v>
      </c>
      <c r="X304" s="4">
        <f>IFERROR(   Table1[[#This Row],[البلوكات /م3]]+Table1[[#This Row],[البواقى
 المنصرفه
/م3]]-Table1[[#This Row],[البواقى
/م3]],0)</f>
        <v>2.1</v>
      </c>
      <c r="Y304" s="21">
        <f t="shared" si="42"/>
        <v>0</v>
      </c>
      <c r="Z304" s="3">
        <v>0</v>
      </c>
      <c r="AA304" s="12">
        <v>2.1</v>
      </c>
      <c r="AB304" s="15">
        <v>35</v>
      </c>
      <c r="AC304" s="20">
        <v>0</v>
      </c>
      <c r="AD304" s="9">
        <f>IFERROR((Table1[[#This Row],[إجمالى الإستهلاك
/م3]]-Table1[[#This Row],[الكمية 
المنتجة
/م3
 ]]),0)</f>
        <v>0.54</v>
      </c>
      <c r="AE304" s="29">
        <f>IFERROR((Table1[[#This Row],[الهالك
/م3]]/Table1[[#This Row],[إجمالى الإستهلاك
/م3]]),0)</f>
        <v>0.25714285714285717</v>
      </c>
      <c r="AG304" s="5">
        <f>IFERROR((Table1[[#This Row],[عدد
البلوكات]]*0.12),"")</f>
        <v>0</v>
      </c>
      <c r="AH30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1.04</v>
      </c>
      <c r="AJ304" s="59">
        <f>IFERROR(Table1[[#This Row],[Plan Hour]]/Table1[[#This Row],[ساعات
العمل
الفعلية]],0)</f>
        <v>0</v>
      </c>
      <c r="AK304" s="1">
        <f>IFERROR((Table1[[#This Row],[الكمية 
الفعلية
/م3]]-Table1[[#This Row],[الكمية 
المنتجة
/م3
 ]]),"")</f>
        <v>0</v>
      </c>
      <c r="AU304" s="18"/>
      <c r="AV304" s="18"/>
      <c r="AW304" s="1"/>
      <c r="AX304" s="1"/>
      <c r="AY304" s="1"/>
      <c r="AZ304" s="1"/>
      <c r="BA304" s="1"/>
      <c r="BB304" s="1" t="e">
        <f t="shared" si="43"/>
        <v>#DIV/0!</v>
      </c>
      <c r="BC304" s="1"/>
      <c r="BD304" s="1" t="e">
        <f t="shared" si="45"/>
        <v>#DIV/0!</v>
      </c>
      <c r="BE304" s="1"/>
      <c r="BF304" s="33">
        <f t="shared" si="44"/>
        <v>0</v>
      </c>
      <c r="BG304" s="11" t="e">
        <f t="shared" si="46"/>
        <v>#DIV/0!</v>
      </c>
      <c r="CB304"/>
      <c r="CC304"/>
      <c r="CD304"/>
      <c r="CE304" s="83"/>
      <c r="CF304"/>
      <c r="CG304"/>
      <c r="CH304"/>
      <c r="CI304"/>
      <c r="CJ304"/>
      <c r="CK304"/>
      <c r="CL304"/>
      <c r="CM304"/>
      <c r="CN304"/>
      <c r="CO304"/>
      <c r="CP304"/>
    </row>
    <row r="305" spans="1:94" ht="22.5" customHeight="1">
      <c r="A305" s="22">
        <v>44220</v>
      </c>
      <c r="B305" s="3" t="str">
        <f>TEXT(Table1[[#This Row],[Date]],"dddd")</f>
        <v>الأحد</v>
      </c>
      <c r="C305" s="3">
        <f>WEEKNUM(Table1[[#This Row],[Date]],16)</f>
        <v>5</v>
      </c>
      <c r="D305" s="3" t="str">
        <f>TEXT(Table1[[#This Row],[Date]],"mmmm")</f>
        <v>يناير</v>
      </c>
      <c r="E305" s="3" t="str">
        <f>TEXT(Table1[[#This Row],[Date]],"yyyy")</f>
        <v>2021</v>
      </c>
      <c r="F305" s="3" t="s">
        <v>9</v>
      </c>
      <c r="H305" s="5" t="s">
        <v>76</v>
      </c>
      <c r="I305" s="3" t="s">
        <v>135</v>
      </c>
      <c r="J305" s="3">
        <f>IFERROR(VLOOKUP(Table1[[#This Row],[FoamType]],$CB$1:$CC$25,2,FALSE),0)</f>
        <v>1.5</v>
      </c>
      <c r="K305" s="3">
        <v>40</v>
      </c>
      <c r="L305" s="3">
        <v>25</v>
      </c>
      <c r="M305" s="3">
        <v>30</v>
      </c>
      <c r="Q305" s="15" t="s">
        <v>42</v>
      </c>
      <c r="R305" s="3">
        <v>175</v>
      </c>
      <c r="S305" s="3">
        <v>30</v>
      </c>
      <c r="T305" s="3">
        <f t="shared" si="47"/>
        <v>5.25</v>
      </c>
      <c r="U305" s="4">
        <f t="shared" si="48"/>
        <v>5.25</v>
      </c>
      <c r="W305" s="4" t="s">
        <v>42</v>
      </c>
      <c r="X305" s="4">
        <f>IFERROR(   Table1[[#This Row],[البلوكات /م3]]+Table1[[#This Row],[البواقى
 المنصرفه
/م3]]-Table1[[#This Row],[البواقى
/م3]],0)</f>
        <v>5.3100000000000023</v>
      </c>
      <c r="Y305" s="21">
        <f t="shared" ref="Y305:Y368" si="49">Z305*7.32</f>
        <v>21.96</v>
      </c>
      <c r="Z305" s="3">
        <v>3</v>
      </c>
      <c r="AA305" s="12">
        <v>0</v>
      </c>
      <c r="AB305" s="15" t="s">
        <v>42</v>
      </c>
      <c r="AC305" s="20">
        <v>16.649999999999999</v>
      </c>
      <c r="AD305" s="9">
        <f>IFERROR((Table1[[#This Row],[إجمالى الإستهلاك
/م3]]-Table1[[#This Row],[الكمية 
المنتجة
/م3
 ]]),0)</f>
        <v>6.0000000000002274E-2</v>
      </c>
      <c r="AE305" s="29">
        <f>IFERROR((Table1[[#This Row],[الهالك
/م3]]/Table1[[#This Row],[إجمالى الإستهلاك
/م3]]),0)</f>
        <v>1.1299435028249011E-2</v>
      </c>
      <c r="AG305" s="5">
        <f>IFERROR((Table1[[#This Row],[عدد
البلوكات]]*0.12),"")</f>
        <v>0.36</v>
      </c>
      <c r="AH30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3.5</v>
      </c>
      <c r="AJ305" s="59">
        <f>IFERROR(Table1[[#This Row],[Plan Hour]]/Table1[[#This Row],[ساعات
العمل
الفعلية]],0)</f>
        <v>0</v>
      </c>
      <c r="AK305" s="1">
        <f>IFERROR((Table1[[#This Row],[الكمية 
الفعلية
/م3]]-Table1[[#This Row],[الكمية 
المنتجة
/م3
 ]]),"")</f>
        <v>0</v>
      </c>
      <c r="AU305" s="18"/>
      <c r="AV305" s="18"/>
      <c r="AW305" s="1"/>
      <c r="AX305" s="1"/>
      <c r="AY305" s="1"/>
      <c r="AZ305" s="1"/>
      <c r="BA305" s="1"/>
      <c r="BB305" s="1" t="e">
        <f t="shared" si="43"/>
        <v>#DIV/0!</v>
      </c>
      <c r="BC305" s="1"/>
      <c r="BD305" s="1" t="e">
        <f t="shared" si="45"/>
        <v>#DIV/0!</v>
      </c>
      <c r="BE305" s="1"/>
      <c r="BF305" s="33">
        <f t="shared" si="44"/>
        <v>0</v>
      </c>
      <c r="BG305" s="11" t="e">
        <f t="shared" si="46"/>
        <v>#DIV/0!</v>
      </c>
      <c r="CB305"/>
      <c r="CC305"/>
      <c r="CD305"/>
      <c r="CE305" s="83"/>
      <c r="CF305"/>
      <c r="CG305"/>
      <c r="CH305"/>
      <c r="CI305"/>
      <c r="CJ305"/>
      <c r="CK305"/>
      <c r="CL305"/>
      <c r="CM305"/>
      <c r="CN305"/>
      <c r="CO305"/>
      <c r="CP305"/>
    </row>
    <row r="306" spans="1:94" ht="22.5" customHeight="1">
      <c r="A306" s="22">
        <v>44220</v>
      </c>
      <c r="B306" s="3" t="str">
        <f>TEXT(Table1[[#This Row],[Date]],"dddd")</f>
        <v>الأحد</v>
      </c>
      <c r="C306" s="3">
        <f>WEEKNUM(Table1[[#This Row],[Date]],16)</f>
        <v>5</v>
      </c>
      <c r="D306" s="3" t="str">
        <f>TEXT(Table1[[#This Row],[Date]],"mmmm")</f>
        <v>يناير</v>
      </c>
      <c r="E306" s="3" t="str">
        <f>TEXT(Table1[[#This Row],[Date]],"yyyy")</f>
        <v>2021</v>
      </c>
      <c r="F306" s="3" t="s">
        <v>9</v>
      </c>
      <c r="G306" s="3">
        <v>328</v>
      </c>
      <c r="H306" s="5" t="s">
        <v>64</v>
      </c>
      <c r="I306" s="3" t="s">
        <v>92</v>
      </c>
      <c r="J306" s="3">
        <f>IFERROR(VLOOKUP(Table1[[#This Row],[FoamType]],$CB$1:$CC$25,2,FALSE),0)</f>
        <v>0.6</v>
      </c>
      <c r="K306" s="3">
        <v>62.5</v>
      </c>
      <c r="L306" s="3">
        <v>5</v>
      </c>
      <c r="M306" s="3">
        <v>3</v>
      </c>
      <c r="Q306" s="15" t="s">
        <v>42</v>
      </c>
      <c r="S306" s="3">
        <v>3.1</v>
      </c>
      <c r="T306" s="3">
        <v>8.5</v>
      </c>
      <c r="U306" s="4">
        <v>8.33</v>
      </c>
      <c r="X306" s="4">
        <f>IFERROR(   Table1[[#This Row],[البلوكات /م3]]+Table1[[#This Row],[البواقى
 المنصرفه
/م3]]-Table1[[#This Row],[البواقى
/م3]],0)</f>
        <v>8.33</v>
      </c>
      <c r="Y306" s="21">
        <f t="shared" si="49"/>
        <v>0</v>
      </c>
      <c r="AA306" s="12">
        <v>8.33</v>
      </c>
      <c r="AB306" s="15" t="s">
        <v>42</v>
      </c>
      <c r="AC306" s="20">
        <v>0</v>
      </c>
      <c r="AD306" s="9">
        <f>IFERROR((Table1[[#This Row],[إجمالى الإستهلاك
/م3]]-Table1[[#This Row],[الكمية 
المنتجة
/م3
 ]]),0)</f>
        <v>0</v>
      </c>
      <c r="AE306" s="29">
        <f>IFERROR((Table1[[#This Row],[الهالك
/م3]]/Table1[[#This Row],[إجمالى الإستهلاك
/م3]]),0)</f>
        <v>0</v>
      </c>
      <c r="AG306" s="5">
        <f>IFERROR((Table1[[#This Row],[عدد
البلوكات]]*0.12),"")</f>
        <v>0</v>
      </c>
      <c r="AH30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13.883333333333335</v>
      </c>
      <c r="AJ306" s="59">
        <f>IFERROR(Table1[[#This Row],[Plan Hour]]/Table1[[#This Row],[ساعات
العمل
الفعلية]],0)</f>
        <v>0</v>
      </c>
      <c r="AK306" s="1">
        <f>IFERROR((Table1[[#This Row],[الكمية 
الفعلية
/م3]]-Table1[[#This Row],[الكمية 
المنتجة
/م3
 ]]),"")</f>
        <v>0.16999999999999993</v>
      </c>
      <c r="AU306" s="18"/>
      <c r="AV306" s="18"/>
      <c r="AW306" s="1"/>
      <c r="AX306" s="1"/>
      <c r="AY306" s="1"/>
      <c r="AZ306" s="1"/>
      <c r="BA306" s="1"/>
      <c r="BB306" s="1" t="e">
        <f t="shared" si="43"/>
        <v>#DIV/0!</v>
      </c>
      <c r="BC306" s="1"/>
      <c r="BD306" s="1" t="e">
        <f t="shared" si="45"/>
        <v>#DIV/0!</v>
      </c>
      <c r="BE306" s="1"/>
      <c r="BF306" s="33">
        <f t="shared" si="44"/>
        <v>0</v>
      </c>
      <c r="BG306" s="11" t="e">
        <f t="shared" si="46"/>
        <v>#DIV/0!</v>
      </c>
      <c r="CB306"/>
      <c r="CC306"/>
      <c r="CD306"/>
      <c r="CE306" s="83"/>
      <c r="CF306"/>
      <c r="CG306"/>
      <c r="CH306"/>
      <c r="CI306"/>
      <c r="CJ306"/>
      <c r="CK306"/>
      <c r="CL306"/>
      <c r="CM306"/>
      <c r="CN306"/>
      <c r="CO306"/>
      <c r="CP306"/>
    </row>
    <row r="307" spans="1:94" ht="22.5" customHeight="1">
      <c r="A307" s="22">
        <v>44220</v>
      </c>
      <c r="B307" s="3" t="str">
        <f>TEXT(Table1[[#This Row],[Date]],"dddd")</f>
        <v>الأحد</v>
      </c>
      <c r="C307" s="3">
        <f>WEEKNUM(Table1[[#This Row],[Date]],16)</f>
        <v>5</v>
      </c>
      <c r="D307" s="3" t="str">
        <f>TEXT(Table1[[#This Row],[Date]],"mmmm")</f>
        <v>يناير</v>
      </c>
      <c r="E307" s="3" t="str">
        <f>TEXT(Table1[[#This Row],[Date]],"yyyy")</f>
        <v>2021</v>
      </c>
      <c r="F307" s="3" t="s">
        <v>9</v>
      </c>
      <c r="G307" s="3">
        <v>328</v>
      </c>
      <c r="H307" s="5" t="s">
        <v>64</v>
      </c>
      <c r="I307" s="3" t="s">
        <v>92</v>
      </c>
      <c r="J307" s="3">
        <f>IFERROR(VLOOKUP(Table1[[#This Row],[FoamType]],$CB$1:$CC$25,2,FALSE),0)</f>
        <v>0.6</v>
      </c>
      <c r="K307" s="3">
        <v>64</v>
      </c>
      <c r="L307" s="3">
        <v>32.5</v>
      </c>
      <c r="M307" s="3">
        <v>2</v>
      </c>
      <c r="Q307" s="15">
        <v>12</v>
      </c>
      <c r="R307" s="3">
        <v>400</v>
      </c>
      <c r="S307" s="3">
        <v>2.2000000000000002</v>
      </c>
      <c r="T307" s="3">
        <f t="shared" si="47"/>
        <v>1.8304000000000002</v>
      </c>
      <c r="U307" s="4">
        <f t="shared" si="48"/>
        <v>1.6639999999999999</v>
      </c>
      <c r="W307" s="4">
        <v>12</v>
      </c>
      <c r="X307" s="4">
        <f>IFERROR(   Table1[[#This Row],[البلوكات /م3]]+Table1[[#This Row],[البواقى
 المنصرفه
/م3]]-Table1[[#This Row],[البواقى
/م3]],0)</f>
        <v>3.4400000000000013</v>
      </c>
      <c r="Y307" s="21">
        <f t="shared" si="49"/>
        <v>7.32</v>
      </c>
      <c r="Z307" s="3">
        <v>1</v>
      </c>
      <c r="AA307" s="12">
        <v>1.3</v>
      </c>
      <c r="AB307" s="15">
        <v>12</v>
      </c>
      <c r="AC307" s="20">
        <v>5.18</v>
      </c>
      <c r="AD307" s="9">
        <f>IFERROR((Table1[[#This Row],[إجمالى الإستهلاك
/م3]]-Table1[[#This Row],[الكمية 
المنتجة
/م3
 ]]),0)</f>
        <v>1.7760000000000014</v>
      </c>
      <c r="AE307" s="29">
        <f>IFERROR((Table1[[#This Row],[الهالك
/م3]]/Table1[[#This Row],[إجمالى الإستهلاك
/م3]]),0)</f>
        <v>0.51627906976744209</v>
      </c>
      <c r="AG307" s="5">
        <f>IFERROR((Table1[[#This Row],[عدد
البلوكات]]*0.12),"")</f>
        <v>0.12</v>
      </c>
      <c r="AH30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2.7733333333333334</v>
      </c>
      <c r="AJ307" s="59">
        <f>IFERROR(Table1[[#This Row],[Plan Hour]]/Table1[[#This Row],[ساعات
العمل
الفعلية]],0)</f>
        <v>0</v>
      </c>
      <c r="AK307" s="1">
        <f>IFERROR((Table1[[#This Row],[الكمية 
الفعلية
/م3]]-Table1[[#This Row],[الكمية 
المنتجة
/م3
 ]]),"")</f>
        <v>0.16640000000000033</v>
      </c>
      <c r="AU307" s="18"/>
      <c r="AV307" s="18"/>
      <c r="AW307" s="1"/>
      <c r="AX307" s="1"/>
      <c r="AY307" s="1"/>
      <c r="AZ307" s="1"/>
      <c r="BA307" s="1"/>
      <c r="BB307" s="1" t="e">
        <f t="shared" si="43"/>
        <v>#DIV/0!</v>
      </c>
      <c r="BC307" s="1"/>
      <c r="BD307" s="1" t="e">
        <f t="shared" si="45"/>
        <v>#DIV/0!</v>
      </c>
      <c r="BE307" s="1"/>
      <c r="BF307" s="33">
        <f t="shared" si="44"/>
        <v>0</v>
      </c>
      <c r="BG307" s="11" t="e">
        <f t="shared" si="46"/>
        <v>#DIV/0!</v>
      </c>
      <c r="CB307"/>
      <c r="CC307"/>
      <c r="CD307"/>
      <c r="CE307" s="83"/>
      <c r="CF307"/>
      <c r="CG307"/>
      <c r="CH307"/>
      <c r="CI307"/>
      <c r="CJ307"/>
      <c r="CK307"/>
      <c r="CL307"/>
      <c r="CM307"/>
      <c r="CN307"/>
      <c r="CO307"/>
      <c r="CP307"/>
    </row>
    <row r="308" spans="1:94" ht="22.5" customHeight="1">
      <c r="A308" s="22">
        <v>44220</v>
      </c>
      <c r="B308" s="3" t="str">
        <f>TEXT(Table1[[#This Row],[Date]],"dddd")</f>
        <v>الأحد</v>
      </c>
      <c r="C308" s="3">
        <f>WEEKNUM(Table1[[#This Row],[Date]],16)</f>
        <v>5</v>
      </c>
      <c r="D308" s="3" t="str">
        <f>TEXT(Table1[[#This Row],[Date]],"mmmm")</f>
        <v>يناير</v>
      </c>
      <c r="E308" s="3" t="str">
        <f>TEXT(Table1[[#This Row],[Date]],"yyyy")</f>
        <v>2021</v>
      </c>
      <c r="F308" s="3" t="s">
        <v>9</v>
      </c>
      <c r="G308" s="3">
        <v>327</v>
      </c>
      <c r="H308" s="5" t="s">
        <v>110</v>
      </c>
      <c r="I308" s="3" t="s">
        <v>92</v>
      </c>
      <c r="J308" s="3">
        <f>IFERROR(VLOOKUP(Table1[[#This Row],[FoamType]],$CB$1:$CC$25,2,FALSE),0)</f>
        <v>0.6</v>
      </c>
      <c r="K308" s="3">
        <v>109</v>
      </c>
      <c r="L308" s="3">
        <v>40</v>
      </c>
      <c r="M308" s="3">
        <v>8</v>
      </c>
      <c r="Q308" s="15">
        <v>12</v>
      </c>
      <c r="R308" s="3">
        <v>30</v>
      </c>
      <c r="S308" s="3">
        <v>8.1999999999999993</v>
      </c>
      <c r="T308" s="3">
        <f t="shared" si="47"/>
        <v>1.07256</v>
      </c>
      <c r="U308" s="4">
        <f t="shared" si="48"/>
        <v>1.0464</v>
      </c>
      <c r="W308" s="4">
        <v>15</v>
      </c>
      <c r="X308" s="4">
        <f>IFERROR(   Table1[[#This Row],[البلوكات /م3]]+Table1[[#This Row],[البواقى
 المنصرفه
/م3]]-Table1[[#This Row],[البواقى
/م3]],0)</f>
        <v>17.310000000000002</v>
      </c>
      <c r="Y308" s="21">
        <f t="shared" si="49"/>
        <v>21.96</v>
      </c>
      <c r="Z308" s="3">
        <v>3</v>
      </c>
      <c r="AA308" s="12">
        <v>0</v>
      </c>
      <c r="AB308" s="15">
        <v>15</v>
      </c>
      <c r="AC308" s="20">
        <v>4.6500000000000004</v>
      </c>
      <c r="AD308" s="9">
        <f>IFERROR((Table1[[#This Row],[إجمالى الإستهلاك
/م3]]-Table1[[#This Row],[الكمية 
المنتجة
/م3
 ]]),0)</f>
        <v>16.263600000000004</v>
      </c>
      <c r="AE308" s="29">
        <f>IFERROR((Table1[[#This Row],[الهالك
/م3]]/Table1[[#This Row],[إجمالى الإستهلاك
/م3]]),0)</f>
        <v>0.93954939341421151</v>
      </c>
      <c r="AG308" s="5">
        <f>IFERROR((Table1[[#This Row],[عدد
البلوكات]]*0.12),"")</f>
        <v>0.36</v>
      </c>
      <c r="AH30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1.744</v>
      </c>
      <c r="AJ308" s="59">
        <f>IFERROR(Table1[[#This Row],[Plan Hour]]/Table1[[#This Row],[ساعات
العمل
الفعلية]],0)</f>
        <v>0</v>
      </c>
      <c r="AK308" s="1">
        <f>IFERROR((Table1[[#This Row],[الكمية 
الفعلية
/م3]]-Table1[[#This Row],[الكمية 
المنتجة
/م3
 ]]),"")</f>
        <v>2.6159999999999961E-2</v>
      </c>
      <c r="AU308" s="18"/>
      <c r="AV308" s="18"/>
      <c r="AW308" s="1"/>
      <c r="AX308" s="1"/>
      <c r="AY308" s="1"/>
      <c r="AZ308" s="1"/>
      <c r="BA308" s="1"/>
      <c r="BB308" s="1" t="e">
        <f t="shared" ref="BB308:BB372" si="50">BC308+BD308</f>
        <v>#DIV/0!</v>
      </c>
      <c r="BC308" s="1"/>
      <c r="BD308" s="1" t="e">
        <f t="shared" si="45"/>
        <v>#DIV/0!</v>
      </c>
      <c r="BE308" s="1"/>
      <c r="BF308" s="33">
        <f t="shared" si="44"/>
        <v>0</v>
      </c>
      <c r="BG308" s="11" t="e">
        <f t="shared" si="46"/>
        <v>#DIV/0!</v>
      </c>
      <c r="CB308"/>
      <c r="CC308"/>
      <c r="CD308"/>
      <c r="CE308" s="83"/>
      <c r="CF308"/>
      <c r="CG308"/>
      <c r="CH308"/>
      <c r="CI308"/>
      <c r="CJ308"/>
      <c r="CK308"/>
      <c r="CL308"/>
      <c r="CM308"/>
      <c r="CN308"/>
      <c r="CO308"/>
      <c r="CP308"/>
    </row>
    <row r="309" spans="1:94" ht="22.5" customHeight="1">
      <c r="A309" s="22">
        <v>44220</v>
      </c>
      <c r="B309" s="3" t="str">
        <f>TEXT(Table1[[#This Row],[Date]],"dddd")</f>
        <v>الأحد</v>
      </c>
      <c r="C309" s="3">
        <f>WEEKNUM(Table1[[#This Row],[Date]],16)</f>
        <v>5</v>
      </c>
      <c r="D309" s="3" t="str">
        <f>TEXT(Table1[[#This Row],[Date]],"mmmm")</f>
        <v>يناير</v>
      </c>
      <c r="E309" s="3" t="str">
        <f>TEXT(Table1[[#This Row],[Date]],"yyyy")</f>
        <v>2021</v>
      </c>
      <c r="F309" s="3" t="s">
        <v>9</v>
      </c>
      <c r="G309" s="3">
        <v>327</v>
      </c>
      <c r="H309" s="5" t="s">
        <v>110</v>
      </c>
      <c r="I309" s="3" t="s">
        <v>92</v>
      </c>
      <c r="J309" s="3">
        <f>IFERROR(VLOOKUP(Table1[[#This Row],[FoamType]],$CB$1:$CC$25,2,FALSE),0)</f>
        <v>0.6</v>
      </c>
      <c r="K309" s="3">
        <v>60.5</v>
      </c>
      <c r="L309" s="3">
        <v>25</v>
      </c>
      <c r="M309" s="3">
        <v>2.6</v>
      </c>
      <c r="Q309" s="15">
        <v>15</v>
      </c>
      <c r="R309" s="3">
        <v>360</v>
      </c>
      <c r="S309" s="3">
        <v>2.7</v>
      </c>
      <c r="T309" s="3">
        <f t="shared" si="47"/>
        <v>1.4701500000000001</v>
      </c>
      <c r="U309" s="4">
        <f t="shared" si="48"/>
        <v>1.4157</v>
      </c>
      <c r="X309" s="4">
        <f>IFERROR(   Table1[[#This Row],[البلوكات /م3]]+Table1[[#This Row],[البواقى
 المنصرفه
/م3]]-Table1[[#This Row],[البواقى
/م3]],0)</f>
        <v>0</v>
      </c>
      <c r="Y309" s="21">
        <f t="shared" si="49"/>
        <v>0</v>
      </c>
      <c r="AB309" s="15"/>
      <c r="AD309" s="9">
        <f>IFERROR((Table1[[#This Row],[إجمالى الإستهلاك
/م3]]-Table1[[#This Row],[الكمية 
المنتجة
/م3
 ]]),0)</f>
        <v>-1.4157</v>
      </c>
      <c r="AE309" s="29">
        <f>IFERROR((Table1[[#This Row],[الهالك
/م3]]/Table1[[#This Row],[إجمالى الإستهلاك
/م3]]),0)</f>
        <v>0</v>
      </c>
      <c r="AG309" s="5">
        <f>IFERROR((Table1[[#This Row],[عدد
البلوكات]]*0.12),"")</f>
        <v>0</v>
      </c>
      <c r="AH30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2.3595000000000002</v>
      </c>
      <c r="AJ309" s="59">
        <f>IFERROR(Table1[[#This Row],[Plan Hour]]/Table1[[#This Row],[ساعات
العمل
الفعلية]],0)</f>
        <v>0</v>
      </c>
      <c r="AK309" s="1">
        <f>IFERROR((Table1[[#This Row],[الكمية 
الفعلية
/م3]]-Table1[[#This Row],[الكمية 
المنتجة
/م3
 ]]),"")</f>
        <v>5.4450000000000109E-2</v>
      </c>
      <c r="AU309" s="18"/>
      <c r="AV309" s="18"/>
      <c r="AW309" s="1"/>
      <c r="AX309" s="1"/>
      <c r="AY309" s="1"/>
      <c r="AZ309" s="1"/>
      <c r="BA309" s="1"/>
      <c r="BB309" s="1" t="e">
        <f t="shared" si="50"/>
        <v>#DIV/0!</v>
      </c>
      <c r="BC309" s="1"/>
      <c r="BD309" s="1" t="e">
        <f t="shared" si="45"/>
        <v>#DIV/0!</v>
      </c>
      <c r="BE309" s="1"/>
      <c r="BF309" s="33">
        <f t="shared" si="44"/>
        <v>0</v>
      </c>
      <c r="BG309" s="11" t="e">
        <f t="shared" si="46"/>
        <v>#DIV/0!</v>
      </c>
      <c r="CB309"/>
      <c r="CC309"/>
      <c r="CD309"/>
      <c r="CE309" s="83"/>
      <c r="CF309"/>
      <c r="CG309"/>
      <c r="CH309"/>
      <c r="CI309"/>
      <c r="CJ309"/>
      <c r="CK309"/>
      <c r="CL309"/>
      <c r="CM309"/>
      <c r="CN309"/>
      <c r="CO309"/>
      <c r="CP309"/>
    </row>
    <row r="310" spans="1:94" ht="22.5" customHeight="1">
      <c r="A310" s="22">
        <v>44220</v>
      </c>
      <c r="B310" s="3" t="str">
        <f>TEXT(Table1[[#This Row],[Date]],"dddd")</f>
        <v>الأحد</v>
      </c>
      <c r="C310" s="3">
        <f>WEEKNUM(Table1[[#This Row],[Date]],16)</f>
        <v>5</v>
      </c>
      <c r="D310" s="3" t="str">
        <f>TEXT(Table1[[#This Row],[Date]],"mmmm")</f>
        <v>يناير</v>
      </c>
      <c r="E310" s="3" t="str">
        <f>TEXT(Table1[[#This Row],[Date]],"yyyy")</f>
        <v>2021</v>
      </c>
      <c r="F310" s="3" t="s">
        <v>9</v>
      </c>
      <c r="G310" s="3">
        <v>327</v>
      </c>
      <c r="H310" s="5" t="s">
        <v>110</v>
      </c>
      <c r="I310" s="3" t="s">
        <v>92</v>
      </c>
      <c r="J310" s="3">
        <f>IFERROR(VLOOKUP(Table1[[#This Row],[FoamType]],$CB$1:$CC$25,2,FALSE),0)</f>
        <v>0.6</v>
      </c>
      <c r="K310" s="3">
        <v>60</v>
      </c>
      <c r="L310" s="3">
        <v>5</v>
      </c>
      <c r="M310" s="3">
        <v>4.5</v>
      </c>
      <c r="Q310" s="15">
        <v>15</v>
      </c>
      <c r="R310" s="3">
        <v>400</v>
      </c>
      <c r="S310" s="3">
        <v>4.5999999999999996</v>
      </c>
      <c r="T310" s="3">
        <f t="shared" si="47"/>
        <v>0.55200000000000005</v>
      </c>
      <c r="U310" s="4">
        <f t="shared" si="48"/>
        <v>0.54</v>
      </c>
      <c r="X310" s="4">
        <f>IFERROR(   Table1[[#This Row],[البلوكات /م3]]+Table1[[#This Row],[البواقى
 المنصرفه
/م3]]-Table1[[#This Row],[البواقى
/م3]],0)</f>
        <v>0</v>
      </c>
      <c r="Y310" s="21">
        <f t="shared" si="49"/>
        <v>0</v>
      </c>
      <c r="AB310" s="15"/>
      <c r="AD310" s="9">
        <f>IFERROR((Table1[[#This Row],[إجمالى الإستهلاك
/م3]]-Table1[[#This Row],[الكمية 
المنتجة
/م3
 ]]),0)</f>
        <v>-0.54</v>
      </c>
      <c r="AE310" s="29">
        <f>IFERROR((Table1[[#This Row],[الهالك
/م3]]/Table1[[#This Row],[إجمالى الإستهلاك
/م3]]),0)</f>
        <v>0</v>
      </c>
      <c r="AG310" s="5">
        <f>IFERROR((Table1[[#This Row],[عدد
البلوكات]]*0.12),"")</f>
        <v>0</v>
      </c>
      <c r="AH31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0.90000000000000013</v>
      </c>
      <c r="AJ310" s="59">
        <f>IFERROR(Table1[[#This Row],[Plan Hour]]/Table1[[#This Row],[ساعات
العمل
الفعلية]],0)</f>
        <v>0</v>
      </c>
      <c r="AK310" s="1">
        <f>IFERROR((Table1[[#This Row],[الكمية 
الفعلية
/م3]]-Table1[[#This Row],[الكمية 
المنتجة
/م3
 ]]),"")</f>
        <v>1.2000000000000011E-2</v>
      </c>
      <c r="AU310" s="18"/>
      <c r="AV310" s="18"/>
      <c r="AW310" s="1"/>
      <c r="AX310" s="1"/>
      <c r="AY310" s="1"/>
      <c r="AZ310" s="1"/>
      <c r="BA310" s="1"/>
      <c r="BB310" s="1" t="e">
        <f t="shared" si="50"/>
        <v>#DIV/0!</v>
      </c>
      <c r="BC310" s="1"/>
      <c r="BD310" s="1" t="e">
        <f t="shared" si="45"/>
        <v>#DIV/0!</v>
      </c>
      <c r="BE310" s="1"/>
      <c r="BF310" s="33">
        <f t="shared" si="44"/>
        <v>0</v>
      </c>
      <c r="BG310" s="11" t="e">
        <f t="shared" si="46"/>
        <v>#DIV/0!</v>
      </c>
      <c r="CB310"/>
      <c r="CC310"/>
      <c r="CD310"/>
      <c r="CE310" s="83"/>
      <c r="CF310"/>
      <c r="CG310"/>
      <c r="CH310"/>
      <c r="CI310"/>
      <c r="CJ310"/>
      <c r="CK310"/>
      <c r="CL310"/>
      <c r="CM310"/>
      <c r="CN310"/>
      <c r="CO310"/>
      <c r="CP310"/>
    </row>
    <row r="311" spans="1:94" ht="22.5" customHeight="1">
      <c r="A311" s="22">
        <v>44220</v>
      </c>
      <c r="B311" s="3" t="str">
        <f>TEXT(Table1[[#This Row],[Date]],"dddd")</f>
        <v>الأحد</v>
      </c>
      <c r="C311" s="3">
        <f>WEEKNUM(Table1[[#This Row],[Date]],16)</f>
        <v>5</v>
      </c>
      <c r="D311" s="3" t="str">
        <f>TEXT(Table1[[#This Row],[Date]],"mmmm")</f>
        <v>يناير</v>
      </c>
      <c r="E311" s="3" t="str">
        <f>TEXT(Table1[[#This Row],[Date]],"yyyy")</f>
        <v>2021</v>
      </c>
      <c r="F311" s="3" t="s">
        <v>9</v>
      </c>
      <c r="G311" s="3">
        <v>327</v>
      </c>
      <c r="H311" s="5" t="s">
        <v>110</v>
      </c>
      <c r="I311" s="3" t="s">
        <v>92</v>
      </c>
      <c r="J311" s="3">
        <f>IFERROR(VLOOKUP(Table1[[#This Row],[FoamType]],$CB$1:$CC$25,2,FALSE),0)</f>
        <v>0.6</v>
      </c>
      <c r="K311" s="3">
        <v>80</v>
      </c>
      <c r="L311" s="3">
        <v>60.5</v>
      </c>
      <c r="M311" s="3">
        <v>1.5</v>
      </c>
      <c r="Q311" s="15">
        <v>15</v>
      </c>
      <c r="R311" s="3">
        <v>1400</v>
      </c>
      <c r="S311" s="3">
        <v>1.6</v>
      </c>
      <c r="T311" s="3">
        <f t="shared" si="47"/>
        <v>10.8416</v>
      </c>
      <c r="U311" s="4">
        <f t="shared" si="48"/>
        <v>10.164</v>
      </c>
      <c r="X311" s="4">
        <f>IFERROR(   Table1[[#This Row],[البلوكات /م3]]+Table1[[#This Row],[البواقى
 المنصرفه
/م3]]-Table1[[#This Row],[البواقى
/م3]],0)</f>
        <v>0</v>
      </c>
      <c r="Y311" s="21">
        <f t="shared" si="49"/>
        <v>0</v>
      </c>
      <c r="AB311" s="15"/>
      <c r="AD311" s="9">
        <f>IFERROR((Table1[[#This Row],[إجمالى الإستهلاك
/م3]]-Table1[[#This Row],[الكمية 
المنتجة
/م3
 ]]),0)</f>
        <v>-10.164</v>
      </c>
      <c r="AE311" s="29">
        <f>IFERROR((Table1[[#This Row],[الهالك
/م3]]/Table1[[#This Row],[إجمالى الإستهلاك
/م3]]),0)</f>
        <v>0</v>
      </c>
      <c r="AG311" s="5">
        <f>IFERROR((Table1[[#This Row],[عدد
البلوكات]]*0.12),"")</f>
        <v>0</v>
      </c>
      <c r="AH31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16.940000000000001</v>
      </c>
      <c r="AJ311" s="59">
        <f>IFERROR(Table1[[#This Row],[Plan Hour]]/Table1[[#This Row],[ساعات
العمل
الفعلية]],0)</f>
        <v>0</v>
      </c>
      <c r="AK311" s="1">
        <f>IFERROR((Table1[[#This Row],[الكمية 
الفعلية
/م3]]-Table1[[#This Row],[الكمية 
المنتجة
/م3
 ]]),"")</f>
        <v>0.67759999999999998</v>
      </c>
      <c r="AU311" s="18"/>
      <c r="AV311" s="18"/>
      <c r="AW311" s="1"/>
      <c r="AX311" s="1"/>
      <c r="AY311" s="1"/>
      <c r="AZ311" s="1"/>
      <c r="BA311" s="1"/>
      <c r="BB311" s="1" t="e">
        <f t="shared" si="50"/>
        <v>#DIV/0!</v>
      </c>
      <c r="BC311" s="1"/>
      <c r="BD311" s="1" t="e">
        <f t="shared" si="45"/>
        <v>#DIV/0!</v>
      </c>
      <c r="BE311" s="1"/>
      <c r="BF311" s="33">
        <f t="shared" si="44"/>
        <v>0</v>
      </c>
      <c r="BG311" s="11" t="e">
        <f t="shared" si="46"/>
        <v>#DIV/0!</v>
      </c>
      <c r="CB311"/>
      <c r="CC311"/>
      <c r="CD311"/>
      <c r="CE311" s="83"/>
      <c r="CF311"/>
      <c r="CG311"/>
      <c r="CH311"/>
      <c r="CI311"/>
      <c r="CJ311"/>
      <c r="CK311"/>
      <c r="CL311"/>
      <c r="CM311"/>
      <c r="CN311"/>
      <c r="CO311"/>
      <c r="CP311"/>
    </row>
    <row r="312" spans="1:94" ht="22.5" customHeight="1">
      <c r="A312" s="22">
        <v>44220</v>
      </c>
      <c r="B312" s="3" t="str">
        <f>TEXT(Table1[[#This Row],[Date]],"dddd")</f>
        <v>الأحد</v>
      </c>
      <c r="C312" s="3">
        <f>WEEKNUM(Table1[[#This Row],[Date]],16)</f>
        <v>5</v>
      </c>
      <c r="D312" s="3" t="str">
        <f>TEXT(Table1[[#This Row],[Date]],"mmmm")</f>
        <v>يناير</v>
      </c>
      <c r="E312" s="3" t="str">
        <f>TEXT(Table1[[#This Row],[Date]],"yyyy")</f>
        <v>2021</v>
      </c>
      <c r="F312" s="3" t="s">
        <v>9</v>
      </c>
      <c r="G312" s="3">
        <v>327</v>
      </c>
      <c r="H312" s="5" t="s">
        <v>110</v>
      </c>
      <c r="I312" s="3" t="s">
        <v>92</v>
      </c>
      <c r="J312" s="3">
        <f>IFERROR(VLOOKUP(Table1[[#This Row],[FoamType]],$CB$1:$CC$25,2,FALSE),0)</f>
        <v>0.6</v>
      </c>
      <c r="K312" s="3">
        <v>80</v>
      </c>
      <c r="L312" s="3">
        <v>25</v>
      </c>
      <c r="M312" s="3">
        <v>1.5</v>
      </c>
      <c r="Q312" s="15">
        <v>15</v>
      </c>
      <c r="R312" s="3">
        <v>1350</v>
      </c>
      <c r="S312" s="3">
        <v>1.6</v>
      </c>
      <c r="T312" s="3">
        <f t="shared" si="47"/>
        <v>4.32</v>
      </c>
      <c r="U312" s="4">
        <f t="shared" si="48"/>
        <v>4.05</v>
      </c>
      <c r="X312" s="4">
        <f>IFERROR(   Table1[[#This Row],[البلوكات /م3]]+Table1[[#This Row],[البواقى
 المنصرفه
/م3]]-Table1[[#This Row],[البواقى
/م3]],0)</f>
        <v>0</v>
      </c>
      <c r="Y312" s="21">
        <f t="shared" si="49"/>
        <v>0</v>
      </c>
      <c r="AB312" s="15"/>
      <c r="AD312" s="9">
        <f>IFERROR((Table1[[#This Row],[إجمالى الإستهلاك
/م3]]-Table1[[#This Row],[الكمية 
المنتجة
/م3
 ]]),0)</f>
        <v>-4.05</v>
      </c>
      <c r="AE312" s="29">
        <f>IFERROR((Table1[[#This Row],[الهالك
/م3]]/Table1[[#This Row],[إجمالى الإستهلاك
/م3]]),0)</f>
        <v>0</v>
      </c>
      <c r="AG312" s="5">
        <f>IFERROR((Table1[[#This Row],[عدد
البلوكات]]*0.12),"")</f>
        <v>0</v>
      </c>
      <c r="AH3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6.75</v>
      </c>
      <c r="AJ312" s="59">
        <f>IFERROR(Table1[[#This Row],[Plan Hour]]/Table1[[#This Row],[ساعات
العمل
الفعلية]],0)</f>
        <v>0</v>
      </c>
      <c r="AK312" s="1">
        <f>IFERROR((Table1[[#This Row],[الكمية 
الفعلية
/م3]]-Table1[[#This Row],[الكمية 
المنتجة
/م3
 ]]),"")</f>
        <v>0.27000000000000046</v>
      </c>
      <c r="AU312" s="18"/>
      <c r="AV312" s="18"/>
      <c r="AW312" s="1"/>
      <c r="AX312" s="1"/>
      <c r="AY312" s="1"/>
      <c r="AZ312" s="1"/>
      <c r="BA312" s="1"/>
      <c r="BB312" s="1" t="e">
        <f t="shared" si="50"/>
        <v>#DIV/0!</v>
      </c>
      <c r="BC312" s="1"/>
      <c r="BD312" s="1" t="e">
        <f t="shared" si="45"/>
        <v>#DIV/0!</v>
      </c>
      <c r="BE312" s="1"/>
      <c r="BF312" s="33">
        <f t="shared" si="44"/>
        <v>0</v>
      </c>
      <c r="BG312" s="11" t="e">
        <f t="shared" si="46"/>
        <v>#DIV/0!</v>
      </c>
      <c r="CB312"/>
      <c r="CC312"/>
      <c r="CD312"/>
      <c r="CE312" s="83"/>
      <c r="CF312"/>
      <c r="CG312"/>
      <c r="CH312"/>
      <c r="CI312"/>
      <c r="CJ312"/>
      <c r="CK312"/>
      <c r="CL312"/>
      <c r="CM312"/>
      <c r="CN312"/>
      <c r="CO312"/>
      <c r="CP312"/>
    </row>
    <row r="313" spans="1:94" ht="22.5" customHeight="1">
      <c r="A313" s="22">
        <v>44221</v>
      </c>
      <c r="B313" s="9" t="str">
        <f>TEXT(Table1[[#This Row],[Date]],"dddd")</f>
        <v>الإثنين</v>
      </c>
      <c r="C313" s="9">
        <f>WEEKNUM(Table1[[#This Row],[Date]],16)</f>
        <v>5</v>
      </c>
      <c r="D313" s="9" t="str">
        <f>TEXT(Table1[[#This Row],[Date]],"mmmm")</f>
        <v>يناير</v>
      </c>
      <c r="E313" s="9" t="str">
        <f>TEXT(Table1[[#This Row],[Date]],"yyyy")</f>
        <v>2021</v>
      </c>
      <c r="F313" s="9" t="s">
        <v>9</v>
      </c>
      <c r="G313" s="9">
        <v>360</v>
      </c>
      <c r="H313" s="9" t="s">
        <v>25</v>
      </c>
      <c r="I313" s="9" t="s">
        <v>87</v>
      </c>
      <c r="J313" s="3">
        <f>IFERROR(VLOOKUP(Table1[[#This Row],[FoamType]],$CB$1:$CC$25,2,FALSE),0)</f>
        <v>2</v>
      </c>
      <c r="K313" s="9">
        <v>200</v>
      </c>
      <c r="L313" s="9">
        <v>100</v>
      </c>
      <c r="M313" s="9">
        <v>4</v>
      </c>
      <c r="N313" s="9"/>
      <c r="O313" s="9"/>
      <c r="P313" s="9"/>
      <c r="Q313" s="9">
        <v>20</v>
      </c>
      <c r="R313" s="9"/>
      <c r="S313" s="9">
        <v>4.0999999999999996</v>
      </c>
      <c r="T313" s="9">
        <v>9</v>
      </c>
      <c r="U313" s="9">
        <v>9</v>
      </c>
      <c r="V313" s="9"/>
      <c r="W313" s="9">
        <v>20</v>
      </c>
      <c r="X313" s="9">
        <f>IFERROR(   Table1[[#This Row],[البلوكات /م3]]+Table1[[#This Row],[البواقى
 المنصرفه
/م3]]-Table1[[#This Row],[البواقى
/م3]],0)</f>
        <v>9.0200000000000014</v>
      </c>
      <c r="Y313" s="9">
        <f t="shared" si="49"/>
        <v>7.32</v>
      </c>
      <c r="Z313" s="9">
        <v>1</v>
      </c>
      <c r="AA313" s="9">
        <v>3.8</v>
      </c>
      <c r="AB313" s="9">
        <v>20</v>
      </c>
      <c r="AC313" s="9">
        <v>2.1</v>
      </c>
      <c r="AD313" s="9">
        <f>IFERROR((Table1[[#This Row],[إجمالى الإستهلاك
/م3]]-Table1[[#This Row],[الكمية 
المنتجة
/م3
 ]]),0)</f>
        <v>2.000000000000135E-2</v>
      </c>
      <c r="AE313" s="29">
        <f>IFERROR((Table1[[#This Row],[الهالك
/م3]]/Table1[[#This Row],[إجمالى الإستهلاك
/م3]]),0)</f>
        <v>2.2172949002218787E-3</v>
      </c>
      <c r="AG313" s="5">
        <f>IFERROR((Table1[[#This Row],[عدد
البلوكات]]*0.12),"")</f>
        <v>0.12</v>
      </c>
      <c r="AH31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4.5</v>
      </c>
      <c r="AI313" s="9">
        <v>66</v>
      </c>
      <c r="AJ313" s="60">
        <f>IFERROR(Table1[[#This Row],[Plan Hour]]/Table1[[#This Row],[ساعات
العمل
الفعلية]],0)</f>
        <v>6.8181818181818177E-2</v>
      </c>
      <c r="AK313" s="9">
        <f>IFERROR((Table1[[#This Row],[الكمية 
الفعلية
/م3]]-Table1[[#This Row],[الكمية 
المنتجة
/م3
 ]]),"")</f>
        <v>0</v>
      </c>
      <c r="AL313" s="9"/>
      <c r="AM313" s="9"/>
      <c r="AN313" s="9">
        <v>1</v>
      </c>
      <c r="AO313" s="9"/>
      <c r="AP313" s="9">
        <v>1</v>
      </c>
      <c r="AU313" s="18"/>
      <c r="AV313" s="18"/>
      <c r="AW313" s="1"/>
      <c r="AX313" s="1"/>
      <c r="AY313" s="1"/>
      <c r="AZ313" s="1"/>
      <c r="BA313" s="1"/>
      <c r="BB313" s="1" t="e">
        <f t="shared" si="50"/>
        <v>#DIV/0!</v>
      </c>
      <c r="BC313" s="1"/>
      <c r="BD313" s="1" t="e">
        <f t="shared" si="45"/>
        <v>#DIV/0!</v>
      </c>
      <c r="BE313" s="1"/>
      <c r="BF313" s="33">
        <f t="shared" si="44"/>
        <v>0</v>
      </c>
      <c r="BG313" s="11" t="e">
        <f t="shared" si="46"/>
        <v>#DIV/0!</v>
      </c>
      <c r="CB313"/>
      <c r="CC313"/>
      <c r="CD313"/>
      <c r="CE313" s="83"/>
      <c r="CF313"/>
      <c r="CG313"/>
      <c r="CH313"/>
      <c r="CI313"/>
      <c r="CJ313"/>
      <c r="CK313"/>
      <c r="CL313"/>
      <c r="CM313"/>
      <c r="CN313"/>
      <c r="CO313"/>
      <c r="CP313"/>
    </row>
    <row r="314" spans="1:94" ht="22.5" customHeight="1">
      <c r="A314" s="22">
        <v>44221</v>
      </c>
      <c r="B314" s="3" t="str">
        <f>TEXT(Table1[[#This Row],[Date]],"dddd")</f>
        <v>الإثنين</v>
      </c>
      <c r="C314" s="3">
        <f>WEEKNUM(Table1[[#This Row],[Date]],16)</f>
        <v>5</v>
      </c>
      <c r="D314" s="3" t="str">
        <f>TEXT(Table1[[#This Row],[Date]],"mmmm")</f>
        <v>يناير</v>
      </c>
      <c r="E314" s="3" t="str">
        <f>TEXT(Table1[[#This Row],[Date]],"yyyy")</f>
        <v>2021</v>
      </c>
      <c r="F314" s="3" t="s">
        <v>9</v>
      </c>
      <c r="G314" s="3">
        <v>380</v>
      </c>
      <c r="H314" s="3" t="s">
        <v>154</v>
      </c>
      <c r="I314" s="3" t="s">
        <v>87</v>
      </c>
      <c r="J314" s="3">
        <f>IFERROR(VLOOKUP(Table1[[#This Row],[FoamType]],$CB$1:$CC$25,2,FALSE),0)</f>
        <v>2</v>
      </c>
      <c r="K314" s="3">
        <v>200</v>
      </c>
      <c r="L314" s="3">
        <v>100</v>
      </c>
      <c r="M314" s="3">
        <v>5</v>
      </c>
      <c r="Q314" s="15">
        <v>25</v>
      </c>
      <c r="S314" s="3">
        <v>5.0999999999999996</v>
      </c>
      <c r="T314" s="3">
        <v>12</v>
      </c>
      <c r="U314" s="1">
        <v>12</v>
      </c>
      <c r="V314" s="1"/>
      <c r="W314" s="1">
        <v>25</v>
      </c>
      <c r="X314" s="1">
        <f>IFERROR(   Table1[[#This Row],[البلوكات /م3]]+Table1[[#This Row],[البواقى
 المنصرفه
/م3]]-Table1[[#This Row],[البواقى
/م3]],0)</f>
        <v>12.84</v>
      </c>
      <c r="Y314" s="23">
        <f t="shared" si="49"/>
        <v>14.64</v>
      </c>
      <c r="Z314" s="3">
        <v>2</v>
      </c>
      <c r="AA314" s="12">
        <v>0</v>
      </c>
      <c r="AB314" s="15">
        <v>25</v>
      </c>
      <c r="AC314" s="20">
        <v>1.8</v>
      </c>
      <c r="AD314" s="9">
        <f>IFERROR((Table1[[#This Row],[إجمالى الإستهلاك
/م3]]-Table1[[#This Row],[الكمية 
المنتجة
/م3
 ]]),0)</f>
        <v>0.83999999999999986</v>
      </c>
      <c r="AE314" s="29">
        <f>IFERROR((Table1[[#This Row],[الهالك
/م3]]/Table1[[#This Row],[إجمالى الإستهلاك
/م3]]),0)</f>
        <v>6.5420560747663545E-2</v>
      </c>
      <c r="AG314" s="5">
        <f>IFERROR((Table1[[#This Row],[عدد
البلوكات]]*0.12),"")</f>
        <v>0.24</v>
      </c>
      <c r="AH31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</v>
      </c>
      <c r="AI314" s="3"/>
      <c r="AJ314" s="59">
        <f>IFERROR(Table1[[#This Row],[Plan Hour]]/Table1[[#This Row],[ساعات
العمل
الفعلية]],0)</f>
        <v>0</v>
      </c>
      <c r="AK314" s="1">
        <f>IFERROR((Table1[[#This Row],[الكمية 
الفعلية
/م3]]-Table1[[#This Row],[الكمية 
المنتجة
/م3
 ]]),"")</f>
        <v>0</v>
      </c>
      <c r="AU314" s="18"/>
      <c r="AV314" s="18"/>
      <c r="AW314" s="1"/>
      <c r="AX314" s="1"/>
      <c r="AY314" s="1"/>
      <c r="AZ314" s="1"/>
      <c r="BA314" s="1"/>
      <c r="BB314" s="1" t="e">
        <f t="shared" si="50"/>
        <v>#DIV/0!</v>
      </c>
      <c r="BC314" s="1"/>
      <c r="BD314" s="1" t="e">
        <f t="shared" si="45"/>
        <v>#DIV/0!</v>
      </c>
      <c r="BE314" s="1"/>
      <c r="BF314" s="33">
        <f t="shared" ref="BF314:BF378" si="51">(BE314/7.32)</f>
        <v>0</v>
      </c>
      <c r="BG314" s="11" t="e">
        <f t="shared" si="46"/>
        <v>#DIV/0!</v>
      </c>
      <c r="CB314"/>
      <c r="CC314"/>
      <c r="CD314"/>
      <c r="CE314" s="83"/>
      <c r="CF314"/>
      <c r="CG314"/>
      <c r="CH314"/>
      <c r="CI314"/>
      <c r="CJ314"/>
      <c r="CK314"/>
      <c r="CL314"/>
      <c r="CM314"/>
      <c r="CN314"/>
      <c r="CO314"/>
      <c r="CP314"/>
    </row>
    <row r="315" spans="1:94" ht="22.5" customHeight="1">
      <c r="A315" s="22">
        <v>44221</v>
      </c>
      <c r="B315" s="3" t="str">
        <f>TEXT(Table1[[#This Row],[Date]],"dddd")</f>
        <v>الإثنين</v>
      </c>
      <c r="C315" s="3">
        <f>WEEKNUM(Table1[[#This Row],[Date]],16)</f>
        <v>5</v>
      </c>
      <c r="D315" s="3" t="str">
        <f>TEXT(Table1[[#This Row],[Date]],"mmmm")</f>
        <v>يناير</v>
      </c>
      <c r="E315" s="3" t="str">
        <f>TEXT(Table1[[#This Row],[Date]],"yyyy")</f>
        <v>2021</v>
      </c>
      <c r="F315" s="3" t="s">
        <v>9</v>
      </c>
      <c r="G315" s="3">
        <v>358</v>
      </c>
      <c r="H315" s="3" t="s">
        <v>138</v>
      </c>
      <c r="I315" s="3" t="s">
        <v>91</v>
      </c>
      <c r="J315" s="3">
        <f>IFERROR(VLOOKUP(Table1[[#This Row],[FoamType]],$CB$1:$CC$25,2,FALSE),0)</f>
        <v>1</v>
      </c>
      <c r="K315" s="3">
        <v>100</v>
      </c>
      <c r="L315" s="3">
        <v>50</v>
      </c>
      <c r="M315" s="3">
        <v>2</v>
      </c>
      <c r="Q315" s="15">
        <v>10</v>
      </c>
      <c r="R315" s="3">
        <v>50</v>
      </c>
      <c r="S315" s="3">
        <v>2.2000000000000002</v>
      </c>
      <c r="T315" s="3">
        <f t="shared" ref="T315:T333" si="52">K315*L315*R315*S315/1000000</f>
        <v>0.55000000000000004</v>
      </c>
      <c r="U315" s="1">
        <f t="shared" ref="U315:U333" si="53">K315*L315*M315*R315/1000000</f>
        <v>0.5</v>
      </c>
      <c r="V315" s="1"/>
      <c r="W315" s="1"/>
      <c r="X315" s="1">
        <f>IFERROR(   Table1[[#This Row],[البلوكات /م3]]+Table1[[#This Row],[البواقى
 المنصرفه
/م3]]-Table1[[#This Row],[البواقى
/م3]],0)</f>
        <v>0</v>
      </c>
      <c r="Y315" s="23">
        <f t="shared" si="49"/>
        <v>0</v>
      </c>
      <c r="AB315" s="15"/>
      <c r="AD315" s="9">
        <f>IFERROR((Table1[[#This Row],[إجمالى الإستهلاك
/م3]]-Table1[[#This Row],[الكمية 
المنتجة
/م3
 ]]),0)</f>
        <v>-0.5</v>
      </c>
      <c r="AE315" s="29">
        <f>IFERROR((Table1[[#This Row],[الهالك
/م3]]/Table1[[#This Row],[إجمالى الإستهلاك
/م3]]),0)</f>
        <v>0</v>
      </c>
      <c r="AG315" s="5">
        <f>IFERROR((Table1[[#This Row],[عدد
البلوكات]]*0.12),"")</f>
        <v>0</v>
      </c>
      <c r="AH31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</v>
      </c>
      <c r="AI315" s="3"/>
      <c r="AJ315" s="59">
        <f>IFERROR(Table1[[#This Row],[Plan Hour]]/Table1[[#This Row],[ساعات
العمل
الفعلية]],0)</f>
        <v>0</v>
      </c>
      <c r="AK315" s="1">
        <f>IFERROR((Table1[[#This Row],[الكمية 
الفعلية
/م3]]-Table1[[#This Row],[الكمية 
المنتجة
/م3
 ]]),"")</f>
        <v>5.0000000000000044E-2</v>
      </c>
      <c r="AU315" s="18"/>
      <c r="AV315" s="18"/>
      <c r="AW315" s="1"/>
      <c r="AX315" s="1"/>
      <c r="AY315" s="1"/>
      <c r="AZ315" s="1"/>
      <c r="BA315" s="1"/>
      <c r="BB315" s="1" t="e">
        <f t="shared" si="50"/>
        <v>#DIV/0!</v>
      </c>
      <c r="BC315" s="1"/>
      <c r="BD315" s="1" t="e">
        <f t="shared" si="45"/>
        <v>#DIV/0!</v>
      </c>
      <c r="BE315" s="1"/>
      <c r="BF315" s="33">
        <f t="shared" si="51"/>
        <v>0</v>
      </c>
      <c r="BG315" s="11" t="e">
        <f t="shared" si="46"/>
        <v>#DIV/0!</v>
      </c>
      <c r="CB315"/>
      <c r="CC315"/>
      <c r="CD315"/>
      <c r="CE315" s="83"/>
      <c r="CF315"/>
      <c r="CG315"/>
      <c r="CH315"/>
      <c r="CI315"/>
      <c r="CJ315"/>
      <c r="CK315"/>
      <c r="CL315"/>
      <c r="CM315"/>
      <c r="CN315"/>
      <c r="CO315"/>
      <c r="CP315"/>
    </row>
    <row r="316" spans="1:94" ht="22.5" customHeight="1">
      <c r="A316" s="22">
        <v>44221</v>
      </c>
      <c r="B316" s="3" t="str">
        <f>TEXT(Table1[[#This Row],[Date]],"dddd")</f>
        <v>الإثنين</v>
      </c>
      <c r="C316" s="3">
        <f>WEEKNUM(Table1[[#This Row],[Date]],16)</f>
        <v>5</v>
      </c>
      <c r="D316" s="3" t="str">
        <f>TEXT(Table1[[#This Row],[Date]],"mmmm")</f>
        <v>يناير</v>
      </c>
      <c r="E316" s="3" t="str">
        <f>TEXT(Table1[[#This Row],[Date]],"yyyy")</f>
        <v>2021</v>
      </c>
      <c r="F316" s="3" t="s">
        <v>9</v>
      </c>
      <c r="G316" s="3">
        <v>377</v>
      </c>
      <c r="H316" s="3" t="s">
        <v>161</v>
      </c>
      <c r="I316" s="3" t="s">
        <v>84</v>
      </c>
      <c r="J316" s="3">
        <f>IFERROR(VLOOKUP(Table1[[#This Row],[FoamType]],$CB$1:$CC$25,2,FALSE),0)</f>
        <v>4</v>
      </c>
      <c r="K316" s="3">
        <v>40</v>
      </c>
      <c r="L316" s="3">
        <v>40</v>
      </c>
      <c r="M316" s="3">
        <v>34</v>
      </c>
      <c r="Q316" s="15">
        <v>12</v>
      </c>
      <c r="R316" s="3">
        <v>72</v>
      </c>
      <c r="S316" s="3">
        <v>34</v>
      </c>
      <c r="T316" s="3">
        <f t="shared" si="52"/>
        <v>3.9167999999999998</v>
      </c>
      <c r="U316" s="1">
        <f t="shared" si="53"/>
        <v>3.9167999999999998</v>
      </c>
      <c r="V316" s="1"/>
      <c r="W316" s="1"/>
      <c r="X316" s="1">
        <f>IFERROR(   Table1[[#This Row],[البلوكات /م3]]+Table1[[#This Row],[البواقى
 المنصرفه
/م3]]-Table1[[#This Row],[البواقى
/م3]],0)</f>
        <v>3.9400000000000004</v>
      </c>
      <c r="Y316" s="23">
        <f t="shared" si="49"/>
        <v>0</v>
      </c>
      <c r="AA316" s="12">
        <v>5.12</v>
      </c>
      <c r="AB316" s="15">
        <v>12</v>
      </c>
      <c r="AC316" s="20">
        <v>1.18</v>
      </c>
      <c r="AD316" s="9">
        <f>IFERROR((Table1[[#This Row],[إجمالى الإستهلاك
/م3]]-Table1[[#This Row],[الكمية 
المنتجة
/م3
 ]]),0)</f>
        <v>2.3200000000000554E-2</v>
      </c>
      <c r="AE316" s="29">
        <f>IFERROR((Table1[[#This Row],[الهالك
/م3]]/Table1[[#This Row],[إجمالى الإستهلاك
/م3]]),0)</f>
        <v>5.8883248730965867E-3</v>
      </c>
      <c r="AG316" s="5">
        <f>IFERROR((Table1[[#This Row],[عدد
البلوكات]]*0.12),"")</f>
        <v>0</v>
      </c>
      <c r="AH31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0.97919999999999996</v>
      </c>
      <c r="AI316" s="3"/>
      <c r="AJ316" s="59">
        <f>IFERROR(Table1[[#This Row],[Plan Hour]]/Table1[[#This Row],[ساعات
العمل
الفعلية]],0)</f>
        <v>0</v>
      </c>
      <c r="AK316" s="1">
        <f>IFERROR((Table1[[#This Row],[الكمية 
الفعلية
/م3]]-Table1[[#This Row],[الكمية 
المنتجة
/م3
 ]]),"")</f>
        <v>0</v>
      </c>
      <c r="AU316" s="18"/>
      <c r="AV316" s="18"/>
      <c r="AW316" s="1"/>
      <c r="AX316" s="1"/>
      <c r="AY316" s="1"/>
      <c r="AZ316" s="1"/>
      <c r="BA316" s="1"/>
      <c r="BB316" s="1" t="e">
        <f t="shared" si="50"/>
        <v>#DIV/0!</v>
      </c>
      <c r="BC316" s="1"/>
      <c r="BD316" s="1" t="e">
        <f t="shared" si="45"/>
        <v>#DIV/0!</v>
      </c>
      <c r="BE316" s="1"/>
      <c r="BF316" s="33">
        <f t="shared" si="51"/>
        <v>0</v>
      </c>
      <c r="BG316" s="11" t="e">
        <f t="shared" si="46"/>
        <v>#DIV/0!</v>
      </c>
      <c r="CB316"/>
      <c r="CC316"/>
      <c r="CD316"/>
      <c r="CE316" s="83"/>
      <c r="CF316"/>
      <c r="CG316"/>
      <c r="CH316"/>
      <c r="CI316"/>
      <c r="CJ316"/>
      <c r="CK316"/>
      <c r="CL316"/>
      <c r="CM316"/>
      <c r="CN316"/>
      <c r="CO316"/>
      <c r="CP316"/>
    </row>
    <row r="317" spans="1:94" ht="22.5" customHeight="1">
      <c r="A317" s="22">
        <v>44221</v>
      </c>
      <c r="B317" s="3" t="str">
        <f>TEXT(Table1[[#This Row],[Date]],"dddd")</f>
        <v>الإثنين</v>
      </c>
      <c r="C317" s="3">
        <f>WEEKNUM(Table1[[#This Row],[Date]],16)</f>
        <v>5</v>
      </c>
      <c r="D317" s="3" t="str">
        <f>TEXT(Table1[[#This Row],[Date]],"mmmm")</f>
        <v>يناير</v>
      </c>
      <c r="E317" s="3" t="str">
        <f>TEXT(Table1[[#This Row],[Date]],"yyyy")</f>
        <v>2021</v>
      </c>
      <c r="F317" s="3" t="s">
        <v>9</v>
      </c>
      <c r="G317" s="3">
        <v>378</v>
      </c>
      <c r="H317" s="3" t="s">
        <v>179</v>
      </c>
      <c r="I317" s="3" t="s">
        <v>84</v>
      </c>
      <c r="J317" s="3">
        <f>IFERROR(VLOOKUP(Table1[[#This Row],[FoamType]],$CB$1:$CC$25,2,FALSE),0)</f>
        <v>4</v>
      </c>
      <c r="K317" s="3">
        <v>40</v>
      </c>
      <c r="L317" s="3">
        <v>20</v>
      </c>
      <c r="M317" s="3">
        <v>19</v>
      </c>
      <c r="Q317" s="15">
        <v>10</v>
      </c>
      <c r="R317" s="3">
        <v>1598</v>
      </c>
      <c r="S317" s="3">
        <v>19</v>
      </c>
      <c r="T317" s="3">
        <f t="shared" si="52"/>
        <v>24.2896</v>
      </c>
      <c r="U317" s="1">
        <f t="shared" si="53"/>
        <v>24.2896</v>
      </c>
      <c r="V317" s="1"/>
      <c r="W317" s="1">
        <v>10</v>
      </c>
      <c r="X317" s="1">
        <f>IFERROR(   Table1[[#This Row],[البلوكات /م3]]+Table1[[#This Row],[البواقى
 المنصرفه
/م3]]-Table1[[#This Row],[البواقى
/م3]],0)</f>
        <v>25.560000000000002</v>
      </c>
      <c r="Y317" s="23">
        <f t="shared" si="49"/>
        <v>29.28</v>
      </c>
      <c r="Z317" s="3">
        <v>4</v>
      </c>
      <c r="AA317" s="12">
        <v>0</v>
      </c>
      <c r="AB317" s="15"/>
      <c r="AC317" s="20">
        <v>3.72</v>
      </c>
      <c r="AD317" s="9">
        <f>IFERROR((Table1[[#This Row],[إجمالى الإستهلاك
/م3]]-Table1[[#This Row],[الكمية 
المنتجة
/م3
 ]]),0)</f>
        <v>1.2704000000000022</v>
      </c>
      <c r="AE317" s="29">
        <f>IFERROR((Table1[[#This Row],[الهالك
/م3]]/Table1[[#This Row],[إجمالى الإستهلاك
/م3]]),0)</f>
        <v>4.970266040688584E-2</v>
      </c>
      <c r="AG317" s="5">
        <f>IFERROR((Table1[[#This Row],[عدد
البلوكات]]*0.12),"")</f>
        <v>0.48</v>
      </c>
      <c r="AH3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6.0724</v>
      </c>
      <c r="AI317" s="3"/>
      <c r="AJ317" s="59">
        <f>IFERROR(Table1[[#This Row],[Plan Hour]]/Table1[[#This Row],[ساعات
العمل
الفعلية]],0)</f>
        <v>0</v>
      </c>
      <c r="AK317" s="1">
        <f>IFERROR((Table1[[#This Row],[الكمية 
الفعلية
/م3]]-Table1[[#This Row],[الكمية 
المنتجة
/م3
 ]]),"")</f>
        <v>0</v>
      </c>
      <c r="AU317" s="18"/>
      <c r="AV317" s="18"/>
      <c r="AW317" s="1"/>
      <c r="AX317" s="1"/>
      <c r="AY317" s="1"/>
      <c r="AZ317" s="1"/>
      <c r="BA317" s="1"/>
      <c r="BB317" s="1" t="e">
        <f t="shared" si="50"/>
        <v>#DIV/0!</v>
      </c>
      <c r="BC317" s="1"/>
      <c r="BD317" s="1" t="e">
        <f t="shared" si="45"/>
        <v>#DIV/0!</v>
      </c>
      <c r="BE317" s="1"/>
      <c r="BF317" s="33">
        <f t="shared" si="51"/>
        <v>0</v>
      </c>
      <c r="BG317" s="11" t="e">
        <f t="shared" si="46"/>
        <v>#DIV/0!</v>
      </c>
      <c r="CB317"/>
      <c r="CC317"/>
      <c r="CD317"/>
      <c r="CE317" s="83"/>
      <c r="CF317"/>
      <c r="CG317"/>
      <c r="CH317"/>
      <c r="CI317"/>
      <c r="CJ317"/>
      <c r="CK317"/>
      <c r="CL317"/>
      <c r="CM317"/>
      <c r="CN317"/>
      <c r="CO317"/>
      <c r="CP317"/>
    </row>
    <row r="318" spans="1:94" ht="22.5" customHeight="1">
      <c r="A318" s="22">
        <v>44221</v>
      </c>
      <c r="B318" s="3" t="str">
        <f>TEXT(Table1[[#This Row],[Date]],"dddd")</f>
        <v>الإثنين</v>
      </c>
      <c r="C318" s="3">
        <f>WEEKNUM(Table1[[#This Row],[Date]],16)</f>
        <v>5</v>
      </c>
      <c r="D318" s="3" t="str">
        <f>TEXT(Table1[[#This Row],[Date]],"mmmm")</f>
        <v>يناير</v>
      </c>
      <c r="E318" s="3" t="str">
        <f>TEXT(Table1[[#This Row],[Date]],"yyyy")</f>
        <v>2021</v>
      </c>
      <c r="F318" s="3" t="s">
        <v>9</v>
      </c>
      <c r="G318" s="3">
        <v>3</v>
      </c>
      <c r="H318" s="3" t="s">
        <v>47</v>
      </c>
      <c r="I318" s="3" t="s">
        <v>92</v>
      </c>
      <c r="J318" s="3">
        <f>IFERROR(VLOOKUP(Table1[[#This Row],[FoamType]],$CB$1:$CC$25,2,FALSE),0)</f>
        <v>0.6</v>
      </c>
      <c r="K318" s="3">
        <v>62.5</v>
      </c>
      <c r="L318" s="3">
        <v>5</v>
      </c>
      <c r="M318" s="3">
        <v>3</v>
      </c>
      <c r="Q318" s="15">
        <v>35</v>
      </c>
      <c r="S318" s="3">
        <v>3.1</v>
      </c>
      <c r="T318" s="3">
        <v>1</v>
      </c>
      <c r="U318" s="1">
        <v>1</v>
      </c>
      <c r="V318" s="1"/>
      <c r="W318" s="1"/>
      <c r="X318" s="1">
        <f>IFERROR(   Table1[[#This Row],[البلوكات /م3]]+Table1[[#This Row],[البواقى
 المنصرفه
/م3]]-Table1[[#This Row],[البواقى
/م3]],0)</f>
        <v>1.1000000000000001</v>
      </c>
      <c r="Y318" s="23">
        <f t="shared" si="49"/>
        <v>0</v>
      </c>
      <c r="AA318" s="12">
        <v>1.1000000000000001</v>
      </c>
      <c r="AB318" s="15">
        <v>35</v>
      </c>
      <c r="AC318" s="20">
        <v>0</v>
      </c>
      <c r="AD318" s="9">
        <f>IFERROR((Table1[[#This Row],[إجمالى الإستهلاك
/م3]]-Table1[[#This Row],[الكمية 
المنتجة
/م3
 ]]),0)</f>
        <v>0.10000000000000009</v>
      </c>
      <c r="AE318" s="29">
        <f>IFERROR((Table1[[#This Row],[الهالك
/م3]]/Table1[[#This Row],[إجمالى الإستهلاك
/م3]]),0)</f>
        <v>9.0909090909090981E-2</v>
      </c>
      <c r="AG318" s="5">
        <f>IFERROR((Table1[[#This Row],[عدد
البلوكات]]*0.12),"")</f>
        <v>0</v>
      </c>
      <c r="AH31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1.6666666666666667</v>
      </c>
      <c r="AI318" s="3"/>
      <c r="AJ318" s="59">
        <f>IFERROR(Table1[[#This Row],[Plan Hour]]/Table1[[#This Row],[ساعات
العمل
الفعلية]],0)</f>
        <v>0</v>
      </c>
      <c r="AK318" s="1">
        <f>IFERROR((Table1[[#This Row],[الكمية 
الفعلية
/م3]]-Table1[[#This Row],[الكمية 
المنتجة
/م3
 ]]),"")</f>
        <v>0</v>
      </c>
      <c r="AU318" s="18"/>
      <c r="AV318" s="18"/>
      <c r="AW318" s="1"/>
      <c r="AX318" s="1"/>
      <c r="AY318" s="1"/>
      <c r="AZ318" s="1"/>
      <c r="BA318" s="1"/>
      <c r="BB318" s="1" t="e">
        <f t="shared" si="50"/>
        <v>#DIV/0!</v>
      </c>
      <c r="BC318" s="1"/>
      <c r="BD318" s="1" t="e">
        <f t="shared" si="45"/>
        <v>#DIV/0!</v>
      </c>
      <c r="BE318" s="1"/>
      <c r="BF318" s="33">
        <f t="shared" si="51"/>
        <v>0</v>
      </c>
      <c r="BG318" s="11" t="e">
        <f t="shared" si="46"/>
        <v>#DIV/0!</v>
      </c>
      <c r="CB318"/>
      <c r="CC318"/>
      <c r="CD318"/>
      <c r="CE318" s="83"/>
      <c r="CF318"/>
      <c r="CG318"/>
      <c r="CH318"/>
      <c r="CI318"/>
      <c r="CJ318"/>
      <c r="CK318"/>
      <c r="CL318"/>
      <c r="CM318"/>
      <c r="CN318"/>
      <c r="CO318"/>
      <c r="CP318"/>
    </row>
    <row r="319" spans="1:94" ht="22.5" customHeight="1">
      <c r="A319" s="22">
        <v>44221</v>
      </c>
      <c r="B319" s="3" t="str">
        <f>TEXT(Table1[[#This Row],[Date]],"dddd")</f>
        <v>الإثنين</v>
      </c>
      <c r="C319" s="3">
        <f>WEEKNUM(Table1[[#This Row],[Date]],16)</f>
        <v>5</v>
      </c>
      <c r="D319" s="3" t="str">
        <f>TEXT(Table1[[#This Row],[Date]],"mmmm")</f>
        <v>يناير</v>
      </c>
      <c r="E319" s="3" t="str">
        <f>TEXT(Table1[[#This Row],[Date]],"yyyy")</f>
        <v>2021</v>
      </c>
      <c r="F319" s="3" t="s">
        <v>9</v>
      </c>
      <c r="G319" s="3">
        <v>360</v>
      </c>
      <c r="H319" s="3" t="s">
        <v>25</v>
      </c>
      <c r="I319" s="3" t="s">
        <v>92</v>
      </c>
      <c r="J319" s="3">
        <f>IFERROR(VLOOKUP(Table1[[#This Row],[FoamType]],$CB$1:$CC$25,2,FALSE),0)</f>
        <v>0.6</v>
      </c>
      <c r="K319" s="3">
        <v>31</v>
      </c>
      <c r="L319" s="3">
        <v>5</v>
      </c>
      <c r="M319" s="3">
        <v>3</v>
      </c>
      <c r="Q319" s="15">
        <v>15</v>
      </c>
      <c r="S319" s="3">
        <v>3.1</v>
      </c>
      <c r="T319" s="3">
        <v>5</v>
      </c>
      <c r="U319" s="1">
        <v>5</v>
      </c>
      <c r="V319" s="1"/>
      <c r="W319" s="1"/>
      <c r="X319" s="1">
        <f>IFERROR(   Table1[[#This Row],[البلوكات /م3]]+Table1[[#This Row],[البواقى
 المنصرفه
/م3]]-Table1[[#This Row],[البواقى
/م3]],0)</f>
        <v>5.28</v>
      </c>
      <c r="Y319" s="23">
        <f t="shared" si="49"/>
        <v>0</v>
      </c>
      <c r="Z319" s="3">
        <v>0</v>
      </c>
      <c r="AA319" s="12">
        <v>5.28</v>
      </c>
      <c r="AB319" s="15">
        <v>15</v>
      </c>
      <c r="AC319" s="20">
        <v>0</v>
      </c>
      <c r="AD319" s="9">
        <f>IFERROR((Table1[[#This Row],[إجمالى الإستهلاك
/م3]]-Table1[[#This Row],[الكمية 
المنتجة
/م3
 ]]),0)</f>
        <v>0.28000000000000025</v>
      </c>
      <c r="AE319" s="29">
        <f>IFERROR((Table1[[#This Row],[الهالك
/م3]]/Table1[[#This Row],[إجمالى الإستهلاك
/م3]]),0)</f>
        <v>5.3030303030303073E-2</v>
      </c>
      <c r="AG319" s="5">
        <f>IFERROR((Table1[[#This Row],[عدد
البلوكات]]*0.12),"")</f>
        <v>0</v>
      </c>
      <c r="AH31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8.3333333333333339</v>
      </c>
      <c r="AI319" s="3"/>
      <c r="AJ319" s="59">
        <f>IFERROR(Table1[[#This Row],[Plan Hour]]/Table1[[#This Row],[ساعات
العمل
الفعلية]],0)</f>
        <v>0</v>
      </c>
      <c r="AK319" s="1">
        <f>IFERROR((Table1[[#This Row],[الكمية 
الفعلية
/م3]]-Table1[[#This Row],[الكمية 
المنتجة
/م3
 ]]),"")</f>
        <v>0</v>
      </c>
      <c r="AU319" s="18"/>
      <c r="AV319" s="18"/>
      <c r="AW319" s="1"/>
      <c r="AX319" s="1"/>
      <c r="AY319" s="1"/>
      <c r="AZ319" s="1"/>
      <c r="BA319" s="1"/>
      <c r="BB319" s="1" t="e">
        <f t="shared" si="50"/>
        <v>#DIV/0!</v>
      </c>
      <c r="BC319" s="1"/>
      <c r="BD319" s="1" t="e">
        <f t="shared" ref="BD319:BD383" si="54">(7.32-(BE319*BC319))/BE319</f>
        <v>#DIV/0!</v>
      </c>
      <c r="BE319" s="1"/>
      <c r="BF319" s="33">
        <f t="shared" si="51"/>
        <v>0</v>
      </c>
      <c r="BG319" s="11" t="e">
        <f t="shared" si="46"/>
        <v>#DIV/0!</v>
      </c>
      <c r="CB319"/>
      <c r="CC319"/>
      <c r="CD319"/>
      <c r="CE319" s="83"/>
      <c r="CF319"/>
      <c r="CG319"/>
      <c r="CH319"/>
      <c r="CI319"/>
      <c r="CJ319"/>
      <c r="CK319"/>
      <c r="CL319"/>
      <c r="CM319"/>
      <c r="CN319"/>
      <c r="CO319"/>
      <c r="CP319"/>
    </row>
    <row r="320" spans="1:94" ht="22.5" customHeight="1">
      <c r="A320" s="22">
        <v>44221</v>
      </c>
      <c r="B320" s="3" t="str">
        <f>TEXT(Table1[[#This Row],[Date]],"dddd")</f>
        <v>الإثنين</v>
      </c>
      <c r="C320" s="3">
        <f>WEEKNUM(Table1[[#This Row],[Date]],16)</f>
        <v>5</v>
      </c>
      <c r="D320" s="3" t="str">
        <f>TEXT(Table1[[#This Row],[Date]],"mmmm")</f>
        <v>يناير</v>
      </c>
      <c r="E320" s="3" t="str">
        <f>TEXT(Table1[[#This Row],[Date]],"yyyy")</f>
        <v>2021</v>
      </c>
      <c r="F320" s="3" t="s">
        <v>9</v>
      </c>
      <c r="G320" s="3">
        <v>39</v>
      </c>
      <c r="H320" s="3" t="s">
        <v>150</v>
      </c>
      <c r="I320" s="3" t="s">
        <v>92</v>
      </c>
      <c r="J320" s="3">
        <f>IFERROR(VLOOKUP(Table1[[#This Row],[FoamType]],$CB$1:$CC$25,2,FALSE),0)</f>
        <v>0.6</v>
      </c>
      <c r="K320" s="3">
        <v>30</v>
      </c>
      <c r="L320" s="3">
        <v>30</v>
      </c>
      <c r="M320" s="3">
        <v>4</v>
      </c>
      <c r="Q320" s="15">
        <v>8</v>
      </c>
      <c r="R320" s="3">
        <v>2500</v>
      </c>
      <c r="S320" s="3">
        <v>4.2</v>
      </c>
      <c r="T320" s="3">
        <f t="shared" si="52"/>
        <v>9.4499999999999993</v>
      </c>
      <c r="U320" s="1">
        <f t="shared" si="53"/>
        <v>9</v>
      </c>
      <c r="V320" s="1"/>
      <c r="W320" s="1">
        <v>8</v>
      </c>
      <c r="X320" s="1">
        <f>IFERROR(   Table1[[#This Row],[البلوكات /م3]]+Table1[[#This Row],[البواقى
 المنصرفه
/م3]]-Table1[[#This Row],[البواقى
/م3]],0)</f>
        <v>9.92</v>
      </c>
      <c r="Y320" s="23">
        <f t="shared" si="49"/>
        <v>7.32</v>
      </c>
      <c r="Z320" s="3">
        <v>1</v>
      </c>
      <c r="AA320" s="12">
        <v>3.2</v>
      </c>
      <c r="AB320" s="15">
        <v>10</v>
      </c>
      <c r="AC320" s="20">
        <v>0.6</v>
      </c>
      <c r="AD320" s="9">
        <f>IFERROR((Table1[[#This Row],[إجمالى الإستهلاك
/م3]]-Table1[[#This Row],[الكمية 
المنتجة
/م3
 ]]),0)</f>
        <v>0.91999999999999993</v>
      </c>
      <c r="AE320" s="29">
        <f>IFERROR((Table1[[#This Row],[الهالك
/م3]]/Table1[[#This Row],[إجمالى الإستهلاك
/م3]]),0)</f>
        <v>9.2741935483870955E-2</v>
      </c>
      <c r="AG320" s="5">
        <f>IFERROR((Table1[[#This Row],[عدد
البلوكات]]*0.12),"")</f>
        <v>0.12</v>
      </c>
      <c r="AH32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15</v>
      </c>
      <c r="AI320" s="3"/>
      <c r="AJ320" s="59">
        <f>IFERROR(Table1[[#This Row],[Plan Hour]]/Table1[[#This Row],[ساعات
العمل
الفعلية]],0)</f>
        <v>0</v>
      </c>
      <c r="AK320" s="1">
        <f>IFERROR((Table1[[#This Row],[الكمية 
الفعلية
/م3]]-Table1[[#This Row],[الكمية 
المنتجة
/م3
 ]]),"")</f>
        <v>0.44999999999999929</v>
      </c>
      <c r="AU320" s="18"/>
      <c r="AV320" s="18"/>
      <c r="AW320" s="1"/>
      <c r="AX320" s="1"/>
      <c r="AY320" s="1"/>
      <c r="AZ320" s="1"/>
      <c r="BA320" s="1"/>
      <c r="BB320" s="1" t="e">
        <f t="shared" si="50"/>
        <v>#DIV/0!</v>
      </c>
      <c r="BC320" s="1"/>
      <c r="BD320" s="1" t="e">
        <f t="shared" si="54"/>
        <v>#DIV/0!</v>
      </c>
      <c r="BE320" s="1"/>
      <c r="BF320" s="33">
        <f t="shared" si="51"/>
        <v>0</v>
      </c>
      <c r="BG320" s="11" t="e">
        <f t="shared" si="46"/>
        <v>#DIV/0!</v>
      </c>
      <c r="CB320"/>
      <c r="CC320"/>
      <c r="CD320"/>
      <c r="CE320" s="83"/>
      <c r="CF320"/>
      <c r="CG320"/>
      <c r="CH320"/>
      <c r="CI320"/>
      <c r="CJ320"/>
      <c r="CK320"/>
      <c r="CL320"/>
      <c r="CM320"/>
      <c r="CN320"/>
      <c r="CO320"/>
      <c r="CP320"/>
    </row>
    <row r="321" spans="1:94" ht="22.5" customHeight="1">
      <c r="A321" s="22">
        <v>44221</v>
      </c>
      <c r="B321" s="3" t="str">
        <f>TEXT(Table1[[#This Row],[Date]],"dddd")</f>
        <v>الإثنين</v>
      </c>
      <c r="C321" s="3">
        <f>WEEKNUM(Table1[[#This Row],[Date]],16)</f>
        <v>5</v>
      </c>
      <c r="D321" s="3" t="str">
        <f>TEXT(Table1[[#This Row],[Date]],"mmmm")</f>
        <v>يناير</v>
      </c>
      <c r="E321" s="3" t="str">
        <f>TEXT(Table1[[#This Row],[Date]],"yyyy")</f>
        <v>2021</v>
      </c>
      <c r="F321" s="3" t="s">
        <v>9</v>
      </c>
      <c r="G321" s="3">
        <v>93</v>
      </c>
      <c r="H321" s="3" t="s">
        <v>150</v>
      </c>
      <c r="I321" s="3" t="s">
        <v>92</v>
      </c>
      <c r="J321" s="3">
        <f>IFERROR(VLOOKUP(Table1[[#This Row],[FoamType]],$CB$1:$CC$25,2,FALSE),0)</f>
        <v>0.6</v>
      </c>
      <c r="K321" s="3">
        <v>56</v>
      </c>
      <c r="L321" s="3">
        <v>38</v>
      </c>
      <c r="M321" s="3">
        <v>2</v>
      </c>
      <c r="Q321" s="15">
        <v>8</v>
      </c>
      <c r="R321" s="3">
        <v>400</v>
      </c>
      <c r="S321" s="3">
        <v>2.2000000000000002</v>
      </c>
      <c r="T321" s="3">
        <f t="shared" si="52"/>
        <v>1.8726400000000003</v>
      </c>
      <c r="U321" s="1">
        <f t="shared" si="53"/>
        <v>1.7023999999999999</v>
      </c>
      <c r="V321" s="1"/>
      <c r="W321" s="1"/>
      <c r="X321" s="1">
        <f>IFERROR(   Table1[[#This Row],[البلوكات /م3]]+Table1[[#This Row],[البواقى
 المنصرفه
/م3]]-Table1[[#This Row],[البواقى
/م3]],0)</f>
        <v>2.3199999999999998</v>
      </c>
      <c r="Y321" s="23">
        <f t="shared" si="49"/>
        <v>0</v>
      </c>
      <c r="Z321" s="3">
        <v>0</v>
      </c>
      <c r="AA321" s="12">
        <v>2.3199999999999998</v>
      </c>
      <c r="AB321" s="15">
        <v>10</v>
      </c>
      <c r="AC321" s="20">
        <v>0</v>
      </c>
      <c r="AD321" s="9">
        <f>IFERROR((Table1[[#This Row],[إجمالى الإستهلاك
/م3]]-Table1[[#This Row],[الكمية 
المنتجة
/م3
 ]]),0)</f>
        <v>0.61759999999999993</v>
      </c>
      <c r="AE321" s="29">
        <f>IFERROR((Table1[[#This Row],[الهالك
/م3]]/Table1[[#This Row],[إجمالى الإستهلاك
/م3]]),0)</f>
        <v>0.26620689655172414</v>
      </c>
      <c r="AG321" s="5">
        <f>IFERROR((Table1[[#This Row],[عدد
البلوكات]]*0.12),"")</f>
        <v>0</v>
      </c>
      <c r="AH32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2.8373333333333335</v>
      </c>
      <c r="AI321" s="3"/>
      <c r="AJ321" s="59">
        <f>IFERROR(Table1[[#This Row],[Plan Hour]]/Table1[[#This Row],[ساعات
العمل
الفعلية]],0)</f>
        <v>0</v>
      </c>
      <c r="AK321" s="1">
        <f>IFERROR((Table1[[#This Row],[الكمية 
الفعلية
/م3]]-Table1[[#This Row],[الكمية 
المنتجة
/م3
 ]]),"")</f>
        <v>0.17024000000000039</v>
      </c>
      <c r="AU321" s="18"/>
      <c r="AV321" s="18"/>
      <c r="AW321" s="1"/>
      <c r="AX321" s="1"/>
      <c r="AY321" s="1"/>
      <c r="AZ321" s="1"/>
      <c r="BA321" s="1"/>
      <c r="BB321" s="1" t="e">
        <f t="shared" si="50"/>
        <v>#DIV/0!</v>
      </c>
      <c r="BC321" s="1"/>
      <c r="BD321" s="1" t="e">
        <f t="shared" si="54"/>
        <v>#DIV/0!</v>
      </c>
      <c r="BE321" s="1"/>
      <c r="BF321" s="33">
        <f t="shared" si="51"/>
        <v>0</v>
      </c>
      <c r="BG321" s="11" t="e">
        <f t="shared" si="46"/>
        <v>#DIV/0!</v>
      </c>
      <c r="CB321"/>
      <c r="CC321"/>
      <c r="CD321"/>
      <c r="CE321" s="83"/>
      <c r="CF321"/>
      <c r="CG321"/>
      <c r="CH321"/>
      <c r="CI321"/>
      <c r="CJ321"/>
      <c r="CK321"/>
      <c r="CL321"/>
      <c r="CM321"/>
      <c r="CN321"/>
      <c r="CO321"/>
      <c r="CP321"/>
    </row>
    <row r="322" spans="1:94" ht="22.5" customHeight="1">
      <c r="A322" s="22">
        <v>44221</v>
      </c>
      <c r="B322" s="3" t="str">
        <f>TEXT(Table1[[#This Row],[Date]],"dddd")</f>
        <v>الإثنين</v>
      </c>
      <c r="C322" s="3">
        <f>WEEKNUM(Table1[[#This Row],[Date]],16)</f>
        <v>5</v>
      </c>
      <c r="D322" s="3" t="str">
        <f>TEXT(Table1[[#This Row],[Date]],"mmmm")</f>
        <v>يناير</v>
      </c>
      <c r="E322" s="3" t="str">
        <f>TEXT(Table1[[#This Row],[Date]],"yyyy")</f>
        <v>2021</v>
      </c>
      <c r="F322" s="3" t="s">
        <v>9</v>
      </c>
      <c r="G322" s="3">
        <v>361</v>
      </c>
      <c r="H322" s="3" t="s">
        <v>117</v>
      </c>
      <c r="I322" s="3" t="s">
        <v>92</v>
      </c>
      <c r="J322" s="3">
        <f>IFERROR(VLOOKUP(Table1[[#This Row],[FoamType]],$CB$1:$CC$25,2,FALSE),0)</f>
        <v>0.6</v>
      </c>
      <c r="K322" s="3">
        <v>49</v>
      </c>
      <c r="L322" s="3">
        <v>5</v>
      </c>
      <c r="M322" s="3">
        <v>5</v>
      </c>
      <c r="Q322" s="15">
        <v>12</v>
      </c>
      <c r="R322" s="3">
        <v>200</v>
      </c>
      <c r="S322" s="3">
        <v>5.0999999999999996</v>
      </c>
      <c r="T322" s="3">
        <f t="shared" si="52"/>
        <v>0.24989999999999998</v>
      </c>
      <c r="U322" s="1">
        <f t="shared" si="53"/>
        <v>0.245</v>
      </c>
      <c r="V322" s="1"/>
      <c r="W322" s="1"/>
      <c r="X322" s="1">
        <f>IFERROR(   Table1[[#This Row],[البلوكات /م3]]+Table1[[#This Row],[البواقى
 المنصرفه
/م3]]-Table1[[#This Row],[البواقى
/م3]],0)</f>
        <v>1.18</v>
      </c>
      <c r="Y322" s="23">
        <f t="shared" si="49"/>
        <v>0</v>
      </c>
      <c r="Z322" s="3">
        <v>0</v>
      </c>
      <c r="AA322" s="12">
        <v>1.18</v>
      </c>
      <c r="AB322" s="15">
        <v>12</v>
      </c>
      <c r="AC322" s="20">
        <v>0</v>
      </c>
      <c r="AD322" s="9">
        <f>IFERROR((Table1[[#This Row],[إجمالى الإستهلاك
/م3]]-Table1[[#This Row],[الكمية 
المنتجة
/م3
 ]]),0)</f>
        <v>0.93499999999999994</v>
      </c>
      <c r="AE322" s="29">
        <f>IFERROR((Table1[[#This Row],[الهالك
/م3]]/Table1[[#This Row],[إجمالى الإستهلاك
/م3]]),0)</f>
        <v>0.7923728813559322</v>
      </c>
      <c r="AG322" s="5">
        <f>IFERROR((Table1[[#This Row],[عدد
البلوكات]]*0.12),"")</f>
        <v>0</v>
      </c>
      <c r="AH32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0.40833333333333333</v>
      </c>
      <c r="AI322" s="3"/>
      <c r="AJ322" s="59">
        <f>IFERROR(Table1[[#This Row],[Plan Hour]]/Table1[[#This Row],[ساعات
العمل
الفعلية]],0)</f>
        <v>0</v>
      </c>
      <c r="AK322" s="1">
        <f>IFERROR((Table1[[#This Row],[الكمية 
الفعلية
/م3]]-Table1[[#This Row],[الكمية 
المنتجة
/م3
 ]]),"")</f>
        <v>4.8999999999999877E-3</v>
      </c>
      <c r="AU322" s="18"/>
      <c r="AV322" s="18"/>
      <c r="AW322" s="1"/>
      <c r="AX322" s="1"/>
      <c r="AY322" s="1"/>
      <c r="AZ322" s="1"/>
      <c r="BA322" s="1"/>
      <c r="BB322" s="1" t="e">
        <f t="shared" si="50"/>
        <v>#DIV/0!</v>
      </c>
      <c r="BC322" s="1"/>
      <c r="BD322" s="1" t="e">
        <f t="shared" si="54"/>
        <v>#DIV/0!</v>
      </c>
      <c r="BE322" s="1"/>
      <c r="BF322" s="33">
        <f t="shared" si="51"/>
        <v>0</v>
      </c>
      <c r="BG322" s="11" t="e">
        <f t="shared" si="46"/>
        <v>#DIV/0!</v>
      </c>
      <c r="CB322"/>
      <c r="CC322"/>
      <c r="CD322"/>
      <c r="CE322" s="83"/>
      <c r="CF322"/>
      <c r="CG322"/>
      <c r="CH322"/>
      <c r="CI322"/>
      <c r="CJ322"/>
      <c r="CK322"/>
      <c r="CL322"/>
      <c r="CM322"/>
      <c r="CN322"/>
      <c r="CO322"/>
      <c r="CP322"/>
    </row>
    <row r="323" spans="1:94" ht="22.5" customHeight="1">
      <c r="A323" s="22">
        <v>44221</v>
      </c>
      <c r="B323" s="3" t="str">
        <f>TEXT(Table1[[#This Row],[Date]],"dddd")</f>
        <v>الإثنين</v>
      </c>
      <c r="C323" s="3">
        <f>WEEKNUM(Table1[[#This Row],[Date]],16)</f>
        <v>5</v>
      </c>
      <c r="D323" s="3" t="str">
        <f>TEXT(Table1[[#This Row],[Date]],"mmmm")</f>
        <v>يناير</v>
      </c>
      <c r="E323" s="3" t="str">
        <f>TEXT(Table1[[#This Row],[Date]],"yyyy")</f>
        <v>2021</v>
      </c>
      <c r="F323" s="3" t="s">
        <v>9</v>
      </c>
      <c r="G323" s="3">
        <v>361</v>
      </c>
      <c r="H323" s="3" t="s">
        <v>117</v>
      </c>
      <c r="I323" s="3" t="s">
        <v>92</v>
      </c>
      <c r="J323" s="3">
        <f>IFERROR(VLOOKUP(Table1[[#This Row],[FoamType]],$CB$1:$CC$25,2,FALSE),0)</f>
        <v>0.6</v>
      </c>
      <c r="K323" s="3">
        <v>69</v>
      </c>
      <c r="L323" s="3">
        <v>5</v>
      </c>
      <c r="M323" s="3">
        <v>5</v>
      </c>
      <c r="Q323" s="15">
        <v>12</v>
      </c>
      <c r="R323" s="3">
        <v>400</v>
      </c>
      <c r="S323" s="3">
        <v>5.0999999999999996</v>
      </c>
      <c r="T323" s="3">
        <f t="shared" si="52"/>
        <v>0.70379999999999998</v>
      </c>
      <c r="U323" s="1">
        <f t="shared" si="53"/>
        <v>0.69</v>
      </c>
      <c r="V323" s="1"/>
      <c r="W323" s="1"/>
      <c r="X323" s="1">
        <f>IFERROR(   Table1[[#This Row],[البلوكات /م3]]+Table1[[#This Row],[البواقى
 المنصرفه
/م3]]-Table1[[#This Row],[البواقى
/م3]],0)</f>
        <v>0</v>
      </c>
      <c r="Y323" s="23">
        <f t="shared" si="49"/>
        <v>0</v>
      </c>
      <c r="AB323" s="15"/>
      <c r="AD323" s="9">
        <f>IFERROR((Table1[[#This Row],[إجمالى الإستهلاك
/م3]]-Table1[[#This Row],[الكمية 
المنتجة
/م3
 ]]),0)</f>
        <v>-0.69</v>
      </c>
      <c r="AE323" s="29">
        <f>IFERROR((Table1[[#This Row],[الهالك
/م3]]/Table1[[#This Row],[إجمالى الإستهلاك
/م3]]),0)</f>
        <v>0</v>
      </c>
      <c r="AG323" s="5">
        <f>IFERROR((Table1[[#This Row],[عدد
البلوكات]]*0.12),"")</f>
        <v>0</v>
      </c>
      <c r="AH32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1.1499999999999999</v>
      </c>
      <c r="AI323" s="3"/>
      <c r="AJ323" s="59">
        <f>IFERROR(Table1[[#This Row],[Plan Hour]]/Table1[[#This Row],[ساعات
العمل
الفعلية]],0)</f>
        <v>0</v>
      </c>
      <c r="AK323" s="1">
        <f>IFERROR((Table1[[#This Row],[الكمية 
الفعلية
/م3]]-Table1[[#This Row],[الكمية 
المنتجة
/م3
 ]]),"")</f>
        <v>1.3800000000000034E-2</v>
      </c>
      <c r="AU323" s="18"/>
      <c r="AV323" s="18"/>
      <c r="AW323" s="1"/>
      <c r="AX323" s="1"/>
      <c r="AY323" s="1"/>
      <c r="AZ323" s="1"/>
      <c r="BA323" s="1"/>
      <c r="BB323" s="1" t="e">
        <f t="shared" si="50"/>
        <v>#DIV/0!</v>
      </c>
      <c r="BC323" s="1"/>
      <c r="BD323" s="1" t="e">
        <f t="shared" si="54"/>
        <v>#DIV/0!</v>
      </c>
      <c r="BE323" s="1"/>
      <c r="BF323" s="33">
        <f t="shared" si="51"/>
        <v>0</v>
      </c>
      <c r="BG323" s="11" t="e">
        <f t="shared" si="46"/>
        <v>#DIV/0!</v>
      </c>
      <c r="CB323"/>
      <c r="CC323"/>
      <c r="CD323"/>
      <c r="CE323" s="83"/>
      <c r="CF323"/>
      <c r="CG323"/>
      <c r="CH323"/>
      <c r="CI323"/>
      <c r="CJ323"/>
      <c r="CK323"/>
      <c r="CL323"/>
      <c r="CM323"/>
      <c r="CN323"/>
      <c r="CO323"/>
      <c r="CP323"/>
    </row>
    <row r="324" spans="1:94" ht="22.5" customHeight="1">
      <c r="A324" s="22">
        <v>44221</v>
      </c>
      <c r="B324" s="3" t="str">
        <f>TEXT(Table1[[#This Row],[Date]],"dddd")</f>
        <v>الإثنين</v>
      </c>
      <c r="C324" s="3">
        <f>WEEKNUM(Table1[[#This Row],[Date]],16)</f>
        <v>5</v>
      </c>
      <c r="D324" s="3" t="str">
        <f>TEXT(Table1[[#This Row],[Date]],"mmmm")</f>
        <v>يناير</v>
      </c>
      <c r="E324" s="3" t="str">
        <f>TEXT(Table1[[#This Row],[Date]],"yyyy")</f>
        <v>2021</v>
      </c>
      <c r="F324" s="3" t="s">
        <v>9</v>
      </c>
      <c r="G324" s="3">
        <v>359</v>
      </c>
      <c r="H324" s="3" t="s">
        <v>28</v>
      </c>
      <c r="I324" s="3" t="s">
        <v>92</v>
      </c>
      <c r="J324" s="3">
        <f>IFERROR(VLOOKUP(Table1[[#This Row],[FoamType]],$CB$1:$CC$25,2,FALSE),0)</f>
        <v>0.6</v>
      </c>
      <c r="K324" s="3">
        <v>4</v>
      </c>
      <c r="L324" s="3">
        <v>4</v>
      </c>
      <c r="M324" s="3">
        <v>5</v>
      </c>
      <c r="Q324" s="15">
        <v>10</v>
      </c>
      <c r="R324" s="3">
        <v>500</v>
      </c>
      <c r="S324" s="3">
        <v>5.2</v>
      </c>
      <c r="T324" s="3">
        <f t="shared" si="52"/>
        <v>4.1599999999999998E-2</v>
      </c>
      <c r="U324" s="1">
        <f t="shared" si="53"/>
        <v>0.04</v>
      </c>
      <c r="V324" s="1"/>
      <c r="W324" s="1"/>
      <c r="X324" s="1">
        <f>IFERROR(   Table1[[#This Row],[البلوكات /م3]]+Table1[[#This Row],[البواقى
 المنصرفه
/م3]]-Table1[[#This Row],[البواقى
/م3]],0)</f>
        <v>0</v>
      </c>
      <c r="Y324" s="23">
        <f t="shared" si="49"/>
        <v>0</v>
      </c>
      <c r="AB324" s="15"/>
      <c r="AD324" s="9">
        <f>IFERROR((Table1[[#This Row],[إجمالى الإستهلاك
/م3]]-Table1[[#This Row],[الكمية 
المنتجة
/م3
 ]]),0)</f>
        <v>-0.04</v>
      </c>
      <c r="AE324" s="29">
        <f>IFERROR((Table1[[#This Row],[الهالك
/م3]]/Table1[[#This Row],[إجمالى الإستهلاك
/م3]]),0)</f>
        <v>0</v>
      </c>
      <c r="AG324" s="5">
        <f>IFERROR((Table1[[#This Row],[عدد
البلوكات]]*0.12),"")</f>
        <v>0</v>
      </c>
      <c r="AH32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6.6666666666666666E-2</v>
      </c>
      <c r="AI324" s="3"/>
      <c r="AJ324" s="59">
        <f>IFERROR(Table1[[#This Row],[Plan Hour]]/Table1[[#This Row],[ساعات
العمل
الفعلية]],0)</f>
        <v>0</v>
      </c>
      <c r="AK324" s="1">
        <f>IFERROR((Table1[[#This Row],[الكمية 
الفعلية
/م3]]-Table1[[#This Row],[الكمية 
المنتجة
/م3
 ]]),"")</f>
        <v>1.5999999999999973E-3</v>
      </c>
      <c r="AU324" s="18"/>
      <c r="AV324" s="18"/>
      <c r="AW324" s="1"/>
      <c r="AX324" s="1"/>
      <c r="AY324" s="1"/>
      <c r="AZ324" s="1"/>
      <c r="BA324" s="1"/>
      <c r="BB324" s="1" t="e">
        <f t="shared" si="50"/>
        <v>#DIV/0!</v>
      </c>
      <c r="BC324" s="1"/>
      <c r="BD324" s="1" t="e">
        <f t="shared" si="54"/>
        <v>#DIV/0!</v>
      </c>
      <c r="BE324" s="1"/>
      <c r="BF324" s="33">
        <f t="shared" si="51"/>
        <v>0</v>
      </c>
      <c r="BG324" s="11" t="e">
        <f t="shared" si="46"/>
        <v>#DIV/0!</v>
      </c>
      <c r="CB324"/>
      <c r="CC324"/>
      <c r="CD324"/>
      <c r="CE324" s="83"/>
      <c r="CF324"/>
      <c r="CG324"/>
      <c r="CH324"/>
      <c r="CI324"/>
      <c r="CJ324"/>
      <c r="CK324"/>
      <c r="CL324"/>
      <c r="CM324"/>
      <c r="CN324"/>
      <c r="CO324"/>
      <c r="CP324"/>
    </row>
    <row r="325" spans="1:94" ht="22.5" customHeight="1">
      <c r="A325" s="22">
        <v>44221</v>
      </c>
      <c r="B325" s="9" t="str">
        <f>TEXT(Table1[[#This Row],[Date]],"dddd")</f>
        <v>الإثنين</v>
      </c>
      <c r="C325" s="9">
        <f>WEEKNUM(Table1[[#This Row],[Date]],16)</f>
        <v>5</v>
      </c>
      <c r="D325" s="9" t="str">
        <f>TEXT(Table1[[#This Row],[Date]],"mmmm")</f>
        <v>يناير</v>
      </c>
      <c r="E325" s="9" t="str">
        <f>TEXT(Table1[[#This Row],[Date]],"yyyy")</f>
        <v>2021</v>
      </c>
      <c r="F325" s="9" t="s">
        <v>8</v>
      </c>
      <c r="G325" s="9">
        <v>380</v>
      </c>
      <c r="H325" s="9" t="s">
        <v>154</v>
      </c>
      <c r="I325" s="9" t="s">
        <v>87</v>
      </c>
      <c r="J325" s="3">
        <f>IFERROR(VLOOKUP(Table1[[#This Row],[FoamType]],$CB$1:$CC$25,2,FALSE),0)</f>
        <v>2</v>
      </c>
      <c r="K325" s="9">
        <v>200</v>
      </c>
      <c r="L325" s="9">
        <v>100</v>
      </c>
      <c r="M325" s="9">
        <v>5</v>
      </c>
      <c r="N325" s="9"/>
      <c r="O325" s="9"/>
      <c r="P325" s="9"/>
      <c r="Q325" s="9">
        <v>25</v>
      </c>
      <c r="R325" s="9"/>
      <c r="S325" s="9">
        <v>5.0999999999999996</v>
      </c>
      <c r="T325" s="9">
        <v>10</v>
      </c>
      <c r="U325" s="9">
        <v>10</v>
      </c>
      <c r="V325" s="9"/>
      <c r="W325" s="9">
        <v>25</v>
      </c>
      <c r="X325" s="9">
        <f>IFERROR(   Table1[[#This Row],[البلوكات /م3]]+Table1[[#This Row],[البواقى
 المنصرفه
/م3]]-Table1[[#This Row],[البواقى
/م3]],0)</f>
        <v>9.9500000000000011</v>
      </c>
      <c r="Y325" s="9">
        <f t="shared" si="49"/>
        <v>7.32</v>
      </c>
      <c r="Z325" s="9">
        <v>1</v>
      </c>
      <c r="AA325" s="9">
        <v>3.8</v>
      </c>
      <c r="AB325" s="9">
        <v>25</v>
      </c>
      <c r="AC325" s="9">
        <v>1.17</v>
      </c>
      <c r="AD325" s="9">
        <f>IFERROR((Table1[[#This Row],[إجمالى الإستهلاك
/م3]]-Table1[[#This Row],[الكمية 
المنتجة
/م3
 ]]),0)</f>
        <v>-4.9999999999998934E-2</v>
      </c>
      <c r="AE325" s="29">
        <f>IFERROR((Table1[[#This Row],[الهالك
/م3]]/Table1[[#This Row],[إجمالى الإستهلاك
/م3]]),0)</f>
        <v>-5.025125628140596E-3</v>
      </c>
      <c r="AG325" s="5">
        <f>IFERROR((Table1[[#This Row],[عدد
البلوكات]]*0.12),"")</f>
        <v>0.12</v>
      </c>
      <c r="AH32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I325" s="9">
        <v>31</v>
      </c>
      <c r="AJ325" s="60">
        <f>IFERROR(Table1[[#This Row],[Plan Hour]]/Table1[[#This Row],[ساعات
العمل
الفعلية]],0)</f>
        <v>0.16129032258064516</v>
      </c>
      <c r="AK325" s="9">
        <f>IFERROR((Table1[[#This Row],[الكمية 
الفعلية
/م3]]-Table1[[#This Row],[الكمية 
المنتجة
/م3
 ]]),"")</f>
        <v>0</v>
      </c>
      <c r="AL325" s="9"/>
      <c r="AM325" s="9"/>
      <c r="AN325" s="9">
        <v>0.34</v>
      </c>
      <c r="AO325" s="9"/>
      <c r="AP325" s="9">
        <v>0.34</v>
      </c>
      <c r="AU325" s="18"/>
      <c r="AV325" s="18"/>
      <c r="AW325" s="1"/>
      <c r="AX325" s="1"/>
      <c r="AY325" s="1"/>
      <c r="AZ325" s="1"/>
      <c r="BA325" s="1"/>
      <c r="BB325" s="1" t="e">
        <f t="shared" si="50"/>
        <v>#DIV/0!</v>
      </c>
      <c r="BC325" s="1"/>
      <c r="BD325" s="1" t="e">
        <f t="shared" si="54"/>
        <v>#DIV/0!</v>
      </c>
      <c r="BE325" s="1"/>
      <c r="BF325" s="33">
        <f t="shared" si="51"/>
        <v>0</v>
      </c>
      <c r="BG325" s="11" t="e">
        <f t="shared" si="46"/>
        <v>#DIV/0!</v>
      </c>
      <c r="CB325"/>
      <c r="CC325"/>
      <c r="CD325"/>
      <c r="CE325" s="83"/>
      <c r="CF325"/>
      <c r="CG325"/>
      <c r="CH325"/>
      <c r="CI325"/>
      <c r="CJ325"/>
      <c r="CK325"/>
      <c r="CL325"/>
      <c r="CM325"/>
      <c r="CN325"/>
      <c r="CO325"/>
      <c r="CP325"/>
    </row>
    <row r="326" spans="1:94" ht="22.5" customHeight="1">
      <c r="A326" s="22">
        <v>44221</v>
      </c>
      <c r="B326" s="3" t="str">
        <f>TEXT(Table1[[#This Row],[Date]],"dddd")</f>
        <v>الإثنين</v>
      </c>
      <c r="C326" s="3">
        <f>WEEKNUM(Table1[[#This Row],[Date]],16)</f>
        <v>5</v>
      </c>
      <c r="D326" s="3" t="str">
        <f>TEXT(Table1[[#This Row],[Date]],"mmmm")</f>
        <v>يناير</v>
      </c>
      <c r="E326" s="3" t="str">
        <f>TEXT(Table1[[#This Row],[Date]],"yyyy")</f>
        <v>2021</v>
      </c>
      <c r="F326" s="3" t="s">
        <v>8</v>
      </c>
      <c r="G326" s="3">
        <v>374</v>
      </c>
      <c r="H326" s="3" t="s">
        <v>134</v>
      </c>
      <c r="I326" s="3" t="s">
        <v>91</v>
      </c>
      <c r="J326" s="3">
        <f>IFERROR(VLOOKUP(Table1[[#This Row],[FoamType]],$CB$1:$CC$25,2,FALSE),0)</f>
        <v>1</v>
      </c>
      <c r="K326" s="3">
        <v>200</v>
      </c>
      <c r="L326" s="3">
        <v>10</v>
      </c>
      <c r="M326" s="3">
        <v>5</v>
      </c>
      <c r="Q326" s="15">
        <v>12</v>
      </c>
      <c r="S326" s="3">
        <v>5.2</v>
      </c>
      <c r="T326" s="3">
        <v>8</v>
      </c>
      <c r="U326" s="1">
        <v>8</v>
      </c>
      <c r="V326" s="1"/>
      <c r="W326" s="1">
        <v>12</v>
      </c>
      <c r="X326" s="1">
        <f>IFERROR(   Table1[[#This Row],[البلوكات /م3]]+Table1[[#This Row],[البواقى
 المنصرفه
/م3]]-Table1[[#This Row],[البواقى
/م3]],0)</f>
        <v>8.2600000000000016</v>
      </c>
      <c r="Y326" s="23">
        <f t="shared" si="49"/>
        <v>14.64</v>
      </c>
      <c r="Z326" s="3">
        <v>2</v>
      </c>
      <c r="AA326" s="12">
        <v>0</v>
      </c>
      <c r="AB326" s="15">
        <v>12</v>
      </c>
      <c r="AC326" s="20">
        <v>6.38</v>
      </c>
      <c r="AD326" s="9">
        <f>IFERROR((Table1[[#This Row],[إجمالى الإستهلاك
/م3]]-Table1[[#This Row],[الكمية 
المنتجة
/م3
 ]]),0)</f>
        <v>0.26000000000000156</v>
      </c>
      <c r="AE326" s="29">
        <f>IFERROR((Table1[[#This Row],[الهالك
/م3]]/Table1[[#This Row],[إجمالى الإستهلاك
/م3]]),0)</f>
        <v>3.1476997578692677E-2</v>
      </c>
      <c r="AG326" s="5">
        <f>IFERROR((Table1[[#This Row],[عدد
البلوكات]]*0.12),"")</f>
        <v>0.24</v>
      </c>
      <c r="AH32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</v>
      </c>
      <c r="AJ326" s="59">
        <f>IFERROR(Table1[[#This Row],[Plan Hour]]/Table1[[#This Row],[ساعات
العمل
الفعلية]],0)</f>
        <v>0</v>
      </c>
      <c r="AK326" s="1">
        <f>IFERROR((Table1[[#This Row],[الكمية 
الفعلية
/م3]]-Table1[[#This Row],[الكمية 
المنتجة
/م3
 ]]),"")</f>
        <v>0</v>
      </c>
      <c r="AU326" s="18"/>
      <c r="AV326" s="18"/>
      <c r="AW326" s="1"/>
      <c r="AX326" s="1"/>
      <c r="AY326" s="1"/>
      <c r="AZ326" s="1"/>
      <c r="BA326" s="1"/>
      <c r="BB326" s="1" t="e">
        <f t="shared" si="50"/>
        <v>#DIV/0!</v>
      </c>
      <c r="BC326" s="1"/>
      <c r="BD326" s="1" t="e">
        <f t="shared" si="54"/>
        <v>#DIV/0!</v>
      </c>
      <c r="BE326" s="1"/>
      <c r="BF326" s="33">
        <f t="shared" si="51"/>
        <v>0</v>
      </c>
      <c r="BG326" s="11" t="e">
        <f t="shared" si="46"/>
        <v>#DIV/0!</v>
      </c>
      <c r="CB326"/>
      <c r="CC326"/>
      <c r="CD326"/>
      <c r="CE326" s="83"/>
      <c r="CF326"/>
      <c r="CG326"/>
      <c r="CH326"/>
      <c r="CI326"/>
      <c r="CJ326"/>
      <c r="CK326"/>
      <c r="CL326"/>
      <c r="CM326"/>
      <c r="CN326"/>
      <c r="CO326"/>
      <c r="CP326"/>
    </row>
    <row r="327" spans="1:94" ht="22.5" customHeight="1">
      <c r="A327" s="22">
        <v>44221</v>
      </c>
      <c r="B327" s="3" t="str">
        <f>TEXT(Table1[[#This Row],[Date]],"dddd")</f>
        <v>الإثنين</v>
      </c>
      <c r="C327" s="3">
        <f>WEEKNUM(Table1[[#This Row],[Date]],16)</f>
        <v>5</v>
      </c>
      <c r="D327" s="3" t="str">
        <f>TEXT(Table1[[#This Row],[Date]],"mmmm")</f>
        <v>يناير</v>
      </c>
      <c r="E327" s="3" t="str">
        <f>TEXT(Table1[[#This Row],[Date]],"yyyy")</f>
        <v>2021</v>
      </c>
      <c r="F327" s="3" t="s">
        <v>8</v>
      </c>
      <c r="G327" s="3">
        <v>379</v>
      </c>
      <c r="H327" s="3" t="s">
        <v>180</v>
      </c>
      <c r="I327" s="3" t="s">
        <v>85</v>
      </c>
      <c r="J327" s="3">
        <f>IFERROR(VLOOKUP(Table1[[#This Row],[FoamType]],$CB$1:$CC$25,2,FALSE),0)</f>
        <v>2.5</v>
      </c>
      <c r="K327" s="3">
        <v>30</v>
      </c>
      <c r="L327" s="3">
        <v>30</v>
      </c>
      <c r="M327" s="3">
        <v>19</v>
      </c>
      <c r="Q327" s="15">
        <v>25</v>
      </c>
      <c r="R327" s="3">
        <v>1118</v>
      </c>
      <c r="S327" s="3">
        <v>19</v>
      </c>
      <c r="T327" s="3">
        <f t="shared" si="52"/>
        <v>19.117799999999999</v>
      </c>
      <c r="U327" s="1">
        <f t="shared" si="53"/>
        <v>19.117799999999999</v>
      </c>
      <c r="V327" s="1"/>
      <c r="W327" s="1">
        <v>25</v>
      </c>
      <c r="X327" s="1">
        <f>IFERROR(   Table1[[#This Row],[البلوكات /م3]]+Table1[[#This Row],[البواقى
 المنصرفه
/م3]]-Table1[[#This Row],[البواقى
/م3]],0)</f>
        <v>20.59</v>
      </c>
      <c r="Y327" s="23">
        <f t="shared" si="49"/>
        <v>21.96</v>
      </c>
      <c r="Z327" s="3">
        <v>3</v>
      </c>
      <c r="AA327" s="12">
        <v>0</v>
      </c>
      <c r="AB327" s="15">
        <v>25</v>
      </c>
      <c r="AC327" s="20">
        <v>1.37</v>
      </c>
      <c r="AD327" s="9">
        <f>IFERROR((Table1[[#This Row],[إجمالى الإستهلاك
/م3]]-Table1[[#This Row],[الكمية 
المنتجة
/م3
 ]]),0)</f>
        <v>1.4722000000000008</v>
      </c>
      <c r="AE327" s="29">
        <f>IFERROR((Table1[[#This Row],[الهالك
/م3]]/Table1[[#This Row],[إجمالى الإستهلاك
/م3]]),0)</f>
        <v>7.1500728508984979E-2</v>
      </c>
      <c r="AG327" s="5">
        <f>IFERROR((Table1[[#This Row],[عدد
البلوكات]]*0.12),"")</f>
        <v>0.36</v>
      </c>
      <c r="AH32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7.6471199999999993</v>
      </c>
      <c r="AJ327" s="59">
        <f>IFERROR(Table1[[#This Row],[Plan Hour]]/Table1[[#This Row],[ساعات
العمل
الفعلية]],0)</f>
        <v>0</v>
      </c>
      <c r="AK327" s="1">
        <f>IFERROR((Table1[[#This Row],[الكمية 
الفعلية
/م3]]-Table1[[#This Row],[الكمية 
المنتجة
/م3
 ]]),"")</f>
        <v>0</v>
      </c>
      <c r="AU327" s="18"/>
      <c r="AV327" s="18"/>
      <c r="AW327" s="1"/>
      <c r="AX327" s="1"/>
      <c r="AY327" s="1"/>
      <c r="AZ327" s="1"/>
      <c r="BA327" s="1"/>
      <c r="BB327" s="1" t="e">
        <f t="shared" si="50"/>
        <v>#DIV/0!</v>
      </c>
      <c r="BC327" s="1"/>
      <c r="BD327" s="1" t="e">
        <f t="shared" si="54"/>
        <v>#DIV/0!</v>
      </c>
      <c r="BE327" s="1"/>
      <c r="BF327" s="33">
        <f t="shared" si="51"/>
        <v>0</v>
      </c>
      <c r="BG327" s="11" t="e">
        <f t="shared" si="46"/>
        <v>#DIV/0!</v>
      </c>
      <c r="CB327"/>
      <c r="CC327"/>
      <c r="CD327"/>
      <c r="CE327" s="83"/>
      <c r="CF327"/>
      <c r="CG327"/>
      <c r="CH327"/>
      <c r="CI327"/>
      <c r="CJ327"/>
      <c r="CK327"/>
      <c r="CL327"/>
      <c r="CM327"/>
      <c r="CN327"/>
      <c r="CO327"/>
      <c r="CP327"/>
    </row>
    <row r="328" spans="1:94" ht="22.5" customHeight="1">
      <c r="A328" s="22">
        <v>44221</v>
      </c>
      <c r="B328" s="3" t="str">
        <f>TEXT(Table1[[#This Row],[Date]],"dddd")</f>
        <v>الإثنين</v>
      </c>
      <c r="C328" s="3">
        <f>WEEKNUM(Table1[[#This Row],[Date]],16)</f>
        <v>5</v>
      </c>
      <c r="D328" s="3" t="str">
        <f>TEXT(Table1[[#This Row],[Date]],"mmmm")</f>
        <v>يناير</v>
      </c>
      <c r="E328" s="3" t="str">
        <f>TEXT(Table1[[#This Row],[Date]],"yyyy")</f>
        <v>2021</v>
      </c>
      <c r="F328" s="3" t="s">
        <v>8</v>
      </c>
      <c r="G328" s="3">
        <v>378</v>
      </c>
      <c r="H328" s="3" t="s">
        <v>179</v>
      </c>
      <c r="I328" s="3" t="s">
        <v>84</v>
      </c>
      <c r="J328" s="3">
        <f>IFERROR(VLOOKUP(Table1[[#This Row],[FoamType]],$CB$1:$CC$25,2,FALSE),0)</f>
        <v>4</v>
      </c>
      <c r="K328" s="3">
        <v>40</v>
      </c>
      <c r="L328" s="3">
        <v>20</v>
      </c>
      <c r="M328" s="3">
        <v>19</v>
      </c>
      <c r="Q328" s="15">
        <v>10</v>
      </c>
      <c r="R328" s="3">
        <v>95</v>
      </c>
      <c r="S328" s="3">
        <v>19</v>
      </c>
      <c r="T328" s="3">
        <f t="shared" si="52"/>
        <v>1.444</v>
      </c>
      <c r="U328" s="1">
        <f t="shared" si="53"/>
        <v>1.444</v>
      </c>
      <c r="V328" s="1"/>
      <c r="W328" s="1"/>
      <c r="X328" s="1">
        <f>IFERROR(   Table1[[#This Row],[البلوكات /م3]]+Table1[[#This Row],[البواقى
 المنصرفه
/م3]]-Table1[[#This Row],[البواقى
/م3]],0)</f>
        <v>1.5</v>
      </c>
      <c r="Y328" s="23">
        <f t="shared" si="49"/>
        <v>0</v>
      </c>
      <c r="Z328" s="3">
        <v>0</v>
      </c>
      <c r="AA328" s="12">
        <v>2.1</v>
      </c>
      <c r="AB328" s="15">
        <v>10</v>
      </c>
      <c r="AC328" s="20">
        <v>0.6</v>
      </c>
      <c r="AD328" s="9">
        <f>IFERROR((Table1[[#This Row],[إجمالى الإستهلاك
/م3]]-Table1[[#This Row],[الكمية 
المنتجة
/م3
 ]]),0)</f>
        <v>5.600000000000005E-2</v>
      </c>
      <c r="AE328" s="29">
        <f>IFERROR((Table1[[#This Row],[الهالك
/م3]]/Table1[[#This Row],[إجمالى الإستهلاك
/م3]]),0)</f>
        <v>3.7333333333333364E-2</v>
      </c>
      <c r="AG328" s="5">
        <f>IFERROR((Table1[[#This Row],[عدد
البلوكات]]*0.12),"")</f>
        <v>0</v>
      </c>
      <c r="AH32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0.36099999999999999</v>
      </c>
      <c r="AJ328" s="59">
        <f>IFERROR(Table1[[#This Row],[Plan Hour]]/Table1[[#This Row],[ساعات
العمل
الفعلية]],0)</f>
        <v>0</v>
      </c>
      <c r="AK328" s="1">
        <f>IFERROR((Table1[[#This Row],[الكمية 
الفعلية
/م3]]-Table1[[#This Row],[الكمية 
المنتجة
/م3
 ]]),"")</f>
        <v>0</v>
      </c>
      <c r="AU328" s="18"/>
      <c r="AV328" s="18"/>
      <c r="AW328" s="1"/>
      <c r="AX328" s="1"/>
      <c r="AY328" s="1"/>
      <c r="AZ328" s="1"/>
      <c r="BA328" s="1"/>
      <c r="BB328" s="1" t="e">
        <f t="shared" si="50"/>
        <v>#DIV/0!</v>
      </c>
      <c r="BC328" s="1"/>
      <c r="BD328" s="1" t="e">
        <f t="shared" si="54"/>
        <v>#DIV/0!</v>
      </c>
      <c r="BE328" s="1"/>
      <c r="BF328" s="33">
        <f t="shared" si="51"/>
        <v>0</v>
      </c>
      <c r="BG328" s="11" t="e">
        <f t="shared" si="46"/>
        <v>#DIV/0!</v>
      </c>
      <c r="CB328"/>
      <c r="CC328"/>
      <c r="CD328"/>
      <c r="CE328" s="83"/>
      <c r="CF328"/>
      <c r="CG328"/>
      <c r="CH328"/>
      <c r="CI328"/>
      <c r="CJ328"/>
      <c r="CK328"/>
      <c r="CL328"/>
      <c r="CM328"/>
      <c r="CN328"/>
      <c r="CO328"/>
      <c r="CP328"/>
    </row>
    <row r="329" spans="1:94" ht="22.5" customHeight="1">
      <c r="A329" s="22">
        <v>44221</v>
      </c>
      <c r="B329" s="3" t="str">
        <f>TEXT(Table1[[#This Row],[Date]],"dddd")</f>
        <v>الإثنين</v>
      </c>
      <c r="C329" s="3">
        <f>WEEKNUM(Table1[[#This Row],[Date]],16)</f>
        <v>5</v>
      </c>
      <c r="D329" s="3" t="str">
        <f>TEXT(Table1[[#This Row],[Date]],"mmmm")</f>
        <v>يناير</v>
      </c>
      <c r="E329" s="3" t="str">
        <f>TEXT(Table1[[#This Row],[Date]],"yyyy")</f>
        <v>2021</v>
      </c>
      <c r="F329" s="3" t="s">
        <v>8</v>
      </c>
      <c r="G329" s="3">
        <v>359</v>
      </c>
      <c r="H329" s="3" t="s">
        <v>28</v>
      </c>
      <c r="I329" s="3" t="s">
        <v>92</v>
      </c>
      <c r="J329" s="3">
        <f>IFERROR(VLOOKUP(Table1[[#This Row],[FoamType]],$CB$1:$CC$25,2,FALSE),0)</f>
        <v>0.6</v>
      </c>
      <c r="K329" s="3">
        <v>5</v>
      </c>
      <c r="L329" s="3">
        <v>4</v>
      </c>
      <c r="M329" s="3">
        <v>4</v>
      </c>
      <c r="Q329" s="15">
        <v>10</v>
      </c>
      <c r="R329" s="3">
        <v>5000</v>
      </c>
      <c r="S329" s="3">
        <v>4.2</v>
      </c>
      <c r="T329" s="3">
        <f t="shared" si="52"/>
        <v>0.42</v>
      </c>
      <c r="U329" s="1">
        <f t="shared" si="53"/>
        <v>0.4</v>
      </c>
      <c r="V329" s="1"/>
      <c r="W329" s="1"/>
      <c r="X329" s="1">
        <f>IFERROR(   Table1[[#This Row],[البلوكات /م3]]+Table1[[#This Row],[البواقى
 المنصرفه
/م3]]-Table1[[#This Row],[البواقى
/م3]],0)</f>
        <v>1.74</v>
      </c>
      <c r="Y329" s="23">
        <f t="shared" si="49"/>
        <v>0</v>
      </c>
      <c r="Z329" s="3">
        <v>0</v>
      </c>
      <c r="AA329" s="12">
        <v>1.74</v>
      </c>
      <c r="AB329" s="15">
        <v>10</v>
      </c>
      <c r="AC329" s="20">
        <v>0</v>
      </c>
      <c r="AD329" s="9">
        <f>IFERROR((Table1[[#This Row],[إجمالى الإستهلاك
/م3]]-Table1[[#This Row],[الكمية 
المنتجة
/م3
 ]]),0)</f>
        <v>1.3399999999999999</v>
      </c>
      <c r="AE329" s="29">
        <f>IFERROR((Table1[[#This Row],[الهالك
/م3]]/Table1[[#This Row],[إجمالى الإستهلاك
/م3]]),0)</f>
        <v>0.77011494252873558</v>
      </c>
      <c r="AG329" s="5">
        <f>IFERROR((Table1[[#This Row],[عدد
البلوكات]]*0.12),"")</f>
        <v>0</v>
      </c>
      <c r="AH32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0.66666666666666674</v>
      </c>
      <c r="AJ329" s="59">
        <f>IFERROR(Table1[[#This Row],[Plan Hour]]/Table1[[#This Row],[ساعات
العمل
الفعلية]],0)</f>
        <v>0</v>
      </c>
      <c r="AK329" s="1">
        <f>IFERROR((Table1[[#This Row],[الكمية 
الفعلية
/م3]]-Table1[[#This Row],[الكمية 
المنتجة
/م3
 ]]),"")</f>
        <v>1.9999999999999962E-2</v>
      </c>
      <c r="AU329" s="18"/>
      <c r="AV329" s="18"/>
      <c r="AW329" s="1"/>
      <c r="AX329" s="1"/>
      <c r="AY329" s="1"/>
      <c r="AZ329" s="1"/>
      <c r="BA329" s="1"/>
      <c r="BB329" s="1" t="e">
        <f t="shared" si="50"/>
        <v>#DIV/0!</v>
      </c>
      <c r="BC329" s="1"/>
      <c r="BD329" s="1" t="e">
        <f t="shared" si="54"/>
        <v>#DIV/0!</v>
      </c>
      <c r="BE329" s="1"/>
      <c r="BF329" s="33">
        <f t="shared" si="51"/>
        <v>0</v>
      </c>
      <c r="BG329" s="11" t="e">
        <f t="shared" si="46"/>
        <v>#DIV/0!</v>
      </c>
      <c r="CB329"/>
      <c r="CC329"/>
      <c r="CD329"/>
      <c r="CE329" s="83"/>
      <c r="CF329"/>
      <c r="CG329"/>
      <c r="CH329"/>
      <c r="CI329"/>
      <c r="CJ329"/>
      <c r="CK329"/>
      <c r="CL329"/>
      <c r="CM329"/>
      <c r="CN329"/>
      <c r="CO329"/>
      <c r="CP329"/>
    </row>
    <row r="330" spans="1:94" ht="22.5" customHeight="1">
      <c r="A330" s="22">
        <v>44221</v>
      </c>
      <c r="B330" s="3" t="str">
        <f>TEXT(Table1[[#This Row],[Date]],"dddd")</f>
        <v>الإثنين</v>
      </c>
      <c r="C330" s="3">
        <f>WEEKNUM(Table1[[#This Row],[Date]],16)</f>
        <v>5</v>
      </c>
      <c r="D330" s="3" t="str">
        <f>TEXT(Table1[[#This Row],[Date]],"mmmm")</f>
        <v>يناير</v>
      </c>
      <c r="E330" s="3" t="str">
        <f>TEXT(Table1[[#This Row],[Date]],"yyyy")</f>
        <v>2021</v>
      </c>
      <c r="F330" s="3" t="s">
        <v>8</v>
      </c>
      <c r="G330" s="3">
        <v>359</v>
      </c>
      <c r="H330" s="3" t="s">
        <v>28</v>
      </c>
      <c r="I330" s="3" t="s">
        <v>92</v>
      </c>
      <c r="J330" s="3">
        <f>IFERROR(VLOOKUP(Table1[[#This Row],[FoamType]],$CB$1:$CC$25,2,FALSE),0)</f>
        <v>0.6</v>
      </c>
      <c r="K330" s="3">
        <v>5</v>
      </c>
      <c r="L330" s="3">
        <v>5</v>
      </c>
      <c r="M330" s="3">
        <v>2.5</v>
      </c>
      <c r="Q330" s="15">
        <v>10</v>
      </c>
      <c r="R330" s="3">
        <v>14000</v>
      </c>
      <c r="S330" s="3">
        <v>2.7</v>
      </c>
      <c r="T330" s="3">
        <f t="shared" si="52"/>
        <v>0.94500000000000006</v>
      </c>
      <c r="U330" s="1">
        <f t="shared" si="53"/>
        <v>0.875</v>
      </c>
      <c r="V330" s="1"/>
      <c r="W330" s="1"/>
      <c r="X330" s="1">
        <f>IFERROR(   Table1[[#This Row],[البلوكات /م3]]+Table1[[#This Row],[البواقى
 المنصرفه
/م3]]-Table1[[#This Row],[البواقى
/م3]],0)</f>
        <v>0</v>
      </c>
      <c r="Y330" s="23">
        <f t="shared" si="49"/>
        <v>0</v>
      </c>
      <c r="AB330" s="15"/>
      <c r="AD330" s="9">
        <f>IFERROR((Table1[[#This Row],[إجمالى الإستهلاك
/م3]]-Table1[[#This Row],[الكمية 
المنتجة
/م3
 ]]),0)</f>
        <v>-0.875</v>
      </c>
      <c r="AE330" s="29">
        <f>IFERROR((Table1[[#This Row],[الهالك
/م3]]/Table1[[#This Row],[إجمالى الإستهلاك
/م3]]),0)</f>
        <v>0</v>
      </c>
      <c r="AG330" s="5">
        <f>IFERROR((Table1[[#This Row],[عدد
البلوكات]]*0.12),"")</f>
        <v>0</v>
      </c>
      <c r="AH33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1.4583333333333335</v>
      </c>
      <c r="AJ330" s="59">
        <f>IFERROR(Table1[[#This Row],[Plan Hour]]/Table1[[#This Row],[ساعات
العمل
الفعلية]],0)</f>
        <v>0</v>
      </c>
      <c r="AK330" s="1">
        <f>IFERROR((Table1[[#This Row],[الكمية 
الفعلية
/م3]]-Table1[[#This Row],[الكمية 
المنتجة
/م3
 ]]),"")</f>
        <v>7.0000000000000062E-2</v>
      </c>
      <c r="AU330" s="18"/>
      <c r="AV330" s="18"/>
      <c r="AW330" s="1"/>
      <c r="AX330" s="1"/>
      <c r="AY330" s="1"/>
      <c r="AZ330" s="1"/>
      <c r="BA330" s="1"/>
      <c r="BB330" s="1" t="e">
        <f t="shared" si="50"/>
        <v>#DIV/0!</v>
      </c>
      <c r="BC330" s="1"/>
      <c r="BD330" s="1" t="e">
        <f t="shared" si="54"/>
        <v>#DIV/0!</v>
      </c>
      <c r="BE330" s="1"/>
      <c r="BF330" s="33">
        <f t="shared" si="51"/>
        <v>0</v>
      </c>
      <c r="BG330" s="11" t="e">
        <f t="shared" si="46"/>
        <v>#DIV/0!</v>
      </c>
      <c r="CB330"/>
      <c r="CC330"/>
      <c r="CD330"/>
      <c r="CE330" s="83"/>
      <c r="CF330"/>
      <c r="CG330"/>
      <c r="CH330"/>
      <c r="CI330"/>
      <c r="CJ330"/>
      <c r="CK330"/>
      <c r="CL330"/>
      <c r="CM330"/>
      <c r="CN330"/>
      <c r="CO330"/>
      <c r="CP330"/>
    </row>
    <row r="331" spans="1:94" ht="22.5" customHeight="1">
      <c r="A331" s="22">
        <v>44221</v>
      </c>
      <c r="B331" s="3" t="str">
        <f>TEXT(Table1[[#This Row],[Date]],"dddd")</f>
        <v>الإثنين</v>
      </c>
      <c r="C331" s="3">
        <f>WEEKNUM(Table1[[#This Row],[Date]],16)</f>
        <v>5</v>
      </c>
      <c r="D331" s="3" t="str">
        <f>TEXT(Table1[[#This Row],[Date]],"mmmm")</f>
        <v>يناير</v>
      </c>
      <c r="E331" s="3" t="str">
        <f>TEXT(Table1[[#This Row],[Date]],"yyyy")</f>
        <v>2021</v>
      </c>
      <c r="F331" s="3" t="s">
        <v>8</v>
      </c>
      <c r="G331" s="3">
        <v>366</v>
      </c>
      <c r="H331" s="3" t="s">
        <v>61</v>
      </c>
      <c r="I331" s="3" t="s">
        <v>108</v>
      </c>
      <c r="J331" s="3">
        <f>IFERROR(VLOOKUP(Table1[[#This Row],[FoamType]],$CB$1:$CC$25,2,FALSE),0)</f>
        <v>25</v>
      </c>
      <c r="K331" s="3">
        <v>240</v>
      </c>
      <c r="L331" s="3">
        <v>110</v>
      </c>
      <c r="M331" s="3">
        <v>29</v>
      </c>
      <c r="Q331" s="15">
        <v>30</v>
      </c>
      <c r="R331" s="3">
        <v>4</v>
      </c>
      <c r="S331" s="3">
        <v>29</v>
      </c>
      <c r="T331" s="3">
        <f t="shared" si="52"/>
        <v>3.0623999999999998</v>
      </c>
      <c r="U331" s="1">
        <f t="shared" si="53"/>
        <v>3.0623999999999998</v>
      </c>
      <c r="V331" s="1"/>
      <c r="W331" s="1">
        <v>30</v>
      </c>
      <c r="X331" s="1">
        <f>IFERROR(   Table1[[#This Row],[البلوكات /م3]]+Table1[[#This Row],[البواقى
 المنصرفه
/م3]]-Table1[[#This Row],[البواقى
/م3]],0)</f>
        <v>8.25</v>
      </c>
      <c r="Y331" s="23">
        <f t="shared" si="49"/>
        <v>14.64</v>
      </c>
      <c r="Z331" s="3">
        <v>2</v>
      </c>
      <c r="AA331" s="12">
        <v>0</v>
      </c>
      <c r="AB331" s="15">
        <v>30</v>
      </c>
      <c r="AC331" s="20">
        <v>6.39</v>
      </c>
      <c r="AD331" s="9">
        <f>IFERROR((Table1[[#This Row],[إجمالى الإستهلاك
/م3]]-Table1[[#This Row],[الكمية 
المنتجة
/م3
 ]]),0)</f>
        <v>5.1875999999999998</v>
      </c>
      <c r="AE331" s="29">
        <f>IFERROR((Table1[[#This Row],[الهالك
/م3]]/Table1[[#This Row],[إجمالى الإستهلاك
/م3]]),0)</f>
        <v>0.62880000000000003</v>
      </c>
      <c r="AG331" s="5">
        <f>IFERROR((Table1[[#This Row],[عدد
البلوكات]]*0.12),"")</f>
        <v>0.24</v>
      </c>
      <c r="AH33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</v>
      </c>
      <c r="AJ331" s="59">
        <f>IFERROR(Table1[[#This Row],[Plan Hour]]/Table1[[#This Row],[ساعات
العمل
الفعلية]],0)</f>
        <v>0</v>
      </c>
      <c r="AK331" s="1">
        <f>IFERROR((Table1[[#This Row],[الكمية 
الفعلية
/م3]]-Table1[[#This Row],[الكمية 
المنتجة
/م3
 ]]),"")</f>
        <v>0</v>
      </c>
      <c r="AU331" s="18"/>
      <c r="AV331" s="18"/>
      <c r="AW331" s="1"/>
      <c r="AX331" s="1"/>
      <c r="AY331" s="1"/>
      <c r="AZ331" s="1"/>
      <c r="BA331" s="1"/>
      <c r="BB331" s="1" t="e">
        <f t="shared" si="50"/>
        <v>#DIV/0!</v>
      </c>
      <c r="BC331" s="1"/>
      <c r="BD331" s="1" t="e">
        <f t="shared" si="54"/>
        <v>#DIV/0!</v>
      </c>
      <c r="BE331" s="1"/>
      <c r="BF331" s="33">
        <f t="shared" si="51"/>
        <v>0</v>
      </c>
      <c r="BG331" s="11" t="e">
        <f t="shared" si="46"/>
        <v>#DIV/0!</v>
      </c>
      <c r="CB331"/>
      <c r="CC331"/>
      <c r="CD331"/>
      <c r="CE331" s="83"/>
      <c r="CF331"/>
      <c r="CG331"/>
      <c r="CH331"/>
      <c r="CI331"/>
      <c r="CJ331"/>
      <c r="CK331"/>
      <c r="CL331"/>
      <c r="CM331"/>
      <c r="CN331"/>
      <c r="CO331"/>
      <c r="CP331"/>
    </row>
    <row r="332" spans="1:94" ht="22.5" customHeight="1">
      <c r="A332" s="22">
        <v>44221</v>
      </c>
      <c r="B332" s="3" t="str">
        <f>TEXT(Table1[[#This Row],[Date]],"dddd")</f>
        <v>الإثنين</v>
      </c>
      <c r="C332" s="3">
        <f>WEEKNUM(Table1[[#This Row],[Date]],16)</f>
        <v>5</v>
      </c>
      <c r="D332" s="3" t="str">
        <f>TEXT(Table1[[#This Row],[Date]],"mmmm")</f>
        <v>يناير</v>
      </c>
      <c r="E332" s="3" t="str">
        <f>TEXT(Table1[[#This Row],[Date]],"yyyy")</f>
        <v>2021</v>
      </c>
      <c r="F332" s="3" t="s">
        <v>8</v>
      </c>
      <c r="G332" s="3">
        <v>366</v>
      </c>
      <c r="H332" s="3" t="s">
        <v>61</v>
      </c>
      <c r="I332" s="3" t="s">
        <v>108</v>
      </c>
      <c r="J332" s="3">
        <f>IFERROR(VLOOKUP(Table1[[#This Row],[FoamType]],$CB$1:$CC$25,2,FALSE),0)</f>
        <v>25</v>
      </c>
      <c r="K332" s="3">
        <v>234</v>
      </c>
      <c r="L332" s="3">
        <v>110</v>
      </c>
      <c r="M332" s="3">
        <v>29</v>
      </c>
      <c r="Q332" s="15">
        <v>30</v>
      </c>
      <c r="R332" s="3">
        <v>4</v>
      </c>
      <c r="S332" s="3">
        <v>29</v>
      </c>
      <c r="T332" s="3">
        <f t="shared" si="52"/>
        <v>2.98584</v>
      </c>
      <c r="U332" s="1">
        <f t="shared" si="53"/>
        <v>2.98584</v>
      </c>
      <c r="V332" s="1"/>
      <c r="W332" s="1"/>
      <c r="X332" s="1">
        <f>IFERROR(   Table1[[#This Row],[البلوكات /م3]]+Table1[[#This Row],[البواقى
 المنصرفه
/م3]]-Table1[[#This Row],[البواقى
/م3]],0)</f>
        <v>0</v>
      </c>
      <c r="Y332" s="23">
        <f t="shared" si="49"/>
        <v>0</v>
      </c>
      <c r="AB332" s="15"/>
      <c r="AD332" s="9">
        <f>IFERROR((Table1[[#This Row],[إجمالى الإستهلاك
/م3]]-Table1[[#This Row],[الكمية 
المنتجة
/م3
 ]]),0)</f>
        <v>-2.98584</v>
      </c>
      <c r="AE332" s="29">
        <f>IFERROR((Table1[[#This Row],[الهالك
/م3]]/Table1[[#This Row],[إجمالى الإستهلاك
/م3]]),0)</f>
        <v>0</v>
      </c>
      <c r="AG332" s="5">
        <f>IFERROR((Table1[[#This Row],[عدد
البلوكات]]*0.12),"")</f>
        <v>0</v>
      </c>
      <c r="AH33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</v>
      </c>
      <c r="AJ332" s="59">
        <f>IFERROR(Table1[[#This Row],[Plan Hour]]/Table1[[#This Row],[ساعات
العمل
الفعلية]],0)</f>
        <v>0</v>
      </c>
      <c r="AK332" s="1">
        <f>IFERROR((Table1[[#This Row],[الكمية 
الفعلية
/م3]]-Table1[[#This Row],[الكمية 
المنتجة
/م3
 ]]),"")</f>
        <v>0</v>
      </c>
      <c r="AU332" s="18"/>
      <c r="AV332" s="18"/>
      <c r="AW332" s="1"/>
      <c r="AX332" s="1"/>
      <c r="AY332" s="1"/>
      <c r="AZ332" s="1"/>
      <c r="BA332" s="1"/>
      <c r="BB332" s="1" t="e">
        <f t="shared" si="50"/>
        <v>#DIV/0!</v>
      </c>
      <c r="BC332" s="1"/>
      <c r="BD332" s="1" t="e">
        <f t="shared" si="54"/>
        <v>#DIV/0!</v>
      </c>
      <c r="BE332" s="1"/>
      <c r="BF332" s="33">
        <f t="shared" si="51"/>
        <v>0</v>
      </c>
      <c r="BG332" s="11" t="e">
        <f t="shared" si="46"/>
        <v>#DIV/0!</v>
      </c>
      <c r="CB332"/>
      <c r="CC332"/>
      <c r="CD332"/>
      <c r="CE332" s="83"/>
      <c r="CF332"/>
      <c r="CG332"/>
      <c r="CH332"/>
      <c r="CI332"/>
      <c r="CJ332"/>
      <c r="CK332"/>
      <c r="CL332"/>
      <c r="CM332"/>
      <c r="CN332"/>
      <c r="CO332"/>
      <c r="CP332"/>
    </row>
    <row r="333" spans="1:94" ht="22.5" customHeight="1">
      <c r="A333" s="22">
        <v>44221</v>
      </c>
      <c r="B333" s="3" t="str">
        <f>TEXT(Table1[[#This Row],[Date]],"dddd")</f>
        <v>الإثنين</v>
      </c>
      <c r="C333" s="3">
        <f>WEEKNUM(Table1[[#This Row],[Date]],16)</f>
        <v>5</v>
      </c>
      <c r="D333" s="3" t="str">
        <f>TEXT(Table1[[#This Row],[Date]],"mmmm")</f>
        <v>يناير</v>
      </c>
      <c r="E333" s="3" t="str">
        <f>TEXT(Table1[[#This Row],[Date]],"yyyy")</f>
        <v>2021</v>
      </c>
      <c r="F333" s="3" t="s">
        <v>8</v>
      </c>
      <c r="G333" s="3">
        <v>366</v>
      </c>
      <c r="H333" s="3" t="s">
        <v>61</v>
      </c>
      <c r="I333" s="3" t="s">
        <v>108</v>
      </c>
      <c r="J333" s="3">
        <f>IFERROR(VLOOKUP(Table1[[#This Row],[FoamType]],$CB$1:$CC$25,2,FALSE),0)</f>
        <v>25</v>
      </c>
      <c r="K333" s="3">
        <v>182.5</v>
      </c>
      <c r="L333" s="3">
        <v>110</v>
      </c>
      <c r="M333" s="3">
        <v>29</v>
      </c>
      <c r="Q333" s="15">
        <v>30</v>
      </c>
      <c r="R333" s="3">
        <v>2</v>
      </c>
      <c r="S333" s="3">
        <v>29</v>
      </c>
      <c r="T333" s="3">
        <f t="shared" si="52"/>
        <v>1.16435</v>
      </c>
      <c r="U333" s="1">
        <f t="shared" si="53"/>
        <v>1.16435</v>
      </c>
      <c r="V333" s="1"/>
      <c r="W333" s="1"/>
      <c r="X333" s="1">
        <f>IFERROR(   Table1[[#This Row],[البلوكات /م3]]+Table1[[#This Row],[البواقى
 المنصرفه
/م3]]-Table1[[#This Row],[البواقى
/م3]],0)</f>
        <v>0</v>
      </c>
      <c r="Y333" s="23">
        <f t="shared" si="49"/>
        <v>0</v>
      </c>
      <c r="AB333" s="15"/>
      <c r="AD333" s="9">
        <f>IFERROR((Table1[[#This Row],[إجمالى الإستهلاك
/م3]]-Table1[[#This Row],[الكمية 
المنتجة
/م3
 ]]),0)</f>
        <v>-1.16435</v>
      </c>
      <c r="AE333" s="29">
        <f>IFERROR((Table1[[#This Row],[الهالك
/م3]]/Table1[[#This Row],[إجمالى الإستهلاك
/م3]]),0)</f>
        <v>0</v>
      </c>
      <c r="AG333" s="5">
        <f>IFERROR((Table1[[#This Row],[عدد
البلوكات]]*0.12),"")</f>
        <v>0</v>
      </c>
      <c r="AH33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0.08</v>
      </c>
      <c r="AJ333" s="59">
        <f>IFERROR(Table1[[#This Row],[Plan Hour]]/Table1[[#This Row],[ساعات
العمل
الفعلية]],0)</f>
        <v>0</v>
      </c>
      <c r="AK333" s="1">
        <f>IFERROR((Table1[[#This Row],[الكمية 
الفعلية
/م3]]-Table1[[#This Row],[الكمية 
المنتجة
/م3
 ]]),"")</f>
        <v>0</v>
      </c>
      <c r="AU333" s="18"/>
      <c r="AV333" s="18"/>
      <c r="AW333" s="1"/>
      <c r="AX333" s="1"/>
      <c r="AY333" s="1"/>
      <c r="AZ333" s="1"/>
      <c r="BA333" s="1"/>
      <c r="BB333" s="1" t="e">
        <f t="shared" si="50"/>
        <v>#DIV/0!</v>
      </c>
      <c r="BC333" s="1"/>
      <c r="BD333" s="1" t="e">
        <f t="shared" si="54"/>
        <v>#DIV/0!</v>
      </c>
      <c r="BE333" s="1"/>
      <c r="BF333" s="33">
        <f t="shared" si="51"/>
        <v>0</v>
      </c>
      <c r="BG333" s="11" t="e">
        <f t="shared" si="46"/>
        <v>#DIV/0!</v>
      </c>
      <c r="CB333"/>
      <c r="CC333"/>
      <c r="CD333"/>
      <c r="CE333" s="83"/>
      <c r="CF333"/>
      <c r="CG333"/>
      <c r="CH333"/>
      <c r="CI333"/>
      <c r="CJ333"/>
      <c r="CK333"/>
      <c r="CL333"/>
      <c r="CM333"/>
      <c r="CN333"/>
      <c r="CO333"/>
      <c r="CP333"/>
    </row>
    <row r="334" spans="1:94" ht="22.5" customHeight="1">
      <c r="A334" s="22">
        <v>44222</v>
      </c>
      <c r="B334" s="9" t="str">
        <f>TEXT(Table1[[#This Row],[Date]],"dddd")</f>
        <v>الثلاثاء</v>
      </c>
      <c r="C334" s="9">
        <f>WEEKNUM(Table1[[#This Row],[Date]],16)</f>
        <v>5</v>
      </c>
      <c r="D334" s="9" t="str">
        <f>TEXT(Table1[[#This Row],[Date]],"mmmm")</f>
        <v>يناير</v>
      </c>
      <c r="E334" s="9" t="str">
        <f>TEXT(Table1[[#This Row],[Date]],"yyyy")</f>
        <v>2021</v>
      </c>
      <c r="F334" s="9" t="s">
        <v>9</v>
      </c>
      <c r="G334" s="9">
        <v>374</v>
      </c>
      <c r="H334" s="9" t="s">
        <v>134</v>
      </c>
      <c r="I334" s="9" t="s">
        <v>86</v>
      </c>
      <c r="J334" s="3">
        <f>IFERROR(VLOOKUP(Table1[[#This Row],[FoamType]],$CB$1:$CC$25,2,FALSE),0)</f>
        <v>3</v>
      </c>
      <c r="K334" s="9">
        <v>200</v>
      </c>
      <c r="L334" s="9">
        <v>10</v>
      </c>
      <c r="M334" s="9">
        <v>5</v>
      </c>
      <c r="N334" s="9"/>
      <c r="O334" s="9"/>
      <c r="P334" s="9"/>
      <c r="Q334" s="9">
        <v>12</v>
      </c>
      <c r="R334" s="9">
        <v>400</v>
      </c>
      <c r="S334" s="9">
        <v>5.2</v>
      </c>
      <c r="T334" s="9">
        <f t="shared" si="47"/>
        <v>4.16</v>
      </c>
      <c r="U334" s="9">
        <v>4</v>
      </c>
      <c r="V334" s="9"/>
      <c r="W334" s="9">
        <v>12</v>
      </c>
      <c r="X334" s="9">
        <f>IFERROR(   Table1[[#This Row],[البلوكات /م3]]+Table1[[#This Row],[البواقى
 المنصرفه
/م3]]-Table1[[#This Row],[البواقى
/م3]],0)</f>
        <v>16.52</v>
      </c>
      <c r="Y334" s="9">
        <f t="shared" si="49"/>
        <v>14.64</v>
      </c>
      <c r="Z334" s="9">
        <v>2</v>
      </c>
      <c r="AA334" s="9">
        <v>2.88</v>
      </c>
      <c r="AB334" s="9">
        <v>12</v>
      </c>
      <c r="AC334" s="9">
        <v>1</v>
      </c>
      <c r="AD334" s="9">
        <f>IFERROR((Table1[[#This Row],[إجمالى الإستهلاك
/م3]]-Table1[[#This Row],[الكمية 
المنتجة
/م3
 ]]),0)</f>
        <v>12.52</v>
      </c>
      <c r="AE334" s="29">
        <f>IFERROR((Table1[[#This Row],[الهالك
/م3]]/Table1[[#This Row],[إجمالى الإستهلاك
/م3]]),0)</f>
        <v>0.75786924939467315</v>
      </c>
      <c r="AF334" s="9"/>
      <c r="AG334" s="9">
        <f>IFERROR((Table1[[#This Row],[عدد
البلوكات]]*0.12),"")</f>
        <v>0.24</v>
      </c>
      <c r="AH334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1.3333333333333333</v>
      </c>
      <c r="AI334" s="9">
        <v>45</v>
      </c>
      <c r="AJ334" s="60">
        <f>IFERROR(Table1[[#This Row],[Plan Hour]]/Table1[[#This Row],[ساعات
العمل
الفعلية]],0)</f>
        <v>2.9629629629629627E-2</v>
      </c>
      <c r="AK334" s="9">
        <f>IFERROR((Table1[[#This Row],[الكمية 
الفعلية
/م3]]-Table1[[#This Row],[الكمية 
المنتجة
/م3
 ]]),"")</f>
        <v>0.16000000000000014</v>
      </c>
      <c r="AL334" s="9"/>
      <c r="AM334" s="9"/>
      <c r="AN334" s="9"/>
      <c r="AO334" s="9"/>
      <c r="AP334" s="9">
        <v>0</v>
      </c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 t="e">
        <f t="shared" si="50"/>
        <v>#DIV/0!</v>
      </c>
      <c r="BC334" s="9"/>
      <c r="BD334" s="9" t="e">
        <f t="shared" si="54"/>
        <v>#DIV/0!</v>
      </c>
      <c r="BE334" s="9"/>
      <c r="BF334" s="9">
        <f t="shared" si="51"/>
        <v>0</v>
      </c>
      <c r="BG334" s="9" t="e">
        <f t="shared" si="46"/>
        <v>#DIV/0!</v>
      </c>
      <c r="CB334"/>
      <c r="CC334"/>
      <c r="CD334"/>
      <c r="CE334" s="83"/>
      <c r="CF334"/>
      <c r="CG334"/>
      <c r="CH334"/>
      <c r="CI334"/>
      <c r="CJ334"/>
      <c r="CK334"/>
      <c r="CL334"/>
      <c r="CM334"/>
      <c r="CN334"/>
      <c r="CO334"/>
      <c r="CP334"/>
    </row>
    <row r="335" spans="1:94" ht="22.5" customHeight="1">
      <c r="A335" s="22">
        <v>44222</v>
      </c>
      <c r="B335" s="3" t="str">
        <f>TEXT(Table1[[#This Row],[Date]],"dddd")</f>
        <v>الثلاثاء</v>
      </c>
      <c r="C335" s="3">
        <f>WEEKNUM(Table1[[#This Row],[Date]],16)</f>
        <v>5</v>
      </c>
      <c r="D335" s="3" t="str">
        <f>TEXT(Table1[[#This Row],[Date]],"mmmm")</f>
        <v>يناير</v>
      </c>
      <c r="E335" s="3" t="str">
        <f>TEXT(Table1[[#This Row],[Date]],"yyyy")</f>
        <v>2021</v>
      </c>
      <c r="F335" s="3" t="s">
        <v>9</v>
      </c>
      <c r="G335" s="3">
        <v>374</v>
      </c>
      <c r="H335" s="5" t="s">
        <v>134</v>
      </c>
      <c r="I335" s="3" t="s">
        <v>86</v>
      </c>
      <c r="J335" s="3">
        <f>IFERROR(VLOOKUP(Table1[[#This Row],[FoamType]],$CB$1:$CC$25,2,FALSE),0)</f>
        <v>3</v>
      </c>
      <c r="K335" s="3">
        <v>250</v>
      </c>
      <c r="L335" s="3">
        <v>10</v>
      </c>
      <c r="M335" s="3">
        <v>10</v>
      </c>
      <c r="Q335" s="15">
        <v>12</v>
      </c>
      <c r="R335" s="3">
        <v>480</v>
      </c>
      <c r="S335" s="3">
        <v>10.199999999999999</v>
      </c>
      <c r="T335" s="3">
        <f t="shared" si="47"/>
        <v>12.24</v>
      </c>
      <c r="U335" s="4">
        <v>12</v>
      </c>
      <c r="X335" s="4">
        <f>IFERROR(   Table1[[#This Row],[البلوكات /م3]]+Table1[[#This Row],[البواقى
 المنصرفه
/م3]]-Table1[[#This Row],[البواقى
/م3]],0)</f>
        <v>0</v>
      </c>
      <c r="Y335" s="21">
        <f t="shared" si="49"/>
        <v>0</v>
      </c>
      <c r="AB335" s="15"/>
      <c r="AD335" s="9">
        <f>IFERROR((Table1[[#This Row],[إجمالى الإستهلاك
/م3]]-Table1[[#This Row],[الكمية 
المنتجة
/م3
 ]]),0)</f>
        <v>-12</v>
      </c>
      <c r="AE335" s="29">
        <f>IFERROR((Table1[[#This Row],[الهالك
/م3]]/Table1[[#This Row],[إجمالى الإستهلاك
/م3]]),0)</f>
        <v>0</v>
      </c>
      <c r="AG335" s="5">
        <f>IFERROR((Table1[[#This Row],[عدد
البلوكات]]*0.12),"")</f>
        <v>0</v>
      </c>
      <c r="AH33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335" s="59">
        <f>IFERROR(Table1[[#This Row],[Plan Hour]]/Table1[[#This Row],[ساعات
العمل
الفعلية]],0)</f>
        <v>0</v>
      </c>
      <c r="AK335" s="1">
        <f>IFERROR((Table1[[#This Row],[الكمية 
الفعلية
/م3]]-Table1[[#This Row],[الكمية 
المنتجة
/م3
 ]]),"")</f>
        <v>0.24000000000000021</v>
      </c>
      <c r="AU335" s="18"/>
      <c r="AV335" s="18"/>
      <c r="AW335" s="1"/>
      <c r="AX335" s="1"/>
      <c r="AY335" s="1"/>
      <c r="AZ335" s="1"/>
      <c r="BA335" s="1"/>
      <c r="BB335" s="1" t="e">
        <f t="shared" si="50"/>
        <v>#DIV/0!</v>
      </c>
      <c r="BC335" s="1"/>
      <c r="BD335" s="1" t="e">
        <f t="shared" si="54"/>
        <v>#DIV/0!</v>
      </c>
      <c r="BE335" s="1"/>
      <c r="BF335" s="33">
        <f t="shared" si="51"/>
        <v>0</v>
      </c>
      <c r="BG335" s="11" t="e">
        <f t="shared" si="46"/>
        <v>#DIV/0!</v>
      </c>
      <c r="CB335"/>
      <c r="CC335"/>
      <c r="CD335"/>
      <c r="CE335" s="83"/>
      <c r="CF335"/>
      <c r="CG335"/>
      <c r="CH335"/>
      <c r="CI335"/>
      <c r="CJ335"/>
      <c r="CK335"/>
      <c r="CL335"/>
      <c r="CM335"/>
      <c r="CN335"/>
      <c r="CO335"/>
      <c r="CP335"/>
    </row>
    <row r="336" spans="1:94" ht="22.5" customHeight="1">
      <c r="A336" s="22">
        <v>44222</v>
      </c>
      <c r="B336" s="3" t="str">
        <f>TEXT(Table1[[#This Row],[Date]],"dddd")</f>
        <v>الثلاثاء</v>
      </c>
      <c r="C336" s="3">
        <f>WEEKNUM(Table1[[#This Row],[Date]],16)</f>
        <v>5</v>
      </c>
      <c r="D336" s="3" t="str">
        <f>TEXT(Table1[[#This Row],[Date]],"mmmm")</f>
        <v>يناير</v>
      </c>
      <c r="E336" s="3" t="str">
        <f>TEXT(Table1[[#This Row],[Date]],"yyyy")</f>
        <v>2021</v>
      </c>
      <c r="F336" s="3" t="s">
        <v>9</v>
      </c>
      <c r="G336" s="3">
        <v>418</v>
      </c>
      <c r="H336" s="5" t="s">
        <v>145</v>
      </c>
      <c r="I336" s="3" t="s">
        <v>86</v>
      </c>
      <c r="J336" s="3">
        <f>IFERROR(VLOOKUP(Table1[[#This Row],[FoamType]],$CB$1:$CC$25,2,FALSE),0)</f>
        <v>3</v>
      </c>
      <c r="K336" s="3">
        <v>200</v>
      </c>
      <c r="L336" s="3">
        <v>100</v>
      </c>
      <c r="M336" s="3">
        <v>2</v>
      </c>
      <c r="Q336" s="15">
        <v>10</v>
      </c>
      <c r="R336" s="3">
        <v>25</v>
      </c>
      <c r="S336" s="3">
        <v>2.2000000000000002</v>
      </c>
      <c r="T336" s="3">
        <f t="shared" si="47"/>
        <v>1.1000000000000001</v>
      </c>
      <c r="U336" s="4">
        <v>1</v>
      </c>
      <c r="X336" s="4">
        <f>IFERROR(   Table1[[#This Row],[البلوكات /م3]]+Table1[[#This Row],[البواقى
 المنصرفه
/م3]]-Table1[[#This Row],[البواقى
/م3]],0)</f>
        <v>1</v>
      </c>
      <c r="Y336" s="21">
        <f t="shared" si="49"/>
        <v>0</v>
      </c>
      <c r="Z336" s="3">
        <v>0</v>
      </c>
      <c r="AA336" s="12">
        <v>1</v>
      </c>
      <c r="AB336" s="15">
        <v>10</v>
      </c>
      <c r="AC336" s="20">
        <v>0</v>
      </c>
      <c r="AD336" s="9">
        <f>IFERROR((Table1[[#This Row],[إجمالى الإستهلاك
/م3]]-Table1[[#This Row],[الكمية 
المنتجة
/م3
 ]]),0)</f>
        <v>0</v>
      </c>
      <c r="AE336" s="29">
        <f>IFERROR((Table1[[#This Row],[الهالك
/م3]]/Table1[[#This Row],[إجمالى الإستهلاك
/م3]]),0)</f>
        <v>0</v>
      </c>
      <c r="AG336" s="5">
        <f>IFERROR((Table1[[#This Row],[عدد
البلوكات]]*0.12),"")</f>
        <v>0</v>
      </c>
      <c r="AH33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0.33333333333333331</v>
      </c>
      <c r="AJ336" s="59">
        <f>IFERROR(Table1[[#This Row],[Plan Hour]]/Table1[[#This Row],[ساعات
العمل
الفعلية]],0)</f>
        <v>0</v>
      </c>
      <c r="AK336" s="1">
        <f>IFERROR((Table1[[#This Row],[الكمية 
الفعلية
/م3]]-Table1[[#This Row],[الكمية 
المنتجة
/م3
 ]]),"")</f>
        <v>0.10000000000000009</v>
      </c>
      <c r="AU336" s="18"/>
      <c r="AV336" s="18"/>
      <c r="AW336" s="1"/>
      <c r="AX336" s="1"/>
      <c r="AY336" s="1"/>
      <c r="AZ336" s="1"/>
      <c r="BA336" s="1"/>
      <c r="BB336" s="1" t="e">
        <f t="shared" si="50"/>
        <v>#DIV/0!</v>
      </c>
      <c r="BC336" s="1"/>
      <c r="BD336" s="1" t="e">
        <f t="shared" si="54"/>
        <v>#DIV/0!</v>
      </c>
      <c r="BE336" s="1"/>
      <c r="BF336" s="33">
        <f t="shared" si="51"/>
        <v>0</v>
      </c>
      <c r="BG336" s="11" t="e">
        <f t="shared" si="46"/>
        <v>#DIV/0!</v>
      </c>
      <c r="CB336"/>
      <c r="CC336"/>
      <c r="CD336"/>
      <c r="CE336" s="83"/>
      <c r="CF336"/>
      <c r="CG336"/>
      <c r="CH336"/>
      <c r="CI336"/>
      <c r="CJ336"/>
      <c r="CK336"/>
      <c r="CL336"/>
      <c r="CM336"/>
      <c r="CN336"/>
      <c r="CO336"/>
      <c r="CP336"/>
    </row>
    <row r="337" spans="1:94" ht="22.5" customHeight="1">
      <c r="A337" s="22">
        <v>44222</v>
      </c>
      <c r="B337" s="3" t="str">
        <f>TEXT(Table1[[#This Row],[Date]],"dddd")</f>
        <v>الثلاثاء</v>
      </c>
      <c r="C337" s="3">
        <f>WEEKNUM(Table1[[#This Row],[Date]],16)</f>
        <v>5</v>
      </c>
      <c r="D337" s="3" t="str">
        <f>TEXT(Table1[[#This Row],[Date]],"mmmm")</f>
        <v>يناير</v>
      </c>
      <c r="E337" s="3" t="str">
        <f>TEXT(Table1[[#This Row],[Date]],"yyyy")</f>
        <v>2021</v>
      </c>
      <c r="F337" s="3" t="s">
        <v>9</v>
      </c>
      <c r="G337" s="3">
        <v>415</v>
      </c>
      <c r="H337" s="5" t="s">
        <v>177</v>
      </c>
      <c r="I337" s="3" t="s">
        <v>86</v>
      </c>
      <c r="J337" s="3">
        <f>IFERROR(VLOOKUP(Table1[[#This Row],[FoamType]],$CB$1:$CC$25,2,FALSE),0)</f>
        <v>3</v>
      </c>
      <c r="K337" s="3">
        <v>200</v>
      </c>
      <c r="L337" s="3">
        <v>100</v>
      </c>
      <c r="M337" s="3">
        <v>1</v>
      </c>
      <c r="Q337" s="15">
        <v>17</v>
      </c>
      <c r="R337" s="3">
        <v>50</v>
      </c>
      <c r="S337" s="3">
        <v>1.1000000000000001</v>
      </c>
      <c r="T337" s="3">
        <f t="shared" si="47"/>
        <v>1.1000000000000001</v>
      </c>
      <c r="U337" s="4">
        <v>1</v>
      </c>
      <c r="X337" s="4">
        <f>IFERROR(   Table1[[#This Row],[البلوكات /م3]]+Table1[[#This Row],[البواقى
 المنصرفه
/م3]]-Table1[[#This Row],[البواقى
/م3]],0)</f>
        <v>1</v>
      </c>
      <c r="Y337" s="21">
        <f t="shared" si="49"/>
        <v>0</v>
      </c>
      <c r="Z337" s="3">
        <v>0</v>
      </c>
      <c r="AA337" s="12">
        <v>1</v>
      </c>
      <c r="AB337" s="15">
        <v>10</v>
      </c>
      <c r="AC337" s="20">
        <v>0</v>
      </c>
      <c r="AD337" s="9">
        <f>IFERROR((Table1[[#This Row],[إجمالى الإستهلاك
/م3]]-Table1[[#This Row],[الكمية 
المنتجة
/م3
 ]]),0)</f>
        <v>0</v>
      </c>
      <c r="AE337" s="29">
        <f>IFERROR((Table1[[#This Row],[الهالك
/م3]]/Table1[[#This Row],[إجمالى الإستهلاك
/م3]]),0)</f>
        <v>0</v>
      </c>
      <c r="AG337" s="5">
        <f>IFERROR((Table1[[#This Row],[عدد
البلوكات]]*0.12),"")</f>
        <v>0</v>
      </c>
      <c r="AH33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0.33333333333333331</v>
      </c>
      <c r="AJ337" s="59">
        <f>IFERROR(Table1[[#This Row],[Plan Hour]]/Table1[[#This Row],[ساعات
العمل
الفعلية]],0)</f>
        <v>0</v>
      </c>
      <c r="AK337" s="1">
        <f>IFERROR((Table1[[#This Row],[الكمية 
الفعلية
/م3]]-Table1[[#This Row],[الكمية 
المنتجة
/م3
 ]]),"")</f>
        <v>0.10000000000000009</v>
      </c>
      <c r="AU337" s="18"/>
      <c r="AV337" s="18"/>
      <c r="AW337" s="1"/>
      <c r="AX337" s="1"/>
      <c r="AY337" s="1"/>
      <c r="AZ337" s="1"/>
      <c r="BA337" s="1"/>
      <c r="BB337" s="1" t="e">
        <f t="shared" si="50"/>
        <v>#DIV/0!</v>
      </c>
      <c r="BC337" s="1"/>
      <c r="BD337" s="1" t="e">
        <f t="shared" si="54"/>
        <v>#DIV/0!</v>
      </c>
      <c r="BE337" s="1"/>
      <c r="BF337" s="33">
        <f t="shared" si="51"/>
        <v>0</v>
      </c>
      <c r="BG337" s="11" t="e">
        <f t="shared" si="46"/>
        <v>#DIV/0!</v>
      </c>
      <c r="CB337"/>
      <c r="CC337"/>
      <c r="CD337"/>
      <c r="CE337" s="83"/>
      <c r="CF337"/>
      <c r="CG337"/>
      <c r="CH337"/>
      <c r="CI337"/>
      <c r="CJ337"/>
      <c r="CK337"/>
      <c r="CL337"/>
      <c r="CM337"/>
      <c r="CN337"/>
      <c r="CO337"/>
      <c r="CP337"/>
    </row>
    <row r="338" spans="1:94" ht="22.5" customHeight="1">
      <c r="A338" s="22">
        <v>44222</v>
      </c>
      <c r="B338" s="3" t="str">
        <f>TEXT(Table1[[#This Row],[Date]],"dddd")</f>
        <v>الثلاثاء</v>
      </c>
      <c r="C338" s="3">
        <f>WEEKNUM(Table1[[#This Row],[Date]],16)</f>
        <v>5</v>
      </c>
      <c r="D338" s="3" t="str">
        <f>TEXT(Table1[[#This Row],[Date]],"mmmm")</f>
        <v>يناير</v>
      </c>
      <c r="E338" s="3" t="str">
        <f>TEXT(Table1[[#This Row],[Date]],"yyyy")</f>
        <v>2021</v>
      </c>
      <c r="F338" s="3" t="s">
        <v>9</v>
      </c>
      <c r="G338" s="3">
        <v>388</v>
      </c>
      <c r="H338" s="5" t="s">
        <v>48</v>
      </c>
      <c r="I338" s="3" t="s">
        <v>91</v>
      </c>
      <c r="J338" s="3">
        <f>IFERROR(VLOOKUP(Table1[[#This Row],[FoamType]],$CB$1:$CC$25,2,FALSE),0)</f>
        <v>1</v>
      </c>
      <c r="K338" s="3">
        <v>100</v>
      </c>
      <c r="L338" s="3">
        <v>100</v>
      </c>
      <c r="M338" s="3">
        <v>2</v>
      </c>
      <c r="Q338" s="15">
        <v>10</v>
      </c>
      <c r="R338" s="3">
        <v>150</v>
      </c>
      <c r="S338" s="3">
        <v>2.2000000000000002</v>
      </c>
      <c r="T338" s="3">
        <f t="shared" si="47"/>
        <v>3.3000000000000003</v>
      </c>
      <c r="U338" s="4">
        <v>3</v>
      </c>
      <c r="X338" s="4">
        <f>IFERROR(   Table1[[#This Row],[البلوكات /م3]]+Table1[[#This Row],[البواقى
 المنصرفه
/م3]]-Table1[[#This Row],[البواقى
/م3]],0)</f>
        <v>3</v>
      </c>
      <c r="Y338" s="21">
        <f t="shared" si="49"/>
        <v>0</v>
      </c>
      <c r="AA338" s="12">
        <v>3</v>
      </c>
      <c r="AB338" s="15">
        <v>10</v>
      </c>
      <c r="AC338" s="20">
        <v>0</v>
      </c>
      <c r="AD338" s="9">
        <f>IFERROR((Table1[[#This Row],[إجمالى الإستهلاك
/م3]]-Table1[[#This Row],[الكمية 
المنتجة
/م3
 ]]),0)</f>
        <v>0</v>
      </c>
      <c r="AE338" s="29">
        <f>IFERROR((Table1[[#This Row],[الهالك
/م3]]/Table1[[#This Row],[إجمالى الإستهلاك
/م3]]),0)</f>
        <v>0</v>
      </c>
      <c r="AG338" s="5">
        <f>IFERROR((Table1[[#This Row],[عدد
البلوكات]]*0.12),"")</f>
        <v>0</v>
      </c>
      <c r="AH33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</v>
      </c>
      <c r="AJ338" s="59">
        <f>IFERROR(Table1[[#This Row],[Plan Hour]]/Table1[[#This Row],[ساعات
العمل
الفعلية]],0)</f>
        <v>0</v>
      </c>
      <c r="AK338" s="1">
        <f>IFERROR((Table1[[#This Row],[الكمية 
الفعلية
/م3]]-Table1[[#This Row],[الكمية 
المنتجة
/م3
 ]]),"")</f>
        <v>0.30000000000000027</v>
      </c>
      <c r="AU338" s="18"/>
      <c r="AV338" s="18"/>
      <c r="AW338" s="1"/>
      <c r="AX338" s="1"/>
      <c r="AY338" s="1"/>
      <c r="AZ338" s="1"/>
      <c r="BA338" s="1"/>
      <c r="BB338" s="1" t="e">
        <f t="shared" si="50"/>
        <v>#DIV/0!</v>
      </c>
      <c r="BC338" s="1"/>
      <c r="BD338" s="1" t="e">
        <f t="shared" si="54"/>
        <v>#DIV/0!</v>
      </c>
      <c r="BE338" s="1"/>
      <c r="BF338" s="33">
        <f t="shared" si="51"/>
        <v>0</v>
      </c>
      <c r="BG338" s="11" t="e">
        <f t="shared" si="46"/>
        <v>#DIV/0!</v>
      </c>
      <c r="CB338"/>
      <c r="CC338"/>
      <c r="CD338"/>
      <c r="CE338" s="83"/>
      <c r="CF338"/>
      <c r="CG338"/>
      <c r="CH338"/>
      <c r="CI338"/>
      <c r="CJ338"/>
      <c r="CK338"/>
      <c r="CL338"/>
      <c r="CM338"/>
      <c r="CN338"/>
      <c r="CO338"/>
      <c r="CP338"/>
    </row>
    <row r="339" spans="1:94" ht="22.5" customHeight="1">
      <c r="A339" s="22">
        <v>44222</v>
      </c>
      <c r="B339" s="3" t="str">
        <f>TEXT(Table1[[#This Row],[Date]],"dddd")</f>
        <v>الثلاثاء</v>
      </c>
      <c r="C339" s="3">
        <f>WEEKNUM(Table1[[#This Row],[Date]],16)</f>
        <v>5</v>
      </c>
      <c r="D339" s="3" t="str">
        <f>TEXT(Table1[[#This Row],[Date]],"mmmm")</f>
        <v>يناير</v>
      </c>
      <c r="E339" s="3" t="str">
        <f>TEXT(Table1[[#This Row],[Date]],"yyyy")</f>
        <v>2021</v>
      </c>
      <c r="F339" s="3" t="s">
        <v>9</v>
      </c>
      <c r="G339" s="3">
        <v>379</v>
      </c>
      <c r="H339" s="5" t="s">
        <v>180</v>
      </c>
      <c r="I339" s="3" t="s">
        <v>85</v>
      </c>
      <c r="J339" s="3">
        <f>IFERROR(VLOOKUP(Table1[[#This Row],[FoamType]],$CB$1:$CC$25,2,FALSE),0)</f>
        <v>2.5</v>
      </c>
      <c r="K339" s="3">
        <v>30</v>
      </c>
      <c r="L339" s="3">
        <v>30</v>
      </c>
      <c r="M339" s="3">
        <v>19</v>
      </c>
      <c r="Q339" s="15">
        <v>26</v>
      </c>
      <c r="R339" s="3">
        <v>1620</v>
      </c>
      <c r="S339" s="3">
        <v>19</v>
      </c>
      <c r="T339" s="3">
        <f t="shared" si="47"/>
        <v>27.702000000000002</v>
      </c>
      <c r="U339" s="4">
        <f t="shared" si="48"/>
        <v>27.702000000000002</v>
      </c>
      <c r="W339" s="4">
        <v>25</v>
      </c>
      <c r="X339" s="4">
        <f>IFERROR(   Table1[[#This Row],[البلوكات /م3]]+Table1[[#This Row],[البواقى
 المنصرفه
/م3]]-Table1[[#This Row],[البواقى
/م3]],0)</f>
        <v>28.73</v>
      </c>
      <c r="Y339" s="21">
        <f t="shared" si="49"/>
        <v>51.24</v>
      </c>
      <c r="Z339" s="3">
        <v>7</v>
      </c>
      <c r="AA339" s="12">
        <v>2.44</v>
      </c>
      <c r="AB339" s="15">
        <v>25</v>
      </c>
      <c r="AC339" s="20">
        <v>24.95</v>
      </c>
      <c r="AD339" s="9">
        <f>IFERROR((Table1[[#This Row],[إجمالى الإستهلاك
/م3]]-Table1[[#This Row],[الكمية 
المنتجة
/م3
 ]]),0)</f>
        <v>1.0279999999999987</v>
      </c>
      <c r="AE339" s="29">
        <f>IFERROR((Table1[[#This Row],[الهالك
/م3]]/Table1[[#This Row],[إجمالى الإستهلاك
/م3]]),0)</f>
        <v>3.578141315697872E-2</v>
      </c>
      <c r="AG339" s="5">
        <f>IFERROR((Table1[[#This Row],[عدد
البلوكات]]*0.12),"")</f>
        <v>0.84</v>
      </c>
      <c r="AH33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11.0808</v>
      </c>
      <c r="AJ339" s="59">
        <f>IFERROR(Table1[[#This Row],[Plan Hour]]/Table1[[#This Row],[ساعات
العمل
الفعلية]],0)</f>
        <v>0</v>
      </c>
      <c r="AK339" s="1">
        <f>IFERROR((Table1[[#This Row],[الكمية 
الفعلية
/م3]]-Table1[[#This Row],[الكمية 
المنتجة
/م3
 ]]),"")</f>
        <v>0</v>
      </c>
      <c r="AU339" s="18"/>
      <c r="AV339" s="18"/>
      <c r="AW339" s="1"/>
      <c r="AX339" s="1"/>
      <c r="AY339" s="1"/>
      <c r="AZ339" s="1"/>
      <c r="BA339" s="1"/>
      <c r="BB339" s="1" t="e">
        <f t="shared" si="50"/>
        <v>#DIV/0!</v>
      </c>
      <c r="BC339" s="1"/>
      <c r="BD339" s="1" t="e">
        <f t="shared" si="54"/>
        <v>#DIV/0!</v>
      </c>
      <c r="BE339" s="1"/>
      <c r="BF339" s="33">
        <f t="shared" si="51"/>
        <v>0</v>
      </c>
      <c r="BG339" s="11" t="e">
        <f t="shared" si="46"/>
        <v>#DIV/0!</v>
      </c>
      <c r="CB339"/>
      <c r="CC339"/>
      <c r="CD339"/>
      <c r="CE339" s="83"/>
      <c r="CF339"/>
      <c r="CG339"/>
      <c r="CH339"/>
      <c r="CI339"/>
      <c r="CJ339"/>
      <c r="CK339"/>
      <c r="CL339"/>
      <c r="CM339"/>
      <c r="CN339"/>
      <c r="CO339"/>
      <c r="CP339"/>
    </row>
    <row r="340" spans="1:94" ht="22.5" customHeight="1">
      <c r="A340" s="22">
        <v>44222</v>
      </c>
      <c r="B340" s="3" t="str">
        <f>TEXT(Table1[[#This Row],[Date]],"dddd")</f>
        <v>الثلاثاء</v>
      </c>
      <c r="C340" s="3">
        <f>WEEKNUM(Table1[[#This Row],[Date]],16)</f>
        <v>5</v>
      </c>
      <c r="D340" s="3" t="str">
        <f>TEXT(Table1[[#This Row],[Date]],"mmmm")</f>
        <v>يناير</v>
      </c>
      <c r="E340" s="3" t="str">
        <f>TEXT(Table1[[#This Row],[Date]],"yyyy")</f>
        <v>2021</v>
      </c>
      <c r="F340" s="3" t="s">
        <v>9</v>
      </c>
      <c r="G340" s="3">
        <v>368</v>
      </c>
      <c r="H340" s="5" t="s">
        <v>47</v>
      </c>
      <c r="I340" s="3" t="s">
        <v>92</v>
      </c>
      <c r="J340" s="3">
        <f>IFERROR(VLOOKUP(Table1[[#This Row],[FoamType]],$CB$1:$CC$25,2,FALSE),0)</f>
        <v>0.6</v>
      </c>
      <c r="K340" s="3">
        <v>30</v>
      </c>
      <c r="L340" s="3">
        <v>7</v>
      </c>
      <c r="M340" s="3">
        <v>7</v>
      </c>
      <c r="Q340" s="15">
        <v>35</v>
      </c>
      <c r="R340" s="3">
        <v>1960</v>
      </c>
      <c r="S340" s="3">
        <v>7.1</v>
      </c>
      <c r="T340" s="3">
        <f t="shared" si="47"/>
        <v>2.9223599999999998</v>
      </c>
      <c r="U340" s="4">
        <f t="shared" si="48"/>
        <v>2.8812000000000002</v>
      </c>
      <c r="X340" s="4">
        <f>IFERROR(   Table1[[#This Row],[البلوكات /م3]]+Table1[[#This Row],[البواقى
 المنصرفه
/م3]]-Table1[[#This Row],[البواقى
/م3]],0)</f>
        <v>3.1</v>
      </c>
      <c r="Y340" s="21">
        <f t="shared" si="49"/>
        <v>0</v>
      </c>
      <c r="Z340" s="3">
        <v>0</v>
      </c>
      <c r="AA340" s="12">
        <v>3.1</v>
      </c>
      <c r="AB340" s="15">
        <v>35</v>
      </c>
      <c r="AC340" s="20">
        <v>0</v>
      </c>
      <c r="AD340" s="9">
        <f>IFERROR((Table1[[#This Row],[إجمالى الإستهلاك
/م3]]-Table1[[#This Row],[الكمية 
المنتجة
/م3
 ]]),0)</f>
        <v>0.21879999999999988</v>
      </c>
      <c r="AE340" s="29">
        <f>IFERROR((Table1[[#This Row],[الهالك
/م3]]/Table1[[#This Row],[إجمالى الإستهلاك
/م3]]),0)</f>
        <v>7.0580645161290284E-2</v>
      </c>
      <c r="AG340" s="5">
        <f>IFERROR((Table1[[#This Row],[عدد
البلوكات]]*0.12),"")</f>
        <v>0</v>
      </c>
      <c r="AH34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4.8020000000000005</v>
      </c>
      <c r="AJ340" s="59">
        <f>IFERROR(Table1[[#This Row],[Plan Hour]]/Table1[[#This Row],[ساعات
العمل
الفعلية]],0)</f>
        <v>0</v>
      </c>
      <c r="AK340" s="1">
        <f>IFERROR((Table1[[#This Row],[الكمية 
الفعلية
/م3]]-Table1[[#This Row],[الكمية 
المنتجة
/م3
 ]]),"")</f>
        <v>4.1159999999999641E-2</v>
      </c>
      <c r="AU340" s="18"/>
      <c r="AV340" s="18"/>
      <c r="AW340" s="1"/>
      <c r="AX340" s="1"/>
      <c r="AY340" s="1"/>
      <c r="AZ340" s="1"/>
      <c r="BA340" s="1"/>
      <c r="BB340" s="1" t="e">
        <f t="shared" si="50"/>
        <v>#DIV/0!</v>
      </c>
      <c r="BC340" s="1"/>
      <c r="BD340" s="1" t="e">
        <f t="shared" si="54"/>
        <v>#DIV/0!</v>
      </c>
      <c r="BE340" s="1"/>
      <c r="BF340" s="33">
        <f t="shared" si="51"/>
        <v>0</v>
      </c>
      <c r="BG340" s="11" t="e">
        <f t="shared" si="46"/>
        <v>#DIV/0!</v>
      </c>
      <c r="CB340"/>
      <c r="CC340"/>
      <c r="CD340"/>
      <c r="CE340" s="83"/>
      <c r="CF340"/>
      <c r="CG340"/>
      <c r="CH340"/>
      <c r="CI340"/>
      <c r="CJ340"/>
      <c r="CK340"/>
      <c r="CL340"/>
      <c r="CM340"/>
      <c r="CN340"/>
      <c r="CO340"/>
      <c r="CP340"/>
    </row>
    <row r="341" spans="1:94" ht="22.5" customHeight="1">
      <c r="A341" s="22">
        <v>44222</v>
      </c>
      <c r="B341" s="3" t="str">
        <f>TEXT(Table1[[#This Row],[Date]],"dddd")</f>
        <v>الثلاثاء</v>
      </c>
      <c r="C341" s="3">
        <f>WEEKNUM(Table1[[#This Row],[Date]],16)</f>
        <v>5</v>
      </c>
      <c r="D341" s="3" t="str">
        <f>TEXT(Table1[[#This Row],[Date]],"mmmm")</f>
        <v>يناير</v>
      </c>
      <c r="E341" s="3" t="str">
        <f>TEXT(Table1[[#This Row],[Date]],"yyyy")</f>
        <v>2021</v>
      </c>
      <c r="F341" s="3" t="s">
        <v>9</v>
      </c>
      <c r="G341" s="3">
        <v>398</v>
      </c>
      <c r="H341" s="5" t="s">
        <v>98</v>
      </c>
      <c r="I341" s="3" t="s">
        <v>92</v>
      </c>
      <c r="J341" s="3">
        <f>IFERROR(VLOOKUP(Table1[[#This Row],[FoamType]],$CB$1:$CC$25,2,FALSE),0)</f>
        <v>0.6</v>
      </c>
      <c r="K341" s="3">
        <v>10</v>
      </c>
      <c r="L341" s="3">
        <v>10</v>
      </c>
      <c r="M341" s="3">
        <v>1.5</v>
      </c>
      <c r="Q341" s="15">
        <v>17</v>
      </c>
      <c r="R341" s="3">
        <v>20000</v>
      </c>
      <c r="S341" s="3">
        <v>1.6</v>
      </c>
      <c r="T341" s="3">
        <f t="shared" si="47"/>
        <v>3.2</v>
      </c>
      <c r="U341" s="4">
        <v>3</v>
      </c>
      <c r="X341" s="4">
        <f>IFERROR(   Table1[[#This Row],[البلوكات /م3]]+Table1[[#This Row],[البواقى
 المنصرفه
/م3]]-Table1[[#This Row],[البواقى
/م3]],0)</f>
        <v>3.6</v>
      </c>
      <c r="Y341" s="21">
        <f t="shared" si="49"/>
        <v>0</v>
      </c>
      <c r="Z341" s="3">
        <v>0</v>
      </c>
      <c r="AA341" s="12">
        <v>3.6</v>
      </c>
      <c r="AB341" s="15">
        <v>17</v>
      </c>
      <c r="AC341" s="20">
        <v>0</v>
      </c>
      <c r="AD341" s="9">
        <f>IFERROR((Table1[[#This Row],[إجمالى الإستهلاك
/م3]]-Table1[[#This Row],[الكمية 
المنتجة
/م3
 ]]),0)</f>
        <v>0.60000000000000009</v>
      </c>
      <c r="AE341" s="29">
        <f>IFERROR((Table1[[#This Row],[الهالك
/م3]]/Table1[[#This Row],[إجمالى الإستهلاك
/م3]]),0)</f>
        <v>0.16666666666666669</v>
      </c>
      <c r="AG341" s="5">
        <f>IFERROR((Table1[[#This Row],[عدد
البلوكات]]*0.12),"")</f>
        <v>0</v>
      </c>
      <c r="AH34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341" s="59">
        <f>IFERROR(Table1[[#This Row],[Plan Hour]]/Table1[[#This Row],[ساعات
العمل
الفعلية]],0)</f>
        <v>0</v>
      </c>
      <c r="AK341" s="1">
        <f>IFERROR((Table1[[#This Row],[الكمية 
الفعلية
/م3]]-Table1[[#This Row],[الكمية 
المنتجة
/م3
 ]]),"")</f>
        <v>0.20000000000000018</v>
      </c>
      <c r="AU341" s="18"/>
      <c r="AV341" s="18"/>
      <c r="AW341" s="1"/>
      <c r="AX341" s="1"/>
      <c r="AY341" s="1"/>
      <c r="AZ341" s="1"/>
      <c r="BA341" s="1"/>
      <c r="BB341" s="1" t="e">
        <f t="shared" si="50"/>
        <v>#DIV/0!</v>
      </c>
      <c r="BC341" s="1"/>
      <c r="BD341" s="1" t="e">
        <f t="shared" si="54"/>
        <v>#DIV/0!</v>
      </c>
      <c r="BE341" s="1"/>
      <c r="BF341" s="33">
        <f t="shared" si="51"/>
        <v>0</v>
      </c>
      <c r="BG341" s="11" t="e">
        <f t="shared" si="46"/>
        <v>#DIV/0!</v>
      </c>
      <c r="CB341"/>
      <c r="CC341"/>
      <c r="CD341"/>
      <c r="CE341" s="83"/>
      <c r="CF341"/>
      <c r="CG341"/>
      <c r="CH341"/>
      <c r="CI341"/>
      <c r="CJ341"/>
      <c r="CK341"/>
      <c r="CL341"/>
      <c r="CM341"/>
      <c r="CN341"/>
      <c r="CO341"/>
      <c r="CP341"/>
    </row>
    <row r="342" spans="1:94" ht="22.5" customHeight="1">
      <c r="A342" s="22">
        <v>44222</v>
      </c>
      <c r="B342" s="3" t="str">
        <f>TEXT(Table1[[#This Row],[Date]],"dddd")</f>
        <v>الثلاثاء</v>
      </c>
      <c r="C342" s="3">
        <f>WEEKNUM(Table1[[#This Row],[Date]],16)</f>
        <v>5</v>
      </c>
      <c r="D342" s="3" t="str">
        <f>TEXT(Table1[[#This Row],[Date]],"mmmm")</f>
        <v>يناير</v>
      </c>
      <c r="E342" s="3" t="str">
        <f>TEXT(Table1[[#This Row],[Date]],"yyyy")</f>
        <v>2021</v>
      </c>
      <c r="F342" s="3" t="s">
        <v>9</v>
      </c>
      <c r="G342" s="3">
        <v>412</v>
      </c>
      <c r="H342" s="5" t="s">
        <v>146</v>
      </c>
      <c r="I342" s="3" t="s">
        <v>92</v>
      </c>
      <c r="J342" s="3">
        <f>IFERROR(VLOOKUP(Table1[[#This Row],[FoamType]],$CB$1:$CC$25,2,FALSE),0)</f>
        <v>0.6</v>
      </c>
      <c r="K342" s="3">
        <v>100</v>
      </c>
      <c r="L342" s="3">
        <v>25</v>
      </c>
      <c r="M342" s="3">
        <v>2</v>
      </c>
      <c r="Q342" s="15">
        <v>15</v>
      </c>
      <c r="R342" s="3">
        <v>200</v>
      </c>
      <c r="S342" s="3">
        <v>2.1</v>
      </c>
      <c r="T342" s="3">
        <f t="shared" si="47"/>
        <v>1.05</v>
      </c>
      <c r="U342" s="4">
        <v>1</v>
      </c>
      <c r="X342" s="4">
        <f>IFERROR(   Table1[[#This Row],[البلوكات /م3]]+Table1[[#This Row],[البواقى
 المنصرفه
/م3]]-Table1[[#This Row],[البواقى
/م3]],0)</f>
        <v>1</v>
      </c>
      <c r="Y342" s="21">
        <f t="shared" si="49"/>
        <v>0</v>
      </c>
      <c r="Z342" s="3">
        <v>0</v>
      </c>
      <c r="AA342" s="12">
        <v>1</v>
      </c>
      <c r="AB342" s="15">
        <v>15</v>
      </c>
      <c r="AC342" s="20">
        <v>0</v>
      </c>
      <c r="AD342" s="9">
        <f>IFERROR((Table1[[#This Row],[إجمالى الإستهلاك
/م3]]-Table1[[#This Row],[الكمية 
المنتجة
/م3
 ]]),0)</f>
        <v>0</v>
      </c>
      <c r="AE342" s="29">
        <f>IFERROR((Table1[[#This Row],[الهالك
/م3]]/Table1[[#This Row],[إجمالى الإستهلاك
/م3]]),0)</f>
        <v>0</v>
      </c>
      <c r="AG342" s="5">
        <f>IFERROR((Table1[[#This Row],[عدد
البلوكات]]*0.12),"")</f>
        <v>0</v>
      </c>
      <c r="AH34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1.6666666666666667</v>
      </c>
      <c r="AJ342" s="59">
        <f>IFERROR(Table1[[#This Row],[Plan Hour]]/Table1[[#This Row],[ساعات
العمل
الفعلية]],0)</f>
        <v>0</v>
      </c>
      <c r="AK342" s="1">
        <f>IFERROR((Table1[[#This Row],[الكمية 
الفعلية
/م3]]-Table1[[#This Row],[الكمية 
المنتجة
/م3
 ]]),"")</f>
        <v>5.0000000000000044E-2</v>
      </c>
      <c r="AU342" s="18"/>
      <c r="AV342" s="18"/>
      <c r="AW342" s="1"/>
      <c r="AX342" s="1"/>
      <c r="AY342" s="1"/>
      <c r="AZ342" s="1"/>
      <c r="BA342" s="1"/>
      <c r="BB342" s="1" t="e">
        <f t="shared" si="50"/>
        <v>#DIV/0!</v>
      </c>
      <c r="BC342" s="1"/>
      <c r="BD342" s="1" t="e">
        <f t="shared" si="54"/>
        <v>#DIV/0!</v>
      </c>
      <c r="BE342" s="1"/>
      <c r="BF342" s="33">
        <f t="shared" si="51"/>
        <v>0</v>
      </c>
      <c r="BG342" s="11" t="e">
        <f t="shared" ref="BG342:BG406" si="55">(BD342*BE342)/7.32</f>
        <v>#DIV/0!</v>
      </c>
      <c r="CB342"/>
      <c r="CC342"/>
      <c r="CD342"/>
      <c r="CE342" s="83"/>
      <c r="CF342"/>
      <c r="CG342"/>
      <c r="CH342"/>
      <c r="CI342"/>
      <c r="CJ342"/>
      <c r="CK342"/>
      <c r="CL342"/>
      <c r="CM342"/>
      <c r="CN342"/>
      <c r="CO342"/>
      <c r="CP342"/>
    </row>
    <row r="343" spans="1:94" ht="22.5" customHeight="1">
      <c r="A343" s="22">
        <v>44222</v>
      </c>
      <c r="B343" s="3" t="str">
        <f>TEXT(Table1[[#This Row],[Date]],"dddd")</f>
        <v>الثلاثاء</v>
      </c>
      <c r="C343" s="3">
        <f>WEEKNUM(Table1[[#This Row],[Date]],16)</f>
        <v>5</v>
      </c>
      <c r="D343" s="3" t="str">
        <f>TEXT(Table1[[#This Row],[Date]],"mmmm")</f>
        <v>يناير</v>
      </c>
      <c r="E343" s="3" t="str">
        <f>TEXT(Table1[[#This Row],[Date]],"yyyy")</f>
        <v>2021</v>
      </c>
      <c r="F343" s="3" t="s">
        <v>9</v>
      </c>
      <c r="G343" s="3">
        <v>419</v>
      </c>
      <c r="H343" s="5" t="s">
        <v>181</v>
      </c>
      <c r="I343" s="3" t="s">
        <v>92</v>
      </c>
      <c r="J343" s="3">
        <f>IFERROR(VLOOKUP(Table1[[#This Row],[FoamType]],$CB$1:$CC$25,2,FALSE),0)</f>
        <v>0.6</v>
      </c>
      <c r="K343" s="3">
        <v>80</v>
      </c>
      <c r="L343" s="3">
        <v>40</v>
      </c>
      <c r="M343" s="3">
        <v>2</v>
      </c>
      <c r="Q343" s="15">
        <v>17</v>
      </c>
      <c r="R343" s="3">
        <v>167</v>
      </c>
      <c r="S343" s="3">
        <v>2.1</v>
      </c>
      <c r="T343" s="3">
        <f t="shared" si="47"/>
        <v>1.1222399999999999</v>
      </c>
      <c r="U343" s="4">
        <v>1</v>
      </c>
      <c r="X343" s="4">
        <f>IFERROR(   Table1[[#This Row],[البلوكات /م3]]+Table1[[#This Row],[البواقى
 المنصرفه
/م3]]-Table1[[#This Row],[البواقى
/م3]],0)</f>
        <v>1</v>
      </c>
      <c r="Y343" s="21">
        <f t="shared" si="49"/>
        <v>0</v>
      </c>
      <c r="Z343" s="3">
        <v>0</v>
      </c>
      <c r="AA343" s="12">
        <v>1</v>
      </c>
      <c r="AB343" s="15">
        <v>20</v>
      </c>
      <c r="AC343" s="20">
        <v>0</v>
      </c>
      <c r="AD343" s="9">
        <f>IFERROR((Table1[[#This Row],[إجمالى الإستهلاك
/م3]]-Table1[[#This Row],[الكمية 
المنتجة
/م3
 ]]),0)</f>
        <v>0</v>
      </c>
      <c r="AE343" s="29">
        <f>IFERROR((Table1[[#This Row],[الهالك
/م3]]/Table1[[#This Row],[إجمالى الإستهلاك
/م3]]),0)</f>
        <v>0</v>
      </c>
      <c r="AG343" s="5">
        <f>IFERROR((Table1[[#This Row],[عدد
البلوكات]]*0.12),"")</f>
        <v>0</v>
      </c>
      <c r="AH34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1.6666666666666667</v>
      </c>
      <c r="AJ343" s="59">
        <f>IFERROR(Table1[[#This Row],[Plan Hour]]/Table1[[#This Row],[ساعات
العمل
الفعلية]],0)</f>
        <v>0</v>
      </c>
      <c r="AK343" s="1">
        <f>IFERROR((Table1[[#This Row],[الكمية 
الفعلية
/م3]]-Table1[[#This Row],[الكمية 
المنتجة
/م3
 ]]),"")</f>
        <v>0.1222399999999999</v>
      </c>
      <c r="AU343" s="18"/>
      <c r="AV343" s="18"/>
      <c r="AW343" s="1"/>
      <c r="AX343" s="1"/>
      <c r="AY343" s="1"/>
      <c r="AZ343" s="1"/>
      <c r="BA343" s="1"/>
      <c r="BB343" s="1" t="e">
        <f t="shared" si="50"/>
        <v>#DIV/0!</v>
      </c>
      <c r="BC343" s="1"/>
      <c r="BD343" s="1" t="e">
        <f t="shared" si="54"/>
        <v>#DIV/0!</v>
      </c>
      <c r="BE343" s="1"/>
      <c r="BF343" s="33">
        <f t="shared" si="51"/>
        <v>0</v>
      </c>
      <c r="BG343" s="11" t="e">
        <f t="shared" si="55"/>
        <v>#DIV/0!</v>
      </c>
      <c r="CB343"/>
      <c r="CC343"/>
      <c r="CD343"/>
      <c r="CE343" s="83"/>
      <c r="CF343"/>
      <c r="CG343"/>
      <c r="CH343"/>
      <c r="CI343"/>
      <c r="CJ343"/>
      <c r="CK343"/>
      <c r="CL343"/>
      <c r="CM343"/>
      <c r="CN343"/>
      <c r="CO343"/>
      <c r="CP343"/>
    </row>
    <row r="344" spans="1:94" ht="22.5" customHeight="1">
      <c r="A344" s="22">
        <v>44222</v>
      </c>
      <c r="B344" s="3" t="str">
        <f>TEXT(Table1[[#This Row],[Date]],"dddd")</f>
        <v>الثلاثاء</v>
      </c>
      <c r="C344" s="3">
        <f>WEEKNUM(Table1[[#This Row],[Date]],16)</f>
        <v>5</v>
      </c>
      <c r="D344" s="3" t="str">
        <f>TEXT(Table1[[#This Row],[Date]],"mmmm")</f>
        <v>يناير</v>
      </c>
      <c r="E344" s="3" t="str">
        <f>TEXT(Table1[[#This Row],[Date]],"yyyy")</f>
        <v>2021</v>
      </c>
      <c r="F344" s="3" t="s">
        <v>9</v>
      </c>
      <c r="G344" s="3">
        <v>392</v>
      </c>
      <c r="H344" s="5" t="s">
        <v>41</v>
      </c>
      <c r="I344" s="3" t="s">
        <v>107</v>
      </c>
      <c r="J344" s="3">
        <f>IFERROR(VLOOKUP(Table1[[#This Row],[FoamType]],$CB$1:$CC$25,2,FALSE),0)</f>
        <v>50</v>
      </c>
      <c r="K344" s="3">
        <v>25</v>
      </c>
      <c r="L344" s="3">
        <v>25</v>
      </c>
      <c r="M344" s="3">
        <v>25</v>
      </c>
      <c r="Q344" s="15">
        <v>35</v>
      </c>
      <c r="R344" s="3">
        <v>1</v>
      </c>
      <c r="S344" s="3">
        <v>25</v>
      </c>
      <c r="T344" s="3">
        <f t="shared" si="47"/>
        <v>1.5625E-2</v>
      </c>
      <c r="U344" s="4">
        <f t="shared" si="48"/>
        <v>1.5625E-2</v>
      </c>
      <c r="X344" s="4">
        <f>IFERROR(   Table1[[#This Row],[البلوكات /م3]]+Table1[[#This Row],[البواقى
 المنصرفه
/م3]]-Table1[[#This Row],[البواقى
/م3]],0)</f>
        <v>1.5625E-2</v>
      </c>
      <c r="Y344" s="21">
        <f t="shared" si="49"/>
        <v>0</v>
      </c>
      <c r="AA344" s="12">
        <v>1.5625E-2</v>
      </c>
      <c r="AB344" s="15">
        <v>35</v>
      </c>
      <c r="AD344" s="9">
        <f>IFERROR((Table1[[#This Row],[إجمالى الإستهلاك
/م3]]-Table1[[#This Row],[الكمية 
المنتجة
/م3
 ]]),0)</f>
        <v>0</v>
      </c>
      <c r="AE344" s="29">
        <f>IFERROR((Table1[[#This Row],[الهالك
/م3]]/Table1[[#This Row],[إجمالى الإستهلاك
/م3]]),0)</f>
        <v>0</v>
      </c>
      <c r="AG344" s="5">
        <f>IFERROR((Table1[[#This Row],[عدد
البلوكات]]*0.12),"")</f>
        <v>0</v>
      </c>
      <c r="AH34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0.02</v>
      </c>
      <c r="AJ344" s="59">
        <f>IFERROR(Table1[[#This Row],[Plan Hour]]/Table1[[#This Row],[ساعات
العمل
الفعلية]],0)</f>
        <v>0</v>
      </c>
      <c r="AK344" s="1">
        <f>IFERROR((Table1[[#This Row],[الكمية 
الفعلية
/م3]]-Table1[[#This Row],[الكمية 
المنتجة
/م3
 ]]),"")</f>
        <v>0</v>
      </c>
      <c r="AU344" s="18"/>
      <c r="AV344" s="18"/>
      <c r="AW344" s="1"/>
      <c r="AX344" s="1"/>
      <c r="AY344" s="1"/>
      <c r="AZ344" s="1"/>
      <c r="BA344" s="1"/>
      <c r="BB344" s="1" t="e">
        <f t="shared" si="50"/>
        <v>#DIV/0!</v>
      </c>
      <c r="BC344" s="1"/>
      <c r="BD344" s="1" t="e">
        <f t="shared" si="54"/>
        <v>#DIV/0!</v>
      </c>
      <c r="BE344" s="1"/>
      <c r="BF344" s="33">
        <f t="shared" si="51"/>
        <v>0</v>
      </c>
      <c r="BG344" s="11" t="e">
        <f t="shared" si="55"/>
        <v>#DIV/0!</v>
      </c>
      <c r="CB344"/>
      <c r="CC344"/>
      <c r="CD344"/>
      <c r="CE344" s="83"/>
      <c r="CF344"/>
      <c r="CG344"/>
      <c r="CH344"/>
      <c r="CI344"/>
      <c r="CJ344"/>
      <c r="CK344"/>
      <c r="CL344"/>
      <c r="CM344"/>
      <c r="CN344"/>
      <c r="CO344"/>
      <c r="CP344"/>
    </row>
    <row r="345" spans="1:94" ht="22.5" customHeight="1">
      <c r="A345" s="22">
        <v>44222</v>
      </c>
      <c r="B345" s="3" t="str">
        <f>TEXT(Table1[[#This Row],[Date]],"dddd")</f>
        <v>الثلاثاء</v>
      </c>
      <c r="C345" s="3">
        <f>WEEKNUM(Table1[[#This Row],[Date]],16)</f>
        <v>5</v>
      </c>
      <c r="D345" s="3" t="str">
        <f>TEXT(Table1[[#This Row],[Date]],"mmmm")</f>
        <v>يناير</v>
      </c>
      <c r="E345" s="3" t="str">
        <f>TEXT(Table1[[#This Row],[Date]],"yyyy")</f>
        <v>2021</v>
      </c>
      <c r="F345" s="3" t="s">
        <v>9</v>
      </c>
      <c r="G345" s="3">
        <v>411</v>
      </c>
      <c r="H345" s="5" t="s">
        <v>182</v>
      </c>
      <c r="I345" s="3" t="s">
        <v>107</v>
      </c>
      <c r="J345" s="3">
        <f>IFERROR(VLOOKUP(Table1[[#This Row],[FoamType]],$CB$1:$CC$25,2,FALSE),0)</f>
        <v>50</v>
      </c>
      <c r="K345" s="3">
        <v>40</v>
      </c>
      <c r="L345" s="3">
        <v>40</v>
      </c>
      <c r="M345" s="3">
        <v>32</v>
      </c>
      <c r="Q345" s="15">
        <v>15</v>
      </c>
      <c r="R345" s="3">
        <v>1</v>
      </c>
      <c r="S345" s="3">
        <v>32</v>
      </c>
      <c r="T345" s="3">
        <f t="shared" si="47"/>
        <v>5.1200000000000002E-2</v>
      </c>
      <c r="U345" s="4">
        <f t="shared" si="48"/>
        <v>5.1200000000000002E-2</v>
      </c>
      <c r="X345" s="4">
        <f>IFERROR(   Table1[[#This Row],[البلوكات /م3]]+Table1[[#This Row],[البواقى
 المنصرفه
/م3]]-Table1[[#This Row],[البواقى
/م3]],0)</f>
        <v>5.1200000000000002E-2</v>
      </c>
      <c r="Y345" s="21">
        <f t="shared" si="49"/>
        <v>0</v>
      </c>
      <c r="AA345" s="12">
        <v>5.1200000000000002E-2</v>
      </c>
      <c r="AB345" s="15">
        <v>15</v>
      </c>
      <c r="AD345" s="9">
        <f>IFERROR((Table1[[#This Row],[إجمالى الإستهلاك
/م3]]-Table1[[#This Row],[الكمية 
المنتجة
/م3
 ]]),0)</f>
        <v>0</v>
      </c>
      <c r="AE345" s="29">
        <f>IFERROR((Table1[[#This Row],[الهالك
/م3]]/Table1[[#This Row],[إجمالى الإستهلاك
/م3]]),0)</f>
        <v>0</v>
      </c>
      <c r="AG345" s="5">
        <f>IFERROR((Table1[[#This Row],[عدد
البلوكات]]*0.12),"")</f>
        <v>0</v>
      </c>
      <c r="AH34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0.02</v>
      </c>
      <c r="AJ345" s="59">
        <f>IFERROR(Table1[[#This Row],[Plan Hour]]/Table1[[#This Row],[ساعات
العمل
الفعلية]],0)</f>
        <v>0</v>
      </c>
      <c r="AK345" s="1">
        <f>IFERROR((Table1[[#This Row],[الكمية 
الفعلية
/م3]]-Table1[[#This Row],[الكمية 
المنتجة
/م3
 ]]),"")</f>
        <v>0</v>
      </c>
      <c r="AU345" s="18"/>
      <c r="AV345" s="18"/>
      <c r="AW345" s="1"/>
      <c r="AX345" s="1"/>
      <c r="AY345" s="1"/>
      <c r="AZ345" s="1"/>
      <c r="BA345" s="1"/>
      <c r="BB345" s="1" t="e">
        <f t="shared" si="50"/>
        <v>#DIV/0!</v>
      </c>
      <c r="BC345" s="1"/>
      <c r="BD345" s="1" t="e">
        <f t="shared" si="54"/>
        <v>#DIV/0!</v>
      </c>
      <c r="BE345" s="1"/>
      <c r="BF345" s="33">
        <f t="shared" si="51"/>
        <v>0</v>
      </c>
      <c r="BG345" s="11" t="e">
        <f t="shared" si="55"/>
        <v>#DIV/0!</v>
      </c>
      <c r="CB345"/>
      <c r="CC345"/>
      <c r="CD345"/>
      <c r="CE345" s="83"/>
      <c r="CF345"/>
      <c r="CG345"/>
      <c r="CH345"/>
      <c r="CI345"/>
      <c r="CJ345"/>
      <c r="CK345"/>
      <c r="CL345"/>
      <c r="CM345"/>
      <c r="CN345"/>
      <c r="CO345"/>
      <c r="CP345"/>
    </row>
    <row r="346" spans="1:94" ht="22.5" customHeight="1">
      <c r="A346" s="22">
        <v>44222</v>
      </c>
      <c r="B346" s="9" t="str">
        <f>TEXT(Table1[[#This Row],[Date]],"dddd")</f>
        <v>الثلاثاء</v>
      </c>
      <c r="C346" s="9">
        <f>WEEKNUM(Table1[[#This Row],[Date]],16)</f>
        <v>5</v>
      </c>
      <c r="D346" s="9" t="str">
        <f>TEXT(Table1[[#This Row],[Date]],"mmmm")</f>
        <v>يناير</v>
      </c>
      <c r="E346" s="9" t="str">
        <f>TEXT(Table1[[#This Row],[Date]],"yyyy")</f>
        <v>2021</v>
      </c>
      <c r="F346" s="9" t="s">
        <v>8</v>
      </c>
      <c r="G346" s="9">
        <v>399</v>
      </c>
      <c r="H346" s="9" t="s">
        <v>183</v>
      </c>
      <c r="I346" s="9" t="s">
        <v>86</v>
      </c>
      <c r="J346" s="3">
        <f>IFERROR(VLOOKUP(Table1[[#This Row],[FoamType]],$CB$1:$CC$25,2,FALSE),0)</f>
        <v>3</v>
      </c>
      <c r="K346" s="9">
        <v>200</v>
      </c>
      <c r="L346" s="9">
        <v>100</v>
      </c>
      <c r="M346" s="9">
        <v>2.5</v>
      </c>
      <c r="N346" s="9"/>
      <c r="O346" s="9"/>
      <c r="P346" s="9"/>
      <c r="Q346" s="9">
        <v>10</v>
      </c>
      <c r="R346" s="9">
        <v>400</v>
      </c>
      <c r="S346" s="9">
        <v>2.7</v>
      </c>
      <c r="T346" s="9">
        <f t="shared" si="47"/>
        <v>21.6</v>
      </c>
      <c r="U346" s="9">
        <v>20</v>
      </c>
      <c r="V346" s="9"/>
      <c r="W346" s="9">
        <v>12</v>
      </c>
      <c r="X346" s="9">
        <f>IFERROR(   Table1[[#This Row],[البلوكات /م3]]+Table1[[#This Row],[البواقى
 المنصرفه
/م3]]-Table1[[#This Row],[البواقى
/م3]],0)</f>
        <v>5.9400000000000013</v>
      </c>
      <c r="Y346" s="9">
        <f t="shared" si="49"/>
        <v>14.64</v>
      </c>
      <c r="Z346" s="9">
        <v>2</v>
      </c>
      <c r="AA346" s="9">
        <v>0</v>
      </c>
      <c r="AB346" s="9">
        <v>10</v>
      </c>
      <c r="AC346" s="9">
        <v>8.6999999999999993</v>
      </c>
      <c r="AD346" s="9">
        <f>IFERROR((Table1[[#This Row],[إجمالى الإستهلاك
/م3]]-Table1[[#This Row],[الكمية 
المنتجة
/م3
 ]]),0)</f>
        <v>-14.059999999999999</v>
      </c>
      <c r="AE346" s="29">
        <f>IFERROR((Table1[[#This Row],[الهالك
/م3]]/Table1[[#This Row],[إجمالى الإستهلاك
/م3]]),0)</f>
        <v>-2.3670033670033663</v>
      </c>
      <c r="AF346" s="9"/>
      <c r="AG346" s="9">
        <f>IFERROR((Table1[[#This Row],[عدد
البلوكات]]*0.12),"")</f>
        <v>0.24</v>
      </c>
      <c r="AH346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6.666666666666667</v>
      </c>
      <c r="AI346" s="9">
        <v>55</v>
      </c>
      <c r="AJ346" s="60">
        <f>IFERROR(Table1[[#This Row],[Plan Hour]]/Table1[[#This Row],[ساعات
العمل
الفعلية]],0)</f>
        <v>0.12121212121212122</v>
      </c>
      <c r="AK346" s="9">
        <f>IFERROR((Table1[[#This Row],[الكمية 
الفعلية
/م3]]-Table1[[#This Row],[الكمية 
المنتجة
/م3
 ]]),"")</f>
        <v>1.6000000000000014</v>
      </c>
      <c r="AL346" s="9">
        <v>1.52</v>
      </c>
      <c r="AM346" s="9"/>
      <c r="AN346" s="9"/>
      <c r="AO346" s="9">
        <v>2.85</v>
      </c>
      <c r="AP346" s="9">
        <v>1.52</v>
      </c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 t="e">
        <f t="shared" si="50"/>
        <v>#DIV/0!</v>
      </c>
      <c r="BC346" s="9"/>
      <c r="BD346" s="9" t="e">
        <f t="shared" si="54"/>
        <v>#DIV/0!</v>
      </c>
      <c r="BE346" s="9"/>
      <c r="BF346" s="9">
        <f t="shared" si="51"/>
        <v>0</v>
      </c>
      <c r="BG346" s="9" t="e">
        <f t="shared" si="55"/>
        <v>#DIV/0!</v>
      </c>
      <c r="CB346"/>
      <c r="CC346"/>
      <c r="CD346"/>
      <c r="CE346" s="83"/>
      <c r="CF346"/>
      <c r="CG346"/>
      <c r="CH346"/>
      <c r="CI346"/>
      <c r="CJ346"/>
      <c r="CK346"/>
      <c r="CL346"/>
      <c r="CM346"/>
      <c r="CN346"/>
      <c r="CO346"/>
      <c r="CP346"/>
    </row>
    <row r="347" spans="1:94" ht="22.5" customHeight="1">
      <c r="A347" s="22">
        <v>44222</v>
      </c>
      <c r="B347" s="3" t="str">
        <f>TEXT(Table1[[#This Row],[Date]],"dddd")</f>
        <v>الثلاثاء</v>
      </c>
      <c r="C347" s="3">
        <f>WEEKNUM(Table1[[#This Row],[Date]],16)</f>
        <v>5</v>
      </c>
      <c r="D347" s="3" t="str">
        <f>TEXT(Table1[[#This Row],[Date]],"mmmm")</f>
        <v>يناير</v>
      </c>
      <c r="E347" s="3" t="str">
        <f>TEXT(Table1[[#This Row],[Date]],"yyyy")</f>
        <v>2021</v>
      </c>
      <c r="F347" s="9" t="s">
        <v>8</v>
      </c>
      <c r="G347" s="9">
        <v>399</v>
      </c>
      <c r="H347" s="9" t="s">
        <v>183</v>
      </c>
      <c r="I347" s="9" t="s">
        <v>87</v>
      </c>
      <c r="J347" s="3">
        <f>IFERROR(VLOOKUP(Table1[[#This Row],[FoamType]],$CB$1:$CC$25,2,FALSE),0)</f>
        <v>2</v>
      </c>
      <c r="K347" s="9">
        <v>200</v>
      </c>
      <c r="L347" s="9">
        <v>100</v>
      </c>
      <c r="M347" s="9">
        <v>2.5</v>
      </c>
      <c r="N347" s="9"/>
      <c r="O347" s="9"/>
      <c r="P347" s="9"/>
      <c r="Q347" s="9">
        <v>12</v>
      </c>
      <c r="R347" s="9"/>
      <c r="S347" s="9"/>
      <c r="T347" s="9"/>
      <c r="U347" s="9"/>
      <c r="V347" s="9"/>
      <c r="W347" s="9">
        <v>10</v>
      </c>
      <c r="X347" s="9">
        <f>IFERROR(   Table1[[#This Row],[البلوكات /م3]]+Table1[[#This Row],[البواقى
 المنصرفه
/م3]]-Table1[[#This Row],[البواقى
/م3]],0)</f>
        <v>14.64</v>
      </c>
      <c r="Y347" s="9">
        <f t="shared" si="49"/>
        <v>14.64</v>
      </c>
      <c r="Z347" s="9">
        <v>2</v>
      </c>
      <c r="AA347" s="9"/>
      <c r="AB347" s="9">
        <v>12</v>
      </c>
      <c r="AC347" s="9"/>
      <c r="AD347" s="9">
        <f>IFERROR((Table1[[#This Row],[إجمالى الإستهلاك
/م3]]-Table1[[#This Row],[الكمية 
المنتجة
/م3
 ]]),0)</f>
        <v>14.64</v>
      </c>
      <c r="AE347" s="29">
        <f>IFERROR((Table1[[#This Row],[الهالك
/م3]]/Table1[[#This Row],[إجمالى الإستهلاك
/م3]]),0)</f>
        <v>1</v>
      </c>
      <c r="AF347" s="9"/>
      <c r="AG347" s="9">
        <f>IFERROR((Table1[[#This Row],[عدد
البلوكات]]*0.12),"")</f>
        <v>0.24</v>
      </c>
      <c r="AH347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I347" s="9"/>
      <c r="AJ347" s="60">
        <f>IFERROR(Table1[[#This Row],[Plan Hour]]/Table1[[#This Row],[ساعات
العمل
الفعلية]],0)</f>
        <v>0</v>
      </c>
      <c r="AK347" s="9">
        <f>IFERROR((Table1[[#This Row],[الكمية 
الفعلية
/م3]]-Table1[[#This Row],[الكمية 
المنتجة
/م3
 ]]),"")</f>
        <v>0</v>
      </c>
      <c r="AL347" s="9"/>
      <c r="AM347" s="9"/>
      <c r="AN347" s="9"/>
      <c r="AO347" s="9"/>
      <c r="AP347" s="9">
        <v>2.85</v>
      </c>
      <c r="AQ347" s="19"/>
      <c r="AR347" s="19"/>
      <c r="AS347" s="19"/>
      <c r="AT347" s="19"/>
      <c r="AU347" s="19"/>
      <c r="AV347" s="19"/>
      <c r="AW347" s="9"/>
      <c r="AX347" s="9"/>
      <c r="AY347" s="9"/>
      <c r="AZ347" s="9"/>
      <c r="BA347" s="9"/>
      <c r="BB347" s="9"/>
      <c r="BC347" s="9"/>
      <c r="BD347" s="9"/>
      <c r="BE347" s="9"/>
      <c r="BF347" s="35"/>
      <c r="BG347" s="9"/>
      <c r="CB347"/>
      <c r="CC347"/>
      <c r="CD347"/>
      <c r="CE347" s="83"/>
      <c r="CF347"/>
      <c r="CG347"/>
      <c r="CH347"/>
      <c r="CI347"/>
      <c r="CJ347"/>
      <c r="CK347"/>
      <c r="CL347"/>
      <c r="CM347"/>
      <c r="CN347"/>
      <c r="CO347"/>
      <c r="CP347"/>
    </row>
    <row r="348" spans="1:94" ht="22.5" customHeight="1">
      <c r="A348" s="22">
        <v>44222</v>
      </c>
      <c r="B348" s="3" t="str">
        <f>TEXT(Table1[[#This Row],[Date]],"dddd")</f>
        <v>الثلاثاء</v>
      </c>
      <c r="C348" s="3">
        <f>WEEKNUM(Table1[[#This Row],[Date]],16)</f>
        <v>5</v>
      </c>
      <c r="D348" s="3" t="str">
        <f>TEXT(Table1[[#This Row],[Date]],"mmmm")</f>
        <v>يناير</v>
      </c>
      <c r="E348" s="3" t="str">
        <f>TEXT(Table1[[#This Row],[Date]],"yyyy")</f>
        <v>2021</v>
      </c>
      <c r="F348" s="3" t="s">
        <v>8</v>
      </c>
      <c r="G348" s="3">
        <v>381</v>
      </c>
      <c r="H348" s="5" t="s">
        <v>184</v>
      </c>
      <c r="I348" s="3" t="s">
        <v>136</v>
      </c>
      <c r="J348" s="3">
        <f>IFERROR(VLOOKUP(Table1[[#This Row],[FoamType]],$CB$1:$CC$25,2,FALSE),0)</f>
        <v>1.5</v>
      </c>
      <c r="K348" s="3">
        <v>200</v>
      </c>
      <c r="L348" s="3">
        <v>50</v>
      </c>
      <c r="M348" s="3">
        <v>45</v>
      </c>
      <c r="Q348" s="15">
        <v>20</v>
      </c>
      <c r="R348" s="3">
        <v>112</v>
      </c>
      <c r="S348" s="3">
        <v>45</v>
      </c>
      <c r="T348" s="3">
        <f t="shared" si="47"/>
        <v>50.4</v>
      </c>
      <c r="U348" s="4">
        <f t="shared" si="48"/>
        <v>50.4</v>
      </c>
      <c r="W348" s="4">
        <v>20</v>
      </c>
      <c r="X348" s="4">
        <f>IFERROR(   Table1[[#This Row],[البلوكات /م3]]+Table1[[#This Row],[البواقى
 المنصرفه
/م3]]-Table1[[#This Row],[البواقى
/م3]],0)</f>
        <v>54.4</v>
      </c>
      <c r="Y348" s="21">
        <v>66</v>
      </c>
      <c r="Z348" s="3">
        <v>11</v>
      </c>
      <c r="AA348" s="12">
        <v>0</v>
      </c>
      <c r="AB348" s="15">
        <v>20</v>
      </c>
      <c r="AC348" s="20">
        <v>11.6</v>
      </c>
      <c r="AD348" s="9">
        <f>IFERROR((Table1[[#This Row],[إجمالى الإستهلاك
/م3]]-Table1[[#This Row],[الكمية 
المنتجة
/م3
 ]]),0)</f>
        <v>4</v>
      </c>
      <c r="AE348" s="29">
        <f>IFERROR((Table1[[#This Row],[الهالك
/م3]]/Table1[[#This Row],[إجمالى الإستهلاك
/م3]]),0)</f>
        <v>7.3529411764705885E-2</v>
      </c>
      <c r="AG348" s="5">
        <f>IFERROR((Table1[[#This Row],[عدد
البلوكات]]*0.12),"")</f>
        <v>1.3199999999999998</v>
      </c>
      <c r="AH34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33.6</v>
      </c>
      <c r="AJ348" s="59">
        <f>IFERROR(Table1[[#This Row],[Plan Hour]]/Table1[[#This Row],[ساعات
العمل
الفعلية]],0)</f>
        <v>0</v>
      </c>
      <c r="AK348" s="1">
        <f>IFERROR((Table1[[#This Row],[الكمية 
الفعلية
/م3]]-Table1[[#This Row],[الكمية 
المنتجة
/م3
 ]]),"")</f>
        <v>0</v>
      </c>
      <c r="AU348" s="18"/>
      <c r="AV348" s="18"/>
      <c r="AW348" s="1"/>
      <c r="AX348" s="1"/>
      <c r="AY348" s="1"/>
      <c r="AZ348" s="1"/>
      <c r="BA348" s="1"/>
      <c r="BB348" s="1" t="e">
        <f t="shared" si="50"/>
        <v>#DIV/0!</v>
      </c>
      <c r="BC348" s="1"/>
      <c r="BD348" s="1" t="e">
        <f t="shared" si="54"/>
        <v>#DIV/0!</v>
      </c>
      <c r="BE348" s="1"/>
      <c r="BF348" s="33">
        <f t="shared" si="51"/>
        <v>0</v>
      </c>
      <c r="BG348" s="11" t="e">
        <f t="shared" si="55"/>
        <v>#DIV/0!</v>
      </c>
      <c r="CB348"/>
      <c r="CC348"/>
      <c r="CD348"/>
      <c r="CE348" s="83"/>
      <c r="CF348"/>
      <c r="CG348"/>
      <c r="CH348"/>
      <c r="CI348"/>
      <c r="CJ348"/>
      <c r="CK348"/>
      <c r="CL348"/>
      <c r="CM348"/>
      <c r="CN348"/>
      <c r="CO348"/>
      <c r="CP348"/>
    </row>
    <row r="349" spans="1:94" ht="22.5" customHeight="1">
      <c r="A349" s="22">
        <v>44222</v>
      </c>
      <c r="B349" s="3" t="str">
        <f>TEXT(Table1[[#This Row],[Date]],"dddd")</f>
        <v>الثلاثاء</v>
      </c>
      <c r="C349" s="3">
        <f>WEEKNUM(Table1[[#This Row],[Date]],16)</f>
        <v>5</v>
      </c>
      <c r="D349" s="3" t="str">
        <f>TEXT(Table1[[#This Row],[Date]],"mmmm")</f>
        <v>يناير</v>
      </c>
      <c r="E349" s="3" t="str">
        <f>TEXT(Table1[[#This Row],[Date]],"yyyy")</f>
        <v>2021</v>
      </c>
      <c r="F349" s="3" t="s">
        <v>8</v>
      </c>
      <c r="G349" s="3">
        <v>381</v>
      </c>
      <c r="H349" s="5" t="s">
        <v>184</v>
      </c>
      <c r="I349" s="3" t="s">
        <v>91</v>
      </c>
      <c r="J349" s="3">
        <f>IFERROR(VLOOKUP(Table1[[#This Row],[FoamType]],$CB$1:$CC$25,2,FALSE),0)</f>
        <v>1</v>
      </c>
      <c r="K349" s="3">
        <v>200</v>
      </c>
      <c r="L349" s="3">
        <v>50</v>
      </c>
      <c r="M349" s="3">
        <v>10</v>
      </c>
      <c r="Q349" s="15">
        <v>20</v>
      </c>
      <c r="R349" s="3">
        <v>40</v>
      </c>
      <c r="S349" s="3">
        <v>10.1</v>
      </c>
      <c r="T349" s="3">
        <f t="shared" si="47"/>
        <v>4.04</v>
      </c>
      <c r="U349" s="4">
        <f t="shared" si="48"/>
        <v>4</v>
      </c>
      <c r="X349" s="4">
        <f>IFERROR(   Table1[[#This Row],[البلوكات /م3]]+Table1[[#This Row],[البواقى
 المنصرفه
/م3]]-Table1[[#This Row],[البواقى
/م3]],0)</f>
        <v>0</v>
      </c>
      <c r="Y349" s="21">
        <f t="shared" si="49"/>
        <v>0</v>
      </c>
      <c r="AB349" s="15"/>
      <c r="AD349" s="9">
        <f>IFERROR((Table1[[#This Row],[إجمالى الإستهلاك
/م3]]-Table1[[#This Row],[الكمية 
المنتجة
/م3
 ]]),0)</f>
        <v>-4</v>
      </c>
      <c r="AE349" s="29">
        <f>IFERROR((Table1[[#This Row],[الهالك
/م3]]/Table1[[#This Row],[إجمالى الإستهلاك
/م3]]),0)</f>
        <v>0</v>
      </c>
      <c r="AG349" s="5">
        <f>IFERROR((Table1[[#This Row],[عدد
البلوكات]]*0.12),"")</f>
        <v>0</v>
      </c>
      <c r="AH34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349" s="59">
        <f>IFERROR(Table1[[#This Row],[Plan Hour]]/Table1[[#This Row],[ساعات
العمل
الفعلية]],0)</f>
        <v>0</v>
      </c>
      <c r="AK349" s="1">
        <f>IFERROR((Table1[[#This Row],[الكمية 
الفعلية
/م3]]-Table1[[#This Row],[الكمية 
المنتجة
/م3
 ]]),"")</f>
        <v>4.0000000000000036E-2</v>
      </c>
      <c r="AU349" s="18"/>
      <c r="AV349" s="18"/>
      <c r="AW349" s="1"/>
      <c r="AX349" s="1"/>
      <c r="AY349" s="1"/>
      <c r="AZ349" s="1"/>
      <c r="BA349" s="1"/>
      <c r="BB349" s="1" t="e">
        <f t="shared" si="50"/>
        <v>#DIV/0!</v>
      </c>
      <c r="BC349" s="1"/>
      <c r="BD349" s="1" t="e">
        <f t="shared" si="54"/>
        <v>#DIV/0!</v>
      </c>
      <c r="BE349" s="1"/>
      <c r="BF349" s="33">
        <f t="shared" si="51"/>
        <v>0</v>
      </c>
      <c r="BG349" s="11" t="e">
        <f t="shared" si="55"/>
        <v>#DIV/0!</v>
      </c>
      <c r="CB349"/>
      <c r="CC349"/>
      <c r="CD349"/>
      <c r="CE349" s="83"/>
      <c r="CF349"/>
      <c r="CG349"/>
      <c r="CH349"/>
      <c r="CI349"/>
      <c r="CJ349"/>
      <c r="CK349"/>
      <c r="CL349"/>
      <c r="CM349"/>
      <c r="CN349"/>
      <c r="CO349"/>
      <c r="CP349"/>
    </row>
    <row r="350" spans="1:94" ht="22.5" customHeight="1">
      <c r="A350" s="22">
        <v>44222</v>
      </c>
      <c r="B350" s="3" t="str">
        <f>TEXT(Table1[[#This Row],[Date]],"dddd")</f>
        <v>الثلاثاء</v>
      </c>
      <c r="C350" s="3">
        <f>WEEKNUM(Table1[[#This Row],[Date]],16)</f>
        <v>5</v>
      </c>
      <c r="D350" s="3" t="str">
        <f>TEXT(Table1[[#This Row],[Date]],"mmmm")</f>
        <v>يناير</v>
      </c>
      <c r="E350" s="3" t="str">
        <f>TEXT(Table1[[#This Row],[Date]],"yyyy")</f>
        <v>2021</v>
      </c>
      <c r="F350" s="3" t="s">
        <v>8</v>
      </c>
      <c r="G350" s="3">
        <v>348</v>
      </c>
      <c r="H350" s="5" t="s">
        <v>185</v>
      </c>
      <c r="I350" s="3" t="s">
        <v>84</v>
      </c>
      <c r="J350" s="3">
        <f>IFERROR(VLOOKUP(Table1[[#This Row],[FoamType]],$CB$1:$CC$25,2,FALSE),0)</f>
        <v>4</v>
      </c>
      <c r="K350" s="3">
        <v>40</v>
      </c>
      <c r="L350" s="3">
        <v>40</v>
      </c>
      <c r="M350" s="3">
        <v>19</v>
      </c>
      <c r="Q350" s="15">
        <v>17</v>
      </c>
      <c r="R350" s="3">
        <v>585</v>
      </c>
      <c r="S350" s="3">
        <v>19</v>
      </c>
      <c r="T350" s="3">
        <f t="shared" si="47"/>
        <v>17.783999999999999</v>
      </c>
      <c r="U350" s="4">
        <f t="shared" si="48"/>
        <v>17.783999999999999</v>
      </c>
      <c r="W350" s="4">
        <v>17</v>
      </c>
      <c r="X350" s="4">
        <f>IFERROR(   Table1[[#This Row],[البلوكات /م3]]+Table1[[#This Row],[البواقى
 المنصرفه
/م3]]-Table1[[#This Row],[البواقى
/م3]],0)</f>
        <v>26.030000000000005</v>
      </c>
      <c r="Y350" s="21">
        <f t="shared" si="49"/>
        <v>21.96</v>
      </c>
      <c r="Z350" s="3">
        <v>3</v>
      </c>
      <c r="AA350" s="12">
        <v>16.8</v>
      </c>
      <c r="AB350" s="15">
        <v>20</v>
      </c>
      <c r="AC350" s="20">
        <v>12.73</v>
      </c>
      <c r="AD350" s="9">
        <f>IFERROR((Table1[[#This Row],[إجمالى الإستهلاك
/م3]]-Table1[[#This Row],[الكمية 
المنتجة
/م3
 ]]),0)</f>
        <v>8.2460000000000058</v>
      </c>
      <c r="AE350" s="29">
        <f>IFERROR((Table1[[#This Row],[الهالك
/م3]]/Table1[[#This Row],[إجمالى الإستهلاك
/م3]]),0)</f>
        <v>0.31678832116788336</v>
      </c>
      <c r="AG350" s="5">
        <f>IFERROR((Table1[[#This Row],[عدد
البلوكات]]*0.12),"")</f>
        <v>0.36</v>
      </c>
      <c r="AH35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4.4459999999999997</v>
      </c>
      <c r="AJ350" s="59">
        <f>IFERROR(Table1[[#This Row],[Plan Hour]]/Table1[[#This Row],[ساعات
العمل
الفعلية]],0)</f>
        <v>0</v>
      </c>
      <c r="AK350" s="1">
        <f>IFERROR((Table1[[#This Row],[الكمية 
الفعلية
/م3]]-Table1[[#This Row],[الكمية 
المنتجة
/م3
 ]]),"")</f>
        <v>0</v>
      </c>
      <c r="AU350" s="18"/>
      <c r="AV350" s="18"/>
      <c r="AW350" s="1"/>
      <c r="AX350" s="1"/>
      <c r="AY350" s="1"/>
      <c r="AZ350" s="1"/>
      <c r="BA350" s="1"/>
      <c r="BB350" s="1" t="e">
        <f t="shared" si="50"/>
        <v>#DIV/0!</v>
      </c>
      <c r="BC350" s="1"/>
      <c r="BD350" s="1" t="e">
        <f t="shared" si="54"/>
        <v>#DIV/0!</v>
      </c>
      <c r="BE350" s="1"/>
      <c r="BF350" s="33">
        <f t="shared" si="51"/>
        <v>0</v>
      </c>
      <c r="BG350" s="11" t="e">
        <f t="shared" si="55"/>
        <v>#DIV/0!</v>
      </c>
      <c r="CB350"/>
      <c r="CC350"/>
      <c r="CD350"/>
      <c r="CE350" s="83"/>
      <c r="CF350"/>
      <c r="CG350"/>
      <c r="CH350"/>
      <c r="CI350"/>
      <c r="CJ350"/>
      <c r="CK350"/>
      <c r="CL350"/>
      <c r="CM350"/>
      <c r="CN350"/>
      <c r="CO350"/>
      <c r="CP350"/>
    </row>
    <row r="351" spans="1:94" ht="22.5" customHeight="1">
      <c r="A351" s="22">
        <v>44222</v>
      </c>
      <c r="B351" s="3" t="str">
        <f>TEXT(Table1[[#This Row],[Date]],"dddd")</f>
        <v>الثلاثاء</v>
      </c>
      <c r="C351" s="3">
        <f>WEEKNUM(Table1[[#This Row],[Date]],16)</f>
        <v>5</v>
      </c>
      <c r="D351" s="3" t="str">
        <f>TEXT(Table1[[#This Row],[Date]],"mmmm")</f>
        <v>يناير</v>
      </c>
      <c r="E351" s="3" t="str">
        <f>TEXT(Table1[[#This Row],[Date]],"yyyy")</f>
        <v>2021</v>
      </c>
      <c r="F351" s="3" t="s">
        <v>8</v>
      </c>
      <c r="G351" s="3">
        <v>348</v>
      </c>
      <c r="H351" s="5" t="s">
        <v>185</v>
      </c>
      <c r="I351" s="3" t="s">
        <v>85</v>
      </c>
      <c r="J351" s="3">
        <f>IFERROR(VLOOKUP(Table1[[#This Row],[FoamType]],$CB$1:$CC$25,2,FALSE),0)</f>
        <v>2.5</v>
      </c>
      <c r="K351" s="3">
        <v>40</v>
      </c>
      <c r="L351" s="3">
        <v>40</v>
      </c>
      <c r="M351" s="3">
        <v>19</v>
      </c>
      <c r="Q351" s="15">
        <v>20</v>
      </c>
      <c r="R351" s="3">
        <v>400</v>
      </c>
      <c r="S351" s="3">
        <v>19</v>
      </c>
      <c r="T351" s="3">
        <f t="shared" si="47"/>
        <v>12.16</v>
      </c>
      <c r="U351" s="4">
        <f t="shared" si="48"/>
        <v>12.16</v>
      </c>
      <c r="W351" s="4">
        <v>17</v>
      </c>
      <c r="X351" s="4">
        <f>IFERROR(   Table1[[#This Row],[البلوكات /م3]]+Table1[[#This Row],[البواقى
 المنصرفه
/م3]]-Table1[[#This Row],[البواقى
/م3]],0)</f>
        <v>7.32</v>
      </c>
      <c r="Y351" s="21">
        <f t="shared" si="49"/>
        <v>7.32</v>
      </c>
      <c r="Z351" s="3">
        <v>1</v>
      </c>
      <c r="AB351" s="15"/>
      <c r="AD351" s="9">
        <f>IFERROR((Table1[[#This Row],[إجمالى الإستهلاك
/م3]]-Table1[[#This Row],[الكمية 
المنتجة
/م3
 ]]),0)</f>
        <v>-4.84</v>
      </c>
      <c r="AE351" s="29">
        <f>IFERROR((Table1[[#This Row],[الهالك
/م3]]/Table1[[#This Row],[إجمالى الإستهلاك
/م3]]),0)</f>
        <v>-0.66120218579234968</v>
      </c>
      <c r="AG351" s="5">
        <f>IFERROR((Table1[[#This Row],[عدد
البلوكات]]*0.12),"")</f>
        <v>0.12</v>
      </c>
      <c r="AH35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4.8639999999999999</v>
      </c>
      <c r="AJ351" s="59">
        <f>IFERROR(Table1[[#This Row],[Plan Hour]]/Table1[[#This Row],[ساعات
العمل
الفعلية]],0)</f>
        <v>0</v>
      </c>
      <c r="AK351" s="1">
        <f>IFERROR((Table1[[#This Row],[الكمية 
الفعلية
/م3]]-Table1[[#This Row],[الكمية 
المنتجة
/م3
 ]]),"")</f>
        <v>0</v>
      </c>
      <c r="AU351" s="18"/>
      <c r="AV351" s="18"/>
      <c r="AW351" s="1"/>
      <c r="AX351" s="1"/>
      <c r="AY351" s="1"/>
      <c r="AZ351" s="1"/>
      <c r="BA351" s="1"/>
      <c r="BB351" s="1" t="e">
        <f t="shared" si="50"/>
        <v>#DIV/0!</v>
      </c>
      <c r="BC351" s="1"/>
      <c r="BD351" s="1" t="e">
        <f t="shared" si="54"/>
        <v>#DIV/0!</v>
      </c>
      <c r="BE351" s="1"/>
      <c r="BF351" s="33">
        <f t="shared" si="51"/>
        <v>0</v>
      </c>
      <c r="BG351" s="11" t="e">
        <f t="shared" si="55"/>
        <v>#DIV/0!</v>
      </c>
      <c r="CB351"/>
      <c r="CC351"/>
      <c r="CD351"/>
      <c r="CE351" s="83"/>
      <c r="CF351"/>
      <c r="CG351"/>
      <c r="CH351"/>
      <c r="CI351"/>
      <c r="CJ351"/>
      <c r="CK351"/>
      <c r="CL351"/>
      <c r="CM351"/>
      <c r="CN351"/>
      <c r="CO351"/>
      <c r="CP351"/>
    </row>
    <row r="352" spans="1:94" ht="22.5" customHeight="1">
      <c r="A352" s="22">
        <v>44223</v>
      </c>
      <c r="B352" s="9" t="str">
        <f>TEXT(Table1[[#This Row],[Date]],"dddd")</f>
        <v>الأربعاء</v>
      </c>
      <c r="C352" s="9">
        <f>WEEKNUM(Table1[[#This Row],[Date]],16)</f>
        <v>5</v>
      </c>
      <c r="D352" s="9" t="str">
        <f>TEXT(Table1[[#This Row],[Date]],"mmmm")</f>
        <v>يناير</v>
      </c>
      <c r="E352" s="9" t="str">
        <f>TEXT(Table1[[#This Row],[Date]],"yyyy")</f>
        <v>2021</v>
      </c>
      <c r="F352" s="9" t="s">
        <v>9</v>
      </c>
      <c r="G352" s="9">
        <v>329</v>
      </c>
      <c r="H352" s="9" t="s">
        <v>189</v>
      </c>
      <c r="I352" s="9" t="s">
        <v>136</v>
      </c>
      <c r="J352" s="3">
        <f>IFERROR(VLOOKUP(Table1[[#This Row],[FoamType]],$CB$1:$CC$25,2,FALSE),0)</f>
        <v>1.5</v>
      </c>
      <c r="K352" s="9">
        <v>300</v>
      </c>
      <c r="L352" s="9">
        <v>100</v>
      </c>
      <c r="M352" s="9">
        <v>120</v>
      </c>
      <c r="N352" s="9"/>
      <c r="O352" s="9"/>
      <c r="P352" s="9"/>
      <c r="Q352" s="9">
        <v>35</v>
      </c>
      <c r="R352" s="9">
        <v>1</v>
      </c>
      <c r="S352" s="9">
        <v>120</v>
      </c>
      <c r="T352" s="9">
        <f t="shared" si="47"/>
        <v>3.6</v>
      </c>
      <c r="U352" s="9">
        <f t="shared" si="48"/>
        <v>3.6</v>
      </c>
      <c r="V352" s="9"/>
      <c r="W352" s="9">
        <v>35</v>
      </c>
      <c r="X352" s="9">
        <f>IFERROR(   Table1[[#This Row],[البلوكات /م3]]+Table1[[#This Row],[البواقى
 المنصرفه
/م3]]-Table1[[#This Row],[البواقى
/م3]],0)</f>
        <v>3.66</v>
      </c>
      <c r="Y352" s="9">
        <f t="shared" si="49"/>
        <v>7.32</v>
      </c>
      <c r="Z352" s="9">
        <v>1</v>
      </c>
      <c r="AA352" s="9">
        <v>0</v>
      </c>
      <c r="AB352" s="9">
        <v>35</v>
      </c>
      <c r="AC352" s="9">
        <v>3.66</v>
      </c>
      <c r="AD352" s="9">
        <f>IFERROR((Table1[[#This Row],[إجمالى الإستهلاك
/م3]]-Table1[[#This Row],[الكمية 
المنتجة
/م3
 ]]),0)</f>
        <v>6.0000000000000053E-2</v>
      </c>
      <c r="AE352" s="29">
        <f>IFERROR((Table1[[#This Row],[الهالك
/م3]]/Table1[[#This Row],[إجمالى الإستهلاك
/م3]]),0)</f>
        <v>1.6393442622950834E-2</v>
      </c>
      <c r="AF352" s="9">
        <v>35.6</v>
      </c>
      <c r="AG352" s="9">
        <f>IFERROR((Table1[[#This Row],[عدد
البلوكات]]*0.12),"")</f>
        <v>0.12</v>
      </c>
      <c r="AH352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I352" s="9">
        <v>48</v>
      </c>
      <c r="AJ352" s="60">
        <f>IFERROR(Table1[[#This Row],[Plan Hour]]/Table1[[#This Row],[ساعات
العمل
الفعلية]],0)</f>
        <v>4.9999999999999996E-2</v>
      </c>
      <c r="AK352" s="9">
        <f>IFERROR((Table1[[#This Row],[الكمية 
الفعلية
/م3]]-Table1[[#This Row],[الكمية 
المنتجة
/م3
 ]]),"")</f>
        <v>0</v>
      </c>
      <c r="AL352" s="9"/>
      <c r="AM352" s="9"/>
      <c r="AN352" s="9">
        <v>2</v>
      </c>
      <c r="AO352" s="9"/>
      <c r="AP352" s="9">
        <v>2</v>
      </c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 t="e">
        <f t="shared" si="50"/>
        <v>#DIV/0!</v>
      </c>
      <c r="BC352" s="9"/>
      <c r="BD352" s="9" t="e">
        <f t="shared" si="54"/>
        <v>#DIV/0!</v>
      </c>
      <c r="BE352" s="9"/>
      <c r="BF352" s="9">
        <f t="shared" si="51"/>
        <v>0</v>
      </c>
      <c r="BG352" s="9" t="e">
        <f t="shared" si="55"/>
        <v>#DIV/0!</v>
      </c>
      <c r="CB352"/>
      <c r="CC352"/>
      <c r="CD352"/>
      <c r="CE352" s="83"/>
      <c r="CF352"/>
      <c r="CG352"/>
      <c r="CH352"/>
      <c r="CI352"/>
      <c r="CJ352"/>
      <c r="CK352"/>
      <c r="CL352"/>
      <c r="CM352"/>
      <c r="CN352"/>
      <c r="CO352"/>
      <c r="CP352"/>
    </row>
    <row r="353" spans="1:94" ht="22.5" customHeight="1">
      <c r="A353" s="22">
        <v>44223</v>
      </c>
      <c r="B353" s="3" t="str">
        <f>TEXT(Table1[[#This Row],[Date]],"dddd")</f>
        <v>الأربعاء</v>
      </c>
      <c r="C353" s="3">
        <f>WEEKNUM(Table1[[#This Row],[Date]],16)</f>
        <v>5</v>
      </c>
      <c r="D353" s="3" t="str">
        <f>TEXT(Table1[[#This Row],[Date]],"mmmm")</f>
        <v>يناير</v>
      </c>
      <c r="E353" s="3" t="str">
        <f>TEXT(Table1[[#This Row],[Date]],"yyyy")</f>
        <v>2021</v>
      </c>
      <c r="F353" s="3" t="s">
        <v>9</v>
      </c>
      <c r="G353" s="3">
        <v>381</v>
      </c>
      <c r="H353" s="5" t="s">
        <v>184</v>
      </c>
      <c r="I353" s="3" t="s">
        <v>87</v>
      </c>
      <c r="J353" s="3">
        <f>IFERROR(VLOOKUP(Table1[[#This Row],[FoamType]],$CB$1:$CC$25,2,FALSE),0)</f>
        <v>2</v>
      </c>
      <c r="K353" s="3">
        <v>200</v>
      </c>
      <c r="L353" s="3">
        <v>50</v>
      </c>
      <c r="M353" s="3">
        <v>45</v>
      </c>
      <c r="Q353" s="15">
        <v>20</v>
      </c>
      <c r="R353" s="3">
        <v>108</v>
      </c>
      <c r="S353" s="3">
        <v>45</v>
      </c>
      <c r="T353" s="3">
        <f t="shared" si="47"/>
        <v>48.6</v>
      </c>
      <c r="U353" s="4">
        <f t="shared" si="48"/>
        <v>48.6</v>
      </c>
      <c r="W353" s="4">
        <v>20</v>
      </c>
      <c r="X353" s="4">
        <f>IFERROR(   Table1[[#This Row],[البلوكات /م3]]+Table1[[#This Row],[البواقى
 المنصرفه
/م3]]-Table1[[#This Row],[البواقى
/م3]],0)</f>
        <v>56.3</v>
      </c>
      <c r="Y353" s="21">
        <v>54</v>
      </c>
      <c r="Z353" s="3">
        <v>9</v>
      </c>
      <c r="AA353" s="12">
        <v>4.5</v>
      </c>
      <c r="AB353" s="15">
        <v>20</v>
      </c>
      <c r="AC353" s="20">
        <v>2.2000000000000002</v>
      </c>
      <c r="AD353" s="9">
        <f>IFERROR((Table1[[#This Row],[إجمالى الإستهلاك
/م3]]-Table1[[#This Row],[الكمية 
المنتجة
/م3
 ]]),0)</f>
        <v>7.6999999999999957</v>
      </c>
      <c r="AE353" s="29">
        <f>IFERROR((Table1[[#This Row],[الهالك
/م3]]/Table1[[#This Row],[إجمالى الإستهلاك
/م3]]),0)</f>
        <v>0.13676731793960917</v>
      </c>
      <c r="AG353" s="5">
        <f>IFERROR((Table1[[#This Row],[عدد
البلوكات]]*0.12),"")</f>
        <v>1.08</v>
      </c>
      <c r="AH35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24.3</v>
      </c>
      <c r="AJ353" s="59">
        <f>IFERROR(Table1[[#This Row],[Plan Hour]]/Table1[[#This Row],[ساعات
العمل
الفعلية]],0)</f>
        <v>0</v>
      </c>
      <c r="AK353" s="1">
        <f>IFERROR((Table1[[#This Row],[الكمية 
الفعلية
/م3]]-Table1[[#This Row],[الكمية 
المنتجة
/م3
 ]]),"")</f>
        <v>0</v>
      </c>
      <c r="AU353" s="18"/>
      <c r="AV353" s="18"/>
      <c r="AW353" s="1"/>
      <c r="AX353" s="1"/>
      <c r="AY353" s="1"/>
      <c r="AZ353" s="1"/>
      <c r="BA353" s="1"/>
      <c r="BB353" s="1" t="e">
        <f t="shared" si="50"/>
        <v>#DIV/0!</v>
      </c>
      <c r="BC353" s="1"/>
      <c r="BD353" s="1" t="e">
        <f t="shared" si="54"/>
        <v>#DIV/0!</v>
      </c>
      <c r="BE353" s="1"/>
      <c r="BF353" s="33">
        <f t="shared" si="51"/>
        <v>0</v>
      </c>
      <c r="BG353" s="11" t="e">
        <f t="shared" si="55"/>
        <v>#DIV/0!</v>
      </c>
      <c r="CB353"/>
      <c r="CC353"/>
      <c r="CD353"/>
      <c r="CE353" s="83"/>
      <c r="CF353"/>
      <c r="CG353"/>
      <c r="CH353"/>
      <c r="CI353"/>
      <c r="CJ353"/>
      <c r="CK353"/>
      <c r="CL353"/>
      <c r="CM353"/>
      <c r="CN353"/>
      <c r="CO353"/>
      <c r="CP353"/>
    </row>
    <row r="354" spans="1:94" ht="22.5" customHeight="1">
      <c r="A354" s="22">
        <v>44223</v>
      </c>
      <c r="B354" s="3" t="str">
        <f>TEXT(Table1[[#This Row],[Date]],"dddd")</f>
        <v>الأربعاء</v>
      </c>
      <c r="C354" s="3">
        <f>WEEKNUM(Table1[[#This Row],[Date]],16)</f>
        <v>5</v>
      </c>
      <c r="D354" s="3" t="str">
        <f>TEXT(Table1[[#This Row],[Date]],"mmmm")</f>
        <v>يناير</v>
      </c>
      <c r="E354" s="3" t="str">
        <f>TEXT(Table1[[#This Row],[Date]],"yyyy")</f>
        <v>2021</v>
      </c>
      <c r="F354" s="3" t="s">
        <v>9</v>
      </c>
      <c r="G354" s="3">
        <v>423</v>
      </c>
      <c r="H354" s="5" t="s">
        <v>191</v>
      </c>
      <c r="I354" s="3" t="s">
        <v>86</v>
      </c>
      <c r="J354" s="3">
        <f>IFERROR(VLOOKUP(Table1[[#This Row],[FoamType]],$CB$1:$CC$25,2,FALSE),0)</f>
        <v>3</v>
      </c>
      <c r="K354" s="3">
        <v>200</v>
      </c>
      <c r="L354" s="3">
        <v>100</v>
      </c>
      <c r="M354" s="3">
        <v>1.6</v>
      </c>
      <c r="Q354" s="15">
        <v>12</v>
      </c>
      <c r="R354" s="3">
        <v>125</v>
      </c>
      <c r="S354" s="3">
        <v>1.8</v>
      </c>
      <c r="T354" s="3">
        <f t="shared" si="47"/>
        <v>4.5</v>
      </c>
      <c r="U354" s="4">
        <v>4</v>
      </c>
      <c r="W354" s="4">
        <v>12</v>
      </c>
      <c r="X354" s="4">
        <f>IFERROR(   Table1[[#This Row],[البلوكات /م3]]+Table1[[#This Row],[البواقى
 المنصرفه
/م3]]-Table1[[#This Row],[البواقى
/م3]],0)</f>
        <v>4.4800000000000004</v>
      </c>
      <c r="Y354" s="21">
        <f t="shared" si="49"/>
        <v>7.32</v>
      </c>
      <c r="Z354" s="3">
        <v>1</v>
      </c>
      <c r="AA354" s="12">
        <v>0</v>
      </c>
      <c r="AB354" s="15">
        <v>12</v>
      </c>
      <c r="AC354" s="20">
        <v>2.84</v>
      </c>
      <c r="AD354" s="9">
        <f>IFERROR((Table1[[#This Row],[إجمالى الإستهلاك
/م3]]-Table1[[#This Row],[الكمية 
المنتجة
/م3
 ]]),0)</f>
        <v>0.48000000000000043</v>
      </c>
      <c r="AE354" s="29">
        <f>IFERROR((Table1[[#This Row],[الهالك
/م3]]/Table1[[#This Row],[إجمالى الإستهلاك
/م3]]),0)</f>
        <v>0.10714285714285723</v>
      </c>
      <c r="AG354" s="5">
        <f>IFERROR((Table1[[#This Row],[عدد
البلوكات]]*0.12),"")</f>
        <v>0.12</v>
      </c>
      <c r="AH35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1.3333333333333333</v>
      </c>
      <c r="AJ354" s="59">
        <f>IFERROR(Table1[[#This Row],[Plan Hour]]/Table1[[#This Row],[ساعات
العمل
الفعلية]],0)</f>
        <v>0</v>
      </c>
      <c r="AK354" s="1">
        <f>IFERROR((Table1[[#This Row],[الكمية 
الفعلية
/م3]]-Table1[[#This Row],[الكمية 
المنتجة
/م3
 ]]),"")</f>
        <v>0.5</v>
      </c>
      <c r="AU354" s="18"/>
      <c r="AV354" s="18"/>
      <c r="AW354" s="1"/>
      <c r="AX354" s="1"/>
      <c r="AY354" s="1"/>
      <c r="AZ354" s="1"/>
      <c r="BA354" s="1"/>
      <c r="BB354" s="1" t="e">
        <f t="shared" si="50"/>
        <v>#DIV/0!</v>
      </c>
      <c r="BC354" s="1"/>
      <c r="BD354" s="1" t="e">
        <f t="shared" si="54"/>
        <v>#DIV/0!</v>
      </c>
      <c r="BE354" s="1"/>
      <c r="BF354" s="33">
        <f t="shared" si="51"/>
        <v>0</v>
      </c>
      <c r="BG354" s="11" t="e">
        <f t="shared" si="55"/>
        <v>#DIV/0!</v>
      </c>
      <c r="CB354"/>
      <c r="CC354"/>
      <c r="CD354"/>
      <c r="CE354" s="83"/>
      <c r="CF354"/>
      <c r="CG354"/>
      <c r="CH354"/>
      <c r="CI354"/>
      <c r="CJ354"/>
      <c r="CK354"/>
      <c r="CL354"/>
      <c r="CM354"/>
      <c r="CN354"/>
      <c r="CO354"/>
      <c r="CP354"/>
    </row>
    <row r="355" spans="1:94" ht="22.5" customHeight="1">
      <c r="A355" s="22">
        <v>44223</v>
      </c>
      <c r="B355" s="3" t="str">
        <f>TEXT(Table1[[#This Row],[Date]],"dddd")</f>
        <v>الأربعاء</v>
      </c>
      <c r="C355" s="3">
        <f>WEEKNUM(Table1[[#This Row],[Date]],16)</f>
        <v>5</v>
      </c>
      <c r="D355" s="3" t="str">
        <f>TEXT(Table1[[#This Row],[Date]],"mmmm")</f>
        <v>يناير</v>
      </c>
      <c r="E355" s="3" t="str">
        <f>TEXT(Table1[[#This Row],[Date]],"yyyy")</f>
        <v>2021</v>
      </c>
      <c r="F355" s="3" t="s">
        <v>9</v>
      </c>
      <c r="G355" s="3">
        <v>381</v>
      </c>
      <c r="H355" s="5" t="s">
        <v>184</v>
      </c>
      <c r="I355" s="3" t="s">
        <v>91</v>
      </c>
      <c r="J355" s="3">
        <f>IFERROR(VLOOKUP(Table1[[#This Row],[FoamType]],$CB$1:$CC$25,2,FALSE),0)</f>
        <v>1</v>
      </c>
      <c r="K355" s="3">
        <v>200</v>
      </c>
      <c r="L355" s="3">
        <v>50</v>
      </c>
      <c r="M355" s="3">
        <v>10</v>
      </c>
      <c r="Q355" s="15">
        <v>20</v>
      </c>
      <c r="R355" s="3">
        <v>70</v>
      </c>
      <c r="S355" s="3">
        <v>10.1</v>
      </c>
      <c r="T355" s="3">
        <f t="shared" si="47"/>
        <v>7.07</v>
      </c>
      <c r="U355" s="4">
        <f t="shared" si="48"/>
        <v>7</v>
      </c>
      <c r="X355" s="4">
        <f>IFERROR(   Table1[[#This Row],[البلوكات /م3]]+Table1[[#This Row],[البواقى
 المنصرفه
/م3]]-Table1[[#This Row],[البواقى
/م3]],0)</f>
        <v>0</v>
      </c>
      <c r="Y355" s="21">
        <f t="shared" si="49"/>
        <v>0</v>
      </c>
      <c r="AB355" s="15"/>
      <c r="AD355" s="9">
        <f>IFERROR((Table1[[#This Row],[إجمالى الإستهلاك
/م3]]-Table1[[#This Row],[الكمية 
المنتجة
/م3
 ]]),0)</f>
        <v>-7</v>
      </c>
      <c r="AE355" s="29">
        <f>IFERROR((Table1[[#This Row],[الهالك
/م3]]/Table1[[#This Row],[إجمالى الإستهلاك
/م3]]),0)</f>
        <v>0</v>
      </c>
      <c r="AG355" s="5">
        <f>IFERROR((Table1[[#This Row],[عدد
البلوكات]]*0.12),"")</f>
        <v>0</v>
      </c>
      <c r="AH35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</v>
      </c>
      <c r="AJ355" s="59">
        <f>IFERROR(Table1[[#This Row],[Plan Hour]]/Table1[[#This Row],[ساعات
العمل
الفعلية]],0)</f>
        <v>0</v>
      </c>
      <c r="AK355" s="1">
        <f>IFERROR((Table1[[#This Row],[الكمية 
الفعلية
/م3]]-Table1[[#This Row],[الكمية 
المنتجة
/م3
 ]]),"")</f>
        <v>7.0000000000000284E-2</v>
      </c>
      <c r="AU355" s="18"/>
      <c r="AV355" s="18"/>
      <c r="AW355" s="1"/>
      <c r="AX355" s="1"/>
      <c r="AY355" s="1"/>
      <c r="AZ355" s="1"/>
      <c r="BA355" s="1"/>
      <c r="BB355" s="1" t="e">
        <f t="shared" si="50"/>
        <v>#DIV/0!</v>
      </c>
      <c r="BC355" s="1"/>
      <c r="BD355" s="1" t="e">
        <f t="shared" si="54"/>
        <v>#DIV/0!</v>
      </c>
      <c r="BE355" s="1"/>
      <c r="BF355" s="33">
        <f t="shared" si="51"/>
        <v>0</v>
      </c>
      <c r="BG355" s="11" t="e">
        <f t="shared" si="55"/>
        <v>#DIV/0!</v>
      </c>
      <c r="CB355"/>
      <c r="CC355"/>
      <c r="CD355"/>
      <c r="CE355" s="83"/>
      <c r="CF355"/>
      <c r="CG355"/>
      <c r="CH355"/>
      <c r="CI355"/>
      <c r="CJ355"/>
      <c r="CK355"/>
      <c r="CL355"/>
      <c r="CM355"/>
      <c r="CN355"/>
      <c r="CO355"/>
      <c r="CP355"/>
    </row>
    <row r="356" spans="1:94" ht="22.5" customHeight="1">
      <c r="A356" s="22">
        <v>44223</v>
      </c>
      <c r="B356" s="3" t="str">
        <f>TEXT(Table1[[#This Row],[Date]],"dddd")</f>
        <v>الأربعاء</v>
      </c>
      <c r="C356" s="3">
        <f>WEEKNUM(Table1[[#This Row],[Date]],16)</f>
        <v>5</v>
      </c>
      <c r="D356" s="3" t="str">
        <f>TEXT(Table1[[#This Row],[Date]],"mmmm")</f>
        <v>يناير</v>
      </c>
      <c r="E356" s="3" t="str">
        <f>TEXT(Table1[[#This Row],[Date]],"yyyy")</f>
        <v>2021</v>
      </c>
      <c r="F356" s="3" t="s">
        <v>9</v>
      </c>
      <c r="G356" s="3">
        <v>442</v>
      </c>
      <c r="I356" s="3" t="s">
        <v>91</v>
      </c>
      <c r="J356" s="3">
        <f>IFERROR(VLOOKUP(Table1[[#This Row],[FoamType]],$CB$1:$CC$25,2,FALSE),0)</f>
        <v>1</v>
      </c>
      <c r="K356" s="3">
        <v>200</v>
      </c>
      <c r="L356" s="3">
        <v>15</v>
      </c>
      <c r="M356" s="3">
        <v>1</v>
      </c>
      <c r="Q356" s="15">
        <v>30</v>
      </c>
      <c r="R356" s="3">
        <v>160</v>
      </c>
      <c r="S356" s="3">
        <v>1.1000000000000001</v>
      </c>
      <c r="T356" s="3">
        <f t="shared" si="47"/>
        <v>0.52800000000000002</v>
      </c>
      <c r="U356" s="4">
        <f t="shared" si="48"/>
        <v>0.48</v>
      </c>
      <c r="X356" s="4">
        <f>IFERROR(   Table1[[#This Row],[البلوكات /م3]]+Table1[[#This Row],[البواقى
 المنصرفه
/م3]]-Table1[[#This Row],[البواقى
/م3]],0)</f>
        <v>0.6</v>
      </c>
      <c r="Y356" s="21">
        <f t="shared" si="49"/>
        <v>0</v>
      </c>
      <c r="Z356" s="3">
        <v>0</v>
      </c>
      <c r="AA356" s="12">
        <v>0.6</v>
      </c>
      <c r="AB356" s="15">
        <v>30</v>
      </c>
      <c r="AC356" s="20">
        <v>0</v>
      </c>
      <c r="AD356" s="9">
        <f>IFERROR((Table1[[#This Row],[إجمالى الإستهلاك
/م3]]-Table1[[#This Row],[الكمية 
المنتجة
/م3
 ]]),0)</f>
        <v>0.12</v>
      </c>
      <c r="AE356" s="29">
        <f>IFERROR((Table1[[#This Row],[الهالك
/م3]]/Table1[[#This Row],[إجمالى الإستهلاك
/م3]]),0)</f>
        <v>0.2</v>
      </c>
      <c r="AG356" s="5">
        <f>IFERROR((Table1[[#This Row],[عدد
البلوكات]]*0.12),"")</f>
        <v>0</v>
      </c>
      <c r="AH35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0.48</v>
      </c>
      <c r="AJ356" s="59">
        <f>IFERROR(Table1[[#This Row],[Plan Hour]]/Table1[[#This Row],[ساعات
العمل
الفعلية]],0)</f>
        <v>0</v>
      </c>
      <c r="AK356" s="1">
        <f>IFERROR((Table1[[#This Row],[الكمية 
الفعلية
/م3]]-Table1[[#This Row],[الكمية 
المنتجة
/م3
 ]]),"")</f>
        <v>4.8000000000000043E-2</v>
      </c>
      <c r="AU356" s="18"/>
      <c r="AV356" s="18"/>
      <c r="AW356" s="1"/>
      <c r="AX356" s="1"/>
      <c r="AY356" s="1"/>
      <c r="AZ356" s="1"/>
      <c r="BA356" s="1"/>
      <c r="BB356" s="1" t="e">
        <f t="shared" si="50"/>
        <v>#DIV/0!</v>
      </c>
      <c r="BC356" s="1"/>
      <c r="BD356" s="1" t="e">
        <f t="shared" si="54"/>
        <v>#DIV/0!</v>
      </c>
      <c r="BE356" s="1"/>
      <c r="BF356" s="33">
        <f t="shared" si="51"/>
        <v>0</v>
      </c>
      <c r="BG356" s="11" t="e">
        <f t="shared" si="55"/>
        <v>#DIV/0!</v>
      </c>
      <c r="CB356"/>
      <c r="CC356"/>
      <c r="CD356"/>
      <c r="CE356" s="83"/>
      <c r="CF356"/>
      <c r="CG356"/>
      <c r="CH356"/>
      <c r="CI356"/>
      <c r="CJ356"/>
      <c r="CK356"/>
      <c r="CL356"/>
      <c r="CM356"/>
      <c r="CN356"/>
      <c r="CO356"/>
      <c r="CP356"/>
    </row>
    <row r="357" spans="1:94" ht="22.5" customHeight="1">
      <c r="A357" s="22">
        <v>44223</v>
      </c>
      <c r="B357" s="3" t="str">
        <f>TEXT(Table1[[#This Row],[Date]],"dddd")</f>
        <v>الأربعاء</v>
      </c>
      <c r="C357" s="3">
        <f>WEEKNUM(Table1[[#This Row],[Date]],16)</f>
        <v>5</v>
      </c>
      <c r="D357" s="3" t="str">
        <f>TEXT(Table1[[#This Row],[Date]],"mmmm")</f>
        <v>يناير</v>
      </c>
      <c r="E357" s="3" t="str">
        <f>TEXT(Table1[[#This Row],[Date]],"yyyy")</f>
        <v>2021</v>
      </c>
      <c r="F357" s="3" t="s">
        <v>9</v>
      </c>
      <c r="G357" s="3">
        <v>441</v>
      </c>
      <c r="H357" s="5" t="s">
        <v>143</v>
      </c>
      <c r="I357" s="3" t="s">
        <v>91</v>
      </c>
      <c r="J357" s="3">
        <f>IFERROR(VLOOKUP(Table1[[#This Row],[FoamType]],$CB$1:$CC$25,2,FALSE),0)</f>
        <v>1</v>
      </c>
      <c r="K357" s="3">
        <v>100</v>
      </c>
      <c r="L357" s="3">
        <v>10</v>
      </c>
      <c r="M357" s="3">
        <v>5</v>
      </c>
      <c r="Q357" s="15">
        <v>20</v>
      </c>
      <c r="R357" s="3">
        <v>600</v>
      </c>
      <c r="S357" s="3">
        <v>5.0999999999999996</v>
      </c>
      <c r="T357" s="3">
        <f t="shared" si="47"/>
        <v>3.06</v>
      </c>
      <c r="U357" s="4">
        <v>3</v>
      </c>
      <c r="X357" s="4">
        <f>IFERROR(   Table1[[#This Row],[البلوكات /م3]]+Table1[[#This Row],[البواقى
 المنصرفه
/م3]]-Table1[[#This Row],[البواقى
/م3]],0)</f>
        <v>3.75</v>
      </c>
      <c r="Y357" s="21">
        <f t="shared" si="49"/>
        <v>0</v>
      </c>
      <c r="Z357" s="3">
        <v>0</v>
      </c>
      <c r="AA357" s="12">
        <v>3.75</v>
      </c>
      <c r="AB357" s="15">
        <v>20</v>
      </c>
      <c r="AC357" s="20">
        <v>0</v>
      </c>
      <c r="AD357" s="9">
        <f>IFERROR((Table1[[#This Row],[إجمالى الإستهلاك
/م3]]-Table1[[#This Row],[الكمية 
المنتجة
/م3
 ]]),0)</f>
        <v>0.75</v>
      </c>
      <c r="AE357" s="29">
        <f>IFERROR((Table1[[#This Row],[الهالك
/م3]]/Table1[[#This Row],[إجمالى الإستهلاك
/م3]]),0)</f>
        <v>0.2</v>
      </c>
      <c r="AG357" s="5">
        <f>IFERROR((Table1[[#This Row],[عدد
البلوكات]]*0.12),"")</f>
        <v>0</v>
      </c>
      <c r="AH35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</v>
      </c>
      <c r="AJ357" s="59">
        <f>IFERROR(Table1[[#This Row],[Plan Hour]]/Table1[[#This Row],[ساعات
العمل
الفعلية]],0)</f>
        <v>0</v>
      </c>
      <c r="AK357" s="1">
        <f>IFERROR((Table1[[#This Row],[الكمية 
الفعلية
/م3]]-Table1[[#This Row],[الكمية 
المنتجة
/م3
 ]]),"")</f>
        <v>6.0000000000000053E-2</v>
      </c>
      <c r="AU357" s="18"/>
      <c r="AV357" s="18"/>
      <c r="AW357" s="1"/>
      <c r="AX357" s="1"/>
      <c r="AY357" s="1"/>
      <c r="AZ357" s="1"/>
      <c r="BA357" s="1"/>
      <c r="BB357" s="1" t="e">
        <f t="shared" si="50"/>
        <v>#DIV/0!</v>
      </c>
      <c r="BC357" s="1"/>
      <c r="BD357" s="1" t="e">
        <f t="shared" si="54"/>
        <v>#DIV/0!</v>
      </c>
      <c r="BE357" s="1"/>
      <c r="BF357" s="33">
        <f t="shared" si="51"/>
        <v>0</v>
      </c>
      <c r="BG357" s="11" t="e">
        <f t="shared" si="55"/>
        <v>#DIV/0!</v>
      </c>
      <c r="CB357"/>
      <c r="CC357"/>
      <c r="CD357"/>
      <c r="CE357" s="83"/>
      <c r="CF357"/>
      <c r="CG357"/>
      <c r="CH357"/>
      <c r="CI357"/>
      <c r="CJ357"/>
      <c r="CK357"/>
      <c r="CL357"/>
      <c r="CM357"/>
      <c r="CN357"/>
      <c r="CO357"/>
      <c r="CP357"/>
    </row>
    <row r="358" spans="1:94" ht="22.5" customHeight="1">
      <c r="A358" s="22">
        <v>44223</v>
      </c>
      <c r="B358" s="3" t="str">
        <f>TEXT(Table1[[#This Row],[Date]],"dddd")</f>
        <v>الأربعاء</v>
      </c>
      <c r="C358" s="3">
        <f>WEEKNUM(Table1[[#This Row],[Date]],16)</f>
        <v>5</v>
      </c>
      <c r="D358" s="3" t="str">
        <f>TEXT(Table1[[#This Row],[Date]],"mmmm")</f>
        <v>يناير</v>
      </c>
      <c r="E358" s="3" t="str">
        <f>TEXT(Table1[[#This Row],[Date]],"yyyy")</f>
        <v>2021</v>
      </c>
      <c r="F358" s="3" t="s">
        <v>9</v>
      </c>
      <c r="G358" s="3">
        <v>441</v>
      </c>
      <c r="H358" s="5" t="s">
        <v>143</v>
      </c>
      <c r="I358" s="3" t="s">
        <v>91</v>
      </c>
      <c r="J358" s="3">
        <f>IFERROR(VLOOKUP(Table1[[#This Row],[FoamType]],$CB$1:$CC$25,2,FALSE),0)</f>
        <v>1</v>
      </c>
      <c r="K358" s="3">
        <v>100</v>
      </c>
      <c r="L358" s="3">
        <v>10</v>
      </c>
      <c r="M358" s="3">
        <v>2.5</v>
      </c>
      <c r="Q358" s="15">
        <v>20</v>
      </c>
      <c r="R358" s="3">
        <v>200</v>
      </c>
      <c r="S358" s="3">
        <v>2.6</v>
      </c>
      <c r="T358" s="3">
        <f t="shared" si="47"/>
        <v>0.52</v>
      </c>
      <c r="U358" s="4">
        <v>0.5</v>
      </c>
      <c r="X358" s="4">
        <f>IFERROR(   Table1[[#This Row],[البلوكات /م3]]+Table1[[#This Row],[البواقى
 المنصرفه
/م3]]-Table1[[#This Row],[البواقى
/م3]],0)</f>
        <v>0</v>
      </c>
      <c r="Y358" s="21">
        <f t="shared" si="49"/>
        <v>0</v>
      </c>
      <c r="AB358" s="15"/>
      <c r="AD358" s="9">
        <f>IFERROR((Table1[[#This Row],[إجمالى الإستهلاك
/م3]]-Table1[[#This Row],[الكمية 
المنتجة
/م3
 ]]),0)</f>
        <v>-0.5</v>
      </c>
      <c r="AE358" s="29">
        <f>IFERROR((Table1[[#This Row],[الهالك
/م3]]/Table1[[#This Row],[إجمالى الإستهلاك
/م3]]),0)</f>
        <v>0</v>
      </c>
      <c r="AG358" s="5">
        <f>IFERROR((Table1[[#This Row],[عدد
البلوكات]]*0.12),"")</f>
        <v>0</v>
      </c>
      <c r="AH35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</v>
      </c>
      <c r="AJ358" s="59">
        <f>IFERROR(Table1[[#This Row],[Plan Hour]]/Table1[[#This Row],[ساعات
العمل
الفعلية]],0)</f>
        <v>0</v>
      </c>
      <c r="AK358" s="1">
        <f>IFERROR((Table1[[#This Row],[الكمية 
الفعلية
/م3]]-Table1[[#This Row],[الكمية 
المنتجة
/م3
 ]]),"")</f>
        <v>2.0000000000000018E-2</v>
      </c>
      <c r="AU358" s="18"/>
      <c r="AV358" s="18"/>
      <c r="AW358" s="1"/>
      <c r="AX358" s="1"/>
      <c r="AY358" s="1"/>
      <c r="AZ358" s="1"/>
      <c r="BA358" s="1"/>
      <c r="BB358" s="1" t="e">
        <f t="shared" si="50"/>
        <v>#DIV/0!</v>
      </c>
      <c r="BC358" s="1"/>
      <c r="BD358" s="1" t="e">
        <f t="shared" si="54"/>
        <v>#DIV/0!</v>
      </c>
      <c r="BE358" s="1"/>
      <c r="BF358" s="33">
        <f t="shared" si="51"/>
        <v>0</v>
      </c>
      <c r="BG358" s="11" t="e">
        <f t="shared" si="55"/>
        <v>#DIV/0!</v>
      </c>
      <c r="CB358"/>
      <c r="CC358"/>
      <c r="CD358"/>
      <c r="CE358" s="83"/>
      <c r="CF358"/>
      <c r="CG358"/>
      <c r="CH358"/>
      <c r="CI358"/>
      <c r="CJ358"/>
      <c r="CK358"/>
      <c r="CL358"/>
      <c r="CM358"/>
      <c r="CN358"/>
      <c r="CO358"/>
      <c r="CP358"/>
    </row>
    <row r="359" spans="1:94" ht="22.5" customHeight="1">
      <c r="A359" s="22">
        <v>44223</v>
      </c>
      <c r="B359" s="3" t="str">
        <f>TEXT(Table1[[#This Row],[Date]],"dddd")</f>
        <v>الأربعاء</v>
      </c>
      <c r="C359" s="3">
        <f>WEEKNUM(Table1[[#This Row],[Date]],16)</f>
        <v>5</v>
      </c>
      <c r="D359" s="3" t="str">
        <f>TEXT(Table1[[#This Row],[Date]],"mmmm")</f>
        <v>يناير</v>
      </c>
      <c r="E359" s="3" t="str">
        <f>TEXT(Table1[[#This Row],[Date]],"yyyy")</f>
        <v>2021</v>
      </c>
      <c r="F359" s="3" t="s">
        <v>9</v>
      </c>
      <c r="G359" s="3">
        <v>427</v>
      </c>
      <c r="H359" s="5" t="s">
        <v>188</v>
      </c>
      <c r="I359" s="3" t="s">
        <v>135</v>
      </c>
      <c r="J359" s="3">
        <f>IFERROR(VLOOKUP(Table1[[#This Row],[FoamType]],$CB$1:$CC$25,2,FALSE),0)</f>
        <v>1.5</v>
      </c>
      <c r="K359" s="3">
        <v>40</v>
      </c>
      <c r="L359" s="3">
        <v>20</v>
      </c>
      <c r="M359" s="3">
        <v>24</v>
      </c>
      <c r="Q359" s="15">
        <v>30</v>
      </c>
      <c r="R359" s="3">
        <v>1</v>
      </c>
      <c r="S359" s="3">
        <v>24</v>
      </c>
      <c r="T359" s="3">
        <f t="shared" si="47"/>
        <v>1.9199999999999998E-2</v>
      </c>
      <c r="U359" s="4">
        <f t="shared" si="48"/>
        <v>1.9199999999999998E-2</v>
      </c>
      <c r="X359" s="4">
        <f>IFERROR(   Table1[[#This Row],[البلوكات /م3]]+Table1[[#This Row],[البواقى
 المنصرفه
/م3]]-Table1[[#This Row],[البواقى
/م3]],0)</f>
        <v>1.9199999999999998E-2</v>
      </c>
      <c r="Y359" s="21">
        <f t="shared" si="49"/>
        <v>0</v>
      </c>
      <c r="AA359" s="12">
        <v>1.9199999999999998E-2</v>
      </c>
      <c r="AB359" s="15">
        <v>30</v>
      </c>
      <c r="AC359" s="20">
        <v>0</v>
      </c>
      <c r="AD359" s="9">
        <f>IFERROR((Table1[[#This Row],[إجمالى الإستهلاك
/م3]]-Table1[[#This Row],[الكمية 
المنتجة
/م3
 ]]),0)</f>
        <v>0</v>
      </c>
      <c r="AE359" s="29">
        <f>IFERROR((Table1[[#This Row],[الهالك
/م3]]/Table1[[#This Row],[إجمالى الإستهلاك
/م3]]),0)</f>
        <v>0</v>
      </c>
      <c r="AG359" s="5">
        <f>IFERROR((Table1[[#This Row],[عدد
البلوكات]]*0.12),"")</f>
        <v>0</v>
      </c>
      <c r="AH35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1.2799999999999999E-2</v>
      </c>
      <c r="AJ359" s="59">
        <f>IFERROR(Table1[[#This Row],[Plan Hour]]/Table1[[#This Row],[ساعات
العمل
الفعلية]],0)</f>
        <v>0</v>
      </c>
      <c r="AK359" s="1">
        <f>IFERROR((Table1[[#This Row],[الكمية 
الفعلية
/م3]]-Table1[[#This Row],[الكمية 
المنتجة
/م3
 ]]),"")</f>
        <v>0</v>
      </c>
      <c r="AU359" s="18"/>
      <c r="AV359" s="18"/>
      <c r="AW359" s="1"/>
      <c r="AX359" s="1"/>
      <c r="AY359" s="1"/>
      <c r="AZ359" s="1"/>
      <c r="BA359" s="1"/>
      <c r="BB359" s="1" t="e">
        <f t="shared" si="50"/>
        <v>#DIV/0!</v>
      </c>
      <c r="BC359" s="1"/>
      <c r="BD359" s="1" t="e">
        <f t="shared" si="54"/>
        <v>#DIV/0!</v>
      </c>
      <c r="BE359" s="1"/>
      <c r="BF359" s="33">
        <f t="shared" si="51"/>
        <v>0</v>
      </c>
      <c r="BG359" s="11" t="e">
        <f t="shared" si="55"/>
        <v>#DIV/0!</v>
      </c>
      <c r="CB359"/>
      <c r="CC359"/>
      <c r="CD359"/>
      <c r="CE359" s="83"/>
      <c r="CF359"/>
      <c r="CG359"/>
      <c r="CH359"/>
      <c r="CI359"/>
      <c r="CJ359"/>
      <c r="CK359"/>
      <c r="CL359"/>
      <c r="CM359"/>
      <c r="CN359"/>
      <c r="CO359"/>
      <c r="CP359"/>
    </row>
    <row r="360" spans="1:94" ht="22.5" customHeight="1">
      <c r="A360" s="22">
        <v>44223</v>
      </c>
      <c r="B360" s="3" t="str">
        <f>TEXT(Table1[[#This Row],[Date]],"dddd")</f>
        <v>الأربعاء</v>
      </c>
      <c r="C360" s="3">
        <f>WEEKNUM(Table1[[#This Row],[Date]],16)</f>
        <v>5</v>
      </c>
      <c r="D360" s="3" t="str">
        <f>TEXT(Table1[[#This Row],[Date]],"mmmm")</f>
        <v>يناير</v>
      </c>
      <c r="E360" s="3" t="str">
        <f>TEXT(Table1[[#This Row],[Date]],"yyyy")</f>
        <v>2021</v>
      </c>
      <c r="F360" s="3" t="s">
        <v>9</v>
      </c>
      <c r="G360" s="3">
        <v>427</v>
      </c>
      <c r="H360" s="5" t="s">
        <v>188</v>
      </c>
      <c r="I360" s="3" t="s">
        <v>135</v>
      </c>
      <c r="J360" s="3">
        <f>IFERROR(VLOOKUP(Table1[[#This Row],[FoamType]],$CB$1:$CC$25,2,FALSE),0)</f>
        <v>1.5</v>
      </c>
      <c r="K360" s="3">
        <v>40</v>
      </c>
      <c r="L360" s="3">
        <v>20</v>
      </c>
      <c r="M360" s="3">
        <v>29</v>
      </c>
      <c r="Q360" s="15">
        <v>30</v>
      </c>
      <c r="R360" s="3">
        <v>1</v>
      </c>
      <c r="S360" s="3">
        <v>29</v>
      </c>
      <c r="T360" s="3">
        <f t="shared" ref="T360:T421" si="56">K360*L360*R360*S360/1000000</f>
        <v>2.3199999999999998E-2</v>
      </c>
      <c r="U360" s="4">
        <f t="shared" ref="U360:U421" si="57">K360*L360*M360*R360/1000000</f>
        <v>2.3199999999999998E-2</v>
      </c>
      <c r="X360" s="4">
        <f>IFERROR(   Table1[[#This Row],[البلوكات /م3]]+Table1[[#This Row],[البواقى
 المنصرفه
/م3]]-Table1[[#This Row],[البواقى
/م3]],0)</f>
        <v>2.3199999999999998E-2</v>
      </c>
      <c r="Y360" s="21">
        <f t="shared" si="49"/>
        <v>0</v>
      </c>
      <c r="AA360" s="12">
        <v>2.3199999999999998E-2</v>
      </c>
      <c r="AB360" s="15">
        <v>30</v>
      </c>
      <c r="AC360" s="20">
        <v>0</v>
      </c>
      <c r="AD360" s="9">
        <f>IFERROR((Table1[[#This Row],[إجمالى الإستهلاك
/م3]]-Table1[[#This Row],[الكمية 
المنتجة
/م3
 ]]),0)</f>
        <v>0</v>
      </c>
      <c r="AE360" s="29">
        <f>IFERROR((Table1[[#This Row],[الهالك
/م3]]/Table1[[#This Row],[إجمالى الإستهلاك
/م3]]),0)</f>
        <v>0</v>
      </c>
      <c r="AG360" s="5">
        <f>IFERROR((Table1[[#This Row],[عدد
البلوكات]]*0.12),"")</f>
        <v>0</v>
      </c>
      <c r="AH36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1.5466666666666665E-2</v>
      </c>
      <c r="AJ360" s="59">
        <f>IFERROR(Table1[[#This Row],[Plan Hour]]/Table1[[#This Row],[ساعات
العمل
الفعلية]],0)</f>
        <v>0</v>
      </c>
      <c r="AK360" s="1">
        <f>IFERROR((Table1[[#This Row],[الكمية 
الفعلية
/م3]]-Table1[[#This Row],[الكمية 
المنتجة
/م3
 ]]),"")</f>
        <v>0</v>
      </c>
      <c r="AU360" s="18"/>
      <c r="AV360" s="18"/>
      <c r="AW360" s="1"/>
      <c r="AX360" s="1"/>
      <c r="AY360" s="1"/>
      <c r="AZ360" s="1"/>
      <c r="BA360" s="1"/>
      <c r="BB360" s="1" t="e">
        <f t="shared" si="50"/>
        <v>#DIV/0!</v>
      </c>
      <c r="BC360" s="1"/>
      <c r="BD360" s="1" t="e">
        <f t="shared" si="54"/>
        <v>#DIV/0!</v>
      </c>
      <c r="BE360" s="1"/>
      <c r="BF360" s="33">
        <f t="shared" si="51"/>
        <v>0</v>
      </c>
      <c r="BG360" s="11" t="e">
        <f t="shared" si="55"/>
        <v>#DIV/0!</v>
      </c>
      <c r="CB360"/>
      <c r="CC360"/>
      <c r="CD360"/>
      <c r="CE360" s="83"/>
      <c r="CF360"/>
      <c r="CG360"/>
      <c r="CH360"/>
      <c r="CI360"/>
      <c r="CJ360"/>
      <c r="CK360"/>
      <c r="CL360"/>
      <c r="CM360"/>
      <c r="CN360"/>
      <c r="CO360"/>
      <c r="CP360"/>
    </row>
    <row r="361" spans="1:94" ht="22.5" customHeight="1">
      <c r="A361" s="22">
        <v>44223</v>
      </c>
      <c r="B361" s="3" t="str">
        <f>TEXT(Table1[[#This Row],[Date]],"dddd")</f>
        <v>الأربعاء</v>
      </c>
      <c r="C361" s="3">
        <f>WEEKNUM(Table1[[#This Row],[Date]],16)</f>
        <v>5</v>
      </c>
      <c r="D361" s="3" t="str">
        <f>TEXT(Table1[[#This Row],[Date]],"mmmm")</f>
        <v>يناير</v>
      </c>
      <c r="E361" s="3" t="str">
        <f>TEXT(Table1[[#This Row],[Date]],"yyyy")</f>
        <v>2021</v>
      </c>
      <c r="F361" s="3" t="s">
        <v>9</v>
      </c>
      <c r="G361" s="3">
        <v>427</v>
      </c>
      <c r="H361" s="5" t="s">
        <v>188</v>
      </c>
      <c r="I361" s="3" t="s">
        <v>135</v>
      </c>
      <c r="J361" s="3">
        <f>IFERROR(VLOOKUP(Table1[[#This Row],[FoamType]],$CB$1:$CC$25,2,FALSE),0)</f>
        <v>1.5</v>
      </c>
      <c r="K361" s="3">
        <v>40</v>
      </c>
      <c r="L361" s="3">
        <v>20</v>
      </c>
      <c r="M361" s="3">
        <v>19</v>
      </c>
      <c r="Q361" s="15">
        <v>30</v>
      </c>
      <c r="R361" s="3">
        <v>1</v>
      </c>
      <c r="S361" s="3">
        <v>19</v>
      </c>
      <c r="T361" s="3">
        <f t="shared" si="56"/>
        <v>1.52E-2</v>
      </c>
      <c r="U361" s="4">
        <f t="shared" si="57"/>
        <v>1.52E-2</v>
      </c>
      <c r="X361" s="4">
        <f>IFERROR(   Table1[[#This Row],[البلوكات /م3]]+Table1[[#This Row],[البواقى
 المنصرفه
/م3]]-Table1[[#This Row],[البواقى
/م3]],0)</f>
        <v>1.52E-2</v>
      </c>
      <c r="Y361" s="21">
        <f t="shared" si="49"/>
        <v>0</v>
      </c>
      <c r="AA361" s="12">
        <v>1.52E-2</v>
      </c>
      <c r="AB361" s="15">
        <v>30</v>
      </c>
      <c r="AC361" s="20">
        <v>0</v>
      </c>
      <c r="AD361" s="9">
        <f>IFERROR((Table1[[#This Row],[إجمالى الإستهلاك
/م3]]-Table1[[#This Row],[الكمية 
المنتجة
/م3
 ]]),0)</f>
        <v>0</v>
      </c>
      <c r="AE361" s="29">
        <f>IFERROR((Table1[[#This Row],[الهالك
/م3]]/Table1[[#This Row],[إجمالى الإستهلاك
/م3]]),0)</f>
        <v>0</v>
      </c>
      <c r="AG361" s="5">
        <f>IFERROR((Table1[[#This Row],[عدد
البلوكات]]*0.12),"")</f>
        <v>0</v>
      </c>
      <c r="AH36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1.0133333333333333E-2</v>
      </c>
      <c r="AJ361" s="59">
        <f>IFERROR(Table1[[#This Row],[Plan Hour]]/Table1[[#This Row],[ساعات
العمل
الفعلية]],0)</f>
        <v>0</v>
      </c>
      <c r="AK361" s="1">
        <f>IFERROR((Table1[[#This Row],[الكمية 
الفعلية
/م3]]-Table1[[#This Row],[الكمية 
المنتجة
/م3
 ]]),"")</f>
        <v>0</v>
      </c>
      <c r="AU361" s="18"/>
      <c r="AV361" s="18"/>
      <c r="AW361" s="1"/>
      <c r="AX361" s="1"/>
      <c r="AY361" s="1"/>
      <c r="AZ361" s="1"/>
      <c r="BA361" s="1"/>
      <c r="BB361" s="1" t="e">
        <f t="shared" si="50"/>
        <v>#DIV/0!</v>
      </c>
      <c r="BC361" s="1"/>
      <c r="BD361" s="1" t="e">
        <f t="shared" si="54"/>
        <v>#DIV/0!</v>
      </c>
      <c r="BE361" s="1"/>
      <c r="BF361" s="33">
        <f t="shared" si="51"/>
        <v>0</v>
      </c>
      <c r="BG361" s="11" t="e">
        <f t="shared" si="55"/>
        <v>#DIV/0!</v>
      </c>
      <c r="CB361"/>
      <c r="CC361"/>
      <c r="CD361"/>
      <c r="CE361" s="83"/>
      <c r="CF361"/>
      <c r="CG361"/>
      <c r="CH361"/>
      <c r="CI361"/>
      <c r="CJ361"/>
      <c r="CK361"/>
      <c r="CL361"/>
      <c r="CM361"/>
      <c r="CN361"/>
      <c r="CO361"/>
      <c r="CP361"/>
    </row>
    <row r="362" spans="1:94" ht="22.5" customHeight="1">
      <c r="A362" s="22">
        <v>44223</v>
      </c>
      <c r="B362" s="3" t="str">
        <f>TEXT(Table1[[#This Row],[Date]],"dddd")</f>
        <v>الأربعاء</v>
      </c>
      <c r="C362" s="3">
        <f>WEEKNUM(Table1[[#This Row],[Date]],16)</f>
        <v>5</v>
      </c>
      <c r="D362" s="3" t="str">
        <f>TEXT(Table1[[#This Row],[Date]],"mmmm")</f>
        <v>يناير</v>
      </c>
      <c r="E362" s="3" t="str">
        <f>TEXT(Table1[[#This Row],[Date]],"yyyy")</f>
        <v>2021</v>
      </c>
      <c r="F362" s="3" t="s">
        <v>9</v>
      </c>
      <c r="G362" s="3">
        <v>348</v>
      </c>
      <c r="H362" s="5" t="s">
        <v>185</v>
      </c>
      <c r="I362" s="3" t="s">
        <v>85</v>
      </c>
      <c r="J362" s="3">
        <f>IFERROR(VLOOKUP(Table1[[#This Row],[FoamType]],$CB$1:$CC$25,2,FALSE),0)</f>
        <v>2.5</v>
      </c>
      <c r="K362" s="3">
        <v>40</v>
      </c>
      <c r="L362" s="3">
        <v>40</v>
      </c>
      <c r="M362" s="3">
        <v>19</v>
      </c>
      <c r="Q362" s="15">
        <v>20</v>
      </c>
      <c r="R362" s="3">
        <v>78</v>
      </c>
      <c r="S362" s="3">
        <v>19</v>
      </c>
      <c r="T362" s="3">
        <f t="shared" si="56"/>
        <v>2.3712</v>
      </c>
      <c r="U362" s="4">
        <f t="shared" si="57"/>
        <v>2.3712</v>
      </c>
      <c r="X362" s="4">
        <f>IFERROR(   Table1[[#This Row],[البلوكات /م3]]+Table1[[#This Row],[البواقى
 المنصرفه
/م3]]-Table1[[#This Row],[البواقى
/م3]],0)</f>
        <v>2.8</v>
      </c>
      <c r="Y362" s="21">
        <f t="shared" si="49"/>
        <v>0</v>
      </c>
      <c r="AA362" s="12">
        <v>2.8</v>
      </c>
      <c r="AB362" s="15">
        <v>20</v>
      </c>
      <c r="AC362" s="20">
        <v>0</v>
      </c>
      <c r="AD362" s="9">
        <f>IFERROR((Table1[[#This Row],[إجمالى الإستهلاك
/م3]]-Table1[[#This Row],[الكمية 
المنتجة
/م3
 ]]),0)</f>
        <v>0.42879999999999985</v>
      </c>
      <c r="AE362" s="29">
        <f>IFERROR((Table1[[#This Row],[الهالك
/م3]]/Table1[[#This Row],[إجمالى الإستهلاك
/م3]]),0)</f>
        <v>0.15314285714285711</v>
      </c>
      <c r="AG362" s="5">
        <f>IFERROR((Table1[[#This Row],[عدد
البلوكات]]*0.12),"")</f>
        <v>0</v>
      </c>
      <c r="AH36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0.94847999999999999</v>
      </c>
      <c r="AJ362" s="59">
        <f>IFERROR(Table1[[#This Row],[Plan Hour]]/Table1[[#This Row],[ساعات
العمل
الفعلية]],0)</f>
        <v>0</v>
      </c>
      <c r="AK362" s="1">
        <f>IFERROR((Table1[[#This Row],[الكمية 
الفعلية
/م3]]-Table1[[#This Row],[الكمية 
المنتجة
/م3
 ]]),"")</f>
        <v>0</v>
      </c>
      <c r="AU362" s="18"/>
      <c r="AV362" s="18"/>
      <c r="AW362" s="1"/>
      <c r="AX362" s="1"/>
      <c r="AY362" s="1"/>
      <c r="AZ362" s="1"/>
      <c r="BA362" s="1"/>
      <c r="BB362" s="1" t="e">
        <f t="shared" si="50"/>
        <v>#DIV/0!</v>
      </c>
      <c r="BC362" s="1"/>
      <c r="BD362" s="1" t="e">
        <f t="shared" si="54"/>
        <v>#DIV/0!</v>
      </c>
      <c r="BE362" s="1"/>
      <c r="BF362" s="33">
        <f t="shared" si="51"/>
        <v>0</v>
      </c>
      <c r="BG362" s="11" t="e">
        <f t="shared" si="55"/>
        <v>#DIV/0!</v>
      </c>
      <c r="CB362"/>
      <c r="CC362"/>
      <c r="CD362"/>
      <c r="CE362" s="83"/>
      <c r="CF362"/>
      <c r="CG362"/>
      <c r="CH362"/>
      <c r="CI362"/>
      <c r="CJ362"/>
      <c r="CK362"/>
      <c r="CL362"/>
      <c r="CM362"/>
      <c r="CN362"/>
      <c r="CO362"/>
      <c r="CP362"/>
    </row>
    <row r="363" spans="1:94" ht="22.5" customHeight="1">
      <c r="A363" s="22">
        <v>44223</v>
      </c>
      <c r="B363" s="3" t="str">
        <f>TEXT(Table1[[#This Row],[Date]],"dddd")</f>
        <v>الأربعاء</v>
      </c>
      <c r="C363" s="3">
        <f>WEEKNUM(Table1[[#This Row],[Date]],16)</f>
        <v>5</v>
      </c>
      <c r="D363" s="3" t="str">
        <f>TEXT(Table1[[#This Row],[Date]],"mmmm")</f>
        <v>يناير</v>
      </c>
      <c r="E363" s="3" t="str">
        <f>TEXT(Table1[[#This Row],[Date]],"yyyy")</f>
        <v>2021</v>
      </c>
      <c r="F363" s="3" t="s">
        <v>9</v>
      </c>
      <c r="G363" s="3">
        <v>365</v>
      </c>
      <c r="H363" s="5" t="s">
        <v>76</v>
      </c>
      <c r="I363" s="3" t="s">
        <v>135</v>
      </c>
      <c r="J363" s="3">
        <f>IFERROR(VLOOKUP(Table1[[#This Row],[FoamType]],$CB$1:$CC$25,2,FALSE),0)</f>
        <v>1.5</v>
      </c>
      <c r="K363" s="3">
        <v>40</v>
      </c>
      <c r="L363" s="3">
        <v>25</v>
      </c>
      <c r="M363" s="3">
        <v>30</v>
      </c>
      <c r="Q363" s="15">
        <v>35</v>
      </c>
      <c r="R363" s="3">
        <v>407</v>
      </c>
      <c r="S363" s="3">
        <v>30</v>
      </c>
      <c r="T363" s="3">
        <f t="shared" si="56"/>
        <v>12.21</v>
      </c>
      <c r="U363" s="4">
        <f t="shared" si="57"/>
        <v>12.21</v>
      </c>
      <c r="W363" s="4">
        <v>35</v>
      </c>
      <c r="X363" s="4">
        <f>IFERROR(   Table1[[#This Row],[البلوكات /م3]]+Table1[[#This Row],[البواقى
 المنصرفه
/م3]]-Table1[[#This Row],[البواقى
/م3]],0)</f>
        <v>14.63</v>
      </c>
      <c r="Y363" s="21">
        <f t="shared" si="49"/>
        <v>21.96</v>
      </c>
      <c r="Z363" s="3">
        <v>3</v>
      </c>
      <c r="AA363" s="12">
        <v>0</v>
      </c>
      <c r="AB363" s="15">
        <v>35</v>
      </c>
      <c r="AC363" s="20">
        <v>7.33</v>
      </c>
      <c r="AD363" s="9">
        <f>IFERROR((Table1[[#This Row],[إجمالى الإستهلاك
/م3]]-Table1[[#This Row],[الكمية 
المنتجة
/م3
 ]]),0)</f>
        <v>2.42</v>
      </c>
      <c r="AE363" s="29">
        <f>IFERROR((Table1[[#This Row],[الهالك
/م3]]/Table1[[#This Row],[إجمالى الإستهلاك
/م3]]),0)</f>
        <v>0.16541353383458646</v>
      </c>
      <c r="AG363" s="5">
        <f>IFERROR((Table1[[#This Row],[عدد
البلوكات]]*0.12),"")</f>
        <v>0.36</v>
      </c>
      <c r="AH36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8.14</v>
      </c>
      <c r="AJ363" s="59">
        <f>IFERROR(Table1[[#This Row],[Plan Hour]]/Table1[[#This Row],[ساعات
العمل
الفعلية]],0)</f>
        <v>0</v>
      </c>
      <c r="AK363" s="1">
        <f>IFERROR((Table1[[#This Row],[الكمية 
الفعلية
/م3]]-Table1[[#This Row],[الكمية 
المنتجة
/م3
 ]]),"")</f>
        <v>0</v>
      </c>
      <c r="AU363" s="18"/>
      <c r="AV363" s="18"/>
      <c r="AW363" s="1"/>
      <c r="AX363" s="1"/>
      <c r="AY363" s="1"/>
      <c r="AZ363" s="1"/>
      <c r="BA363" s="1"/>
      <c r="BB363" s="1" t="e">
        <f t="shared" si="50"/>
        <v>#DIV/0!</v>
      </c>
      <c r="BC363" s="1"/>
      <c r="BD363" s="1" t="e">
        <f t="shared" si="54"/>
        <v>#DIV/0!</v>
      </c>
      <c r="BE363" s="1"/>
      <c r="BF363" s="33">
        <f t="shared" si="51"/>
        <v>0</v>
      </c>
      <c r="BG363" s="11" t="e">
        <f t="shared" si="55"/>
        <v>#DIV/0!</v>
      </c>
      <c r="CB363"/>
      <c r="CC363"/>
      <c r="CD363"/>
      <c r="CE363" s="83"/>
      <c r="CF363"/>
      <c r="CG363"/>
      <c r="CH363"/>
      <c r="CI363"/>
      <c r="CJ363"/>
      <c r="CK363"/>
      <c r="CL363"/>
      <c r="CM363"/>
      <c r="CN363"/>
      <c r="CO363"/>
      <c r="CP363"/>
    </row>
    <row r="364" spans="1:94" ht="22.5" customHeight="1">
      <c r="A364" s="22">
        <v>44223</v>
      </c>
      <c r="B364" s="3" t="str">
        <f>TEXT(Table1[[#This Row],[Date]],"dddd")</f>
        <v>الأربعاء</v>
      </c>
      <c r="C364" s="3">
        <f>WEEKNUM(Table1[[#This Row],[Date]],16)</f>
        <v>5</v>
      </c>
      <c r="D364" s="3" t="str">
        <f>TEXT(Table1[[#This Row],[Date]],"mmmm")</f>
        <v>يناير</v>
      </c>
      <c r="E364" s="3" t="str">
        <f>TEXT(Table1[[#This Row],[Date]],"yyyy")</f>
        <v>2021</v>
      </c>
      <c r="F364" s="3" t="s">
        <v>9</v>
      </c>
      <c r="G364" s="3">
        <v>424</v>
      </c>
      <c r="H364" s="5" t="s">
        <v>190</v>
      </c>
      <c r="I364" s="3" t="s">
        <v>92</v>
      </c>
      <c r="J364" s="3">
        <f>IFERROR(VLOOKUP(Table1[[#This Row],[FoamType]],$CB$1:$CC$25,2,FALSE),0)</f>
        <v>0.6</v>
      </c>
      <c r="K364" s="3">
        <v>40</v>
      </c>
      <c r="L364" s="3">
        <v>40</v>
      </c>
      <c r="M364" s="3">
        <v>2</v>
      </c>
      <c r="Q364" s="15">
        <v>20</v>
      </c>
      <c r="R364" s="3">
        <v>100</v>
      </c>
      <c r="S364" s="3">
        <v>2.1</v>
      </c>
      <c r="T364" s="3">
        <f t="shared" si="56"/>
        <v>0.33600000000000002</v>
      </c>
      <c r="U364" s="4">
        <f t="shared" si="57"/>
        <v>0.32</v>
      </c>
      <c r="X364" s="4">
        <f>IFERROR(   Table1[[#This Row],[البلوكات /م3]]+Table1[[#This Row],[البواقى
 المنصرفه
/م3]]-Table1[[#This Row],[البواقى
/م3]],0)</f>
        <v>0.64</v>
      </c>
      <c r="Y364" s="21">
        <f t="shared" si="49"/>
        <v>0</v>
      </c>
      <c r="Z364" s="3">
        <v>0</v>
      </c>
      <c r="AA364" s="12">
        <v>0.64</v>
      </c>
      <c r="AB364" s="15">
        <v>20</v>
      </c>
      <c r="AC364" s="20">
        <v>0</v>
      </c>
      <c r="AD364" s="9">
        <f>IFERROR((Table1[[#This Row],[إجمالى الإستهلاك
/م3]]-Table1[[#This Row],[الكمية 
المنتجة
/م3
 ]]),0)</f>
        <v>0.32</v>
      </c>
      <c r="AE364" s="29">
        <f>IFERROR((Table1[[#This Row],[الهالك
/م3]]/Table1[[#This Row],[إجمالى الإستهلاك
/م3]]),0)</f>
        <v>0.5</v>
      </c>
      <c r="AG364" s="5">
        <f>IFERROR((Table1[[#This Row],[عدد
البلوكات]]*0.12),"")</f>
        <v>0</v>
      </c>
      <c r="AH36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0.53333333333333333</v>
      </c>
      <c r="AJ364" s="59">
        <f>IFERROR(Table1[[#This Row],[Plan Hour]]/Table1[[#This Row],[ساعات
العمل
الفعلية]],0)</f>
        <v>0</v>
      </c>
      <c r="AK364" s="1">
        <f>IFERROR((Table1[[#This Row],[الكمية 
الفعلية
/م3]]-Table1[[#This Row],[الكمية 
المنتجة
/م3
 ]]),"")</f>
        <v>1.6000000000000014E-2</v>
      </c>
      <c r="AU364" s="18"/>
      <c r="AV364" s="18"/>
      <c r="AW364" s="1"/>
      <c r="AX364" s="1"/>
      <c r="AY364" s="1"/>
      <c r="AZ364" s="1"/>
      <c r="BA364" s="1"/>
      <c r="BB364" s="1" t="e">
        <f t="shared" si="50"/>
        <v>#DIV/0!</v>
      </c>
      <c r="BC364" s="1"/>
      <c r="BD364" s="1" t="e">
        <f t="shared" si="54"/>
        <v>#DIV/0!</v>
      </c>
      <c r="BE364" s="1"/>
      <c r="BF364" s="33">
        <f t="shared" si="51"/>
        <v>0</v>
      </c>
      <c r="BG364" s="11" t="e">
        <f t="shared" si="55"/>
        <v>#DIV/0!</v>
      </c>
      <c r="CB364"/>
      <c r="CC364"/>
      <c r="CD364"/>
      <c r="CE364" s="83"/>
      <c r="CF364"/>
      <c r="CG364"/>
      <c r="CH364"/>
      <c r="CI364"/>
      <c r="CJ364"/>
      <c r="CK364"/>
      <c r="CL364"/>
      <c r="CM364"/>
      <c r="CN364"/>
      <c r="CO364"/>
      <c r="CP364"/>
    </row>
    <row r="365" spans="1:94" ht="22.5" customHeight="1">
      <c r="A365" s="22">
        <v>44223</v>
      </c>
      <c r="B365" s="3" t="str">
        <f>TEXT(Table1[[#This Row],[Date]],"dddd")</f>
        <v>الأربعاء</v>
      </c>
      <c r="C365" s="3">
        <f>WEEKNUM(Table1[[#This Row],[Date]],16)</f>
        <v>5</v>
      </c>
      <c r="D365" s="3" t="str">
        <f>TEXT(Table1[[#This Row],[Date]],"mmmm")</f>
        <v>يناير</v>
      </c>
      <c r="E365" s="3" t="str">
        <f>TEXT(Table1[[#This Row],[Date]],"yyyy")</f>
        <v>2021</v>
      </c>
      <c r="F365" s="3" t="s">
        <v>9</v>
      </c>
      <c r="G365" s="3">
        <v>424</v>
      </c>
      <c r="H365" s="5" t="s">
        <v>190</v>
      </c>
      <c r="I365" s="3" t="s">
        <v>92</v>
      </c>
      <c r="J365" s="3">
        <f>IFERROR(VLOOKUP(Table1[[#This Row],[FoamType]],$CB$1:$CC$25,2,FALSE),0)</f>
        <v>0.6</v>
      </c>
      <c r="K365" s="3">
        <v>40</v>
      </c>
      <c r="L365" s="3">
        <v>80</v>
      </c>
      <c r="M365" s="3">
        <v>2</v>
      </c>
      <c r="Q365" s="15">
        <v>20</v>
      </c>
      <c r="R365" s="3">
        <v>50</v>
      </c>
      <c r="S365" s="3">
        <v>2.1</v>
      </c>
      <c r="T365" s="3">
        <f t="shared" si="56"/>
        <v>0.33600000000000002</v>
      </c>
      <c r="U365" s="4">
        <f t="shared" si="57"/>
        <v>0.32</v>
      </c>
      <c r="X365" s="4">
        <f>IFERROR(   Table1[[#This Row],[البلوكات /م3]]+Table1[[#This Row],[البواقى
 المنصرفه
/م3]]-Table1[[#This Row],[البواقى
/م3]],0)</f>
        <v>0</v>
      </c>
      <c r="Y365" s="21">
        <f t="shared" si="49"/>
        <v>0</v>
      </c>
      <c r="AB365" s="15"/>
      <c r="AD365" s="9">
        <f>IFERROR((Table1[[#This Row],[إجمالى الإستهلاك
/م3]]-Table1[[#This Row],[الكمية 
المنتجة
/م3
 ]]),0)</f>
        <v>-0.32</v>
      </c>
      <c r="AE365" s="29">
        <f>IFERROR((Table1[[#This Row],[الهالك
/م3]]/Table1[[#This Row],[إجمالى الإستهلاك
/م3]]),0)</f>
        <v>0</v>
      </c>
      <c r="AG365" s="5">
        <f>IFERROR((Table1[[#This Row],[عدد
البلوكات]]*0.12),"")</f>
        <v>0</v>
      </c>
      <c r="AH36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0.53333333333333333</v>
      </c>
      <c r="AJ365" s="59">
        <f>IFERROR(Table1[[#This Row],[Plan Hour]]/Table1[[#This Row],[ساعات
العمل
الفعلية]],0)</f>
        <v>0</v>
      </c>
      <c r="AK365" s="1">
        <f>IFERROR((Table1[[#This Row],[الكمية 
الفعلية
/م3]]-Table1[[#This Row],[الكمية 
المنتجة
/م3
 ]]),"")</f>
        <v>1.6000000000000014E-2</v>
      </c>
      <c r="AU365" s="18"/>
      <c r="AV365" s="18"/>
      <c r="AW365" s="1"/>
      <c r="AX365" s="1"/>
      <c r="AY365" s="1"/>
      <c r="AZ365" s="1"/>
      <c r="BA365" s="1"/>
      <c r="BB365" s="1" t="e">
        <f t="shared" si="50"/>
        <v>#DIV/0!</v>
      </c>
      <c r="BC365" s="1"/>
      <c r="BD365" s="1" t="e">
        <f t="shared" si="54"/>
        <v>#DIV/0!</v>
      </c>
      <c r="BE365" s="1"/>
      <c r="BF365" s="33">
        <f t="shared" si="51"/>
        <v>0</v>
      </c>
      <c r="BG365" s="11" t="e">
        <f t="shared" si="55"/>
        <v>#DIV/0!</v>
      </c>
      <c r="CB365"/>
      <c r="CC365"/>
      <c r="CD365"/>
      <c r="CE365" s="83"/>
      <c r="CF365"/>
      <c r="CG365"/>
      <c r="CH365"/>
      <c r="CI365"/>
      <c r="CJ365"/>
      <c r="CK365"/>
      <c r="CL365"/>
      <c r="CM365"/>
      <c r="CN365"/>
      <c r="CO365"/>
      <c r="CP365"/>
    </row>
    <row r="366" spans="1:94" ht="22.5" customHeight="1">
      <c r="A366" s="22">
        <v>44226</v>
      </c>
      <c r="B366" s="9" t="str">
        <f>TEXT(Table1[[#This Row],[Date]],"dddd")</f>
        <v>السبت</v>
      </c>
      <c r="C366" s="9">
        <f>WEEKNUM(Table1[[#This Row],[Date]],16)</f>
        <v>6</v>
      </c>
      <c r="D366" s="9" t="str">
        <f>TEXT(Table1[[#This Row],[Date]],"mmmm")</f>
        <v>يناير</v>
      </c>
      <c r="E366" s="9" t="str">
        <f>TEXT(Table1[[#This Row],[Date]],"yyyy")</f>
        <v>2021</v>
      </c>
      <c r="F366" s="9" t="s">
        <v>9</v>
      </c>
      <c r="G366" s="9">
        <v>448</v>
      </c>
      <c r="H366" s="9" t="s">
        <v>186</v>
      </c>
      <c r="I366" s="9" t="s">
        <v>136</v>
      </c>
      <c r="J366" s="3">
        <f>IFERROR(VLOOKUP(Table1[[#This Row],[FoamType]],$CB$1:$CC$25,2,FALSE),0)</f>
        <v>1.5</v>
      </c>
      <c r="K366" s="9">
        <v>200</v>
      </c>
      <c r="L366" s="9">
        <v>100</v>
      </c>
      <c r="M366" s="9">
        <v>5</v>
      </c>
      <c r="N366" s="9"/>
      <c r="O366" s="9"/>
      <c r="P366" s="9"/>
      <c r="Q366" s="9" t="s">
        <v>43</v>
      </c>
      <c r="R366" s="9">
        <v>70</v>
      </c>
      <c r="S366" s="9">
        <v>5.0999999999999996</v>
      </c>
      <c r="T366" s="9">
        <f t="shared" si="56"/>
        <v>7.1399999999999988</v>
      </c>
      <c r="U366" s="9">
        <v>7</v>
      </c>
      <c r="V366" s="9"/>
      <c r="W366" s="9" t="s">
        <v>43</v>
      </c>
      <c r="X366" s="9">
        <f>IFERROR(   Table1[[#This Row],[البلوكات /م3]]+Table1[[#This Row],[البواقى
 المنصرفه
/م3]]-Table1[[#This Row],[البواقى
/م3]],0)</f>
        <v>8.33</v>
      </c>
      <c r="Y366" s="9">
        <v>6.6</v>
      </c>
      <c r="Z366" s="9">
        <v>1</v>
      </c>
      <c r="AA366" s="9">
        <v>3.73</v>
      </c>
      <c r="AB366" s="9" t="s">
        <v>43</v>
      </c>
      <c r="AC366" s="9">
        <v>2</v>
      </c>
      <c r="AD366" s="9">
        <f>IFERROR((Table1[[#This Row],[إجمالى الإستهلاك
/م3]]-Table1[[#This Row],[الكمية 
المنتجة
/م3
 ]]),0)</f>
        <v>1.33</v>
      </c>
      <c r="AE366" s="29">
        <f>IFERROR((Table1[[#This Row],[الهالك
/م3]]/Table1[[#This Row],[إجمالى الإستهلاك
/م3]]),0)</f>
        <v>0.1596638655462185</v>
      </c>
      <c r="AF366" s="9"/>
      <c r="AG366" s="9">
        <f>IFERROR((Table1[[#This Row],[عدد
البلوكات]]*0.12),"")</f>
        <v>0.12</v>
      </c>
      <c r="AH366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4.666666666666667</v>
      </c>
      <c r="AI366" s="9">
        <v>64</v>
      </c>
      <c r="AJ366" s="60">
        <f>IFERROR(Table1[[#This Row],[Plan Hour]]/Table1[[#This Row],[ساعات
العمل
الفعلية]],0)</f>
        <v>7.2916666666666671E-2</v>
      </c>
      <c r="AK366" s="9">
        <f>IFERROR((Table1[[#This Row],[الكمية 
الفعلية
/م3]]-Table1[[#This Row],[الكمية 
المنتجة
/م3
 ]]),"")</f>
        <v>0.13999999999999879</v>
      </c>
      <c r="AL366" s="9"/>
      <c r="AM366" s="9">
        <v>1.9</v>
      </c>
      <c r="AN366" s="9"/>
      <c r="AO366" s="9"/>
      <c r="AP366" s="9">
        <v>1.9</v>
      </c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 t="e">
        <f t="shared" si="50"/>
        <v>#DIV/0!</v>
      </c>
      <c r="BC366" s="9"/>
      <c r="BD366" s="9" t="e">
        <f t="shared" si="54"/>
        <v>#DIV/0!</v>
      </c>
      <c r="BE366" s="9"/>
      <c r="BF366" s="9">
        <f t="shared" si="51"/>
        <v>0</v>
      </c>
      <c r="BG366" s="9" t="e">
        <f t="shared" si="55"/>
        <v>#DIV/0!</v>
      </c>
      <c r="CB366"/>
      <c r="CC366"/>
      <c r="CD366"/>
      <c r="CE366" s="83"/>
      <c r="CF366"/>
      <c r="CG366"/>
      <c r="CH366"/>
      <c r="CI366"/>
      <c r="CJ366"/>
      <c r="CK366"/>
      <c r="CL366"/>
      <c r="CM366"/>
      <c r="CN366"/>
      <c r="CO366"/>
      <c r="CP366"/>
    </row>
    <row r="367" spans="1:94" ht="22.5" customHeight="1">
      <c r="A367" s="22">
        <v>44226</v>
      </c>
      <c r="B367" s="3" t="str">
        <f>TEXT(Table1[[#This Row],[Date]],"dddd")</f>
        <v>السبت</v>
      </c>
      <c r="C367" s="3">
        <f>WEEKNUM(Table1[[#This Row],[Date]],16)</f>
        <v>6</v>
      </c>
      <c r="D367" s="3" t="str">
        <f>TEXT(Table1[[#This Row],[Date]],"mmmm")</f>
        <v>يناير</v>
      </c>
      <c r="E367" s="3" t="str">
        <f>TEXT(Table1[[#This Row],[Date]],"yyyy")</f>
        <v>2021</v>
      </c>
      <c r="F367" s="3" t="s">
        <v>9</v>
      </c>
      <c r="G367" s="3">
        <v>366</v>
      </c>
      <c r="H367" s="5" t="s">
        <v>61</v>
      </c>
      <c r="I367" s="3" t="s">
        <v>136</v>
      </c>
      <c r="J367" s="3">
        <f>IFERROR(VLOOKUP(Table1[[#This Row],[FoamType]],$CB$1:$CC$25,2,FALSE),0)</f>
        <v>1.5</v>
      </c>
      <c r="K367" s="3">
        <v>240</v>
      </c>
      <c r="L367" s="3">
        <v>110</v>
      </c>
      <c r="M367" s="3">
        <v>29</v>
      </c>
      <c r="Q367" s="15" t="s">
        <v>43</v>
      </c>
      <c r="R367" s="3">
        <v>8</v>
      </c>
      <c r="S367" s="3">
        <v>29</v>
      </c>
      <c r="T367" s="3">
        <f t="shared" si="56"/>
        <v>6.1247999999999996</v>
      </c>
      <c r="U367" s="4">
        <f t="shared" si="57"/>
        <v>6.1247999999999996</v>
      </c>
      <c r="W367" s="4" t="s">
        <v>43</v>
      </c>
      <c r="X367" s="4">
        <f>IFERROR(   Table1[[#This Row],[البلوكات /م3]]+Table1[[#This Row],[البواقى
 المنصرفه
/م3]]-Table1[[#This Row],[البواقى
/م3]],0)</f>
        <v>15.950000000000001</v>
      </c>
      <c r="Y367" s="21">
        <v>19.8</v>
      </c>
      <c r="Z367" s="3">
        <v>3</v>
      </c>
      <c r="AA367" s="12">
        <v>2</v>
      </c>
      <c r="AB367" s="15" t="s">
        <v>43</v>
      </c>
      <c r="AC367" s="20">
        <v>5.85</v>
      </c>
      <c r="AD367" s="9">
        <f>IFERROR((Table1[[#This Row],[إجمالى الإستهلاك
/م3]]-Table1[[#This Row],[الكمية 
المنتجة
/م3
 ]]),0)</f>
        <v>9.8252000000000024</v>
      </c>
      <c r="AE367" s="29">
        <f>IFERROR((Table1[[#This Row],[الهالك
/م3]]/Table1[[#This Row],[إجمالى الإستهلاك
/م3]]),0)</f>
        <v>0.6160000000000001</v>
      </c>
      <c r="AG367" s="5">
        <f>IFERROR((Table1[[#This Row],[عدد
البلوكات]]*0.12),"")</f>
        <v>0.36</v>
      </c>
      <c r="AH36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4.0831999999999997</v>
      </c>
      <c r="AJ367" s="59">
        <f>IFERROR(Table1[[#This Row],[Plan Hour]]/Table1[[#This Row],[ساعات
العمل
الفعلية]],0)</f>
        <v>0</v>
      </c>
      <c r="AK367" s="1">
        <f>IFERROR((Table1[[#This Row],[الكمية 
الفعلية
/م3]]-Table1[[#This Row],[الكمية 
المنتجة
/م3
 ]]),"")</f>
        <v>0</v>
      </c>
      <c r="AU367" s="18"/>
      <c r="AV367" s="18"/>
      <c r="AW367" s="1"/>
      <c r="AX367" s="1"/>
      <c r="AY367" s="1"/>
      <c r="AZ367" s="1"/>
      <c r="BA367" s="1"/>
      <c r="BB367" s="1" t="e">
        <f t="shared" si="50"/>
        <v>#DIV/0!</v>
      </c>
      <c r="BC367" s="1"/>
      <c r="BD367" s="1" t="e">
        <f t="shared" si="54"/>
        <v>#DIV/0!</v>
      </c>
      <c r="BE367" s="1"/>
      <c r="BF367" s="33">
        <f t="shared" si="51"/>
        <v>0</v>
      </c>
      <c r="BG367" s="11" t="e">
        <f t="shared" si="55"/>
        <v>#DIV/0!</v>
      </c>
      <c r="CB367"/>
      <c r="CC367"/>
      <c r="CD367"/>
      <c r="CE367" s="83"/>
      <c r="CF367"/>
      <c r="CG367"/>
      <c r="CH367"/>
      <c r="CI367"/>
      <c r="CJ367"/>
      <c r="CK367"/>
      <c r="CL367"/>
      <c r="CM367"/>
      <c r="CN367"/>
      <c r="CO367"/>
      <c r="CP367"/>
    </row>
    <row r="368" spans="1:94" ht="22.5" customHeight="1">
      <c r="A368" s="22">
        <v>44226</v>
      </c>
      <c r="B368" s="3" t="str">
        <f>TEXT(Table1[[#This Row],[Date]],"dddd")</f>
        <v>السبت</v>
      </c>
      <c r="C368" s="3">
        <f>WEEKNUM(Table1[[#This Row],[Date]],16)</f>
        <v>6</v>
      </c>
      <c r="D368" s="3" t="str">
        <f>TEXT(Table1[[#This Row],[Date]],"mmmm")</f>
        <v>يناير</v>
      </c>
      <c r="E368" s="3" t="str">
        <f>TEXT(Table1[[#This Row],[Date]],"yyyy")</f>
        <v>2021</v>
      </c>
      <c r="F368" s="3" t="s">
        <v>9</v>
      </c>
      <c r="G368" s="3">
        <v>366</v>
      </c>
      <c r="H368" s="5" t="s">
        <v>61</v>
      </c>
      <c r="I368" s="3" t="s">
        <v>136</v>
      </c>
      <c r="J368" s="3">
        <f>IFERROR(VLOOKUP(Table1[[#This Row],[FoamType]],$CB$1:$CC$25,2,FALSE),0)</f>
        <v>1.5</v>
      </c>
      <c r="K368" s="3">
        <v>233.5</v>
      </c>
      <c r="L368" s="3">
        <v>110</v>
      </c>
      <c r="M368" s="3">
        <v>29</v>
      </c>
      <c r="Q368" s="15" t="s">
        <v>43</v>
      </c>
      <c r="R368" s="3">
        <v>9</v>
      </c>
      <c r="S368" s="3">
        <v>29</v>
      </c>
      <c r="T368" s="3">
        <f t="shared" si="56"/>
        <v>6.7037849999999999</v>
      </c>
      <c r="U368" s="4">
        <f t="shared" si="57"/>
        <v>6.7037849999999999</v>
      </c>
      <c r="X368" s="4">
        <f>IFERROR(   Table1[[#This Row],[البلوكات /م3]]+Table1[[#This Row],[البواقى
 المنصرفه
/م3]]-Table1[[#This Row],[البواقى
/م3]],0)</f>
        <v>0</v>
      </c>
      <c r="Y368" s="21">
        <f t="shared" si="49"/>
        <v>0</v>
      </c>
      <c r="AB368" s="15"/>
      <c r="AD368" s="9">
        <f>IFERROR((Table1[[#This Row],[إجمالى الإستهلاك
/م3]]-Table1[[#This Row],[الكمية 
المنتجة
/م3
 ]]),0)</f>
        <v>-6.7037849999999999</v>
      </c>
      <c r="AE368" s="29">
        <f>IFERROR((Table1[[#This Row],[الهالك
/م3]]/Table1[[#This Row],[إجمالى الإستهلاك
/م3]]),0)</f>
        <v>0</v>
      </c>
      <c r="AG368" s="5">
        <f>IFERROR((Table1[[#This Row],[عدد
البلوكات]]*0.12),"")</f>
        <v>0</v>
      </c>
      <c r="AH36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4.4691900000000002</v>
      </c>
      <c r="AJ368" s="59">
        <f>IFERROR(Table1[[#This Row],[Plan Hour]]/Table1[[#This Row],[ساعات
العمل
الفعلية]],0)</f>
        <v>0</v>
      </c>
      <c r="AK368" s="1">
        <f>IFERROR((Table1[[#This Row],[الكمية 
الفعلية
/م3]]-Table1[[#This Row],[الكمية 
المنتجة
/م3
 ]]),"")</f>
        <v>0</v>
      </c>
      <c r="AU368" s="18"/>
      <c r="AV368" s="18"/>
      <c r="AW368" s="1"/>
      <c r="AX368" s="1"/>
      <c r="AY368" s="1"/>
      <c r="AZ368" s="1"/>
      <c r="BA368" s="1"/>
      <c r="BB368" s="1" t="e">
        <f t="shared" si="50"/>
        <v>#DIV/0!</v>
      </c>
      <c r="BC368" s="1"/>
      <c r="BD368" s="1" t="e">
        <f t="shared" si="54"/>
        <v>#DIV/0!</v>
      </c>
      <c r="BE368" s="1"/>
      <c r="BF368" s="33">
        <f t="shared" si="51"/>
        <v>0</v>
      </c>
      <c r="BG368" s="11" t="e">
        <f t="shared" si="55"/>
        <v>#DIV/0!</v>
      </c>
      <c r="CB368"/>
      <c r="CC368"/>
      <c r="CD368"/>
      <c r="CE368" s="83"/>
      <c r="CF368"/>
      <c r="CG368"/>
      <c r="CH368"/>
      <c r="CI368"/>
      <c r="CJ368"/>
      <c r="CK368"/>
      <c r="CL368"/>
      <c r="CM368"/>
      <c r="CN368"/>
      <c r="CO368"/>
      <c r="CP368"/>
    </row>
    <row r="369" spans="1:94" ht="22.5" customHeight="1">
      <c r="A369" s="22">
        <v>44226</v>
      </c>
      <c r="B369" s="3" t="str">
        <f>TEXT(Table1[[#This Row],[Date]],"dddd")</f>
        <v>السبت</v>
      </c>
      <c r="C369" s="3">
        <f>WEEKNUM(Table1[[#This Row],[Date]],16)</f>
        <v>6</v>
      </c>
      <c r="D369" s="3" t="str">
        <f>TEXT(Table1[[#This Row],[Date]],"mmmm")</f>
        <v>يناير</v>
      </c>
      <c r="E369" s="3" t="str">
        <f>TEXT(Table1[[#This Row],[Date]],"yyyy")</f>
        <v>2021</v>
      </c>
      <c r="F369" s="3" t="s">
        <v>9</v>
      </c>
      <c r="G369" s="3">
        <v>366</v>
      </c>
      <c r="H369" s="5" t="s">
        <v>61</v>
      </c>
      <c r="I369" s="3" t="s">
        <v>136</v>
      </c>
      <c r="J369" s="3">
        <f>IFERROR(VLOOKUP(Table1[[#This Row],[FoamType]],$CB$1:$CC$25,2,FALSE),0)</f>
        <v>1.5</v>
      </c>
      <c r="K369" s="3">
        <v>182.5</v>
      </c>
      <c r="L369" s="3">
        <v>110</v>
      </c>
      <c r="M369" s="3">
        <v>29</v>
      </c>
      <c r="Q369" s="15" t="s">
        <v>43</v>
      </c>
      <c r="R369" s="3">
        <v>4</v>
      </c>
      <c r="S369" s="3">
        <v>29</v>
      </c>
      <c r="T369" s="3">
        <f t="shared" si="56"/>
        <v>2.3287</v>
      </c>
      <c r="U369" s="4">
        <f t="shared" si="57"/>
        <v>2.3287</v>
      </c>
      <c r="X369" s="4">
        <f>IFERROR(   Table1[[#This Row],[البلوكات /م3]]+Table1[[#This Row],[البواقى
 المنصرفه
/م3]]-Table1[[#This Row],[البواقى
/م3]],0)</f>
        <v>0</v>
      </c>
      <c r="Y369" s="21">
        <f t="shared" ref="Y369:Y432" si="58">Z369*7.32</f>
        <v>0</v>
      </c>
      <c r="AB369" s="15"/>
      <c r="AD369" s="9">
        <f>IFERROR((Table1[[#This Row],[إجمالى الإستهلاك
/م3]]-Table1[[#This Row],[الكمية 
المنتجة
/م3
 ]]),0)</f>
        <v>-2.3287</v>
      </c>
      <c r="AE369" s="29">
        <f>IFERROR((Table1[[#This Row],[الهالك
/م3]]/Table1[[#This Row],[إجمالى الإستهلاك
/م3]]),0)</f>
        <v>0</v>
      </c>
      <c r="AG369" s="5">
        <f>IFERROR((Table1[[#This Row],[عدد
البلوكات]]*0.12),"")</f>
        <v>0</v>
      </c>
      <c r="AH36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1.5524666666666667</v>
      </c>
      <c r="AJ369" s="59">
        <f>IFERROR(Table1[[#This Row],[Plan Hour]]/Table1[[#This Row],[ساعات
العمل
الفعلية]],0)</f>
        <v>0</v>
      </c>
      <c r="AK369" s="1">
        <f>IFERROR((Table1[[#This Row],[الكمية 
الفعلية
/م3]]-Table1[[#This Row],[الكمية 
المنتجة
/م3
 ]]),"")</f>
        <v>0</v>
      </c>
      <c r="AU369" s="18"/>
      <c r="AV369" s="18"/>
      <c r="AW369" s="1"/>
      <c r="AX369" s="1"/>
      <c r="AY369" s="1"/>
      <c r="AZ369" s="1"/>
      <c r="BA369" s="1"/>
      <c r="BB369" s="1" t="e">
        <f t="shared" si="50"/>
        <v>#DIV/0!</v>
      </c>
      <c r="BC369" s="1"/>
      <c r="BD369" s="1" t="e">
        <f t="shared" si="54"/>
        <v>#DIV/0!</v>
      </c>
      <c r="BE369" s="1"/>
      <c r="BF369" s="33">
        <f t="shared" si="51"/>
        <v>0</v>
      </c>
      <c r="BG369" s="11" t="e">
        <f t="shared" si="55"/>
        <v>#DIV/0!</v>
      </c>
      <c r="CB369"/>
      <c r="CC369"/>
      <c r="CD369"/>
      <c r="CE369" s="83"/>
      <c r="CF369"/>
      <c r="CG369"/>
      <c r="CH369"/>
      <c r="CI369"/>
      <c r="CJ369"/>
      <c r="CK369"/>
      <c r="CL369"/>
      <c r="CM369"/>
      <c r="CN369"/>
      <c r="CO369"/>
      <c r="CP369"/>
    </row>
    <row r="370" spans="1:94" ht="22.5" customHeight="1">
      <c r="A370" s="22">
        <v>44226</v>
      </c>
      <c r="B370" s="3" t="str">
        <f>TEXT(Table1[[#This Row],[Date]],"dddd")</f>
        <v>السبت</v>
      </c>
      <c r="C370" s="3">
        <f>WEEKNUM(Table1[[#This Row],[Date]],16)</f>
        <v>6</v>
      </c>
      <c r="D370" s="3" t="str">
        <f>TEXT(Table1[[#This Row],[Date]],"mmmm")</f>
        <v>يناير</v>
      </c>
      <c r="E370" s="3" t="str">
        <f>TEXT(Table1[[#This Row],[Date]],"yyyy")</f>
        <v>2021</v>
      </c>
      <c r="F370" s="3" t="s">
        <v>9</v>
      </c>
      <c r="G370" s="3">
        <v>365</v>
      </c>
      <c r="H370" s="5" t="s">
        <v>76</v>
      </c>
      <c r="I370" s="3" t="s">
        <v>135</v>
      </c>
      <c r="J370" s="3">
        <f>IFERROR(VLOOKUP(Table1[[#This Row],[FoamType]],$CB$1:$CC$25,2,FALSE),0)</f>
        <v>1.5</v>
      </c>
      <c r="K370" s="3">
        <v>40</v>
      </c>
      <c r="L370" s="3">
        <v>25</v>
      </c>
      <c r="M370" s="3">
        <v>30</v>
      </c>
      <c r="Q370" s="15" t="s">
        <v>42</v>
      </c>
      <c r="R370" s="3">
        <v>2200</v>
      </c>
      <c r="S370" s="3">
        <v>29</v>
      </c>
      <c r="T370" s="3">
        <f t="shared" si="56"/>
        <v>63.8</v>
      </c>
      <c r="U370" s="4">
        <f t="shared" si="57"/>
        <v>66</v>
      </c>
      <c r="W370" s="4" t="s">
        <v>42</v>
      </c>
      <c r="X370" s="4">
        <f>IFERROR(   Table1[[#This Row],[البلوكات /م3]]+Table1[[#This Row],[البواقى
 المنصرفه
/م3]]-Table1[[#This Row],[البواقى
/م3]],0)</f>
        <v>67.260000000000005</v>
      </c>
      <c r="Y370" s="21">
        <v>86.4</v>
      </c>
      <c r="Z370" s="3">
        <v>12</v>
      </c>
      <c r="AA370" s="12">
        <v>4.8600000000000003</v>
      </c>
      <c r="AB370" s="15">
        <v>35</v>
      </c>
      <c r="AC370" s="20">
        <v>24</v>
      </c>
      <c r="AD370" s="9">
        <f>IFERROR((Table1[[#This Row],[إجمالى الإستهلاك
/م3]]-Table1[[#This Row],[الكمية 
المنتجة
/م3
 ]]),0)</f>
        <v>1.2600000000000051</v>
      </c>
      <c r="AE370" s="29">
        <f>IFERROR((Table1[[#This Row],[الهالك
/م3]]/Table1[[#This Row],[إجمالى الإستهلاك
/م3]]),0)</f>
        <v>1.8733273862622732E-2</v>
      </c>
      <c r="AG370" s="5">
        <f>IFERROR((Table1[[#This Row],[عدد
البلوكات]]*0.12),"")</f>
        <v>1.44</v>
      </c>
      <c r="AH37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44</v>
      </c>
      <c r="AJ370" s="59">
        <f>IFERROR(Table1[[#This Row],[Plan Hour]]/Table1[[#This Row],[ساعات
العمل
الفعلية]],0)</f>
        <v>0</v>
      </c>
      <c r="AK370" s="1">
        <f>IFERROR((Table1[[#This Row],[الكمية 
الفعلية
/م3]]-Table1[[#This Row],[الكمية 
المنتجة
/م3
 ]]),"")</f>
        <v>-2.2000000000000028</v>
      </c>
      <c r="AU370" s="18"/>
      <c r="AV370" s="18"/>
      <c r="AW370" s="1"/>
      <c r="AX370" s="1"/>
      <c r="AY370" s="1"/>
      <c r="AZ370" s="1"/>
      <c r="BA370" s="1"/>
      <c r="BB370" s="1" t="e">
        <f t="shared" si="50"/>
        <v>#DIV/0!</v>
      </c>
      <c r="BC370" s="1"/>
      <c r="BD370" s="1" t="e">
        <f t="shared" si="54"/>
        <v>#DIV/0!</v>
      </c>
      <c r="BE370" s="1"/>
      <c r="BF370" s="33">
        <f t="shared" si="51"/>
        <v>0</v>
      </c>
      <c r="BG370" s="11" t="e">
        <f t="shared" si="55"/>
        <v>#DIV/0!</v>
      </c>
      <c r="CB370"/>
      <c r="CC370"/>
      <c r="CD370"/>
      <c r="CE370" s="83"/>
      <c r="CF370"/>
      <c r="CG370"/>
      <c r="CH370"/>
      <c r="CI370"/>
      <c r="CJ370"/>
      <c r="CK370"/>
      <c r="CL370"/>
      <c r="CM370"/>
      <c r="CN370"/>
      <c r="CO370"/>
      <c r="CP370"/>
    </row>
    <row r="371" spans="1:94" ht="22.5" customHeight="1">
      <c r="A371" s="22">
        <v>44226</v>
      </c>
      <c r="B371" s="3" t="str">
        <f>TEXT(Table1[[#This Row],[Date]],"dddd")</f>
        <v>السبت</v>
      </c>
      <c r="C371" s="3">
        <f>WEEKNUM(Table1[[#This Row],[Date]],16)</f>
        <v>6</v>
      </c>
      <c r="D371" s="3" t="str">
        <f>TEXT(Table1[[#This Row],[Date]],"mmmm")</f>
        <v>يناير</v>
      </c>
      <c r="E371" s="3" t="str">
        <f>TEXT(Table1[[#This Row],[Date]],"yyyy")</f>
        <v>2021</v>
      </c>
      <c r="F371" s="3" t="s">
        <v>9</v>
      </c>
      <c r="G371" s="3">
        <v>452</v>
      </c>
      <c r="H371" s="5" t="s">
        <v>187</v>
      </c>
      <c r="I371" s="3" t="s">
        <v>84</v>
      </c>
      <c r="J371" s="3">
        <f>IFERROR(VLOOKUP(Table1[[#This Row],[FoamType]],$CB$1:$CC$25,2,FALSE),0)</f>
        <v>4</v>
      </c>
      <c r="K371" s="3">
        <v>40</v>
      </c>
      <c r="L371" s="3">
        <v>40</v>
      </c>
      <c r="M371" s="3">
        <v>25</v>
      </c>
      <c r="Q371" s="15">
        <v>10</v>
      </c>
      <c r="R371" s="3">
        <v>81</v>
      </c>
      <c r="S371" s="3">
        <v>25</v>
      </c>
      <c r="T371" s="3">
        <f t="shared" si="56"/>
        <v>3.24</v>
      </c>
      <c r="U371" s="4">
        <f t="shared" si="57"/>
        <v>3.24</v>
      </c>
      <c r="X371" s="4">
        <f>IFERROR(   Table1[[#This Row],[البلوكات /م3]]+Table1[[#This Row],[البواقى
 المنصرفه
/م3]]-Table1[[#This Row],[البواقى
/م3]],0)</f>
        <v>3.4</v>
      </c>
      <c r="Y371" s="21">
        <f t="shared" si="58"/>
        <v>0</v>
      </c>
      <c r="AA371" s="12">
        <v>4</v>
      </c>
      <c r="AB371" s="15">
        <v>10</v>
      </c>
      <c r="AC371" s="20">
        <v>0.6</v>
      </c>
      <c r="AD371" s="9">
        <f>IFERROR((Table1[[#This Row],[إجمالى الإستهلاك
/م3]]-Table1[[#This Row],[الكمية 
المنتجة
/م3
 ]]),0)</f>
        <v>0.1599999999999997</v>
      </c>
      <c r="AE371" s="29">
        <f>IFERROR((Table1[[#This Row],[الهالك
/م3]]/Table1[[#This Row],[إجمالى الإستهلاك
/م3]]),0)</f>
        <v>4.7058823529411674E-2</v>
      </c>
      <c r="AG371" s="5">
        <f>IFERROR((Table1[[#This Row],[عدد
البلوكات]]*0.12),"")</f>
        <v>0</v>
      </c>
      <c r="AH37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0.81</v>
      </c>
      <c r="AJ371" s="59">
        <f>IFERROR(Table1[[#This Row],[Plan Hour]]/Table1[[#This Row],[ساعات
العمل
الفعلية]],0)</f>
        <v>0</v>
      </c>
      <c r="AK371" s="1">
        <f>IFERROR((Table1[[#This Row],[الكمية 
الفعلية
/م3]]-Table1[[#This Row],[الكمية 
المنتجة
/م3
 ]]),"")</f>
        <v>0</v>
      </c>
      <c r="AU371" s="18"/>
      <c r="AV371" s="18"/>
      <c r="AW371" s="1"/>
      <c r="AX371" s="1"/>
      <c r="AY371" s="1"/>
      <c r="AZ371" s="1"/>
      <c r="BA371" s="1"/>
      <c r="BB371" s="1" t="e">
        <f t="shared" si="50"/>
        <v>#DIV/0!</v>
      </c>
      <c r="BC371" s="1"/>
      <c r="BD371" s="1" t="e">
        <f t="shared" si="54"/>
        <v>#DIV/0!</v>
      </c>
      <c r="BE371" s="1"/>
      <c r="BF371" s="33">
        <f t="shared" si="51"/>
        <v>0</v>
      </c>
      <c r="BG371" s="11" t="e">
        <f t="shared" si="55"/>
        <v>#DIV/0!</v>
      </c>
      <c r="CB371"/>
      <c r="CC371"/>
      <c r="CD371"/>
      <c r="CE371" s="83"/>
      <c r="CF371"/>
      <c r="CG371"/>
      <c r="CH371"/>
      <c r="CI371"/>
      <c r="CJ371"/>
      <c r="CK371"/>
      <c r="CL371"/>
      <c r="CM371"/>
      <c r="CN371"/>
      <c r="CO371"/>
      <c r="CP371"/>
    </row>
    <row r="372" spans="1:94" ht="22.5" customHeight="1">
      <c r="A372" s="22">
        <v>44226</v>
      </c>
      <c r="B372" s="3" t="str">
        <f>TEXT(Table1[[#This Row],[Date]],"dddd")</f>
        <v>السبت</v>
      </c>
      <c r="C372" s="3">
        <f>WEEKNUM(Table1[[#This Row],[Date]],16)</f>
        <v>6</v>
      </c>
      <c r="D372" s="3" t="str">
        <f>TEXT(Table1[[#This Row],[Date]],"mmmm")</f>
        <v>يناير</v>
      </c>
      <c r="E372" s="3" t="str">
        <f>TEXT(Table1[[#This Row],[Date]],"yyyy")</f>
        <v>2021</v>
      </c>
      <c r="F372" s="3" t="s">
        <v>9</v>
      </c>
      <c r="G372" s="3">
        <v>433</v>
      </c>
      <c r="H372" s="5" t="s">
        <v>47</v>
      </c>
      <c r="I372" s="3" t="s">
        <v>92</v>
      </c>
      <c r="J372" s="3">
        <f>IFERROR(VLOOKUP(Table1[[#This Row],[FoamType]],$CB$1:$CC$25,2,FALSE),0)</f>
        <v>0.6</v>
      </c>
      <c r="K372" s="3">
        <v>62.5</v>
      </c>
      <c r="L372" s="3">
        <v>5</v>
      </c>
      <c r="M372" s="3">
        <v>3</v>
      </c>
      <c r="Q372" s="15" t="s">
        <v>42</v>
      </c>
      <c r="R372" s="3">
        <v>6037</v>
      </c>
      <c r="S372" s="3">
        <v>3.1</v>
      </c>
      <c r="T372" s="3">
        <f t="shared" si="56"/>
        <v>5.8483437499999997</v>
      </c>
      <c r="U372" s="4">
        <v>5.66</v>
      </c>
      <c r="X372" s="4">
        <f>IFERROR(   Table1[[#This Row],[البلوكات /م3]]+Table1[[#This Row],[البواقى
 المنصرفه
/م3]]-Table1[[#This Row],[البواقى
/م3]],0)</f>
        <v>6.88</v>
      </c>
      <c r="Y372" s="21">
        <f t="shared" si="58"/>
        <v>0</v>
      </c>
      <c r="AA372" s="12">
        <v>6.88</v>
      </c>
      <c r="AB372" s="15">
        <v>35</v>
      </c>
      <c r="AC372" s="20">
        <v>0</v>
      </c>
      <c r="AD372" s="9">
        <f>IFERROR((Table1[[#This Row],[إجمالى الإستهلاك
/م3]]-Table1[[#This Row],[الكمية 
المنتجة
/م3
 ]]),0)</f>
        <v>1.2199999999999998</v>
      </c>
      <c r="AE372" s="29">
        <f>IFERROR((Table1[[#This Row],[الهالك
/م3]]/Table1[[#This Row],[إجمالى الإستهلاك
/م3]]),0)</f>
        <v>0.17732558139534879</v>
      </c>
      <c r="AG372" s="5">
        <f>IFERROR((Table1[[#This Row],[عدد
البلوكات]]*0.12),"")</f>
        <v>0</v>
      </c>
      <c r="AH37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9.4333333333333336</v>
      </c>
      <c r="AJ372" s="59">
        <f>IFERROR(Table1[[#This Row],[Plan Hour]]/Table1[[#This Row],[ساعات
العمل
الفعلية]],0)</f>
        <v>0</v>
      </c>
      <c r="AK372" s="1">
        <f>IFERROR((Table1[[#This Row],[الكمية 
الفعلية
/م3]]-Table1[[#This Row],[الكمية 
المنتجة
/م3
 ]]),"")</f>
        <v>0.18834374999999959</v>
      </c>
      <c r="AU372" s="18"/>
      <c r="AV372" s="18"/>
      <c r="AW372" s="1"/>
      <c r="AX372" s="1"/>
      <c r="AY372" s="1"/>
      <c r="AZ372" s="1"/>
      <c r="BA372" s="1"/>
      <c r="BB372" s="1" t="e">
        <f t="shared" si="50"/>
        <v>#DIV/0!</v>
      </c>
      <c r="BC372" s="1"/>
      <c r="BD372" s="1" t="e">
        <f t="shared" si="54"/>
        <v>#DIV/0!</v>
      </c>
      <c r="BE372" s="1"/>
      <c r="BF372" s="33">
        <f t="shared" si="51"/>
        <v>0</v>
      </c>
      <c r="BG372" s="11" t="e">
        <f t="shared" si="55"/>
        <v>#DIV/0!</v>
      </c>
      <c r="CB372"/>
      <c r="CC372"/>
      <c r="CD372"/>
      <c r="CE372" s="83"/>
      <c r="CF372"/>
      <c r="CG372"/>
      <c r="CH372"/>
      <c r="CI372"/>
      <c r="CJ372"/>
      <c r="CK372"/>
      <c r="CL372"/>
      <c r="CM372"/>
      <c r="CN372"/>
      <c r="CO372"/>
      <c r="CP372"/>
    </row>
    <row r="373" spans="1:94" ht="22.5" customHeight="1">
      <c r="A373" s="22">
        <v>44227</v>
      </c>
      <c r="B373" s="9" t="str">
        <f>TEXT(Table1[[#This Row],[Date]],"dddd")</f>
        <v>الأحد</v>
      </c>
      <c r="C373" s="9">
        <f>WEEKNUM(Table1[[#This Row],[Date]],16)</f>
        <v>6</v>
      </c>
      <c r="D373" s="9" t="str">
        <f>TEXT(Table1[[#This Row],[Date]],"mmmm")</f>
        <v>يناير</v>
      </c>
      <c r="E373" s="9" t="str">
        <f>TEXT(Table1[[#This Row],[Date]],"yyyy")</f>
        <v>2021</v>
      </c>
      <c r="F373" s="9" t="s">
        <v>9</v>
      </c>
      <c r="G373" s="9">
        <v>381</v>
      </c>
      <c r="H373" s="9" t="s">
        <v>152</v>
      </c>
      <c r="I373" s="9" t="s">
        <v>87</v>
      </c>
      <c r="J373" s="3">
        <f>IFERROR(VLOOKUP(Table1[[#This Row],[FoamType]],$CB$1:$CC$25,2,FALSE),0)</f>
        <v>2</v>
      </c>
      <c r="K373" s="9">
        <v>200</v>
      </c>
      <c r="L373" s="9">
        <v>30</v>
      </c>
      <c r="M373" s="9">
        <v>20</v>
      </c>
      <c r="N373" s="9"/>
      <c r="O373" s="9"/>
      <c r="P373" s="9"/>
      <c r="Q373" s="9">
        <v>20</v>
      </c>
      <c r="R373" s="9">
        <v>9</v>
      </c>
      <c r="S373" s="9">
        <v>20</v>
      </c>
      <c r="T373" s="9">
        <f t="shared" si="56"/>
        <v>1.08</v>
      </c>
      <c r="U373" s="9">
        <f t="shared" si="57"/>
        <v>1.08</v>
      </c>
      <c r="V373" s="9"/>
      <c r="W373" s="9">
        <v>20</v>
      </c>
      <c r="X373" s="9">
        <f>IFERROR(   Table1[[#This Row],[البلوكات /م3]]+Table1[[#This Row],[البواقى
 المنصرفه
/م3]]-Table1[[#This Row],[البواقى
/م3]],0)</f>
        <v>18.079999999999998</v>
      </c>
      <c r="Y373" s="9">
        <v>18</v>
      </c>
      <c r="Z373" s="9">
        <v>3</v>
      </c>
      <c r="AA373" s="9">
        <v>1.2</v>
      </c>
      <c r="AB373" s="9">
        <v>20</v>
      </c>
      <c r="AC373" s="9">
        <v>1.1200000000000001</v>
      </c>
      <c r="AD373" s="9">
        <f>IFERROR((Table1[[#This Row],[إجمالى الإستهلاك
/م3]]-Table1[[#This Row],[الكمية 
المنتجة
/م3
 ]]),0)</f>
        <v>17</v>
      </c>
      <c r="AE373" s="29">
        <f>IFERROR((Table1[[#This Row],[الهالك
/م3]]/Table1[[#This Row],[إجمالى الإستهلاك
/م3]]),0)</f>
        <v>0.94026548672566379</v>
      </c>
      <c r="AF373" s="9"/>
      <c r="AG373" s="9">
        <f>IFERROR((Table1[[#This Row],[عدد
البلوكات]]*0.12),"")</f>
        <v>0.36</v>
      </c>
      <c r="AH373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0.54</v>
      </c>
      <c r="AI373" s="9">
        <v>68</v>
      </c>
      <c r="AJ373" s="60">
        <f>IFERROR(Table1[[#This Row],[Plan Hour]]/Table1[[#This Row],[ساعات
العمل
الفعلية]],0)</f>
        <v>7.9411764705882362E-3</v>
      </c>
      <c r="AK373" s="9">
        <f>IFERROR((Table1[[#This Row],[الكمية 
الفعلية
/م3]]-Table1[[#This Row],[الكمية 
المنتجة
/م3
 ]]),"")</f>
        <v>0</v>
      </c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 t="e">
        <f t="shared" ref="BB373:BB437" si="59">BC373+BD373</f>
        <v>#DIV/0!</v>
      </c>
      <c r="BC373" s="9"/>
      <c r="BD373" s="9" t="e">
        <f t="shared" si="54"/>
        <v>#DIV/0!</v>
      </c>
      <c r="BE373" s="9"/>
      <c r="BF373" s="9">
        <f t="shared" si="51"/>
        <v>0</v>
      </c>
      <c r="BG373" s="9" t="e">
        <f t="shared" si="55"/>
        <v>#DIV/0!</v>
      </c>
      <c r="CB373"/>
      <c r="CC373"/>
      <c r="CD373"/>
      <c r="CE373" s="83"/>
      <c r="CF373"/>
      <c r="CG373"/>
      <c r="CH373"/>
      <c r="CI373"/>
      <c r="CJ373"/>
      <c r="CK373"/>
      <c r="CL373"/>
      <c r="CM373"/>
      <c r="CN373"/>
      <c r="CO373"/>
      <c r="CP373"/>
    </row>
    <row r="374" spans="1:94" ht="22.5" customHeight="1">
      <c r="A374" s="22">
        <v>44227</v>
      </c>
      <c r="B374" s="3" t="str">
        <f>TEXT(Table1[[#This Row],[Date]],"dddd")</f>
        <v>الأحد</v>
      </c>
      <c r="C374" s="3">
        <f>WEEKNUM(Table1[[#This Row],[Date]],16)</f>
        <v>6</v>
      </c>
      <c r="D374" s="3" t="str">
        <f>TEXT(Table1[[#This Row],[Date]],"mmmm")</f>
        <v>يناير</v>
      </c>
      <c r="E374" s="3" t="str">
        <f>TEXT(Table1[[#This Row],[Date]],"yyyy")</f>
        <v>2021</v>
      </c>
      <c r="F374" s="3" t="s">
        <v>9</v>
      </c>
      <c r="G374" s="3">
        <v>381</v>
      </c>
      <c r="H374" s="5" t="s">
        <v>152</v>
      </c>
      <c r="I374" s="3" t="s">
        <v>87</v>
      </c>
      <c r="J374" s="3">
        <f>IFERROR(VLOOKUP(Table1[[#This Row],[FoamType]],$CB$1:$CC$25,2,FALSE),0)</f>
        <v>2</v>
      </c>
      <c r="K374" s="3">
        <v>200</v>
      </c>
      <c r="L374" s="3">
        <v>80</v>
      </c>
      <c r="M374" s="3">
        <v>30</v>
      </c>
      <c r="Q374" s="15">
        <v>20</v>
      </c>
      <c r="R374" s="3">
        <v>9</v>
      </c>
      <c r="S374" s="3">
        <v>30</v>
      </c>
      <c r="T374" s="3">
        <f t="shared" si="56"/>
        <v>4.32</v>
      </c>
      <c r="U374" s="4">
        <f t="shared" si="57"/>
        <v>4.32</v>
      </c>
      <c r="X374" s="4">
        <f>IFERROR(   Table1[[#This Row],[البلوكات /م3]]+Table1[[#This Row],[البواقى
 المنصرفه
/م3]]-Table1[[#This Row],[البواقى
/م3]],0)</f>
        <v>0</v>
      </c>
      <c r="Y374" s="21">
        <f t="shared" si="58"/>
        <v>0</v>
      </c>
      <c r="AB374" s="15"/>
      <c r="AD374" s="9">
        <f>IFERROR((Table1[[#This Row],[إجمالى الإستهلاك
/م3]]-Table1[[#This Row],[الكمية 
المنتجة
/م3
 ]]),0)</f>
        <v>-4.32</v>
      </c>
      <c r="AE374" s="29">
        <f>IFERROR((Table1[[#This Row],[الهالك
/م3]]/Table1[[#This Row],[إجمالى الإستهلاك
/م3]]),0)</f>
        <v>0</v>
      </c>
      <c r="AG374" s="5">
        <f>IFERROR((Table1[[#This Row],[عدد
البلوكات]]*0.12),"")</f>
        <v>0</v>
      </c>
      <c r="AH37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2.16</v>
      </c>
      <c r="AJ374" s="59">
        <f>IFERROR(Table1[[#This Row],[Plan Hour]]/Table1[[#This Row],[ساعات
العمل
الفعلية]],0)</f>
        <v>0</v>
      </c>
      <c r="AK374" s="1">
        <f>IFERROR((Table1[[#This Row],[الكمية 
الفعلية
/م3]]-Table1[[#This Row],[الكمية 
المنتجة
/م3
 ]]),"")</f>
        <v>0</v>
      </c>
      <c r="AU374" s="18"/>
      <c r="AV374" s="18"/>
      <c r="AW374" s="1"/>
      <c r="AX374" s="1"/>
      <c r="AY374" s="1"/>
      <c r="AZ374" s="1"/>
      <c r="BA374" s="1"/>
      <c r="BB374" s="1" t="e">
        <f t="shared" si="59"/>
        <v>#DIV/0!</v>
      </c>
      <c r="BC374" s="1"/>
      <c r="BD374" s="1" t="e">
        <f t="shared" si="54"/>
        <v>#DIV/0!</v>
      </c>
      <c r="BE374" s="1"/>
      <c r="BF374" s="33">
        <f t="shared" si="51"/>
        <v>0</v>
      </c>
      <c r="BG374" s="11" t="e">
        <f t="shared" si="55"/>
        <v>#DIV/0!</v>
      </c>
      <c r="CB374"/>
      <c r="CC374"/>
      <c r="CD374"/>
      <c r="CE374" s="83"/>
      <c r="CF374"/>
      <c r="CG374"/>
      <c r="CH374"/>
      <c r="CI374"/>
      <c r="CJ374"/>
      <c r="CK374"/>
      <c r="CL374"/>
      <c r="CM374"/>
      <c r="CN374"/>
      <c r="CO374"/>
      <c r="CP374"/>
    </row>
    <row r="375" spans="1:94" ht="22.5" customHeight="1">
      <c r="A375" s="22">
        <v>44227</v>
      </c>
      <c r="B375" s="3" t="str">
        <f>TEXT(Table1[[#This Row],[Date]],"dddd")</f>
        <v>الأحد</v>
      </c>
      <c r="C375" s="3">
        <f>WEEKNUM(Table1[[#This Row],[Date]],16)</f>
        <v>6</v>
      </c>
      <c r="D375" s="3" t="str">
        <f>TEXT(Table1[[#This Row],[Date]],"mmmm")</f>
        <v>يناير</v>
      </c>
      <c r="E375" s="3" t="str">
        <f>TEXT(Table1[[#This Row],[Date]],"yyyy")</f>
        <v>2021</v>
      </c>
      <c r="F375" s="3" t="s">
        <v>9</v>
      </c>
      <c r="G375" s="3">
        <v>381</v>
      </c>
      <c r="H375" s="5" t="s">
        <v>152</v>
      </c>
      <c r="I375" s="3" t="s">
        <v>87</v>
      </c>
      <c r="J375" s="3">
        <f>IFERROR(VLOOKUP(Table1[[#This Row],[FoamType]],$CB$1:$CC$25,2,FALSE),0)</f>
        <v>2</v>
      </c>
      <c r="K375" s="3">
        <v>200</v>
      </c>
      <c r="L375" s="3">
        <v>70</v>
      </c>
      <c r="M375" s="3">
        <v>20</v>
      </c>
      <c r="Q375" s="15">
        <v>20</v>
      </c>
      <c r="R375" s="3">
        <v>9</v>
      </c>
      <c r="S375" s="3">
        <v>20</v>
      </c>
      <c r="T375" s="3">
        <f t="shared" si="56"/>
        <v>2.52</v>
      </c>
      <c r="U375" s="4">
        <f t="shared" si="57"/>
        <v>2.52</v>
      </c>
      <c r="X375" s="4">
        <f>IFERROR(   Table1[[#This Row],[البلوكات /م3]]+Table1[[#This Row],[البواقى
 المنصرفه
/م3]]-Table1[[#This Row],[البواقى
/م3]],0)</f>
        <v>0</v>
      </c>
      <c r="Y375" s="21">
        <f t="shared" si="58"/>
        <v>0</v>
      </c>
      <c r="AB375" s="15"/>
      <c r="AD375" s="9">
        <f>IFERROR((Table1[[#This Row],[إجمالى الإستهلاك
/م3]]-Table1[[#This Row],[الكمية 
المنتجة
/م3
 ]]),0)</f>
        <v>-2.52</v>
      </c>
      <c r="AE375" s="29">
        <f>IFERROR((Table1[[#This Row],[الهالك
/م3]]/Table1[[#This Row],[إجمالى الإستهلاك
/م3]]),0)</f>
        <v>0</v>
      </c>
      <c r="AG375" s="5">
        <f>IFERROR((Table1[[#This Row],[عدد
البلوكات]]*0.12),"")</f>
        <v>0</v>
      </c>
      <c r="AH37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1.26</v>
      </c>
      <c r="AJ375" s="59">
        <f>IFERROR(Table1[[#This Row],[Plan Hour]]/Table1[[#This Row],[ساعات
العمل
الفعلية]],0)</f>
        <v>0</v>
      </c>
      <c r="AK375" s="1">
        <f>IFERROR((Table1[[#This Row],[الكمية 
الفعلية
/م3]]-Table1[[#This Row],[الكمية 
المنتجة
/م3
 ]]),"")</f>
        <v>0</v>
      </c>
      <c r="AU375" s="18"/>
      <c r="AV375" s="18"/>
      <c r="AW375" s="1"/>
      <c r="AX375" s="1"/>
      <c r="AY375" s="1"/>
      <c r="AZ375" s="1"/>
      <c r="BA375" s="1"/>
      <c r="BB375" s="1" t="e">
        <f t="shared" si="59"/>
        <v>#DIV/0!</v>
      </c>
      <c r="BC375" s="1"/>
      <c r="BD375" s="1" t="e">
        <f t="shared" si="54"/>
        <v>#DIV/0!</v>
      </c>
      <c r="BE375" s="1"/>
      <c r="BF375" s="33">
        <f t="shared" si="51"/>
        <v>0</v>
      </c>
      <c r="BG375" s="11" t="e">
        <f t="shared" si="55"/>
        <v>#DIV/0!</v>
      </c>
      <c r="CB375"/>
      <c r="CC375"/>
      <c r="CD375"/>
      <c r="CE375" s="83"/>
      <c r="CF375"/>
      <c r="CG375"/>
      <c r="CH375"/>
      <c r="CI375"/>
      <c r="CJ375"/>
      <c r="CK375"/>
      <c r="CL375"/>
      <c r="CM375"/>
      <c r="CN375"/>
      <c r="CO375"/>
      <c r="CP375"/>
    </row>
    <row r="376" spans="1:94" ht="22.5" customHeight="1">
      <c r="A376" s="22">
        <v>44227</v>
      </c>
      <c r="B376" s="3" t="str">
        <f>TEXT(Table1[[#This Row],[Date]],"dddd")</f>
        <v>الأحد</v>
      </c>
      <c r="C376" s="3">
        <f>WEEKNUM(Table1[[#This Row],[Date]],16)</f>
        <v>6</v>
      </c>
      <c r="D376" s="3" t="str">
        <f>TEXT(Table1[[#This Row],[Date]],"mmmm")</f>
        <v>يناير</v>
      </c>
      <c r="E376" s="3" t="str">
        <f>TEXT(Table1[[#This Row],[Date]],"yyyy")</f>
        <v>2021</v>
      </c>
      <c r="F376" s="3" t="s">
        <v>9</v>
      </c>
      <c r="G376" s="3">
        <v>381</v>
      </c>
      <c r="H376" s="5" t="s">
        <v>152</v>
      </c>
      <c r="I376" s="3" t="s">
        <v>87</v>
      </c>
      <c r="J376" s="3">
        <f>IFERROR(VLOOKUP(Table1[[#This Row],[FoamType]],$CB$1:$CC$25,2,FALSE),0)</f>
        <v>2</v>
      </c>
      <c r="K376" s="3">
        <v>200</v>
      </c>
      <c r="L376" s="3">
        <v>80</v>
      </c>
      <c r="M376" s="3">
        <v>70</v>
      </c>
      <c r="Q376" s="15">
        <v>20</v>
      </c>
      <c r="R376" s="3">
        <v>9</v>
      </c>
      <c r="S376" s="3">
        <v>70</v>
      </c>
      <c r="T376" s="3">
        <f t="shared" si="56"/>
        <v>10.08</v>
      </c>
      <c r="U376" s="4">
        <f t="shared" si="57"/>
        <v>10.08</v>
      </c>
      <c r="X376" s="4">
        <f>IFERROR(   Table1[[#This Row],[البلوكات /م3]]+Table1[[#This Row],[البواقى
 المنصرفه
/م3]]-Table1[[#This Row],[البواقى
/م3]],0)</f>
        <v>0</v>
      </c>
      <c r="Y376" s="21">
        <f t="shared" si="58"/>
        <v>0</v>
      </c>
      <c r="AB376" s="15"/>
      <c r="AD376" s="9">
        <f>IFERROR((Table1[[#This Row],[إجمالى الإستهلاك
/م3]]-Table1[[#This Row],[الكمية 
المنتجة
/م3
 ]]),0)</f>
        <v>-10.08</v>
      </c>
      <c r="AE376" s="29">
        <f>IFERROR((Table1[[#This Row],[الهالك
/م3]]/Table1[[#This Row],[إجمالى الإستهلاك
/م3]]),0)</f>
        <v>0</v>
      </c>
      <c r="AG376" s="5">
        <f>IFERROR((Table1[[#This Row],[عدد
البلوكات]]*0.12),"")</f>
        <v>0</v>
      </c>
      <c r="AH37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5.04</v>
      </c>
      <c r="AJ376" s="59">
        <f>IFERROR(Table1[[#This Row],[Plan Hour]]/Table1[[#This Row],[ساعات
العمل
الفعلية]],0)</f>
        <v>0</v>
      </c>
      <c r="AK376" s="1">
        <f>IFERROR((Table1[[#This Row],[الكمية 
الفعلية
/م3]]-Table1[[#This Row],[الكمية 
المنتجة
/م3
 ]]),"")</f>
        <v>0</v>
      </c>
      <c r="AU376" s="18"/>
      <c r="AV376" s="18"/>
      <c r="AW376" s="1"/>
      <c r="AX376" s="1"/>
      <c r="AY376" s="1"/>
      <c r="AZ376" s="1"/>
      <c r="BA376" s="1"/>
      <c r="BB376" s="1" t="e">
        <f t="shared" si="59"/>
        <v>#DIV/0!</v>
      </c>
      <c r="BC376" s="1"/>
      <c r="BD376" s="1" t="e">
        <f t="shared" si="54"/>
        <v>#DIV/0!</v>
      </c>
      <c r="BE376" s="1"/>
      <c r="BF376" s="33">
        <f t="shared" si="51"/>
        <v>0</v>
      </c>
      <c r="BG376" s="11" t="e">
        <f t="shared" si="55"/>
        <v>#DIV/0!</v>
      </c>
      <c r="CB376"/>
      <c r="CC376"/>
      <c r="CD376"/>
      <c r="CE376" s="83"/>
      <c r="CF376"/>
      <c r="CG376"/>
      <c r="CH376"/>
      <c r="CI376"/>
      <c r="CJ376"/>
      <c r="CK376"/>
      <c r="CL376"/>
      <c r="CM376"/>
      <c r="CN376"/>
      <c r="CO376"/>
      <c r="CP376"/>
    </row>
    <row r="377" spans="1:94" ht="22.5" customHeight="1">
      <c r="A377" s="22">
        <v>44227</v>
      </c>
      <c r="B377" s="3" t="str">
        <f>TEXT(Table1[[#This Row],[Date]],"dddd")</f>
        <v>الأحد</v>
      </c>
      <c r="C377" s="3">
        <f>WEEKNUM(Table1[[#This Row],[Date]],16)</f>
        <v>6</v>
      </c>
      <c r="D377" s="3" t="str">
        <f>TEXT(Table1[[#This Row],[Date]],"mmmm")</f>
        <v>يناير</v>
      </c>
      <c r="E377" s="3" t="str">
        <f>TEXT(Table1[[#This Row],[Date]],"yyyy")</f>
        <v>2021</v>
      </c>
      <c r="F377" s="3" t="s">
        <v>9</v>
      </c>
      <c r="G377" s="3">
        <v>445</v>
      </c>
      <c r="H377" s="5" t="s">
        <v>41</v>
      </c>
      <c r="I377" s="3" t="s">
        <v>85</v>
      </c>
      <c r="J377" s="3">
        <f>IFERROR(VLOOKUP(Table1[[#This Row],[FoamType]],$CB$1:$CC$25,2,FALSE),0)</f>
        <v>2.5</v>
      </c>
      <c r="K377" s="3">
        <v>60</v>
      </c>
      <c r="L377" s="3">
        <v>60</v>
      </c>
      <c r="M377" s="3">
        <v>20</v>
      </c>
      <c r="Q377" s="15">
        <v>20</v>
      </c>
      <c r="R377" s="3">
        <v>6</v>
      </c>
      <c r="S377" s="3">
        <v>20</v>
      </c>
      <c r="T377" s="3">
        <f t="shared" si="56"/>
        <v>0.432</v>
      </c>
      <c r="U377" s="4">
        <f t="shared" si="57"/>
        <v>0.432</v>
      </c>
      <c r="X377" s="4">
        <f>IFERROR(   Table1[[#This Row],[البلوكات /م3]]+Table1[[#This Row],[البواقى
 المنصرفه
/م3]]-Table1[[#This Row],[البواقى
/م3]],0)</f>
        <v>1</v>
      </c>
      <c r="Y377" s="21">
        <f t="shared" si="58"/>
        <v>0</v>
      </c>
      <c r="AA377" s="12">
        <v>1</v>
      </c>
      <c r="AB377" s="15">
        <v>20</v>
      </c>
      <c r="AC377" s="20">
        <v>0</v>
      </c>
      <c r="AD377" s="9">
        <f>IFERROR((Table1[[#This Row],[إجمالى الإستهلاك
/م3]]-Table1[[#This Row],[الكمية 
المنتجة
/م3
 ]]),0)</f>
        <v>0.56800000000000006</v>
      </c>
      <c r="AE377" s="29">
        <f>IFERROR((Table1[[#This Row],[الهالك
/م3]]/Table1[[#This Row],[إجمالى الإستهلاك
/م3]]),0)</f>
        <v>0.56800000000000006</v>
      </c>
      <c r="AG377" s="5">
        <f>IFERROR((Table1[[#This Row],[عدد
البلوكات]]*0.12),"")</f>
        <v>0</v>
      </c>
      <c r="AH37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0.17280000000000001</v>
      </c>
      <c r="AJ377" s="59">
        <f>IFERROR(Table1[[#This Row],[Plan Hour]]/Table1[[#This Row],[ساعات
العمل
الفعلية]],0)</f>
        <v>0</v>
      </c>
      <c r="AK377" s="1">
        <f>IFERROR((Table1[[#This Row],[الكمية 
الفعلية
/م3]]-Table1[[#This Row],[الكمية 
المنتجة
/م3
 ]]),"")</f>
        <v>0</v>
      </c>
      <c r="AU377" s="18"/>
      <c r="AV377" s="18"/>
      <c r="AW377" s="1"/>
      <c r="AX377" s="1"/>
      <c r="AY377" s="1"/>
      <c r="AZ377" s="1"/>
      <c r="BA377" s="1"/>
      <c r="BB377" s="1" t="e">
        <f t="shared" si="59"/>
        <v>#DIV/0!</v>
      </c>
      <c r="BC377" s="1"/>
      <c r="BD377" s="1" t="e">
        <f t="shared" si="54"/>
        <v>#DIV/0!</v>
      </c>
      <c r="BE377" s="1"/>
      <c r="BF377" s="33">
        <f t="shared" si="51"/>
        <v>0</v>
      </c>
      <c r="BG377" s="11" t="e">
        <f t="shared" si="55"/>
        <v>#DIV/0!</v>
      </c>
      <c r="CB377"/>
      <c r="CC377"/>
      <c r="CD377"/>
      <c r="CE377" s="83"/>
      <c r="CF377"/>
      <c r="CG377"/>
      <c r="CH377"/>
      <c r="CI377"/>
      <c r="CJ377"/>
      <c r="CK377"/>
      <c r="CL377"/>
      <c r="CM377"/>
      <c r="CN377"/>
      <c r="CO377"/>
      <c r="CP377"/>
    </row>
    <row r="378" spans="1:94" ht="22.5" customHeight="1">
      <c r="A378" s="22">
        <v>44227</v>
      </c>
      <c r="B378" s="3" t="str">
        <f>TEXT(Table1[[#This Row],[Date]],"dddd")</f>
        <v>الأحد</v>
      </c>
      <c r="C378" s="3">
        <f>WEEKNUM(Table1[[#This Row],[Date]],16)</f>
        <v>6</v>
      </c>
      <c r="D378" s="3" t="str">
        <f>TEXT(Table1[[#This Row],[Date]],"mmmm")</f>
        <v>يناير</v>
      </c>
      <c r="E378" s="3" t="str">
        <f>TEXT(Table1[[#This Row],[Date]],"yyyy")</f>
        <v>2021</v>
      </c>
      <c r="F378" s="3" t="s">
        <v>9</v>
      </c>
      <c r="G378" s="3">
        <v>445</v>
      </c>
      <c r="H378" s="5" t="s">
        <v>41</v>
      </c>
      <c r="I378" s="3" t="s">
        <v>85</v>
      </c>
      <c r="J378" s="3">
        <f>IFERROR(VLOOKUP(Table1[[#This Row],[FoamType]],$CB$1:$CC$25,2,FALSE),0)</f>
        <v>2.5</v>
      </c>
      <c r="K378" s="3">
        <v>60</v>
      </c>
      <c r="L378" s="3">
        <v>60</v>
      </c>
      <c r="M378" s="3">
        <v>22</v>
      </c>
      <c r="Q378" s="15">
        <v>20</v>
      </c>
      <c r="R378" s="3">
        <v>6</v>
      </c>
      <c r="S378" s="3">
        <v>22</v>
      </c>
      <c r="T378" s="3">
        <f t="shared" si="56"/>
        <v>0.47520000000000001</v>
      </c>
      <c r="U378" s="4">
        <f t="shared" si="57"/>
        <v>0.47520000000000001</v>
      </c>
      <c r="X378" s="4">
        <f>IFERROR(   Table1[[#This Row],[البلوكات /م3]]+Table1[[#This Row],[البواقى
 المنصرفه
/م3]]-Table1[[#This Row],[البواقى
/م3]],0)</f>
        <v>0</v>
      </c>
      <c r="Y378" s="21">
        <f t="shared" si="58"/>
        <v>0</v>
      </c>
      <c r="AB378" s="15"/>
      <c r="AD378" s="9">
        <f>IFERROR((Table1[[#This Row],[إجمالى الإستهلاك
/م3]]-Table1[[#This Row],[الكمية 
المنتجة
/م3
 ]]),0)</f>
        <v>-0.47520000000000001</v>
      </c>
      <c r="AE378" s="29">
        <f>IFERROR((Table1[[#This Row],[الهالك
/م3]]/Table1[[#This Row],[إجمالى الإستهلاك
/م3]]),0)</f>
        <v>0</v>
      </c>
      <c r="AG378" s="5">
        <f>IFERROR((Table1[[#This Row],[عدد
البلوكات]]*0.12),"")</f>
        <v>0</v>
      </c>
      <c r="AH37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0.19008</v>
      </c>
      <c r="AJ378" s="59">
        <f>IFERROR(Table1[[#This Row],[Plan Hour]]/Table1[[#This Row],[ساعات
العمل
الفعلية]],0)</f>
        <v>0</v>
      </c>
      <c r="AK378" s="1">
        <f>IFERROR((Table1[[#This Row],[الكمية 
الفعلية
/م3]]-Table1[[#This Row],[الكمية 
المنتجة
/م3
 ]]),"")</f>
        <v>0</v>
      </c>
      <c r="AU378" s="18"/>
      <c r="AV378" s="18"/>
      <c r="AW378" s="1"/>
      <c r="AX378" s="1"/>
      <c r="AY378" s="1"/>
      <c r="AZ378" s="1"/>
      <c r="BA378" s="1"/>
      <c r="BB378" s="1" t="e">
        <f t="shared" si="59"/>
        <v>#DIV/0!</v>
      </c>
      <c r="BC378" s="1"/>
      <c r="BD378" s="1" t="e">
        <f t="shared" si="54"/>
        <v>#DIV/0!</v>
      </c>
      <c r="BE378" s="1"/>
      <c r="BF378" s="33">
        <f t="shared" si="51"/>
        <v>0</v>
      </c>
      <c r="BG378" s="11" t="e">
        <f t="shared" si="55"/>
        <v>#DIV/0!</v>
      </c>
      <c r="CB378"/>
      <c r="CC378"/>
      <c r="CD378"/>
      <c r="CE378" s="83"/>
      <c r="CF378"/>
      <c r="CG378"/>
      <c r="CH378"/>
      <c r="CI378"/>
      <c r="CJ378"/>
      <c r="CK378"/>
      <c r="CL378"/>
      <c r="CM378"/>
      <c r="CN378"/>
      <c r="CO378"/>
      <c r="CP378"/>
    </row>
    <row r="379" spans="1:94" ht="22.5" customHeight="1">
      <c r="A379" s="22">
        <v>44227</v>
      </c>
      <c r="B379" s="3" t="str">
        <f>TEXT(Table1[[#This Row],[Date]],"dddd")</f>
        <v>الأحد</v>
      </c>
      <c r="C379" s="3">
        <f>WEEKNUM(Table1[[#This Row],[Date]],16)</f>
        <v>6</v>
      </c>
      <c r="D379" s="3" t="str">
        <f>TEXT(Table1[[#This Row],[Date]],"mmmm")</f>
        <v>يناير</v>
      </c>
      <c r="E379" s="3" t="str">
        <f>TEXT(Table1[[#This Row],[Date]],"yyyy")</f>
        <v>2021</v>
      </c>
      <c r="F379" s="3" t="s">
        <v>9</v>
      </c>
      <c r="G379" s="3">
        <v>39</v>
      </c>
      <c r="H379" s="5" t="s">
        <v>150</v>
      </c>
      <c r="I379" s="3" t="s">
        <v>92</v>
      </c>
      <c r="J379" s="3">
        <f>IFERROR(VLOOKUP(Table1[[#This Row],[FoamType]],$CB$1:$CC$25,2,FALSE),0)</f>
        <v>0.6</v>
      </c>
      <c r="K379" s="3">
        <v>56</v>
      </c>
      <c r="L379" s="3">
        <v>38</v>
      </c>
      <c r="M379" s="3">
        <v>3</v>
      </c>
      <c r="Q379" s="15">
        <v>8</v>
      </c>
      <c r="R379" s="3">
        <v>3000</v>
      </c>
      <c r="S379" s="3">
        <v>3.2</v>
      </c>
      <c r="T379" s="3">
        <f t="shared" si="56"/>
        <v>20.428799999999999</v>
      </c>
      <c r="U379" s="4">
        <f t="shared" si="57"/>
        <v>19.152000000000001</v>
      </c>
      <c r="W379" s="4">
        <v>8</v>
      </c>
      <c r="X379" s="4">
        <f>IFERROR(   Table1[[#This Row],[البلوكات /م3]]+Table1[[#This Row],[البواقى
 المنصرفه
/م3]]-Table1[[#This Row],[البواقى
/م3]],0)</f>
        <v>19.82</v>
      </c>
      <c r="Y379" s="21">
        <f t="shared" si="58"/>
        <v>7.32</v>
      </c>
      <c r="Z379" s="3">
        <v>1</v>
      </c>
      <c r="AA379" s="12">
        <v>12.5</v>
      </c>
      <c r="AB379" s="15">
        <v>8</v>
      </c>
      <c r="AC379" s="20">
        <v>0</v>
      </c>
      <c r="AD379" s="9">
        <f>IFERROR((Table1[[#This Row],[إجمالى الإستهلاك
/م3]]-Table1[[#This Row],[الكمية 
المنتجة
/م3
 ]]),0)</f>
        <v>0.66799999999999926</v>
      </c>
      <c r="AE379" s="29">
        <f>IFERROR((Table1[[#This Row],[الهالك
/م3]]/Table1[[#This Row],[إجمالى الإستهلاك
/م3]]),0)</f>
        <v>3.3703329969727511E-2</v>
      </c>
      <c r="AG379" s="5">
        <f>IFERROR((Table1[[#This Row],[عدد
البلوكات]]*0.12),"")</f>
        <v>0.12</v>
      </c>
      <c r="AH37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31.92</v>
      </c>
      <c r="AJ379" s="59">
        <f>IFERROR(Table1[[#This Row],[Plan Hour]]/Table1[[#This Row],[ساعات
العمل
الفعلية]],0)</f>
        <v>0</v>
      </c>
      <c r="AK379" s="1">
        <f>IFERROR((Table1[[#This Row],[الكمية 
الفعلية
/م3]]-Table1[[#This Row],[الكمية 
المنتجة
/م3
 ]]),"")</f>
        <v>1.2767999999999979</v>
      </c>
      <c r="AU379" s="18"/>
      <c r="AV379" s="18"/>
      <c r="AW379" s="1"/>
      <c r="AX379" s="1"/>
      <c r="AY379" s="1"/>
      <c r="AZ379" s="1"/>
      <c r="BA379" s="1"/>
      <c r="BB379" s="1" t="e">
        <f t="shared" si="59"/>
        <v>#DIV/0!</v>
      </c>
      <c r="BC379" s="1"/>
      <c r="BD379" s="1" t="e">
        <f t="shared" si="54"/>
        <v>#DIV/0!</v>
      </c>
      <c r="BE379" s="1"/>
      <c r="BF379" s="33">
        <f t="shared" ref="BF379:BF443" si="60">(BE379/7.32)</f>
        <v>0</v>
      </c>
      <c r="BG379" s="11" t="e">
        <f t="shared" si="55"/>
        <v>#DIV/0!</v>
      </c>
      <c r="CB379"/>
      <c r="CC379"/>
      <c r="CD379"/>
      <c r="CE379" s="83"/>
      <c r="CF379"/>
      <c r="CG379"/>
      <c r="CH379"/>
      <c r="CI379"/>
      <c r="CJ379"/>
      <c r="CK379"/>
      <c r="CL379"/>
      <c r="CM379"/>
      <c r="CN379"/>
      <c r="CO379"/>
      <c r="CP379"/>
    </row>
    <row r="380" spans="1:94" ht="22.5" customHeight="1">
      <c r="A380" s="22">
        <v>44227</v>
      </c>
      <c r="B380" s="3" t="str">
        <f>TEXT(Table1[[#This Row],[Date]],"dddd")</f>
        <v>الأحد</v>
      </c>
      <c r="C380" s="3">
        <f>WEEKNUM(Table1[[#This Row],[Date]],16)</f>
        <v>6</v>
      </c>
      <c r="D380" s="3" t="str">
        <f>TEXT(Table1[[#This Row],[Date]],"mmmm")</f>
        <v>يناير</v>
      </c>
      <c r="E380" s="3" t="str">
        <f>TEXT(Table1[[#This Row],[Date]],"yyyy")</f>
        <v>2021</v>
      </c>
      <c r="F380" s="3" t="s">
        <v>9</v>
      </c>
      <c r="G380" s="3">
        <v>93</v>
      </c>
      <c r="H380" s="5" t="s">
        <v>150</v>
      </c>
      <c r="I380" s="3" t="s">
        <v>92</v>
      </c>
      <c r="J380" s="3">
        <f>IFERROR(VLOOKUP(Table1[[#This Row],[FoamType]],$CB$1:$CC$25,2,FALSE),0)</f>
        <v>0.6</v>
      </c>
      <c r="K380" s="3">
        <v>56</v>
      </c>
      <c r="L380" s="3">
        <v>38</v>
      </c>
      <c r="M380" s="3">
        <v>2</v>
      </c>
      <c r="Q380" s="15">
        <v>8</v>
      </c>
      <c r="R380" s="3">
        <v>700</v>
      </c>
      <c r="S380" s="3">
        <v>2.2000000000000002</v>
      </c>
      <c r="T380" s="3">
        <f t="shared" si="56"/>
        <v>3.2771200000000005</v>
      </c>
      <c r="U380" s="4">
        <f t="shared" si="57"/>
        <v>2.9792000000000001</v>
      </c>
      <c r="X380" s="4">
        <f>IFERROR(   Table1[[#This Row],[البلوكات /م3]]+Table1[[#This Row],[البواقى
 المنصرفه
/م3]]-Table1[[#This Row],[البواقى
/م3]],0)</f>
        <v>3.1</v>
      </c>
      <c r="Y380" s="21">
        <f t="shared" si="58"/>
        <v>0</v>
      </c>
      <c r="AA380" s="12">
        <v>3.1</v>
      </c>
      <c r="AB380" s="15">
        <v>8</v>
      </c>
      <c r="AC380" s="20">
        <v>0</v>
      </c>
      <c r="AD380" s="9">
        <f>IFERROR((Table1[[#This Row],[إجمالى الإستهلاك
/م3]]-Table1[[#This Row],[الكمية 
المنتجة
/م3
 ]]),0)</f>
        <v>0.12080000000000002</v>
      </c>
      <c r="AE380" s="29">
        <f>IFERROR((Table1[[#This Row],[الهالك
/م3]]/Table1[[#This Row],[إجمالى الإستهلاك
/م3]]),0)</f>
        <v>3.8967741935483878E-2</v>
      </c>
      <c r="AG380" s="5">
        <f>IFERROR((Table1[[#This Row],[عدد
البلوكات]]*0.12),"")</f>
        <v>0</v>
      </c>
      <c r="AH38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4.9653333333333336</v>
      </c>
      <c r="AJ380" s="59">
        <f>IFERROR(Table1[[#This Row],[Plan Hour]]/Table1[[#This Row],[ساعات
العمل
الفعلية]],0)</f>
        <v>0</v>
      </c>
      <c r="AK380" s="1">
        <f>IFERROR((Table1[[#This Row],[الكمية 
الفعلية
/م3]]-Table1[[#This Row],[الكمية 
المنتجة
/م3
 ]]),"")</f>
        <v>0.29792000000000041</v>
      </c>
      <c r="AU380" s="18"/>
      <c r="AV380" s="18"/>
      <c r="AW380" s="1"/>
      <c r="AX380" s="1"/>
      <c r="AY380" s="1"/>
      <c r="AZ380" s="1"/>
      <c r="BA380" s="1"/>
      <c r="BB380" s="1" t="e">
        <f t="shared" si="59"/>
        <v>#DIV/0!</v>
      </c>
      <c r="BC380" s="1"/>
      <c r="BD380" s="1" t="e">
        <f t="shared" si="54"/>
        <v>#DIV/0!</v>
      </c>
      <c r="BE380" s="1"/>
      <c r="BF380" s="33">
        <f t="shared" si="60"/>
        <v>0</v>
      </c>
      <c r="BG380" s="11" t="e">
        <f t="shared" si="55"/>
        <v>#DIV/0!</v>
      </c>
      <c r="CB380"/>
      <c r="CC380"/>
      <c r="CD380"/>
      <c r="CE380" s="83"/>
      <c r="CF380"/>
      <c r="CG380"/>
      <c r="CH380"/>
      <c r="CI380"/>
      <c r="CJ380"/>
      <c r="CK380"/>
      <c r="CL380"/>
      <c r="CM380"/>
      <c r="CN380"/>
      <c r="CO380"/>
      <c r="CP380"/>
    </row>
    <row r="381" spans="1:94" ht="22.5" customHeight="1">
      <c r="A381" s="22">
        <v>44227</v>
      </c>
      <c r="B381" s="3" t="str">
        <f>TEXT(Table1[[#This Row],[Date]],"dddd")</f>
        <v>الأحد</v>
      </c>
      <c r="C381" s="3">
        <f>WEEKNUM(Table1[[#This Row],[Date]],16)</f>
        <v>6</v>
      </c>
      <c r="D381" s="3" t="str">
        <f>TEXT(Table1[[#This Row],[Date]],"mmmm")</f>
        <v>يناير</v>
      </c>
      <c r="E381" s="3" t="str">
        <f>TEXT(Table1[[#This Row],[Date]],"yyyy")</f>
        <v>2021</v>
      </c>
      <c r="F381" s="3" t="s">
        <v>9</v>
      </c>
      <c r="G381" s="3">
        <v>481</v>
      </c>
      <c r="H381" s="5" t="s">
        <v>70</v>
      </c>
      <c r="I381" s="3" t="s">
        <v>92</v>
      </c>
      <c r="J381" s="3">
        <f>IFERROR(VLOOKUP(Table1[[#This Row],[FoamType]],$CB$1:$CC$25,2,FALSE),0)</f>
        <v>0.6</v>
      </c>
      <c r="K381" s="3">
        <v>47</v>
      </c>
      <c r="L381" s="3">
        <v>33</v>
      </c>
      <c r="M381" s="3">
        <v>2</v>
      </c>
      <c r="Q381" s="15">
        <v>15</v>
      </c>
      <c r="R381" s="3">
        <v>1000</v>
      </c>
      <c r="S381" s="3">
        <v>2.1</v>
      </c>
      <c r="T381" s="3">
        <f t="shared" si="56"/>
        <v>3.2570999999999999</v>
      </c>
      <c r="U381" s="4">
        <f t="shared" si="57"/>
        <v>3.1019999999999999</v>
      </c>
      <c r="W381" s="4">
        <v>15</v>
      </c>
      <c r="X381" s="4">
        <f>IFERROR(   Table1[[#This Row],[البلوكات /م3]]+Table1[[#This Row],[البواقى
 المنصرفه
/م3]]-Table1[[#This Row],[البواقى
/م3]],0)</f>
        <v>14.64</v>
      </c>
      <c r="Y381" s="21">
        <f t="shared" si="58"/>
        <v>14.64</v>
      </c>
      <c r="Z381" s="3">
        <v>2</v>
      </c>
      <c r="AA381" s="12">
        <v>0</v>
      </c>
      <c r="AB381" s="15"/>
      <c r="AC381" s="20">
        <v>0</v>
      </c>
      <c r="AD381" s="9">
        <f>IFERROR((Table1[[#This Row],[إجمالى الإستهلاك
/م3]]-Table1[[#This Row],[الكمية 
المنتجة
/م3
 ]]),0)</f>
        <v>11.538</v>
      </c>
      <c r="AE381" s="29">
        <f>IFERROR((Table1[[#This Row],[الهالك
/م3]]/Table1[[#This Row],[إجمالى الإستهلاك
/م3]]),0)</f>
        <v>0.78811475409836063</v>
      </c>
      <c r="AG381" s="5">
        <f>IFERROR((Table1[[#This Row],[عدد
البلوكات]]*0.12),"")</f>
        <v>0.24</v>
      </c>
      <c r="AH38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5.17</v>
      </c>
      <c r="AJ381" s="59">
        <f>IFERROR(Table1[[#This Row],[Plan Hour]]/Table1[[#This Row],[ساعات
العمل
الفعلية]],0)</f>
        <v>0</v>
      </c>
      <c r="AK381" s="1">
        <f>IFERROR((Table1[[#This Row],[الكمية 
الفعلية
/م3]]-Table1[[#This Row],[الكمية 
المنتجة
/م3
 ]]),"")</f>
        <v>0.15510000000000002</v>
      </c>
      <c r="AU381" s="18"/>
      <c r="AV381" s="18"/>
      <c r="AW381" s="1"/>
      <c r="AX381" s="1"/>
      <c r="AY381" s="1"/>
      <c r="AZ381" s="1"/>
      <c r="BA381" s="1"/>
      <c r="BB381" s="1" t="e">
        <f t="shared" si="59"/>
        <v>#DIV/0!</v>
      </c>
      <c r="BC381" s="1"/>
      <c r="BD381" s="1" t="e">
        <f t="shared" si="54"/>
        <v>#DIV/0!</v>
      </c>
      <c r="BE381" s="1"/>
      <c r="BF381" s="33">
        <f t="shared" si="60"/>
        <v>0</v>
      </c>
      <c r="BG381" s="11" t="e">
        <f t="shared" si="55"/>
        <v>#DIV/0!</v>
      </c>
      <c r="CB381"/>
      <c r="CC381"/>
      <c r="CD381"/>
      <c r="CE381" s="83"/>
      <c r="CF381"/>
      <c r="CG381"/>
      <c r="CH381"/>
      <c r="CI381"/>
      <c r="CJ381"/>
      <c r="CK381"/>
      <c r="CL381"/>
      <c r="CM381"/>
      <c r="CN381"/>
      <c r="CO381"/>
      <c r="CP381"/>
    </row>
    <row r="382" spans="1:94" ht="22.5" customHeight="1">
      <c r="A382" s="22">
        <v>44227</v>
      </c>
      <c r="B382" s="3" t="str">
        <f>TEXT(Table1[[#This Row],[Date]],"dddd")</f>
        <v>الأحد</v>
      </c>
      <c r="C382" s="3">
        <f>WEEKNUM(Table1[[#This Row],[Date]],16)</f>
        <v>6</v>
      </c>
      <c r="D382" s="3" t="str">
        <f>TEXT(Table1[[#This Row],[Date]],"mmmm")</f>
        <v>يناير</v>
      </c>
      <c r="E382" s="3" t="str">
        <f>TEXT(Table1[[#This Row],[Date]],"yyyy")</f>
        <v>2021</v>
      </c>
      <c r="F382" s="3" t="s">
        <v>9</v>
      </c>
      <c r="G382" s="3">
        <v>481</v>
      </c>
      <c r="H382" s="5" t="s">
        <v>70</v>
      </c>
      <c r="I382" s="3" t="s">
        <v>92</v>
      </c>
      <c r="J382" s="3">
        <f>IFERROR(VLOOKUP(Table1[[#This Row],[FoamType]],$CB$1:$CC$25,2,FALSE),0)</f>
        <v>0.6</v>
      </c>
      <c r="K382" s="3">
        <v>51</v>
      </c>
      <c r="L382" s="3">
        <v>30</v>
      </c>
      <c r="M382" s="3">
        <v>2</v>
      </c>
      <c r="Q382" s="15">
        <v>15</v>
      </c>
      <c r="R382" s="3">
        <v>2000</v>
      </c>
      <c r="S382" s="3">
        <v>2.1</v>
      </c>
      <c r="T382" s="3">
        <f t="shared" si="56"/>
        <v>6.4260000000000002</v>
      </c>
      <c r="U382" s="4">
        <f t="shared" si="57"/>
        <v>6.12</v>
      </c>
      <c r="X382" s="4">
        <f>IFERROR(   Table1[[#This Row],[البلوكات /م3]]+Table1[[#This Row],[البواقى
 المنصرفه
/م3]]-Table1[[#This Row],[البواقى
/م3]],0)</f>
        <v>0</v>
      </c>
      <c r="Y382" s="21">
        <f t="shared" si="58"/>
        <v>0</v>
      </c>
      <c r="AB382" s="15"/>
      <c r="AD382" s="9">
        <f>IFERROR((Table1[[#This Row],[إجمالى الإستهلاك
/م3]]-Table1[[#This Row],[الكمية 
المنتجة
/م3
 ]]),0)</f>
        <v>-6.12</v>
      </c>
      <c r="AE382" s="29">
        <f>IFERROR((Table1[[#This Row],[الهالك
/م3]]/Table1[[#This Row],[إجمالى الإستهلاك
/م3]]),0)</f>
        <v>0</v>
      </c>
      <c r="AG382" s="5">
        <f>IFERROR((Table1[[#This Row],[عدد
البلوكات]]*0.12),"")</f>
        <v>0</v>
      </c>
      <c r="AH38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10.200000000000001</v>
      </c>
      <c r="AJ382" s="59">
        <f>IFERROR(Table1[[#This Row],[Plan Hour]]/Table1[[#This Row],[ساعات
العمل
الفعلية]],0)</f>
        <v>0</v>
      </c>
      <c r="AK382" s="1">
        <f>IFERROR((Table1[[#This Row],[الكمية 
الفعلية
/م3]]-Table1[[#This Row],[الكمية 
المنتجة
/م3
 ]]),"")</f>
        <v>0.30600000000000005</v>
      </c>
      <c r="AU382" s="18"/>
      <c r="AV382" s="18"/>
      <c r="AW382" s="1"/>
      <c r="AX382" s="1"/>
      <c r="AY382" s="1"/>
      <c r="AZ382" s="1"/>
      <c r="BA382" s="1"/>
      <c r="BB382" s="1" t="e">
        <f t="shared" si="59"/>
        <v>#DIV/0!</v>
      </c>
      <c r="BC382" s="1"/>
      <c r="BD382" s="1" t="e">
        <f t="shared" si="54"/>
        <v>#DIV/0!</v>
      </c>
      <c r="BE382" s="1"/>
      <c r="BF382" s="33">
        <f t="shared" si="60"/>
        <v>0</v>
      </c>
      <c r="BG382" s="11" t="e">
        <f t="shared" si="55"/>
        <v>#DIV/0!</v>
      </c>
      <c r="CB382"/>
      <c r="CC382"/>
      <c r="CD382"/>
      <c r="CE382" s="83"/>
      <c r="CF382"/>
      <c r="CG382"/>
      <c r="CH382"/>
      <c r="CI382"/>
      <c r="CJ382"/>
      <c r="CK382"/>
      <c r="CL382"/>
      <c r="CM382"/>
      <c r="CN382"/>
      <c r="CO382"/>
      <c r="CP382"/>
    </row>
    <row r="383" spans="1:94" ht="22.5" customHeight="1">
      <c r="A383" s="22">
        <v>44227</v>
      </c>
      <c r="B383" s="3" t="str">
        <f>TEXT(Table1[[#This Row],[Date]],"dddd")</f>
        <v>الأحد</v>
      </c>
      <c r="C383" s="3">
        <f>WEEKNUM(Table1[[#This Row],[Date]],16)</f>
        <v>6</v>
      </c>
      <c r="D383" s="3" t="str">
        <f>TEXT(Table1[[#This Row],[Date]],"mmmm")</f>
        <v>يناير</v>
      </c>
      <c r="E383" s="3" t="str">
        <f>TEXT(Table1[[#This Row],[Date]],"yyyy")</f>
        <v>2021</v>
      </c>
      <c r="F383" s="3" t="s">
        <v>9</v>
      </c>
      <c r="G383" s="3">
        <v>481</v>
      </c>
      <c r="H383" s="5" t="s">
        <v>70</v>
      </c>
      <c r="I383" s="3" t="s">
        <v>92</v>
      </c>
      <c r="J383" s="3">
        <f>IFERROR(VLOOKUP(Table1[[#This Row],[FoamType]],$CB$1:$CC$25,2,FALSE),0)</f>
        <v>0.6</v>
      </c>
      <c r="K383" s="3">
        <v>36</v>
      </c>
      <c r="L383" s="3">
        <v>30</v>
      </c>
      <c r="M383" s="3">
        <v>2</v>
      </c>
      <c r="Q383" s="15">
        <v>15</v>
      </c>
      <c r="R383" s="3">
        <v>1200</v>
      </c>
      <c r="S383" s="3">
        <v>2.1</v>
      </c>
      <c r="T383" s="3">
        <f t="shared" si="56"/>
        <v>2.7216</v>
      </c>
      <c r="U383" s="4">
        <f t="shared" si="57"/>
        <v>2.5920000000000001</v>
      </c>
      <c r="X383" s="4">
        <f>IFERROR(   Table1[[#This Row],[البلوكات /م3]]+Table1[[#This Row],[البواقى
 المنصرفه
/م3]]-Table1[[#This Row],[البواقى
/م3]],0)</f>
        <v>0</v>
      </c>
      <c r="Y383" s="21">
        <f t="shared" si="58"/>
        <v>0</v>
      </c>
      <c r="AB383" s="15"/>
      <c r="AD383" s="9">
        <f>IFERROR((Table1[[#This Row],[إجمالى الإستهلاك
/م3]]-Table1[[#This Row],[الكمية 
المنتجة
/م3
 ]]),0)</f>
        <v>-2.5920000000000001</v>
      </c>
      <c r="AE383" s="29">
        <f>IFERROR((Table1[[#This Row],[الهالك
/م3]]/Table1[[#This Row],[إجمالى الإستهلاك
/م3]]),0)</f>
        <v>0</v>
      </c>
      <c r="AG383" s="5">
        <f>IFERROR((Table1[[#This Row],[عدد
البلوكات]]*0.12),"")</f>
        <v>0</v>
      </c>
      <c r="AH38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4.32</v>
      </c>
      <c r="AJ383" s="59">
        <f>IFERROR(Table1[[#This Row],[Plan Hour]]/Table1[[#This Row],[ساعات
العمل
الفعلية]],0)</f>
        <v>0</v>
      </c>
      <c r="AK383" s="1">
        <f>IFERROR((Table1[[#This Row],[الكمية 
الفعلية
/م3]]-Table1[[#This Row],[الكمية 
المنتجة
/م3
 ]]),"")</f>
        <v>0.12959999999999994</v>
      </c>
      <c r="AU383" s="18"/>
      <c r="AV383" s="18"/>
      <c r="AW383" s="1"/>
      <c r="AX383" s="1"/>
      <c r="AY383" s="1"/>
      <c r="AZ383" s="1"/>
      <c r="BA383" s="1"/>
      <c r="BB383" s="1" t="e">
        <f t="shared" si="59"/>
        <v>#DIV/0!</v>
      </c>
      <c r="BC383" s="1"/>
      <c r="BD383" s="1" t="e">
        <f t="shared" si="54"/>
        <v>#DIV/0!</v>
      </c>
      <c r="BE383" s="1"/>
      <c r="BF383" s="33">
        <f t="shared" si="60"/>
        <v>0</v>
      </c>
      <c r="BG383" s="11" t="e">
        <f t="shared" si="55"/>
        <v>#DIV/0!</v>
      </c>
      <c r="CB383"/>
      <c r="CC383"/>
      <c r="CD383"/>
      <c r="CE383" s="83"/>
      <c r="CF383"/>
      <c r="CG383"/>
      <c r="CH383"/>
      <c r="CI383"/>
      <c r="CJ383"/>
      <c r="CK383"/>
      <c r="CL383"/>
      <c r="CM383"/>
      <c r="CN383"/>
      <c r="CO383"/>
      <c r="CP383"/>
    </row>
    <row r="384" spans="1:94" ht="22.5" customHeight="1">
      <c r="A384" s="22">
        <v>44227</v>
      </c>
      <c r="B384" s="3" t="str">
        <f>TEXT(Table1[[#This Row],[Date]],"dddd")</f>
        <v>الأحد</v>
      </c>
      <c r="C384" s="3">
        <f>WEEKNUM(Table1[[#This Row],[Date]],16)</f>
        <v>6</v>
      </c>
      <c r="D384" s="3" t="str">
        <f>TEXT(Table1[[#This Row],[Date]],"mmmm")</f>
        <v>يناير</v>
      </c>
      <c r="E384" s="3" t="str">
        <f>TEXT(Table1[[#This Row],[Date]],"yyyy")</f>
        <v>2021</v>
      </c>
      <c r="F384" s="3" t="s">
        <v>9</v>
      </c>
      <c r="G384" s="3">
        <v>481</v>
      </c>
      <c r="H384" s="5" t="s">
        <v>70</v>
      </c>
      <c r="I384" s="3" t="s">
        <v>92</v>
      </c>
      <c r="J384" s="3">
        <f>IFERROR(VLOOKUP(Table1[[#This Row],[FoamType]],$CB$1:$CC$25,2,FALSE),0)</f>
        <v>0.6</v>
      </c>
      <c r="K384" s="3">
        <v>33</v>
      </c>
      <c r="L384" s="3">
        <v>20</v>
      </c>
      <c r="M384" s="3">
        <v>2</v>
      </c>
      <c r="Q384" s="15">
        <v>15</v>
      </c>
      <c r="R384" s="3">
        <v>600</v>
      </c>
      <c r="S384" s="3">
        <v>2.1</v>
      </c>
      <c r="T384" s="3">
        <f t="shared" si="56"/>
        <v>0.83160000000000001</v>
      </c>
      <c r="U384" s="4">
        <f t="shared" si="57"/>
        <v>0.79200000000000004</v>
      </c>
      <c r="X384" s="4">
        <f>IFERROR(   Table1[[#This Row],[البلوكات /م3]]+Table1[[#This Row],[البواقى
 المنصرفه
/م3]]-Table1[[#This Row],[البواقى
/م3]],0)</f>
        <v>0</v>
      </c>
      <c r="Y384" s="21">
        <f t="shared" si="58"/>
        <v>0</v>
      </c>
      <c r="AB384" s="15"/>
      <c r="AD384" s="9">
        <f>IFERROR((Table1[[#This Row],[إجمالى الإستهلاك
/م3]]-Table1[[#This Row],[الكمية 
المنتجة
/م3
 ]]),0)</f>
        <v>-0.79200000000000004</v>
      </c>
      <c r="AE384" s="29">
        <f>IFERROR((Table1[[#This Row],[الهالك
/م3]]/Table1[[#This Row],[إجمالى الإستهلاك
/م3]]),0)</f>
        <v>0</v>
      </c>
      <c r="AG384" s="5">
        <f>IFERROR((Table1[[#This Row],[عدد
البلوكات]]*0.12),"")</f>
        <v>0</v>
      </c>
      <c r="AH38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1.32</v>
      </c>
      <c r="AJ384" s="59">
        <f>IFERROR(Table1[[#This Row],[Plan Hour]]/Table1[[#This Row],[ساعات
العمل
الفعلية]],0)</f>
        <v>0</v>
      </c>
      <c r="AK384" s="1">
        <f>IFERROR((Table1[[#This Row],[الكمية 
الفعلية
/م3]]-Table1[[#This Row],[الكمية 
المنتجة
/م3
 ]]),"")</f>
        <v>3.9599999999999969E-2</v>
      </c>
      <c r="AU384" s="18"/>
      <c r="AV384" s="18"/>
      <c r="AW384" s="1"/>
      <c r="AX384" s="1"/>
      <c r="AY384" s="1"/>
      <c r="AZ384" s="1"/>
      <c r="BA384" s="1"/>
      <c r="BB384" s="1" t="e">
        <f t="shared" si="59"/>
        <v>#DIV/0!</v>
      </c>
      <c r="BC384" s="1"/>
      <c r="BD384" s="1" t="e">
        <f t="shared" ref="BD384:BD448" si="61">(7.32-(BE384*BC384))/BE384</f>
        <v>#DIV/0!</v>
      </c>
      <c r="BE384" s="1"/>
      <c r="BF384" s="33">
        <f t="shared" si="60"/>
        <v>0</v>
      </c>
      <c r="BG384" s="11" t="e">
        <f t="shared" si="55"/>
        <v>#DIV/0!</v>
      </c>
      <c r="CB384"/>
      <c r="CC384"/>
      <c r="CD384"/>
      <c r="CE384" s="83"/>
      <c r="CF384"/>
      <c r="CG384"/>
      <c r="CH384"/>
      <c r="CI384"/>
      <c r="CJ384"/>
      <c r="CK384"/>
      <c r="CL384"/>
      <c r="CM384"/>
      <c r="CN384"/>
      <c r="CO384"/>
      <c r="CP384"/>
    </row>
    <row r="385" spans="1:94" ht="22.5" customHeight="1">
      <c r="A385" s="22">
        <v>44227</v>
      </c>
      <c r="B385" s="9" t="str">
        <f>TEXT(Table1[[#This Row],[Date]],"dddd")</f>
        <v>الأحد</v>
      </c>
      <c r="C385" s="9">
        <f>WEEKNUM(Table1[[#This Row],[Date]],16)</f>
        <v>6</v>
      </c>
      <c r="D385" s="9" t="str">
        <f>TEXT(Table1[[#This Row],[Date]],"mmmm")</f>
        <v>يناير</v>
      </c>
      <c r="E385" s="9" t="str">
        <f>TEXT(Table1[[#This Row],[Date]],"yyyy")</f>
        <v>2021</v>
      </c>
      <c r="F385" s="9" t="s">
        <v>8</v>
      </c>
      <c r="G385" s="9">
        <v>381</v>
      </c>
      <c r="H385" s="9" t="s">
        <v>152</v>
      </c>
      <c r="I385" s="9" t="s">
        <v>87</v>
      </c>
      <c r="J385" s="3">
        <f>IFERROR(VLOOKUP(Table1[[#This Row],[FoamType]],$CB$1:$CC$25,2,FALSE),0)</f>
        <v>2</v>
      </c>
      <c r="K385" s="9">
        <v>200</v>
      </c>
      <c r="L385" s="9">
        <v>80</v>
      </c>
      <c r="M385" s="9">
        <v>70</v>
      </c>
      <c r="N385" s="9"/>
      <c r="O385" s="9"/>
      <c r="P385" s="9"/>
      <c r="Q385" s="9">
        <v>20</v>
      </c>
      <c r="R385" s="9">
        <v>13</v>
      </c>
      <c r="S385" s="9">
        <v>70</v>
      </c>
      <c r="T385" s="9">
        <f t="shared" si="56"/>
        <v>14.56</v>
      </c>
      <c r="U385" s="9">
        <f t="shared" si="57"/>
        <v>14.56</v>
      </c>
      <c r="V385" s="9"/>
      <c r="W385" s="9">
        <v>20</v>
      </c>
      <c r="X385" s="9">
        <f>IFERROR(   Table1[[#This Row],[البلوكات /م3]]+Table1[[#This Row],[البواقى
 المنصرفه
/م3]]-Table1[[#This Row],[البواقى
/م3]],0)</f>
        <v>27.3</v>
      </c>
      <c r="Y385" s="21">
        <v>31.5</v>
      </c>
      <c r="Z385" s="9">
        <v>5</v>
      </c>
      <c r="AA385" s="9">
        <v>0</v>
      </c>
      <c r="AB385" s="9">
        <v>20</v>
      </c>
      <c r="AC385" s="9">
        <v>4.2</v>
      </c>
      <c r="AD385" s="9">
        <f>IFERROR((Table1[[#This Row],[إجمالى الإستهلاك
/م3]]-Table1[[#This Row],[الكمية 
المنتجة
/م3
 ]]),0)</f>
        <v>12.74</v>
      </c>
      <c r="AE385" s="29">
        <f>IFERROR((Table1[[#This Row],[الهالك
/م3]]/Table1[[#This Row],[إجمالى الإستهلاك
/م3]]),0)</f>
        <v>0.46666666666666667</v>
      </c>
      <c r="AF385" s="9"/>
      <c r="AG385" s="9">
        <f>IFERROR((Table1[[#This Row],[عدد
البلوكات]]*0.12),"")</f>
        <v>0.6</v>
      </c>
      <c r="AH385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7.28</v>
      </c>
      <c r="AI385" s="9">
        <v>33</v>
      </c>
      <c r="AJ385" s="60">
        <f>IFERROR(Table1[[#This Row],[Plan Hour]]/Table1[[#This Row],[ساعات
العمل
الفعلية]],0)</f>
        <v>0.22060606060606061</v>
      </c>
      <c r="AK385" s="9">
        <f>IFERROR((Table1[[#This Row],[الكمية 
الفعلية
/م3]]-Table1[[#This Row],[الكمية 
المنتجة
/م3
 ]]),"")</f>
        <v>0</v>
      </c>
      <c r="AL385" s="9"/>
      <c r="AM385" s="9"/>
      <c r="AN385" s="9">
        <v>0.4</v>
      </c>
      <c r="AO385" s="9">
        <v>0.8</v>
      </c>
      <c r="AP385" s="9">
        <v>0.4</v>
      </c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 t="e">
        <f t="shared" si="59"/>
        <v>#DIV/0!</v>
      </c>
      <c r="BC385" s="9"/>
      <c r="BD385" s="9" t="e">
        <f t="shared" si="61"/>
        <v>#DIV/0!</v>
      </c>
      <c r="BE385" s="9"/>
      <c r="BF385" s="9">
        <f t="shared" si="60"/>
        <v>0</v>
      </c>
      <c r="BG385" s="9" t="e">
        <f t="shared" si="55"/>
        <v>#DIV/0!</v>
      </c>
      <c r="CB385"/>
      <c r="CC385"/>
      <c r="CD385"/>
      <c r="CE385" s="83"/>
      <c r="CF385"/>
      <c r="CG385"/>
      <c r="CH385"/>
      <c r="CI385"/>
      <c r="CJ385"/>
      <c r="CK385"/>
      <c r="CL385"/>
      <c r="CM385"/>
      <c r="CN385"/>
      <c r="CO385"/>
      <c r="CP385"/>
    </row>
    <row r="386" spans="1:94" ht="22.5" customHeight="1">
      <c r="A386" s="22">
        <v>44227</v>
      </c>
      <c r="B386" s="3" t="str">
        <f>TEXT(Table1[[#This Row],[Date]],"dddd")</f>
        <v>الأحد</v>
      </c>
      <c r="C386" s="3">
        <f>WEEKNUM(Table1[[#This Row],[Date]],16)</f>
        <v>6</v>
      </c>
      <c r="D386" s="3" t="str">
        <f>TEXT(Table1[[#This Row],[Date]],"mmmm")</f>
        <v>يناير</v>
      </c>
      <c r="E386" s="3" t="str">
        <f>TEXT(Table1[[#This Row],[Date]],"yyyy")</f>
        <v>2021</v>
      </c>
      <c r="F386" s="3" t="s">
        <v>8</v>
      </c>
      <c r="G386" s="3">
        <v>381</v>
      </c>
      <c r="H386" s="5" t="s">
        <v>152</v>
      </c>
      <c r="I386" s="3" t="s">
        <v>87</v>
      </c>
      <c r="J386" s="3">
        <f>IFERROR(VLOOKUP(Table1[[#This Row],[FoamType]],$CB$1:$CC$25,2,FALSE),0)</f>
        <v>2</v>
      </c>
      <c r="K386" s="3">
        <v>200</v>
      </c>
      <c r="L386" s="3">
        <v>80</v>
      </c>
      <c r="M386" s="3">
        <v>30</v>
      </c>
      <c r="Q386" s="15">
        <v>20</v>
      </c>
      <c r="R386" s="3">
        <v>15</v>
      </c>
      <c r="S386" s="3">
        <v>30</v>
      </c>
      <c r="T386" s="3">
        <f t="shared" si="56"/>
        <v>7.2</v>
      </c>
      <c r="U386" s="4">
        <f t="shared" si="57"/>
        <v>7.2</v>
      </c>
      <c r="X386" s="4">
        <f>IFERROR(   Table1[[#This Row],[البلوكات /م3]]+Table1[[#This Row],[البواقى
 المنصرفه
/م3]]-Table1[[#This Row],[البواقى
/م3]],0)</f>
        <v>0</v>
      </c>
      <c r="Y386" s="21">
        <f t="shared" si="58"/>
        <v>0</v>
      </c>
      <c r="AB386" s="15"/>
      <c r="AD386" s="9">
        <f>IFERROR((Table1[[#This Row],[إجمالى الإستهلاك
/م3]]-Table1[[#This Row],[الكمية 
المنتجة
/م3
 ]]),0)</f>
        <v>-7.2</v>
      </c>
      <c r="AE386" s="29">
        <f>IFERROR((Table1[[#This Row],[الهالك
/م3]]/Table1[[#This Row],[إجمالى الإستهلاك
/م3]]),0)</f>
        <v>0</v>
      </c>
      <c r="AG386" s="5">
        <f>IFERROR((Table1[[#This Row],[عدد
البلوكات]]*0.12),"")</f>
        <v>0</v>
      </c>
      <c r="AH38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3.6</v>
      </c>
      <c r="AJ386" s="59">
        <f>IFERROR(Table1[[#This Row],[Plan Hour]]/Table1[[#This Row],[ساعات
العمل
الفعلية]],0)</f>
        <v>0</v>
      </c>
      <c r="AK386" s="1">
        <f>IFERROR((Table1[[#This Row],[الكمية 
الفعلية
/م3]]-Table1[[#This Row],[الكمية 
المنتجة
/م3
 ]]),"")</f>
        <v>0</v>
      </c>
      <c r="AP386" s="17">
        <v>0.8</v>
      </c>
      <c r="AU386" s="18"/>
      <c r="AV386" s="18"/>
      <c r="AW386" s="1"/>
      <c r="AX386" s="1"/>
      <c r="AY386" s="1"/>
      <c r="AZ386" s="1"/>
      <c r="BA386" s="1"/>
      <c r="BB386" s="1" t="e">
        <f t="shared" si="59"/>
        <v>#DIV/0!</v>
      </c>
      <c r="BC386" s="1"/>
      <c r="BD386" s="1" t="e">
        <f t="shared" si="61"/>
        <v>#DIV/0!</v>
      </c>
      <c r="BE386" s="1"/>
      <c r="BF386" s="33">
        <f t="shared" si="60"/>
        <v>0</v>
      </c>
      <c r="BG386" s="11" t="e">
        <f t="shared" si="55"/>
        <v>#DIV/0!</v>
      </c>
      <c r="CB386"/>
      <c r="CC386"/>
      <c r="CD386"/>
      <c r="CE386" s="83"/>
      <c r="CF386"/>
      <c r="CG386"/>
      <c r="CH386"/>
      <c r="CI386"/>
      <c r="CJ386"/>
      <c r="CK386"/>
      <c r="CL386"/>
      <c r="CM386"/>
      <c r="CN386"/>
      <c r="CO386"/>
      <c r="CP386"/>
    </row>
    <row r="387" spans="1:94" ht="22.5" customHeight="1">
      <c r="A387" s="22">
        <v>44227</v>
      </c>
      <c r="B387" s="3" t="str">
        <f>TEXT(Table1[[#This Row],[Date]],"dddd")</f>
        <v>الأحد</v>
      </c>
      <c r="C387" s="3">
        <f>WEEKNUM(Table1[[#This Row],[Date]],16)</f>
        <v>6</v>
      </c>
      <c r="D387" s="3" t="str">
        <f>TEXT(Table1[[#This Row],[Date]],"mmmm")</f>
        <v>يناير</v>
      </c>
      <c r="E387" s="3" t="str">
        <f>TEXT(Table1[[#This Row],[Date]],"yyyy")</f>
        <v>2021</v>
      </c>
      <c r="F387" s="3" t="s">
        <v>8</v>
      </c>
      <c r="G387" s="3">
        <v>381</v>
      </c>
      <c r="H387" s="5" t="s">
        <v>152</v>
      </c>
      <c r="I387" s="3" t="s">
        <v>87</v>
      </c>
      <c r="J387" s="3">
        <f>IFERROR(VLOOKUP(Table1[[#This Row],[FoamType]],$CB$1:$CC$25,2,FALSE),0)</f>
        <v>2</v>
      </c>
      <c r="K387" s="3">
        <v>200</v>
      </c>
      <c r="L387" s="3">
        <v>70</v>
      </c>
      <c r="M387" s="3">
        <v>20</v>
      </c>
      <c r="Q387" s="15">
        <v>20</v>
      </c>
      <c r="R387" s="3">
        <v>13</v>
      </c>
      <c r="S387" s="3">
        <v>20</v>
      </c>
      <c r="T387" s="3">
        <f t="shared" si="56"/>
        <v>3.64</v>
      </c>
      <c r="U387" s="4">
        <f t="shared" si="57"/>
        <v>3.64</v>
      </c>
      <c r="X387" s="4">
        <f>IFERROR(   Table1[[#This Row],[البلوكات /م3]]+Table1[[#This Row],[البواقى
 المنصرفه
/م3]]-Table1[[#This Row],[البواقى
/م3]],0)</f>
        <v>0</v>
      </c>
      <c r="Y387" s="21">
        <f t="shared" si="58"/>
        <v>0</v>
      </c>
      <c r="AB387" s="15"/>
      <c r="AD387" s="9">
        <f>IFERROR((Table1[[#This Row],[إجمالى الإستهلاك
/م3]]-Table1[[#This Row],[الكمية 
المنتجة
/م3
 ]]),0)</f>
        <v>-3.64</v>
      </c>
      <c r="AE387" s="29">
        <f>IFERROR((Table1[[#This Row],[الهالك
/م3]]/Table1[[#This Row],[إجمالى الإستهلاك
/م3]]),0)</f>
        <v>0</v>
      </c>
      <c r="AG387" s="5">
        <f>IFERROR((Table1[[#This Row],[عدد
البلوكات]]*0.12),"")</f>
        <v>0</v>
      </c>
      <c r="AH38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1.82</v>
      </c>
      <c r="AJ387" s="59">
        <f>IFERROR(Table1[[#This Row],[Plan Hour]]/Table1[[#This Row],[ساعات
العمل
الفعلية]],0)</f>
        <v>0</v>
      </c>
      <c r="AK387" s="1">
        <f>IFERROR((Table1[[#This Row],[الكمية 
الفعلية
/م3]]-Table1[[#This Row],[الكمية 
المنتجة
/م3
 ]]),"")</f>
        <v>0</v>
      </c>
      <c r="AU387" s="18"/>
      <c r="AV387" s="18"/>
      <c r="AW387" s="1"/>
      <c r="AX387" s="1"/>
      <c r="AY387" s="1"/>
      <c r="AZ387" s="1"/>
      <c r="BA387" s="1"/>
      <c r="BB387" s="1" t="e">
        <f t="shared" si="59"/>
        <v>#DIV/0!</v>
      </c>
      <c r="BC387" s="1"/>
      <c r="BD387" s="1" t="e">
        <f t="shared" si="61"/>
        <v>#DIV/0!</v>
      </c>
      <c r="BE387" s="1"/>
      <c r="BF387" s="33">
        <f t="shared" si="60"/>
        <v>0</v>
      </c>
      <c r="BG387" s="11" t="e">
        <f t="shared" si="55"/>
        <v>#DIV/0!</v>
      </c>
      <c r="CB387"/>
      <c r="CC387"/>
      <c r="CD387"/>
      <c r="CE387" s="83"/>
      <c r="CF387"/>
      <c r="CG387"/>
      <c r="CH387"/>
      <c r="CI387"/>
      <c r="CJ387"/>
      <c r="CK387"/>
      <c r="CL387"/>
      <c r="CM387"/>
      <c r="CN387"/>
      <c r="CO387"/>
      <c r="CP387"/>
    </row>
    <row r="388" spans="1:94" ht="22.5" customHeight="1">
      <c r="A388" s="22">
        <v>44227</v>
      </c>
      <c r="B388" s="3" t="str">
        <f>TEXT(Table1[[#This Row],[Date]],"dddd")</f>
        <v>الأحد</v>
      </c>
      <c r="C388" s="3">
        <f>WEEKNUM(Table1[[#This Row],[Date]],16)</f>
        <v>6</v>
      </c>
      <c r="D388" s="3" t="str">
        <f>TEXT(Table1[[#This Row],[Date]],"mmmm")</f>
        <v>يناير</v>
      </c>
      <c r="E388" s="3" t="str">
        <f>TEXT(Table1[[#This Row],[Date]],"yyyy")</f>
        <v>2021</v>
      </c>
      <c r="F388" s="3" t="s">
        <v>8</v>
      </c>
      <c r="G388" s="3">
        <v>381</v>
      </c>
      <c r="H388" s="5" t="s">
        <v>152</v>
      </c>
      <c r="I388" s="3" t="s">
        <v>87</v>
      </c>
      <c r="J388" s="3">
        <f>IFERROR(VLOOKUP(Table1[[#This Row],[FoamType]],$CB$1:$CC$25,2,FALSE),0)</f>
        <v>2</v>
      </c>
      <c r="K388" s="3">
        <v>200</v>
      </c>
      <c r="L388" s="3">
        <v>30</v>
      </c>
      <c r="M388" s="3">
        <v>20</v>
      </c>
      <c r="Q388" s="15">
        <v>20</v>
      </c>
      <c r="R388" s="3">
        <v>15</v>
      </c>
      <c r="S388" s="3">
        <v>20</v>
      </c>
      <c r="T388" s="3">
        <f t="shared" si="56"/>
        <v>1.8</v>
      </c>
      <c r="U388" s="4">
        <f t="shared" si="57"/>
        <v>1.8</v>
      </c>
      <c r="X388" s="4">
        <f>IFERROR(   Table1[[#This Row],[البلوكات /م3]]+Table1[[#This Row],[البواقى
 المنصرفه
/م3]]-Table1[[#This Row],[البواقى
/م3]],0)</f>
        <v>0</v>
      </c>
      <c r="Y388" s="21">
        <f t="shared" si="58"/>
        <v>0</v>
      </c>
      <c r="AB388" s="15"/>
      <c r="AD388" s="9">
        <f>IFERROR((Table1[[#This Row],[إجمالى الإستهلاك
/م3]]-Table1[[#This Row],[الكمية 
المنتجة
/م3
 ]]),0)</f>
        <v>-1.8</v>
      </c>
      <c r="AE388" s="29">
        <f>IFERROR((Table1[[#This Row],[الهالك
/م3]]/Table1[[#This Row],[إجمالى الإستهلاك
/م3]]),0)</f>
        <v>0</v>
      </c>
      <c r="AG388" s="5">
        <f>IFERROR((Table1[[#This Row],[عدد
البلوكات]]*0.12),"")</f>
        <v>0</v>
      </c>
      <c r="AH38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0.9</v>
      </c>
      <c r="AJ388" s="59">
        <f>IFERROR(Table1[[#This Row],[Plan Hour]]/Table1[[#This Row],[ساعات
العمل
الفعلية]],0)</f>
        <v>0</v>
      </c>
      <c r="AK388" s="1">
        <f>IFERROR((Table1[[#This Row],[الكمية 
الفعلية
/م3]]-Table1[[#This Row],[الكمية 
المنتجة
/م3
 ]]),"")</f>
        <v>0</v>
      </c>
      <c r="AU388" s="18"/>
      <c r="AV388" s="18"/>
      <c r="AW388" s="1"/>
      <c r="AX388" s="1"/>
      <c r="AY388" s="1"/>
      <c r="AZ388" s="1"/>
      <c r="BA388" s="1"/>
      <c r="BB388" s="1" t="e">
        <f t="shared" si="59"/>
        <v>#DIV/0!</v>
      </c>
      <c r="BC388" s="1"/>
      <c r="BD388" s="1" t="e">
        <f t="shared" si="61"/>
        <v>#DIV/0!</v>
      </c>
      <c r="BE388" s="1"/>
      <c r="BF388" s="33">
        <f t="shared" si="60"/>
        <v>0</v>
      </c>
      <c r="BG388" s="11" t="e">
        <f t="shared" si="55"/>
        <v>#DIV/0!</v>
      </c>
      <c r="CB388"/>
      <c r="CC388"/>
      <c r="CD388"/>
      <c r="CE388" s="83"/>
      <c r="CF388"/>
      <c r="CG388"/>
      <c r="CH388"/>
      <c r="CI388"/>
      <c r="CJ388"/>
      <c r="CK388"/>
      <c r="CL388"/>
      <c r="CM388"/>
      <c r="CN388"/>
      <c r="CO388"/>
      <c r="CP388"/>
    </row>
    <row r="389" spans="1:94" ht="22.5" customHeight="1">
      <c r="A389" s="22">
        <v>44227</v>
      </c>
      <c r="B389" s="3" t="str">
        <f>TEXT(Table1[[#This Row],[Date]],"dddd")</f>
        <v>الأحد</v>
      </c>
      <c r="C389" s="3">
        <f>WEEKNUM(Table1[[#This Row],[Date]],16)</f>
        <v>6</v>
      </c>
      <c r="D389" s="3" t="str">
        <f>TEXT(Table1[[#This Row],[Date]],"mmmm")</f>
        <v>يناير</v>
      </c>
      <c r="E389" s="3" t="str">
        <f>TEXT(Table1[[#This Row],[Date]],"yyyy")</f>
        <v>2021</v>
      </c>
      <c r="F389" s="3" t="s">
        <v>8</v>
      </c>
      <c r="G389" s="3">
        <v>452</v>
      </c>
      <c r="H389" s="5" t="s">
        <v>187</v>
      </c>
      <c r="I389" s="3" t="s">
        <v>84</v>
      </c>
      <c r="J389" s="3">
        <f>IFERROR(VLOOKUP(Table1[[#This Row],[FoamType]],$CB$1:$CC$25,2,FALSE),0)</f>
        <v>4</v>
      </c>
      <c r="K389" s="3">
        <v>40</v>
      </c>
      <c r="L389" s="3">
        <v>40</v>
      </c>
      <c r="M389" s="3">
        <v>25</v>
      </c>
      <c r="Q389" s="15">
        <v>10</v>
      </c>
      <c r="R389" s="3">
        <v>119</v>
      </c>
      <c r="S389" s="3">
        <v>25</v>
      </c>
      <c r="T389" s="3">
        <f t="shared" si="56"/>
        <v>4.76</v>
      </c>
      <c r="U389" s="4">
        <f t="shared" si="57"/>
        <v>4.76</v>
      </c>
      <c r="W389" s="4">
        <v>10</v>
      </c>
      <c r="X389" s="4">
        <f>IFERROR(   Table1[[#This Row],[البلوكات /م3]]+Table1[[#This Row],[البواقى
 المنصرفه
/م3]]-Table1[[#This Row],[البواقى
/م3]],0)</f>
        <v>5.4</v>
      </c>
      <c r="Y389" s="21">
        <f t="shared" si="58"/>
        <v>7.32</v>
      </c>
      <c r="Z389" s="3">
        <v>1</v>
      </c>
      <c r="AA389" s="12">
        <v>0</v>
      </c>
      <c r="AB389" s="15">
        <v>10</v>
      </c>
      <c r="AC389" s="20">
        <v>1.92</v>
      </c>
      <c r="AD389" s="9">
        <f>IFERROR((Table1[[#This Row],[إجمالى الإستهلاك
/م3]]-Table1[[#This Row],[الكمية 
المنتجة
/م3
 ]]),0)</f>
        <v>0.64000000000000057</v>
      </c>
      <c r="AE389" s="29">
        <f>IFERROR((Table1[[#This Row],[الهالك
/م3]]/Table1[[#This Row],[إجمالى الإستهلاك
/م3]]),0)</f>
        <v>0.11851851851851862</v>
      </c>
      <c r="AG389" s="5">
        <f>IFERROR((Table1[[#This Row],[عدد
البلوكات]]*0.12),"")</f>
        <v>0.12</v>
      </c>
      <c r="AH38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1.19</v>
      </c>
      <c r="AJ389" s="59">
        <f>IFERROR(Table1[[#This Row],[Plan Hour]]/Table1[[#This Row],[ساعات
العمل
الفعلية]],0)</f>
        <v>0</v>
      </c>
      <c r="AK389" s="1">
        <f>IFERROR((Table1[[#This Row],[الكمية 
الفعلية
/م3]]-Table1[[#This Row],[الكمية 
المنتجة
/م3
 ]]),"")</f>
        <v>0</v>
      </c>
      <c r="AU389" s="18"/>
      <c r="AV389" s="18"/>
      <c r="AW389" s="1"/>
      <c r="AX389" s="1"/>
      <c r="AY389" s="1"/>
      <c r="AZ389" s="1"/>
      <c r="BA389" s="1"/>
      <c r="BB389" s="1" t="e">
        <f t="shared" si="59"/>
        <v>#DIV/0!</v>
      </c>
      <c r="BC389" s="1"/>
      <c r="BD389" s="1" t="e">
        <f t="shared" si="61"/>
        <v>#DIV/0!</v>
      </c>
      <c r="BE389" s="1"/>
      <c r="BF389" s="33">
        <f t="shared" si="60"/>
        <v>0</v>
      </c>
      <c r="BG389" s="11" t="e">
        <f t="shared" si="55"/>
        <v>#DIV/0!</v>
      </c>
      <c r="CB389"/>
      <c r="CC389"/>
      <c r="CD389"/>
      <c r="CE389" s="83"/>
      <c r="CF389"/>
      <c r="CG389"/>
      <c r="CH389"/>
      <c r="CI389"/>
      <c r="CJ389"/>
      <c r="CK389"/>
      <c r="CL389"/>
      <c r="CM389"/>
      <c r="CN389"/>
      <c r="CO389"/>
      <c r="CP389"/>
    </row>
    <row r="390" spans="1:94" ht="22.5" customHeight="1">
      <c r="A390" s="22">
        <v>44227</v>
      </c>
      <c r="B390" s="3" t="str">
        <f>TEXT(Table1[[#This Row],[Date]],"dddd")</f>
        <v>الأحد</v>
      </c>
      <c r="C390" s="3">
        <f>WEEKNUM(Table1[[#This Row],[Date]],16)</f>
        <v>6</v>
      </c>
      <c r="D390" s="3" t="str">
        <f>TEXT(Table1[[#This Row],[Date]],"mmmm")</f>
        <v>يناير</v>
      </c>
      <c r="E390" s="3" t="str">
        <f>TEXT(Table1[[#This Row],[Date]],"yyyy")</f>
        <v>2021</v>
      </c>
      <c r="F390" s="3" t="s">
        <v>8</v>
      </c>
      <c r="G390" s="3">
        <v>365</v>
      </c>
      <c r="H390" s="5" t="s">
        <v>76</v>
      </c>
      <c r="I390" s="3" t="s">
        <v>135</v>
      </c>
      <c r="J390" s="3">
        <f>IFERROR(VLOOKUP(Table1[[#This Row],[FoamType]],$CB$1:$CC$25,2,FALSE),0)</f>
        <v>1.5</v>
      </c>
      <c r="K390" s="3">
        <v>40</v>
      </c>
      <c r="L390" s="3">
        <v>30</v>
      </c>
      <c r="M390" s="3">
        <v>25</v>
      </c>
      <c r="Q390" s="15" t="s">
        <v>42</v>
      </c>
      <c r="R390" s="3">
        <v>450</v>
      </c>
      <c r="S390" s="3">
        <v>25</v>
      </c>
      <c r="T390" s="3">
        <f t="shared" si="56"/>
        <v>13.5</v>
      </c>
      <c r="U390" s="4">
        <f t="shared" si="57"/>
        <v>13.5</v>
      </c>
      <c r="W390" s="4">
        <v>35</v>
      </c>
      <c r="X390" s="4">
        <f>IFERROR(   Table1[[#This Row],[البلوكات /م3]]+Table1[[#This Row],[البواقى
 المنصرفه
/م3]]-Table1[[#This Row],[البواقى
/م3]],0)</f>
        <v>13.82</v>
      </c>
      <c r="Y390" s="21">
        <f t="shared" si="58"/>
        <v>7.32</v>
      </c>
      <c r="Z390" s="3">
        <v>1</v>
      </c>
      <c r="AA390" s="12">
        <v>8.6999999999999993</v>
      </c>
      <c r="AB390" s="15">
        <v>35</v>
      </c>
      <c r="AC390" s="20">
        <v>2.2000000000000002</v>
      </c>
      <c r="AD390" s="9">
        <f>IFERROR((Table1[[#This Row],[إجمالى الإستهلاك
/م3]]-Table1[[#This Row],[الكمية 
المنتجة
/م3
 ]]),0)</f>
        <v>0.32000000000000028</v>
      </c>
      <c r="AE390" s="29">
        <f>IFERROR((Table1[[#This Row],[الهالك
/م3]]/Table1[[#This Row],[إجمالى الإستهلاك
/م3]]),0)</f>
        <v>2.3154848046309715E-2</v>
      </c>
      <c r="AG390" s="5">
        <f>IFERROR((Table1[[#This Row],[عدد
البلوكات]]*0.12),"")</f>
        <v>0.12</v>
      </c>
      <c r="AH39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</v>
      </c>
      <c r="AJ390" s="59">
        <f>IFERROR(Table1[[#This Row],[Plan Hour]]/Table1[[#This Row],[ساعات
العمل
الفعلية]],0)</f>
        <v>0</v>
      </c>
      <c r="AK390" s="1">
        <f>IFERROR((Table1[[#This Row],[الكمية 
الفعلية
/م3]]-Table1[[#This Row],[الكمية 
المنتجة
/م3
 ]]),"")</f>
        <v>0</v>
      </c>
      <c r="AU390" s="18"/>
      <c r="AV390" s="18"/>
      <c r="AW390" s="1"/>
      <c r="AX390" s="1"/>
      <c r="AY390" s="1"/>
      <c r="AZ390" s="1"/>
      <c r="BA390" s="1"/>
      <c r="BB390" s="1" t="e">
        <f t="shared" si="59"/>
        <v>#DIV/0!</v>
      </c>
      <c r="BC390" s="1"/>
      <c r="BD390" s="1" t="e">
        <f t="shared" si="61"/>
        <v>#DIV/0!</v>
      </c>
      <c r="BE390" s="1"/>
      <c r="BF390" s="33">
        <f t="shared" si="60"/>
        <v>0</v>
      </c>
      <c r="BG390" s="11" t="e">
        <f t="shared" si="55"/>
        <v>#DIV/0!</v>
      </c>
      <c r="CB390"/>
      <c r="CC390"/>
      <c r="CD390"/>
      <c r="CE390" s="83"/>
      <c r="CF390"/>
      <c r="CG390"/>
      <c r="CH390"/>
      <c r="CI390"/>
      <c r="CJ390"/>
      <c r="CK390"/>
      <c r="CL390"/>
      <c r="CM390"/>
      <c r="CN390"/>
      <c r="CO390"/>
      <c r="CP390"/>
    </row>
    <row r="391" spans="1:94" ht="22.5" customHeight="1">
      <c r="A391" s="22">
        <v>44227</v>
      </c>
      <c r="B391" s="3" t="str">
        <f>TEXT(Table1[[#This Row],[Date]],"dddd")</f>
        <v>الأحد</v>
      </c>
      <c r="C391" s="3">
        <f>WEEKNUM(Table1[[#This Row],[Date]],16)</f>
        <v>6</v>
      </c>
      <c r="D391" s="3" t="str">
        <f>TEXT(Table1[[#This Row],[Date]],"mmmm")</f>
        <v>يناير</v>
      </c>
      <c r="E391" s="3" t="str">
        <f>TEXT(Table1[[#This Row],[Date]],"yyyy")</f>
        <v>2021</v>
      </c>
      <c r="F391" s="3" t="s">
        <v>8</v>
      </c>
      <c r="G391" s="3">
        <v>384</v>
      </c>
      <c r="H391" s="5" t="s">
        <v>192</v>
      </c>
      <c r="I391" s="3" t="s">
        <v>84</v>
      </c>
      <c r="J391" s="3">
        <f>IFERROR(VLOOKUP(Table1[[#This Row],[FoamType]],$CB$1:$CC$25,2,FALSE),0)</f>
        <v>4</v>
      </c>
      <c r="K391" s="3">
        <v>40</v>
      </c>
      <c r="L391" s="3">
        <v>40</v>
      </c>
      <c r="M391" s="3">
        <v>25</v>
      </c>
      <c r="Q391" s="15">
        <v>12</v>
      </c>
      <c r="R391" s="3">
        <v>800</v>
      </c>
      <c r="S391" s="3">
        <v>25</v>
      </c>
      <c r="T391" s="3">
        <f t="shared" si="56"/>
        <v>32</v>
      </c>
      <c r="U391" s="4">
        <f t="shared" si="57"/>
        <v>32</v>
      </c>
      <c r="W391" s="4">
        <v>12</v>
      </c>
      <c r="X391" s="4">
        <f>IFERROR(   Table1[[#This Row],[البلوكات /م3]]+Table1[[#This Row],[البواقى
 المنصرفه
/م3]]-Table1[[#This Row],[البواقى
/م3]],0)</f>
        <v>34.74</v>
      </c>
      <c r="Y391" s="21">
        <f t="shared" si="58"/>
        <v>43.92</v>
      </c>
      <c r="Z391" s="3">
        <v>6</v>
      </c>
      <c r="AA391" s="12">
        <v>0</v>
      </c>
      <c r="AB391" s="15">
        <v>12</v>
      </c>
      <c r="AC391" s="20">
        <v>9.18</v>
      </c>
      <c r="AD391" s="9">
        <f>IFERROR((Table1[[#This Row],[إجمالى الإستهلاك
/م3]]-Table1[[#This Row],[الكمية 
المنتجة
/م3
 ]]),0)</f>
        <v>2.740000000000002</v>
      </c>
      <c r="AE391" s="29">
        <f>IFERROR((Table1[[#This Row],[الهالك
/م3]]/Table1[[#This Row],[إجمالى الإستهلاك
/م3]]),0)</f>
        <v>7.8871617731721411E-2</v>
      </c>
      <c r="AG391" s="5">
        <f>IFERROR((Table1[[#This Row],[عدد
البلوكات]]*0.12),"")</f>
        <v>0.72</v>
      </c>
      <c r="AH39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</v>
      </c>
      <c r="AJ391" s="59">
        <f>IFERROR(Table1[[#This Row],[Plan Hour]]/Table1[[#This Row],[ساعات
العمل
الفعلية]],0)</f>
        <v>0</v>
      </c>
      <c r="AK391" s="1">
        <f>IFERROR((Table1[[#This Row],[الكمية 
الفعلية
/م3]]-Table1[[#This Row],[الكمية 
المنتجة
/م3
 ]]),"")</f>
        <v>0</v>
      </c>
      <c r="AU391" s="18"/>
      <c r="AV391" s="18"/>
      <c r="AW391" s="1"/>
      <c r="AX391" s="1"/>
      <c r="AY391" s="1"/>
      <c r="AZ391" s="1"/>
      <c r="BA391" s="1"/>
      <c r="BB391" s="1" t="e">
        <f t="shared" si="59"/>
        <v>#DIV/0!</v>
      </c>
      <c r="BC391" s="1"/>
      <c r="BD391" s="1" t="e">
        <f t="shared" si="61"/>
        <v>#DIV/0!</v>
      </c>
      <c r="BE391" s="1"/>
      <c r="BF391" s="33">
        <f t="shared" si="60"/>
        <v>0</v>
      </c>
      <c r="BG391" s="11" t="e">
        <f t="shared" si="55"/>
        <v>#DIV/0!</v>
      </c>
      <c r="CB391"/>
      <c r="CC391"/>
      <c r="CD391"/>
      <c r="CE391" s="83"/>
      <c r="CF391"/>
      <c r="CG391"/>
      <c r="CH391"/>
      <c r="CI391"/>
      <c r="CJ391"/>
      <c r="CK391"/>
      <c r="CL391"/>
      <c r="CM391"/>
      <c r="CN391"/>
      <c r="CO391"/>
      <c r="CP391"/>
    </row>
    <row r="392" spans="1:94" ht="22.5" customHeight="1">
      <c r="A392" s="22">
        <v>44227</v>
      </c>
      <c r="B392" s="3" t="str">
        <f>TEXT(Table1[[#This Row],[Date]],"dddd")</f>
        <v>الأحد</v>
      </c>
      <c r="C392" s="3">
        <f>WEEKNUM(Table1[[#This Row],[Date]],16)</f>
        <v>6</v>
      </c>
      <c r="D392" s="3" t="str">
        <f>TEXT(Table1[[#This Row],[Date]],"mmmm")</f>
        <v>يناير</v>
      </c>
      <c r="E392" s="3" t="str">
        <f>TEXT(Table1[[#This Row],[Date]],"yyyy")</f>
        <v>2021</v>
      </c>
      <c r="F392" s="3" t="s">
        <v>8</v>
      </c>
      <c r="G392" s="3">
        <v>464</v>
      </c>
      <c r="H392" s="5" t="s">
        <v>41</v>
      </c>
      <c r="I392" s="3" t="s">
        <v>107</v>
      </c>
      <c r="J392" s="3">
        <f>IFERROR(VLOOKUP(Table1[[#This Row],[FoamType]],$CB$1:$CC$25,2,FALSE),0)</f>
        <v>50</v>
      </c>
      <c r="K392" s="3">
        <v>40</v>
      </c>
      <c r="L392" s="3">
        <v>40</v>
      </c>
      <c r="M392" s="3">
        <v>19</v>
      </c>
      <c r="Q392" s="15">
        <v>30</v>
      </c>
      <c r="R392" s="3">
        <v>1</v>
      </c>
      <c r="S392" s="3">
        <v>19</v>
      </c>
      <c r="T392" s="3">
        <f t="shared" si="56"/>
        <v>3.04E-2</v>
      </c>
      <c r="U392" s="4">
        <f t="shared" si="57"/>
        <v>3.04E-2</v>
      </c>
      <c r="X392" s="4">
        <f>IFERROR(   Table1[[#This Row],[البلوكات /م3]]+Table1[[#This Row],[البواقى
 المنصرفه
/م3]]-Table1[[#This Row],[البواقى
/م3]],0)</f>
        <v>0.35</v>
      </c>
      <c r="Y392" s="21">
        <f t="shared" si="58"/>
        <v>0</v>
      </c>
      <c r="AA392" s="12">
        <v>0.35</v>
      </c>
      <c r="AB392" s="15">
        <v>30</v>
      </c>
      <c r="AC392" s="20">
        <v>0</v>
      </c>
      <c r="AD392" s="9">
        <f>IFERROR((Table1[[#This Row],[إجمالى الإستهلاك
/م3]]-Table1[[#This Row],[الكمية 
المنتجة
/م3
 ]]),0)</f>
        <v>0.3196</v>
      </c>
      <c r="AE392" s="29">
        <f>IFERROR((Table1[[#This Row],[الهالك
/م3]]/Table1[[#This Row],[إجمالى الإستهلاك
/م3]]),0)</f>
        <v>0.91314285714285715</v>
      </c>
      <c r="AG392" s="5">
        <f>IFERROR((Table1[[#This Row],[عدد
البلوكات]]*0.12),"")</f>
        <v>0</v>
      </c>
      <c r="AH39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0.02</v>
      </c>
      <c r="AJ392" s="59">
        <f>IFERROR(Table1[[#This Row],[Plan Hour]]/Table1[[#This Row],[ساعات
العمل
الفعلية]],0)</f>
        <v>0</v>
      </c>
      <c r="AK392" s="1">
        <f>IFERROR((Table1[[#This Row],[الكمية 
الفعلية
/م3]]-Table1[[#This Row],[الكمية 
المنتجة
/م3
 ]]),"")</f>
        <v>0</v>
      </c>
      <c r="AU392" s="18"/>
      <c r="AV392" s="18"/>
      <c r="AW392" s="1"/>
      <c r="AX392" s="1"/>
      <c r="AY392" s="1"/>
      <c r="AZ392" s="1"/>
      <c r="BA392" s="1"/>
      <c r="BB392" s="1" t="e">
        <f t="shared" si="59"/>
        <v>#DIV/0!</v>
      </c>
      <c r="BC392" s="1"/>
      <c r="BD392" s="1" t="e">
        <f t="shared" si="61"/>
        <v>#DIV/0!</v>
      </c>
      <c r="BE392" s="1"/>
      <c r="BF392" s="33">
        <f t="shared" si="60"/>
        <v>0</v>
      </c>
      <c r="BG392" s="11" t="e">
        <f t="shared" si="55"/>
        <v>#DIV/0!</v>
      </c>
      <c r="CB392"/>
      <c r="CC392"/>
      <c r="CD392"/>
      <c r="CE392" s="83"/>
      <c r="CF392"/>
      <c r="CG392"/>
      <c r="CH392"/>
      <c r="CI392"/>
      <c r="CJ392"/>
      <c r="CK392"/>
      <c r="CL392"/>
      <c r="CM392"/>
      <c r="CN392"/>
      <c r="CO392"/>
      <c r="CP392"/>
    </row>
    <row r="393" spans="1:94" ht="22.5" customHeight="1">
      <c r="A393" s="22">
        <v>44227</v>
      </c>
      <c r="B393" s="3" t="str">
        <f>TEXT(Table1[[#This Row],[Date]],"dddd")</f>
        <v>الأحد</v>
      </c>
      <c r="C393" s="3">
        <f>WEEKNUM(Table1[[#This Row],[Date]],16)</f>
        <v>6</v>
      </c>
      <c r="D393" s="3" t="str">
        <f>TEXT(Table1[[#This Row],[Date]],"mmmm")</f>
        <v>يناير</v>
      </c>
      <c r="E393" s="3" t="str">
        <f>TEXT(Table1[[#This Row],[Date]],"yyyy")</f>
        <v>2021</v>
      </c>
      <c r="F393" s="3" t="s">
        <v>8</v>
      </c>
      <c r="G393" s="3">
        <v>464</v>
      </c>
      <c r="H393" s="5" t="s">
        <v>41</v>
      </c>
      <c r="I393" s="3" t="s">
        <v>107</v>
      </c>
      <c r="J393" s="3">
        <f>IFERROR(VLOOKUP(Table1[[#This Row],[FoamType]],$CB$1:$CC$25,2,FALSE),0)</f>
        <v>50</v>
      </c>
      <c r="K393" s="3">
        <v>60</v>
      </c>
      <c r="L393" s="3">
        <v>60</v>
      </c>
      <c r="M393" s="3">
        <v>39</v>
      </c>
      <c r="Q393" s="15">
        <v>30</v>
      </c>
      <c r="R393" s="3">
        <v>1</v>
      </c>
      <c r="S393" s="3">
        <v>39</v>
      </c>
      <c r="T393" s="3">
        <f t="shared" si="56"/>
        <v>0.1404</v>
      </c>
      <c r="U393" s="4">
        <f t="shared" si="57"/>
        <v>0.1404</v>
      </c>
      <c r="X393" s="4">
        <f>IFERROR(   Table1[[#This Row],[البلوكات /م3]]+Table1[[#This Row],[البواقى
 المنصرفه
/م3]]-Table1[[#This Row],[البواقى
/م3]],0)</f>
        <v>0</v>
      </c>
      <c r="Y393" s="21">
        <f t="shared" si="58"/>
        <v>0</v>
      </c>
      <c r="AB393" s="15"/>
      <c r="AD393" s="9">
        <f>IFERROR((Table1[[#This Row],[إجمالى الإستهلاك
/م3]]-Table1[[#This Row],[الكمية 
المنتجة
/م3
 ]]),0)</f>
        <v>-0.1404</v>
      </c>
      <c r="AE393" s="29">
        <f>IFERROR((Table1[[#This Row],[الهالك
/م3]]/Table1[[#This Row],[إجمالى الإستهلاك
/م3]]),0)</f>
        <v>0</v>
      </c>
      <c r="AG393" s="5">
        <f>IFERROR((Table1[[#This Row],[عدد
البلوكات]]*0.12),"")</f>
        <v>0</v>
      </c>
      <c r="AH39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0.02</v>
      </c>
      <c r="AJ393" s="59">
        <f>IFERROR(Table1[[#This Row],[Plan Hour]]/Table1[[#This Row],[ساعات
العمل
الفعلية]],0)</f>
        <v>0</v>
      </c>
      <c r="AK393" s="1">
        <f>IFERROR((Table1[[#This Row],[الكمية 
الفعلية
/م3]]-Table1[[#This Row],[الكمية 
المنتجة
/م3
 ]]),"")</f>
        <v>0</v>
      </c>
      <c r="AU393" s="18"/>
      <c r="AV393" s="18"/>
      <c r="AW393" s="1"/>
      <c r="AX393" s="1"/>
      <c r="AY393" s="1"/>
      <c r="AZ393" s="1"/>
      <c r="BA393" s="1"/>
      <c r="BB393" s="1" t="e">
        <f t="shared" si="59"/>
        <v>#DIV/0!</v>
      </c>
      <c r="BC393" s="1"/>
      <c r="BD393" s="1" t="e">
        <f t="shared" si="61"/>
        <v>#DIV/0!</v>
      </c>
      <c r="BE393" s="1"/>
      <c r="BF393" s="33">
        <f t="shared" si="60"/>
        <v>0</v>
      </c>
      <c r="BG393" s="11" t="e">
        <f t="shared" si="55"/>
        <v>#DIV/0!</v>
      </c>
      <c r="CB393"/>
      <c r="CC393"/>
      <c r="CD393"/>
      <c r="CE393" s="83"/>
      <c r="CF393"/>
      <c r="CG393"/>
      <c r="CH393"/>
      <c r="CI393"/>
      <c r="CJ393"/>
      <c r="CK393"/>
      <c r="CL393"/>
      <c r="CM393"/>
      <c r="CN393"/>
      <c r="CO393"/>
      <c r="CP393"/>
    </row>
    <row r="394" spans="1:94" ht="22.5" customHeight="1">
      <c r="A394" s="22">
        <v>44228</v>
      </c>
      <c r="B394" s="9" t="str">
        <f>TEXT(Table1[[#This Row],[Date]],"dddd")</f>
        <v>الإثنين</v>
      </c>
      <c r="C394" s="9">
        <f>WEEKNUM(Table1[[#This Row],[Date]],16)</f>
        <v>6</v>
      </c>
      <c r="D394" s="9" t="str">
        <f>TEXT(Table1[[#This Row],[Date]],"mmmm")</f>
        <v>فبراير</v>
      </c>
      <c r="E394" s="9" t="str">
        <f>TEXT(Table1[[#This Row],[Date]],"yyyy")</f>
        <v>2021</v>
      </c>
      <c r="F394" s="9" t="s">
        <v>9</v>
      </c>
      <c r="G394" s="9">
        <v>519</v>
      </c>
      <c r="H394" s="9" t="s">
        <v>193</v>
      </c>
      <c r="I394" s="9" t="s">
        <v>86</v>
      </c>
      <c r="J394" s="3">
        <f>IFERROR(VLOOKUP(Table1[[#This Row],[FoamType]],$CB$1:$CC$25,2,FALSE),0)</f>
        <v>3</v>
      </c>
      <c r="K394" s="9">
        <v>200</v>
      </c>
      <c r="L394" s="9">
        <v>100</v>
      </c>
      <c r="M394" s="9">
        <v>2</v>
      </c>
      <c r="N394" s="9"/>
      <c r="O394" s="9"/>
      <c r="P394" s="9"/>
      <c r="Q394" s="9">
        <v>8</v>
      </c>
      <c r="R394" s="9">
        <v>300</v>
      </c>
      <c r="S394" s="9">
        <v>2.2000000000000002</v>
      </c>
      <c r="T394" s="9">
        <f t="shared" si="56"/>
        <v>13.200000000000001</v>
      </c>
      <c r="U394" s="9">
        <v>12</v>
      </c>
      <c r="V394" s="9"/>
      <c r="W394" s="9">
        <v>8</v>
      </c>
      <c r="X394" s="9">
        <f>IFERROR(   Table1[[#This Row],[البلوكات /م3]]+Table1[[#This Row],[البواقى
 المنصرفه
/م3]]-Table1[[#This Row],[البواقى
/م3]],0)</f>
        <v>13.38</v>
      </c>
      <c r="Y394" s="9">
        <f t="shared" si="58"/>
        <v>14.64</v>
      </c>
      <c r="Z394" s="9">
        <v>2</v>
      </c>
      <c r="AA394" s="9">
        <v>0</v>
      </c>
      <c r="AB394" s="9">
        <v>8</v>
      </c>
      <c r="AC394" s="9">
        <v>1.26</v>
      </c>
      <c r="AD394" s="9">
        <f>IFERROR((Table1[[#This Row],[إجمالى الإستهلاك
/م3]]-Table1[[#This Row],[الكمية 
المنتجة
/م3
 ]]),0)</f>
        <v>1.3800000000000008</v>
      </c>
      <c r="AE394" s="29">
        <f>IFERROR((Table1[[#This Row],[الهالك
/م3]]/Table1[[#This Row],[إجمالى الإستهلاك
/م3]]),0)</f>
        <v>0.10313901345291485</v>
      </c>
      <c r="AF394" s="9"/>
      <c r="AG394" s="9">
        <f>IFERROR((Table1[[#This Row],[عدد
البلوكات]]*0.12),"")</f>
        <v>0.24</v>
      </c>
      <c r="AH394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I394" s="9">
        <v>81</v>
      </c>
      <c r="AJ394" s="60">
        <f>IFERROR(Table1[[#This Row],[Plan Hour]]/Table1[[#This Row],[ساعات
العمل
الفعلية]],0)</f>
        <v>4.9382716049382713E-2</v>
      </c>
      <c r="AK394" s="9">
        <f>IFERROR((Table1[[#This Row],[الكمية 
الفعلية
/م3]]-Table1[[#This Row],[الكمية 
المنتجة
/م3
 ]]),"")</f>
        <v>1.2000000000000011</v>
      </c>
      <c r="AL394" s="9"/>
      <c r="AM394" s="9">
        <v>2.2000000000000002</v>
      </c>
      <c r="AN394" s="9"/>
      <c r="AO394" s="9">
        <v>0.45</v>
      </c>
      <c r="AP394" s="9">
        <v>0.45</v>
      </c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 t="e">
        <f t="shared" si="59"/>
        <v>#DIV/0!</v>
      </c>
      <c r="BC394" s="9"/>
      <c r="BD394" s="9" t="e">
        <f t="shared" si="61"/>
        <v>#DIV/0!</v>
      </c>
      <c r="BE394" s="9"/>
      <c r="BF394" s="9">
        <f t="shared" si="60"/>
        <v>0</v>
      </c>
      <c r="BG394" s="9" t="e">
        <f t="shared" si="55"/>
        <v>#DIV/0!</v>
      </c>
      <c r="CB394"/>
      <c r="CC394"/>
      <c r="CD394"/>
      <c r="CE394" s="83"/>
      <c r="CF394"/>
      <c r="CG394"/>
      <c r="CH394"/>
      <c r="CI394"/>
      <c r="CJ394"/>
      <c r="CK394"/>
      <c r="CL394"/>
      <c r="CM394"/>
      <c r="CN394"/>
      <c r="CO394"/>
      <c r="CP394"/>
    </row>
    <row r="395" spans="1:94" ht="22.5" customHeight="1">
      <c r="A395" s="22">
        <v>44228</v>
      </c>
      <c r="B395" s="3" t="str">
        <f>TEXT(Table1[[#This Row],[Date]],"dddd")</f>
        <v>الإثنين</v>
      </c>
      <c r="C395" s="3">
        <f>WEEKNUM(Table1[[#This Row],[Date]],16)</f>
        <v>6</v>
      </c>
      <c r="D395" s="3" t="str">
        <f>TEXT(Table1[[#This Row],[Date]],"mmmm")</f>
        <v>فبراير</v>
      </c>
      <c r="E395" s="3" t="str">
        <f>TEXT(Table1[[#This Row],[Date]],"yyyy")</f>
        <v>2021</v>
      </c>
      <c r="F395" s="3" t="s">
        <v>9</v>
      </c>
      <c r="G395" s="3">
        <v>497</v>
      </c>
      <c r="H395" s="5" t="s">
        <v>60</v>
      </c>
      <c r="I395" s="3" t="s">
        <v>91</v>
      </c>
      <c r="J395" s="3">
        <f>IFERROR(VLOOKUP(Table1[[#This Row],[FoamType]],$CB$1:$CC$25,2,FALSE),0)</f>
        <v>1</v>
      </c>
      <c r="K395" s="3">
        <v>100</v>
      </c>
      <c r="L395" s="3">
        <v>30</v>
      </c>
      <c r="M395" s="3">
        <v>2</v>
      </c>
      <c r="Q395" s="15">
        <v>22</v>
      </c>
      <c r="R395" s="3">
        <v>1000</v>
      </c>
      <c r="S395" s="3">
        <v>2.1</v>
      </c>
      <c r="T395" s="3">
        <f t="shared" si="56"/>
        <v>6.3</v>
      </c>
      <c r="U395" s="4">
        <f t="shared" si="57"/>
        <v>6</v>
      </c>
      <c r="W395" s="4">
        <v>22</v>
      </c>
      <c r="X395" s="4">
        <f>IFERROR(   Table1[[#This Row],[البلوكات /م3]]+Table1[[#This Row],[البواقى
 المنصرفه
/م3]]-Table1[[#This Row],[البواقى
/م3]],0)</f>
        <v>10.51</v>
      </c>
      <c r="Y395" s="21">
        <f t="shared" si="58"/>
        <v>7.32</v>
      </c>
      <c r="Z395" s="3">
        <v>1</v>
      </c>
      <c r="AA395" s="12">
        <v>3.19</v>
      </c>
      <c r="AB395" s="15">
        <v>22</v>
      </c>
      <c r="AC395" s="20">
        <v>0</v>
      </c>
      <c r="AD395" s="9">
        <f>IFERROR((Table1[[#This Row],[إجمالى الإستهلاك
/م3]]-Table1[[#This Row],[الكمية 
المنتجة
/م3
 ]]),0)</f>
        <v>4.51</v>
      </c>
      <c r="AE395" s="29">
        <f>IFERROR((Table1[[#This Row],[الهالك
/م3]]/Table1[[#This Row],[إجمالى الإستهلاك
/م3]]),0)</f>
        <v>0.42911512844909611</v>
      </c>
      <c r="AG395" s="5">
        <f>IFERROR((Table1[[#This Row],[عدد
البلوكات]]*0.12),"")</f>
        <v>0.12</v>
      </c>
      <c r="AH39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</v>
      </c>
      <c r="AJ395" s="59">
        <f>IFERROR(Table1[[#This Row],[Plan Hour]]/Table1[[#This Row],[ساعات
العمل
الفعلية]],0)</f>
        <v>0</v>
      </c>
      <c r="AK395" s="1">
        <f>IFERROR((Table1[[#This Row],[الكمية 
الفعلية
/م3]]-Table1[[#This Row],[الكمية 
المنتجة
/م3
 ]]),"")</f>
        <v>0.29999999999999982</v>
      </c>
      <c r="AP395" s="17">
        <v>2.2000000000000002</v>
      </c>
      <c r="AU395" s="18"/>
      <c r="AV395" s="18"/>
      <c r="AW395" s="1"/>
      <c r="AX395" s="1"/>
      <c r="AY395" s="1"/>
      <c r="AZ395" s="1"/>
      <c r="BA395" s="1"/>
      <c r="BB395" s="1" t="e">
        <f t="shared" si="59"/>
        <v>#DIV/0!</v>
      </c>
      <c r="BC395" s="1"/>
      <c r="BD395" s="1" t="e">
        <f t="shared" si="61"/>
        <v>#DIV/0!</v>
      </c>
      <c r="BE395" s="1"/>
      <c r="BF395" s="33">
        <f t="shared" si="60"/>
        <v>0</v>
      </c>
      <c r="BG395" s="11" t="e">
        <f t="shared" si="55"/>
        <v>#DIV/0!</v>
      </c>
      <c r="CB395"/>
      <c r="CC395"/>
      <c r="CD395"/>
      <c r="CE395" s="83"/>
      <c r="CF395"/>
      <c r="CG395"/>
      <c r="CH395"/>
      <c r="CI395"/>
      <c r="CJ395"/>
      <c r="CK395"/>
      <c r="CL395"/>
      <c r="CM395"/>
      <c r="CN395"/>
      <c r="CO395"/>
      <c r="CP395"/>
    </row>
    <row r="396" spans="1:94" ht="22.5" customHeight="1">
      <c r="A396" s="22">
        <v>44228</v>
      </c>
      <c r="B396" s="3" t="str">
        <f>TEXT(Table1[[#This Row],[Date]],"dddd")</f>
        <v>الإثنين</v>
      </c>
      <c r="C396" s="3">
        <f>WEEKNUM(Table1[[#This Row],[Date]],16)</f>
        <v>6</v>
      </c>
      <c r="D396" s="3" t="str">
        <f>TEXT(Table1[[#This Row],[Date]],"mmmm")</f>
        <v>فبراير</v>
      </c>
      <c r="E396" s="3" t="str">
        <f>TEXT(Table1[[#This Row],[Date]],"yyyy")</f>
        <v>2021</v>
      </c>
      <c r="F396" s="3" t="s">
        <v>9</v>
      </c>
      <c r="G396" s="3">
        <v>497</v>
      </c>
      <c r="H396" s="5" t="s">
        <v>60</v>
      </c>
      <c r="I396" s="3" t="s">
        <v>91</v>
      </c>
      <c r="J396" s="3">
        <f>IFERROR(VLOOKUP(Table1[[#This Row],[FoamType]],$CB$1:$CC$25,2,FALSE),0)</f>
        <v>1</v>
      </c>
      <c r="K396" s="3">
        <v>100</v>
      </c>
      <c r="L396" s="3">
        <v>20</v>
      </c>
      <c r="M396" s="3">
        <v>2</v>
      </c>
      <c r="Q396" s="15">
        <v>22</v>
      </c>
      <c r="R396" s="3">
        <v>1000</v>
      </c>
      <c r="S396" s="3">
        <v>2.1</v>
      </c>
      <c r="T396" s="3">
        <f t="shared" si="56"/>
        <v>4.2</v>
      </c>
      <c r="U396" s="4">
        <f t="shared" si="57"/>
        <v>4</v>
      </c>
      <c r="X396" s="4">
        <f>IFERROR(   Table1[[#This Row],[البلوكات /م3]]+Table1[[#This Row],[البواقى
 المنصرفه
/م3]]-Table1[[#This Row],[البواقى
/م3]],0)</f>
        <v>0</v>
      </c>
      <c r="Y396" s="21">
        <f t="shared" si="58"/>
        <v>0</v>
      </c>
      <c r="AB396" s="15"/>
      <c r="AD396" s="9">
        <f>IFERROR((Table1[[#This Row],[إجمالى الإستهلاك
/م3]]-Table1[[#This Row],[الكمية 
المنتجة
/م3
 ]]),0)</f>
        <v>-4</v>
      </c>
      <c r="AE396" s="29">
        <f>IFERROR((Table1[[#This Row],[الهالك
/م3]]/Table1[[#This Row],[إجمالى الإستهلاك
/م3]]),0)</f>
        <v>0</v>
      </c>
      <c r="AG396" s="5">
        <f>IFERROR((Table1[[#This Row],[عدد
البلوكات]]*0.12),"")</f>
        <v>0</v>
      </c>
      <c r="AH39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396" s="59">
        <f>IFERROR(Table1[[#This Row],[Plan Hour]]/Table1[[#This Row],[ساعات
العمل
الفعلية]],0)</f>
        <v>0</v>
      </c>
      <c r="AK396" s="1">
        <f>IFERROR((Table1[[#This Row],[الكمية 
الفعلية
/م3]]-Table1[[#This Row],[الكمية 
المنتجة
/م3
 ]]),"")</f>
        <v>0.20000000000000018</v>
      </c>
      <c r="AU396" s="18"/>
      <c r="AV396" s="18"/>
      <c r="AW396" s="1"/>
      <c r="AX396" s="1"/>
      <c r="AY396" s="1"/>
      <c r="AZ396" s="1"/>
      <c r="BA396" s="1"/>
      <c r="BB396" s="1" t="e">
        <f t="shared" si="59"/>
        <v>#DIV/0!</v>
      </c>
      <c r="BC396" s="1"/>
      <c r="BD396" s="1" t="e">
        <f t="shared" si="61"/>
        <v>#DIV/0!</v>
      </c>
      <c r="BE396" s="1"/>
      <c r="BF396" s="33">
        <f t="shared" si="60"/>
        <v>0</v>
      </c>
      <c r="BG396" s="11" t="e">
        <f t="shared" si="55"/>
        <v>#DIV/0!</v>
      </c>
      <c r="CB396"/>
      <c r="CC396"/>
      <c r="CD396"/>
      <c r="CE396" s="83"/>
      <c r="CF396"/>
      <c r="CG396"/>
      <c r="CH396"/>
      <c r="CI396"/>
      <c r="CJ396"/>
      <c r="CK396"/>
      <c r="CL396"/>
      <c r="CM396"/>
      <c r="CN396"/>
      <c r="CO396"/>
      <c r="CP396"/>
    </row>
    <row r="397" spans="1:94" ht="22.5" customHeight="1">
      <c r="A397" s="22">
        <v>44228</v>
      </c>
      <c r="B397" s="3" t="str">
        <f>TEXT(Table1[[#This Row],[Date]],"dddd")</f>
        <v>الإثنين</v>
      </c>
      <c r="C397" s="3">
        <f>WEEKNUM(Table1[[#This Row],[Date]],16)</f>
        <v>6</v>
      </c>
      <c r="D397" s="3" t="str">
        <f>TEXT(Table1[[#This Row],[Date]],"mmmm")</f>
        <v>فبراير</v>
      </c>
      <c r="E397" s="3" t="str">
        <f>TEXT(Table1[[#This Row],[Date]],"yyyy")</f>
        <v>2021</v>
      </c>
      <c r="F397" s="3" t="s">
        <v>9</v>
      </c>
      <c r="G397" s="3">
        <v>515</v>
      </c>
      <c r="H397" s="5" t="s">
        <v>113</v>
      </c>
      <c r="I397" s="3" t="s">
        <v>135</v>
      </c>
      <c r="J397" s="3">
        <f>IFERROR(VLOOKUP(Table1[[#This Row],[FoamType]],$CB$1:$CC$25,2,FALSE),0)</f>
        <v>1.5</v>
      </c>
      <c r="K397" s="3">
        <v>40</v>
      </c>
      <c r="L397" s="3">
        <v>20</v>
      </c>
      <c r="M397" s="3">
        <v>19</v>
      </c>
      <c r="Q397" s="15" t="s">
        <v>43</v>
      </c>
      <c r="R397" s="3">
        <v>3265</v>
      </c>
      <c r="S397" s="3">
        <v>19</v>
      </c>
      <c r="T397" s="3">
        <f t="shared" si="56"/>
        <v>49.628</v>
      </c>
      <c r="U397" s="4">
        <f t="shared" si="57"/>
        <v>49.628</v>
      </c>
      <c r="W397" s="4" t="s">
        <v>43</v>
      </c>
      <c r="X397" s="4">
        <f>IFERROR(   Table1[[#This Row],[البلوكات /م3]]+Table1[[#This Row],[البواقى
 المنصرفه
/م3]]-Table1[[#This Row],[البواقى
/م3]],0)</f>
        <v>18.920000000000002</v>
      </c>
      <c r="Y397" s="21">
        <f t="shared" si="58"/>
        <v>21.96</v>
      </c>
      <c r="Z397" s="3">
        <v>3</v>
      </c>
      <c r="AA397" s="12">
        <v>4.8</v>
      </c>
      <c r="AB397" s="15">
        <v>35</v>
      </c>
      <c r="AC397" s="20">
        <v>7.84</v>
      </c>
      <c r="AD397" s="9">
        <f>IFERROR((Table1[[#This Row],[إجمالى الإستهلاك
/م3]]-Table1[[#This Row],[الكمية 
المنتجة
/م3
 ]]),0)</f>
        <v>-30.707999999999998</v>
      </c>
      <c r="AE397" s="29">
        <f>IFERROR((Table1[[#This Row],[الهالك
/م3]]/Table1[[#This Row],[إجمالى الإستهلاك
/م3]]),0)</f>
        <v>-1.6230443974630018</v>
      </c>
      <c r="AG397" s="5">
        <f>IFERROR((Table1[[#This Row],[عدد
البلوكات]]*0.12),"")</f>
        <v>0.36</v>
      </c>
      <c r="AH39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33.085333333333331</v>
      </c>
      <c r="AJ397" s="59">
        <f>IFERROR(Table1[[#This Row],[Plan Hour]]/Table1[[#This Row],[ساعات
العمل
الفعلية]],0)</f>
        <v>0</v>
      </c>
      <c r="AK397" s="1">
        <f>IFERROR((Table1[[#This Row],[الكمية 
الفعلية
/م3]]-Table1[[#This Row],[الكمية 
المنتجة
/م3
 ]]),"")</f>
        <v>0</v>
      </c>
      <c r="AU397" s="18"/>
      <c r="AV397" s="18"/>
      <c r="AW397" s="1"/>
      <c r="AX397" s="1"/>
      <c r="AY397" s="1"/>
      <c r="AZ397" s="1"/>
      <c r="BA397" s="1"/>
      <c r="BB397" s="1" t="e">
        <f t="shared" si="59"/>
        <v>#DIV/0!</v>
      </c>
      <c r="BC397" s="1"/>
      <c r="BD397" s="1" t="e">
        <f t="shared" si="61"/>
        <v>#DIV/0!</v>
      </c>
      <c r="BE397" s="1"/>
      <c r="BF397" s="33">
        <f t="shared" si="60"/>
        <v>0</v>
      </c>
      <c r="BG397" s="11" t="e">
        <f t="shared" si="55"/>
        <v>#DIV/0!</v>
      </c>
      <c r="CB397"/>
      <c r="CC397"/>
      <c r="CD397"/>
      <c r="CE397" s="83"/>
      <c r="CF397"/>
      <c r="CG397"/>
      <c r="CH397"/>
      <c r="CI397"/>
      <c r="CJ397"/>
      <c r="CK397"/>
      <c r="CL397"/>
      <c r="CM397"/>
      <c r="CN397"/>
      <c r="CO397"/>
      <c r="CP397"/>
    </row>
    <row r="398" spans="1:94" ht="22.5" customHeight="1">
      <c r="A398" s="22">
        <v>44228</v>
      </c>
      <c r="B398" s="3" t="str">
        <f>TEXT(Table1[[#This Row],[Date]],"dddd")</f>
        <v>الإثنين</v>
      </c>
      <c r="C398" s="3">
        <f>WEEKNUM(Table1[[#This Row],[Date]],16)</f>
        <v>6</v>
      </c>
      <c r="D398" s="3" t="str">
        <f>TEXT(Table1[[#This Row],[Date]],"mmmm")</f>
        <v>فبراير</v>
      </c>
      <c r="E398" s="3" t="str">
        <f>TEXT(Table1[[#This Row],[Date]],"yyyy")</f>
        <v>2021</v>
      </c>
      <c r="F398" s="3" t="s">
        <v>9</v>
      </c>
      <c r="G398" s="3">
        <v>151</v>
      </c>
      <c r="H398" s="5" t="s">
        <v>113</v>
      </c>
      <c r="I398" s="3" t="s">
        <v>135</v>
      </c>
      <c r="J398" s="3">
        <f>IFERROR(VLOOKUP(Table1[[#This Row],[FoamType]],$CB$1:$CC$25,2,FALSE),0)</f>
        <v>1.5</v>
      </c>
      <c r="K398" s="3">
        <v>40</v>
      </c>
      <c r="L398" s="3">
        <v>40</v>
      </c>
      <c r="M398" s="3">
        <v>29</v>
      </c>
      <c r="Q398" s="15" t="s">
        <v>43</v>
      </c>
      <c r="R398" s="3">
        <v>40</v>
      </c>
      <c r="S398" s="3">
        <v>29</v>
      </c>
      <c r="T398" s="3">
        <f t="shared" si="56"/>
        <v>1.8560000000000001</v>
      </c>
      <c r="U398" s="4">
        <f t="shared" si="57"/>
        <v>1.8560000000000001</v>
      </c>
      <c r="W398" s="4" t="s">
        <v>43</v>
      </c>
      <c r="X398" s="4">
        <f>IFERROR(   Table1[[#This Row],[البلوكات /م3]]+Table1[[#This Row],[البواقى
 المنصرفه
/م3]]-Table1[[#This Row],[البواقى
/م3]],0)</f>
        <v>36</v>
      </c>
      <c r="Y398" s="21">
        <v>36</v>
      </c>
      <c r="Z398" s="3">
        <v>6</v>
      </c>
      <c r="AB398" s="15"/>
      <c r="AD398" s="9">
        <f>IFERROR((Table1[[#This Row],[إجمالى الإستهلاك
/م3]]-Table1[[#This Row],[الكمية 
المنتجة
/م3
 ]]),0)</f>
        <v>34.143999999999998</v>
      </c>
      <c r="AE398" s="29">
        <f>IFERROR((Table1[[#This Row],[الهالك
/م3]]/Table1[[#This Row],[إجمالى الإستهلاك
/م3]]),0)</f>
        <v>0.94844444444444442</v>
      </c>
      <c r="AG398" s="5">
        <f>IFERROR((Table1[[#This Row],[عدد
البلوكات]]*0.12),"")</f>
        <v>0.72</v>
      </c>
      <c r="AH39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1.2373333333333334</v>
      </c>
      <c r="AJ398" s="59">
        <f>IFERROR(Table1[[#This Row],[Plan Hour]]/Table1[[#This Row],[ساعات
العمل
الفعلية]],0)</f>
        <v>0</v>
      </c>
      <c r="AK398" s="1">
        <f>IFERROR((Table1[[#This Row],[الكمية 
الفعلية
/م3]]-Table1[[#This Row],[الكمية 
المنتجة
/م3
 ]]),"")</f>
        <v>0</v>
      </c>
      <c r="AU398" s="18"/>
      <c r="AV398" s="18"/>
      <c r="AW398" s="1"/>
      <c r="AX398" s="1"/>
      <c r="AY398" s="1"/>
      <c r="AZ398" s="1"/>
      <c r="BA398" s="1"/>
      <c r="BB398" s="1" t="e">
        <f t="shared" si="59"/>
        <v>#DIV/0!</v>
      </c>
      <c r="BC398" s="1"/>
      <c r="BD398" s="1" t="e">
        <f t="shared" si="61"/>
        <v>#DIV/0!</v>
      </c>
      <c r="BE398" s="1"/>
      <c r="BF398" s="33">
        <f t="shared" si="60"/>
        <v>0</v>
      </c>
      <c r="BG398" s="11" t="e">
        <f t="shared" si="55"/>
        <v>#DIV/0!</v>
      </c>
      <c r="CB398"/>
      <c r="CC398"/>
      <c r="CD398"/>
      <c r="CE398" s="83"/>
      <c r="CF398"/>
      <c r="CG398"/>
      <c r="CH398"/>
      <c r="CI398"/>
      <c r="CJ398"/>
      <c r="CK398"/>
      <c r="CL398"/>
      <c r="CM398"/>
      <c r="CN398"/>
      <c r="CO398"/>
      <c r="CP398"/>
    </row>
    <row r="399" spans="1:94" ht="22.5" customHeight="1">
      <c r="A399" s="22">
        <v>44228</v>
      </c>
      <c r="B399" s="3" t="str">
        <f>TEXT(Table1[[#This Row],[Date]],"dddd")</f>
        <v>الإثنين</v>
      </c>
      <c r="C399" s="3">
        <f>WEEKNUM(Table1[[#This Row],[Date]],16)</f>
        <v>6</v>
      </c>
      <c r="D399" s="3" t="str">
        <f>TEXT(Table1[[#This Row],[Date]],"mmmm")</f>
        <v>فبراير</v>
      </c>
      <c r="E399" s="3" t="str">
        <f>TEXT(Table1[[#This Row],[Date]],"yyyy")</f>
        <v>2021</v>
      </c>
      <c r="F399" s="3" t="s">
        <v>9</v>
      </c>
      <c r="G399" s="3">
        <v>384</v>
      </c>
      <c r="H399" s="5" t="s">
        <v>192</v>
      </c>
      <c r="I399" s="3" t="s">
        <v>84</v>
      </c>
      <c r="J399" s="3">
        <f>IFERROR(VLOOKUP(Table1[[#This Row],[FoamType]],$CB$1:$CC$25,2,FALSE),0)</f>
        <v>4</v>
      </c>
      <c r="K399" s="3">
        <v>40</v>
      </c>
      <c r="L399" s="3">
        <v>40</v>
      </c>
      <c r="M399" s="3">
        <v>25</v>
      </c>
      <c r="Q399" s="15">
        <v>12</v>
      </c>
      <c r="R399" s="3">
        <v>1330</v>
      </c>
      <c r="S399" s="3">
        <v>25</v>
      </c>
      <c r="T399" s="3">
        <f t="shared" si="56"/>
        <v>53.2</v>
      </c>
      <c r="U399" s="4">
        <f t="shared" si="57"/>
        <v>53.2</v>
      </c>
      <c r="W399" s="4">
        <v>12</v>
      </c>
      <c r="X399" s="4">
        <f>IFERROR(   Table1[[#This Row],[البلوكات /م3]]+Table1[[#This Row],[البواقى
 المنصرفه
/م3]]-Table1[[#This Row],[البواقى
/م3]],0)</f>
        <v>57.2</v>
      </c>
      <c r="Y399" s="21">
        <f t="shared" si="58"/>
        <v>73.2</v>
      </c>
      <c r="Z399" s="3">
        <v>10</v>
      </c>
      <c r="AA399" s="12">
        <v>0</v>
      </c>
      <c r="AB399" s="15">
        <v>12</v>
      </c>
      <c r="AC399" s="20">
        <v>16</v>
      </c>
      <c r="AD399" s="9">
        <f>IFERROR((Table1[[#This Row],[إجمالى الإستهلاك
/م3]]-Table1[[#This Row],[الكمية 
المنتجة
/م3
 ]]),0)</f>
        <v>4</v>
      </c>
      <c r="AE399" s="29">
        <f>IFERROR((Table1[[#This Row],[الهالك
/م3]]/Table1[[#This Row],[إجمالى الإستهلاك
/م3]]),0)</f>
        <v>6.9930069930069921E-2</v>
      </c>
      <c r="AG399" s="5">
        <f>IFERROR((Table1[[#This Row],[عدد
البلوكات]]*0.12),"")</f>
        <v>1.2</v>
      </c>
      <c r="AH39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13.3</v>
      </c>
      <c r="AJ399" s="59">
        <f>IFERROR(Table1[[#This Row],[Plan Hour]]/Table1[[#This Row],[ساعات
العمل
الفعلية]],0)</f>
        <v>0</v>
      </c>
      <c r="AK399" s="1">
        <f>IFERROR((Table1[[#This Row],[الكمية 
الفعلية
/م3]]-Table1[[#This Row],[الكمية 
المنتجة
/م3
 ]]),"")</f>
        <v>0</v>
      </c>
      <c r="AU399" s="18"/>
      <c r="AV399" s="18"/>
      <c r="AW399" s="1"/>
      <c r="AX399" s="1"/>
      <c r="AY399" s="1"/>
      <c r="AZ399" s="1"/>
      <c r="BA399" s="1"/>
      <c r="BB399" s="1" t="e">
        <f t="shared" si="59"/>
        <v>#DIV/0!</v>
      </c>
      <c r="BC399" s="1"/>
      <c r="BD399" s="1" t="e">
        <f t="shared" si="61"/>
        <v>#DIV/0!</v>
      </c>
      <c r="BE399" s="1"/>
      <c r="BF399" s="33">
        <f t="shared" si="60"/>
        <v>0</v>
      </c>
      <c r="BG399" s="11" t="e">
        <f t="shared" si="55"/>
        <v>#DIV/0!</v>
      </c>
      <c r="CB399"/>
      <c r="CC399"/>
      <c r="CD399"/>
      <c r="CE399" s="83"/>
      <c r="CF399"/>
      <c r="CG399"/>
      <c r="CH399"/>
      <c r="CI399"/>
      <c r="CJ399"/>
      <c r="CK399"/>
      <c r="CL399"/>
      <c r="CM399"/>
      <c r="CN399"/>
      <c r="CO399"/>
      <c r="CP399"/>
    </row>
    <row r="400" spans="1:94" ht="22.5" customHeight="1">
      <c r="A400" s="22">
        <v>44228</v>
      </c>
      <c r="B400" s="9" t="str">
        <f>TEXT(Table1[[#This Row],[Date]],"dddd")</f>
        <v>الإثنين</v>
      </c>
      <c r="C400" s="9">
        <f>WEEKNUM(Table1[[#This Row],[Date]],16)</f>
        <v>6</v>
      </c>
      <c r="D400" s="9" t="str">
        <f>TEXT(Table1[[#This Row],[Date]],"mmmm")</f>
        <v>فبراير</v>
      </c>
      <c r="E400" s="9" t="str">
        <f>TEXT(Table1[[#This Row],[Date]],"yyyy")</f>
        <v>2021</v>
      </c>
      <c r="F400" s="9" t="s">
        <v>8</v>
      </c>
      <c r="G400" s="9">
        <v>481</v>
      </c>
      <c r="H400" s="9" t="s">
        <v>70</v>
      </c>
      <c r="I400" s="9" t="s">
        <v>92</v>
      </c>
      <c r="J400" s="3">
        <f>IFERROR(VLOOKUP(Table1[[#This Row],[FoamType]],$CB$1:$CC$25,2,FALSE),0)</f>
        <v>0.6</v>
      </c>
      <c r="K400" s="9">
        <v>62</v>
      </c>
      <c r="L400" s="9">
        <v>33</v>
      </c>
      <c r="M400" s="9">
        <v>4</v>
      </c>
      <c r="N400" s="9"/>
      <c r="O400" s="9"/>
      <c r="P400" s="9"/>
      <c r="Q400" s="9">
        <v>15</v>
      </c>
      <c r="R400" s="9">
        <v>1000</v>
      </c>
      <c r="S400" s="9">
        <v>4.0999999999999996</v>
      </c>
      <c r="T400" s="9">
        <f t="shared" si="56"/>
        <v>8.3885999999999985</v>
      </c>
      <c r="U400" s="9">
        <f t="shared" si="57"/>
        <v>8.1839999999999993</v>
      </c>
      <c r="V400" s="9"/>
      <c r="W400" s="9">
        <v>15</v>
      </c>
      <c r="X400" s="9">
        <f>IFERROR(   Table1[[#This Row],[البلوكات /م3]]+Table1[[#This Row],[البواقى
 المنصرفه
/م3]]-Table1[[#This Row],[البواقى
/م3]],0)</f>
        <v>22.1</v>
      </c>
      <c r="Y400" s="9">
        <f t="shared" si="58"/>
        <v>36.6</v>
      </c>
      <c r="Z400" s="9">
        <v>5</v>
      </c>
      <c r="AA400" s="9">
        <v>0</v>
      </c>
      <c r="AB400" s="9">
        <v>15</v>
      </c>
      <c r="AC400" s="9">
        <v>14.5</v>
      </c>
      <c r="AD400" s="9">
        <f>IFERROR((Table1[[#This Row],[إجمالى الإستهلاك
/م3]]-Table1[[#This Row],[الكمية 
المنتجة
/م3
 ]]),0)</f>
        <v>13.916000000000002</v>
      </c>
      <c r="AE400" s="29">
        <f>IFERROR((Table1[[#This Row],[الهالك
/م3]]/Table1[[#This Row],[إجمالى الإستهلاك
/م3]]),0)</f>
        <v>0.62968325791855206</v>
      </c>
      <c r="AF400" s="9"/>
      <c r="AG400" s="9">
        <f>IFERROR((Table1[[#This Row],[عدد
البلوكات]]*0.12),"")</f>
        <v>0.6</v>
      </c>
      <c r="AH400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13.639999999999999</v>
      </c>
      <c r="AI400" s="9">
        <v>44</v>
      </c>
      <c r="AJ400" s="60">
        <f>IFERROR(Table1[[#This Row],[Plan Hour]]/Table1[[#This Row],[ساعات
العمل
الفعلية]],0)</f>
        <v>0.31</v>
      </c>
      <c r="AK400" s="9">
        <f>IFERROR((Table1[[#This Row],[الكمية 
الفعلية
/م3]]-Table1[[#This Row],[الكمية 
المنتجة
/م3
 ]]),"")</f>
        <v>0.20459999999999923</v>
      </c>
      <c r="AL400" s="9"/>
      <c r="AM400" s="9"/>
      <c r="AN400" s="9"/>
      <c r="AO400" s="9"/>
      <c r="AP400" s="9">
        <v>0</v>
      </c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 t="e">
        <f t="shared" si="59"/>
        <v>#DIV/0!</v>
      </c>
      <c r="BC400" s="9"/>
      <c r="BD400" s="9" t="e">
        <f t="shared" si="61"/>
        <v>#DIV/0!</v>
      </c>
      <c r="BE400" s="9"/>
      <c r="BF400" s="9">
        <f t="shared" si="60"/>
        <v>0</v>
      </c>
      <c r="BG400" s="9" t="e">
        <f t="shared" si="55"/>
        <v>#DIV/0!</v>
      </c>
      <c r="CB400"/>
      <c r="CC400"/>
      <c r="CD400"/>
      <c r="CE400" s="83"/>
      <c r="CF400"/>
      <c r="CG400"/>
      <c r="CH400"/>
      <c r="CI400"/>
      <c r="CJ400"/>
      <c r="CK400"/>
      <c r="CL400"/>
      <c r="CM400"/>
      <c r="CN400"/>
      <c r="CO400"/>
      <c r="CP400"/>
    </row>
    <row r="401" spans="1:94" ht="22.5" customHeight="1">
      <c r="A401" s="22">
        <v>44228</v>
      </c>
      <c r="B401" s="3" t="str">
        <f>TEXT(Table1[[#This Row],[Date]],"dddd")</f>
        <v>الإثنين</v>
      </c>
      <c r="C401" s="3">
        <f>WEEKNUM(Table1[[#This Row],[Date]],16)</f>
        <v>6</v>
      </c>
      <c r="D401" s="3" t="str">
        <f>TEXT(Table1[[#This Row],[Date]],"mmmm")</f>
        <v>فبراير</v>
      </c>
      <c r="E401" s="3" t="str">
        <f>TEXT(Table1[[#This Row],[Date]],"yyyy")</f>
        <v>2021</v>
      </c>
      <c r="F401" s="3" t="s">
        <v>8</v>
      </c>
      <c r="G401" s="3">
        <v>481</v>
      </c>
      <c r="H401" s="5" t="s">
        <v>70</v>
      </c>
      <c r="I401" s="3" t="s">
        <v>92</v>
      </c>
      <c r="J401" s="3">
        <f>IFERROR(VLOOKUP(Table1[[#This Row],[FoamType]],$CB$1:$CC$25,2,FALSE),0)</f>
        <v>0.6</v>
      </c>
      <c r="K401" s="3">
        <v>48</v>
      </c>
      <c r="L401" s="3">
        <v>16</v>
      </c>
      <c r="M401" s="3">
        <v>0.5</v>
      </c>
      <c r="Q401" s="15">
        <v>15</v>
      </c>
      <c r="R401" s="3">
        <v>5000</v>
      </c>
      <c r="S401" s="3">
        <v>0.6</v>
      </c>
      <c r="T401" s="3">
        <f t="shared" si="56"/>
        <v>2.3039999999999998</v>
      </c>
      <c r="U401" s="4">
        <f t="shared" si="57"/>
        <v>1.92</v>
      </c>
      <c r="X401" s="4">
        <f>IFERROR(   Table1[[#This Row],[البلوكات /م3]]+Table1[[#This Row],[البواقى
 المنصرفه
/م3]]-Table1[[#This Row],[البواقى
/م3]],0)</f>
        <v>0</v>
      </c>
      <c r="Y401" s="21">
        <f t="shared" si="58"/>
        <v>0</v>
      </c>
      <c r="AB401" s="15"/>
      <c r="AD401" s="9">
        <f>IFERROR((Table1[[#This Row],[إجمالى الإستهلاك
/م3]]-Table1[[#This Row],[الكمية 
المنتجة
/م3
 ]]),0)</f>
        <v>-1.92</v>
      </c>
      <c r="AE401" s="29">
        <f>IFERROR((Table1[[#This Row],[الهالك
/م3]]/Table1[[#This Row],[إجمالى الإستهلاك
/م3]]),0)</f>
        <v>0</v>
      </c>
      <c r="AG401" s="5">
        <f>IFERROR((Table1[[#This Row],[عدد
البلوكات]]*0.12),"")</f>
        <v>0</v>
      </c>
      <c r="AH40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401" s="59">
        <f>IFERROR(Table1[[#This Row],[Plan Hour]]/Table1[[#This Row],[ساعات
العمل
الفعلية]],0)</f>
        <v>0</v>
      </c>
      <c r="AK401" s="1">
        <f>IFERROR((Table1[[#This Row],[الكمية 
الفعلية
/م3]]-Table1[[#This Row],[الكمية 
المنتجة
/م3
 ]]),"")</f>
        <v>0.3839999999999999</v>
      </c>
      <c r="AU401" s="18"/>
      <c r="AV401" s="18"/>
      <c r="AW401" s="1"/>
      <c r="AX401" s="1"/>
      <c r="AY401" s="1"/>
      <c r="AZ401" s="1"/>
      <c r="BA401" s="1"/>
      <c r="BB401" s="1" t="e">
        <f t="shared" si="59"/>
        <v>#DIV/0!</v>
      </c>
      <c r="BC401" s="1"/>
      <c r="BD401" s="1" t="e">
        <f t="shared" si="61"/>
        <v>#DIV/0!</v>
      </c>
      <c r="BE401" s="1"/>
      <c r="BF401" s="33">
        <f t="shared" si="60"/>
        <v>0</v>
      </c>
      <c r="BG401" s="11" t="e">
        <f t="shared" si="55"/>
        <v>#DIV/0!</v>
      </c>
      <c r="CB401"/>
      <c r="CC401"/>
      <c r="CD401"/>
      <c r="CE401" s="83"/>
      <c r="CF401"/>
      <c r="CG401"/>
      <c r="CH401"/>
      <c r="CI401"/>
      <c r="CJ401"/>
      <c r="CK401"/>
      <c r="CL401"/>
      <c r="CM401"/>
      <c r="CN401"/>
      <c r="CO401"/>
      <c r="CP401"/>
    </row>
    <row r="402" spans="1:94" ht="22.5" customHeight="1">
      <c r="A402" s="22">
        <v>44228</v>
      </c>
      <c r="B402" s="3" t="str">
        <f>TEXT(Table1[[#This Row],[Date]],"dddd")</f>
        <v>الإثنين</v>
      </c>
      <c r="C402" s="3">
        <f>WEEKNUM(Table1[[#This Row],[Date]],16)</f>
        <v>6</v>
      </c>
      <c r="D402" s="3" t="str">
        <f>TEXT(Table1[[#This Row],[Date]],"mmmm")</f>
        <v>فبراير</v>
      </c>
      <c r="E402" s="3" t="str">
        <f>TEXT(Table1[[#This Row],[Date]],"yyyy")</f>
        <v>2021</v>
      </c>
      <c r="F402" s="3" t="s">
        <v>8</v>
      </c>
      <c r="G402" s="3">
        <v>481</v>
      </c>
      <c r="H402" s="5" t="s">
        <v>70</v>
      </c>
      <c r="I402" s="3" t="s">
        <v>92</v>
      </c>
      <c r="J402" s="3">
        <f>IFERROR(VLOOKUP(Table1[[#This Row],[FoamType]],$CB$1:$CC$25,2,FALSE),0)</f>
        <v>0.6</v>
      </c>
      <c r="K402" s="3">
        <v>30</v>
      </c>
      <c r="L402" s="3">
        <v>16.5</v>
      </c>
      <c r="M402" s="3">
        <v>2</v>
      </c>
      <c r="Q402" s="15">
        <v>15</v>
      </c>
      <c r="R402" s="3">
        <v>4000</v>
      </c>
      <c r="S402" s="3">
        <v>2.1</v>
      </c>
      <c r="T402" s="3">
        <f t="shared" si="56"/>
        <v>4.1580000000000004</v>
      </c>
      <c r="U402" s="4">
        <f t="shared" si="57"/>
        <v>3.96</v>
      </c>
      <c r="X402" s="4">
        <f>IFERROR(   Table1[[#This Row],[البلوكات /م3]]+Table1[[#This Row],[البواقى
 المنصرفه
/م3]]-Table1[[#This Row],[البواقى
/م3]],0)</f>
        <v>0</v>
      </c>
      <c r="Y402" s="21">
        <f t="shared" si="58"/>
        <v>0</v>
      </c>
      <c r="AB402" s="15"/>
      <c r="AD402" s="9">
        <f>IFERROR((Table1[[#This Row],[إجمالى الإستهلاك
/م3]]-Table1[[#This Row],[الكمية 
المنتجة
/م3
 ]]),0)</f>
        <v>-3.96</v>
      </c>
      <c r="AE402" s="29">
        <f>IFERROR((Table1[[#This Row],[الهالك
/م3]]/Table1[[#This Row],[إجمالى الإستهلاك
/م3]]),0)</f>
        <v>0</v>
      </c>
      <c r="AG402" s="5">
        <f>IFERROR((Table1[[#This Row],[عدد
البلوكات]]*0.12),"")</f>
        <v>0</v>
      </c>
      <c r="AH40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6.6000000000000005</v>
      </c>
      <c r="AJ402" s="59">
        <f>IFERROR(Table1[[#This Row],[Plan Hour]]/Table1[[#This Row],[ساعات
العمل
الفعلية]],0)</f>
        <v>0</v>
      </c>
      <c r="AK402" s="1">
        <f>IFERROR((Table1[[#This Row],[الكمية 
الفعلية
/م3]]-Table1[[#This Row],[الكمية 
المنتجة
/م3
 ]]),"")</f>
        <v>0.1980000000000004</v>
      </c>
      <c r="AU402" s="18"/>
      <c r="AV402" s="18"/>
      <c r="AW402" s="1"/>
      <c r="AX402" s="1"/>
      <c r="AY402" s="1"/>
      <c r="AZ402" s="1"/>
      <c r="BA402" s="1"/>
      <c r="BB402" s="1" t="e">
        <f t="shared" si="59"/>
        <v>#DIV/0!</v>
      </c>
      <c r="BC402" s="1"/>
      <c r="BD402" s="1" t="e">
        <f t="shared" si="61"/>
        <v>#DIV/0!</v>
      </c>
      <c r="BE402" s="1"/>
      <c r="BF402" s="33">
        <f t="shared" si="60"/>
        <v>0</v>
      </c>
      <c r="BG402" s="11" t="e">
        <f t="shared" si="55"/>
        <v>#DIV/0!</v>
      </c>
      <c r="CB402"/>
      <c r="CC402"/>
      <c r="CD402"/>
      <c r="CE402" s="83"/>
      <c r="CF402"/>
      <c r="CG402"/>
      <c r="CH402"/>
      <c r="CI402"/>
      <c r="CJ402"/>
      <c r="CK402"/>
      <c r="CL402"/>
      <c r="CM402"/>
      <c r="CN402"/>
      <c r="CO402"/>
      <c r="CP402"/>
    </row>
    <row r="403" spans="1:94" ht="22.5" customHeight="1">
      <c r="A403" s="22">
        <v>44228</v>
      </c>
      <c r="B403" s="3" t="str">
        <f>TEXT(Table1[[#This Row],[Date]],"dddd")</f>
        <v>الإثنين</v>
      </c>
      <c r="C403" s="3">
        <f>WEEKNUM(Table1[[#This Row],[Date]],16)</f>
        <v>6</v>
      </c>
      <c r="D403" s="3" t="str">
        <f>TEXT(Table1[[#This Row],[Date]],"mmmm")</f>
        <v>فبراير</v>
      </c>
      <c r="E403" s="3" t="str">
        <f>TEXT(Table1[[#This Row],[Date]],"yyyy")</f>
        <v>2021</v>
      </c>
      <c r="F403" s="3" t="s">
        <v>8</v>
      </c>
      <c r="G403" s="3">
        <v>481</v>
      </c>
      <c r="H403" s="5" t="s">
        <v>70</v>
      </c>
      <c r="I403" s="3" t="s">
        <v>92</v>
      </c>
      <c r="J403" s="3">
        <f>IFERROR(VLOOKUP(Table1[[#This Row],[FoamType]],$CB$1:$CC$25,2,FALSE),0)</f>
        <v>0.6</v>
      </c>
      <c r="K403" s="3">
        <v>36</v>
      </c>
      <c r="L403" s="3">
        <v>30</v>
      </c>
      <c r="M403" s="3">
        <v>2</v>
      </c>
      <c r="Q403" s="15">
        <v>15</v>
      </c>
      <c r="R403" s="3">
        <v>800</v>
      </c>
      <c r="S403" s="3">
        <v>2.1</v>
      </c>
      <c r="T403" s="3">
        <f t="shared" si="56"/>
        <v>1.8144</v>
      </c>
      <c r="U403" s="4">
        <f t="shared" si="57"/>
        <v>1.728</v>
      </c>
      <c r="X403" s="4">
        <f>IFERROR(   Table1[[#This Row],[البلوكات /م3]]+Table1[[#This Row],[البواقى
 المنصرفه
/م3]]-Table1[[#This Row],[البواقى
/م3]],0)</f>
        <v>0</v>
      </c>
      <c r="Y403" s="21">
        <f t="shared" si="58"/>
        <v>0</v>
      </c>
      <c r="AB403" s="15"/>
      <c r="AD403" s="9">
        <f>IFERROR((Table1[[#This Row],[إجمالى الإستهلاك
/م3]]-Table1[[#This Row],[الكمية 
المنتجة
/م3
 ]]),0)</f>
        <v>-1.728</v>
      </c>
      <c r="AE403" s="29">
        <f>IFERROR((Table1[[#This Row],[الهالك
/م3]]/Table1[[#This Row],[إجمالى الإستهلاك
/م3]]),0)</f>
        <v>0</v>
      </c>
      <c r="AG403" s="5">
        <f>IFERROR((Table1[[#This Row],[عدد
البلوكات]]*0.12),"")</f>
        <v>0</v>
      </c>
      <c r="AH40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2.88</v>
      </c>
      <c r="AJ403" s="59">
        <f>IFERROR(Table1[[#This Row],[Plan Hour]]/Table1[[#This Row],[ساعات
العمل
الفعلية]],0)</f>
        <v>0</v>
      </c>
      <c r="AK403" s="1">
        <f>IFERROR((Table1[[#This Row],[الكمية 
الفعلية
/م3]]-Table1[[#This Row],[الكمية 
المنتجة
/م3
 ]]),"")</f>
        <v>8.6400000000000032E-2</v>
      </c>
      <c r="AU403" s="18"/>
      <c r="AV403" s="18"/>
      <c r="AW403" s="1"/>
      <c r="AX403" s="1"/>
      <c r="AY403" s="1"/>
      <c r="AZ403" s="1"/>
      <c r="BA403" s="1"/>
      <c r="BB403" s="1" t="e">
        <f t="shared" si="59"/>
        <v>#DIV/0!</v>
      </c>
      <c r="BC403" s="1"/>
      <c r="BD403" s="1" t="e">
        <f t="shared" si="61"/>
        <v>#DIV/0!</v>
      </c>
      <c r="BE403" s="1"/>
      <c r="BF403" s="33">
        <f t="shared" si="60"/>
        <v>0</v>
      </c>
      <c r="BG403" s="11" t="e">
        <f t="shared" si="55"/>
        <v>#DIV/0!</v>
      </c>
      <c r="CB403"/>
      <c r="CC403"/>
      <c r="CD403"/>
      <c r="CE403" s="83"/>
      <c r="CF403"/>
      <c r="CG403"/>
      <c r="CH403"/>
      <c r="CI403"/>
      <c r="CJ403"/>
      <c r="CK403"/>
      <c r="CL403"/>
      <c r="CM403"/>
      <c r="CN403"/>
      <c r="CO403"/>
      <c r="CP403"/>
    </row>
    <row r="404" spans="1:94" ht="22.5" customHeight="1">
      <c r="A404" s="22">
        <v>44228</v>
      </c>
      <c r="B404" s="3" t="str">
        <f>TEXT(Table1[[#This Row],[Date]],"dddd")</f>
        <v>الإثنين</v>
      </c>
      <c r="C404" s="3">
        <f>WEEKNUM(Table1[[#This Row],[Date]],16)</f>
        <v>6</v>
      </c>
      <c r="D404" s="3" t="str">
        <f>TEXT(Table1[[#This Row],[Date]],"mmmm")</f>
        <v>فبراير</v>
      </c>
      <c r="E404" s="3" t="str">
        <f>TEXT(Table1[[#This Row],[Date]],"yyyy")</f>
        <v>2021</v>
      </c>
      <c r="F404" s="3" t="s">
        <v>8</v>
      </c>
      <c r="G404" s="3">
        <v>481</v>
      </c>
      <c r="H404" s="5" t="s">
        <v>70</v>
      </c>
      <c r="I404" s="3" t="s">
        <v>92</v>
      </c>
      <c r="J404" s="3">
        <f>IFERROR(VLOOKUP(Table1[[#This Row],[FoamType]],$CB$1:$CC$25,2,FALSE),0)</f>
        <v>0.6</v>
      </c>
      <c r="K404" s="3">
        <v>33</v>
      </c>
      <c r="L404" s="3">
        <v>20</v>
      </c>
      <c r="M404" s="3">
        <v>2</v>
      </c>
      <c r="Q404" s="15">
        <v>15</v>
      </c>
      <c r="R404" s="3">
        <v>1400</v>
      </c>
      <c r="S404" s="3">
        <v>2.1</v>
      </c>
      <c r="T404" s="3">
        <f t="shared" si="56"/>
        <v>1.9403999999999999</v>
      </c>
      <c r="U404" s="4">
        <f t="shared" si="57"/>
        <v>1.8480000000000001</v>
      </c>
      <c r="X404" s="4">
        <f>IFERROR(   Table1[[#This Row],[البلوكات /م3]]+Table1[[#This Row],[البواقى
 المنصرفه
/م3]]-Table1[[#This Row],[البواقى
/م3]],0)</f>
        <v>0</v>
      </c>
      <c r="Y404" s="21">
        <f t="shared" si="58"/>
        <v>0</v>
      </c>
      <c r="AB404" s="15"/>
      <c r="AD404" s="9">
        <f>IFERROR((Table1[[#This Row],[إجمالى الإستهلاك
/م3]]-Table1[[#This Row],[الكمية 
المنتجة
/م3
 ]]),0)</f>
        <v>-1.8480000000000001</v>
      </c>
      <c r="AE404" s="29">
        <f>IFERROR((Table1[[#This Row],[الهالك
/م3]]/Table1[[#This Row],[إجمالى الإستهلاك
/م3]]),0)</f>
        <v>0</v>
      </c>
      <c r="AG404" s="5">
        <f>IFERROR((Table1[[#This Row],[عدد
البلوكات]]*0.12),"")</f>
        <v>0</v>
      </c>
      <c r="AH40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3.08</v>
      </c>
      <c r="AJ404" s="59">
        <f>IFERROR(Table1[[#This Row],[Plan Hour]]/Table1[[#This Row],[ساعات
العمل
الفعلية]],0)</f>
        <v>0</v>
      </c>
      <c r="AK404" s="1">
        <f>IFERROR((Table1[[#This Row],[الكمية 
الفعلية
/م3]]-Table1[[#This Row],[الكمية 
المنتجة
/م3
 ]]),"")</f>
        <v>9.2399999999999816E-2</v>
      </c>
      <c r="AU404" s="18"/>
      <c r="AV404" s="18"/>
      <c r="AW404" s="1"/>
      <c r="AX404" s="1"/>
      <c r="AY404" s="1"/>
      <c r="AZ404" s="1"/>
      <c r="BA404" s="1"/>
      <c r="BB404" s="1" t="e">
        <f t="shared" si="59"/>
        <v>#DIV/0!</v>
      </c>
      <c r="BC404" s="1"/>
      <c r="BD404" s="1" t="e">
        <f t="shared" si="61"/>
        <v>#DIV/0!</v>
      </c>
      <c r="BE404" s="1"/>
      <c r="BF404" s="33">
        <f t="shared" si="60"/>
        <v>0</v>
      </c>
      <c r="BG404" s="11" t="e">
        <f t="shared" si="55"/>
        <v>#DIV/0!</v>
      </c>
      <c r="CB404"/>
      <c r="CC404"/>
      <c r="CD404"/>
      <c r="CE404" s="83"/>
      <c r="CF404"/>
      <c r="CG404"/>
      <c r="CH404"/>
      <c r="CI404"/>
      <c r="CJ404"/>
      <c r="CK404"/>
      <c r="CL404"/>
      <c r="CM404"/>
      <c r="CN404"/>
      <c r="CO404"/>
      <c r="CP404"/>
    </row>
    <row r="405" spans="1:94" ht="22.5" customHeight="1">
      <c r="A405" s="22">
        <v>44228</v>
      </c>
      <c r="B405" s="3" t="str">
        <f>TEXT(Table1[[#This Row],[Date]],"dddd")</f>
        <v>الإثنين</v>
      </c>
      <c r="C405" s="3">
        <f>WEEKNUM(Table1[[#This Row],[Date]],16)</f>
        <v>6</v>
      </c>
      <c r="D405" s="3" t="str">
        <f>TEXT(Table1[[#This Row],[Date]],"mmmm")</f>
        <v>فبراير</v>
      </c>
      <c r="E405" s="3" t="str">
        <f>TEXT(Table1[[#This Row],[Date]],"yyyy")</f>
        <v>2021</v>
      </c>
      <c r="F405" s="3" t="s">
        <v>8</v>
      </c>
      <c r="G405" s="3">
        <v>3</v>
      </c>
      <c r="H405" s="5" t="s">
        <v>47</v>
      </c>
      <c r="I405" s="3" t="s">
        <v>92</v>
      </c>
      <c r="J405" s="3">
        <f>IFERROR(VLOOKUP(Table1[[#This Row],[FoamType]],$CB$1:$CC$25,2,FALSE),0)</f>
        <v>0.6</v>
      </c>
      <c r="K405" s="3">
        <v>30</v>
      </c>
      <c r="L405" s="3">
        <v>7</v>
      </c>
      <c r="M405" s="3">
        <v>7</v>
      </c>
      <c r="Q405" s="15">
        <v>35</v>
      </c>
      <c r="R405" s="3">
        <v>735</v>
      </c>
      <c r="S405" s="3">
        <v>7.1</v>
      </c>
      <c r="T405" s="3">
        <f t="shared" si="56"/>
        <v>1.095885</v>
      </c>
      <c r="U405" s="4">
        <f t="shared" si="57"/>
        <v>1.0804499999999999</v>
      </c>
      <c r="X405" s="4">
        <f>IFERROR(   Table1[[#This Row],[البلوكات /م3]]+Table1[[#This Row],[البواقى
 المنصرفه
/م3]]-Table1[[#This Row],[البواقى
/م3]],0)</f>
        <v>1.1000000000000001</v>
      </c>
      <c r="Y405" s="21">
        <f t="shared" si="58"/>
        <v>0</v>
      </c>
      <c r="AA405" s="12">
        <v>1.1000000000000001</v>
      </c>
      <c r="AB405" s="15">
        <v>25</v>
      </c>
      <c r="AC405" s="20">
        <v>0</v>
      </c>
      <c r="AD405" s="9">
        <f>IFERROR((Table1[[#This Row],[إجمالى الإستهلاك
/م3]]-Table1[[#This Row],[الكمية 
المنتجة
/م3
 ]]),0)</f>
        <v>1.9550000000000178E-2</v>
      </c>
      <c r="AE405" s="29">
        <f>IFERROR((Table1[[#This Row],[الهالك
/م3]]/Table1[[#This Row],[إجمالى الإستهلاك
/م3]]),0)</f>
        <v>1.7772727272727433E-2</v>
      </c>
      <c r="AG405" s="5">
        <f>IFERROR((Table1[[#This Row],[عدد
البلوكات]]*0.12),"")</f>
        <v>0</v>
      </c>
      <c r="AH40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1.8007499999999999</v>
      </c>
      <c r="AJ405" s="59">
        <f>IFERROR(Table1[[#This Row],[Plan Hour]]/Table1[[#This Row],[ساعات
العمل
الفعلية]],0)</f>
        <v>0</v>
      </c>
      <c r="AK405" s="1">
        <f>IFERROR((Table1[[#This Row],[الكمية 
الفعلية
/م3]]-Table1[[#This Row],[الكمية 
المنتجة
/م3
 ]]),"")</f>
        <v>1.5435000000000088E-2</v>
      </c>
      <c r="AU405" s="18"/>
      <c r="AV405" s="18"/>
      <c r="AW405" s="1"/>
      <c r="AX405" s="1"/>
      <c r="AY405" s="1"/>
      <c r="AZ405" s="1"/>
      <c r="BA405" s="1"/>
      <c r="BB405" s="1" t="e">
        <f t="shared" si="59"/>
        <v>#DIV/0!</v>
      </c>
      <c r="BC405" s="1"/>
      <c r="BD405" s="1" t="e">
        <f t="shared" si="61"/>
        <v>#DIV/0!</v>
      </c>
      <c r="BE405" s="1"/>
      <c r="BF405" s="33">
        <f t="shared" si="60"/>
        <v>0</v>
      </c>
      <c r="BG405" s="11" t="e">
        <f t="shared" si="55"/>
        <v>#DIV/0!</v>
      </c>
      <c r="CB405"/>
      <c r="CC405"/>
      <c r="CD405"/>
      <c r="CE405" s="83"/>
      <c r="CF405"/>
      <c r="CG405"/>
      <c r="CH405"/>
      <c r="CI405"/>
      <c r="CJ405"/>
      <c r="CK405"/>
      <c r="CL405"/>
      <c r="CM405"/>
      <c r="CN405"/>
      <c r="CO405"/>
      <c r="CP405"/>
    </row>
    <row r="406" spans="1:94" ht="22.5" customHeight="1">
      <c r="A406" s="22">
        <v>44228</v>
      </c>
      <c r="B406" s="3" t="str">
        <f>TEXT(Table1[[#This Row],[Date]],"dddd")</f>
        <v>الإثنين</v>
      </c>
      <c r="C406" s="3">
        <f>WEEKNUM(Table1[[#This Row],[Date]],16)</f>
        <v>6</v>
      </c>
      <c r="D406" s="3" t="str">
        <f>TEXT(Table1[[#This Row],[Date]],"mmmm")</f>
        <v>فبراير</v>
      </c>
      <c r="E406" s="3" t="str">
        <f>TEXT(Table1[[#This Row],[Date]],"yyyy")</f>
        <v>2021</v>
      </c>
      <c r="F406" s="3" t="s">
        <v>8</v>
      </c>
      <c r="G406" s="3">
        <v>511</v>
      </c>
      <c r="H406" s="5" t="s">
        <v>70</v>
      </c>
      <c r="I406" s="3" t="s">
        <v>92</v>
      </c>
      <c r="J406" s="3">
        <f>IFERROR(VLOOKUP(Table1[[#This Row],[FoamType]],$CB$1:$CC$25,2,FALSE),0)</f>
        <v>0.6</v>
      </c>
      <c r="K406" s="3">
        <v>40</v>
      </c>
      <c r="L406" s="3">
        <v>34</v>
      </c>
      <c r="M406" s="3">
        <v>1</v>
      </c>
      <c r="Q406" s="15">
        <v>15</v>
      </c>
      <c r="R406" s="3">
        <v>1000</v>
      </c>
      <c r="S406" s="3">
        <v>1.1000000000000001</v>
      </c>
      <c r="T406" s="3">
        <f t="shared" si="56"/>
        <v>1.4960000000000002</v>
      </c>
      <c r="U406" s="4">
        <f t="shared" si="57"/>
        <v>1.36</v>
      </c>
      <c r="X406" s="4">
        <f>IFERROR(   Table1[[#This Row],[البلوكات /م3]]+Table1[[#This Row],[البواقى
 المنصرفه
/م3]]-Table1[[#This Row],[البواقى
/م3]],0)</f>
        <v>0</v>
      </c>
      <c r="Y406" s="21">
        <f t="shared" si="58"/>
        <v>0</v>
      </c>
      <c r="AB406" s="15"/>
      <c r="AD406" s="9">
        <f>IFERROR((Table1[[#This Row],[إجمالى الإستهلاك
/م3]]-Table1[[#This Row],[الكمية 
المنتجة
/م3
 ]]),0)</f>
        <v>-1.36</v>
      </c>
      <c r="AE406" s="29">
        <f>IFERROR((Table1[[#This Row],[الهالك
/م3]]/Table1[[#This Row],[إجمالى الإستهلاك
/م3]]),0)</f>
        <v>0</v>
      </c>
      <c r="AG406" s="5">
        <f>IFERROR((Table1[[#This Row],[عدد
البلوكات]]*0.12),"")</f>
        <v>0</v>
      </c>
      <c r="AH40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2.2666666666666671</v>
      </c>
      <c r="AJ406" s="59">
        <f>IFERROR(Table1[[#This Row],[Plan Hour]]/Table1[[#This Row],[ساعات
العمل
الفعلية]],0)</f>
        <v>0</v>
      </c>
      <c r="AK406" s="1">
        <f>IFERROR((Table1[[#This Row],[الكمية 
الفعلية
/م3]]-Table1[[#This Row],[الكمية 
المنتجة
/م3
 ]]),"")</f>
        <v>0.13600000000000012</v>
      </c>
      <c r="AU406" s="18"/>
      <c r="AV406" s="18"/>
      <c r="AW406" s="1"/>
      <c r="AX406" s="1"/>
      <c r="AY406" s="1"/>
      <c r="AZ406" s="1"/>
      <c r="BA406" s="1"/>
      <c r="BB406" s="1" t="e">
        <f t="shared" si="59"/>
        <v>#DIV/0!</v>
      </c>
      <c r="BC406" s="1"/>
      <c r="BD406" s="1" t="e">
        <f t="shared" si="61"/>
        <v>#DIV/0!</v>
      </c>
      <c r="BE406" s="1"/>
      <c r="BF406" s="33">
        <f t="shared" si="60"/>
        <v>0</v>
      </c>
      <c r="BG406" s="11" t="e">
        <f t="shared" si="55"/>
        <v>#DIV/0!</v>
      </c>
      <c r="CB406"/>
      <c r="CC406"/>
      <c r="CD406"/>
      <c r="CE406" s="83"/>
      <c r="CF406"/>
      <c r="CG406"/>
      <c r="CH406"/>
      <c r="CI406"/>
      <c r="CJ406"/>
      <c r="CK406"/>
      <c r="CL406"/>
      <c r="CM406"/>
      <c r="CN406"/>
      <c r="CO406"/>
      <c r="CP406"/>
    </row>
    <row r="407" spans="1:94" ht="22.5" customHeight="1">
      <c r="A407" s="22">
        <v>44229</v>
      </c>
      <c r="B407" s="9" t="str">
        <f>TEXT(Table1[[#This Row],[Date]],"dddd")</f>
        <v>الثلاثاء</v>
      </c>
      <c r="C407" s="9">
        <f>WEEKNUM(Table1[[#This Row],[Date]],16)</f>
        <v>6</v>
      </c>
      <c r="D407" s="9" t="str">
        <f>TEXT(Table1[[#This Row],[Date]],"mmmm")</f>
        <v>فبراير</v>
      </c>
      <c r="E407" s="9" t="str">
        <f>TEXT(Table1[[#This Row],[Date]],"yyyy")</f>
        <v>2021</v>
      </c>
      <c r="F407" s="9" t="s">
        <v>8</v>
      </c>
      <c r="G407" s="9">
        <v>445</v>
      </c>
      <c r="H407" s="9"/>
      <c r="I407" s="9" t="s">
        <v>91</v>
      </c>
      <c r="J407" s="3">
        <f>IFERROR(VLOOKUP(Table1[[#This Row],[FoamType]],$CB$1:$CC$25,2,FALSE),0)</f>
        <v>1</v>
      </c>
      <c r="K407" s="9">
        <v>6</v>
      </c>
      <c r="L407" s="9">
        <v>6</v>
      </c>
      <c r="M407" s="9">
        <v>2.2000000000000002</v>
      </c>
      <c r="N407" s="9"/>
      <c r="O407" s="9"/>
      <c r="P407" s="9"/>
      <c r="Q407" s="9">
        <v>20</v>
      </c>
      <c r="R407" s="9">
        <v>6</v>
      </c>
      <c r="S407" s="9">
        <v>2.2999999999999998</v>
      </c>
      <c r="T407" s="9">
        <f t="shared" si="56"/>
        <v>4.9679999999999993E-4</v>
      </c>
      <c r="U407" s="9">
        <f t="shared" si="57"/>
        <v>4.7520000000000006E-4</v>
      </c>
      <c r="V407" s="9"/>
      <c r="W407" s="9"/>
      <c r="X407" s="9">
        <f>IFERROR(   Table1[[#This Row],[البلوكات /م3]]+Table1[[#This Row],[البواقى
 المنصرفه
/م3]]-Table1[[#This Row],[البواقى
/م3]],0)</f>
        <v>4.7520000000000006E-4</v>
      </c>
      <c r="Y407" s="9">
        <f t="shared" si="58"/>
        <v>0</v>
      </c>
      <c r="Z407" s="9"/>
      <c r="AA407" s="9">
        <v>4.7520000000000006E-4</v>
      </c>
      <c r="AB407" s="9">
        <v>20</v>
      </c>
      <c r="AC407" s="9"/>
      <c r="AD407" s="9">
        <f>IFERROR((Table1[[#This Row],[إجمالى الإستهلاك
/م3]]-Table1[[#This Row],[الكمية 
المنتجة
/م3
 ]]),0)</f>
        <v>0</v>
      </c>
      <c r="AE407" s="29">
        <f>IFERROR((Table1[[#This Row],[الهالك
/م3]]/Table1[[#This Row],[إجمالى الإستهلاك
/م3]]),0)</f>
        <v>0</v>
      </c>
      <c r="AF407" s="9"/>
      <c r="AG407" s="9">
        <f>IFERROR((Table1[[#This Row],[عدد
البلوكات]]*0.12),"")</f>
        <v>0</v>
      </c>
      <c r="AH407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4.7520000000000006E-4</v>
      </c>
      <c r="AI407" s="9">
        <v>48</v>
      </c>
      <c r="AJ407" s="60">
        <f>IFERROR(Table1[[#This Row],[Plan Hour]]/Table1[[#This Row],[ساعات
العمل
الفعلية]],0)</f>
        <v>9.9000000000000018E-6</v>
      </c>
      <c r="AK407" s="9">
        <f>IFERROR((Table1[[#This Row],[الكمية 
الفعلية
/م3]]-Table1[[#This Row],[الكمية 
المنتجة
/م3
 ]]),"")</f>
        <v>2.1599999999999875E-5</v>
      </c>
      <c r="AL407" s="9"/>
      <c r="AM407" s="9"/>
      <c r="AN407" s="9">
        <v>2.06</v>
      </c>
      <c r="AO407" s="9">
        <v>1.5</v>
      </c>
      <c r="AP407" s="9">
        <v>1.5</v>
      </c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 t="e">
        <f t="shared" si="59"/>
        <v>#DIV/0!</v>
      </c>
      <c r="BC407" s="9"/>
      <c r="BD407" s="9" t="e">
        <f t="shared" si="61"/>
        <v>#DIV/0!</v>
      </c>
      <c r="BE407" s="9"/>
      <c r="BF407" s="9">
        <f t="shared" si="60"/>
        <v>0</v>
      </c>
      <c r="BG407" s="9" t="e">
        <f t="shared" ref="BG407:BG471" si="62">(BD407*BE407)/7.32</f>
        <v>#DIV/0!</v>
      </c>
      <c r="CB407"/>
      <c r="CC407"/>
      <c r="CD407"/>
      <c r="CE407" s="83"/>
      <c r="CF407"/>
      <c r="CG407"/>
      <c r="CH407"/>
      <c r="CI407"/>
      <c r="CJ407"/>
      <c r="CK407"/>
      <c r="CL407"/>
      <c r="CM407"/>
      <c r="CN407"/>
      <c r="CO407"/>
      <c r="CP407"/>
    </row>
    <row r="408" spans="1:94" ht="22.5" customHeight="1">
      <c r="A408" s="22">
        <v>44229</v>
      </c>
      <c r="B408" s="3" t="str">
        <f>TEXT(Table1[[#This Row],[Date]],"dddd")</f>
        <v>الثلاثاء</v>
      </c>
      <c r="C408" s="3">
        <f>WEEKNUM(Table1[[#This Row],[Date]],16)</f>
        <v>6</v>
      </c>
      <c r="D408" s="3" t="str">
        <f>TEXT(Table1[[#This Row],[Date]],"mmmm")</f>
        <v>فبراير</v>
      </c>
      <c r="E408" s="3" t="str">
        <f>TEXT(Table1[[#This Row],[Date]],"yyyy")</f>
        <v>2021</v>
      </c>
      <c r="F408" s="3" t="s">
        <v>8</v>
      </c>
      <c r="G408" s="3">
        <v>445</v>
      </c>
      <c r="I408" s="3" t="s">
        <v>91</v>
      </c>
      <c r="J408" s="3">
        <f>IFERROR(VLOOKUP(Table1[[#This Row],[FoamType]],$CB$1:$CC$25,2,FALSE),0)</f>
        <v>1</v>
      </c>
      <c r="K408" s="3">
        <v>6</v>
      </c>
      <c r="L408" s="3">
        <v>6</v>
      </c>
      <c r="M408" s="3">
        <v>2</v>
      </c>
      <c r="Q408" s="15">
        <v>20</v>
      </c>
      <c r="R408" s="3">
        <v>4</v>
      </c>
      <c r="S408" s="3">
        <v>2.1</v>
      </c>
      <c r="T408" s="3">
        <f t="shared" si="56"/>
        <v>3.0240000000000003E-4</v>
      </c>
      <c r="U408" s="4">
        <f t="shared" si="57"/>
        <v>2.8800000000000001E-4</v>
      </c>
      <c r="X408" s="4">
        <f>IFERROR(   Table1[[#This Row],[البلوكات /م3]]+Table1[[#This Row],[البواقى
 المنصرفه
/م3]]-Table1[[#This Row],[البواقى
/م3]],0)</f>
        <v>2.8800000000000001E-4</v>
      </c>
      <c r="Y408" s="21">
        <f t="shared" si="58"/>
        <v>0</v>
      </c>
      <c r="AA408" s="12">
        <v>2.8800000000000001E-4</v>
      </c>
      <c r="AB408" s="15">
        <v>20</v>
      </c>
      <c r="AD408" s="9">
        <f>IFERROR((Table1[[#This Row],[إجمالى الإستهلاك
/م3]]-Table1[[#This Row],[الكمية 
المنتجة
/م3
 ]]),0)</f>
        <v>0</v>
      </c>
      <c r="AE408" s="29">
        <f>IFERROR((Table1[[#This Row],[الهالك
/م3]]/Table1[[#This Row],[إجمالى الإستهلاك
/م3]]),0)</f>
        <v>0</v>
      </c>
      <c r="AG408" s="5">
        <f>IFERROR((Table1[[#This Row],[عدد
البلوكات]]*0.12),"")</f>
        <v>0</v>
      </c>
      <c r="AH40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2.8800000000000001E-4</v>
      </c>
      <c r="AJ408" s="59">
        <f>IFERROR(Table1[[#This Row],[Plan Hour]]/Table1[[#This Row],[ساعات
العمل
الفعلية]],0)</f>
        <v>0</v>
      </c>
      <c r="AK408" s="1">
        <f>IFERROR((Table1[[#This Row],[الكمية 
الفعلية
/م3]]-Table1[[#This Row],[الكمية 
المنتجة
/م3
 ]]),"")</f>
        <v>1.4400000000000025E-5</v>
      </c>
      <c r="AP408" s="17">
        <v>2.06</v>
      </c>
      <c r="AU408" s="18"/>
      <c r="AV408" s="18"/>
      <c r="AW408" s="1"/>
      <c r="AX408" s="1"/>
      <c r="AY408" s="1"/>
      <c r="AZ408" s="1"/>
      <c r="BA408" s="1"/>
      <c r="BB408" s="1" t="e">
        <f t="shared" si="59"/>
        <v>#DIV/0!</v>
      </c>
      <c r="BC408" s="1"/>
      <c r="BD408" s="1" t="e">
        <f t="shared" si="61"/>
        <v>#DIV/0!</v>
      </c>
      <c r="BE408" s="1"/>
      <c r="BF408" s="33">
        <f t="shared" si="60"/>
        <v>0</v>
      </c>
      <c r="BG408" s="11" t="e">
        <f t="shared" si="62"/>
        <v>#DIV/0!</v>
      </c>
      <c r="CB408"/>
      <c r="CC408"/>
      <c r="CD408"/>
      <c r="CE408" s="83"/>
      <c r="CF408"/>
      <c r="CG408"/>
      <c r="CH408"/>
      <c r="CI408"/>
      <c r="CJ408"/>
      <c r="CK408"/>
      <c r="CL408"/>
      <c r="CM408"/>
      <c r="CN408"/>
      <c r="CO408"/>
      <c r="CP408"/>
    </row>
    <row r="409" spans="1:94" ht="22.5" customHeight="1">
      <c r="A409" s="22">
        <v>44229</v>
      </c>
      <c r="B409" s="3" t="str">
        <f>TEXT(Table1[[#This Row],[Date]],"dddd")</f>
        <v>الثلاثاء</v>
      </c>
      <c r="C409" s="3">
        <f>WEEKNUM(Table1[[#This Row],[Date]],16)</f>
        <v>6</v>
      </c>
      <c r="D409" s="3" t="str">
        <f>TEXT(Table1[[#This Row],[Date]],"mmmm")</f>
        <v>فبراير</v>
      </c>
      <c r="E409" s="3" t="str">
        <f>TEXT(Table1[[#This Row],[Date]],"yyyy")</f>
        <v>2021</v>
      </c>
      <c r="F409" s="3" t="s">
        <v>8</v>
      </c>
      <c r="G409" s="3">
        <v>515</v>
      </c>
      <c r="H409" s="5" t="s">
        <v>194</v>
      </c>
      <c r="I409" s="3" t="s">
        <v>135</v>
      </c>
      <c r="J409" s="3">
        <f>IFERROR(VLOOKUP(Table1[[#This Row],[FoamType]],$CB$1:$CC$25,2,FALSE),0)</f>
        <v>1.5</v>
      </c>
      <c r="K409" s="3">
        <v>40</v>
      </c>
      <c r="L409" s="3">
        <v>40</v>
      </c>
      <c r="M409" s="3">
        <v>29</v>
      </c>
      <c r="Q409" s="15">
        <v>30</v>
      </c>
      <c r="R409" s="3">
        <v>112</v>
      </c>
      <c r="S409" s="3">
        <v>29</v>
      </c>
      <c r="T409" s="3">
        <f t="shared" si="56"/>
        <v>5.1967999999999996</v>
      </c>
      <c r="U409" s="4">
        <f t="shared" si="57"/>
        <v>5.1967999999999996</v>
      </c>
      <c r="W409" s="4">
        <v>30</v>
      </c>
      <c r="X409" s="4">
        <f>IFERROR(   Table1[[#This Row],[البلوكات /م3]]+Table1[[#This Row],[البواقى
 المنصرفه
/م3]]-Table1[[#This Row],[البواقى
/م3]],0)</f>
        <v>5.22</v>
      </c>
      <c r="Y409" s="21">
        <f t="shared" si="58"/>
        <v>7.32</v>
      </c>
      <c r="Z409" s="3">
        <v>1</v>
      </c>
      <c r="AA409" s="12">
        <v>2.7</v>
      </c>
      <c r="AB409" s="15">
        <v>15</v>
      </c>
      <c r="AC409" s="20">
        <v>4.8</v>
      </c>
      <c r="AD409" s="9">
        <f>IFERROR((Table1[[#This Row],[إجمالى الإستهلاك
/م3]]-Table1[[#This Row],[الكمية 
المنتجة
/م3
 ]]),0)</f>
        <v>2.3200000000000109E-2</v>
      </c>
      <c r="AE409" s="29">
        <f>IFERROR((Table1[[#This Row],[الهالك
/م3]]/Table1[[#This Row],[إجمالى الإستهلاك
/م3]]),0)</f>
        <v>4.4444444444444653E-3</v>
      </c>
      <c r="AG409" s="5">
        <f>IFERROR((Table1[[#This Row],[عدد
البلوكات]]*0.12),"")</f>
        <v>0.12</v>
      </c>
      <c r="AH40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3.4645333333333332</v>
      </c>
      <c r="AJ409" s="59">
        <f>IFERROR(Table1[[#This Row],[Plan Hour]]/Table1[[#This Row],[ساعات
العمل
الفعلية]],0)</f>
        <v>0</v>
      </c>
      <c r="AK409" s="1">
        <f>IFERROR((Table1[[#This Row],[الكمية 
الفعلية
/م3]]-Table1[[#This Row],[الكمية 
المنتجة
/م3
 ]]),"")</f>
        <v>0</v>
      </c>
      <c r="AU409" s="18"/>
      <c r="AV409" s="18"/>
      <c r="AW409" s="1"/>
      <c r="AX409" s="1"/>
      <c r="AY409" s="1"/>
      <c r="AZ409" s="1"/>
      <c r="BA409" s="1"/>
      <c r="BB409" s="1" t="e">
        <f t="shared" si="59"/>
        <v>#DIV/0!</v>
      </c>
      <c r="BC409" s="1"/>
      <c r="BD409" s="1" t="e">
        <f t="shared" si="61"/>
        <v>#DIV/0!</v>
      </c>
      <c r="BE409" s="1"/>
      <c r="BF409" s="33">
        <f t="shared" si="60"/>
        <v>0</v>
      </c>
      <c r="BG409" s="11" t="e">
        <f t="shared" si="62"/>
        <v>#DIV/0!</v>
      </c>
      <c r="CB409"/>
      <c r="CC409"/>
      <c r="CD409"/>
      <c r="CE409" s="83"/>
      <c r="CF409"/>
      <c r="CG409"/>
      <c r="CH409"/>
      <c r="CI409"/>
      <c r="CJ409"/>
      <c r="CK409"/>
      <c r="CL409"/>
      <c r="CM409"/>
      <c r="CN409"/>
      <c r="CO409"/>
      <c r="CP409"/>
    </row>
    <row r="410" spans="1:94" ht="22.5" customHeight="1">
      <c r="A410" s="22">
        <v>44229</v>
      </c>
      <c r="B410" s="3" t="str">
        <f>TEXT(Table1[[#This Row],[Date]],"dddd")</f>
        <v>الثلاثاء</v>
      </c>
      <c r="C410" s="3">
        <f>WEEKNUM(Table1[[#This Row],[Date]],16)</f>
        <v>6</v>
      </c>
      <c r="D410" s="3" t="str">
        <f>TEXT(Table1[[#This Row],[Date]],"mmmm")</f>
        <v>فبراير</v>
      </c>
      <c r="E410" s="3" t="str">
        <f>TEXT(Table1[[#This Row],[Date]],"yyyy")</f>
        <v>2021</v>
      </c>
      <c r="F410" s="3" t="s">
        <v>8</v>
      </c>
      <c r="G410" s="3">
        <v>384</v>
      </c>
      <c r="H410" s="5" t="s">
        <v>192</v>
      </c>
      <c r="I410" s="3" t="s">
        <v>84</v>
      </c>
      <c r="J410" s="3">
        <f>IFERROR(VLOOKUP(Table1[[#This Row],[FoamType]],$CB$1:$CC$25,2,FALSE),0)</f>
        <v>4</v>
      </c>
      <c r="K410" s="3">
        <v>40</v>
      </c>
      <c r="L410" s="3">
        <v>40</v>
      </c>
      <c r="M410" s="3">
        <v>25</v>
      </c>
      <c r="Q410" s="15">
        <v>12</v>
      </c>
      <c r="R410" s="3">
        <v>445</v>
      </c>
      <c r="S410" s="3">
        <v>25</v>
      </c>
      <c r="T410" s="3">
        <f t="shared" si="56"/>
        <v>17.8</v>
      </c>
      <c r="U410" s="4">
        <f t="shared" si="57"/>
        <v>17.8</v>
      </c>
      <c r="W410" s="4">
        <v>10</v>
      </c>
      <c r="X410" s="4">
        <f>IFERROR(   Table1[[#This Row],[البلوكات /م3]]+Table1[[#This Row],[البواقى
 المنصرفه
/م3]]-Table1[[#This Row],[البواقى
/م3]],0)</f>
        <v>17.96</v>
      </c>
      <c r="Y410" s="21">
        <f t="shared" si="58"/>
        <v>21.96</v>
      </c>
      <c r="Z410" s="3">
        <v>3</v>
      </c>
      <c r="AA410" s="12">
        <v>8.1999999999999993</v>
      </c>
      <c r="AB410" s="15">
        <v>12</v>
      </c>
      <c r="AC410" s="20">
        <v>12.2</v>
      </c>
      <c r="AD410" s="9">
        <f>IFERROR((Table1[[#This Row],[إجمالى الإستهلاك
/م3]]-Table1[[#This Row],[الكمية 
المنتجة
/م3
 ]]),0)</f>
        <v>0.16000000000000014</v>
      </c>
      <c r="AE410" s="29">
        <f>IFERROR((Table1[[#This Row],[الهالك
/م3]]/Table1[[#This Row],[إجمالى الإستهلاك
/م3]]),0)</f>
        <v>8.9086859688196074E-3</v>
      </c>
      <c r="AG410" s="5">
        <f>IFERROR((Table1[[#This Row],[عدد
البلوكات]]*0.12),"")</f>
        <v>0.36</v>
      </c>
      <c r="AH41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4.45</v>
      </c>
      <c r="AJ410" s="59">
        <f>IFERROR(Table1[[#This Row],[Plan Hour]]/Table1[[#This Row],[ساعات
العمل
الفعلية]],0)</f>
        <v>0</v>
      </c>
      <c r="AK410" s="1">
        <f>IFERROR((Table1[[#This Row],[الكمية 
الفعلية
/م3]]-Table1[[#This Row],[الكمية 
المنتجة
/م3
 ]]),"")</f>
        <v>0</v>
      </c>
      <c r="AU410" s="18"/>
      <c r="AV410" s="18"/>
      <c r="AW410" s="1"/>
      <c r="AX410" s="1"/>
      <c r="AY410" s="1"/>
      <c r="AZ410" s="1"/>
      <c r="BA410" s="1"/>
      <c r="BB410" s="1" t="e">
        <f t="shared" si="59"/>
        <v>#DIV/0!</v>
      </c>
      <c r="BC410" s="1"/>
      <c r="BD410" s="1" t="e">
        <f t="shared" si="61"/>
        <v>#DIV/0!</v>
      </c>
      <c r="BE410" s="1"/>
      <c r="BF410" s="33">
        <f t="shared" si="60"/>
        <v>0</v>
      </c>
      <c r="BG410" s="11" t="e">
        <f t="shared" si="62"/>
        <v>#DIV/0!</v>
      </c>
      <c r="CB410"/>
      <c r="CC410"/>
      <c r="CD410"/>
      <c r="CE410" s="83"/>
      <c r="CF410"/>
      <c r="CG410"/>
      <c r="CH410"/>
      <c r="CI410"/>
      <c r="CJ410"/>
      <c r="CK410"/>
      <c r="CL410"/>
      <c r="CM410"/>
      <c r="CN410"/>
      <c r="CO410"/>
      <c r="CP410"/>
    </row>
    <row r="411" spans="1:94" ht="22.5" customHeight="1">
      <c r="A411" s="22">
        <v>44229</v>
      </c>
      <c r="B411" s="3" t="str">
        <f>TEXT(Table1[[#This Row],[Date]],"dddd")</f>
        <v>الثلاثاء</v>
      </c>
      <c r="C411" s="3">
        <f>WEEKNUM(Table1[[#This Row],[Date]],16)</f>
        <v>6</v>
      </c>
      <c r="D411" s="3" t="str">
        <f>TEXT(Table1[[#This Row],[Date]],"mmmm")</f>
        <v>فبراير</v>
      </c>
      <c r="E411" s="3" t="str">
        <f>TEXT(Table1[[#This Row],[Date]],"yyyy")</f>
        <v>2021</v>
      </c>
      <c r="F411" s="3" t="s">
        <v>8</v>
      </c>
      <c r="G411" s="3">
        <v>515</v>
      </c>
      <c r="H411" s="5" t="s">
        <v>194</v>
      </c>
      <c r="I411" s="3" t="s">
        <v>135</v>
      </c>
      <c r="J411" s="3">
        <f>IFERROR(VLOOKUP(Table1[[#This Row],[FoamType]],$CB$1:$CC$25,2,FALSE),0)</f>
        <v>1.5</v>
      </c>
      <c r="K411" s="3">
        <v>40</v>
      </c>
      <c r="L411" s="3">
        <v>20</v>
      </c>
      <c r="M411" s="3">
        <v>19</v>
      </c>
      <c r="Q411" s="15">
        <v>30</v>
      </c>
      <c r="R411" s="3">
        <v>45</v>
      </c>
      <c r="S411" s="3">
        <v>19</v>
      </c>
      <c r="T411" s="3">
        <f t="shared" si="56"/>
        <v>0.68400000000000005</v>
      </c>
      <c r="U411" s="4">
        <f t="shared" si="57"/>
        <v>0.68400000000000005</v>
      </c>
      <c r="X411" s="4">
        <f>IFERROR(   Table1[[#This Row],[البلوكات /م3]]+Table1[[#This Row],[البواقى
 المنصرفه
/م3]]-Table1[[#This Row],[البواقى
/م3]],0)</f>
        <v>0</v>
      </c>
      <c r="Y411" s="21">
        <f t="shared" si="58"/>
        <v>0</v>
      </c>
      <c r="AB411" s="15"/>
      <c r="AD411" s="9">
        <f>IFERROR((Table1[[#This Row],[إجمالى الإستهلاك
/م3]]-Table1[[#This Row],[الكمية 
المنتجة
/م3
 ]]),0)</f>
        <v>-0.68400000000000005</v>
      </c>
      <c r="AE411" s="29">
        <f>IFERROR((Table1[[#This Row],[الهالك
/م3]]/Table1[[#This Row],[إجمالى الإستهلاك
/م3]]),0)</f>
        <v>0</v>
      </c>
      <c r="AG411" s="5">
        <f>IFERROR((Table1[[#This Row],[عدد
البلوكات]]*0.12),"")</f>
        <v>0</v>
      </c>
      <c r="AH41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0.45600000000000002</v>
      </c>
      <c r="AJ411" s="59">
        <f>IFERROR(Table1[[#This Row],[Plan Hour]]/Table1[[#This Row],[ساعات
العمل
الفعلية]],0)</f>
        <v>0</v>
      </c>
      <c r="AK411" s="1">
        <f>IFERROR((Table1[[#This Row],[الكمية 
الفعلية
/م3]]-Table1[[#This Row],[الكمية 
المنتجة
/م3
 ]]),"")</f>
        <v>0</v>
      </c>
      <c r="AU411" s="18"/>
      <c r="AV411" s="18"/>
      <c r="AW411" s="1"/>
      <c r="AX411" s="1"/>
      <c r="AY411" s="1"/>
      <c r="AZ411" s="1"/>
      <c r="BA411" s="1"/>
      <c r="BB411" s="1" t="e">
        <f t="shared" si="59"/>
        <v>#DIV/0!</v>
      </c>
      <c r="BC411" s="1"/>
      <c r="BD411" s="1" t="e">
        <f t="shared" si="61"/>
        <v>#DIV/0!</v>
      </c>
      <c r="BE411" s="1"/>
      <c r="BF411" s="33">
        <f t="shared" si="60"/>
        <v>0</v>
      </c>
      <c r="BG411" s="11" t="e">
        <f t="shared" si="62"/>
        <v>#DIV/0!</v>
      </c>
      <c r="CB411"/>
      <c r="CC411"/>
      <c r="CD411"/>
      <c r="CE411" s="83"/>
      <c r="CF411"/>
      <c r="CG411"/>
      <c r="CH411"/>
      <c r="CI411"/>
      <c r="CJ411"/>
      <c r="CK411"/>
      <c r="CL411"/>
      <c r="CM411"/>
      <c r="CN411"/>
      <c r="CO411"/>
      <c r="CP411"/>
    </row>
    <row r="412" spans="1:94" ht="22.5" customHeight="1">
      <c r="A412" s="22">
        <v>44229</v>
      </c>
      <c r="B412" s="3" t="str">
        <f>TEXT(Table1[[#This Row],[Date]],"dddd")</f>
        <v>الثلاثاء</v>
      </c>
      <c r="C412" s="3">
        <f>WEEKNUM(Table1[[#This Row],[Date]],16)</f>
        <v>6</v>
      </c>
      <c r="D412" s="3" t="str">
        <f>TEXT(Table1[[#This Row],[Date]],"mmmm")</f>
        <v>فبراير</v>
      </c>
      <c r="E412" s="3" t="str">
        <f>TEXT(Table1[[#This Row],[Date]],"yyyy")</f>
        <v>2021</v>
      </c>
      <c r="F412" s="3" t="s">
        <v>8</v>
      </c>
      <c r="G412" s="3">
        <v>365</v>
      </c>
      <c r="H412" s="5" t="s">
        <v>76</v>
      </c>
      <c r="I412" s="3" t="s">
        <v>135</v>
      </c>
      <c r="J412" s="3">
        <f>IFERROR(VLOOKUP(Table1[[#This Row],[FoamType]],$CB$1:$CC$25,2,FALSE),0)</f>
        <v>1.5</v>
      </c>
      <c r="K412" s="3">
        <v>40</v>
      </c>
      <c r="L412" s="3">
        <v>30</v>
      </c>
      <c r="M412" s="3">
        <v>25</v>
      </c>
      <c r="Q412" s="15">
        <v>35</v>
      </c>
      <c r="R412" s="3">
        <v>840</v>
      </c>
      <c r="S412" s="3">
        <v>25</v>
      </c>
      <c r="T412" s="3">
        <f t="shared" si="56"/>
        <v>25.2</v>
      </c>
      <c r="U412" s="4">
        <f t="shared" si="57"/>
        <v>25.2</v>
      </c>
      <c r="W412" s="4">
        <v>35</v>
      </c>
      <c r="X412" s="4">
        <f>IFERROR(   Table1[[#This Row],[البلوكات /م3]]+Table1[[#This Row],[البواقى
 المنصرفه
/م3]]-Table1[[#This Row],[البواقى
/م3]],0)</f>
        <v>26.6</v>
      </c>
      <c r="Y412" s="21">
        <f t="shared" si="58"/>
        <v>36.6</v>
      </c>
      <c r="Z412" s="3">
        <v>5</v>
      </c>
      <c r="AA412" s="12">
        <v>0</v>
      </c>
      <c r="AB412" s="15">
        <v>35</v>
      </c>
      <c r="AC412" s="20">
        <v>10</v>
      </c>
      <c r="AD412" s="9">
        <f>IFERROR((Table1[[#This Row],[إجمالى الإستهلاك
/م3]]-Table1[[#This Row],[الكمية 
المنتجة
/م3
 ]]),0)</f>
        <v>1.4000000000000021</v>
      </c>
      <c r="AE412" s="29">
        <f>IFERROR((Table1[[#This Row],[الهالك
/م3]]/Table1[[#This Row],[إجمالى الإستهلاك
/م3]]),0)</f>
        <v>5.2631578947368501E-2</v>
      </c>
      <c r="AG412" s="5">
        <f>IFERROR((Table1[[#This Row],[عدد
البلوكات]]*0.12),"")</f>
        <v>0.6</v>
      </c>
      <c r="AH4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16.8</v>
      </c>
      <c r="AJ412" s="59">
        <f>IFERROR(Table1[[#This Row],[Plan Hour]]/Table1[[#This Row],[ساعات
العمل
الفعلية]],0)</f>
        <v>0</v>
      </c>
      <c r="AK412" s="1">
        <f>IFERROR((Table1[[#This Row],[الكمية 
الفعلية
/م3]]-Table1[[#This Row],[الكمية 
المنتجة
/م3
 ]]),"")</f>
        <v>0</v>
      </c>
      <c r="AU412" s="18"/>
      <c r="AV412" s="18"/>
      <c r="AW412" s="1"/>
      <c r="AX412" s="1"/>
      <c r="AY412" s="1"/>
      <c r="AZ412" s="1"/>
      <c r="BA412" s="1"/>
      <c r="BB412" s="1" t="e">
        <f t="shared" si="59"/>
        <v>#DIV/0!</v>
      </c>
      <c r="BC412" s="1"/>
      <c r="BD412" s="1" t="e">
        <f t="shared" si="61"/>
        <v>#DIV/0!</v>
      </c>
      <c r="BE412" s="1"/>
      <c r="BF412" s="33">
        <f t="shared" si="60"/>
        <v>0</v>
      </c>
      <c r="BG412" s="11" t="e">
        <f t="shared" si="62"/>
        <v>#DIV/0!</v>
      </c>
      <c r="CB412"/>
      <c r="CC412"/>
      <c r="CD412"/>
      <c r="CE412" s="83"/>
      <c r="CF412"/>
      <c r="CG412"/>
      <c r="CH412"/>
      <c r="CI412"/>
      <c r="CJ412"/>
      <c r="CK412"/>
      <c r="CL412"/>
      <c r="CM412"/>
      <c r="CN412"/>
      <c r="CO412"/>
      <c r="CP412"/>
    </row>
    <row r="413" spans="1:94" ht="22.5" customHeight="1">
      <c r="A413" s="22">
        <v>44229</v>
      </c>
      <c r="B413" s="3" t="str">
        <f>TEXT(Table1[[#This Row],[Date]],"dddd")</f>
        <v>الثلاثاء</v>
      </c>
      <c r="C413" s="3">
        <f>WEEKNUM(Table1[[#This Row],[Date]],16)</f>
        <v>6</v>
      </c>
      <c r="D413" s="3" t="str">
        <f>TEXT(Table1[[#This Row],[Date]],"mmmm")</f>
        <v>فبراير</v>
      </c>
      <c r="E413" s="3" t="str">
        <f>TEXT(Table1[[#This Row],[Date]],"yyyy")</f>
        <v>2021</v>
      </c>
      <c r="F413" s="3" t="s">
        <v>8</v>
      </c>
      <c r="G413" s="3">
        <v>522</v>
      </c>
      <c r="H413" s="5" t="s">
        <v>64</v>
      </c>
      <c r="I413" s="3" t="s">
        <v>92</v>
      </c>
      <c r="J413" s="3">
        <f>IFERROR(VLOOKUP(Table1[[#This Row],[FoamType]],$CB$1:$CC$25,2,FALSE),0)</f>
        <v>0.6</v>
      </c>
      <c r="K413" s="3">
        <v>22</v>
      </c>
      <c r="L413" s="3">
        <v>20</v>
      </c>
      <c r="M413" s="3">
        <v>5</v>
      </c>
      <c r="Q413" s="15">
        <v>12</v>
      </c>
      <c r="R413" s="3">
        <v>200</v>
      </c>
      <c r="S413" s="3">
        <v>5.0999999999999996</v>
      </c>
      <c r="T413" s="3">
        <f t="shared" si="56"/>
        <v>0.44879999999999992</v>
      </c>
      <c r="U413" s="4">
        <f t="shared" si="57"/>
        <v>0.44</v>
      </c>
      <c r="X413" s="4">
        <f>IFERROR(   Table1[[#This Row],[البلوكات /م3]]+Table1[[#This Row],[البواقى
 المنصرفه
/م3]]-Table1[[#This Row],[البواقى
/م3]],0)</f>
        <v>0</v>
      </c>
      <c r="Y413" s="21">
        <f t="shared" si="58"/>
        <v>0</v>
      </c>
      <c r="AB413" s="15"/>
      <c r="AD413" s="9">
        <f>IFERROR((Table1[[#This Row],[إجمالى الإستهلاك
/م3]]-Table1[[#This Row],[الكمية 
المنتجة
/م3
 ]]),0)</f>
        <v>-0.44</v>
      </c>
      <c r="AE413" s="29">
        <f>IFERROR((Table1[[#This Row],[الهالك
/م3]]/Table1[[#This Row],[إجمالى الإستهلاك
/م3]]),0)</f>
        <v>0</v>
      </c>
      <c r="AG413" s="5">
        <f>IFERROR((Table1[[#This Row],[عدد
البلوكات]]*0.12),"")</f>
        <v>0</v>
      </c>
      <c r="AH41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0.73333333333333339</v>
      </c>
      <c r="AJ413" s="59">
        <f>IFERROR(Table1[[#This Row],[Plan Hour]]/Table1[[#This Row],[ساعات
العمل
الفعلية]],0)</f>
        <v>0</v>
      </c>
      <c r="AK413" s="1">
        <f>IFERROR((Table1[[#This Row],[الكمية 
الفعلية
/م3]]-Table1[[#This Row],[الكمية 
المنتجة
/م3
 ]]),"")</f>
        <v>8.799999999999919E-3</v>
      </c>
      <c r="AU413" s="18"/>
      <c r="AV413" s="18"/>
      <c r="AW413" s="1"/>
      <c r="AX413" s="1"/>
      <c r="AY413" s="1"/>
      <c r="AZ413" s="1"/>
      <c r="BA413" s="1"/>
      <c r="BB413" s="1" t="e">
        <f t="shared" si="59"/>
        <v>#DIV/0!</v>
      </c>
      <c r="BC413" s="1"/>
      <c r="BD413" s="1" t="e">
        <f t="shared" si="61"/>
        <v>#DIV/0!</v>
      </c>
      <c r="BE413" s="1"/>
      <c r="BF413" s="33">
        <f t="shared" si="60"/>
        <v>0</v>
      </c>
      <c r="BG413" s="11" t="e">
        <f t="shared" si="62"/>
        <v>#DIV/0!</v>
      </c>
      <c r="CB413"/>
      <c r="CC413"/>
      <c r="CD413"/>
      <c r="CE413" s="83"/>
      <c r="CF413"/>
      <c r="CG413"/>
      <c r="CH413"/>
      <c r="CI413"/>
      <c r="CJ413"/>
      <c r="CK413"/>
      <c r="CL413"/>
      <c r="CM413"/>
      <c r="CN413"/>
      <c r="CO413"/>
      <c r="CP413"/>
    </row>
    <row r="414" spans="1:94" ht="22.5" customHeight="1">
      <c r="A414" s="22">
        <v>44229</v>
      </c>
      <c r="B414" s="3" t="str">
        <f>TEXT(Table1[[#This Row],[Date]],"dddd")</f>
        <v>الثلاثاء</v>
      </c>
      <c r="C414" s="3">
        <f>WEEKNUM(Table1[[#This Row],[Date]],16)</f>
        <v>6</v>
      </c>
      <c r="D414" s="3" t="str">
        <f>TEXT(Table1[[#This Row],[Date]],"mmmm")</f>
        <v>فبراير</v>
      </c>
      <c r="E414" s="3" t="str">
        <f>TEXT(Table1[[#This Row],[Date]],"yyyy")</f>
        <v>2021</v>
      </c>
      <c r="F414" s="3" t="s">
        <v>8</v>
      </c>
      <c r="G414" s="3">
        <v>522</v>
      </c>
      <c r="H414" s="5" t="s">
        <v>64</v>
      </c>
      <c r="I414" s="3" t="s">
        <v>92</v>
      </c>
      <c r="J414" s="3">
        <f>IFERROR(VLOOKUP(Table1[[#This Row],[FoamType]],$CB$1:$CC$25,2,FALSE),0)</f>
        <v>0.6</v>
      </c>
      <c r="K414" s="3">
        <v>40.5</v>
      </c>
      <c r="L414" s="3">
        <v>20</v>
      </c>
      <c r="M414" s="3">
        <v>5</v>
      </c>
      <c r="Q414" s="15">
        <v>12</v>
      </c>
      <c r="R414" s="3">
        <v>10</v>
      </c>
      <c r="S414" s="3">
        <v>5.0999999999999996</v>
      </c>
      <c r="T414" s="3">
        <f t="shared" si="56"/>
        <v>4.1309999999999999E-2</v>
      </c>
      <c r="U414" s="4">
        <f t="shared" si="57"/>
        <v>4.0500000000000001E-2</v>
      </c>
      <c r="X414" s="4">
        <f>IFERROR(   Table1[[#This Row],[البلوكات /م3]]+Table1[[#This Row],[البواقى
 المنصرفه
/م3]]-Table1[[#This Row],[البواقى
/م3]],0)</f>
        <v>1.26</v>
      </c>
      <c r="Y414" s="21">
        <f t="shared" si="58"/>
        <v>0</v>
      </c>
      <c r="Z414" s="3">
        <v>0</v>
      </c>
      <c r="AA414" s="12">
        <v>1.56</v>
      </c>
      <c r="AB414" s="15">
        <v>12</v>
      </c>
      <c r="AC414" s="20">
        <v>0.3</v>
      </c>
      <c r="AD414" s="9">
        <f>IFERROR((Table1[[#This Row],[إجمالى الإستهلاك
/م3]]-Table1[[#This Row],[الكمية 
المنتجة
/م3
 ]]),0)</f>
        <v>1.2195</v>
      </c>
      <c r="AE414" s="29">
        <f>IFERROR((Table1[[#This Row],[الهالك
/م3]]/Table1[[#This Row],[إجمالى الإستهلاك
/م3]]),0)</f>
        <v>0.96785714285714286</v>
      </c>
      <c r="AG414" s="5">
        <f>IFERROR((Table1[[#This Row],[عدد
البلوكات]]*0.12),"")</f>
        <v>0</v>
      </c>
      <c r="AH41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6.7500000000000004E-2</v>
      </c>
      <c r="AJ414" s="59">
        <f>IFERROR(Table1[[#This Row],[Plan Hour]]/Table1[[#This Row],[ساعات
العمل
الفعلية]],0)</f>
        <v>0</v>
      </c>
      <c r="AK414" s="1">
        <f>IFERROR((Table1[[#This Row],[الكمية 
الفعلية
/م3]]-Table1[[#This Row],[الكمية 
المنتجة
/م3
 ]]),"")</f>
        <v>8.0999999999999822E-4</v>
      </c>
      <c r="AU414" s="18"/>
      <c r="AV414" s="18"/>
      <c r="AW414" s="1"/>
      <c r="AX414" s="1"/>
      <c r="AY414" s="1"/>
      <c r="AZ414" s="1"/>
      <c r="BA414" s="1"/>
      <c r="BB414" s="1" t="e">
        <f t="shared" si="59"/>
        <v>#DIV/0!</v>
      </c>
      <c r="BC414" s="1"/>
      <c r="BD414" s="1" t="e">
        <f t="shared" si="61"/>
        <v>#DIV/0!</v>
      </c>
      <c r="BE414" s="1"/>
      <c r="BF414" s="33">
        <f t="shared" si="60"/>
        <v>0</v>
      </c>
      <c r="BG414" s="11" t="e">
        <f t="shared" si="62"/>
        <v>#DIV/0!</v>
      </c>
      <c r="CB414"/>
      <c r="CC414"/>
      <c r="CD414"/>
      <c r="CE414" s="83"/>
      <c r="CF414"/>
      <c r="CG414"/>
      <c r="CH414"/>
      <c r="CI414"/>
      <c r="CJ414"/>
      <c r="CK414"/>
      <c r="CL414"/>
      <c r="CM414"/>
      <c r="CN414"/>
      <c r="CO414"/>
      <c r="CP414"/>
    </row>
    <row r="415" spans="1:94" ht="22.5" customHeight="1">
      <c r="A415" s="22">
        <v>44229</v>
      </c>
      <c r="B415" s="3" t="str">
        <f>TEXT(Table1[[#This Row],[Date]],"dddd")</f>
        <v>الثلاثاء</v>
      </c>
      <c r="C415" s="3">
        <f>WEEKNUM(Table1[[#This Row],[Date]],16)</f>
        <v>6</v>
      </c>
      <c r="D415" s="3" t="str">
        <f>TEXT(Table1[[#This Row],[Date]],"mmmm")</f>
        <v>فبراير</v>
      </c>
      <c r="E415" s="3" t="str">
        <f>TEXT(Table1[[#This Row],[Date]],"yyyy")</f>
        <v>2021</v>
      </c>
      <c r="F415" s="3" t="s">
        <v>8</v>
      </c>
      <c r="G415" s="3">
        <v>522</v>
      </c>
      <c r="H415" s="5" t="s">
        <v>64</v>
      </c>
      <c r="I415" s="3" t="s">
        <v>92</v>
      </c>
      <c r="J415" s="3">
        <f>IFERROR(VLOOKUP(Table1[[#This Row],[FoamType]],$CB$1:$CC$25,2,FALSE),0)</f>
        <v>0.6</v>
      </c>
      <c r="K415" s="3">
        <v>109</v>
      </c>
      <c r="L415" s="3">
        <v>56</v>
      </c>
      <c r="M415" s="3">
        <v>3.8</v>
      </c>
      <c r="Q415" s="15">
        <v>15</v>
      </c>
      <c r="R415" s="3">
        <v>30</v>
      </c>
      <c r="S415" s="3">
        <v>3.9</v>
      </c>
      <c r="T415" s="3">
        <f t="shared" si="56"/>
        <v>0.71416800000000003</v>
      </c>
      <c r="U415" s="4">
        <f t="shared" si="57"/>
        <v>0.69585600000000003</v>
      </c>
      <c r="X415" s="4">
        <f>IFERROR(   Table1[[#This Row],[البلوكات /م3]]+Table1[[#This Row],[البواقى
 المنصرفه
/م3]]-Table1[[#This Row],[البواقى
/م3]],0)</f>
        <v>0</v>
      </c>
      <c r="Y415" s="21">
        <f t="shared" si="58"/>
        <v>0</v>
      </c>
      <c r="AB415" s="15"/>
      <c r="AD415" s="9">
        <f>IFERROR((Table1[[#This Row],[إجمالى الإستهلاك
/م3]]-Table1[[#This Row],[الكمية 
المنتجة
/م3
 ]]),0)</f>
        <v>-0.69585600000000003</v>
      </c>
      <c r="AE415" s="29">
        <f>IFERROR((Table1[[#This Row],[الهالك
/م3]]/Table1[[#This Row],[إجمالى الإستهلاك
/م3]]),0)</f>
        <v>0</v>
      </c>
      <c r="AG415" s="5">
        <f>IFERROR((Table1[[#This Row],[عدد
البلوكات]]*0.12),"")</f>
        <v>0</v>
      </c>
      <c r="AH41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1.1597600000000001</v>
      </c>
      <c r="AJ415" s="59">
        <f>IFERROR(Table1[[#This Row],[Plan Hour]]/Table1[[#This Row],[ساعات
العمل
الفعلية]],0)</f>
        <v>0</v>
      </c>
      <c r="AK415" s="1">
        <f>IFERROR((Table1[[#This Row],[الكمية 
الفعلية
/م3]]-Table1[[#This Row],[الكمية 
المنتجة
/م3
 ]]),"")</f>
        <v>1.8311999999999995E-2</v>
      </c>
      <c r="AU415" s="18"/>
      <c r="AV415" s="18"/>
      <c r="AW415" s="1"/>
      <c r="AX415" s="1"/>
      <c r="AY415" s="1"/>
      <c r="AZ415" s="1"/>
      <c r="BA415" s="1"/>
      <c r="BB415" s="1" t="e">
        <f t="shared" si="59"/>
        <v>#DIV/0!</v>
      </c>
      <c r="BC415" s="1"/>
      <c r="BD415" s="1" t="e">
        <f t="shared" si="61"/>
        <v>#DIV/0!</v>
      </c>
      <c r="BE415" s="1"/>
      <c r="BF415" s="33">
        <f t="shared" si="60"/>
        <v>0</v>
      </c>
      <c r="BG415" s="11" t="e">
        <f t="shared" si="62"/>
        <v>#DIV/0!</v>
      </c>
      <c r="CB415"/>
      <c r="CC415"/>
      <c r="CD415"/>
      <c r="CE415" s="83"/>
      <c r="CF415"/>
      <c r="CG415"/>
      <c r="CH415"/>
      <c r="CI415"/>
      <c r="CJ415"/>
      <c r="CK415"/>
      <c r="CL415"/>
      <c r="CM415"/>
      <c r="CN415"/>
      <c r="CO415"/>
      <c r="CP415"/>
    </row>
    <row r="416" spans="1:94" ht="22.5" customHeight="1">
      <c r="A416" s="22">
        <v>44229</v>
      </c>
      <c r="B416" s="9" t="str">
        <f>TEXT(Table1[[#This Row],[Date]],"dddd")</f>
        <v>الثلاثاء</v>
      </c>
      <c r="C416" s="9">
        <f>WEEKNUM(Table1[[#This Row],[Date]],16)</f>
        <v>6</v>
      </c>
      <c r="D416" s="9" t="str">
        <f>TEXT(Table1[[#This Row],[Date]],"mmmm")</f>
        <v>فبراير</v>
      </c>
      <c r="E416" s="9" t="str">
        <f>TEXT(Table1[[#This Row],[Date]],"yyyy")</f>
        <v>2021</v>
      </c>
      <c r="F416" s="9" t="s">
        <v>9</v>
      </c>
      <c r="G416" s="9">
        <v>486</v>
      </c>
      <c r="H416" s="9" t="s">
        <v>24</v>
      </c>
      <c r="I416" s="9" t="s">
        <v>97</v>
      </c>
      <c r="J416" s="3">
        <f>IFERROR(VLOOKUP(Table1[[#This Row],[FoamType]],$CB$1:$CC$25,2,FALSE),0)</f>
        <v>100</v>
      </c>
      <c r="K416" s="9"/>
      <c r="L416" s="9"/>
      <c r="M416" s="9">
        <v>3</v>
      </c>
      <c r="N416" s="9">
        <v>20</v>
      </c>
      <c r="O416" s="9"/>
      <c r="P416" s="9"/>
      <c r="Q416" s="9">
        <v>15</v>
      </c>
      <c r="R416" s="9">
        <v>150</v>
      </c>
      <c r="S416" s="9">
        <v>22</v>
      </c>
      <c r="T416" s="9">
        <v>0.217</v>
      </c>
      <c r="U416" s="9">
        <v>0.217</v>
      </c>
      <c r="V416" s="9"/>
      <c r="W416" s="9"/>
      <c r="X416" s="9">
        <f>IFERROR(   Table1[[#This Row],[البلوكات /م3]]+Table1[[#This Row],[البواقى
 المنصرفه
/م3]]-Table1[[#This Row],[البواقى
/م3]],0)</f>
        <v>4.9000000000000004</v>
      </c>
      <c r="Y416" s="9">
        <f t="shared" si="58"/>
        <v>0</v>
      </c>
      <c r="Z416" s="9">
        <v>0</v>
      </c>
      <c r="AA416" s="9">
        <v>5.9</v>
      </c>
      <c r="AB416" s="9">
        <v>15</v>
      </c>
      <c r="AC416" s="9">
        <v>1</v>
      </c>
      <c r="AD416" s="9">
        <f>IFERROR((Table1[[#This Row],[إجمالى الإستهلاك
/م3]]-Table1[[#This Row],[الكمية 
المنتجة
/م3
 ]]),0)</f>
        <v>4.6830000000000007</v>
      </c>
      <c r="AE416" s="29">
        <f>IFERROR((Table1[[#This Row],[الهالك
/م3]]/Table1[[#This Row],[إجمالى الإستهلاك
/م3]]),0)</f>
        <v>0.95571428571428574</v>
      </c>
      <c r="AF416" s="9"/>
      <c r="AG416" s="9">
        <f>IFERROR((Table1[[#This Row],[عدد
البلوكات]]*0.12),"")</f>
        <v>0</v>
      </c>
      <c r="AH416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</v>
      </c>
      <c r="AI416" s="9">
        <v>77</v>
      </c>
      <c r="AJ416" s="60">
        <f>IFERROR(Table1[[#This Row],[Plan Hour]]/Table1[[#This Row],[ساعات
العمل
الفعلية]],0)</f>
        <v>1.948051948051948E-2</v>
      </c>
      <c r="AK416" s="9">
        <f>IFERROR((Table1[[#This Row],[الكمية 
الفعلية
/م3]]-Table1[[#This Row],[الكمية 
المنتجة
/م3
 ]]),"")</f>
        <v>0</v>
      </c>
      <c r="AL416" s="9"/>
      <c r="AM416" s="9"/>
      <c r="AN416" s="9"/>
      <c r="AO416" s="9"/>
      <c r="AP416" s="9">
        <v>0</v>
      </c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 t="e">
        <f t="shared" si="59"/>
        <v>#DIV/0!</v>
      </c>
      <c r="BC416" s="9"/>
      <c r="BD416" s="9" t="e">
        <f t="shared" si="61"/>
        <v>#DIV/0!</v>
      </c>
      <c r="BE416" s="9"/>
      <c r="BF416" s="9">
        <f t="shared" si="60"/>
        <v>0</v>
      </c>
      <c r="BG416" s="9" t="e">
        <f t="shared" si="62"/>
        <v>#DIV/0!</v>
      </c>
      <c r="CB416"/>
      <c r="CC416"/>
      <c r="CD416"/>
      <c r="CE416" s="83"/>
      <c r="CF416"/>
      <c r="CG416"/>
      <c r="CH416"/>
      <c r="CI416"/>
      <c r="CJ416"/>
      <c r="CK416"/>
      <c r="CL416"/>
      <c r="CM416"/>
      <c r="CN416"/>
      <c r="CO416"/>
      <c r="CP416"/>
    </row>
    <row r="417" spans="1:94" ht="22.5" customHeight="1">
      <c r="A417" s="22">
        <v>44229</v>
      </c>
      <c r="B417" s="3" t="str">
        <f>TEXT(Table1[[#This Row],[Date]],"dddd")</f>
        <v>الثلاثاء</v>
      </c>
      <c r="C417" s="3">
        <f>WEEKNUM(Table1[[#This Row],[Date]],16)</f>
        <v>6</v>
      </c>
      <c r="D417" s="3" t="str">
        <f>TEXT(Table1[[#This Row],[Date]],"mmmm")</f>
        <v>فبراير</v>
      </c>
      <c r="E417" s="3" t="str">
        <f>TEXT(Table1[[#This Row],[Date]],"yyyy")</f>
        <v>2021</v>
      </c>
      <c r="F417" s="3" t="s">
        <v>9</v>
      </c>
      <c r="G417" s="3">
        <v>486</v>
      </c>
      <c r="H417" s="5" t="s">
        <v>24</v>
      </c>
      <c r="I417" s="3" t="s">
        <v>97</v>
      </c>
      <c r="J417" s="3">
        <f>IFERROR(VLOOKUP(Table1[[#This Row],[FoamType]],$CB$1:$CC$25,2,FALSE),0)</f>
        <v>100</v>
      </c>
      <c r="M417" s="3">
        <v>3</v>
      </c>
      <c r="N417" s="3">
        <v>36</v>
      </c>
      <c r="Q417" s="15">
        <v>15</v>
      </c>
      <c r="R417" s="3">
        <v>150</v>
      </c>
      <c r="S417" s="3">
        <v>38</v>
      </c>
      <c r="T417" s="4">
        <v>0.64980000000000004</v>
      </c>
      <c r="U417" s="4">
        <v>0.64980000000000004</v>
      </c>
      <c r="X417" s="4">
        <f>IFERROR(   Table1[[#This Row],[البلوكات /م3]]+Table1[[#This Row],[البواقى
 المنصرفه
/م3]]-Table1[[#This Row],[البواقى
/م3]],0)</f>
        <v>0</v>
      </c>
      <c r="Y417" s="21">
        <f t="shared" si="58"/>
        <v>0</v>
      </c>
      <c r="AB417" s="15"/>
      <c r="AD417" s="9">
        <f>IFERROR((Table1[[#This Row],[إجمالى الإستهلاك
/م3]]-Table1[[#This Row],[الكمية 
المنتجة
/م3
 ]]),0)</f>
        <v>-0.64980000000000004</v>
      </c>
      <c r="AE417" s="29">
        <f>IFERROR((Table1[[#This Row],[الهالك
/م3]]/Table1[[#This Row],[إجمالى الإستهلاك
/م3]]),0)</f>
        <v>0</v>
      </c>
      <c r="AG417" s="5">
        <f>IFERROR((Table1[[#This Row],[عدد
البلوكات]]*0.12),"")</f>
        <v>0</v>
      </c>
      <c r="AH4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</v>
      </c>
      <c r="AJ417" s="59">
        <f>IFERROR(Table1[[#This Row],[Plan Hour]]/Table1[[#This Row],[ساعات
العمل
الفعلية]],0)</f>
        <v>0</v>
      </c>
      <c r="AK417" s="1">
        <f>IFERROR((Table1[[#This Row],[الكمية 
الفعلية
/م3]]-Table1[[#This Row],[الكمية 
المنتجة
/م3
 ]]),"")</f>
        <v>0</v>
      </c>
      <c r="AU417" s="18"/>
      <c r="AV417" s="18"/>
      <c r="AW417" s="1"/>
      <c r="AX417" s="1"/>
      <c r="AY417" s="1"/>
      <c r="AZ417" s="1"/>
      <c r="BA417" s="1"/>
      <c r="BB417" s="1" t="e">
        <f t="shared" si="59"/>
        <v>#DIV/0!</v>
      </c>
      <c r="BC417" s="1"/>
      <c r="BD417" s="1" t="e">
        <f t="shared" si="61"/>
        <v>#DIV/0!</v>
      </c>
      <c r="BE417" s="1"/>
      <c r="BF417" s="33">
        <f t="shared" si="60"/>
        <v>0</v>
      </c>
      <c r="BG417" s="11" t="e">
        <f t="shared" si="62"/>
        <v>#DIV/0!</v>
      </c>
      <c r="CB417"/>
      <c r="CC417"/>
      <c r="CD417"/>
      <c r="CE417" s="83"/>
      <c r="CF417"/>
      <c r="CG417"/>
      <c r="CH417"/>
      <c r="CI417"/>
      <c r="CJ417"/>
      <c r="CK417"/>
      <c r="CL417"/>
      <c r="CM417"/>
      <c r="CN417"/>
      <c r="CO417"/>
      <c r="CP417"/>
    </row>
    <row r="418" spans="1:94" ht="22.5" customHeight="1">
      <c r="A418" s="22">
        <v>44229</v>
      </c>
      <c r="B418" s="3" t="str">
        <f>TEXT(Table1[[#This Row],[Date]],"dddd")</f>
        <v>الثلاثاء</v>
      </c>
      <c r="C418" s="3">
        <f>WEEKNUM(Table1[[#This Row],[Date]],16)</f>
        <v>6</v>
      </c>
      <c r="D418" s="3" t="str">
        <f>TEXT(Table1[[#This Row],[Date]],"mmmm")</f>
        <v>فبراير</v>
      </c>
      <c r="E418" s="3" t="str">
        <f>TEXT(Table1[[#This Row],[Date]],"yyyy")</f>
        <v>2021</v>
      </c>
      <c r="F418" s="3" t="s">
        <v>9</v>
      </c>
      <c r="G418" s="3">
        <v>486</v>
      </c>
      <c r="H418" s="5" t="s">
        <v>24</v>
      </c>
      <c r="I418" s="3" t="s">
        <v>97</v>
      </c>
      <c r="J418" s="3">
        <f>IFERROR(VLOOKUP(Table1[[#This Row],[FoamType]],$CB$1:$CC$25,2,FALSE),0)</f>
        <v>100</v>
      </c>
      <c r="M418" s="3">
        <v>3</v>
      </c>
      <c r="N418" s="3">
        <v>40</v>
      </c>
      <c r="Q418" s="15">
        <v>15</v>
      </c>
      <c r="R418" s="3">
        <v>150</v>
      </c>
      <c r="S418" s="3">
        <v>42</v>
      </c>
      <c r="T418" s="4">
        <v>0.79400000000000004</v>
      </c>
      <c r="U418" s="4">
        <v>0.79400000000000004</v>
      </c>
      <c r="X418" s="4">
        <f>IFERROR(   Table1[[#This Row],[البلوكات /م3]]+Table1[[#This Row],[البواقى
 المنصرفه
/م3]]-Table1[[#This Row],[البواقى
/م3]],0)</f>
        <v>0</v>
      </c>
      <c r="Y418" s="21">
        <f t="shared" si="58"/>
        <v>0</v>
      </c>
      <c r="AB418" s="15"/>
      <c r="AD418" s="9">
        <f>IFERROR((Table1[[#This Row],[إجمالى الإستهلاك
/م3]]-Table1[[#This Row],[الكمية 
المنتجة
/م3
 ]]),0)</f>
        <v>-0.79400000000000004</v>
      </c>
      <c r="AE418" s="29">
        <f>IFERROR((Table1[[#This Row],[الهالك
/م3]]/Table1[[#This Row],[إجمالى الإستهلاك
/م3]]),0)</f>
        <v>0</v>
      </c>
      <c r="AG418" s="5">
        <f>IFERROR((Table1[[#This Row],[عدد
البلوكات]]*0.12),"")</f>
        <v>0</v>
      </c>
      <c r="AH41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</v>
      </c>
      <c r="AJ418" s="59">
        <f>IFERROR(Table1[[#This Row],[Plan Hour]]/Table1[[#This Row],[ساعات
العمل
الفعلية]],0)</f>
        <v>0</v>
      </c>
      <c r="AK418" s="1">
        <f>IFERROR((Table1[[#This Row],[الكمية 
الفعلية
/م3]]-Table1[[#This Row],[الكمية 
المنتجة
/م3
 ]]),"")</f>
        <v>0</v>
      </c>
      <c r="AU418" s="18"/>
      <c r="AV418" s="18"/>
      <c r="AW418" s="1"/>
      <c r="AX418" s="1"/>
      <c r="AY418" s="1"/>
      <c r="AZ418" s="1"/>
      <c r="BA418" s="1"/>
      <c r="BB418" s="1" t="e">
        <f t="shared" si="59"/>
        <v>#DIV/0!</v>
      </c>
      <c r="BC418" s="1"/>
      <c r="BD418" s="1" t="e">
        <f t="shared" si="61"/>
        <v>#DIV/0!</v>
      </c>
      <c r="BE418" s="1"/>
      <c r="BF418" s="33">
        <f t="shared" si="60"/>
        <v>0</v>
      </c>
      <c r="BG418" s="11" t="e">
        <f t="shared" si="62"/>
        <v>#DIV/0!</v>
      </c>
      <c r="CB418"/>
      <c r="CC418"/>
      <c r="CD418"/>
      <c r="CE418" s="83"/>
      <c r="CF418"/>
      <c r="CG418"/>
      <c r="CH418"/>
      <c r="CI418"/>
      <c r="CJ418"/>
      <c r="CK418"/>
      <c r="CL418"/>
      <c r="CM418"/>
      <c r="CN418"/>
      <c r="CO418"/>
      <c r="CP418"/>
    </row>
    <row r="419" spans="1:94" ht="22.5" customHeight="1">
      <c r="A419" s="22">
        <v>44229</v>
      </c>
      <c r="B419" s="3" t="str">
        <f>TEXT(Table1[[#This Row],[Date]],"dddd")</f>
        <v>الثلاثاء</v>
      </c>
      <c r="C419" s="3">
        <f>WEEKNUM(Table1[[#This Row],[Date]],16)</f>
        <v>6</v>
      </c>
      <c r="D419" s="3" t="str">
        <f>TEXT(Table1[[#This Row],[Date]],"mmmm")</f>
        <v>فبراير</v>
      </c>
      <c r="E419" s="3" t="str">
        <f>TEXT(Table1[[#This Row],[Date]],"yyyy")</f>
        <v>2021</v>
      </c>
      <c r="F419" s="3" t="s">
        <v>9</v>
      </c>
      <c r="G419" s="3">
        <v>515</v>
      </c>
      <c r="H419" s="5" t="s">
        <v>194</v>
      </c>
      <c r="I419" s="3" t="s">
        <v>135</v>
      </c>
      <c r="J419" s="3">
        <f>IFERROR(VLOOKUP(Table1[[#This Row],[FoamType]],$CB$1:$CC$25,2,FALSE),0)</f>
        <v>1.5</v>
      </c>
      <c r="K419" s="3">
        <v>40</v>
      </c>
      <c r="L419" s="3">
        <v>40</v>
      </c>
      <c r="M419" s="3">
        <v>29</v>
      </c>
      <c r="Q419" s="15" t="s">
        <v>43</v>
      </c>
      <c r="R419" s="3">
        <v>58</v>
      </c>
      <c r="S419" s="3">
        <v>29</v>
      </c>
      <c r="T419" s="3">
        <f t="shared" si="56"/>
        <v>2.6911999999999998</v>
      </c>
      <c r="U419" s="4">
        <f t="shared" si="57"/>
        <v>2.6911999999999998</v>
      </c>
      <c r="X419" s="4">
        <f>IFERROR(   Table1[[#This Row],[البلوكات /م3]]+Table1[[#This Row],[البواقى
 المنصرفه
/م3]]-Table1[[#This Row],[البواقى
/م3]],0)</f>
        <v>3.3</v>
      </c>
      <c r="Y419" s="21">
        <f t="shared" si="58"/>
        <v>0</v>
      </c>
      <c r="Z419" s="3">
        <v>0</v>
      </c>
      <c r="AA419" s="12">
        <v>3.3</v>
      </c>
      <c r="AB419" s="15">
        <v>30</v>
      </c>
      <c r="AC419" s="20">
        <v>0</v>
      </c>
      <c r="AD419" s="9">
        <f>IFERROR((Table1[[#This Row],[إجمالى الإستهلاك
/م3]]-Table1[[#This Row],[الكمية 
المنتجة
/م3
 ]]),0)</f>
        <v>0.60880000000000001</v>
      </c>
      <c r="AE419" s="29">
        <f>IFERROR((Table1[[#This Row],[الهالك
/م3]]/Table1[[#This Row],[إجمالى الإستهلاك
/م3]]),0)</f>
        <v>0.1844848484848485</v>
      </c>
      <c r="AG419" s="5">
        <f>IFERROR((Table1[[#This Row],[عدد
البلوكات]]*0.12),"")</f>
        <v>0</v>
      </c>
      <c r="AH41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1.7941333333333331</v>
      </c>
      <c r="AJ419" s="59">
        <f>IFERROR(Table1[[#This Row],[Plan Hour]]/Table1[[#This Row],[ساعات
العمل
الفعلية]],0)</f>
        <v>0</v>
      </c>
      <c r="AK419" s="1">
        <f>IFERROR((Table1[[#This Row],[الكمية 
الفعلية
/م3]]-Table1[[#This Row],[الكمية 
المنتجة
/م3
 ]]),"")</f>
        <v>0</v>
      </c>
      <c r="AU419" s="18"/>
      <c r="AV419" s="18"/>
      <c r="AW419" s="1"/>
      <c r="AX419" s="1"/>
      <c r="AY419" s="1"/>
      <c r="AZ419" s="1"/>
      <c r="BA419" s="1"/>
      <c r="BB419" s="1" t="e">
        <f t="shared" si="59"/>
        <v>#DIV/0!</v>
      </c>
      <c r="BC419" s="1"/>
      <c r="BD419" s="1" t="e">
        <f t="shared" si="61"/>
        <v>#DIV/0!</v>
      </c>
      <c r="BE419" s="1"/>
      <c r="BF419" s="33">
        <f t="shared" si="60"/>
        <v>0</v>
      </c>
      <c r="BG419" s="11" t="e">
        <f t="shared" si="62"/>
        <v>#DIV/0!</v>
      </c>
      <c r="CB419"/>
      <c r="CC419"/>
      <c r="CD419"/>
      <c r="CE419" s="83"/>
      <c r="CF419"/>
      <c r="CG419"/>
      <c r="CH419"/>
      <c r="CI419"/>
      <c r="CJ419"/>
      <c r="CK419"/>
      <c r="CL419"/>
      <c r="CM419"/>
      <c r="CN419"/>
      <c r="CO419"/>
      <c r="CP419"/>
    </row>
    <row r="420" spans="1:94" ht="22.5" customHeight="1">
      <c r="A420" s="22">
        <v>44229</v>
      </c>
      <c r="B420" s="3" t="str">
        <f>TEXT(Table1[[#This Row],[Date]],"dddd")</f>
        <v>الثلاثاء</v>
      </c>
      <c r="C420" s="3">
        <f>WEEKNUM(Table1[[#This Row],[Date]],16)</f>
        <v>6</v>
      </c>
      <c r="D420" s="3" t="str">
        <f>TEXT(Table1[[#This Row],[Date]],"mmmm")</f>
        <v>فبراير</v>
      </c>
      <c r="E420" s="3" t="str">
        <f>TEXT(Table1[[#This Row],[Date]],"yyyy")</f>
        <v>2021</v>
      </c>
      <c r="F420" s="3" t="s">
        <v>9</v>
      </c>
      <c r="G420" s="3">
        <v>515</v>
      </c>
      <c r="H420" s="5" t="s">
        <v>194</v>
      </c>
      <c r="I420" s="3" t="s">
        <v>135</v>
      </c>
      <c r="J420" s="3">
        <f>IFERROR(VLOOKUP(Table1[[#This Row],[FoamType]],$CB$1:$CC$25,2,FALSE),0)</f>
        <v>1.5</v>
      </c>
      <c r="K420" s="3">
        <v>40</v>
      </c>
      <c r="L420" s="3">
        <v>20</v>
      </c>
      <c r="M420" s="3">
        <v>19</v>
      </c>
      <c r="Q420" s="15" t="s">
        <v>43</v>
      </c>
      <c r="R420" s="3">
        <v>40</v>
      </c>
      <c r="S420" s="3">
        <v>19</v>
      </c>
      <c r="T420" s="3">
        <f t="shared" si="56"/>
        <v>0.60799999999999998</v>
      </c>
      <c r="U420" s="4">
        <f t="shared" si="57"/>
        <v>0.60799999999999998</v>
      </c>
      <c r="X420" s="4">
        <f>IFERROR(   Table1[[#This Row],[البلوكات /م3]]+Table1[[#This Row],[البواقى
 المنصرفه
/م3]]-Table1[[#This Row],[البواقى
/م3]],0)</f>
        <v>0</v>
      </c>
      <c r="Y420" s="21">
        <f t="shared" si="58"/>
        <v>0</v>
      </c>
      <c r="AB420" s="15"/>
      <c r="AD420" s="9">
        <f>IFERROR((Table1[[#This Row],[إجمالى الإستهلاك
/م3]]-Table1[[#This Row],[الكمية 
المنتجة
/م3
 ]]),0)</f>
        <v>-0.60799999999999998</v>
      </c>
      <c r="AE420" s="29">
        <f>IFERROR((Table1[[#This Row],[الهالك
/م3]]/Table1[[#This Row],[إجمالى الإستهلاك
/م3]]),0)</f>
        <v>0</v>
      </c>
      <c r="AG420" s="5">
        <f>IFERROR((Table1[[#This Row],[عدد
البلوكات]]*0.12),"")</f>
        <v>0</v>
      </c>
      <c r="AH42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0.40533333333333332</v>
      </c>
      <c r="AJ420" s="59">
        <f>IFERROR(Table1[[#This Row],[Plan Hour]]/Table1[[#This Row],[ساعات
العمل
الفعلية]],0)</f>
        <v>0</v>
      </c>
      <c r="AK420" s="1">
        <f>IFERROR((Table1[[#This Row],[الكمية 
الفعلية
/م3]]-Table1[[#This Row],[الكمية 
المنتجة
/م3
 ]]),"")</f>
        <v>0</v>
      </c>
      <c r="AU420" s="18"/>
      <c r="AV420" s="18"/>
      <c r="AW420" s="1"/>
      <c r="AX420" s="1"/>
      <c r="AY420" s="1"/>
      <c r="AZ420" s="1"/>
      <c r="BA420" s="1"/>
      <c r="BB420" s="1" t="e">
        <f t="shared" si="59"/>
        <v>#DIV/0!</v>
      </c>
      <c r="BC420" s="1"/>
      <c r="BD420" s="1" t="e">
        <f t="shared" si="61"/>
        <v>#DIV/0!</v>
      </c>
      <c r="BE420" s="1"/>
      <c r="BF420" s="33">
        <f t="shared" si="60"/>
        <v>0</v>
      </c>
      <c r="BG420" s="11" t="e">
        <f t="shared" si="62"/>
        <v>#DIV/0!</v>
      </c>
      <c r="CB420"/>
      <c r="CC420"/>
      <c r="CD420"/>
      <c r="CE420" s="83"/>
      <c r="CF420"/>
      <c r="CG420"/>
      <c r="CH420"/>
      <c r="CI420"/>
      <c r="CJ420"/>
      <c r="CK420"/>
      <c r="CL420"/>
      <c r="CM420"/>
      <c r="CN420"/>
      <c r="CO420"/>
      <c r="CP420"/>
    </row>
    <row r="421" spans="1:94" ht="22.5" customHeight="1">
      <c r="A421" s="22">
        <v>44229</v>
      </c>
      <c r="B421" s="3" t="str">
        <f>TEXT(Table1[[#This Row],[Date]],"dddd")</f>
        <v>الثلاثاء</v>
      </c>
      <c r="C421" s="3">
        <f>WEEKNUM(Table1[[#This Row],[Date]],16)</f>
        <v>6</v>
      </c>
      <c r="D421" s="3" t="str">
        <f>TEXT(Table1[[#This Row],[Date]],"mmmm")</f>
        <v>فبراير</v>
      </c>
      <c r="E421" s="3" t="str">
        <f>TEXT(Table1[[#This Row],[Date]],"yyyy")</f>
        <v>2021</v>
      </c>
      <c r="F421" s="3" t="s">
        <v>9</v>
      </c>
      <c r="G421" s="3">
        <v>365</v>
      </c>
      <c r="H421" s="5" t="s">
        <v>76</v>
      </c>
      <c r="I421" s="3" t="s">
        <v>135</v>
      </c>
      <c r="J421" s="3">
        <f>IFERROR(VLOOKUP(Table1[[#This Row],[FoamType]],$CB$1:$CC$25,2,FALSE),0)</f>
        <v>1.5</v>
      </c>
      <c r="K421" s="3">
        <v>40</v>
      </c>
      <c r="L421" s="3">
        <v>25</v>
      </c>
      <c r="M421" s="3">
        <v>30</v>
      </c>
      <c r="Q421" s="15">
        <v>35</v>
      </c>
      <c r="R421" s="3">
        <v>1755</v>
      </c>
      <c r="S421" s="3">
        <v>30</v>
      </c>
      <c r="T421" s="3">
        <f t="shared" si="56"/>
        <v>52.65</v>
      </c>
      <c r="U421" s="4">
        <f t="shared" si="57"/>
        <v>52.65</v>
      </c>
      <c r="W421" s="4">
        <v>35</v>
      </c>
      <c r="X421" s="4">
        <f>IFERROR(   Table1[[#This Row],[البلوكات /م3]]+Table1[[#This Row],[البواقى
 المنصرفه
/م3]]-Table1[[#This Row],[البواقى
/م3]],0)</f>
        <v>57.8</v>
      </c>
      <c r="Y421" s="21">
        <f t="shared" si="58"/>
        <v>58.56</v>
      </c>
      <c r="Z421" s="3">
        <v>8</v>
      </c>
      <c r="AA421" s="12">
        <v>3.8</v>
      </c>
      <c r="AB421" s="15">
        <v>30</v>
      </c>
      <c r="AC421" s="20">
        <v>4.5599999999999996</v>
      </c>
      <c r="AD421" s="9">
        <f>IFERROR((Table1[[#This Row],[إجمالى الإستهلاك
/م3]]-Table1[[#This Row],[الكمية 
المنتجة
/م3
 ]]),0)</f>
        <v>5.1499999999999986</v>
      </c>
      <c r="AE421" s="29">
        <f>IFERROR((Table1[[#This Row],[الهالك
/م3]]/Table1[[#This Row],[إجمالى الإستهلاك
/م3]]),0)</f>
        <v>8.9100346020761223E-2</v>
      </c>
      <c r="AG421" s="5">
        <f>IFERROR((Table1[[#This Row],[عدد
البلوكات]]*0.12),"")</f>
        <v>0.96</v>
      </c>
      <c r="AH42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35.1</v>
      </c>
      <c r="AJ421" s="59">
        <f>IFERROR(Table1[[#This Row],[Plan Hour]]/Table1[[#This Row],[ساعات
العمل
الفعلية]],0)</f>
        <v>0</v>
      </c>
      <c r="AK421" s="1">
        <f>IFERROR((Table1[[#This Row],[الكمية 
الفعلية
/م3]]-Table1[[#This Row],[الكمية 
المنتجة
/م3
 ]]),"")</f>
        <v>0</v>
      </c>
      <c r="AU421" s="18"/>
      <c r="AV421" s="18"/>
      <c r="AW421" s="1"/>
      <c r="AX421" s="1"/>
      <c r="AY421" s="1"/>
      <c r="AZ421" s="1"/>
      <c r="BA421" s="1"/>
      <c r="BB421" s="1" t="e">
        <f t="shared" si="59"/>
        <v>#DIV/0!</v>
      </c>
      <c r="BC421" s="1"/>
      <c r="BD421" s="1" t="e">
        <f t="shared" si="61"/>
        <v>#DIV/0!</v>
      </c>
      <c r="BE421" s="1"/>
      <c r="BF421" s="33">
        <f t="shared" si="60"/>
        <v>0</v>
      </c>
      <c r="BG421" s="11" t="e">
        <f t="shared" si="62"/>
        <v>#DIV/0!</v>
      </c>
      <c r="CB421"/>
      <c r="CC421"/>
      <c r="CD421"/>
      <c r="CE421" s="83"/>
      <c r="CF421"/>
      <c r="CG421"/>
      <c r="CH421"/>
      <c r="CI421"/>
      <c r="CJ421"/>
      <c r="CK421"/>
      <c r="CL421"/>
      <c r="CM421"/>
      <c r="CN421"/>
      <c r="CO421"/>
      <c r="CP421"/>
    </row>
    <row r="422" spans="1:94" ht="22.5" customHeight="1">
      <c r="A422" s="22">
        <v>44229</v>
      </c>
      <c r="B422" s="3" t="str">
        <f>TEXT(Table1[[#This Row],[Date]],"dddd")</f>
        <v>الثلاثاء</v>
      </c>
      <c r="C422" s="3">
        <f>WEEKNUM(Table1[[#This Row],[Date]],16)</f>
        <v>6</v>
      </c>
      <c r="D422" s="3" t="str">
        <f>TEXT(Table1[[#This Row],[Date]],"mmmm")</f>
        <v>فبراير</v>
      </c>
      <c r="E422" s="3" t="str">
        <f>TEXT(Table1[[#This Row],[Date]],"yyyy")</f>
        <v>2021</v>
      </c>
      <c r="F422" s="3" t="s">
        <v>9</v>
      </c>
      <c r="G422" s="3">
        <v>302</v>
      </c>
      <c r="H422" s="5" t="s">
        <v>25</v>
      </c>
      <c r="I422" s="3" t="s">
        <v>92</v>
      </c>
      <c r="J422" s="3">
        <f>IFERROR(VLOOKUP(Table1[[#This Row],[FoamType]],$CB$1:$CC$25,2,FALSE),0)</f>
        <v>0.6</v>
      </c>
      <c r="K422" s="3">
        <v>70</v>
      </c>
      <c r="L422" s="3">
        <v>35</v>
      </c>
      <c r="M422" s="3">
        <v>1</v>
      </c>
      <c r="Q422" s="15">
        <v>12</v>
      </c>
      <c r="S422" s="3">
        <v>1.2</v>
      </c>
      <c r="T422" s="3">
        <v>8.5</v>
      </c>
      <c r="U422" s="4">
        <v>8.25</v>
      </c>
      <c r="X422" s="4">
        <f>IFERROR(   Table1[[#This Row],[البلوكات /م3]]+Table1[[#This Row],[البواقى
 المنصرفه
/م3]]-Table1[[#This Row],[البواقى
/م3]],0)</f>
        <v>9.1</v>
      </c>
      <c r="Y422" s="21">
        <f t="shared" si="58"/>
        <v>0</v>
      </c>
      <c r="AA422" s="12">
        <v>9.1</v>
      </c>
      <c r="AB422" s="15">
        <v>12</v>
      </c>
      <c r="AC422" s="20">
        <v>0</v>
      </c>
      <c r="AD422" s="9">
        <f>IFERROR((Table1[[#This Row],[إجمالى الإستهلاك
/م3]]-Table1[[#This Row],[الكمية 
المنتجة
/م3
 ]]),0)</f>
        <v>0.84999999999999964</v>
      </c>
      <c r="AE422" s="29">
        <f>IFERROR((Table1[[#This Row],[الهالك
/م3]]/Table1[[#This Row],[إجمالى الإستهلاك
/م3]]),0)</f>
        <v>9.3406593406593366E-2</v>
      </c>
      <c r="AG422" s="5">
        <f>IFERROR((Table1[[#This Row],[عدد
البلوكات]]*0.12),"")</f>
        <v>0</v>
      </c>
      <c r="AH42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13.75</v>
      </c>
      <c r="AJ422" s="59">
        <f>IFERROR(Table1[[#This Row],[Plan Hour]]/Table1[[#This Row],[ساعات
العمل
الفعلية]],0)</f>
        <v>0</v>
      </c>
      <c r="AK422" s="1">
        <f>IFERROR((Table1[[#This Row],[الكمية 
الفعلية
/م3]]-Table1[[#This Row],[الكمية 
المنتجة
/م3
 ]]),"")</f>
        <v>0.25</v>
      </c>
      <c r="AU422" s="18"/>
      <c r="AV422" s="18"/>
      <c r="AW422" s="1"/>
      <c r="AX422" s="1"/>
      <c r="AY422" s="1"/>
      <c r="AZ422" s="1"/>
      <c r="BA422" s="1"/>
      <c r="BB422" s="1" t="e">
        <f t="shared" si="59"/>
        <v>#DIV/0!</v>
      </c>
      <c r="BC422" s="1"/>
      <c r="BD422" s="1" t="e">
        <f t="shared" si="61"/>
        <v>#DIV/0!</v>
      </c>
      <c r="BE422" s="1"/>
      <c r="BF422" s="33">
        <f t="shared" si="60"/>
        <v>0</v>
      </c>
      <c r="BG422" s="11" t="e">
        <f t="shared" si="62"/>
        <v>#DIV/0!</v>
      </c>
      <c r="CB422"/>
      <c r="CC422"/>
      <c r="CD422"/>
      <c r="CE422" s="83"/>
      <c r="CF422"/>
      <c r="CG422"/>
      <c r="CH422"/>
      <c r="CI422"/>
      <c r="CJ422"/>
      <c r="CK422"/>
      <c r="CL422"/>
      <c r="CM422"/>
      <c r="CN422"/>
      <c r="CO422"/>
      <c r="CP422"/>
    </row>
    <row r="423" spans="1:94" ht="22.5" customHeight="1">
      <c r="A423" s="22">
        <v>44229</v>
      </c>
      <c r="B423" s="3" t="str">
        <f>TEXT(Table1[[#This Row],[Date]],"dddd")</f>
        <v>الثلاثاء</v>
      </c>
      <c r="C423" s="3">
        <f>WEEKNUM(Table1[[#This Row],[Date]],16)</f>
        <v>6</v>
      </c>
      <c r="D423" s="3" t="str">
        <f>TEXT(Table1[[#This Row],[Date]],"mmmm")</f>
        <v>فبراير</v>
      </c>
      <c r="E423" s="3" t="str">
        <f>TEXT(Table1[[#This Row],[Date]],"yyyy")</f>
        <v>2021</v>
      </c>
      <c r="F423" s="3" t="s">
        <v>9</v>
      </c>
      <c r="G423" s="3">
        <v>486</v>
      </c>
      <c r="H423" s="5" t="s">
        <v>24</v>
      </c>
      <c r="I423" s="3" t="s">
        <v>97</v>
      </c>
      <c r="J423" s="3">
        <f>IFERROR(VLOOKUP(Table1[[#This Row],[FoamType]],$CB$1:$CC$25,2,FALSE),0)</f>
        <v>100</v>
      </c>
      <c r="M423" s="3">
        <v>3</v>
      </c>
      <c r="N423" s="3">
        <v>26</v>
      </c>
      <c r="Q423" s="15">
        <v>15</v>
      </c>
      <c r="R423" s="3">
        <v>100</v>
      </c>
      <c r="S423" s="3">
        <v>28</v>
      </c>
      <c r="T423" s="4">
        <v>0.23499999999999999</v>
      </c>
      <c r="U423" s="4">
        <v>0.23499999999999999</v>
      </c>
      <c r="X423" s="4">
        <f>IFERROR(   Table1[[#This Row],[البلوكات /م3]]+Table1[[#This Row],[البواقى
 المنصرفه
/م3]]-Table1[[#This Row],[البواقى
/م3]],0)</f>
        <v>0</v>
      </c>
      <c r="Y423" s="21">
        <f t="shared" si="58"/>
        <v>0</v>
      </c>
      <c r="AB423" s="15"/>
      <c r="AD423" s="9">
        <f>IFERROR((Table1[[#This Row],[إجمالى الإستهلاك
/م3]]-Table1[[#This Row],[الكمية 
المنتجة
/م3
 ]]),0)</f>
        <v>-0.23499999999999999</v>
      </c>
      <c r="AE423" s="29">
        <f>IFERROR((Table1[[#This Row],[الهالك
/م3]]/Table1[[#This Row],[إجمالى الإستهلاك
/م3]]),0)</f>
        <v>0</v>
      </c>
      <c r="AG423" s="5">
        <f>IFERROR((Table1[[#This Row],[عدد
البلوكات]]*0.12),"")</f>
        <v>0</v>
      </c>
      <c r="AH42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423" s="59">
        <f>IFERROR(Table1[[#This Row],[Plan Hour]]/Table1[[#This Row],[ساعات
العمل
الفعلية]],0)</f>
        <v>0</v>
      </c>
      <c r="AK423" s="1">
        <f>IFERROR((Table1[[#This Row],[الكمية 
الفعلية
/م3]]-Table1[[#This Row],[الكمية 
المنتجة
/م3
 ]]),"")</f>
        <v>0</v>
      </c>
      <c r="AU423" s="18"/>
      <c r="AV423" s="18"/>
      <c r="AW423" s="1"/>
      <c r="AX423" s="1"/>
      <c r="AY423" s="1"/>
      <c r="AZ423" s="1"/>
      <c r="BA423" s="1"/>
      <c r="BB423" s="1" t="e">
        <f t="shared" si="59"/>
        <v>#DIV/0!</v>
      </c>
      <c r="BC423" s="1"/>
      <c r="BD423" s="1" t="e">
        <f t="shared" si="61"/>
        <v>#DIV/0!</v>
      </c>
      <c r="BE423" s="1"/>
      <c r="BF423" s="33">
        <f t="shared" si="60"/>
        <v>0</v>
      </c>
      <c r="BG423" s="11" t="e">
        <f t="shared" si="62"/>
        <v>#DIV/0!</v>
      </c>
      <c r="CB423"/>
      <c r="CC423"/>
      <c r="CD423"/>
      <c r="CE423" s="83"/>
      <c r="CF423"/>
      <c r="CG423"/>
      <c r="CH423"/>
      <c r="CI423"/>
      <c r="CJ423"/>
      <c r="CK423"/>
      <c r="CL423"/>
      <c r="CM423"/>
      <c r="CN423"/>
      <c r="CO423"/>
      <c r="CP423"/>
    </row>
    <row r="424" spans="1:94" ht="22.5" customHeight="1">
      <c r="A424" s="22">
        <v>44229</v>
      </c>
      <c r="B424" s="3" t="str">
        <f>TEXT(Table1[[#This Row],[Date]],"dddd")</f>
        <v>الثلاثاء</v>
      </c>
      <c r="C424" s="3">
        <f>WEEKNUM(Table1[[#This Row],[Date]],16)</f>
        <v>6</v>
      </c>
      <c r="D424" s="3" t="str">
        <f>TEXT(Table1[[#This Row],[Date]],"mmmm")</f>
        <v>فبراير</v>
      </c>
      <c r="E424" s="3" t="str">
        <f>TEXT(Table1[[#This Row],[Date]],"yyyy")</f>
        <v>2021</v>
      </c>
      <c r="F424" s="3" t="s">
        <v>9</v>
      </c>
      <c r="G424" s="3">
        <v>486</v>
      </c>
      <c r="H424" s="5" t="s">
        <v>24</v>
      </c>
      <c r="I424" s="3" t="s">
        <v>97</v>
      </c>
      <c r="J424" s="3">
        <f>IFERROR(VLOOKUP(Table1[[#This Row],[FoamType]],$CB$1:$CC$25,2,FALSE),0)</f>
        <v>100</v>
      </c>
      <c r="M424" s="3">
        <v>3</v>
      </c>
      <c r="N424" s="3">
        <v>28</v>
      </c>
      <c r="Q424" s="15">
        <v>15</v>
      </c>
      <c r="R424" s="3">
        <v>100</v>
      </c>
      <c r="S424" s="3">
        <v>30</v>
      </c>
      <c r="T424" s="4">
        <v>0.27</v>
      </c>
      <c r="U424" s="4">
        <v>0.27</v>
      </c>
      <c r="X424" s="4">
        <f>IFERROR(   Table1[[#This Row],[البلوكات /م3]]+Table1[[#This Row],[البواقى
 المنصرفه
/م3]]-Table1[[#This Row],[البواقى
/م3]],0)</f>
        <v>0</v>
      </c>
      <c r="Y424" s="21">
        <f t="shared" si="58"/>
        <v>0</v>
      </c>
      <c r="AB424" s="15"/>
      <c r="AD424" s="9">
        <f>IFERROR((Table1[[#This Row],[إجمالى الإستهلاك
/م3]]-Table1[[#This Row],[الكمية 
المنتجة
/م3
 ]]),0)</f>
        <v>-0.27</v>
      </c>
      <c r="AE424" s="29">
        <f>IFERROR((Table1[[#This Row],[الهالك
/م3]]/Table1[[#This Row],[إجمالى الإستهلاك
/م3]]),0)</f>
        <v>0</v>
      </c>
      <c r="AG424" s="5">
        <f>IFERROR((Table1[[#This Row],[عدد
البلوكات]]*0.12),"")</f>
        <v>0</v>
      </c>
      <c r="AH42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424" s="59">
        <f>IFERROR(Table1[[#This Row],[Plan Hour]]/Table1[[#This Row],[ساعات
العمل
الفعلية]],0)</f>
        <v>0</v>
      </c>
      <c r="AK424" s="1">
        <f>IFERROR((Table1[[#This Row],[الكمية 
الفعلية
/م3]]-Table1[[#This Row],[الكمية 
المنتجة
/م3
 ]]),"")</f>
        <v>0</v>
      </c>
      <c r="AU424" s="18"/>
      <c r="AV424" s="18"/>
      <c r="AW424" s="1"/>
      <c r="AX424" s="1"/>
      <c r="AY424" s="1"/>
      <c r="AZ424" s="1"/>
      <c r="BA424" s="1"/>
      <c r="BB424" s="1" t="e">
        <f t="shared" si="59"/>
        <v>#DIV/0!</v>
      </c>
      <c r="BC424" s="1"/>
      <c r="BD424" s="1" t="e">
        <f t="shared" si="61"/>
        <v>#DIV/0!</v>
      </c>
      <c r="BE424" s="1"/>
      <c r="BF424" s="33">
        <f t="shared" si="60"/>
        <v>0</v>
      </c>
      <c r="BG424" s="11" t="e">
        <f t="shared" si="62"/>
        <v>#DIV/0!</v>
      </c>
      <c r="CB424"/>
      <c r="CC424"/>
      <c r="CD424"/>
      <c r="CE424" s="83"/>
      <c r="CF424"/>
      <c r="CG424"/>
      <c r="CH424"/>
      <c r="CI424"/>
      <c r="CJ424"/>
      <c r="CK424"/>
      <c r="CL424"/>
      <c r="CM424"/>
      <c r="CN424"/>
      <c r="CO424"/>
      <c r="CP424"/>
    </row>
    <row r="425" spans="1:94" ht="22.5" customHeight="1">
      <c r="A425" s="22">
        <v>44229</v>
      </c>
      <c r="B425" s="3" t="str">
        <f>TEXT(Table1[[#This Row],[Date]],"dddd")</f>
        <v>الثلاثاء</v>
      </c>
      <c r="C425" s="3">
        <f>WEEKNUM(Table1[[#This Row],[Date]],16)</f>
        <v>6</v>
      </c>
      <c r="D425" s="3" t="str">
        <f>TEXT(Table1[[#This Row],[Date]],"mmmm")</f>
        <v>فبراير</v>
      </c>
      <c r="E425" s="3" t="str">
        <f>TEXT(Table1[[#This Row],[Date]],"yyyy")</f>
        <v>2021</v>
      </c>
      <c r="F425" s="3" t="s">
        <v>9</v>
      </c>
      <c r="G425" s="3">
        <v>486</v>
      </c>
      <c r="H425" s="5" t="s">
        <v>24</v>
      </c>
      <c r="I425" s="3" t="s">
        <v>97</v>
      </c>
      <c r="J425" s="3">
        <f>IFERROR(VLOOKUP(Table1[[#This Row],[FoamType]],$CB$1:$CC$25,2,FALSE),0)</f>
        <v>100</v>
      </c>
      <c r="M425" s="3">
        <v>3</v>
      </c>
      <c r="N425" s="3">
        <v>30</v>
      </c>
      <c r="Q425" s="15">
        <v>15</v>
      </c>
      <c r="R425" s="3">
        <v>100</v>
      </c>
      <c r="S425" s="3">
        <v>32</v>
      </c>
      <c r="T425" s="4">
        <v>0.307</v>
      </c>
      <c r="U425" s="4">
        <v>0.307</v>
      </c>
      <c r="X425" s="4">
        <f>IFERROR(   Table1[[#This Row],[البلوكات /م3]]+Table1[[#This Row],[البواقى
 المنصرفه
/م3]]-Table1[[#This Row],[البواقى
/م3]],0)</f>
        <v>0</v>
      </c>
      <c r="Y425" s="21">
        <f t="shared" si="58"/>
        <v>0</v>
      </c>
      <c r="AB425" s="15"/>
      <c r="AD425" s="9">
        <f>IFERROR((Table1[[#This Row],[إجمالى الإستهلاك
/م3]]-Table1[[#This Row],[الكمية 
المنتجة
/م3
 ]]),0)</f>
        <v>-0.307</v>
      </c>
      <c r="AE425" s="29">
        <f>IFERROR((Table1[[#This Row],[الهالك
/م3]]/Table1[[#This Row],[إجمالى الإستهلاك
/م3]]),0)</f>
        <v>0</v>
      </c>
      <c r="AG425" s="5">
        <f>IFERROR((Table1[[#This Row],[عدد
البلوكات]]*0.12),"")</f>
        <v>0</v>
      </c>
      <c r="AH42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425" s="59">
        <f>IFERROR(Table1[[#This Row],[Plan Hour]]/Table1[[#This Row],[ساعات
العمل
الفعلية]],0)</f>
        <v>0</v>
      </c>
      <c r="AK425" s="1">
        <f>IFERROR((Table1[[#This Row],[الكمية 
الفعلية
/م3]]-Table1[[#This Row],[الكمية 
المنتجة
/م3
 ]]),"")</f>
        <v>0</v>
      </c>
      <c r="AU425" s="18"/>
      <c r="AV425" s="18"/>
      <c r="AW425" s="1"/>
      <c r="AX425" s="1"/>
      <c r="AY425" s="1"/>
      <c r="AZ425" s="1"/>
      <c r="BA425" s="1"/>
      <c r="BB425" s="1" t="e">
        <f t="shared" si="59"/>
        <v>#DIV/0!</v>
      </c>
      <c r="BC425" s="1"/>
      <c r="BD425" s="1" t="e">
        <f t="shared" si="61"/>
        <v>#DIV/0!</v>
      </c>
      <c r="BE425" s="1"/>
      <c r="BF425" s="33">
        <f t="shared" si="60"/>
        <v>0</v>
      </c>
      <c r="BG425" s="11" t="e">
        <f t="shared" si="62"/>
        <v>#DIV/0!</v>
      </c>
      <c r="CB425"/>
      <c r="CC425"/>
      <c r="CD425"/>
      <c r="CE425" s="83"/>
      <c r="CF425"/>
      <c r="CG425"/>
      <c r="CH425"/>
      <c r="CI425"/>
      <c r="CJ425"/>
      <c r="CK425"/>
      <c r="CL425"/>
      <c r="CM425"/>
      <c r="CN425"/>
      <c r="CO425"/>
      <c r="CP425"/>
    </row>
    <row r="426" spans="1:94" ht="22.5" customHeight="1">
      <c r="A426" s="22">
        <v>44229</v>
      </c>
      <c r="B426" s="3" t="str">
        <f>TEXT(Table1[[#This Row],[Date]],"dddd")</f>
        <v>الثلاثاء</v>
      </c>
      <c r="C426" s="3">
        <f>WEEKNUM(Table1[[#This Row],[Date]],16)</f>
        <v>6</v>
      </c>
      <c r="D426" s="3" t="str">
        <f>TEXT(Table1[[#This Row],[Date]],"mmmm")</f>
        <v>فبراير</v>
      </c>
      <c r="E426" s="3" t="str">
        <f>TEXT(Table1[[#This Row],[Date]],"yyyy")</f>
        <v>2021</v>
      </c>
      <c r="F426" s="3" t="s">
        <v>9</v>
      </c>
      <c r="G426" s="3">
        <v>486</v>
      </c>
      <c r="H426" s="5" t="s">
        <v>24</v>
      </c>
      <c r="I426" s="3" t="s">
        <v>97</v>
      </c>
      <c r="J426" s="3">
        <f>IFERROR(VLOOKUP(Table1[[#This Row],[FoamType]],$CB$1:$CC$25,2,FALSE),0)</f>
        <v>100</v>
      </c>
      <c r="M426" s="3">
        <v>3</v>
      </c>
      <c r="N426" s="3">
        <v>32</v>
      </c>
      <c r="Q426" s="15">
        <v>15</v>
      </c>
      <c r="R426" s="3">
        <v>100</v>
      </c>
      <c r="S426" s="3">
        <v>34</v>
      </c>
      <c r="T426" s="4">
        <v>0.3468</v>
      </c>
      <c r="U426" s="4">
        <v>0.3468</v>
      </c>
      <c r="X426" s="4">
        <f>IFERROR(   Table1[[#This Row],[البلوكات /م3]]+Table1[[#This Row],[البواقى
 المنصرفه
/م3]]-Table1[[#This Row],[البواقى
/م3]],0)</f>
        <v>0</v>
      </c>
      <c r="Y426" s="21">
        <f t="shared" si="58"/>
        <v>0</v>
      </c>
      <c r="AB426" s="15"/>
      <c r="AD426" s="9">
        <f>IFERROR((Table1[[#This Row],[إجمالى الإستهلاك
/م3]]-Table1[[#This Row],[الكمية 
المنتجة
/م3
 ]]),0)</f>
        <v>-0.3468</v>
      </c>
      <c r="AE426" s="29">
        <f>IFERROR((Table1[[#This Row],[الهالك
/م3]]/Table1[[#This Row],[إجمالى الإستهلاك
/م3]]),0)</f>
        <v>0</v>
      </c>
      <c r="AG426" s="5">
        <f>IFERROR((Table1[[#This Row],[عدد
البلوكات]]*0.12),"")</f>
        <v>0</v>
      </c>
      <c r="AH42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426" s="59">
        <f>IFERROR(Table1[[#This Row],[Plan Hour]]/Table1[[#This Row],[ساعات
العمل
الفعلية]],0)</f>
        <v>0</v>
      </c>
      <c r="AK426" s="1">
        <f>IFERROR((Table1[[#This Row],[الكمية 
الفعلية
/م3]]-Table1[[#This Row],[الكمية 
المنتجة
/م3
 ]]),"")</f>
        <v>0</v>
      </c>
      <c r="AU426" s="18"/>
      <c r="AV426" s="18"/>
      <c r="AW426" s="1"/>
      <c r="AX426" s="1"/>
      <c r="AY426" s="1"/>
      <c r="AZ426" s="1"/>
      <c r="BA426" s="1"/>
      <c r="BB426" s="1" t="e">
        <f t="shared" si="59"/>
        <v>#DIV/0!</v>
      </c>
      <c r="BC426" s="1"/>
      <c r="BD426" s="1" t="e">
        <f t="shared" si="61"/>
        <v>#DIV/0!</v>
      </c>
      <c r="BE426" s="1"/>
      <c r="BF426" s="33">
        <f t="shared" si="60"/>
        <v>0</v>
      </c>
      <c r="BG426" s="11" t="e">
        <f t="shared" si="62"/>
        <v>#DIV/0!</v>
      </c>
      <c r="CB426"/>
      <c r="CC426"/>
      <c r="CD426"/>
      <c r="CE426" s="83"/>
      <c r="CF426"/>
      <c r="CG426"/>
      <c r="CH426"/>
      <c r="CI426"/>
      <c r="CJ426"/>
      <c r="CK426"/>
      <c r="CL426"/>
      <c r="CM426"/>
      <c r="CN426"/>
      <c r="CO426"/>
      <c r="CP426"/>
    </row>
    <row r="427" spans="1:94" ht="22.5" customHeight="1">
      <c r="A427" s="22">
        <v>44229</v>
      </c>
      <c r="B427" s="3" t="str">
        <f>TEXT(Table1[[#This Row],[Date]],"dddd")</f>
        <v>الثلاثاء</v>
      </c>
      <c r="C427" s="3">
        <f>WEEKNUM(Table1[[#This Row],[Date]],16)</f>
        <v>6</v>
      </c>
      <c r="D427" s="3" t="str">
        <f>TEXT(Table1[[#This Row],[Date]],"mmmm")</f>
        <v>فبراير</v>
      </c>
      <c r="E427" s="3" t="str">
        <f>TEXT(Table1[[#This Row],[Date]],"yyyy")</f>
        <v>2021</v>
      </c>
      <c r="F427" s="3" t="s">
        <v>9</v>
      </c>
      <c r="G427" s="3">
        <v>486</v>
      </c>
      <c r="H427" s="5" t="s">
        <v>24</v>
      </c>
      <c r="I427" s="3" t="s">
        <v>97</v>
      </c>
      <c r="J427" s="3">
        <f>IFERROR(VLOOKUP(Table1[[#This Row],[FoamType]],$CB$1:$CC$25,2,FALSE),0)</f>
        <v>100</v>
      </c>
      <c r="M427" s="3">
        <v>3</v>
      </c>
      <c r="N427" s="3">
        <v>34</v>
      </c>
      <c r="Q427" s="15">
        <v>15</v>
      </c>
      <c r="R427" s="3">
        <v>100</v>
      </c>
      <c r="S427" s="3">
        <v>36</v>
      </c>
      <c r="T427" s="4">
        <v>0.38879999999999998</v>
      </c>
      <c r="U427" s="4">
        <v>0.38879999999999998</v>
      </c>
      <c r="X427" s="4">
        <f>IFERROR(   Table1[[#This Row],[البلوكات /م3]]+Table1[[#This Row],[البواقى
 المنصرفه
/م3]]-Table1[[#This Row],[البواقى
/م3]],0)</f>
        <v>0</v>
      </c>
      <c r="Y427" s="21">
        <f t="shared" si="58"/>
        <v>0</v>
      </c>
      <c r="AB427" s="15"/>
      <c r="AD427" s="9">
        <f>IFERROR((Table1[[#This Row],[إجمالى الإستهلاك
/م3]]-Table1[[#This Row],[الكمية 
المنتجة
/م3
 ]]),0)</f>
        <v>-0.38879999999999998</v>
      </c>
      <c r="AE427" s="29">
        <f>IFERROR((Table1[[#This Row],[الهالك
/م3]]/Table1[[#This Row],[إجمالى الإستهلاك
/م3]]),0)</f>
        <v>0</v>
      </c>
      <c r="AG427" s="5">
        <f>IFERROR((Table1[[#This Row],[عدد
البلوكات]]*0.12),"")</f>
        <v>0</v>
      </c>
      <c r="AH42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427" s="59">
        <f>IFERROR(Table1[[#This Row],[Plan Hour]]/Table1[[#This Row],[ساعات
العمل
الفعلية]],0)</f>
        <v>0</v>
      </c>
      <c r="AK427" s="1">
        <f>IFERROR((Table1[[#This Row],[الكمية 
الفعلية
/م3]]-Table1[[#This Row],[الكمية 
المنتجة
/م3
 ]]),"")</f>
        <v>0</v>
      </c>
      <c r="AU427" s="18"/>
      <c r="AV427" s="18"/>
      <c r="AW427" s="1"/>
      <c r="AX427" s="1"/>
      <c r="AY427" s="1"/>
      <c r="AZ427" s="1"/>
      <c r="BA427" s="1"/>
      <c r="BB427" s="1" t="e">
        <f t="shared" si="59"/>
        <v>#DIV/0!</v>
      </c>
      <c r="BC427" s="1"/>
      <c r="BD427" s="1" t="e">
        <f t="shared" si="61"/>
        <v>#DIV/0!</v>
      </c>
      <c r="BE427" s="1"/>
      <c r="BF427" s="33">
        <f t="shared" si="60"/>
        <v>0</v>
      </c>
      <c r="BG427" s="11" t="e">
        <f t="shared" si="62"/>
        <v>#DIV/0!</v>
      </c>
      <c r="CB427"/>
      <c r="CC427"/>
      <c r="CD427"/>
      <c r="CE427" s="83"/>
      <c r="CF427"/>
      <c r="CG427"/>
      <c r="CH427"/>
      <c r="CI427"/>
      <c r="CJ427"/>
      <c r="CK427"/>
      <c r="CL427"/>
      <c r="CM427"/>
      <c r="CN427"/>
      <c r="CO427"/>
      <c r="CP427"/>
    </row>
    <row r="428" spans="1:94" ht="22.5" customHeight="1">
      <c r="A428" s="22">
        <v>44229</v>
      </c>
      <c r="B428" s="3" t="str">
        <f>TEXT(Table1[[#This Row],[Date]],"dddd")</f>
        <v>الثلاثاء</v>
      </c>
      <c r="C428" s="3">
        <f>WEEKNUM(Table1[[#This Row],[Date]],16)</f>
        <v>6</v>
      </c>
      <c r="D428" s="3" t="str">
        <f>TEXT(Table1[[#This Row],[Date]],"mmmm")</f>
        <v>فبراير</v>
      </c>
      <c r="E428" s="3" t="str">
        <f>TEXT(Table1[[#This Row],[Date]],"yyyy")</f>
        <v>2021</v>
      </c>
      <c r="F428" s="3" t="s">
        <v>9</v>
      </c>
      <c r="G428" s="3">
        <v>486</v>
      </c>
      <c r="H428" s="5" t="s">
        <v>24</v>
      </c>
      <c r="I428" s="3" t="s">
        <v>97</v>
      </c>
      <c r="J428" s="3">
        <f>IFERROR(VLOOKUP(Table1[[#This Row],[FoamType]],$CB$1:$CC$25,2,FALSE),0)</f>
        <v>100</v>
      </c>
      <c r="M428" s="3">
        <v>3</v>
      </c>
      <c r="N428" s="3">
        <v>38</v>
      </c>
      <c r="Q428" s="15">
        <v>15</v>
      </c>
      <c r="R428" s="3">
        <v>100</v>
      </c>
      <c r="S428" s="3">
        <v>40</v>
      </c>
      <c r="T428" s="4">
        <v>0.48</v>
      </c>
      <c r="U428" s="4">
        <v>0.48</v>
      </c>
      <c r="X428" s="4">
        <f>IFERROR(   Table1[[#This Row],[البلوكات /م3]]+Table1[[#This Row],[البواقى
 المنصرفه
/م3]]-Table1[[#This Row],[البواقى
/م3]],0)</f>
        <v>0</v>
      </c>
      <c r="Y428" s="21">
        <f t="shared" si="58"/>
        <v>0</v>
      </c>
      <c r="AB428" s="15"/>
      <c r="AD428" s="9">
        <f>IFERROR((Table1[[#This Row],[إجمالى الإستهلاك
/م3]]-Table1[[#This Row],[الكمية 
المنتجة
/م3
 ]]),0)</f>
        <v>-0.48</v>
      </c>
      <c r="AE428" s="29">
        <f>IFERROR((Table1[[#This Row],[الهالك
/م3]]/Table1[[#This Row],[إجمالى الإستهلاك
/م3]]),0)</f>
        <v>0</v>
      </c>
      <c r="AG428" s="5">
        <f>IFERROR((Table1[[#This Row],[عدد
البلوكات]]*0.12),"")</f>
        <v>0</v>
      </c>
      <c r="AH42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428" s="59">
        <f>IFERROR(Table1[[#This Row],[Plan Hour]]/Table1[[#This Row],[ساعات
العمل
الفعلية]],0)</f>
        <v>0</v>
      </c>
      <c r="AK428" s="1">
        <f>IFERROR((Table1[[#This Row],[الكمية 
الفعلية
/م3]]-Table1[[#This Row],[الكمية 
المنتجة
/م3
 ]]),"")</f>
        <v>0</v>
      </c>
      <c r="AU428" s="18"/>
      <c r="AV428" s="18"/>
      <c r="AW428" s="1"/>
      <c r="AX428" s="1"/>
      <c r="AY428" s="1"/>
      <c r="AZ428" s="1"/>
      <c r="BA428" s="1"/>
      <c r="BB428" s="1" t="e">
        <f t="shared" si="59"/>
        <v>#DIV/0!</v>
      </c>
      <c r="BC428" s="1"/>
      <c r="BD428" s="1" t="e">
        <f t="shared" si="61"/>
        <v>#DIV/0!</v>
      </c>
      <c r="BE428" s="1"/>
      <c r="BF428" s="33">
        <f t="shared" si="60"/>
        <v>0</v>
      </c>
      <c r="BG428" s="11" t="e">
        <f t="shared" si="62"/>
        <v>#DIV/0!</v>
      </c>
      <c r="CB428"/>
      <c r="CC428"/>
      <c r="CD428"/>
      <c r="CE428" s="83"/>
      <c r="CF428"/>
      <c r="CG428"/>
      <c r="CH428"/>
      <c r="CI428"/>
      <c r="CJ428"/>
      <c r="CK428"/>
      <c r="CL428"/>
      <c r="CM428"/>
      <c r="CN428"/>
      <c r="CO428"/>
      <c r="CP428"/>
    </row>
    <row r="429" spans="1:94" ht="22.5" customHeight="1">
      <c r="A429" s="22">
        <v>44230</v>
      </c>
      <c r="B429" s="9" t="str">
        <f>TEXT(Table1[[#This Row],[Date]],"dddd")</f>
        <v>الأربعاء</v>
      </c>
      <c r="C429" s="9">
        <f>WEEKNUM(Table1[[#This Row],[Date]],16)</f>
        <v>6</v>
      </c>
      <c r="D429" s="9" t="str">
        <f>TEXT(Table1[[#This Row],[Date]],"mmmm")</f>
        <v>فبراير</v>
      </c>
      <c r="E429" s="9" t="str">
        <f>TEXT(Table1[[#This Row],[Date]],"yyyy")</f>
        <v>2021</v>
      </c>
      <c r="F429" s="9" t="s">
        <v>9</v>
      </c>
      <c r="G429" s="9">
        <v>366</v>
      </c>
      <c r="H429" s="9" t="s">
        <v>61</v>
      </c>
      <c r="I429" s="9" t="s">
        <v>136</v>
      </c>
      <c r="J429" s="3">
        <f>IFERROR(VLOOKUP(Table1[[#This Row],[FoamType]],$CB$1:$CC$25,2,FALSE),0)</f>
        <v>1.5</v>
      </c>
      <c r="K429" s="9">
        <v>240</v>
      </c>
      <c r="L429" s="9">
        <v>110</v>
      </c>
      <c r="M429" s="9">
        <v>29</v>
      </c>
      <c r="N429" s="9"/>
      <c r="O429" s="9"/>
      <c r="P429" s="9"/>
      <c r="Q429" s="9">
        <v>30</v>
      </c>
      <c r="R429" s="9">
        <v>10</v>
      </c>
      <c r="S429" s="9">
        <v>29</v>
      </c>
      <c r="T429" s="9">
        <f t="shared" ref="T429:T488" si="63">K429*L429*R429*S429/1000000</f>
        <v>7.6559999999999997</v>
      </c>
      <c r="U429" s="9">
        <f t="shared" ref="U429:U488" si="64">K429*L429*M429*R429/1000000</f>
        <v>7.6559999999999997</v>
      </c>
      <c r="V429" s="9"/>
      <c r="W429" s="9">
        <v>30</v>
      </c>
      <c r="X429" s="9">
        <f>IFERROR(   Table1[[#This Row],[البلوكات /م3]]+Table1[[#This Row],[البواقى
 المنصرفه
/م3]]-Table1[[#This Row],[البواقى
/م3]],0)</f>
        <v>24.830000000000002</v>
      </c>
      <c r="Y429" s="9">
        <v>39.6</v>
      </c>
      <c r="Z429" s="9">
        <v>6</v>
      </c>
      <c r="AA429" s="9">
        <v>1.53</v>
      </c>
      <c r="AB429" s="9">
        <v>30</v>
      </c>
      <c r="AC429" s="9">
        <v>16.3</v>
      </c>
      <c r="AD429" s="9">
        <f>IFERROR((Table1[[#This Row],[إجمالى الإستهلاك
/م3]]-Table1[[#This Row],[الكمية 
المنتجة
/م3
 ]]),0)</f>
        <v>17.174000000000003</v>
      </c>
      <c r="AE429" s="29">
        <f>IFERROR((Table1[[#This Row],[الهالك
/م3]]/Table1[[#This Row],[إجمالى الإستهلاك
/م3]]),0)</f>
        <v>0.69166331051147811</v>
      </c>
      <c r="AF429" s="9"/>
      <c r="AG429" s="9">
        <f>IFERROR((Table1[[#This Row],[عدد
البلوكات]]*0.12),"")</f>
        <v>0.72</v>
      </c>
      <c r="AH429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5.1040000000000001</v>
      </c>
      <c r="AI429" s="9">
        <v>66</v>
      </c>
      <c r="AJ429" s="60">
        <f>IFERROR(Table1[[#This Row],[Plan Hour]]/Table1[[#This Row],[ساعات
العمل
الفعلية]],0)</f>
        <v>7.7333333333333337E-2</v>
      </c>
      <c r="AK429" s="9">
        <f>IFERROR((Table1[[#This Row],[الكمية 
الفعلية
/م3]]-Table1[[#This Row],[الكمية 
المنتجة
/م3
 ]]),"")</f>
        <v>0</v>
      </c>
      <c r="AL429" s="9"/>
      <c r="AM429" s="9"/>
      <c r="AN429" s="9"/>
      <c r="AO429" s="9"/>
      <c r="AP429" s="9">
        <v>0</v>
      </c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 t="e">
        <f t="shared" si="59"/>
        <v>#DIV/0!</v>
      </c>
      <c r="BC429" s="9"/>
      <c r="BD429" s="9" t="e">
        <f t="shared" si="61"/>
        <v>#DIV/0!</v>
      </c>
      <c r="BE429" s="9"/>
      <c r="BF429" s="9">
        <f t="shared" si="60"/>
        <v>0</v>
      </c>
      <c r="BG429" s="9" t="e">
        <f t="shared" si="62"/>
        <v>#DIV/0!</v>
      </c>
      <c r="CB429"/>
      <c r="CC429"/>
      <c r="CD429"/>
      <c r="CE429" s="83"/>
      <c r="CF429"/>
      <c r="CG429"/>
      <c r="CH429"/>
      <c r="CI429"/>
      <c r="CJ429"/>
      <c r="CK429"/>
      <c r="CL429"/>
      <c r="CM429"/>
      <c r="CN429"/>
      <c r="CO429"/>
      <c r="CP429"/>
    </row>
    <row r="430" spans="1:94" ht="22.5" customHeight="1">
      <c r="A430" s="22">
        <v>44230</v>
      </c>
      <c r="B430" s="3" t="str">
        <f>TEXT(Table1[[#This Row],[Date]],"dddd")</f>
        <v>الأربعاء</v>
      </c>
      <c r="C430" s="3">
        <f>WEEKNUM(Table1[[#This Row],[Date]],16)</f>
        <v>6</v>
      </c>
      <c r="D430" s="3" t="str">
        <f>TEXT(Table1[[#This Row],[Date]],"mmmm")</f>
        <v>فبراير</v>
      </c>
      <c r="E430" s="3" t="str">
        <f>TEXT(Table1[[#This Row],[Date]],"yyyy")</f>
        <v>2021</v>
      </c>
      <c r="F430" s="3" t="s">
        <v>9</v>
      </c>
      <c r="G430" s="3">
        <v>366</v>
      </c>
      <c r="H430" s="5" t="s">
        <v>61</v>
      </c>
      <c r="I430" s="3" t="s">
        <v>87</v>
      </c>
      <c r="J430" s="3">
        <f>IFERROR(VLOOKUP(Table1[[#This Row],[FoamType]],$CB$1:$CC$25,2,FALSE),0)</f>
        <v>2</v>
      </c>
      <c r="K430" s="3">
        <v>234</v>
      </c>
      <c r="L430" s="3">
        <v>110</v>
      </c>
      <c r="M430" s="3">
        <v>29</v>
      </c>
      <c r="Q430" s="15">
        <v>30</v>
      </c>
      <c r="R430" s="3">
        <v>15</v>
      </c>
      <c r="S430" s="3">
        <v>29</v>
      </c>
      <c r="T430" s="3">
        <f t="shared" si="63"/>
        <v>11.196899999999999</v>
      </c>
      <c r="U430" s="4">
        <f t="shared" si="64"/>
        <v>11.196899999999999</v>
      </c>
      <c r="X430" s="4">
        <f>IFERROR(   Table1[[#This Row],[البلوكات /م3]]+Table1[[#This Row],[البواقى
 المنصرفه
/م3]]-Table1[[#This Row],[البواقى
/م3]],0)</f>
        <v>0</v>
      </c>
      <c r="Y430" s="21">
        <f t="shared" si="58"/>
        <v>0</v>
      </c>
      <c r="AB430" s="15"/>
      <c r="AD430" s="9">
        <f>IFERROR((Table1[[#This Row],[إجمالى الإستهلاك
/م3]]-Table1[[#This Row],[الكمية 
المنتجة
/م3
 ]]),0)</f>
        <v>-11.196899999999999</v>
      </c>
      <c r="AE430" s="29">
        <f>IFERROR((Table1[[#This Row],[الهالك
/م3]]/Table1[[#This Row],[إجمالى الإستهلاك
/م3]]),0)</f>
        <v>0</v>
      </c>
      <c r="AG430" s="5">
        <f>IFERROR((Table1[[#This Row],[عدد
البلوكات]]*0.12),"")</f>
        <v>0</v>
      </c>
      <c r="AH43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5.5984499999999997</v>
      </c>
      <c r="AJ430" s="59">
        <f>IFERROR(Table1[[#This Row],[Plan Hour]]/Table1[[#This Row],[ساعات
العمل
الفعلية]],0)</f>
        <v>0</v>
      </c>
      <c r="AK430" s="1">
        <f>IFERROR((Table1[[#This Row],[الكمية 
الفعلية
/م3]]-Table1[[#This Row],[الكمية 
المنتجة
/م3
 ]]),"")</f>
        <v>0</v>
      </c>
      <c r="AU430" s="18"/>
      <c r="AV430" s="18"/>
      <c r="AW430" s="1"/>
      <c r="AX430" s="1"/>
      <c r="AY430" s="1"/>
      <c r="AZ430" s="1"/>
      <c r="BA430" s="1"/>
      <c r="BB430" s="1" t="e">
        <f t="shared" si="59"/>
        <v>#DIV/0!</v>
      </c>
      <c r="BC430" s="1"/>
      <c r="BD430" s="1" t="e">
        <f t="shared" si="61"/>
        <v>#DIV/0!</v>
      </c>
      <c r="BE430" s="1"/>
      <c r="BF430" s="33">
        <f t="shared" si="60"/>
        <v>0</v>
      </c>
      <c r="BG430" s="11" t="e">
        <f t="shared" si="62"/>
        <v>#DIV/0!</v>
      </c>
      <c r="CB430"/>
      <c r="CC430"/>
      <c r="CD430"/>
      <c r="CE430" s="83"/>
      <c r="CF430"/>
      <c r="CG430"/>
      <c r="CH430"/>
      <c r="CI430"/>
      <c r="CJ430"/>
      <c r="CK430"/>
      <c r="CL430"/>
      <c r="CM430"/>
      <c r="CN430"/>
      <c r="CO430"/>
      <c r="CP430"/>
    </row>
    <row r="431" spans="1:94" ht="22.5" customHeight="1">
      <c r="A431" s="22">
        <v>44230</v>
      </c>
      <c r="B431" s="3" t="str">
        <f>TEXT(Table1[[#This Row],[Date]],"dddd")</f>
        <v>الأربعاء</v>
      </c>
      <c r="C431" s="3">
        <f>WEEKNUM(Table1[[#This Row],[Date]],16)</f>
        <v>6</v>
      </c>
      <c r="D431" s="3" t="str">
        <f>TEXT(Table1[[#This Row],[Date]],"mmmm")</f>
        <v>فبراير</v>
      </c>
      <c r="E431" s="3" t="str">
        <f>TEXT(Table1[[#This Row],[Date]],"yyyy")</f>
        <v>2021</v>
      </c>
      <c r="F431" s="3" t="s">
        <v>9</v>
      </c>
      <c r="G431" s="3">
        <v>366</v>
      </c>
      <c r="H431" s="5" t="s">
        <v>61</v>
      </c>
      <c r="I431" s="3" t="s">
        <v>136</v>
      </c>
      <c r="J431" s="3">
        <f>IFERROR(VLOOKUP(Table1[[#This Row],[FoamType]],$CB$1:$CC$25,2,FALSE),0)</f>
        <v>1.5</v>
      </c>
      <c r="K431" s="3">
        <v>182.5</v>
      </c>
      <c r="L431" s="3">
        <v>110</v>
      </c>
      <c r="M431" s="3">
        <v>29</v>
      </c>
      <c r="Q431" s="15">
        <v>30</v>
      </c>
      <c r="R431" s="3">
        <v>7</v>
      </c>
      <c r="S431" s="3">
        <v>29</v>
      </c>
      <c r="T431" s="3">
        <f t="shared" si="63"/>
        <v>4.0752249999999997</v>
      </c>
      <c r="U431" s="4">
        <f t="shared" si="64"/>
        <v>4.0752249999999997</v>
      </c>
      <c r="X431" s="4">
        <f>IFERROR(   Table1[[#This Row],[البلوكات /م3]]+Table1[[#This Row],[البواقى
 المنصرفه
/م3]]-Table1[[#This Row],[البواقى
/م3]],0)</f>
        <v>0</v>
      </c>
      <c r="Y431" s="21">
        <f t="shared" si="58"/>
        <v>0</v>
      </c>
      <c r="AB431" s="15"/>
      <c r="AD431" s="9">
        <f>IFERROR((Table1[[#This Row],[إجمالى الإستهلاك
/م3]]-Table1[[#This Row],[الكمية 
المنتجة
/م3
 ]]),0)</f>
        <v>-4.0752249999999997</v>
      </c>
      <c r="AE431" s="29">
        <f>IFERROR((Table1[[#This Row],[الهالك
/م3]]/Table1[[#This Row],[إجمالى الإستهلاك
/م3]]),0)</f>
        <v>0</v>
      </c>
      <c r="AG431" s="5">
        <f>IFERROR((Table1[[#This Row],[عدد
البلوكات]]*0.12),"")</f>
        <v>0</v>
      </c>
      <c r="AH43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2.7168166666666664</v>
      </c>
      <c r="AJ431" s="59">
        <f>IFERROR(Table1[[#This Row],[Plan Hour]]/Table1[[#This Row],[ساعات
العمل
الفعلية]],0)</f>
        <v>0</v>
      </c>
      <c r="AK431" s="1">
        <f>IFERROR((Table1[[#This Row],[الكمية 
الفعلية
/م3]]-Table1[[#This Row],[الكمية 
المنتجة
/م3
 ]]),"")</f>
        <v>0</v>
      </c>
      <c r="AU431" s="18"/>
      <c r="AV431" s="18"/>
      <c r="AW431" s="1"/>
      <c r="AX431" s="1"/>
      <c r="AY431" s="1"/>
      <c r="AZ431" s="1"/>
      <c r="BA431" s="1"/>
      <c r="BB431" s="1" t="e">
        <f t="shared" si="59"/>
        <v>#DIV/0!</v>
      </c>
      <c r="BC431" s="1"/>
      <c r="BD431" s="1" t="e">
        <f t="shared" si="61"/>
        <v>#DIV/0!</v>
      </c>
      <c r="BE431" s="1"/>
      <c r="BF431" s="33">
        <f t="shared" si="60"/>
        <v>0</v>
      </c>
      <c r="BG431" s="11" t="e">
        <f t="shared" si="62"/>
        <v>#DIV/0!</v>
      </c>
      <c r="CB431"/>
      <c r="CC431"/>
      <c r="CD431"/>
      <c r="CE431" s="83"/>
      <c r="CF431"/>
      <c r="CG431"/>
      <c r="CH431"/>
      <c r="CI431"/>
      <c r="CJ431"/>
      <c r="CK431"/>
      <c r="CL431"/>
      <c r="CM431"/>
      <c r="CN431"/>
      <c r="CO431"/>
      <c r="CP431"/>
    </row>
    <row r="432" spans="1:94" ht="22.5" customHeight="1">
      <c r="A432" s="22">
        <v>44230</v>
      </c>
      <c r="B432" s="3" t="str">
        <f>TEXT(Table1[[#This Row],[Date]],"dddd")</f>
        <v>الأربعاء</v>
      </c>
      <c r="C432" s="3">
        <f>WEEKNUM(Table1[[#This Row],[Date]],16)</f>
        <v>6</v>
      </c>
      <c r="D432" s="3" t="str">
        <f>TEXT(Table1[[#This Row],[Date]],"mmmm")</f>
        <v>فبراير</v>
      </c>
      <c r="E432" s="3" t="str">
        <f>TEXT(Table1[[#This Row],[Date]],"yyyy")</f>
        <v>2021</v>
      </c>
      <c r="F432" s="3" t="s">
        <v>9</v>
      </c>
      <c r="G432" s="3">
        <v>547</v>
      </c>
      <c r="H432" s="5" t="s">
        <v>47</v>
      </c>
      <c r="I432" s="3" t="s">
        <v>92</v>
      </c>
      <c r="J432" s="3">
        <f>IFERROR(VLOOKUP(Table1[[#This Row],[FoamType]],$CB$1:$CC$25,2,FALSE),0)</f>
        <v>0.6</v>
      </c>
      <c r="K432" s="3">
        <v>60</v>
      </c>
      <c r="L432" s="3">
        <v>7</v>
      </c>
      <c r="M432" s="3">
        <v>7</v>
      </c>
      <c r="Q432" s="15">
        <v>35</v>
      </c>
      <c r="R432" s="3">
        <v>1960</v>
      </c>
      <c r="S432" s="3">
        <v>7.1</v>
      </c>
      <c r="T432" s="3">
        <f t="shared" si="63"/>
        <v>5.8447199999999997</v>
      </c>
      <c r="U432" s="4">
        <f t="shared" si="64"/>
        <v>5.7624000000000004</v>
      </c>
      <c r="X432" s="4">
        <f>IFERROR(   Table1[[#This Row],[البلوكات /م3]]+Table1[[#This Row],[البواقى
 المنصرفه
/م3]]-Table1[[#This Row],[البواقى
/م3]],0)</f>
        <v>7.9</v>
      </c>
      <c r="Y432" s="21">
        <f t="shared" si="58"/>
        <v>0</v>
      </c>
      <c r="Z432" s="3">
        <v>0</v>
      </c>
      <c r="AA432" s="12">
        <v>7.9</v>
      </c>
      <c r="AB432" s="15">
        <v>30</v>
      </c>
      <c r="AC432" s="20">
        <v>0</v>
      </c>
      <c r="AD432" s="9">
        <f>IFERROR((Table1[[#This Row],[إجمالى الإستهلاك
/م3]]-Table1[[#This Row],[الكمية 
المنتجة
/م3
 ]]),0)</f>
        <v>2.1375999999999999</v>
      </c>
      <c r="AE432" s="29">
        <f>IFERROR((Table1[[#This Row],[الهالك
/م3]]/Table1[[#This Row],[إجمالى الإستهلاك
/م3]]),0)</f>
        <v>0.27058227848101263</v>
      </c>
      <c r="AG432" s="5">
        <f>IFERROR((Table1[[#This Row],[عدد
البلوكات]]*0.12),"")</f>
        <v>0</v>
      </c>
      <c r="AH43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9.604000000000001</v>
      </c>
      <c r="AJ432" s="59">
        <f>IFERROR(Table1[[#This Row],[Plan Hour]]/Table1[[#This Row],[ساعات
العمل
الفعلية]],0)</f>
        <v>0</v>
      </c>
      <c r="AK432" s="1">
        <f>IFERROR((Table1[[#This Row],[الكمية 
الفعلية
/م3]]-Table1[[#This Row],[الكمية 
المنتجة
/م3
 ]]),"")</f>
        <v>8.2319999999999283E-2</v>
      </c>
      <c r="AU432" s="18"/>
      <c r="AV432" s="18"/>
      <c r="AW432" s="1"/>
      <c r="AX432" s="1"/>
      <c r="AY432" s="1"/>
      <c r="AZ432" s="1"/>
      <c r="BA432" s="1"/>
      <c r="BB432" s="1" t="e">
        <f t="shared" si="59"/>
        <v>#DIV/0!</v>
      </c>
      <c r="BC432" s="1"/>
      <c r="BD432" s="1" t="e">
        <f t="shared" si="61"/>
        <v>#DIV/0!</v>
      </c>
      <c r="BE432" s="1"/>
      <c r="BF432" s="33">
        <f t="shared" si="60"/>
        <v>0</v>
      </c>
      <c r="BG432" s="11" t="e">
        <f t="shared" si="62"/>
        <v>#DIV/0!</v>
      </c>
      <c r="CB432"/>
      <c r="CC432"/>
      <c r="CD432"/>
      <c r="CE432" s="83"/>
      <c r="CF432"/>
      <c r="CG432"/>
      <c r="CH432"/>
      <c r="CI432"/>
      <c r="CJ432"/>
      <c r="CK432"/>
      <c r="CL432"/>
      <c r="CM432"/>
      <c r="CN432"/>
      <c r="CO432"/>
      <c r="CP432"/>
    </row>
    <row r="433" spans="1:94" ht="22.5" customHeight="1">
      <c r="A433" s="22">
        <v>44230</v>
      </c>
      <c r="B433" s="3" t="str">
        <f>TEXT(Table1[[#This Row],[Date]],"dddd")</f>
        <v>الأربعاء</v>
      </c>
      <c r="C433" s="3">
        <f>WEEKNUM(Table1[[#This Row],[Date]],16)</f>
        <v>6</v>
      </c>
      <c r="D433" s="3" t="str">
        <f>TEXT(Table1[[#This Row],[Date]],"mmmm")</f>
        <v>فبراير</v>
      </c>
      <c r="E433" s="3" t="str">
        <f>TEXT(Table1[[#This Row],[Date]],"yyyy")</f>
        <v>2021</v>
      </c>
      <c r="F433" s="3" t="s">
        <v>9</v>
      </c>
      <c r="G433" s="3">
        <v>533</v>
      </c>
      <c r="H433" s="5" t="s">
        <v>65</v>
      </c>
      <c r="I433" s="3" t="s">
        <v>92</v>
      </c>
      <c r="J433" s="3">
        <f>IFERROR(VLOOKUP(Table1[[#This Row],[FoamType]],$CB$1:$CC$25,2,FALSE),0)</f>
        <v>0.6</v>
      </c>
      <c r="K433" s="3">
        <v>9</v>
      </c>
      <c r="L433" s="3">
        <v>9</v>
      </c>
      <c r="M433" s="3">
        <v>2.5</v>
      </c>
      <c r="Q433" s="15">
        <v>8</v>
      </c>
      <c r="R433" s="3">
        <v>45600</v>
      </c>
      <c r="S433" s="3">
        <v>2.7</v>
      </c>
      <c r="T433" s="3">
        <f t="shared" si="63"/>
        <v>9.9727200000000007</v>
      </c>
      <c r="U433" s="4">
        <f t="shared" si="64"/>
        <v>9.234</v>
      </c>
      <c r="X433" s="4">
        <f>IFERROR(   Table1[[#This Row],[البلوكات /م3]]+Table1[[#This Row],[البواقى
 المنصرفه
/م3]]-Table1[[#This Row],[البواقى
/م3]],0)</f>
        <v>12.22</v>
      </c>
      <c r="Y433" s="21">
        <f t="shared" ref="Y433:Y496" si="65">Z433*7.32</f>
        <v>7.32</v>
      </c>
      <c r="Z433" s="3">
        <v>1</v>
      </c>
      <c r="AA433" s="12">
        <v>4.9000000000000004</v>
      </c>
      <c r="AB433" s="15">
        <v>8</v>
      </c>
      <c r="AC433" s="20">
        <v>0</v>
      </c>
      <c r="AD433" s="9">
        <f>IFERROR((Table1[[#This Row],[إجمالى الإستهلاك
/م3]]-Table1[[#This Row],[الكمية 
المنتجة
/م3
 ]]),0)</f>
        <v>2.9860000000000007</v>
      </c>
      <c r="AE433" s="29">
        <f>IFERROR((Table1[[#This Row],[الهالك
/م3]]/Table1[[#This Row],[إجمالى الإستهلاك
/م3]]),0)</f>
        <v>0.24435351882160397</v>
      </c>
      <c r="AG433" s="5">
        <f>IFERROR((Table1[[#This Row],[عدد
البلوكات]]*0.12),"")</f>
        <v>0.12</v>
      </c>
      <c r="AH43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15.39</v>
      </c>
      <c r="AJ433" s="59">
        <f>IFERROR(Table1[[#This Row],[Plan Hour]]/Table1[[#This Row],[ساعات
العمل
الفعلية]],0)</f>
        <v>0</v>
      </c>
      <c r="AK433" s="1">
        <f>IFERROR((Table1[[#This Row],[الكمية 
الفعلية
/م3]]-Table1[[#This Row],[الكمية 
المنتجة
/م3
 ]]),"")</f>
        <v>0.73872000000000071</v>
      </c>
      <c r="AU433" s="18"/>
      <c r="AV433" s="18"/>
      <c r="AW433" s="1"/>
      <c r="AX433" s="1"/>
      <c r="AY433" s="1"/>
      <c r="AZ433" s="1"/>
      <c r="BA433" s="1"/>
      <c r="BB433" s="1" t="e">
        <f t="shared" si="59"/>
        <v>#DIV/0!</v>
      </c>
      <c r="BC433" s="1"/>
      <c r="BD433" s="1" t="e">
        <f t="shared" si="61"/>
        <v>#DIV/0!</v>
      </c>
      <c r="BE433" s="1"/>
      <c r="BF433" s="33">
        <f t="shared" si="60"/>
        <v>0</v>
      </c>
      <c r="BG433" s="11" t="e">
        <f t="shared" si="62"/>
        <v>#DIV/0!</v>
      </c>
      <c r="CB433"/>
      <c r="CC433"/>
      <c r="CD433"/>
      <c r="CE433" s="83"/>
      <c r="CF433"/>
      <c r="CG433"/>
      <c r="CH433"/>
      <c r="CI433"/>
      <c r="CJ433"/>
      <c r="CK433"/>
      <c r="CL433"/>
      <c r="CM433"/>
      <c r="CN433"/>
      <c r="CO433"/>
      <c r="CP433"/>
    </row>
    <row r="434" spans="1:94" ht="21.75" customHeight="1">
      <c r="A434" s="22">
        <v>44230</v>
      </c>
      <c r="B434" s="3" t="str">
        <f>TEXT(Table1[[#This Row],[Date]],"dddd")</f>
        <v>الأربعاء</v>
      </c>
      <c r="C434" s="3">
        <f>WEEKNUM(Table1[[#This Row],[Date]],16)</f>
        <v>6</v>
      </c>
      <c r="D434" s="3" t="str">
        <f>TEXT(Table1[[#This Row],[Date]],"mmmm")</f>
        <v>فبراير</v>
      </c>
      <c r="E434" s="3" t="str">
        <f>TEXT(Table1[[#This Row],[Date]],"yyyy")</f>
        <v>2021</v>
      </c>
      <c r="F434" s="3" t="s">
        <v>9</v>
      </c>
      <c r="G434" s="3">
        <v>3</v>
      </c>
      <c r="H434" s="5" t="s">
        <v>47</v>
      </c>
      <c r="I434" s="3" t="s">
        <v>92</v>
      </c>
      <c r="J434" s="3">
        <f>IFERROR(VLOOKUP(Table1[[#This Row],[FoamType]],$CB$1:$CC$25,2,FALSE),0)</f>
        <v>0.6</v>
      </c>
      <c r="K434" s="3">
        <v>30</v>
      </c>
      <c r="L434" s="3">
        <v>7</v>
      </c>
      <c r="M434" s="3">
        <v>7</v>
      </c>
      <c r="Q434" s="15">
        <v>35</v>
      </c>
      <c r="R434" s="3">
        <v>196</v>
      </c>
      <c r="S434" s="3">
        <v>7.1</v>
      </c>
      <c r="T434" s="3">
        <f t="shared" si="63"/>
        <v>0.292236</v>
      </c>
      <c r="U434" s="4">
        <f t="shared" si="64"/>
        <v>0.28811999999999999</v>
      </c>
      <c r="X434" s="4">
        <f>IFERROR(   Table1[[#This Row],[البلوكات /م3]]+Table1[[#This Row],[البواقى
 المنصرفه
/م3]]-Table1[[#This Row],[البواقى
/م3]],0)</f>
        <v>0.28999999999999998</v>
      </c>
      <c r="Y434" s="21">
        <f t="shared" si="65"/>
        <v>0</v>
      </c>
      <c r="AA434" s="12">
        <v>0.28999999999999998</v>
      </c>
      <c r="AB434" s="15">
        <v>35</v>
      </c>
      <c r="AC434" s="20">
        <v>0</v>
      </c>
      <c r="AD434" s="9">
        <f>IFERROR((Table1[[#This Row],[إجمالى الإستهلاك
/م3]]-Table1[[#This Row],[الكمية 
المنتجة
/م3
 ]]),0)</f>
        <v>1.8799999999999928E-3</v>
      </c>
      <c r="AE434" s="29">
        <f>IFERROR((Table1[[#This Row],[الهالك
/م3]]/Table1[[#This Row],[إجمالى الإستهلاك
/م3]]),0)</f>
        <v>6.4827586206896307E-3</v>
      </c>
      <c r="AG434" s="5">
        <f>IFERROR((Table1[[#This Row],[عدد
البلوكات]]*0.12),"")</f>
        <v>0</v>
      </c>
      <c r="AH43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0.48020000000000002</v>
      </c>
      <c r="AJ434" s="59">
        <f>IFERROR(Table1[[#This Row],[Plan Hour]]/Table1[[#This Row],[ساعات
العمل
الفعلية]],0)</f>
        <v>0</v>
      </c>
      <c r="AK434" s="1">
        <f>IFERROR((Table1[[#This Row],[الكمية 
الفعلية
/م3]]-Table1[[#This Row],[الكمية 
المنتجة
/م3
 ]]),"")</f>
        <v>4.1160000000000085E-3</v>
      </c>
      <c r="AU434" s="18"/>
      <c r="AV434" s="18"/>
      <c r="AW434" s="1"/>
      <c r="AX434" s="1"/>
      <c r="AY434" s="1"/>
      <c r="AZ434" s="1"/>
      <c r="BA434" s="1"/>
      <c r="BB434" s="1" t="e">
        <f t="shared" si="59"/>
        <v>#DIV/0!</v>
      </c>
      <c r="BC434" s="1"/>
      <c r="BD434" s="1" t="e">
        <f t="shared" si="61"/>
        <v>#DIV/0!</v>
      </c>
      <c r="BE434" s="1"/>
      <c r="BF434" s="33">
        <f t="shared" si="60"/>
        <v>0</v>
      </c>
      <c r="BG434" s="11" t="e">
        <f t="shared" si="62"/>
        <v>#DIV/0!</v>
      </c>
      <c r="CB434"/>
      <c r="CC434"/>
      <c r="CD434"/>
      <c r="CE434" s="83"/>
      <c r="CF434"/>
      <c r="CG434"/>
      <c r="CH434"/>
      <c r="CI434"/>
      <c r="CJ434"/>
      <c r="CK434"/>
      <c r="CL434"/>
      <c r="CM434"/>
      <c r="CN434"/>
      <c r="CO434"/>
      <c r="CP434"/>
    </row>
    <row r="435" spans="1:94" ht="21.75" customHeight="1">
      <c r="A435" s="22">
        <v>44230</v>
      </c>
      <c r="B435" s="3" t="str">
        <f>TEXT(Table1[[#This Row],[Date]],"dddd")</f>
        <v>الأربعاء</v>
      </c>
      <c r="C435" s="3">
        <f>WEEKNUM(Table1[[#This Row],[Date]],16)</f>
        <v>6</v>
      </c>
      <c r="D435" s="3" t="str">
        <f>TEXT(Table1[[#This Row],[Date]],"mmmm")</f>
        <v>فبراير</v>
      </c>
      <c r="E435" s="3" t="str">
        <f>TEXT(Table1[[#This Row],[Date]],"yyyy")</f>
        <v>2021</v>
      </c>
      <c r="F435" s="3" t="s">
        <v>9</v>
      </c>
      <c r="J435" s="3">
        <f>IFERROR(VLOOKUP(Table1[[#This Row],[FoamType]],$CB$1:$CC$25,2,FALSE),0)</f>
        <v>0</v>
      </c>
      <c r="Q435" s="15"/>
      <c r="W435" s="4">
        <v>10</v>
      </c>
      <c r="X435" s="4">
        <f>IFERROR(   Table1[[#This Row],[البلوكات /م3]]+Table1[[#This Row],[البواقى
 المنصرفه
/م3]]-Table1[[#This Row],[البواقى
/م3]],0)</f>
        <v>0</v>
      </c>
      <c r="Y435" s="21">
        <f t="shared" si="65"/>
        <v>7.32</v>
      </c>
      <c r="Z435" s="3">
        <v>1</v>
      </c>
      <c r="AA435" s="12">
        <v>0</v>
      </c>
      <c r="AB435" s="15">
        <v>10</v>
      </c>
      <c r="AC435" s="20">
        <v>7.32</v>
      </c>
      <c r="AD435" s="9">
        <f>IFERROR((Table1[[#This Row],[إجمالى الإستهلاك
/م3]]-Table1[[#This Row],[الكمية 
المنتجة
/م3
 ]]),0)</f>
        <v>0</v>
      </c>
      <c r="AE435" s="29">
        <f>IFERROR((Table1[[#This Row],[الهالك
/م3]]/Table1[[#This Row],[إجمالى الإستهلاك
/م3]]),0)</f>
        <v>0</v>
      </c>
      <c r="AG435" s="5">
        <f>IFERROR((Table1[[#This Row],[عدد
البلوكات]]*0.12),"")</f>
        <v>0.12</v>
      </c>
      <c r="AH43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435" s="59">
        <f>IFERROR(Table1[[#This Row],[Plan Hour]]/Table1[[#This Row],[ساعات
العمل
الفعلية]],0)</f>
        <v>0</v>
      </c>
      <c r="AK435" s="1">
        <f>IFERROR((Table1[[#This Row],[الكمية 
الفعلية
/م3]]-Table1[[#This Row],[الكمية 
المنتجة
/م3
 ]]),"")</f>
        <v>0</v>
      </c>
      <c r="AU435" s="18"/>
      <c r="AV435" s="18"/>
      <c r="AW435" s="1"/>
      <c r="AX435" s="1"/>
      <c r="AY435" s="1"/>
      <c r="AZ435" s="1"/>
      <c r="BA435" s="1"/>
      <c r="BB435" s="1"/>
      <c r="BC435" s="1"/>
      <c r="BD435" s="1"/>
      <c r="BE435" s="1"/>
      <c r="BF435" s="33"/>
      <c r="BG435" s="11"/>
      <c r="CB435"/>
      <c r="CC435"/>
      <c r="CD435"/>
      <c r="CE435" s="83"/>
      <c r="CF435"/>
      <c r="CG435"/>
      <c r="CH435"/>
      <c r="CI435"/>
      <c r="CJ435"/>
      <c r="CK435"/>
      <c r="CL435"/>
      <c r="CM435"/>
      <c r="CN435"/>
      <c r="CO435"/>
      <c r="CP435"/>
    </row>
    <row r="436" spans="1:94" ht="22.5" customHeight="1">
      <c r="A436" s="22">
        <v>44230</v>
      </c>
      <c r="B436" s="9" t="str">
        <f>TEXT(Table1[[#This Row],[Date]],"dddd")</f>
        <v>الأربعاء</v>
      </c>
      <c r="C436" s="9">
        <f>WEEKNUM(Table1[[#This Row],[Date]],16)</f>
        <v>6</v>
      </c>
      <c r="D436" s="9" t="str">
        <f>TEXT(Table1[[#This Row],[Date]],"mmmm")</f>
        <v>فبراير</v>
      </c>
      <c r="E436" s="9" t="str">
        <f>TEXT(Table1[[#This Row],[Date]],"yyyy")</f>
        <v>2021</v>
      </c>
      <c r="F436" s="9" t="s">
        <v>8</v>
      </c>
      <c r="G436" s="9">
        <v>381</v>
      </c>
      <c r="H436" s="9" t="s">
        <v>184</v>
      </c>
      <c r="I436" s="9" t="s">
        <v>87</v>
      </c>
      <c r="J436" s="3">
        <f>IFERROR(VLOOKUP(Table1[[#This Row],[FoamType]],$CB$1:$CC$25,2,FALSE),0)</f>
        <v>2</v>
      </c>
      <c r="K436" s="9">
        <v>200</v>
      </c>
      <c r="L436" s="9">
        <v>80</v>
      </c>
      <c r="M436" s="9">
        <v>70</v>
      </c>
      <c r="N436" s="9"/>
      <c r="O436" s="9"/>
      <c r="P436" s="9"/>
      <c r="Q436" s="9">
        <v>20</v>
      </c>
      <c r="R436" s="9">
        <v>34</v>
      </c>
      <c r="S436" s="9">
        <v>70</v>
      </c>
      <c r="T436" s="9">
        <f t="shared" si="63"/>
        <v>38.08</v>
      </c>
      <c r="U436" s="9">
        <f t="shared" si="64"/>
        <v>38.08</v>
      </c>
      <c r="V436" s="9"/>
      <c r="W436" s="9">
        <v>20</v>
      </c>
      <c r="X436" s="9">
        <f>IFERROR(   Table1[[#This Row],[البلوكات /م3]]+Table1[[#This Row],[البواقى
 المنصرفه
/م3]]-Table1[[#This Row],[البواقى
/م3]],0)</f>
        <v>57.16</v>
      </c>
      <c r="Y436" s="9">
        <v>63</v>
      </c>
      <c r="Z436" s="9">
        <v>10</v>
      </c>
      <c r="AA436" s="9">
        <v>0</v>
      </c>
      <c r="AB436" s="9">
        <v>20</v>
      </c>
      <c r="AC436" s="9">
        <v>5.84</v>
      </c>
      <c r="AD436" s="9">
        <f>IFERROR((Table1[[#This Row],[إجمالى الإستهلاك
/م3]]-Table1[[#This Row],[الكمية 
المنتجة
/م3
 ]]),0)</f>
        <v>19.079999999999998</v>
      </c>
      <c r="AE436" s="29">
        <f>IFERROR((Table1[[#This Row],[الهالك
/م3]]/Table1[[#This Row],[إجمالى الإستهلاك
/م3]]),0)</f>
        <v>0.33379986004198742</v>
      </c>
      <c r="AF436" s="9"/>
      <c r="AG436" s="9">
        <f>IFERROR((Table1[[#This Row],[عدد
البلوكات]]*0.12),"")</f>
        <v>1.2</v>
      </c>
      <c r="AH436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19.04</v>
      </c>
      <c r="AI436" s="9">
        <v>82</v>
      </c>
      <c r="AJ436" s="60">
        <f>IFERROR(Table1[[#This Row],[Plan Hour]]/Table1[[#This Row],[ساعات
العمل
الفعلية]],0)</f>
        <v>0.2321951219512195</v>
      </c>
      <c r="AK436" s="9">
        <f>IFERROR((Table1[[#This Row],[الكمية 
الفعلية
/م3]]-Table1[[#This Row],[الكمية 
المنتجة
/م3
 ]]),"")</f>
        <v>0</v>
      </c>
      <c r="AL436" s="9"/>
      <c r="AM436" s="9"/>
      <c r="AN436" s="9">
        <v>3.4</v>
      </c>
      <c r="AO436" s="9">
        <v>4.4400000000000004</v>
      </c>
      <c r="AP436" s="9">
        <v>4.4400000000000004</v>
      </c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 t="e">
        <f t="shared" si="59"/>
        <v>#DIV/0!</v>
      </c>
      <c r="BC436" s="9"/>
      <c r="BD436" s="9" t="e">
        <f t="shared" si="61"/>
        <v>#DIV/0!</v>
      </c>
      <c r="BE436" s="9"/>
      <c r="BF436" s="9">
        <f t="shared" si="60"/>
        <v>0</v>
      </c>
      <c r="BG436" s="9" t="e">
        <f t="shared" si="62"/>
        <v>#DIV/0!</v>
      </c>
      <c r="CB436"/>
      <c r="CC436"/>
      <c r="CD436"/>
      <c r="CE436" s="83"/>
      <c r="CF436"/>
      <c r="CG436"/>
      <c r="CH436"/>
      <c r="CI436"/>
      <c r="CJ436"/>
      <c r="CK436"/>
      <c r="CL436"/>
      <c r="CM436"/>
      <c r="CN436"/>
      <c r="CO436"/>
      <c r="CP436"/>
    </row>
    <row r="437" spans="1:94" ht="22.5" customHeight="1">
      <c r="A437" s="22">
        <v>44230</v>
      </c>
      <c r="B437" s="3" t="str">
        <f>TEXT(Table1[[#This Row],[Date]],"dddd")</f>
        <v>الأربعاء</v>
      </c>
      <c r="C437" s="3">
        <f>WEEKNUM(Table1[[#This Row],[Date]],16)</f>
        <v>6</v>
      </c>
      <c r="D437" s="3" t="str">
        <f>TEXT(Table1[[#This Row],[Date]],"mmmm")</f>
        <v>فبراير</v>
      </c>
      <c r="E437" s="3" t="str">
        <f>TEXT(Table1[[#This Row],[Date]],"yyyy")</f>
        <v>2021</v>
      </c>
      <c r="F437" s="3" t="s">
        <v>8</v>
      </c>
      <c r="G437" s="3">
        <v>381</v>
      </c>
      <c r="H437" s="5" t="s">
        <v>184</v>
      </c>
      <c r="I437" s="3" t="s">
        <v>87</v>
      </c>
      <c r="J437" s="3">
        <f>IFERROR(VLOOKUP(Table1[[#This Row],[FoamType]],$CB$1:$CC$25,2,FALSE),0)</f>
        <v>2</v>
      </c>
      <c r="K437" s="3">
        <v>200</v>
      </c>
      <c r="L437" s="3">
        <v>70</v>
      </c>
      <c r="M437" s="3">
        <v>20</v>
      </c>
      <c r="Q437" s="15">
        <v>20</v>
      </c>
      <c r="R437" s="3">
        <v>33</v>
      </c>
      <c r="S437" s="3">
        <v>20</v>
      </c>
      <c r="T437" s="3">
        <f t="shared" si="63"/>
        <v>9.24</v>
      </c>
      <c r="U437" s="4">
        <f t="shared" si="64"/>
        <v>9.24</v>
      </c>
      <c r="W437" s="4">
        <v>22</v>
      </c>
      <c r="X437" s="4">
        <f>IFERROR(   Table1[[#This Row],[البلوكات /م3]]+Table1[[#This Row],[البواقى
 المنصرفه
/م3]]-Table1[[#This Row],[البواقى
/م3]],0)</f>
        <v>12.6</v>
      </c>
      <c r="Y437" s="21">
        <v>12.6</v>
      </c>
      <c r="Z437" s="3">
        <v>2</v>
      </c>
      <c r="AB437" s="15"/>
      <c r="AD437" s="9">
        <f>IFERROR((Table1[[#This Row],[إجمالى الإستهلاك
/م3]]-Table1[[#This Row],[الكمية 
المنتجة
/م3
 ]]),0)</f>
        <v>3.3599999999999994</v>
      </c>
      <c r="AE437" s="29">
        <f>IFERROR((Table1[[#This Row],[الهالك
/م3]]/Table1[[#This Row],[إجمالى الإستهلاك
/م3]]),0)</f>
        <v>0.26666666666666661</v>
      </c>
      <c r="AG437" s="5">
        <f>IFERROR((Table1[[#This Row],[عدد
البلوكات]]*0.12),"")</f>
        <v>0.24</v>
      </c>
      <c r="AH43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4.62</v>
      </c>
      <c r="AJ437" s="59">
        <f>IFERROR(Table1[[#This Row],[Plan Hour]]/Table1[[#This Row],[ساعات
العمل
الفعلية]],0)</f>
        <v>0</v>
      </c>
      <c r="AK437" s="1">
        <f>IFERROR((Table1[[#This Row],[الكمية 
الفعلية
/م3]]-Table1[[#This Row],[الكمية 
المنتجة
/م3
 ]]),"")</f>
        <v>0</v>
      </c>
      <c r="AP437" s="17">
        <v>3.4</v>
      </c>
      <c r="AU437" s="18"/>
      <c r="AV437" s="18"/>
      <c r="AW437" s="1"/>
      <c r="AX437" s="1"/>
      <c r="AY437" s="1"/>
      <c r="AZ437" s="1"/>
      <c r="BA437" s="1"/>
      <c r="BB437" s="1" t="e">
        <f t="shared" si="59"/>
        <v>#DIV/0!</v>
      </c>
      <c r="BC437" s="1"/>
      <c r="BD437" s="1" t="e">
        <f t="shared" si="61"/>
        <v>#DIV/0!</v>
      </c>
      <c r="BE437" s="1"/>
      <c r="BF437" s="33">
        <f t="shared" si="60"/>
        <v>0</v>
      </c>
      <c r="BG437" s="11" t="e">
        <f t="shared" si="62"/>
        <v>#DIV/0!</v>
      </c>
      <c r="CB437"/>
      <c r="CC437"/>
      <c r="CD437"/>
      <c r="CE437" s="83"/>
      <c r="CF437"/>
      <c r="CG437"/>
      <c r="CH437"/>
      <c r="CI437"/>
      <c r="CJ437"/>
      <c r="CK437"/>
      <c r="CL437"/>
      <c r="CM437"/>
      <c r="CN437"/>
      <c r="CO437"/>
      <c r="CP437"/>
    </row>
    <row r="438" spans="1:94" ht="22.5" customHeight="1">
      <c r="A438" s="22">
        <v>44230</v>
      </c>
      <c r="B438" s="3" t="str">
        <f>TEXT(Table1[[#This Row],[Date]],"dddd")</f>
        <v>الأربعاء</v>
      </c>
      <c r="C438" s="3">
        <f>WEEKNUM(Table1[[#This Row],[Date]],16)</f>
        <v>6</v>
      </c>
      <c r="D438" s="3" t="str">
        <f>TEXT(Table1[[#This Row],[Date]],"mmmm")</f>
        <v>فبراير</v>
      </c>
      <c r="E438" s="3" t="str">
        <f>TEXT(Table1[[#This Row],[Date]],"yyyy")</f>
        <v>2021</v>
      </c>
      <c r="F438" s="3" t="s">
        <v>8</v>
      </c>
      <c r="G438" s="3">
        <v>381</v>
      </c>
      <c r="H438" s="5" t="s">
        <v>184</v>
      </c>
      <c r="I438" s="3" t="s">
        <v>87</v>
      </c>
      <c r="J438" s="3">
        <f>IFERROR(VLOOKUP(Table1[[#This Row],[FoamType]],$CB$1:$CC$25,2,FALSE),0)</f>
        <v>2</v>
      </c>
      <c r="K438" s="3">
        <v>200</v>
      </c>
      <c r="L438" s="3">
        <v>80</v>
      </c>
      <c r="M438" s="3">
        <v>30</v>
      </c>
      <c r="Q438" s="15">
        <v>20</v>
      </c>
      <c r="R438" s="3">
        <v>31</v>
      </c>
      <c r="S438" s="3">
        <v>30</v>
      </c>
      <c r="T438" s="3">
        <f t="shared" si="63"/>
        <v>14.88</v>
      </c>
      <c r="U438" s="4">
        <f t="shared" si="64"/>
        <v>14.88</v>
      </c>
      <c r="X438" s="4">
        <f>IFERROR(   Table1[[#This Row],[البلوكات /م3]]+Table1[[#This Row],[البواقى
 المنصرفه
/م3]]-Table1[[#This Row],[البواقى
/م3]],0)</f>
        <v>0</v>
      </c>
      <c r="Y438" s="21">
        <f t="shared" si="65"/>
        <v>0</v>
      </c>
      <c r="AB438" s="15"/>
      <c r="AD438" s="9">
        <f>IFERROR((Table1[[#This Row],[إجمالى الإستهلاك
/م3]]-Table1[[#This Row],[الكمية 
المنتجة
/م3
 ]]),0)</f>
        <v>-14.88</v>
      </c>
      <c r="AE438" s="29">
        <f>IFERROR((Table1[[#This Row],[الهالك
/م3]]/Table1[[#This Row],[إجمالى الإستهلاك
/م3]]),0)</f>
        <v>0</v>
      </c>
      <c r="AG438" s="5">
        <f>IFERROR((Table1[[#This Row],[عدد
البلوكات]]*0.12),"")</f>
        <v>0</v>
      </c>
      <c r="AH43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7.44</v>
      </c>
      <c r="AJ438" s="59">
        <f>IFERROR(Table1[[#This Row],[Plan Hour]]/Table1[[#This Row],[ساعات
العمل
الفعلية]],0)</f>
        <v>0</v>
      </c>
      <c r="AK438" s="1">
        <f>IFERROR((Table1[[#This Row],[الكمية 
الفعلية
/م3]]-Table1[[#This Row],[الكمية 
المنتجة
/م3
 ]]),"")</f>
        <v>0</v>
      </c>
      <c r="AU438" s="18"/>
      <c r="AV438" s="18"/>
      <c r="AW438" s="1"/>
      <c r="AX438" s="1"/>
      <c r="AY438" s="1"/>
      <c r="AZ438" s="1"/>
      <c r="BA438" s="1"/>
      <c r="BB438" s="1" t="e">
        <f t="shared" ref="BB438:BB501" si="66">BC438+BD438</f>
        <v>#DIV/0!</v>
      </c>
      <c r="BC438" s="1"/>
      <c r="BD438" s="1" t="e">
        <f t="shared" si="61"/>
        <v>#DIV/0!</v>
      </c>
      <c r="BE438" s="1"/>
      <c r="BF438" s="33">
        <f t="shared" si="60"/>
        <v>0</v>
      </c>
      <c r="BG438" s="11" t="e">
        <f t="shared" si="62"/>
        <v>#DIV/0!</v>
      </c>
      <c r="CB438"/>
      <c r="CC438"/>
      <c r="CD438"/>
      <c r="CE438" s="83"/>
      <c r="CF438"/>
      <c r="CG438"/>
      <c r="CH438"/>
      <c r="CI438"/>
      <c r="CJ438"/>
      <c r="CK438"/>
      <c r="CL438"/>
      <c r="CM438"/>
      <c r="CN438"/>
      <c r="CO438"/>
      <c r="CP438"/>
    </row>
    <row r="439" spans="1:94" ht="22.5" customHeight="1">
      <c r="A439" s="22">
        <v>44230</v>
      </c>
      <c r="B439" s="3" t="str">
        <f>TEXT(Table1[[#This Row],[Date]],"dddd")</f>
        <v>الأربعاء</v>
      </c>
      <c r="C439" s="3">
        <f>WEEKNUM(Table1[[#This Row],[Date]],16)</f>
        <v>6</v>
      </c>
      <c r="D439" s="3" t="str">
        <f>TEXT(Table1[[#This Row],[Date]],"mmmm")</f>
        <v>فبراير</v>
      </c>
      <c r="E439" s="3" t="str">
        <f>TEXT(Table1[[#This Row],[Date]],"yyyy")</f>
        <v>2021</v>
      </c>
      <c r="F439" s="3" t="s">
        <v>8</v>
      </c>
      <c r="G439" s="3">
        <v>381</v>
      </c>
      <c r="H439" s="5" t="s">
        <v>184</v>
      </c>
      <c r="I439" s="3" t="s">
        <v>87</v>
      </c>
      <c r="J439" s="3">
        <f>IFERROR(VLOOKUP(Table1[[#This Row],[FoamType]],$CB$1:$CC$25,2,FALSE),0)</f>
        <v>2</v>
      </c>
      <c r="K439" s="3">
        <v>200</v>
      </c>
      <c r="L439" s="3">
        <v>30</v>
      </c>
      <c r="M439" s="3">
        <v>20</v>
      </c>
      <c r="Q439" s="15">
        <v>20</v>
      </c>
      <c r="R439" s="3">
        <v>33</v>
      </c>
      <c r="S439" s="3">
        <v>20</v>
      </c>
      <c r="T439" s="3">
        <f t="shared" si="63"/>
        <v>3.96</v>
      </c>
      <c r="U439" s="4">
        <f t="shared" si="64"/>
        <v>3.96</v>
      </c>
      <c r="X439" s="4">
        <f>IFERROR(   Table1[[#This Row],[البلوكات /م3]]+Table1[[#This Row],[البواقى
 المنصرفه
/م3]]-Table1[[#This Row],[البواقى
/م3]],0)</f>
        <v>0</v>
      </c>
      <c r="Y439" s="21">
        <f t="shared" si="65"/>
        <v>0</v>
      </c>
      <c r="AB439" s="15"/>
      <c r="AD439" s="9">
        <f>IFERROR((Table1[[#This Row],[إجمالى الإستهلاك
/م3]]-Table1[[#This Row],[الكمية 
المنتجة
/م3
 ]]),0)</f>
        <v>-3.96</v>
      </c>
      <c r="AE439" s="29">
        <f>IFERROR((Table1[[#This Row],[الهالك
/م3]]/Table1[[#This Row],[إجمالى الإستهلاك
/م3]]),0)</f>
        <v>0</v>
      </c>
      <c r="AG439" s="5">
        <f>IFERROR((Table1[[#This Row],[عدد
البلوكات]]*0.12),"")</f>
        <v>0</v>
      </c>
      <c r="AH43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1.98</v>
      </c>
      <c r="AJ439" s="59">
        <f>IFERROR(Table1[[#This Row],[Plan Hour]]/Table1[[#This Row],[ساعات
العمل
الفعلية]],0)</f>
        <v>0</v>
      </c>
      <c r="AK439" s="1">
        <f>IFERROR((Table1[[#This Row],[الكمية 
الفعلية
/م3]]-Table1[[#This Row],[الكمية 
المنتجة
/م3
 ]]),"")</f>
        <v>0</v>
      </c>
      <c r="AU439" s="18"/>
      <c r="AV439" s="18"/>
      <c r="AW439" s="1"/>
      <c r="AX439" s="1"/>
      <c r="AY439" s="1"/>
      <c r="AZ439" s="1"/>
      <c r="BA439" s="1"/>
      <c r="BB439" s="1" t="e">
        <f t="shared" si="66"/>
        <v>#DIV/0!</v>
      </c>
      <c r="BC439" s="1"/>
      <c r="BD439" s="1" t="e">
        <f t="shared" si="61"/>
        <v>#DIV/0!</v>
      </c>
      <c r="BE439" s="1"/>
      <c r="BF439" s="33">
        <f t="shared" si="60"/>
        <v>0</v>
      </c>
      <c r="BG439" s="11" t="e">
        <f t="shared" si="62"/>
        <v>#DIV/0!</v>
      </c>
      <c r="CB439"/>
      <c r="CC439"/>
      <c r="CD439"/>
      <c r="CE439" s="83"/>
      <c r="CF439"/>
      <c r="CG439"/>
      <c r="CH439"/>
      <c r="CI439"/>
      <c r="CJ439"/>
      <c r="CK439"/>
      <c r="CL439"/>
      <c r="CM439"/>
      <c r="CN439"/>
      <c r="CO439"/>
      <c r="CP439"/>
    </row>
    <row r="440" spans="1:94" ht="22.5" customHeight="1">
      <c r="A440" s="22">
        <v>44230</v>
      </c>
      <c r="B440" s="3" t="str">
        <f>TEXT(Table1[[#This Row],[Date]],"dddd")</f>
        <v>الأربعاء</v>
      </c>
      <c r="C440" s="3">
        <f>WEEKNUM(Table1[[#This Row],[Date]],16)</f>
        <v>6</v>
      </c>
      <c r="D440" s="3" t="str">
        <f>TEXT(Table1[[#This Row],[Date]],"mmmm")</f>
        <v>فبراير</v>
      </c>
      <c r="E440" s="3" t="str">
        <f>TEXT(Table1[[#This Row],[Date]],"yyyy")</f>
        <v>2021</v>
      </c>
      <c r="F440" s="3" t="s">
        <v>8</v>
      </c>
      <c r="G440" s="3">
        <v>465</v>
      </c>
      <c r="H440" s="5" t="s">
        <v>195</v>
      </c>
      <c r="I440" s="3" t="s">
        <v>87</v>
      </c>
      <c r="J440" s="3">
        <f>IFERROR(VLOOKUP(Table1[[#This Row],[FoamType]],$CB$1:$CC$25,2,FALSE),0)</f>
        <v>2</v>
      </c>
      <c r="K440" s="3">
        <v>200</v>
      </c>
      <c r="L440" s="3">
        <v>100</v>
      </c>
      <c r="M440" s="3">
        <v>5</v>
      </c>
      <c r="Q440" s="15">
        <v>20</v>
      </c>
      <c r="R440" s="3">
        <v>260</v>
      </c>
      <c r="S440" s="3">
        <v>5.0999999999999996</v>
      </c>
      <c r="T440" s="3">
        <f t="shared" si="63"/>
        <v>26.52</v>
      </c>
      <c r="U440" s="4">
        <v>26</v>
      </c>
      <c r="W440" s="4">
        <v>20</v>
      </c>
      <c r="X440" s="4">
        <f>IFERROR(   Table1[[#This Row],[البلوكات /م3]]+Table1[[#This Row],[البواقى
 المنصرفه
/م3]]-Table1[[#This Row],[البواقى
/م3]],0)</f>
        <v>27</v>
      </c>
      <c r="Y440" s="21">
        <f t="shared" si="65"/>
        <v>36.6</v>
      </c>
      <c r="Z440" s="3">
        <v>5</v>
      </c>
      <c r="AA440" s="12">
        <v>0</v>
      </c>
      <c r="AB440" s="15">
        <v>20</v>
      </c>
      <c r="AC440" s="20">
        <v>9.6</v>
      </c>
      <c r="AD440" s="9">
        <f>IFERROR((Table1[[#This Row],[إجمالى الإستهلاك
/م3]]-Table1[[#This Row],[الكمية 
المنتجة
/م3
 ]]),0)</f>
        <v>1</v>
      </c>
      <c r="AE440" s="29">
        <f>IFERROR((Table1[[#This Row],[الهالك
/م3]]/Table1[[#This Row],[إجمالى الإستهلاك
/م3]]),0)</f>
        <v>3.7037037037037035E-2</v>
      </c>
      <c r="AG440" s="5">
        <f>IFERROR((Table1[[#This Row],[عدد
البلوكات]]*0.12),"")</f>
        <v>0.6</v>
      </c>
      <c r="AH44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</v>
      </c>
      <c r="AJ440" s="59">
        <f>IFERROR(Table1[[#This Row],[Plan Hour]]/Table1[[#This Row],[ساعات
العمل
الفعلية]],0)</f>
        <v>0</v>
      </c>
      <c r="AK440" s="1">
        <f>IFERROR((Table1[[#This Row],[الكمية 
الفعلية
/م3]]-Table1[[#This Row],[الكمية 
المنتجة
/م3
 ]]),"")</f>
        <v>0.51999999999999957</v>
      </c>
      <c r="AU440" s="18"/>
      <c r="AV440" s="18"/>
      <c r="AW440" s="1"/>
      <c r="AX440" s="1"/>
      <c r="AY440" s="1"/>
      <c r="AZ440" s="1"/>
      <c r="BA440" s="1"/>
      <c r="BB440" s="1" t="e">
        <f t="shared" si="66"/>
        <v>#DIV/0!</v>
      </c>
      <c r="BC440" s="1"/>
      <c r="BD440" s="1" t="e">
        <f t="shared" si="61"/>
        <v>#DIV/0!</v>
      </c>
      <c r="BE440" s="1"/>
      <c r="BF440" s="33">
        <f t="shared" si="60"/>
        <v>0</v>
      </c>
      <c r="BG440" s="11" t="e">
        <f t="shared" si="62"/>
        <v>#DIV/0!</v>
      </c>
      <c r="CB440"/>
      <c r="CC440"/>
      <c r="CD440"/>
      <c r="CE440" s="83"/>
      <c r="CF440"/>
      <c r="CG440"/>
      <c r="CH440"/>
      <c r="CI440"/>
      <c r="CJ440"/>
      <c r="CK440"/>
      <c r="CL440"/>
      <c r="CM440"/>
      <c r="CN440"/>
      <c r="CO440"/>
      <c r="CP440"/>
    </row>
    <row r="441" spans="1:94" ht="22.5" customHeight="1">
      <c r="A441" s="22">
        <v>44230</v>
      </c>
      <c r="B441" s="3" t="str">
        <f>TEXT(Table1[[#This Row],[Date]],"dddd")</f>
        <v>الأربعاء</v>
      </c>
      <c r="C441" s="3">
        <f>WEEKNUM(Table1[[#This Row],[Date]],16)</f>
        <v>6</v>
      </c>
      <c r="D441" s="3" t="str">
        <f>TEXT(Table1[[#This Row],[Date]],"mmmm")</f>
        <v>فبراير</v>
      </c>
      <c r="E441" s="3" t="str">
        <f>TEXT(Table1[[#This Row],[Date]],"yyyy")</f>
        <v>2021</v>
      </c>
      <c r="F441" s="3" t="s">
        <v>8</v>
      </c>
      <c r="G441" s="3">
        <v>515</v>
      </c>
      <c r="H441" s="5" t="s">
        <v>113</v>
      </c>
      <c r="I441" s="3" t="s">
        <v>135</v>
      </c>
      <c r="J441" s="3">
        <f>IFERROR(VLOOKUP(Table1[[#This Row],[FoamType]],$CB$1:$CC$25,2,FALSE),0)</f>
        <v>1.5</v>
      </c>
      <c r="K441" s="3">
        <v>30</v>
      </c>
      <c r="L441" s="3">
        <v>20</v>
      </c>
      <c r="M441" s="3">
        <v>39</v>
      </c>
      <c r="Q441" s="15">
        <v>35</v>
      </c>
      <c r="R441" s="3">
        <v>560</v>
      </c>
      <c r="S441" s="3">
        <v>39</v>
      </c>
      <c r="T441" s="3">
        <f t="shared" si="63"/>
        <v>13.103999999999999</v>
      </c>
      <c r="U441" s="4">
        <f t="shared" si="64"/>
        <v>13.103999999999999</v>
      </c>
      <c r="X441" s="4">
        <f>IFERROR(   Table1[[#This Row],[البلوكات /م3]]+Table1[[#This Row],[البواقى
 المنصرفه
/م3]]-Table1[[#This Row],[البواقى
/م3]],0)</f>
        <v>14.2</v>
      </c>
      <c r="Y441" s="21">
        <f t="shared" si="65"/>
        <v>0</v>
      </c>
      <c r="Z441" s="3">
        <v>0</v>
      </c>
      <c r="AA441" s="12">
        <v>16.5</v>
      </c>
      <c r="AB441" s="15">
        <v>35</v>
      </c>
      <c r="AC441" s="20">
        <v>2.2999999999999998</v>
      </c>
      <c r="AD441" s="9">
        <f>IFERROR((Table1[[#This Row],[إجمالى الإستهلاك
/م3]]-Table1[[#This Row],[الكمية 
المنتجة
/م3
 ]]),0)</f>
        <v>1.0960000000000001</v>
      </c>
      <c r="AE441" s="29">
        <f>IFERROR((Table1[[#This Row],[الهالك
/م3]]/Table1[[#This Row],[إجمالى الإستهلاك
/م3]]),0)</f>
        <v>7.7183098591549301E-2</v>
      </c>
      <c r="AG441" s="5">
        <f>IFERROR((Table1[[#This Row],[عدد
البلوكات]]*0.12),"")</f>
        <v>0</v>
      </c>
      <c r="AH44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8.7359999999999989</v>
      </c>
      <c r="AJ441" s="59">
        <f>IFERROR(Table1[[#This Row],[Plan Hour]]/Table1[[#This Row],[ساعات
العمل
الفعلية]],0)</f>
        <v>0</v>
      </c>
      <c r="AK441" s="1">
        <f>IFERROR((Table1[[#This Row],[الكمية 
الفعلية
/م3]]-Table1[[#This Row],[الكمية 
المنتجة
/م3
 ]]),"")</f>
        <v>0</v>
      </c>
      <c r="AU441" s="18"/>
      <c r="AV441" s="18"/>
      <c r="AW441" s="1"/>
      <c r="AX441" s="1"/>
      <c r="AY441" s="1"/>
      <c r="AZ441" s="1"/>
      <c r="BA441" s="1"/>
      <c r="BB441" s="1" t="e">
        <f t="shared" si="66"/>
        <v>#DIV/0!</v>
      </c>
      <c r="BC441" s="1"/>
      <c r="BD441" s="1" t="e">
        <f t="shared" si="61"/>
        <v>#DIV/0!</v>
      </c>
      <c r="BE441" s="1"/>
      <c r="BF441" s="33">
        <f t="shared" si="60"/>
        <v>0</v>
      </c>
      <c r="BG441" s="11" t="e">
        <f t="shared" si="62"/>
        <v>#DIV/0!</v>
      </c>
      <c r="CB441"/>
      <c r="CC441"/>
      <c r="CD441"/>
      <c r="CE441" s="83"/>
      <c r="CF441"/>
      <c r="CG441"/>
      <c r="CH441"/>
      <c r="CI441"/>
      <c r="CJ441"/>
      <c r="CK441"/>
      <c r="CL441"/>
      <c r="CM441"/>
      <c r="CN441"/>
      <c r="CO441"/>
      <c r="CP441"/>
    </row>
    <row r="442" spans="1:94" ht="22.5" customHeight="1">
      <c r="A442" s="22">
        <v>44230</v>
      </c>
      <c r="B442" s="3" t="str">
        <f>TEXT(Table1[[#This Row],[Date]],"dddd")</f>
        <v>الأربعاء</v>
      </c>
      <c r="C442" s="3">
        <f>WEEKNUM(Table1[[#This Row],[Date]],16)</f>
        <v>6</v>
      </c>
      <c r="D442" s="3" t="str">
        <f>TEXT(Table1[[#This Row],[Date]],"mmmm")</f>
        <v>فبراير</v>
      </c>
      <c r="E442" s="3" t="str">
        <f>TEXT(Table1[[#This Row],[Date]],"yyyy")</f>
        <v>2021</v>
      </c>
      <c r="F442" s="3" t="s">
        <v>8</v>
      </c>
      <c r="G442" s="3">
        <v>270</v>
      </c>
      <c r="H442" s="5" t="s">
        <v>25</v>
      </c>
      <c r="I442" s="3" t="s">
        <v>92</v>
      </c>
      <c r="J442" s="3">
        <f>IFERROR(VLOOKUP(Table1[[#This Row],[FoamType]],$CB$1:$CC$25,2,FALSE),0)</f>
        <v>0.6</v>
      </c>
      <c r="K442" s="3">
        <v>25</v>
      </c>
      <c r="L442" s="3">
        <v>7.5</v>
      </c>
      <c r="M442" s="3">
        <v>1</v>
      </c>
      <c r="Q442" s="15">
        <v>12</v>
      </c>
      <c r="R442" s="3">
        <v>17151</v>
      </c>
      <c r="S442" s="3">
        <v>1.2</v>
      </c>
      <c r="T442" s="3">
        <f t="shared" si="63"/>
        <v>3.858975</v>
      </c>
      <c r="U442" s="4">
        <f t="shared" si="64"/>
        <v>3.2158125000000002</v>
      </c>
      <c r="X442" s="4">
        <f>IFERROR(   Table1[[#This Row],[البلوكات /م3]]+Table1[[#This Row],[البواقى
 المنصرفه
/م3]]-Table1[[#This Row],[البواقى
/م3]],0)</f>
        <v>4.3</v>
      </c>
      <c r="Y442" s="21">
        <f t="shared" si="65"/>
        <v>0</v>
      </c>
      <c r="Z442" s="3">
        <v>0</v>
      </c>
      <c r="AA442" s="12">
        <v>4.3</v>
      </c>
      <c r="AB442" s="15">
        <v>12</v>
      </c>
      <c r="AC442" s="20">
        <v>0</v>
      </c>
      <c r="AD442" s="9">
        <f>IFERROR((Table1[[#This Row],[إجمالى الإستهلاك
/م3]]-Table1[[#This Row],[الكمية 
المنتجة
/م3
 ]]),0)</f>
        <v>1.0841874999999996</v>
      </c>
      <c r="AE442" s="29">
        <f>IFERROR((Table1[[#This Row],[الهالك
/م3]]/Table1[[#This Row],[إجمالى الإستهلاك
/م3]]),0)</f>
        <v>0.25213662790697666</v>
      </c>
      <c r="AG442" s="5">
        <f>IFERROR((Table1[[#This Row],[عدد
البلوكات]]*0.12),"")</f>
        <v>0</v>
      </c>
      <c r="AH44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5.3596875000000006</v>
      </c>
      <c r="AJ442" s="59">
        <f>IFERROR(Table1[[#This Row],[Plan Hour]]/Table1[[#This Row],[ساعات
العمل
الفعلية]],0)</f>
        <v>0</v>
      </c>
      <c r="AK442" s="1">
        <f>IFERROR((Table1[[#This Row],[الكمية 
الفعلية
/م3]]-Table1[[#This Row],[الكمية 
المنتجة
/م3
 ]]),"")</f>
        <v>0.64316249999999986</v>
      </c>
      <c r="AU442" s="18"/>
      <c r="AV442" s="18"/>
      <c r="AW442" s="1"/>
      <c r="AX442" s="1"/>
      <c r="AY442" s="1"/>
      <c r="AZ442" s="1"/>
      <c r="BA442" s="1"/>
      <c r="BB442" s="1" t="e">
        <f t="shared" si="66"/>
        <v>#DIV/0!</v>
      </c>
      <c r="BC442" s="1"/>
      <c r="BD442" s="1" t="e">
        <f t="shared" si="61"/>
        <v>#DIV/0!</v>
      </c>
      <c r="BE442" s="1"/>
      <c r="BF442" s="33">
        <f t="shared" si="60"/>
        <v>0</v>
      </c>
      <c r="BG442" s="11" t="e">
        <f t="shared" si="62"/>
        <v>#DIV/0!</v>
      </c>
      <c r="CB442"/>
      <c r="CC442"/>
      <c r="CD442"/>
      <c r="CE442" s="83"/>
      <c r="CF442"/>
      <c r="CG442"/>
      <c r="CH442"/>
      <c r="CI442"/>
      <c r="CJ442"/>
      <c r="CK442"/>
      <c r="CL442"/>
      <c r="CM442"/>
      <c r="CN442"/>
      <c r="CO442"/>
      <c r="CP442"/>
    </row>
    <row r="443" spans="1:94" ht="22.5" customHeight="1">
      <c r="A443" s="22">
        <v>44230</v>
      </c>
      <c r="B443" s="3" t="str">
        <f>TEXT(Table1[[#This Row],[Date]],"dddd")</f>
        <v>الأربعاء</v>
      </c>
      <c r="C443" s="3">
        <f>WEEKNUM(Table1[[#This Row],[Date]],16)</f>
        <v>6</v>
      </c>
      <c r="D443" s="3" t="str">
        <f>TEXT(Table1[[#This Row],[Date]],"mmmm")</f>
        <v>فبراير</v>
      </c>
      <c r="E443" s="3" t="str">
        <f>TEXT(Table1[[#This Row],[Date]],"yyyy")</f>
        <v>2021</v>
      </c>
      <c r="F443" s="3" t="s">
        <v>8</v>
      </c>
      <c r="G443" s="3">
        <v>486</v>
      </c>
      <c r="H443" s="5" t="s">
        <v>24</v>
      </c>
      <c r="I443" s="3" t="s">
        <v>97</v>
      </c>
      <c r="J443" s="3">
        <f>IFERROR(VLOOKUP(Table1[[#This Row],[FoamType]],$CB$1:$CC$25,2,FALSE),0)</f>
        <v>100</v>
      </c>
      <c r="M443" s="3">
        <v>3</v>
      </c>
      <c r="N443" s="3">
        <v>24</v>
      </c>
      <c r="Q443" s="15">
        <v>15</v>
      </c>
      <c r="R443" s="3">
        <v>200</v>
      </c>
      <c r="S443" s="3">
        <v>26</v>
      </c>
      <c r="T443" s="3">
        <v>0.40500000000000003</v>
      </c>
      <c r="U443" s="4">
        <v>0.40500000000000003</v>
      </c>
      <c r="X443" s="4">
        <f>IFERROR(   Table1[[#This Row],[البلوكات /م3]]+Table1[[#This Row],[البواقى
 المنصرفه
/م3]]-Table1[[#This Row],[البواقى
/م3]],0)</f>
        <v>0.6</v>
      </c>
      <c r="Y443" s="21">
        <f t="shared" si="65"/>
        <v>0</v>
      </c>
      <c r="Z443" s="3">
        <v>0</v>
      </c>
      <c r="AA443" s="12">
        <v>0.6</v>
      </c>
      <c r="AB443" s="15">
        <v>15</v>
      </c>
      <c r="AC443" s="20">
        <v>0</v>
      </c>
      <c r="AD443" s="9">
        <f>IFERROR((Table1[[#This Row],[إجمالى الإستهلاك
/م3]]-Table1[[#This Row],[الكمية 
المنتجة
/م3
 ]]),0)</f>
        <v>0.19499999999999995</v>
      </c>
      <c r="AE443" s="29">
        <f>IFERROR((Table1[[#This Row],[الهالك
/م3]]/Table1[[#This Row],[إجمالى الإستهلاك
/م3]]),0)</f>
        <v>0.32499999999999996</v>
      </c>
      <c r="AG443" s="5">
        <f>IFERROR((Table1[[#This Row],[عدد
البلوكات]]*0.12),"")</f>
        <v>0</v>
      </c>
      <c r="AH44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443" s="59">
        <f>IFERROR(Table1[[#This Row],[Plan Hour]]/Table1[[#This Row],[ساعات
العمل
الفعلية]],0)</f>
        <v>0</v>
      </c>
      <c r="AK443" s="1">
        <f>IFERROR((Table1[[#This Row],[الكمية 
الفعلية
/م3]]-Table1[[#This Row],[الكمية 
المنتجة
/م3
 ]]),"")</f>
        <v>0</v>
      </c>
      <c r="AU443" s="18"/>
      <c r="AV443" s="18"/>
      <c r="AW443" s="1"/>
      <c r="AX443" s="1"/>
      <c r="AY443" s="1"/>
      <c r="AZ443" s="1"/>
      <c r="BA443" s="1"/>
      <c r="BB443" s="1" t="e">
        <f t="shared" si="66"/>
        <v>#DIV/0!</v>
      </c>
      <c r="BC443" s="1"/>
      <c r="BD443" s="1" t="e">
        <f t="shared" si="61"/>
        <v>#DIV/0!</v>
      </c>
      <c r="BE443" s="1"/>
      <c r="BF443" s="33">
        <f t="shared" si="60"/>
        <v>0</v>
      </c>
      <c r="BG443" s="11" t="e">
        <f t="shared" si="62"/>
        <v>#DIV/0!</v>
      </c>
      <c r="CB443"/>
      <c r="CC443"/>
      <c r="CD443"/>
      <c r="CE443" s="83"/>
      <c r="CF443"/>
      <c r="CG443"/>
      <c r="CH443"/>
      <c r="CI443"/>
      <c r="CJ443"/>
      <c r="CK443"/>
      <c r="CL443"/>
      <c r="CM443"/>
      <c r="CN443"/>
      <c r="CO443"/>
      <c r="CP443"/>
    </row>
    <row r="444" spans="1:94" ht="22.5" customHeight="1">
      <c r="A444" s="22">
        <v>44230</v>
      </c>
      <c r="B444" s="3" t="str">
        <f>TEXT(Table1[[#This Row],[Date]],"dddd")</f>
        <v>الأربعاء</v>
      </c>
      <c r="C444" s="3">
        <f>WEEKNUM(Table1[[#This Row],[Date]],16)</f>
        <v>6</v>
      </c>
      <c r="D444" s="3" t="str">
        <f>TEXT(Table1[[#This Row],[Date]],"mmmm")</f>
        <v>فبراير</v>
      </c>
      <c r="E444" s="3" t="str">
        <f>TEXT(Table1[[#This Row],[Date]],"yyyy")</f>
        <v>2021</v>
      </c>
      <c r="F444" s="3" t="s">
        <v>8</v>
      </c>
      <c r="G444" s="3">
        <v>544</v>
      </c>
      <c r="J444" s="3">
        <f>IFERROR(VLOOKUP(Table1[[#This Row],[FoamType]],$CB$1:$CC$25,2,FALSE),0)</f>
        <v>0</v>
      </c>
      <c r="Q444" s="15"/>
      <c r="T444" s="3">
        <f t="shared" si="63"/>
        <v>0</v>
      </c>
      <c r="U444" s="4">
        <f t="shared" si="64"/>
        <v>0</v>
      </c>
      <c r="W444" s="4">
        <v>35</v>
      </c>
      <c r="X444" s="4">
        <f>IFERROR(   Table1[[#This Row],[البلوكات /م3]]+Table1[[#This Row],[البواقى
 المنصرفه
/م3]]-Table1[[#This Row],[البواقى
/م3]],0)</f>
        <v>0</v>
      </c>
      <c r="Y444" s="21">
        <v>7.5</v>
      </c>
      <c r="Z444" s="3">
        <v>1</v>
      </c>
      <c r="AB444" s="15"/>
      <c r="AC444" s="20">
        <v>7.5</v>
      </c>
      <c r="AD444" s="9">
        <f>IFERROR((Table1[[#This Row],[إجمالى الإستهلاك
/م3]]-Table1[[#This Row],[الكمية 
المنتجة
/م3
 ]]),0)</f>
        <v>0</v>
      </c>
      <c r="AE444" s="29">
        <f>IFERROR((Table1[[#This Row],[الهالك
/م3]]/Table1[[#This Row],[إجمالى الإستهلاك
/م3]]),0)</f>
        <v>0</v>
      </c>
      <c r="AG444" s="5">
        <f>IFERROR((Table1[[#This Row],[عدد
البلوكات]]*0.12),"")</f>
        <v>0.12</v>
      </c>
      <c r="AH44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444" s="59">
        <f>IFERROR(Table1[[#This Row],[Plan Hour]]/Table1[[#This Row],[ساعات
العمل
الفعلية]],0)</f>
        <v>0</v>
      </c>
      <c r="AK444" s="1">
        <f>IFERROR((Table1[[#This Row],[الكمية 
الفعلية
/م3]]-Table1[[#This Row],[الكمية 
المنتجة
/م3
 ]]),"")</f>
        <v>0</v>
      </c>
      <c r="AU444" s="18"/>
      <c r="AV444" s="18"/>
      <c r="AW444" s="1"/>
      <c r="AX444" s="1"/>
      <c r="AY444" s="1"/>
      <c r="AZ444" s="1"/>
      <c r="BA444" s="1"/>
      <c r="BB444" s="1" t="e">
        <f t="shared" si="66"/>
        <v>#DIV/0!</v>
      </c>
      <c r="BC444" s="1"/>
      <c r="BD444" s="1" t="e">
        <f t="shared" si="61"/>
        <v>#DIV/0!</v>
      </c>
      <c r="BE444" s="1"/>
      <c r="BF444" s="33">
        <f t="shared" ref="BF444:BF507" si="67">(BE444/7.32)</f>
        <v>0</v>
      </c>
      <c r="BG444" s="11" t="e">
        <f t="shared" si="62"/>
        <v>#DIV/0!</v>
      </c>
      <c r="CB444"/>
      <c r="CC444"/>
      <c r="CD444"/>
      <c r="CE444" s="83"/>
      <c r="CF444"/>
      <c r="CG444"/>
      <c r="CH444"/>
      <c r="CI444"/>
      <c r="CJ444"/>
      <c r="CK444"/>
      <c r="CL444"/>
      <c r="CM444"/>
      <c r="CN444"/>
      <c r="CO444"/>
      <c r="CP444"/>
    </row>
    <row r="445" spans="1:94" ht="22.5" customHeight="1">
      <c r="A445" s="22">
        <v>44230</v>
      </c>
      <c r="B445" s="3" t="str">
        <f>TEXT(Table1[[#This Row],[Date]],"dddd")</f>
        <v>الأربعاء</v>
      </c>
      <c r="C445" s="3">
        <f>WEEKNUM(Table1[[#This Row],[Date]],16)</f>
        <v>6</v>
      </c>
      <c r="D445" s="3" t="str">
        <f>TEXT(Table1[[#This Row],[Date]],"mmmm")</f>
        <v>فبراير</v>
      </c>
      <c r="E445" s="3" t="str">
        <f>TEXT(Table1[[#This Row],[Date]],"yyyy")</f>
        <v>2021</v>
      </c>
      <c r="F445" s="3" t="s">
        <v>8</v>
      </c>
      <c r="G445" s="3">
        <v>544</v>
      </c>
      <c r="H445" s="5" t="s">
        <v>77</v>
      </c>
      <c r="I445" s="3" t="s">
        <v>96</v>
      </c>
      <c r="J445" s="3">
        <f>IFERROR(VLOOKUP(Table1[[#This Row],[FoamType]],$CB$1:$CC$25,2,FALSE),0)</f>
        <v>200</v>
      </c>
      <c r="K445" s="3">
        <v>120</v>
      </c>
      <c r="L445" s="3">
        <v>120</v>
      </c>
      <c r="M445" s="3">
        <v>10</v>
      </c>
      <c r="Q445" s="15">
        <v>35</v>
      </c>
      <c r="R445" s="3">
        <v>2</v>
      </c>
      <c r="S445" s="3">
        <v>10</v>
      </c>
      <c r="T445" s="3">
        <f t="shared" si="63"/>
        <v>0.28799999999999998</v>
      </c>
      <c r="U445" s="4">
        <f t="shared" si="64"/>
        <v>0.28799999999999998</v>
      </c>
      <c r="X445" s="4">
        <f>IFERROR(   Table1[[#This Row],[البلوكات /م3]]+Table1[[#This Row],[البواقى
 المنصرفه
/م3]]-Table1[[#This Row],[البواقى
/م3]],0)</f>
        <v>0.28799999999999998</v>
      </c>
      <c r="Y445" s="21">
        <f t="shared" si="65"/>
        <v>0</v>
      </c>
      <c r="AA445" s="12">
        <v>0.28799999999999998</v>
      </c>
      <c r="AB445" s="15">
        <v>35</v>
      </c>
      <c r="AC445" s="20">
        <v>0</v>
      </c>
      <c r="AD445" s="9">
        <f>IFERROR((Table1[[#This Row],[إجمالى الإستهلاك
/م3]]-Table1[[#This Row],[الكمية 
المنتجة
/م3
 ]]),0)</f>
        <v>0</v>
      </c>
      <c r="AE445" s="29">
        <f>IFERROR((Table1[[#This Row],[الهالك
/م3]]/Table1[[#This Row],[إجمالى الإستهلاك
/م3]]),0)</f>
        <v>0</v>
      </c>
      <c r="AG445" s="5">
        <f>IFERROR((Table1[[#This Row],[عدد
البلوكات]]*0.12),"")</f>
        <v>0</v>
      </c>
      <c r="AH44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0.01</v>
      </c>
      <c r="AJ445" s="59">
        <f>IFERROR(Table1[[#This Row],[Plan Hour]]/Table1[[#This Row],[ساعات
العمل
الفعلية]],0)</f>
        <v>0</v>
      </c>
      <c r="AK445" s="1">
        <f>IFERROR((Table1[[#This Row],[الكمية 
الفعلية
/م3]]-Table1[[#This Row],[الكمية 
المنتجة
/م3
 ]]),"")</f>
        <v>0</v>
      </c>
      <c r="AU445" s="18"/>
      <c r="AV445" s="18"/>
      <c r="AW445" s="1"/>
      <c r="AX445" s="1"/>
      <c r="AY445" s="1"/>
      <c r="AZ445" s="1"/>
      <c r="BA445" s="1"/>
      <c r="BB445" s="1" t="e">
        <f t="shared" si="66"/>
        <v>#DIV/0!</v>
      </c>
      <c r="BC445" s="1"/>
      <c r="BD445" s="1" t="e">
        <f t="shared" si="61"/>
        <v>#DIV/0!</v>
      </c>
      <c r="BE445" s="1"/>
      <c r="BF445" s="33">
        <f t="shared" si="67"/>
        <v>0</v>
      </c>
      <c r="BG445" s="11" t="e">
        <f t="shared" si="62"/>
        <v>#DIV/0!</v>
      </c>
      <c r="CB445"/>
      <c r="CC445"/>
      <c r="CD445"/>
      <c r="CE445" s="83"/>
      <c r="CF445"/>
      <c r="CG445"/>
      <c r="CH445"/>
      <c r="CI445"/>
      <c r="CJ445"/>
      <c r="CK445"/>
      <c r="CL445"/>
      <c r="CM445"/>
      <c r="CN445"/>
      <c r="CO445"/>
      <c r="CP445"/>
    </row>
    <row r="446" spans="1:94" ht="22.5" customHeight="1">
      <c r="A446" s="22">
        <v>44230</v>
      </c>
      <c r="B446" s="3" t="str">
        <f>TEXT(Table1[[#This Row],[Date]],"dddd")</f>
        <v>الأربعاء</v>
      </c>
      <c r="C446" s="3">
        <f>WEEKNUM(Table1[[#This Row],[Date]],16)</f>
        <v>6</v>
      </c>
      <c r="D446" s="3" t="str">
        <f>TEXT(Table1[[#This Row],[Date]],"mmmm")</f>
        <v>فبراير</v>
      </c>
      <c r="E446" s="3" t="str">
        <f>TEXT(Table1[[#This Row],[Date]],"yyyy")</f>
        <v>2021</v>
      </c>
      <c r="F446" s="3" t="s">
        <v>8</v>
      </c>
      <c r="G446" s="3">
        <v>544</v>
      </c>
      <c r="H446" s="5" t="s">
        <v>77</v>
      </c>
      <c r="I446" s="3" t="s">
        <v>96</v>
      </c>
      <c r="J446" s="3">
        <f>IFERROR(VLOOKUP(Table1[[#This Row],[FoamType]],$CB$1:$CC$25,2,FALSE),0)</f>
        <v>200</v>
      </c>
      <c r="K446" s="3">
        <v>120</v>
      </c>
      <c r="L446" s="3">
        <v>120</v>
      </c>
      <c r="M446" s="3">
        <v>5</v>
      </c>
      <c r="Q446" s="15">
        <v>35</v>
      </c>
      <c r="R446" s="3">
        <v>2</v>
      </c>
      <c r="S446" s="3">
        <v>5</v>
      </c>
      <c r="T446" s="3">
        <f t="shared" si="63"/>
        <v>0.14399999999999999</v>
      </c>
      <c r="U446" s="4">
        <f t="shared" si="64"/>
        <v>0.14399999999999999</v>
      </c>
      <c r="X446" s="4">
        <f>IFERROR(   Table1[[#This Row],[البلوكات /م3]]+Table1[[#This Row],[البواقى
 المنصرفه
/م3]]-Table1[[#This Row],[البواقى
/م3]],0)</f>
        <v>0.14399999999999999</v>
      </c>
      <c r="Y446" s="21">
        <f t="shared" si="65"/>
        <v>0</v>
      </c>
      <c r="AA446" s="12">
        <v>0.14399999999999999</v>
      </c>
      <c r="AB446" s="15">
        <v>35</v>
      </c>
      <c r="AC446" s="20">
        <v>0</v>
      </c>
      <c r="AD446" s="9">
        <f>IFERROR((Table1[[#This Row],[إجمالى الإستهلاك
/م3]]-Table1[[#This Row],[الكمية 
المنتجة
/م3
 ]]),0)</f>
        <v>0</v>
      </c>
      <c r="AE446" s="29">
        <f>IFERROR((Table1[[#This Row],[الهالك
/م3]]/Table1[[#This Row],[إجمالى الإستهلاك
/م3]]),0)</f>
        <v>0</v>
      </c>
      <c r="AG446" s="5">
        <f>IFERROR((Table1[[#This Row],[عدد
البلوكات]]*0.12),"")</f>
        <v>0</v>
      </c>
      <c r="AH44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0.01</v>
      </c>
      <c r="AJ446" s="59">
        <f>IFERROR(Table1[[#This Row],[Plan Hour]]/Table1[[#This Row],[ساعات
العمل
الفعلية]],0)</f>
        <v>0</v>
      </c>
      <c r="AK446" s="1">
        <f>IFERROR((Table1[[#This Row],[الكمية 
الفعلية
/م3]]-Table1[[#This Row],[الكمية 
المنتجة
/م3
 ]]),"")</f>
        <v>0</v>
      </c>
      <c r="AU446" s="18"/>
      <c r="AV446" s="18"/>
      <c r="AW446" s="1"/>
      <c r="AX446" s="1"/>
      <c r="AY446" s="1"/>
      <c r="AZ446" s="1"/>
      <c r="BA446" s="1"/>
      <c r="BB446" s="1" t="e">
        <f t="shared" si="66"/>
        <v>#DIV/0!</v>
      </c>
      <c r="BC446" s="1"/>
      <c r="BD446" s="1" t="e">
        <f t="shared" si="61"/>
        <v>#DIV/0!</v>
      </c>
      <c r="BE446" s="1"/>
      <c r="BF446" s="33">
        <f t="shared" si="67"/>
        <v>0</v>
      </c>
      <c r="BG446" s="11" t="e">
        <f t="shared" si="62"/>
        <v>#DIV/0!</v>
      </c>
      <c r="CB446"/>
      <c r="CC446"/>
      <c r="CD446"/>
      <c r="CE446" s="83"/>
      <c r="CF446"/>
      <c r="CG446"/>
      <c r="CH446"/>
      <c r="CI446"/>
      <c r="CJ446"/>
      <c r="CK446"/>
      <c r="CL446"/>
      <c r="CM446"/>
      <c r="CN446"/>
      <c r="CO446"/>
      <c r="CP446"/>
    </row>
    <row r="447" spans="1:94" ht="22.5" customHeight="1">
      <c r="A447" s="22">
        <v>44231</v>
      </c>
      <c r="B447" s="9" t="str">
        <f>TEXT(Table1[[#This Row],[Date]],"dddd")</f>
        <v>الخميس</v>
      </c>
      <c r="C447" s="9">
        <f>WEEKNUM(Table1[[#This Row],[Date]],16)</f>
        <v>6</v>
      </c>
      <c r="D447" s="9" t="str">
        <f>TEXT(Table1[[#This Row],[Date]],"mmmm")</f>
        <v>فبراير</v>
      </c>
      <c r="E447" s="9" t="str">
        <f>TEXT(Table1[[#This Row],[Date]],"yyyy")</f>
        <v>2021</v>
      </c>
      <c r="F447" s="9" t="s">
        <v>8</v>
      </c>
      <c r="G447" s="9">
        <v>465</v>
      </c>
      <c r="H447" s="9" t="s">
        <v>195</v>
      </c>
      <c r="I447" s="9" t="s">
        <v>87</v>
      </c>
      <c r="J447" s="3">
        <f>IFERROR(VLOOKUP(Table1[[#This Row],[FoamType]],$CB$1:$CC$25,2,FALSE),0)</f>
        <v>2</v>
      </c>
      <c r="K447" s="9">
        <v>200</v>
      </c>
      <c r="L447" s="9">
        <v>100</v>
      </c>
      <c r="M447" s="9">
        <v>5</v>
      </c>
      <c r="N447" s="9"/>
      <c r="O447" s="9"/>
      <c r="P447" s="9"/>
      <c r="Q447" s="9">
        <v>20</v>
      </c>
      <c r="R447" s="9">
        <v>17</v>
      </c>
      <c r="S447" s="9">
        <v>5.0999999999999996</v>
      </c>
      <c r="T447" s="9">
        <f t="shared" si="63"/>
        <v>1.7339999999999998</v>
      </c>
      <c r="U447" s="9">
        <v>1.7</v>
      </c>
      <c r="V447" s="9"/>
      <c r="W447" s="9"/>
      <c r="X447" s="9">
        <f>IFERROR(   Table1[[#This Row],[البلوكات /م3]]+Table1[[#This Row],[البواقى
 المنصرفه
/م3]]-Table1[[#This Row],[البواقى
/م3]],0)</f>
        <v>1.92</v>
      </c>
      <c r="Y447" s="21">
        <f t="shared" si="65"/>
        <v>0</v>
      </c>
      <c r="Z447" s="9"/>
      <c r="AA447" s="9">
        <v>1.92</v>
      </c>
      <c r="AB447" s="9">
        <v>20</v>
      </c>
      <c r="AC447" s="9">
        <v>0</v>
      </c>
      <c r="AD447" s="9">
        <f>IFERROR((Table1[[#This Row],[إجمالى الإستهلاك
/م3]]-Table1[[#This Row],[الكمية 
المنتجة
/م3
 ]]),0)</f>
        <v>0.21999999999999997</v>
      </c>
      <c r="AE447" s="29">
        <f>IFERROR((Table1[[#This Row],[الهالك
/م3]]/Table1[[#This Row],[إجمالى الإستهلاك
/م3]]),0)</f>
        <v>0.11458333333333333</v>
      </c>
      <c r="AF447" s="9"/>
      <c r="AG447" s="9">
        <f>IFERROR((Table1[[#This Row],[عدد
البلوكات]]*0.12),"")</f>
        <v>0</v>
      </c>
      <c r="AH447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0.85</v>
      </c>
      <c r="AI447" s="9">
        <v>72</v>
      </c>
      <c r="AJ447" s="60">
        <f>IFERROR(Table1[[#This Row],[Plan Hour]]/Table1[[#This Row],[ساعات
العمل
الفعلية]],0)</f>
        <v>1.1805555555555555E-2</v>
      </c>
      <c r="AK447" s="9">
        <f>IFERROR((Table1[[#This Row],[الكمية 
الفعلية
/م3]]-Table1[[#This Row],[الكمية 
المنتجة
/م3
 ]]),"")</f>
        <v>3.3999999999999808E-2</v>
      </c>
      <c r="AL447" s="9"/>
      <c r="AM447" s="9">
        <v>5.28</v>
      </c>
      <c r="AN447" s="9">
        <v>1</v>
      </c>
      <c r="AO447" s="9"/>
      <c r="AP447" s="9">
        <v>5.28</v>
      </c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 t="e">
        <f t="shared" si="66"/>
        <v>#DIV/0!</v>
      </c>
      <c r="BC447" s="9"/>
      <c r="BD447" s="9" t="e">
        <f t="shared" si="61"/>
        <v>#DIV/0!</v>
      </c>
      <c r="BE447" s="9"/>
      <c r="BF447" s="9">
        <f t="shared" si="67"/>
        <v>0</v>
      </c>
      <c r="BG447" s="9" t="e">
        <f t="shared" si="62"/>
        <v>#DIV/0!</v>
      </c>
      <c r="CB447"/>
      <c r="CC447"/>
      <c r="CD447"/>
      <c r="CE447" s="83"/>
      <c r="CF447"/>
      <c r="CG447"/>
      <c r="CH447"/>
      <c r="CI447"/>
      <c r="CJ447"/>
      <c r="CK447"/>
      <c r="CL447"/>
      <c r="CM447"/>
      <c r="CN447"/>
      <c r="CO447"/>
      <c r="CP447"/>
    </row>
    <row r="448" spans="1:94" ht="22.5" customHeight="1">
      <c r="A448" s="22">
        <v>44231</v>
      </c>
      <c r="B448" s="3" t="str">
        <f>TEXT(Table1[[#This Row],[Date]],"dddd")</f>
        <v>الخميس</v>
      </c>
      <c r="C448" s="3">
        <f>WEEKNUM(Table1[[#This Row],[Date]],16)</f>
        <v>6</v>
      </c>
      <c r="D448" s="3" t="str">
        <f>TEXT(Table1[[#This Row],[Date]],"mmmm")</f>
        <v>فبراير</v>
      </c>
      <c r="E448" s="3" t="str">
        <f>TEXT(Table1[[#This Row],[Date]],"yyyy")</f>
        <v>2021</v>
      </c>
      <c r="F448" s="3" t="s">
        <v>8</v>
      </c>
      <c r="G448" s="3">
        <v>537</v>
      </c>
      <c r="H448" s="5" t="s">
        <v>196</v>
      </c>
      <c r="I448" s="3" t="s">
        <v>86</v>
      </c>
      <c r="J448" s="3">
        <f>IFERROR(VLOOKUP(Table1[[#This Row],[FoamType]],$CB$1:$CC$25,2,FALSE),0)</f>
        <v>3</v>
      </c>
      <c r="K448" s="3">
        <v>200</v>
      </c>
      <c r="L448" s="3">
        <v>100</v>
      </c>
      <c r="M448" s="3">
        <v>2</v>
      </c>
      <c r="Q448" s="15">
        <v>15</v>
      </c>
      <c r="R448" s="3">
        <v>200</v>
      </c>
      <c r="S448" s="3">
        <v>2.1</v>
      </c>
      <c r="T448" s="3">
        <f t="shared" si="63"/>
        <v>8.4</v>
      </c>
      <c r="U448" s="4">
        <f t="shared" si="64"/>
        <v>8</v>
      </c>
      <c r="W448" s="4">
        <v>15</v>
      </c>
      <c r="X448" s="4">
        <f>IFERROR(   Table1[[#This Row],[البلوكات /م3]]+Table1[[#This Row],[البواقى
 المنصرفه
/م3]]-Table1[[#This Row],[البواقى
/م3]],0)</f>
        <v>9.1999999999999993</v>
      </c>
      <c r="Y448" s="21">
        <f t="shared" si="65"/>
        <v>14.64</v>
      </c>
      <c r="Z448" s="3">
        <v>2</v>
      </c>
      <c r="AA448" s="12">
        <v>0</v>
      </c>
      <c r="AB448" s="15">
        <v>15</v>
      </c>
      <c r="AC448" s="20">
        <v>5.44</v>
      </c>
      <c r="AD448" s="9">
        <f>IFERROR((Table1[[#This Row],[إجمالى الإستهلاك
/م3]]-Table1[[#This Row],[الكمية 
المنتجة
/م3
 ]]),0)</f>
        <v>1.1999999999999993</v>
      </c>
      <c r="AE448" s="29">
        <f>IFERROR((Table1[[#This Row],[الهالك
/م3]]/Table1[[#This Row],[إجمالى الإستهلاك
/م3]]),0)</f>
        <v>0.13043478260869559</v>
      </c>
      <c r="AG448" s="5">
        <f>IFERROR((Table1[[#This Row],[عدد
البلوكات]]*0.12),"")</f>
        <v>0.24</v>
      </c>
      <c r="AH44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2.6666666666666665</v>
      </c>
      <c r="AJ448" s="59">
        <f>IFERROR(Table1[[#This Row],[Plan Hour]]/Table1[[#This Row],[ساعات
العمل
الفعلية]],0)</f>
        <v>0</v>
      </c>
      <c r="AK448" s="1">
        <f>IFERROR((Table1[[#This Row],[الكمية 
الفعلية
/م3]]-Table1[[#This Row],[الكمية 
المنتجة
/م3
 ]]),"")</f>
        <v>0.40000000000000036</v>
      </c>
      <c r="AP448" s="17">
        <v>1</v>
      </c>
      <c r="AU448" s="18"/>
      <c r="AV448" s="18"/>
      <c r="AW448" s="1"/>
      <c r="AX448" s="1"/>
      <c r="AY448" s="1"/>
      <c r="AZ448" s="1"/>
      <c r="BA448" s="1"/>
      <c r="BB448" s="1" t="e">
        <f t="shared" si="66"/>
        <v>#DIV/0!</v>
      </c>
      <c r="BC448" s="1"/>
      <c r="BD448" s="1" t="e">
        <f t="shared" si="61"/>
        <v>#DIV/0!</v>
      </c>
      <c r="BE448" s="1"/>
      <c r="BF448" s="33">
        <f t="shared" si="67"/>
        <v>0</v>
      </c>
      <c r="BG448" s="11" t="e">
        <f t="shared" si="62"/>
        <v>#DIV/0!</v>
      </c>
      <c r="CB448"/>
      <c r="CC448"/>
      <c r="CD448"/>
      <c r="CE448" s="83"/>
      <c r="CF448"/>
      <c r="CG448"/>
      <c r="CH448"/>
      <c r="CI448"/>
      <c r="CJ448"/>
      <c r="CK448"/>
      <c r="CL448"/>
      <c r="CM448"/>
      <c r="CN448"/>
      <c r="CO448"/>
      <c r="CP448"/>
    </row>
    <row r="449" spans="1:94" ht="22.5" customHeight="1">
      <c r="A449" s="22">
        <v>44231</v>
      </c>
      <c r="B449" s="3" t="str">
        <f>TEXT(Table1[[#This Row],[Date]],"dddd")</f>
        <v>الخميس</v>
      </c>
      <c r="C449" s="3">
        <f>WEEKNUM(Table1[[#This Row],[Date]],16)</f>
        <v>6</v>
      </c>
      <c r="D449" s="3" t="str">
        <f>TEXT(Table1[[#This Row],[Date]],"mmmm")</f>
        <v>فبراير</v>
      </c>
      <c r="E449" s="3" t="str">
        <f>TEXT(Table1[[#This Row],[Date]],"yyyy")</f>
        <v>2021</v>
      </c>
      <c r="F449" s="3" t="s">
        <v>8</v>
      </c>
      <c r="G449" s="3">
        <v>381</v>
      </c>
      <c r="H449" s="5" t="s">
        <v>152</v>
      </c>
      <c r="I449" s="3" t="s">
        <v>87</v>
      </c>
      <c r="J449" s="3">
        <f>IFERROR(VLOOKUP(Table1[[#This Row],[FoamType]],$CB$1:$CC$25,2,FALSE),0)</f>
        <v>2</v>
      </c>
      <c r="K449" s="3">
        <v>200</v>
      </c>
      <c r="L449" s="3">
        <v>80</v>
      </c>
      <c r="M449" s="3">
        <v>70</v>
      </c>
      <c r="Q449" s="15">
        <v>20</v>
      </c>
      <c r="R449" s="3">
        <v>69</v>
      </c>
      <c r="S449" s="3">
        <v>70</v>
      </c>
      <c r="T449" s="3">
        <f t="shared" si="63"/>
        <v>77.28</v>
      </c>
      <c r="U449" s="4">
        <f t="shared" si="64"/>
        <v>77.28</v>
      </c>
      <c r="W449" s="4">
        <v>20</v>
      </c>
      <c r="X449" s="4">
        <f>IFERROR(   Table1[[#This Row],[البلوكات /م3]]+Table1[[#This Row],[البواقى
 المنصرفه
/م3]]-Table1[[#This Row],[البواقى
/م3]],0)</f>
        <v>134.4</v>
      </c>
      <c r="Y449" s="21">
        <v>144.9</v>
      </c>
      <c r="Z449" s="3">
        <v>23</v>
      </c>
      <c r="AA449" s="12">
        <v>0</v>
      </c>
      <c r="AB449" s="15">
        <v>20</v>
      </c>
      <c r="AC449" s="20">
        <v>10.5</v>
      </c>
      <c r="AD449" s="9">
        <f>IFERROR((Table1[[#This Row],[إجمالى الإستهلاك
/م3]]-Table1[[#This Row],[الكمية 
المنتجة
/م3
 ]]),0)</f>
        <v>57.120000000000005</v>
      </c>
      <c r="AE449" s="29">
        <f>IFERROR((Table1[[#This Row],[الهالك
/م3]]/Table1[[#This Row],[إجمالى الإستهلاك
/م3]]),0)</f>
        <v>0.42499999999999999</v>
      </c>
      <c r="AG449" s="5">
        <f>IFERROR((Table1[[#This Row],[عدد
البلوكات]]*0.12),"")</f>
        <v>2.76</v>
      </c>
      <c r="AH44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38.64</v>
      </c>
      <c r="AJ449" s="59">
        <f>IFERROR(Table1[[#This Row],[Plan Hour]]/Table1[[#This Row],[ساعات
العمل
الفعلية]],0)</f>
        <v>0</v>
      </c>
      <c r="AK449" s="1">
        <f>IFERROR((Table1[[#This Row],[الكمية 
الفعلية
/م3]]-Table1[[#This Row],[الكمية 
المنتجة
/م3
 ]]),"")</f>
        <v>0</v>
      </c>
      <c r="AU449" s="18"/>
      <c r="AV449" s="18"/>
      <c r="AW449" s="1"/>
      <c r="AX449" s="1"/>
      <c r="AY449" s="1"/>
      <c r="AZ449" s="1"/>
      <c r="BA449" s="1"/>
      <c r="BB449" s="1" t="e">
        <f t="shared" si="66"/>
        <v>#DIV/0!</v>
      </c>
      <c r="BC449" s="1"/>
      <c r="BD449" s="1" t="e">
        <f t="shared" ref="BD449:BD512" si="68">(7.32-(BE449*BC449))/BE449</f>
        <v>#DIV/0!</v>
      </c>
      <c r="BE449" s="1"/>
      <c r="BF449" s="33">
        <f t="shared" si="67"/>
        <v>0</v>
      </c>
      <c r="BG449" s="11" t="e">
        <f t="shared" si="62"/>
        <v>#DIV/0!</v>
      </c>
      <c r="CB449"/>
      <c r="CC449"/>
      <c r="CD449"/>
      <c r="CE449" s="83"/>
      <c r="CF449"/>
      <c r="CG449"/>
      <c r="CH449"/>
      <c r="CI449"/>
      <c r="CJ449"/>
      <c r="CK449"/>
      <c r="CL449"/>
      <c r="CM449"/>
      <c r="CN449"/>
      <c r="CO449"/>
      <c r="CP449"/>
    </row>
    <row r="450" spans="1:94" ht="22.5" customHeight="1">
      <c r="A450" s="22">
        <v>44231</v>
      </c>
      <c r="B450" s="3" t="str">
        <f>TEXT(Table1[[#This Row],[Date]],"dddd")</f>
        <v>الخميس</v>
      </c>
      <c r="C450" s="3">
        <f>WEEKNUM(Table1[[#This Row],[Date]],16)</f>
        <v>6</v>
      </c>
      <c r="D450" s="3" t="str">
        <f>TEXT(Table1[[#This Row],[Date]],"mmmm")</f>
        <v>فبراير</v>
      </c>
      <c r="E450" s="3" t="str">
        <f>TEXT(Table1[[#This Row],[Date]],"yyyy")</f>
        <v>2021</v>
      </c>
      <c r="F450" s="3" t="s">
        <v>8</v>
      </c>
      <c r="G450" s="3">
        <v>381</v>
      </c>
      <c r="H450" s="5" t="s">
        <v>152</v>
      </c>
      <c r="I450" s="3" t="s">
        <v>87</v>
      </c>
      <c r="J450" s="3">
        <f>IFERROR(VLOOKUP(Table1[[#This Row],[FoamType]],$CB$1:$CC$25,2,FALSE),0)</f>
        <v>2</v>
      </c>
      <c r="K450" s="3">
        <v>200</v>
      </c>
      <c r="L450" s="3">
        <v>80</v>
      </c>
      <c r="M450" s="3">
        <v>30</v>
      </c>
      <c r="Q450" s="15">
        <v>20</v>
      </c>
      <c r="R450" s="3">
        <v>57</v>
      </c>
      <c r="S450" s="3">
        <v>30</v>
      </c>
      <c r="T450" s="3">
        <f t="shared" si="63"/>
        <v>27.36</v>
      </c>
      <c r="U450" s="4">
        <f t="shared" si="64"/>
        <v>27.36</v>
      </c>
      <c r="X450" s="4">
        <f>IFERROR(   Table1[[#This Row],[البلوكات /م3]]+Table1[[#This Row],[البواقى
 المنصرفه
/م3]]-Table1[[#This Row],[البواقى
/م3]],0)</f>
        <v>0</v>
      </c>
      <c r="Y450" s="21">
        <f t="shared" si="65"/>
        <v>0</v>
      </c>
      <c r="AB450" s="15"/>
      <c r="AD450" s="9">
        <f>IFERROR((Table1[[#This Row],[إجمالى الإستهلاك
/م3]]-Table1[[#This Row],[الكمية 
المنتجة
/م3
 ]]),0)</f>
        <v>-27.36</v>
      </c>
      <c r="AE450" s="29">
        <f>IFERROR((Table1[[#This Row],[الهالك
/م3]]/Table1[[#This Row],[إجمالى الإستهلاك
/م3]]),0)</f>
        <v>0</v>
      </c>
      <c r="AG450" s="5">
        <f>IFERROR((Table1[[#This Row],[عدد
البلوكات]]*0.12),"")</f>
        <v>0</v>
      </c>
      <c r="AH45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13.68</v>
      </c>
      <c r="AJ450" s="59">
        <f>IFERROR(Table1[[#This Row],[Plan Hour]]/Table1[[#This Row],[ساعات
العمل
الفعلية]],0)</f>
        <v>0</v>
      </c>
      <c r="AK450" s="1">
        <f>IFERROR((Table1[[#This Row],[الكمية 
الفعلية
/م3]]-Table1[[#This Row],[الكمية 
المنتجة
/م3
 ]]),"")</f>
        <v>0</v>
      </c>
      <c r="AU450" s="18"/>
      <c r="AV450" s="18"/>
      <c r="AW450" s="1"/>
      <c r="AX450" s="1"/>
      <c r="AY450" s="1"/>
      <c r="AZ450" s="1"/>
      <c r="BA450" s="1"/>
      <c r="BB450" s="1" t="e">
        <f t="shared" si="66"/>
        <v>#DIV/0!</v>
      </c>
      <c r="BC450" s="1"/>
      <c r="BD450" s="1" t="e">
        <f t="shared" si="68"/>
        <v>#DIV/0!</v>
      </c>
      <c r="BE450" s="1"/>
      <c r="BF450" s="33">
        <f t="shared" si="67"/>
        <v>0</v>
      </c>
      <c r="BG450" s="11" t="e">
        <f t="shared" si="62"/>
        <v>#DIV/0!</v>
      </c>
      <c r="CB450"/>
      <c r="CC450"/>
      <c r="CD450"/>
      <c r="CE450" s="83"/>
      <c r="CF450"/>
      <c r="CG450"/>
      <c r="CH450"/>
      <c r="CI450"/>
      <c r="CJ450"/>
      <c r="CK450"/>
      <c r="CL450"/>
      <c r="CM450"/>
      <c r="CN450"/>
      <c r="CO450"/>
      <c r="CP450"/>
    </row>
    <row r="451" spans="1:94" ht="22.5" customHeight="1">
      <c r="A451" s="22">
        <v>44231</v>
      </c>
      <c r="B451" s="3" t="str">
        <f>TEXT(Table1[[#This Row],[Date]],"dddd")</f>
        <v>الخميس</v>
      </c>
      <c r="C451" s="3">
        <f>WEEKNUM(Table1[[#This Row],[Date]],16)</f>
        <v>6</v>
      </c>
      <c r="D451" s="3" t="str">
        <f>TEXT(Table1[[#This Row],[Date]],"mmmm")</f>
        <v>فبراير</v>
      </c>
      <c r="E451" s="3" t="str">
        <f>TEXT(Table1[[#This Row],[Date]],"yyyy")</f>
        <v>2021</v>
      </c>
      <c r="F451" s="3" t="s">
        <v>8</v>
      </c>
      <c r="G451" s="3">
        <v>381</v>
      </c>
      <c r="H451" s="5" t="s">
        <v>152</v>
      </c>
      <c r="I451" s="3" t="s">
        <v>87</v>
      </c>
      <c r="J451" s="3">
        <f>IFERROR(VLOOKUP(Table1[[#This Row],[FoamType]],$CB$1:$CC$25,2,FALSE),0)</f>
        <v>2</v>
      </c>
      <c r="K451" s="3">
        <v>200</v>
      </c>
      <c r="L451" s="3">
        <v>70</v>
      </c>
      <c r="M451" s="3">
        <v>20</v>
      </c>
      <c r="Q451" s="15">
        <v>20</v>
      </c>
      <c r="R451" s="3">
        <v>64</v>
      </c>
      <c r="S451" s="3">
        <v>20</v>
      </c>
      <c r="T451" s="3">
        <f t="shared" si="63"/>
        <v>17.920000000000002</v>
      </c>
      <c r="U451" s="4">
        <f t="shared" si="64"/>
        <v>17.920000000000002</v>
      </c>
      <c r="X451" s="4">
        <f>IFERROR(   Table1[[#This Row],[البلوكات /م3]]+Table1[[#This Row],[البواقى
 المنصرفه
/م3]]-Table1[[#This Row],[البواقى
/م3]],0)</f>
        <v>0</v>
      </c>
      <c r="Y451" s="21">
        <f t="shared" si="65"/>
        <v>0</v>
      </c>
      <c r="AB451" s="15"/>
      <c r="AD451" s="9">
        <f>IFERROR((Table1[[#This Row],[إجمالى الإستهلاك
/م3]]-Table1[[#This Row],[الكمية 
المنتجة
/م3
 ]]),0)</f>
        <v>-17.920000000000002</v>
      </c>
      <c r="AE451" s="29">
        <f>IFERROR((Table1[[#This Row],[الهالك
/م3]]/Table1[[#This Row],[إجمالى الإستهلاك
/م3]]),0)</f>
        <v>0</v>
      </c>
      <c r="AG451" s="5">
        <f>IFERROR((Table1[[#This Row],[عدد
البلوكات]]*0.12),"")</f>
        <v>0</v>
      </c>
      <c r="AH45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8.9600000000000009</v>
      </c>
      <c r="AJ451" s="59">
        <f>IFERROR(Table1[[#This Row],[Plan Hour]]/Table1[[#This Row],[ساعات
العمل
الفعلية]],0)</f>
        <v>0</v>
      </c>
      <c r="AK451" s="1">
        <f>IFERROR((Table1[[#This Row],[الكمية 
الفعلية
/م3]]-Table1[[#This Row],[الكمية 
المنتجة
/م3
 ]]),"")</f>
        <v>0</v>
      </c>
      <c r="AU451" s="18"/>
      <c r="AV451" s="18"/>
      <c r="AW451" s="1"/>
      <c r="AX451" s="1"/>
      <c r="AY451" s="1"/>
      <c r="AZ451" s="1"/>
      <c r="BA451" s="1"/>
      <c r="BB451" s="1" t="e">
        <f t="shared" si="66"/>
        <v>#DIV/0!</v>
      </c>
      <c r="BC451" s="1"/>
      <c r="BD451" s="1" t="e">
        <f t="shared" si="68"/>
        <v>#DIV/0!</v>
      </c>
      <c r="BE451" s="1"/>
      <c r="BF451" s="33">
        <f t="shared" si="67"/>
        <v>0</v>
      </c>
      <c r="BG451" s="11" t="e">
        <f t="shared" si="62"/>
        <v>#DIV/0!</v>
      </c>
      <c r="CB451"/>
      <c r="CC451"/>
      <c r="CD451"/>
      <c r="CE451" s="83"/>
      <c r="CF451"/>
      <c r="CG451"/>
      <c r="CH451"/>
      <c r="CI451"/>
      <c r="CJ451"/>
      <c r="CK451"/>
      <c r="CL451"/>
      <c r="CM451"/>
      <c r="CN451"/>
      <c r="CO451"/>
      <c r="CP451"/>
    </row>
    <row r="452" spans="1:94" ht="22.5" customHeight="1">
      <c r="A452" s="22">
        <v>44231</v>
      </c>
      <c r="B452" s="3" t="str">
        <f>TEXT(Table1[[#This Row],[Date]],"dddd")</f>
        <v>الخميس</v>
      </c>
      <c r="C452" s="3">
        <f>WEEKNUM(Table1[[#This Row],[Date]],16)</f>
        <v>6</v>
      </c>
      <c r="D452" s="3" t="str">
        <f>TEXT(Table1[[#This Row],[Date]],"mmmm")</f>
        <v>فبراير</v>
      </c>
      <c r="E452" s="3" t="str">
        <f>TEXT(Table1[[#This Row],[Date]],"yyyy")</f>
        <v>2021</v>
      </c>
      <c r="F452" s="3" t="s">
        <v>8</v>
      </c>
      <c r="G452" s="3">
        <v>381</v>
      </c>
      <c r="H452" s="5" t="s">
        <v>152</v>
      </c>
      <c r="I452" s="3" t="s">
        <v>87</v>
      </c>
      <c r="J452" s="3">
        <f>IFERROR(VLOOKUP(Table1[[#This Row],[FoamType]],$CB$1:$CC$25,2,FALSE),0)</f>
        <v>2</v>
      </c>
      <c r="K452" s="3">
        <v>200</v>
      </c>
      <c r="L452" s="3">
        <v>30</v>
      </c>
      <c r="M452" s="3">
        <v>20</v>
      </c>
      <c r="Q452" s="15">
        <v>20</v>
      </c>
      <c r="R452" s="3">
        <v>60</v>
      </c>
      <c r="S452" s="3">
        <v>20</v>
      </c>
      <c r="T452" s="3">
        <f t="shared" si="63"/>
        <v>7.2</v>
      </c>
      <c r="U452" s="4">
        <f t="shared" si="64"/>
        <v>7.2</v>
      </c>
      <c r="X452" s="4">
        <f>IFERROR(   Table1[[#This Row],[البلوكات /م3]]+Table1[[#This Row],[البواقى
 المنصرفه
/م3]]-Table1[[#This Row],[البواقى
/م3]],0)</f>
        <v>0</v>
      </c>
      <c r="Y452" s="21">
        <f t="shared" si="65"/>
        <v>0</v>
      </c>
      <c r="AB452" s="15"/>
      <c r="AD452" s="9">
        <f>IFERROR((Table1[[#This Row],[إجمالى الإستهلاك
/م3]]-Table1[[#This Row],[الكمية 
المنتجة
/م3
 ]]),0)</f>
        <v>-7.2</v>
      </c>
      <c r="AE452" s="29">
        <f>IFERROR((Table1[[#This Row],[الهالك
/م3]]/Table1[[#This Row],[إجمالى الإستهلاك
/م3]]),0)</f>
        <v>0</v>
      </c>
      <c r="AG452" s="5">
        <f>IFERROR((Table1[[#This Row],[عدد
البلوكات]]*0.12),"")</f>
        <v>0</v>
      </c>
      <c r="AH45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3.6</v>
      </c>
      <c r="AJ452" s="59">
        <f>IFERROR(Table1[[#This Row],[Plan Hour]]/Table1[[#This Row],[ساعات
العمل
الفعلية]],0)</f>
        <v>0</v>
      </c>
      <c r="AK452" s="1">
        <f>IFERROR((Table1[[#This Row],[الكمية 
الفعلية
/م3]]-Table1[[#This Row],[الكمية 
المنتجة
/م3
 ]]),"")</f>
        <v>0</v>
      </c>
      <c r="AU452" s="18"/>
      <c r="AV452" s="18"/>
      <c r="AW452" s="1"/>
      <c r="AX452" s="1"/>
      <c r="AY452" s="1"/>
      <c r="AZ452" s="1"/>
      <c r="BA452" s="1"/>
      <c r="BB452" s="1" t="e">
        <f t="shared" si="66"/>
        <v>#DIV/0!</v>
      </c>
      <c r="BC452" s="1"/>
      <c r="BD452" s="1" t="e">
        <f t="shared" si="68"/>
        <v>#DIV/0!</v>
      </c>
      <c r="BE452" s="1"/>
      <c r="BF452" s="33">
        <f t="shared" si="67"/>
        <v>0</v>
      </c>
      <c r="BG452" s="11" t="e">
        <f t="shared" si="62"/>
        <v>#DIV/0!</v>
      </c>
      <c r="CB452"/>
      <c r="CC452"/>
      <c r="CD452"/>
      <c r="CE452" s="83"/>
      <c r="CF452"/>
      <c r="CG452"/>
      <c r="CH452"/>
      <c r="CI452"/>
      <c r="CJ452"/>
      <c r="CK452"/>
      <c r="CL452"/>
      <c r="CM452"/>
      <c r="CN452"/>
      <c r="CO452"/>
      <c r="CP452"/>
    </row>
    <row r="453" spans="1:94" ht="22.5" customHeight="1">
      <c r="A453" s="22">
        <v>44231</v>
      </c>
      <c r="B453" s="3" t="str">
        <f>TEXT(Table1[[#This Row],[Date]],"dddd")</f>
        <v>الخميس</v>
      </c>
      <c r="C453" s="3">
        <f>WEEKNUM(Table1[[#This Row],[Date]],16)</f>
        <v>6</v>
      </c>
      <c r="D453" s="3" t="str">
        <f>TEXT(Table1[[#This Row],[Date]],"mmmm")</f>
        <v>فبراير</v>
      </c>
      <c r="E453" s="3" t="str">
        <f>TEXT(Table1[[#This Row],[Date]],"yyyy")</f>
        <v>2021</v>
      </c>
      <c r="F453" s="3" t="s">
        <v>8</v>
      </c>
      <c r="G453" s="3">
        <v>564</v>
      </c>
      <c r="H453" s="5" t="s">
        <v>41</v>
      </c>
      <c r="I453" s="3" t="s">
        <v>85</v>
      </c>
      <c r="J453" s="3">
        <f>IFERROR(VLOOKUP(Table1[[#This Row],[FoamType]],$CB$1:$CC$25,2,FALSE),0)</f>
        <v>2.5</v>
      </c>
      <c r="K453" s="3">
        <v>40</v>
      </c>
      <c r="L453" s="3">
        <v>40</v>
      </c>
      <c r="M453" s="3">
        <v>19</v>
      </c>
      <c r="Q453" s="15">
        <v>22</v>
      </c>
      <c r="R453" s="3">
        <v>1</v>
      </c>
      <c r="S453" s="3">
        <v>19</v>
      </c>
      <c r="T453" s="3">
        <f t="shared" si="63"/>
        <v>3.04E-2</v>
      </c>
      <c r="U453" s="4">
        <f t="shared" si="64"/>
        <v>3.04E-2</v>
      </c>
      <c r="X453" s="4">
        <f>IFERROR(   Table1[[#This Row],[البلوكات /م3]]+Table1[[#This Row],[البواقى
 المنصرفه
/م3]]-Table1[[#This Row],[البواقى
/م3]],0)</f>
        <v>3.1E-2</v>
      </c>
      <c r="Y453" s="21">
        <f t="shared" si="65"/>
        <v>0</v>
      </c>
      <c r="AA453" s="12">
        <v>3.1E-2</v>
      </c>
      <c r="AB453" s="15">
        <v>22</v>
      </c>
      <c r="AC453" s="20">
        <v>0</v>
      </c>
      <c r="AD453" s="9">
        <f>IFERROR((Table1[[#This Row],[إجمالى الإستهلاك
/م3]]-Table1[[#This Row],[الكمية 
المنتجة
/م3
 ]]),0)</f>
        <v>5.9999999999999984E-4</v>
      </c>
      <c r="AE453" s="29">
        <f>IFERROR((Table1[[#This Row],[الهالك
/م3]]/Table1[[#This Row],[إجمالى الإستهلاك
/م3]]),0)</f>
        <v>1.9354838709677413E-2</v>
      </c>
      <c r="AG453" s="5">
        <f>IFERROR((Table1[[#This Row],[عدد
البلوكات]]*0.12),"")</f>
        <v>0</v>
      </c>
      <c r="AH45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1.2160000000000001E-2</v>
      </c>
      <c r="AJ453" s="59">
        <f>IFERROR(Table1[[#This Row],[Plan Hour]]/Table1[[#This Row],[ساعات
العمل
الفعلية]],0)</f>
        <v>0</v>
      </c>
      <c r="AK453" s="1">
        <f>IFERROR((Table1[[#This Row],[الكمية 
الفعلية
/م3]]-Table1[[#This Row],[الكمية 
المنتجة
/م3
 ]]),"")</f>
        <v>0</v>
      </c>
      <c r="AU453" s="18"/>
      <c r="AV453" s="18"/>
      <c r="AW453" s="1"/>
      <c r="AX453" s="1"/>
      <c r="AY453" s="1"/>
      <c r="AZ453" s="1"/>
      <c r="BA453" s="1"/>
      <c r="BB453" s="1" t="e">
        <f t="shared" si="66"/>
        <v>#DIV/0!</v>
      </c>
      <c r="BC453" s="1"/>
      <c r="BD453" s="1" t="e">
        <f t="shared" si="68"/>
        <v>#DIV/0!</v>
      </c>
      <c r="BE453" s="1"/>
      <c r="BF453" s="33">
        <f t="shared" si="67"/>
        <v>0</v>
      </c>
      <c r="BG453" s="11" t="e">
        <f t="shared" si="62"/>
        <v>#DIV/0!</v>
      </c>
      <c r="CB453"/>
      <c r="CC453"/>
      <c r="CD453"/>
      <c r="CE453" s="83"/>
      <c r="CF453"/>
      <c r="CG453"/>
      <c r="CH453"/>
      <c r="CI453"/>
      <c r="CJ453"/>
      <c r="CK453"/>
      <c r="CL453"/>
      <c r="CM453"/>
      <c r="CN453"/>
      <c r="CO453"/>
      <c r="CP453"/>
    </row>
    <row r="454" spans="1:94" ht="22.5" customHeight="1">
      <c r="A454" s="22">
        <v>44231</v>
      </c>
      <c r="B454" s="3" t="str">
        <f>TEXT(Table1[[#This Row],[Date]],"dddd")</f>
        <v>الخميس</v>
      </c>
      <c r="C454" s="3">
        <f>WEEKNUM(Table1[[#This Row],[Date]],16)</f>
        <v>6</v>
      </c>
      <c r="D454" s="3" t="str">
        <f>TEXT(Table1[[#This Row],[Date]],"mmmm")</f>
        <v>فبراير</v>
      </c>
      <c r="E454" s="3" t="str">
        <f>TEXT(Table1[[#This Row],[Date]],"yyyy")</f>
        <v>2021</v>
      </c>
      <c r="F454" s="3" t="s">
        <v>8</v>
      </c>
      <c r="G454" s="3">
        <v>533</v>
      </c>
      <c r="H454" s="5" t="s">
        <v>65</v>
      </c>
      <c r="I454" s="3" t="s">
        <v>92</v>
      </c>
      <c r="J454" s="3">
        <f>IFERROR(VLOOKUP(Table1[[#This Row],[FoamType]],$CB$1:$CC$25,2,FALSE),0)</f>
        <v>0.6</v>
      </c>
      <c r="K454" s="3">
        <v>9</v>
      </c>
      <c r="L454" s="3">
        <v>9</v>
      </c>
      <c r="M454" s="3">
        <v>2.5</v>
      </c>
      <c r="Q454" s="15">
        <v>8</v>
      </c>
      <c r="R454" s="3">
        <v>10500</v>
      </c>
      <c r="S454" s="3">
        <v>2.7</v>
      </c>
      <c r="T454" s="3">
        <f t="shared" si="63"/>
        <v>2.2963499999999999</v>
      </c>
      <c r="U454" s="4">
        <f t="shared" si="64"/>
        <v>2.1262500000000002</v>
      </c>
      <c r="W454" s="4">
        <v>8</v>
      </c>
      <c r="X454" s="4">
        <f>IFERROR(   Table1[[#This Row],[البلوكات /م3]]+Table1[[#This Row],[البواقى
 المنصرفه
/م3]]-Table1[[#This Row],[البواقى
/م3]],0)</f>
        <v>2.4400000000000004</v>
      </c>
      <c r="Y454" s="21">
        <f t="shared" si="65"/>
        <v>0</v>
      </c>
      <c r="Z454" s="3">
        <v>0</v>
      </c>
      <c r="AA454" s="12">
        <v>7.32</v>
      </c>
      <c r="AB454" s="15">
        <v>8</v>
      </c>
      <c r="AC454" s="20">
        <v>4.88</v>
      </c>
      <c r="AD454" s="9">
        <f>IFERROR((Table1[[#This Row],[إجمالى الإستهلاك
/م3]]-Table1[[#This Row],[الكمية 
المنتجة
/م3
 ]]),0)</f>
        <v>0.3137500000000002</v>
      </c>
      <c r="AE454" s="29">
        <f>IFERROR((Table1[[#This Row],[الهالك
/م3]]/Table1[[#This Row],[إجمالى الإستهلاك
/م3]]),0)</f>
        <v>0.12858606557377056</v>
      </c>
      <c r="AG454" s="5">
        <f>IFERROR((Table1[[#This Row],[عدد
البلوكات]]*0.12),"")</f>
        <v>0</v>
      </c>
      <c r="AH45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3.5437500000000006</v>
      </c>
      <c r="AJ454" s="59">
        <f>IFERROR(Table1[[#This Row],[Plan Hour]]/Table1[[#This Row],[ساعات
العمل
الفعلية]],0)</f>
        <v>0</v>
      </c>
      <c r="AK454" s="1">
        <f>IFERROR((Table1[[#This Row],[الكمية 
الفعلية
/م3]]-Table1[[#This Row],[الكمية 
المنتجة
/م3
 ]]),"")</f>
        <v>0.1700999999999997</v>
      </c>
      <c r="AU454" s="18"/>
      <c r="AV454" s="18"/>
      <c r="AW454" s="1"/>
      <c r="AX454" s="1"/>
      <c r="AY454" s="1"/>
      <c r="AZ454" s="1"/>
      <c r="BA454" s="1"/>
      <c r="BB454" s="1" t="e">
        <f t="shared" si="66"/>
        <v>#DIV/0!</v>
      </c>
      <c r="BC454" s="1"/>
      <c r="BD454" s="1" t="e">
        <f t="shared" si="68"/>
        <v>#DIV/0!</v>
      </c>
      <c r="BE454" s="1"/>
      <c r="BF454" s="33">
        <f t="shared" si="67"/>
        <v>0</v>
      </c>
      <c r="BG454" s="11" t="e">
        <f t="shared" si="62"/>
        <v>#DIV/0!</v>
      </c>
      <c r="CB454"/>
      <c r="CC454"/>
      <c r="CD454"/>
      <c r="CE454" s="83"/>
      <c r="CF454"/>
      <c r="CG454"/>
      <c r="CH454"/>
      <c r="CI454"/>
      <c r="CJ454"/>
      <c r="CK454"/>
      <c r="CL454"/>
      <c r="CM454"/>
      <c r="CN454"/>
      <c r="CO454"/>
      <c r="CP454"/>
    </row>
    <row r="455" spans="1:94" ht="22.5" customHeight="1">
      <c r="A455" s="22">
        <v>44231</v>
      </c>
      <c r="B455" s="3" t="str">
        <f>TEXT(Table1[[#This Row],[Date]],"dddd")</f>
        <v>الخميس</v>
      </c>
      <c r="C455" s="3">
        <f>WEEKNUM(Table1[[#This Row],[Date]],16)</f>
        <v>6</v>
      </c>
      <c r="D455" s="3" t="str">
        <f>TEXT(Table1[[#This Row],[Date]],"mmmm")</f>
        <v>فبراير</v>
      </c>
      <c r="E455" s="3" t="str">
        <f>TEXT(Table1[[#This Row],[Date]],"yyyy")</f>
        <v>2021</v>
      </c>
      <c r="F455" s="3" t="s">
        <v>8</v>
      </c>
      <c r="G455" s="3">
        <v>366</v>
      </c>
      <c r="H455" s="5" t="s">
        <v>61</v>
      </c>
      <c r="I455" s="3" t="s">
        <v>108</v>
      </c>
      <c r="J455" s="3">
        <f>IFERROR(VLOOKUP(Table1[[#This Row],[FoamType]],$CB$1:$CC$25,2,FALSE),0)</f>
        <v>25</v>
      </c>
      <c r="K455" s="3">
        <v>240</v>
      </c>
      <c r="L455" s="3">
        <v>110</v>
      </c>
      <c r="M455" s="3">
        <v>29</v>
      </c>
      <c r="Q455" s="15">
        <v>30</v>
      </c>
      <c r="R455" s="3">
        <v>6</v>
      </c>
      <c r="S455" s="3">
        <v>29</v>
      </c>
      <c r="T455" s="3">
        <f t="shared" si="63"/>
        <v>4.5936000000000003</v>
      </c>
      <c r="U455" s="4">
        <f t="shared" si="64"/>
        <v>4.5936000000000003</v>
      </c>
      <c r="X455" s="4">
        <f>IFERROR(   Table1[[#This Row],[البلوكات /م3]]+Table1[[#This Row],[البواقى
 المنصرفه
/م3]]-Table1[[#This Row],[البواقى
/م3]],0)</f>
        <v>5</v>
      </c>
      <c r="Y455" s="21">
        <f t="shared" si="65"/>
        <v>0</v>
      </c>
      <c r="AA455" s="12">
        <v>5</v>
      </c>
      <c r="AB455" s="15">
        <v>30</v>
      </c>
      <c r="AC455" s="20">
        <v>0</v>
      </c>
      <c r="AD455" s="9">
        <f>IFERROR((Table1[[#This Row],[إجمالى الإستهلاك
/م3]]-Table1[[#This Row],[الكمية 
المنتجة
/م3
 ]]),0)</f>
        <v>0.40639999999999965</v>
      </c>
      <c r="AE455" s="29">
        <f>IFERROR((Table1[[#This Row],[الهالك
/م3]]/Table1[[#This Row],[إجمالى الإستهلاك
/م3]]),0)</f>
        <v>8.1279999999999936E-2</v>
      </c>
      <c r="AG455" s="5">
        <f>IFERROR((Table1[[#This Row],[عدد
البلوكات]]*0.12),"")</f>
        <v>0</v>
      </c>
      <c r="AH45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0.24</v>
      </c>
      <c r="AJ455" s="59">
        <f>IFERROR(Table1[[#This Row],[Plan Hour]]/Table1[[#This Row],[ساعات
العمل
الفعلية]],0)</f>
        <v>0</v>
      </c>
      <c r="AK455" s="1">
        <f>IFERROR((Table1[[#This Row],[الكمية 
الفعلية
/م3]]-Table1[[#This Row],[الكمية 
المنتجة
/م3
 ]]),"")</f>
        <v>0</v>
      </c>
      <c r="AU455" s="18"/>
      <c r="AV455" s="18"/>
      <c r="AW455" s="1"/>
      <c r="AX455" s="1"/>
      <c r="AY455" s="1"/>
      <c r="AZ455" s="1"/>
      <c r="BA455" s="1"/>
      <c r="BB455" s="1" t="e">
        <f t="shared" si="66"/>
        <v>#DIV/0!</v>
      </c>
      <c r="BC455" s="1"/>
      <c r="BD455" s="1" t="e">
        <f t="shared" si="68"/>
        <v>#DIV/0!</v>
      </c>
      <c r="BE455" s="1"/>
      <c r="BF455" s="33">
        <f t="shared" si="67"/>
        <v>0</v>
      </c>
      <c r="BG455" s="11" t="e">
        <f t="shared" si="62"/>
        <v>#DIV/0!</v>
      </c>
      <c r="CB455"/>
      <c r="CC455"/>
      <c r="CD455"/>
      <c r="CE455" s="83"/>
      <c r="CF455"/>
      <c r="CG455"/>
      <c r="CH455"/>
      <c r="CI455"/>
      <c r="CJ455"/>
      <c r="CK455"/>
      <c r="CL455"/>
      <c r="CM455"/>
      <c r="CN455"/>
      <c r="CO455"/>
      <c r="CP455"/>
    </row>
    <row r="456" spans="1:94" ht="22.5" customHeight="1">
      <c r="A456" s="22">
        <v>44233</v>
      </c>
      <c r="B456" s="9" t="str">
        <f>TEXT(Table1[[#This Row],[Date]],"dddd")</f>
        <v>السبت</v>
      </c>
      <c r="C456" s="9">
        <f>WEEKNUM(Table1[[#This Row],[Date]],16)</f>
        <v>7</v>
      </c>
      <c r="D456" s="9" t="str">
        <f>TEXT(Table1[[#This Row],[Date]],"mmmm")</f>
        <v>فبراير</v>
      </c>
      <c r="E456" s="9" t="str">
        <f>TEXT(Table1[[#This Row],[Date]],"yyyy")</f>
        <v>2021</v>
      </c>
      <c r="F456" s="9" t="s">
        <v>8</v>
      </c>
      <c r="G456" s="9">
        <v>558</v>
      </c>
      <c r="H456" s="9" t="s">
        <v>55</v>
      </c>
      <c r="I456" s="9" t="s">
        <v>91</v>
      </c>
      <c r="J456" s="3">
        <f>IFERROR(VLOOKUP(Table1[[#This Row],[FoamType]],$CB$1:$CC$25,2,FALSE),0)</f>
        <v>1</v>
      </c>
      <c r="K456" s="9">
        <v>100</v>
      </c>
      <c r="L456" s="9">
        <v>10</v>
      </c>
      <c r="M456" s="9">
        <v>8</v>
      </c>
      <c r="N456" s="9"/>
      <c r="O456" s="9"/>
      <c r="P456" s="9"/>
      <c r="Q456" s="9">
        <v>25</v>
      </c>
      <c r="R456" s="9">
        <v>188</v>
      </c>
      <c r="S456" s="9">
        <v>8.1</v>
      </c>
      <c r="T456" s="9">
        <f t="shared" si="63"/>
        <v>1.5227999999999999</v>
      </c>
      <c r="U456" s="9">
        <v>1.5</v>
      </c>
      <c r="V456" s="9"/>
      <c r="W456" s="9"/>
      <c r="X456" s="9">
        <f>IFERROR(   Table1[[#This Row],[البلوكات /م3]]+Table1[[#This Row],[البواقى
 المنصرفه
/م3]]-Table1[[#This Row],[البواقى
/م3]],0)</f>
        <v>1.6</v>
      </c>
      <c r="Y456" s="21">
        <f t="shared" si="65"/>
        <v>0</v>
      </c>
      <c r="Z456" s="9">
        <v>0</v>
      </c>
      <c r="AA456" s="9">
        <v>1.6</v>
      </c>
      <c r="AB456" s="9">
        <v>30</v>
      </c>
      <c r="AC456" s="9">
        <v>0</v>
      </c>
      <c r="AD456" s="9">
        <f>IFERROR((Table1[[#This Row],[إجمالى الإستهلاك
/م3]]-Table1[[#This Row],[الكمية 
المنتجة
/م3
 ]]),0)</f>
        <v>0.10000000000000009</v>
      </c>
      <c r="AE456" s="29">
        <f>IFERROR((Table1[[#This Row],[الهالك
/م3]]/Table1[[#This Row],[إجمالى الإستهلاك
/م3]]),0)</f>
        <v>6.2500000000000056E-2</v>
      </c>
      <c r="AF456" s="9"/>
      <c r="AG456" s="9">
        <f>IFERROR((Table1[[#This Row],[عدد
البلوكات]]*0.12),"")</f>
        <v>0</v>
      </c>
      <c r="AH456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</v>
      </c>
      <c r="AI456" s="9">
        <v>44</v>
      </c>
      <c r="AJ456" s="60">
        <f>IFERROR(Table1[[#This Row],[Plan Hour]]/Table1[[#This Row],[ساعات
العمل
الفعلية]],0)</f>
        <v>3.4090909090909088E-2</v>
      </c>
      <c r="AK456" s="9">
        <f>IFERROR((Table1[[#This Row],[الكمية 
الفعلية
/م3]]-Table1[[#This Row],[الكمية 
المنتجة
/م3
 ]]),"")</f>
        <v>2.2799999999999931E-2</v>
      </c>
      <c r="AL456" s="9"/>
      <c r="AM456" s="9">
        <v>0.35</v>
      </c>
      <c r="AN456" s="9"/>
      <c r="AO456" s="9">
        <v>1.32</v>
      </c>
      <c r="AP456" s="9">
        <v>1.32</v>
      </c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 t="e">
        <f t="shared" si="66"/>
        <v>#DIV/0!</v>
      </c>
      <c r="BC456" s="9"/>
      <c r="BD456" s="9" t="e">
        <f t="shared" si="68"/>
        <v>#DIV/0!</v>
      </c>
      <c r="BE456" s="9"/>
      <c r="BF456" s="9">
        <f t="shared" si="67"/>
        <v>0</v>
      </c>
      <c r="BG456" s="9" t="e">
        <f t="shared" si="62"/>
        <v>#DIV/0!</v>
      </c>
      <c r="CB456"/>
      <c r="CC456"/>
      <c r="CD456"/>
      <c r="CE456" s="83"/>
      <c r="CF456"/>
      <c r="CG456"/>
      <c r="CH456"/>
      <c r="CI456"/>
      <c r="CJ456"/>
      <c r="CK456"/>
      <c r="CL456"/>
      <c r="CM456"/>
      <c r="CN456"/>
      <c r="CO456"/>
      <c r="CP456"/>
    </row>
    <row r="457" spans="1:94" ht="22.5" customHeight="1">
      <c r="A457" s="22">
        <v>44233</v>
      </c>
      <c r="B457" s="3" t="str">
        <f>TEXT(Table1[[#This Row],[Date]],"dddd")</f>
        <v>السبت</v>
      </c>
      <c r="C457" s="3">
        <f>WEEKNUM(Table1[[#This Row],[Date]],16)</f>
        <v>7</v>
      </c>
      <c r="D457" s="3" t="str">
        <f>TEXT(Table1[[#This Row],[Date]],"mmmm")</f>
        <v>فبراير</v>
      </c>
      <c r="E457" s="3" t="str">
        <f>TEXT(Table1[[#This Row],[Date]],"yyyy")</f>
        <v>2021</v>
      </c>
      <c r="F457" s="3" t="s">
        <v>8</v>
      </c>
      <c r="G457" s="3">
        <v>468</v>
      </c>
      <c r="H457" s="5" t="s">
        <v>139</v>
      </c>
      <c r="I457" s="3" t="s">
        <v>85</v>
      </c>
      <c r="J457" s="3">
        <f>IFERROR(VLOOKUP(Table1[[#This Row],[FoamType]],$CB$1:$CC$25,2,FALSE),0)</f>
        <v>2.5</v>
      </c>
      <c r="K457" s="3">
        <v>100</v>
      </c>
      <c r="L457" s="3">
        <v>30</v>
      </c>
      <c r="M457" s="3">
        <v>39</v>
      </c>
      <c r="Q457" s="15">
        <v>20</v>
      </c>
      <c r="R457" s="3">
        <v>90</v>
      </c>
      <c r="S457" s="3">
        <v>39</v>
      </c>
      <c r="T457" s="3">
        <f t="shared" si="63"/>
        <v>10.53</v>
      </c>
      <c r="U457" s="4">
        <f t="shared" si="64"/>
        <v>10.53</v>
      </c>
      <c r="W457" s="4">
        <v>20</v>
      </c>
      <c r="X457" s="4">
        <f>IFERROR(   Table1[[#This Row],[البلوكات /م3]]+Table1[[#This Row],[البواقى
 المنصرفه
/م3]]-Table1[[#This Row],[البواقى
/م3]],0)</f>
        <v>11.1</v>
      </c>
      <c r="Y457" s="21">
        <v>12.6</v>
      </c>
      <c r="Z457" s="3">
        <v>2</v>
      </c>
      <c r="AA457" s="12">
        <v>0</v>
      </c>
      <c r="AB457" s="15">
        <v>20</v>
      </c>
      <c r="AC457" s="20">
        <v>1.5</v>
      </c>
      <c r="AD457" s="9">
        <f>IFERROR((Table1[[#This Row],[إجمالى الإستهلاك
/م3]]-Table1[[#This Row],[الكمية 
المنتجة
/م3
 ]]),0)</f>
        <v>0.57000000000000028</v>
      </c>
      <c r="AE457" s="29">
        <f>IFERROR((Table1[[#This Row],[الهالك
/م3]]/Table1[[#This Row],[إجمالى الإستهلاك
/م3]]),0)</f>
        <v>5.1351351351351382E-2</v>
      </c>
      <c r="AG457" s="5">
        <f>IFERROR((Table1[[#This Row],[عدد
البلوكات]]*0.12),"")</f>
        <v>0.24</v>
      </c>
      <c r="AH45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4.2119999999999997</v>
      </c>
      <c r="AJ457" s="59">
        <f>IFERROR(Table1[[#This Row],[Plan Hour]]/Table1[[#This Row],[ساعات
العمل
الفعلية]],0)</f>
        <v>0</v>
      </c>
      <c r="AK457" s="1">
        <f>IFERROR((Table1[[#This Row],[الكمية 
الفعلية
/م3]]-Table1[[#This Row],[الكمية 
المنتجة
/م3
 ]]),"")</f>
        <v>0</v>
      </c>
      <c r="AP457" s="17">
        <v>0.35</v>
      </c>
      <c r="AU457" s="18"/>
      <c r="AV457" s="18"/>
      <c r="AW457" s="1"/>
      <c r="AX457" s="1"/>
      <c r="AY457" s="1"/>
      <c r="AZ457" s="1"/>
      <c r="BA457" s="1"/>
      <c r="BB457" s="1" t="e">
        <f t="shared" si="66"/>
        <v>#DIV/0!</v>
      </c>
      <c r="BC457" s="1"/>
      <c r="BD457" s="1" t="e">
        <f t="shared" si="68"/>
        <v>#DIV/0!</v>
      </c>
      <c r="BE457" s="1"/>
      <c r="BF457" s="33">
        <f t="shared" si="67"/>
        <v>0</v>
      </c>
      <c r="BG457" s="11" t="e">
        <f t="shared" si="62"/>
        <v>#DIV/0!</v>
      </c>
      <c r="CB457"/>
      <c r="CC457"/>
      <c r="CD457"/>
      <c r="CE457" s="83"/>
      <c r="CF457"/>
      <c r="CG457"/>
      <c r="CH457"/>
      <c r="CI457"/>
      <c r="CJ457"/>
      <c r="CK457"/>
      <c r="CL457"/>
      <c r="CM457"/>
      <c r="CN457"/>
      <c r="CO457"/>
      <c r="CP457"/>
    </row>
    <row r="458" spans="1:94" ht="22.5" customHeight="1">
      <c r="A458" s="22">
        <v>44233</v>
      </c>
      <c r="B458" s="3" t="str">
        <f>TEXT(Table1[[#This Row],[Date]],"dddd")</f>
        <v>السبت</v>
      </c>
      <c r="C458" s="3">
        <f>WEEKNUM(Table1[[#This Row],[Date]],16)</f>
        <v>7</v>
      </c>
      <c r="D458" s="3" t="str">
        <f>TEXT(Table1[[#This Row],[Date]],"mmmm")</f>
        <v>فبراير</v>
      </c>
      <c r="E458" s="3" t="str">
        <f>TEXT(Table1[[#This Row],[Date]],"yyyy")</f>
        <v>2021</v>
      </c>
      <c r="F458" s="3" t="s">
        <v>8</v>
      </c>
      <c r="G458" s="3">
        <v>468</v>
      </c>
      <c r="H458" s="5" t="s">
        <v>139</v>
      </c>
      <c r="I458" s="3" t="s">
        <v>85</v>
      </c>
      <c r="J458" s="3">
        <f>IFERROR(VLOOKUP(Table1[[#This Row],[FoamType]],$CB$1:$CC$25,2,FALSE),0)</f>
        <v>2.5</v>
      </c>
      <c r="K458" s="3">
        <v>100</v>
      </c>
      <c r="L458" s="3">
        <v>30</v>
      </c>
      <c r="M458" s="3">
        <v>39</v>
      </c>
      <c r="Q458" s="15">
        <v>22</v>
      </c>
      <c r="R458" s="3">
        <v>240</v>
      </c>
      <c r="S458" s="3">
        <v>39</v>
      </c>
      <c r="T458" s="3">
        <f t="shared" si="63"/>
        <v>28.08</v>
      </c>
      <c r="U458" s="4">
        <f t="shared" si="64"/>
        <v>28.08</v>
      </c>
      <c r="W458" s="4">
        <v>22</v>
      </c>
      <c r="X458" s="4">
        <f>IFERROR(   Table1[[#This Row],[البلوكات /م3]]+Table1[[#This Row],[البواقى
 المنصرفه
/م3]]-Table1[[#This Row],[البواقى
/م3]],0)</f>
        <v>29.28</v>
      </c>
      <c r="Y458" s="21">
        <f t="shared" si="65"/>
        <v>29.28</v>
      </c>
      <c r="Z458" s="3">
        <v>4</v>
      </c>
      <c r="AB458" s="15"/>
      <c r="AD458" s="9">
        <f>IFERROR((Table1[[#This Row],[إجمالى الإستهلاك
/م3]]-Table1[[#This Row],[الكمية 
المنتجة
/م3
 ]]),0)</f>
        <v>1.2000000000000028</v>
      </c>
      <c r="AE458" s="29">
        <f>IFERROR((Table1[[#This Row],[الهالك
/م3]]/Table1[[#This Row],[إجمالى الإستهلاك
/م3]]),0)</f>
        <v>4.0983606557377143E-2</v>
      </c>
      <c r="AG458" s="5">
        <f>IFERROR((Table1[[#This Row],[عدد
البلوكات]]*0.12),"")</f>
        <v>0.48</v>
      </c>
      <c r="AH45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11.231999999999999</v>
      </c>
      <c r="AJ458" s="59">
        <f>IFERROR(Table1[[#This Row],[Plan Hour]]/Table1[[#This Row],[ساعات
العمل
الفعلية]],0)</f>
        <v>0</v>
      </c>
      <c r="AK458" s="1">
        <f>IFERROR((Table1[[#This Row],[الكمية 
الفعلية
/م3]]-Table1[[#This Row],[الكمية 
المنتجة
/م3
 ]]),"")</f>
        <v>0</v>
      </c>
      <c r="AU458" s="18"/>
      <c r="AV458" s="18"/>
      <c r="AW458" s="1"/>
      <c r="AX458" s="1"/>
      <c r="AY458" s="1"/>
      <c r="AZ458" s="1"/>
      <c r="BA458" s="1"/>
      <c r="BB458" s="1" t="e">
        <f t="shared" si="66"/>
        <v>#DIV/0!</v>
      </c>
      <c r="BC458" s="1"/>
      <c r="BD458" s="1" t="e">
        <f t="shared" si="68"/>
        <v>#DIV/0!</v>
      </c>
      <c r="BE458" s="1"/>
      <c r="BF458" s="33">
        <f t="shared" si="67"/>
        <v>0</v>
      </c>
      <c r="BG458" s="11" t="e">
        <f t="shared" si="62"/>
        <v>#DIV/0!</v>
      </c>
      <c r="CB458"/>
      <c r="CC458"/>
      <c r="CD458"/>
      <c r="CE458" s="83"/>
      <c r="CF458"/>
      <c r="CG458"/>
      <c r="CH458"/>
      <c r="CI458"/>
      <c r="CJ458"/>
      <c r="CK458"/>
      <c r="CL458"/>
      <c r="CM458"/>
      <c r="CN458"/>
      <c r="CO458"/>
      <c r="CP458"/>
    </row>
    <row r="459" spans="1:94" ht="22.5" customHeight="1">
      <c r="A459" s="22">
        <v>44233</v>
      </c>
      <c r="B459" s="3" t="str">
        <f>TEXT(Table1[[#This Row],[Date]],"dddd")</f>
        <v>السبت</v>
      </c>
      <c r="C459" s="3">
        <f>WEEKNUM(Table1[[#This Row],[Date]],16)</f>
        <v>7</v>
      </c>
      <c r="D459" s="3" t="str">
        <f>TEXT(Table1[[#This Row],[Date]],"mmmm")</f>
        <v>فبراير</v>
      </c>
      <c r="E459" s="3" t="str">
        <f>TEXT(Table1[[#This Row],[Date]],"yyyy")</f>
        <v>2021</v>
      </c>
      <c r="F459" s="3" t="s">
        <v>8</v>
      </c>
      <c r="G459" s="3">
        <v>515</v>
      </c>
      <c r="H459" s="5" t="s">
        <v>194</v>
      </c>
      <c r="I459" s="3" t="s">
        <v>135</v>
      </c>
      <c r="J459" s="3">
        <f>IFERROR(VLOOKUP(Table1[[#This Row],[FoamType]],$CB$1:$CC$25,2,FALSE),0)</f>
        <v>1.5</v>
      </c>
      <c r="K459" s="3">
        <v>30</v>
      </c>
      <c r="L459" s="3">
        <v>20</v>
      </c>
      <c r="M459" s="3">
        <v>39</v>
      </c>
      <c r="Q459" s="15">
        <v>30</v>
      </c>
      <c r="R459" s="3">
        <v>409</v>
      </c>
      <c r="S459" s="3">
        <v>39</v>
      </c>
      <c r="T459" s="3">
        <f t="shared" si="63"/>
        <v>9.5706000000000007</v>
      </c>
      <c r="U459" s="4">
        <f t="shared" si="64"/>
        <v>9.5706000000000007</v>
      </c>
      <c r="W459" s="4">
        <v>30</v>
      </c>
      <c r="X459" s="4">
        <f>IFERROR(   Table1[[#This Row],[البلوكات /م3]]+Table1[[#This Row],[البواقى
 المنصرفه
/م3]]-Table1[[#This Row],[البواقى
/م3]],0)</f>
        <v>-3.3499999999999996</v>
      </c>
      <c r="Y459" s="21">
        <v>6.9</v>
      </c>
      <c r="Z459" s="3">
        <v>1</v>
      </c>
      <c r="AA459" s="12">
        <v>0</v>
      </c>
      <c r="AB459" s="15">
        <v>30</v>
      </c>
      <c r="AC459" s="20">
        <v>10.25</v>
      </c>
      <c r="AD459" s="9">
        <f>IFERROR((Table1[[#This Row],[إجمالى الإستهلاك
/م3]]-Table1[[#This Row],[الكمية 
المنتجة
/م3
 ]]),0)</f>
        <v>-12.9206</v>
      </c>
      <c r="AE459" s="29">
        <f>IFERROR((Table1[[#This Row],[الهالك
/م3]]/Table1[[#This Row],[إجمالى الإستهلاك
/م3]]),0)</f>
        <v>3.8568955223880601</v>
      </c>
      <c r="AG459" s="5">
        <f>IFERROR((Table1[[#This Row],[عدد
البلوكات]]*0.12),"")</f>
        <v>0.12</v>
      </c>
      <c r="AH45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6.3804000000000007</v>
      </c>
      <c r="AJ459" s="59">
        <f>IFERROR(Table1[[#This Row],[Plan Hour]]/Table1[[#This Row],[ساعات
العمل
الفعلية]],0)</f>
        <v>0</v>
      </c>
      <c r="AK459" s="1">
        <f>IFERROR((Table1[[#This Row],[الكمية 
الفعلية
/م3]]-Table1[[#This Row],[الكمية 
المنتجة
/م3
 ]]),"")</f>
        <v>0</v>
      </c>
      <c r="AU459" s="18"/>
      <c r="AV459" s="18"/>
      <c r="AW459" s="1"/>
      <c r="AX459" s="1"/>
      <c r="AY459" s="1"/>
      <c r="AZ459" s="1"/>
      <c r="BA459" s="1"/>
      <c r="BB459" s="1" t="e">
        <f t="shared" si="66"/>
        <v>#DIV/0!</v>
      </c>
      <c r="BC459" s="1"/>
      <c r="BD459" s="1" t="e">
        <f t="shared" si="68"/>
        <v>#DIV/0!</v>
      </c>
      <c r="BE459" s="1"/>
      <c r="BF459" s="33">
        <f t="shared" si="67"/>
        <v>0</v>
      </c>
      <c r="BG459" s="11" t="e">
        <f t="shared" si="62"/>
        <v>#DIV/0!</v>
      </c>
      <c r="CB459"/>
      <c r="CC459"/>
      <c r="CD459"/>
      <c r="CE459" s="83"/>
      <c r="CF459"/>
      <c r="CG459"/>
      <c r="CH459"/>
      <c r="CI459"/>
      <c r="CJ459"/>
      <c r="CK459"/>
      <c r="CL459"/>
      <c r="CM459"/>
      <c r="CN459"/>
      <c r="CO459"/>
      <c r="CP459"/>
    </row>
    <row r="460" spans="1:94" ht="22.5" customHeight="1">
      <c r="A460" s="22">
        <v>44233</v>
      </c>
      <c r="B460" s="3" t="str">
        <f>TEXT(Table1[[#This Row],[Date]],"dddd")</f>
        <v>السبت</v>
      </c>
      <c r="C460" s="3">
        <f>WEEKNUM(Table1[[#This Row],[Date]],16)</f>
        <v>7</v>
      </c>
      <c r="D460" s="3" t="str">
        <f>TEXT(Table1[[#This Row],[Date]],"mmmm")</f>
        <v>فبراير</v>
      </c>
      <c r="E460" s="3" t="str">
        <f>TEXT(Table1[[#This Row],[Date]],"yyyy")</f>
        <v>2021</v>
      </c>
      <c r="F460" s="3" t="s">
        <v>8</v>
      </c>
      <c r="G460" s="3">
        <v>365</v>
      </c>
      <c r="H460" s="5" t="s">
        <v>76</v>
      </c>
      <c r="I460" s="3" t="s">
        <v>135</v>
      </c>
      <c r="J460" s="3">
        <f>IFERROR(VLOOKUP(Table1[[#This Row],[FoamType]],$CB$1:$CC$25,2,FALSE),0)</f>
        <v>1.5</v>
      </c>
      <c r="K460" s="3">
        <v>40</v>
      </c>
      <c r="L460" s="3">
        <v>30</v>
      </c>
      <c r="M460" s="3">
        <v>25</v>
      </c>
      <c r="Q460" s="15">
        <v>35</v>
      </c>
      <c r="R460" s="3">
        <v>777</v>
      </c>
      <c r="S460" s="3">
        <v>25</v>
      </c>
      <c r="T460" s="3">
        <f t="shared" si="63"/>
        <v>23.31</v>
      </c>
      <c r="U460" s="4">
        <f t="shared" si="64"/>
        <v>23.31</v>
      </c>
      <c r="W460" s="4">
        <v>35</v>
      </c>
      <c r="X460" s="4">
        <f>IFERROR(   Table1[[#This Row],[البلوكات /م3]]+Table1[[#This Row],[البواقى
 المنصرفه
/م3]]-Table1[[#This Row],[البواقى
/م3]],0)</f>
        <v>36.6</v>
      </c>
      <c r="Y460" s="21">
        <f t="shared" si="65"/>
        <v>36.6</v>
      </c>
      <c r="Z460" s="3">
        <v>5</v>
      </c>
      <c r="AB460" s="15">
        <v>35</v>
      </c>
      <c r="AD460" s="9">
        <f>IFERROR((Table1[[#This Row],[إجمالى الإستهلاك
/م3]]-Table1[[#This Row],[الكمية 
المنتجة
/م3
 ]]),0)</f>
        <v>13.290000000000003</v>
      </c>
      <c r="AE460" s="29">
        <f>IFERROR((Table1[[#This Row],[الهالك
/م3]]/Table1[[#This Row],[إجمالى الإستهلاك
/م3]]),0)</f>
        <v>0.36311475409836069</v>
      </c>
      <c r="AG460" s="5">
        <f>IFERROR((Table1[[#This Row],[عدد
البلوكات]]*0.12),"")</f>
        <v>0.6</v>
      </c>
      <c r="AH46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15.54</v>
      </c>
      <c r="AJ460" s="59">
        <f>IFERROR(Table1[[#This Row],[Plan Hour]]/Table1[[#This Row],[ساعات
العمل
الفعلية]],0)</f>
        <v>0</v>
      </c>
      <c r="AK460" s="1">
        <f>IFERROR((Table1[[#This Row],[الكمية 
الفعلية
/م3]]-Table1[[#This Row],[الكمية 
المنتجة
/م3
 ]]),"")</f>
        <v>0</v>
      </c>
      <c r="AU460" s="18"/>
      <c r="AV460" s="18"/>
      <c r="AW460" s="1"/>
      <c r="AX460" s="1"/>
      <c r="AY460" s="1"/>
      <c r="AZ460" s="1"/>
      <c r="BA460" s="1"/>
      <c r="BB460" s="1" t="e">
        <f t="shared" si="66"/>
        <v>#DIV/0!</v>
      </c>
      <c r="BC460" s="1"/>
      <c r="BD460" s="1" t="e">
        <f t="shared" si="68"/>
        <v>#DIV/0!</v>
      </c>
      <c r="BE460" s="1"/>
      <c r="BF460" s="33">
        <f t="shared" si="67"/>
        <v>0</v>
      </c>
      <c r="BG460" s="11" t="e">
        <f t="shared" si="62"/>
        <v>#DIV/0!</v>
      </c>
      <c r="CB460"/>
      <c r="CC460"/>
      <c r="CD460"/>
      <c r="CE460" s="83"/>
      <c r="CF460"/>
      <c r="CG460"/>
      <c r="CH460"/>
      <c r="CI460"/>
      <c r="CJ460"/>
      <c r="CK460"/>
      <c r="CL460"/>
      <c r="CM460"/>
      <c r="CN460"/>
      <c r="CO460"/>
      <c r="CP460"/>
    </row>
    <row r="461" spans="1:94" ht="22.5" customHeight="1">
      <c r="A461" s="22">
        <v>44233</v>
      </c>
      <c r="B461" s="9" t="str">
        <f>TEXT(Table1[[#This Row],[Date]],"dddd")</f>
        <v>السبت</v>
      </c>
      <c r="C461" s="9">
        <f>WEEKNUM(Table1[[#This Row],[Date]],16)</f>
        <v>7</v>
      </c>
      <c r="D461" s="9" t="str">
        <f>TEXT(Table1[[#This Row],[Date]],"mmmm")</f>
        <v>فبراير</v>
      </c>
      <c r="E461" s="9" t="str">
        <f>TEXT(Table1[[#This Row],[Date]],"yyyy")</f>
        <v>2021</v>
      </c>
      <c r="F461" s="9" t="s">
        <v>9</v>
      </c>
      <c r="G461" s="9">
        <v>492</v>
      </c>
      <c r="H461" s="9" t="s">
        <v>199</v>
      </c>
      <c r="I461" s="9" t="s">
        <v>87</v>
      </c>
      <c r="J461" s="3">
        <f>IFERROR(VLOOKUP(Table1[[#This Row],[FoamType]],$CB$1:$CC$25,2,FALSE),0)</f>
        <v>2</v>
      </c>
      <c r="K461" s="9">
        <v>230</v>
      </c>
      <c r="L461" s="9">
        <v>100</v>
      </c>
      <c r="M461" s="9">
        <v>5</v>
      </c>
      <c r="N461" s="9"/>
      <c r="O461" s="9"/>
      <c r="P461" s="9"/>
      <c r="Q461" s="9">
        <v>25</v>
      </c>
      <c r="R461" s="9">
        <v>12</v>
      </c>
      <c r="S461" s="9">
        <v>5.0999999999999996</v>
      </c>
      <c r="T461" s="9">
        <f t="shared" si="63"/>
        <v>1.4076</v>
      </c>
      <c r="U461" s="9">
        <f t="shared" si="64"/>
        <v>1.38</v>
      </c>
      <c r="V461" s="9"/>
      <c r="W461" s="9">
        <v>25</v>
      </c>
      <c r="X461" s="9">
        <f>IFERROR(   Table1[[#This Row],[البلوكات /م3]]+Table1[[#This Row],[البواقى
 المنصرفه
/م3]]-Table1[[#This Row],[البواقى
/م3]],0)</f>
        <v>6.94</v>
      </c>
      <c r="Y461" s="21">
        <f t="shared" si="65"/>
        <v>14.64</v>
      </c>
      <c r="Z461" s="9">
        <v>2</v>
      </c>
      <c r="AA461" s="9">
        <v>0</v>
      </c>
      <c r="AB461" s="9">
        <v>25</v>
      </c>
      <c r="AC461" s="9">
        <v>7.7</v>
      </c>
      <c r="AD461" s="9">
        <f>IFERROR((Table1[[#This Row],[إجمالى الإستهلاك
/م3]]-Table1[[#This Row],[الكمية 
المنتجة
/م3
 ]]),0)</f>
        <v>5.5600000000000005</v>
      </c>
      <c r="AE461" s="29">
        <f>IFERROR((Table1[[#This Row],[الهالك
/م3]]/Table1[[#This Row],[إجمالى الإستهلاك
/م3]]),0)</f>
        <v>0.80115273775216145</v>
      </c>
      <c r="AF461" s="9"/>
      <c r="AG461" s="9">
        <f>IFERROR((Table1[[#This Row],[عدد
البلوكات]]*0.12),"")</f>
        <v>0.24</v>
      </c>
      <c r="AH461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0.69</v>
      </c>
      <c r="AI461" s="9">
        <v>98.5</v>
      </c>
      <c r="AJ461" s="60">
        <f>IFERROR(Table1[[#This Row],[Plan Hour]]/Table1[[#This Row],[ساعات
العمل
الفعلية]],0)</f>
        <v>7.0050761421319788E-3</v>
      </c>
      <c r="AK461" s="9">
        <f>IFERROR((Table1[[#This Row],[الكمية 
الفعلية
/م3]]-Table1[[#This Row],[الكمية 
المنتجة
/م3
 ]]),"")</f>
        <v>2.7600000000000069E-2</v>
      </c>
      <c r="AL461" s="9"/>
      <c r="AM461" s="9"/>
      <c r="AN461" s="9"/>
      <c r="AO461" s="9"/>
      <c r="AP461" s="9">
        <v>0</v>
      </c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 t="e">
        <f t="shared" si="66"/>
        <v>#DIV/0!</v>
      </c>
      <c r="BC461" s="9"/>
      <c r="BD461" s="9" t="e">
        <f t="shared" si="68"/>
        <v>#DIV/0!</v>
      </c>
      <c r="BE461" s="9"/>
      <c r="BF461" s="9">
        <f t="shared" si="67"/>
        <v>0</v>
      </c>
      <c r="BG461" s="9" t="e">
        <f t="shared" si="62"/>
        <v>#DIV/0!</v>
      </c>
      <c r="CB461"/>
      <c r="CC461"/>
      <c r="CD461"/>
      <c r="CE461" s="83"/>
      <c r="CF461"/>
      <c r="CG461"/>
      <c r="CH461"/>
      <c r="CI461"/>
      <c r="CJ461"/>
      <c r="CK461"/>
      <c r="CL461"/>
      <c r="CM461"/>
      <c r="CN461"/>
      <c r="CO461"/>
      <c r="CP461"/>
    </row>
    <row r="462" spans="1:94" ht="22.5" customHeight="1">
      <c r="A462" s="22">
        <v>44233</v>
      </c>
      <c r="B462" s="3" t="str">
        <f>TEXT(Table1[[#This Row],[Date]],"dddd")</f>
        <v>السبت</v>
      </c>
      <c r="C462" s="3">
        <f>WEEKNUM(Table1[[#This Row],[Date]],16)</f>
        <v>7</v>
      </c>
      <c r="D462" s="3" t="str">
        <f>TEXT(Table1[[#This Row],[Date]],"mmmm")</f>
        <v>فبراير</v>
      </c>
      <c r="E462" s="3" t="str">
        <f>TEXT(Table1[[#This Row],[Date]],"yyyy")</f>
        <v>2021</v>
      </c>
      <c r="F462" s="3" t="s">
        <v>9</v>
      </c>
      <c r="G462" s="3">
        <v>492</v>
      </c>
      <c r="H462" s="5" t="s">
        <v>199</v>
      </c>
      <c r="I462" s="3" t="s">
        <v>87</v>
      </c>
      <c r="J462" s="3">
        <f>IFERROR(VLOOKUP(Table1[[#This Row],[FoamType]],$CB$1:$CC$25,2,FALSE),0)</f>
        <v>2</v>
      </c>
      <c r="K462" s="3">
        <v>231</v>
      </c>
      <c r="L462" s="3">
        <v>100</v>
      </c>
      <c r="M462" s="3">
        <v>5</v>
      </c>
      <c r="Q462" s="15">
        <v>25</v>
      </c>
      <c r="R462" s="3">
        <v>24</v>
      </c>
      <c r="S462" s="3">
        <v>5.0999999999999996</v>
      </c>
      <c r="T462" s="3">
        <f t="shared" si="63"/>
        <v>2.8274400000000002</v>
      </c>
      <c r="U462" s="4">
        <f t="shared" si="64"/>
        <v>2.7719999999999998</v>
      </c>
      <c r="X462" s="4">
        <f>IFERROR(   Table1[[#This Row],[البلوكات /م3]]+Table1[[#This Row],[البواقى
 المنصرفه
/م3]]-Table1[[#This Row],[البواقى
/م3]],0)</f>
        <v>0</v>
      </c>
      <c r="Y462" s="21">
        <f t="shared" si="65"/>
        <v>0</v>
      </c>
      <c r="AB462" s="15"/>
      <c r="AD462" s="9">
        <f>IFERROR((Table1[[#This Row],[إجمالى الإستهلاك
/م3]]-Table1[[#This Row],[الكمية 
المنتجة
/م3
 ]]),0)</f>
        <v>-2.7719999999999998</v>
      </c>
      <c r="AE462" s="29">
        <f>IFERROR((Table1[[#This Row],[الهالك
/م3]]/Table1[[#This Row],[إجمالى الإستهلاك
/م3]]),0)</f>
        <v>0</v>
      </c>
      <c r="AG462" s="5">
        <f>IFERROR((Table1[[#This Row],[عدد
البلوكات]]*0.12),"")</f>
        <v>0</v>
      </c>
      <c r="AH46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1.3859999999999999</v>
      </c>
      <c r="AJ462" s="59">
        <f>IFERROR(Table1[[#This Row],[Plan Hour]]/Table1[[#This Row],[ساعات
العمل
الفعلية]],0)</f>
        <v>0</v>
      </c>
      <c r="AK462" s="1">
        <f>IFERROR((Table1[[#This Row],[الكمية 
الفعلية
/م3]]-Table1[[#This Row],[الكمية 
المنتجة
/م3
 ]]),"")</f>
        <v>5.5440000000000378E-2</v>
      </c>
      <c r="AU462" s="18"/>
      <c r="AV462" s="18"/>
      <c r="AW462" s="1"/>
      <c r="AX462" s="1"/>
      <c r="AY462" s="1"/>
      <c r="AZ462" s="1"/>
      <c r="BA462" s="1"/>
      <c r="BB462" s="1" t="e">
        <f t="shared" si="66"/>
        <v>#DIV/0!</v>
      </c>
      <c r="BC462" s="1"/>
      <c r="BD462" s="1" t="e">
        <f t="shared" si="68"/>
        <v>#DIV/0!</v>
      </c>
      <c r="BE462" s="1"/>
      <c r="BF462" s="33">
        <f t="shared" si="67"/>
        <v>0</v>
      </c>
      <c r="BG462" s="11" t="e">
        <f t="shared" si="62"/>
        <v>#DIV/0!</v>
      </c>
      <c r="CB462"/>
      <c r="CC462"/>
      <c r="CD462"/>
      <c r="CE462" s="83"/>
      <c r="CF462"/>
      <c r="CG462"/>
      <c r="CH462"/>
      <c r="CI462"/>
      <c r="CJ462"/>
      <c r="CK462"/>
      <c r="CL462"/>
      <c r="CM462"/>
      <c r="CN462"/>
      <c r="CO462"/>
      <c r="CP462"/>
    </row>
    <row r="463" spans="1:94" ht="22.5" customHeight="1">
      <c r="A463" s="22">
        <v>44233</v>
      </c>
      <c r="B463" s="3" t="str">
        <f>TEXT(Table1[[#This Row],[Date]],"dddd")</f>
        <v>السبت</v>
      </c>
      <c r="C463" s="3">
        <f>WEEKNUM(Table1[[#This Row],[Date]],16)</f>
        <v>7</v>
      </c>
      <c r="D463" s="3" t="str">
        <f>TEXT(Table1[[#This Row],[Date]],"mmmm")</f>
        <v>فبراير</v>
      </c>
      <c r="E463" s="3" t="str">
        <f>TEXT(Table1[[#This Row],[Date]],"yyyy")</f>
        <v>2021</v>
      </c>
      <c r="F463" s="3" t="s">
        <v>9</v>
      </c>
      <c r="G463" s="3">
        <v>492</v>
      </c>
      <c r="H463" s="5" t="s">
        <v>199</v>
      </c>
      <c r="I463" s="3" t="s">
        <v>87</v>
      </c>
      <c r="J463" s="3">
        <f>IFERROR(VLOOKUP(Table1[[#This Row],[FoamType]],$CB$1:$CC$25,2,FALSE),0)</f>
        <v>2</v>
      </c>
      <c r="K463" s="3">
        <v>225</v>
      </c>
      <c r="L463" s="3">
        <v>100</v>
      </c>
      <c r="M463" s="3">
        <v>5</v>
      </c>
      <c r="Q463" s="15">
        <v>25</v>
      </c>
      <c r="R463" s="3">
        <v>10</v>
      </c>
      <c r="S463" s="3">
        <v>5.0999999999999996</v>
      </c>
      <c r="T463" s="3">
        <f t="shared" si="63"/>
        <v>1.1475</v>
      </c>
      <c r="U463" s="4">
        <f t="shared" si="64"/>
        <v>1.125</v>
      </c>
      <c r="X463" s="4">
        <f>IFERROR(   Table1[[#This Row],[البلوكات /م3]]+Table1[[#This Row],[البواقى
 المنصرفه
/م3]]-Table1[[#This Row],[البواقى
/م3]],0)</f>
        <v>0</v>
      </c>
      <c r="Y463" s="21">
        <f t="shared" si="65"/>
        <v>0</v>
      </c>
      <c r="AB463" s="15"/>
      <c r="AD463" s="9">
        <f>IFERROR((Table1[[#This Row],[إجمالى الإستهلاك
/م3]]-Table1[[#This Row],[الكمية 
المنتجة
/م3
 ]]),0)</f>
        <v>-1.125</v>
      </c>
      <c r="AE463" s="29">
        <f>IFERROR((Table1[[#This Row],[الهالك
/م3]]/Table1[[#This Row],[إجمالى الإستهلاك
/م3]]),0)</f>
        <v>0</v>
      </c>
      <c r="AG463" s="5">
        <f>IFERROR((Table1[[#This Row],[عدد
البلوكات]]*0.12),"")</f>
        <v>0</v>
      </c>
      <c r="AH46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0.5625</v>
      </c>
      <c r="AJ463" s="59">
        <f>IFERROR(Table1[[#This Row],[Plan Hour]]/Table1[[#This Row],[ساعات
العمل
الفعلية]],0)</f>
        <v>0</v>
      </c>
      <c r="AK463" s="1">
        <f>IFERROR((Table1[[#This Row],[الكمية 
الفعلية
/م3]]-Table1[[#This Row],[الكمية 
المنتجة
/م3
 ]]),"")</f>
        <v>2.2499999999999964E-2</v>
      </c>
      <c r="AU463" s="18"/>
      <c r="AV463" s="18"/>
      <c r="AW463" s="1"/>
      <c r="AX463" s="1"/>
      <c r="AY463" s="1"/>
      <c r="AZ463" s="1"/>
      <c r="BA463" s="1"/>
      <c r="BB463" s="1" t="e">
        <f t="shared" si="66"/>
        <v>#DIV/0!</v>
      </c>
      <c r="BC463" s="1"/>
      <c r="BD463" s="1" t="e">
        <f t="shared" si="68"/>
        <v>#DIV/0!</v>
      </c>
      <c r="BE463" s="1"/>
      <c r="BF463" s="33">
        <f t="shared" si="67"/>
        <v>0</v>
      </c>
      <c r="BG463" s="11" t="e">
        <f t="shared" si="62"/>
        <v>#DIV/0!</v>
      </c>
      <c r="CB463"/>
      <c r="CC463"/>
      <c r="CD463"/>
      <c r="CE463" s="83"/>
      <c r="CF463"/>
      <c r="CG463"/>
      <c r="CH463"/>
      <c r="CI463"/>
      <c r="CJ463"/>
      <c r="CK463"/>
      <c r="CL463"/>
      <c r="CM463"/>
      <c r="CN463"/>
      <c r="CO463"/>
      <c r="CP463"/>
    </row>
    <row r="464" spans="1:94" ht="22.5" customHeight="1">
      <c r="A464" s="22">
        <v>44233</v>
      </c>
      <c r="B464" s="3" t="str">
        <f>TEXT(Table1[[#This Row],[Date]],"dddd")</f>
        <v>السبت</v>
      </c>
      <c r="C464" s="3">
        <f>WEEKNUM(Table1[[#This Row],[Date]],16)</f>
        <v>7</v>
      </c>
      <c r="D464" s="3" t="str">
        <f>TEXT(Table1[[#This Row],[Date]],"mmmm")</f>
        <v>فبراير</v>
      </c>
      <c r="E464" s="3" t="str">
        <f>TEXT(Table1[[#This Row],[Date]],"yyyy")</f>
        <v>2021</v>
      </c>
      <c r="F464" s="3" t="s">
        <v>9</v>
      </c>
      <c r="G464" s="3">
        <v>492</v>
      </c>
      <c r="H464" s="5" t="s">
        <v>199</v>
      </c>
      <c r="I464" s="3" t="s">
        <v>87</v>
      </c>
      <c r="J464" s="3">
        <f>IFERROR(VLOOKUP(Table1[[#This Row],[FoamType]],$CB$1:$CC$25,2,FALSE),0)</f>
        <v>2</v>
      </c>
      <c r="K464" s="3">
        <v>235</v>
      </c>
      <c r="L464" s="3">
        <v>100</v>
      </c>
      <c r="M464" s="3">
        <v>5</v>
      </c>
      <c r="Q464" s="15">
        <v>25</v>
      </c>
      <c r="R464" s="3">
        <v>10</v>
      </c>
      <c r="S464" s="3">
        <v>5.0999999999999996</v>
      </c>
      <c r="T464" s="3">
        <f t="shared" si="63"/>
        <v>1.1984999999999999</v>
      </c>
      <c r="U464" s="4">
        <f t="shared" si="64"/>
        <v>1.175</v>
      </c>
      <c r="X464" s="4">
        <f>IFERROR(   Table1[[#This Row],[البلوكات /م3]]+Table1[[#This Row],[البواقى
 المنصرفه
/م3]]-Table1[[#This Row],[البواقى
/م3]],0)</f>
        <v>0</v>
      </c>
      <c r="Y464" s="21">
        <f t="shared" si="65"/>
        <v>0</v>
      </c>
      <c r="AB464" s="15"/>
      <c r="AD464" s="9">
        <f>IFERROR((Table1[[#This Row],[إجمالى الإستهلاك
/م3]]-Table1[[#This Row],[الكمية 
المنتجة
/م3
 ]]),0)</f>
        <v>-1.175</v>
      </c>
      <c r="AE464" s="29">
        <f>IFERROR((Table1[[#This Row],[الهالك
/م3]]/Table1[[#This Row],[إجمالى الإستهلاك
/م3]]),0)</f>
        <v>0</v>
      </c>
      <c r="AG464" s="5">
        <f>IFERROR((Table1[[#This Row],[عدد
البلوكات]]*0.12),"")</f>
        <v>0</v>
      </c>
      <c r="AH46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0.58750000000000002</v>
      </c>
      <c r="AJ464" s="59">
        <f>IFERROR(Table1[[#This Row],[Plan Hour]]/Table1[[#This Row],[ساعات
العمل
الفعلية]],0)</f>
        <v>0</v>
      </c>
      <c r="AK464" s="1">
        <f>IFERROR((Table1[[#This Row],[الكمية 
الفعلية
/م3]]-Table1[[#This Row],[الكمية 
المنتجة
/م3
 ]]),"")</f>
        <v>2.3499999999999854E-2</v>
      </c>
      <c r="AU464" s="18"/>
      <c r="AV464" s="18"/>
      <c r="AW464" s="1"/>
      <c r="AX464" s="1"/>
      <c r="AY464" s="1"/>
      <c r="AZ464" s="1"/>
      <c r="BA464" s="1"/>
      <c r="BB464" s="1" t="e">
        <f t="shared" si="66"/>
        <v>#DIV/0!</v>
      </c>
      <c r="BC464" s="1"/>
      <c r="BD464" s="1" t="e">
        <f t="shared" si="68"/>
        <v>#DIV/0!</v>
      </c>
      <c r="BE464" s="1"/>
      <c r="BF464" s="33">
        <f t="shared" si="67"/>
        <v>0</v>
      </c>
      <c r="BG464" s="11" t="e">
        <f t="shared" si="62"/>
        <v>#DIV/0!</v>
      </c>
      <c r="CB464"/>
      <c r="CC464"/>
      <c r="CD464"/>
      <c r="CE464" s="83"/>
      <c r="CF464"/>
      <c r="CG464"/>
      <c r="CH464"/>
      <c r="CI464"/>
      <c r="CJ464"/>
      <c r="CK464"/>
      <c r="CL464"/>
      <c r="CM464"/>
      <c r="CN464"/>
      <c r="CO464"/>
      <c r="CP464"/>
    </row>
    <row r="465" spans="1:94" ht="22.5" customHeight="1">
      <c r="A465" s="22">
        <v>44233</v>
      </c>
      <c r="B465" s="3" t="str">
        <f>TEXT(Table1[[#This Row],[Date]],"dddd")</f>
        <v>السبت</v>
      </c>
      <c r="C465" s="3">
        <f>WEEKNUM(Table1[[#This Row],[Date]],16)</f>
        <v>7</v>
      </c>
      <c r="D465" s="3" t="str">
        <f>TEXT(Table1[[#This Row],[Date]],"mmmm")</f>
        <v>فبراير</v>
      </c>
      <c r="E465" s="3" t="str">
        <f>TEXT(Table1[[#This Row],[Date]],"yyyy")</f>
        <v>2021</v>
      </c>
      <c r="F465" s="3" t="s">
        <v>9</v>
      </c>
      <c r="G465" s="3">
        <v>541</v>
      </c>
      <c r="H465" s="5" t="s">
        <v>200</v>
      </c>
      <c r="I465" s="3" t="s">
        <v>87</v>
      </c>
      <c r="J465" s="3">
        <f>IFERROR(VLOOKUP(Table1[[#This Row],[FoamType]],$CB$1:$CC$25,2,FALSE),0)</f>
        <v>2</v>
      </c>
      <c r="K465" s="3">
        <v>200</v>
      </c>
      <c r="L465" s="3">
        <v>100</v>
      </c>
      <c r="M465" s="3">
        <v>5</v>
      </c>
      <c r="Q465" s="15">
        <v>25</v>
      </c>
      <c r="R465" s="3">
        <v>100</v>
      </c>
      <c r="S465" s="3">
        <v>5.0999999999999996</v>
      </c>
      <c r="T465" s="3">
        <f t="shared" si="63"/>
        <v>10.199999999999999</v>
      </c>
      <c r="U465" s="4">
        <f t="shared" si="64"/>
        <v>10</v>
      </c>
      <c r="W465" s="4">
        <v>25</v>
      </c>
      <c r="X465" s="4">
        <f>IFERROR(   Table1[[#This Row],[البلوكات /م3]]+Table1[[#This Row],[البواقى
 المنصرفه
/م3]]-Table1[[#This Row],[البواقى
/م3]],0)</f>
        <v>10.52</v>
      </c>
      <c r="Y465" s="21">
        <f t="shared" si="65"/>
        <v>7.32</v>
      </c>
      <c r="Z465" s="3">
        <v>1</v>
      </c>
      <c r="AA465" s="12">
        <v>3.2</v>
      </c>
      <c r="AB465" s="15">
        <v>25</v>
      </c>
      <c r="AC465" s="20">
        <v>0</v>
      </c>
      <c r="AD465" s="9">
        <f>IFERROR((Table1[[#This Row],[إجمالى الإستهلاك
/م3]]-Table1[[#This Row],[الكمية 
المنتجة
/م3
 ]]),0)</f>
        <v>0.51999999999999957</v>
      </c>
      <c r="AE465" s="29">
        <f>IFERROR((Table1[[#This Row],[الهالك
/م3]]/Table1[[#This Row],[إجمالى الإستهلاك
/م3]]),0)</f>
        <v>4.9429657794676771E-2</v>
      </c>
      <c r="AG465" s="5">
        <f>IFERROR((Table1[[#This Row],[عدد
البلوكات]]*0.12),"")</f>
        <v>0.12</v>
      </c>
      <c r="AH46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465" s="59">
        <f>IFERROR(Table1[[#This Row],[Plan Hour]]/Table1[[#This Row],[ساعات
العمل
الفعلية]],0)</f>
        <v>0</v>
      </c>
      <c r="AK465" s="1">
        <f>IFERROR((Table1[[#This Row],[الكمية 
الفعلية
/م3]]-Table1[[#This Row],[الكمية 
المنتجة
/م3
 ]]),"")</f>
        <v>0.19999999999999929</v>
      </c>
      <c r="AU465" s="18"/>
      <c r="AV465" s="18"/>
      <c r="AW465" s="1"/>
      <c r="AX465" s="1"/>
      <c r="AY465" s="1"/>
      <c r="AZ465" s="1"/>
      <c r="BA465" s="1"/>
      <c r="BB465" s="1" t="e">
        <f t="shared" si="66"/>
        <v>#DIV/0!</v>
      </c>
      <c r="BC465" s="1"/>
      <c r="BD465" s="1" t="e">
        <f t="shared" si="68"/>
        <v>#DIV/0!</v>
      </c>
      <c r="BE465" s="1"/>
      <c r="BF465" s="33">
        <f t="shared" si="67"/>
        <v>0</v>
      </c>
      <c r="BG465" s="11" t="e">
        <f t="shared" si="62"/>
        <v>#DIV/0!</v>
      </c>
      <c r="CB465"/>
      <c r="CC465"/>
      <c r="CD465"/>
      <c r="CE465" s="83"/>
      <c r="CF465"/>
      <c r="CG465"/>
      <c r="CH465"/>
      <c r="CI465"/>
      <c r="CJ465"/>
      <c r="CK465"/>
      <c r="CL465"/>
      <c r="CM465"/>
      <c r="CN465"/>
      <c r="CO465"/>
      <c r="CP465"/>
    </row>
    <row r="466" spans="1:94" ht="22.5" customHeight="1">
      <c r="A466" s="22">
        <v>44233</v>
      </c>
      <c r="B466" s="3" t="str">
        <f>TEXT(Table1[[#This Row],[Date]],"dddd")</f>
        <v>السبت</v>
      </c>
      <c r="C466" s="3">
        <f>WEEKNUM(Table1[[#This Row],[Date]],16)</f>
        <v>7</v>
      </c>
      <c r="D466" s="3" t="str">
        <f>TEXT(Table1[[#This Row],[Date]],"mmmm")</f>
        <v>فبراير</v>
      </c>
      <c r="E466" s="3" t="str">
        <f>TEXT(Table1[[#This Row],[Date]],"yyyy")</f>
        <v>2021</v>
      </c>
      <c r="F466" s="3" t="s">
        <v>9</v>
      </c>
      <c r="G466" s="3">
        <v>550</v>
      </c>
      <c r="H466" s="5" t="s">
        <v>157</v>
      </c>
      <c r="I466" s="3" t="s">
        <v>87</v>
      </c>
      <c r="J466" s="3">
        <f>IFERROR(VLOOKUP(Table1[[#This Row],[FoamType]],$CB$1:$CC$25,2,FALSE),0)</f>
        <v>2</v>
      </c>
      <c r="K466" s="3">
        <v>200</v>
      </c>
      <c r="L466" s="3">
        <v>100</v>
      </c>
      <c r="M466" s="3">
        <v>4</v>
      </c>
      <c r="Q466" s="15">
        <v>25</v>
      </c>
      <c r="R466" s="3">
        <v>125</v>
      </c>
      <c r="S466" s="3">
        <v>4.0999999999999996</v>
      </c>
      <c r="T466" s="3">
        <f t="shared" si="63"/>
        <v>10.25</v>
      </c>
      <c r="U466" s="4">
        <v>10</v>
      </c>
      <c r="W466" s="4">
        <v>17</v>
      </c>
      <c r="X466" s="4">
        <f>IFERROR(   Table1[[#This Row],[البلوكات /م3]]+Table1[[#This Row],[البواقى
 المنصرفه
/م3]]-Table1[[#This Row],[البواقى
/م3]],0)</f>
        <v>10.64</v>
      </c>
      <c r="Y466" s="21">
        <f t="shared" si="65"/>
        <v>14.64</v>
      </c>
      <c r="Z466" s="3">
        <v>2</v>
      </c>
      <c r="AA466" s="12">
        <v>0</v>
      </c>
      <c r="AB466" s="15">
        <v>17</v>
      </c>
      <c r="AC466" s="20">
        <v>4</v>
      </c>
      <c r="AD466" s="9">
        <f>IFERROR((Table1[[#This Row],[إجمالى الإستهلاك
/م3]]-Table1[[#This Row],[الكمية 
المنتجة
/م3
 ]]),0)</f>
        <v>0.64000000000000057</v>
      </c>
      <c r="AE466" s="29">
        <f>IFERROR((Table1[[#This Row],[الهالك
/م3]]/Table1[[#This Row],[إجمالى الإستهلاك
/م3]]),0)</f>
        <v>6.0150375939849676E-2</v>
      </c>
      <c r="AG466" s="5">
        <f>IFERROR((Table1[[#This Row],[عدد
البلوكات]]*0.12),"")</f>
        <v>0.24</v>
      </c>
      <c r="AH46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466" s="59">
        <f>IFERROR(Table1[[#This Row],[Plan Hour]]/Table1[[#This Row],[ساعات
العمل
الفعلية]],0)</f>
        <v>0</v>
      </c>
      <c r="AK466" s="1">
        <f>IFERROR((Table1[[#This Row],[الكمية 
الفعلية
/م3]]-Table1[[#This Row],[الكمية 
المنتجة
/م3
 ]]),"")</f>
        <v>0.25</v>
      </c>
      <c r="AU466" s="18"/>
      <c r="AV466" s="18"/>
      <c r="AW466" s="1"/>
      <c r="AX466" s="1"/>
      <c r="AY466" s="1"/>
      <c r="AZ466" s="1"/>
      <c r="BA466" s="1"/>
      <c r="BB466" s="1" t="e">
        <f t="shared" si="66"/>
        <v>#DIV/0!</v>
      </c>
      <c r="BC466" s="1"/>
      <c r="BD466" s="1" t="e">
        <f t="shared" si="68"/>
        <v>#DIV/0!</v>
      </c>
      <c r="BE466" s="1"/>
      <c r="BF466" s="33">
        <f t="shared" si="67"/>
        <v>0</v>
      </c>
      <c r="BG466" s="11" t="e">
        <f t="shared" si="62"/>
        <v>#DIV/0!</v>
      </c>
      <c r="CB466"/>
      <c r="CC466"/>
      <c r="CD466"/>
      <c r="CE466" s="83"/>
      <c r="CF466"/>
      <c r="CG466"/>
      <c r="CH466"/>
      <c r="CI466"/>
      <c r="CJ466"/>
      <c r="CK466"/>
      <c r="CL466"/>
      <c r="CM466"/>
      <c r="CN466"/>
      <c r="CO466"/>
      <c r="CP466"/>
    </row>
    <row r="467" spans="1:94" ht="22.5" customHeight="1">
      <c r="A467" s="22">
        <v>44233</v>
      </c>
      <c r="B467" s="3" t="str">
        <f>TEXT(Table1[[#This Row],[Date]],"dddd")</f>
        <v>السبت</v>
      </c>
      <c r="C467" s="3">
        <f>WEEKNUM(Table1[[#This Row],[Date]],16)</f>
        <v>7</v>
      </c>
      <c r="D467" s="3" t="str">
        <f>TEXT(Table1[[#This Row],[Date]],"mmmm")</f>
        <v>فبراير</v>
      </c>
      <c r="E467" s="3" t="str">
        <f>TEXT(Table1[[#This Row],[Date]],"yyyy")</f>
        <v>2021</v>
      </c>
      <c r="F467" s="3" t="s">
        <v>9</v>
      </c>
      <c r="G467" s="3">
        <v>554</v>
      </c>
      <c r="H467" s="5" t="s">
        <v>30</v>
      </c>
      <c r="I467" s="3" t="s">
        <v>91</v>
      </c>
      <c r="J467" s="3">
        <f>IFERROR(VLOOKUP(Table1[[#This Row],[FoamType]],$CB$1:$CC$25,2,FALSE),0)</f>
        <v>1</v>
      </c>
      <c r="K467" s="3">
        <v>122</v>
      </c>
      <c r="L467" s="3">
        <v>82</v>
      </c>
      <c r="M467" s="3">
        <v>1.5</v>
      </c>
      <c r="Q467" s="15">
        <v>8</v>
      </c>
      <c r="R467" s="3">
        <v>100</v>
      </c>
      <c r="S467" s="3">
        <v>1.7</v>
      </c>
      <c r="T467" s="3">
        <f t="shared" si="63"/>
        <v>1.70068</v>
      </c>
      <c r="U467" s="4">
        <f t="shared" si="64"/>
        <v>1.5005999999999999</v>
      </c>
      <c r="X467" s="4">
        <f>IFERROR(   Table1[[#This Row],[البلوكات /م3]]+Table1[[#This Row],[البواقى
 المنصرفه
/م3]]-Table1[[#This Row],[البواقى
/م3]],0)</f>
        <v>1.6</v>
      </c>
      <c r="Y467" s="21">
        <f t="shared" si="65"/>
        <v>0</v>
      </c>
      <c r="Z467" s="3">
        <v>0</v>
      </c>
      <c r="AA467" s="12">
        <v>1.6</v>
      </c>
      <c r="AB467" s="15">
        <v>8</v>
      </c>
      <c r="AC467" s="20">
        <v>0</v>
      </c>
      <c r="AD467" s="9">
        <f>IFERROR((Table1[[#This Row],[إجمالى الإستهلاك
/م3]]-Table1[[#This Row],[الكمية 
المنتجة
/م3
 ]]),0)</f>
        <v>9.9400000000000155E-2</v>
      </c>
      <c r="AE467" s="29">
        <f>IFERROR((Table1[[#This Row],[الهالك
/م3]]/Table1[[#This Row],[إجمالى الإستهلاك
/م3]]),0)</f>
        <v>6.2125000000000097E-2</v>
      </c>
      <c r="AG467" s="5">
        <f>IFERROR((Table1[[#This Row],[عدد
البلوكات]]*0.12),"")</f>
        <v>0</v>
      </c>
      <c r="AH46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1.5005999999999999</v>
      </c>
      <c r="AJ467" s="59">
        <f>IFERROR(Table1[[#This Row],[Plan Hour]]/Table1[[#This Row],[ساعات
العمل
الفعلية]],0)</f>
        <v>0</v>
      </c>
      <c r="AK467" s="1">
        <f>IFERROR((Table1[[#This Row],[الكمية 
الفعلية
/م3]]-Table1[[#This Row],[الكمية 
المنتجة
/م3
 ]]),"")</f>
        <v>0.20008000000000004</v>
      </c>
      <c r="AU467" s="18"/>
      <c r="AV467" s="18"/>
      <c r="AW467" s="1"/>
      <c r="AX467" s="1"/>
      <c r="AY467" s="1"/>
      <c r="AZ467" s="1"/>
      <c r="BA467" s="1"/>
      <c r="BB467" s="1" t="e">
        <f t="shared" si="66"/>
        <v>#DIV/0!</v>
      </c>
      <c r="BC467" s="1"/>
      <c r="BD467" s="1" t="e">
        <f t="shared" si="68"/>
        <v>#DIV/0!</v>
      </c>
      <c r="BE467" s="1"/>
      <c r="BF467" s="33">
        <f t="shared" si="67"/>
        <v>0</v>
      </c>
      <c r="BG467" s="11" t="e">
        <f t="shared" si="62"/>
        <v>#DIV/0!</v>
      </c>
      <c r="CB467"/>
      <c r="CC467"/>
      <c r="CD467"/>
      <c r="CE467" s="83"/>
      <c r="CF467"/>
      <c r="CG467"/>
      <c r="CH467"/>
      <c r="CI467"/>
      <c r="CJ467"/>
      <c r="CK467"/>
      <c r="CL467"/>
      <c r="CM467"/>
      <c r="CN467"/>
      <c r="CO467"/>
      <c r="CP467"/>
    </row>
    <row r="468" spans="1:94" ht="22.5" customHeight="1">
      <c r="A468" s="22">
        <v>44233</v>
      </c>
      <c r="B468" s="3" t="str">
        <f>TEXT(Table1[[#This Row],[Date]],"dddd")</f>
        <v>السبت</v>
      </c>
      <c r="C468" s="3">
        <f>WEEKNUM(Table1[[#This Row],[Date]],16)</f>
        <v>7</v>
      </c>
      <c r="D468" s="3" t="str">
        <f>TEXT(Table1[[#This Row],[Date]],"mmmm")</f>
        <v>فبراير</v>
      </c>
      <c r="E468" s="3" t="str">
        <f>TEXT(Table1[[#This Row],[Date]],"yyyy")</f>
        <v>2021</v>
      </c>
      <c r="F468" s="3" t="s">
        <v>9</v>
      </c>
      <c r="G468" s="3">
        <v>558</v>
      </c>
      <c r="H468" s="5" t="s">
        <v>55</v>
      </c>
      <c r="I468" s="3" t="s">
        <v>91</v>
      </c>
      <c r="J468" s="3">
        <f>IFERROR(VLOOKUP(Table1[[#This Row],[FoamType]],$CB$1:$CC$25,2,FALSE),0)</f>
        <v>1</v>
      </c>
      <c r="K468" s="3">
        <v>100</v>
      </c>
      <c r="L468" s="3">
        <v>10</v>
      </c>
      <c r="M468" s="3">
        <v>8</v>
      </c>
      <c r="Q468" s="15">
        <v>25</v>
      </c>
      <c r="R468" s="3">
        <v>313</v>
      </c>
      <c r="S468" s="3">
        <v>8.1</v>
      </c>
      <c r="T468" s="3">
        <f t="shared" si="63"/>
        <v>2.5352999999999999</v>
      </c>
      <c r="U468" s="4">
        <v>2.5</v>
      </c>
      <c r="X468" s="4">
        <f>IFERROR(   Table1[[#This Row],[البلوكات /م3]]+Table1[[#This Row],[البواقى
 المنصرفه
/م3]]-Table1[[#This Row],[البواقى
/م3]],0)</f>
        <v>2.7</v>
      </c>
      <c r="Y468" s="21">
        <f t="shared" si="65"/>
        <v>0</v>
      </c>
      <c r="AA468" s="12">
        <v>2.7</v>
      </c>
      <c r="AB468" s="15">
        <v>25</v>
      </c>
      <c r="AC468" s="20">
        <v>0</v>
      </c>
      <c r="AD468" s="9">
        <f>IFERROR((Table1[[#This Row],[إجمالى الإستهلاك
/م3]]-Table1[[#This Row],[الكمية 
المنتجة
/م3
 ]]),0)</f>
        <v>0.20000000000000018</v>
      </c>
      <c r="AE468" s="29">
        <f>IFERROR((Table1[[#This Row],[الهالك
/م3]]/Table1[[#This Row],[إجمالى الإستهلاك
/م3]]),0)</f>
        <v>7.4074074074074139E-2</v>
      </c>
      <c r="AG468" s="5">
        <f>IFERROR((Table1[[#This Row],[عدد
البلوكات]]*0.12),"")</f>
        <v>0</v>
      </c>
      <c r="AH46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2.5</v>
      </c>
      <c r="AJ468" s="59">
        <f>IFERROR(Table1[[#This Row],[Plan Hour]]/Table1[[#This Row],[ساعات
العمل
الفعلية]],0)</f>
        <v>0</v>
      </c>
      <c r="AK468" s="1">
        <f>IFERROR((Table1[[#This Row],[الكمية 
الفعلية
/م3]]-Table1[[#This Row],[الكمية 
المنتجة
/م3
 ]]),"")</f>
        <v>3.5299999999999887E-2</v>
      </c>
      <c r="AU468" s="18"/>
      <c r="AV468" s="18"/>
      <c r="AW468" s="1"/>
      <c r="AX468" s="1"/>
      <c r="AY468" s="1"/>
      <c r="AZ468" s="1"/>
      <c r="BA468" s="1"/>
      <c r="BB468" s="1" t="e">
        <f t="shared" si="66"/>
        <v>#DIV/0!</v>
      </c>
      <c r="BC468" s="1"/>
      <c r="BD468" s="1" t="e">
        <f t="shared" si="68"/>
        <v>#DIV/0!</v>
      </c>
      <c r="BE468" s="1"/>
      <c r="BF468" s="33">
        <f t="shared" si="67"/>
        <v>0</v>
      </c>
      <c r="BG468" s="11" t="e">
        <f t="shared" si="62"/>
        <v>#DIV/0!</v>
      </c>
      <c r="CB468"/>
      <c r="CC468"/>
      <c r="CD468"/>
      <c r="CE468" s="83"/>
      <c r="CF468"/>
      <c r="CG468"/>
      <c r="CH468"/>
      <c r="CI468"/>
      <c r="CJ468"/>
      <c r="CK468"/>
      <c r="CL468"/>
      <c r="CM468"/>
      <c r="CN468"/>
      <c r="CO468"/>
      <c r="CP468"/>
    </row>
    <row r="469" spans="1:94" ht="22.5" customHeight="1">
      <c r="A469" s="22">
        <v>44233</v>
      </c>
      <c r="B469" s="3" t="str">
        <f>TEXT(Table1[[#This Row],[Date]],"dddd")</f>
        <v>السبت</v>
      </c>
      <c r="C469" s="3">
        <f>WEEKNUM(Table1[[#This Row],[Date]],16)</f>
        <v>7</v>
      </c>
      <c r="D469" s="3" t="str">
        <f>TEXT(Table1[[#This Row],[Date]],"mmmm")</f>
        <v>فبراير</v>
      </c>
      <c r="E469" s="3" t="str">
        <f>TEXT(Table1[[#This Row],[Date]],"yyyy")</f>
        <v>2021</v>
      </c>
      <c r="F469" s="3" t="s">
        <v>9</v>
      </c>
      <c r="G469" s="3">
        <v>379</v>
      </c>
      <c r="H469" s="5" t="s">
        <v>197</v>
      </c>
      <c r="I469" s="3" t="s">
        <v>85</v>
      </c>
      <c r="J469" s="3">
        <f>IFERROR(VLOOKUP(Table1[[#This Row],[FoamType]],$CB$1:$CC$25,2,FALSE),0)</f>
        <v>2.5</v>
      </c>
      <c r="K469" s="3">
        <v>30</v>
      </c>
      <c r="L469" s="3">
        <v>30</v>
      </c>
      <c r="M469" s="3">
        <v>19</v>
      </c>
      <c r="Q469" s="15">
        <v>25</v>
      </c>
      <c r="R469" s="3">
        <v>4706</v>
      </c>
      <c r="S469" s="3">
        <v>19</v>
      </c>
      <c r="T469" s="3">
        <f t="shared" si="63"/>
        <v>80.4726</v>
      </c>
      <c r="U469" s="4">
        <f t="shared" si="64"/>
        <v>80.4726</v>
      </c>
      <c r="W469" s="4">
        <v>25</v>
      </c>
      <c r="X469" s="4">
        <f>IFERROR(   Table1[[#This Row],[البلوكات /م3]]+Table1[[#This Row],[البواقى
 المنصرفه
/م3]]-Table1[[#This Row],[البواقى
/م3]],0)</f>
        <v>80.84</v>
      </c>
      <c r="Y469" s="21">
        <f t="shared" si="65"/>
        <v>87.84</v>
      </c>
      <c r="Z469" s="3">
        <v>12</v>
      </c>
      <c r="AA469" s="12">
        <v>4.75</v>
      </c>
      <c r="AB469" s="15">
        <v>25</v>
      </c>
      <c r="AC469" s="20">
        <v>11.75</v>
      </c>
      <c r="AD469" s="9">
        <f>IFERROR((Table1[[#This Row],[إجمالى الإستهلاك
/م3]]-Table1[[#This Row],[الكمية 
المنتجة
/م3
 ]]),0)</f>
        <v>0.3674000000000035</v>
      </c>
      <c r="AE469" s="29">
        <f>IFERROR((Table1[[#This Row],[الهالك
/م3]]/Table1[[#This Row],[إجمالى الإستهلاك
/م3]]),0)</f>
        <v>4.544779811974313E-3</v>
      </c>
      <c r="AG469" s="5">
        <f>IFERROR((Table1[[#This Row],[عدد
البلوكات]]*0.12),"")</f>
        <v>1.44</v>
      </c>
      <c r="AH46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32.189039999999999</v>
      </c>
      <c r="AJ469" s="59">
        <f>IFERROR(Table1[[#This Row],[Plan Hour]]/Table1[[#This Row],[ساعات
العمل
الفعلية]],0)</f>
        <v>0</v>
      </c>
      <c r="AK469" s="1">
        <f>IFERROR((Table1[[#This Row],[الكمية 
الفعلية
/م3]]-Table1[[#This Row],[الكمية 
المنتجة
/م3
 ]]),"")</f>
        <v>0</v>
      </c>
      <c r="AU469" s="18"/>
      <c r="AV469" s="18"/>
      <c r="AW469" s="1"/>
      <c r="AX469" s="1"/>
      <c r="AY469" s="1"/>
      <c r="AZ469" s="1"/>
      <c r="BA469" s="1"/>
      <c r="BB469" s="1" t="e">
        <f t="shared" si="66"/>
        <v>#DIV/0!</v>
      </c>
      <c r="BC469" s="1"/>
      <c r="BD469" s="1" t="e">
        <f t="shared" si="68"/>
        <v>#DIV/0!</v>
      </c>
      <c r="BE469" s="1"/>
      <c r="BF469" s="33">
        <f t="shared" si="67"/>
        <v>0</v>
      </c>
      <c r="BG469" s="11" t="e">
        <f t="shared" si="62"/>
        <v>#DIV/0!</v>
      </c>
      <c r="CB469"/>
      <c r="CC469"/>
      <c r="CD469"/>
      <c r="CE469" s="83"/>
      <c r="CF469"/>
      <c r="CG469"/>
      <c r="CH469"/>
      <c r="CI469"/>
      <c r="CJ469"/>
      <c r="CK469"/>
      <c r="CL469"/>
      <c r="CM469"/>
      <c r="CN469"/>
      <c r="CO469"/>
      <c r="CP469"/>
    </row>
    <row r="470" spans="1:94" ht="22.5" customHeight="1">
      <c r="A470" s="22">
        <v>44233</v>
      </c>
      <c r="B470" s="3" t="str">
        <f>TEXT(Table1[[#This Row],[Date]],"dddd")</f>
        <v>السبت</v>
      </c>
      <c r="C470" s="3">
        <f>WEEKNUM(Table1[[#This Row],[Date]],16)</f>
        <v>7</v>
      </c>
      <c r="D470" s="3" t="str">
        <f>TEXT(Table1[[#This Row],[Date]],"mmmm")</f>
        <v>فبراير</v>
      </c>
      <c r="E470" s="3" t="str">
        <f>TEXT(Table1[[#This Row],[Date]],"yyyy")</f>
        <v>2021</v>
      </c>
      <c r="F470" s="3" t="s">
        <v>9</v>
      </c>
      <c r="G470" s="3">
        <v>521</v>
      </c>
      <c r="H470" s="5" t="s">
        <v>198</v>
      </c>
      <c r="I470" s="3" t="s">
        <v>85</v>
      </c>
      <c r="J470" s="3">
        <f>IFERROR(VLOOKUP(Table1[[#This Row],[FoamType]],$CB$1:$CC$25,2,FALSE),0)</f>
        <v>2.5</v>
      </c>
      <c r="K470" s="3">
        <v>60</v>
      </c>
      <c r="L470" s="3">
        <v>60</v>
      </c>
      <c r="M470" s="3">
        <v>20</v>
      </c>
      <c r="Q470" s="15">
        <v>17</v>
      </c>
      <c r="R470" s="3">
        <v>253</v>
      </c>
      <c r="S470" s="3">
        <v>20</v>
      </c>
      <c r="T470" s="3">
        <f t="shared" si="63"/>
        <v>18.216000000000001</v>
      </c>
      <c r="U470" s="4">
        <f t="shared" si="64"/>
        <v>18.216000000000001</v>
      </c>
      <c r="W470" s="4">
        <v>17</v>
      </c>
      <c r="X470" s="4">
        <f>IFERROR(   Table1[[#This Row],[البلوكات /م3]]+Table1[[#This Row],[البواقى
 المنصرفه
/م3]]-Table1[[#This Row],[البواقى
/م3]],0)</f>
        <v>18.89</v>
      </c>
      <c r="Y470" s="21">
        <f t="shared" si="65"/>
        <v>14.64</v>
      </c>
      <c r="Z470" s="3">
        <v>2</v>
      </c>
      <c r="AA470" s="12">
        <v>4.25</v>
      </c>
      <c r="AB470" s="15">
        <v>17</v>
      </c>
      <c r="AC470" s="20">
        <v>0</v>
      </c>
      <c r="AD470" s="9">
        <f>IFERROR((Table1[[#This Row],[إجمالى الإستهلاك
/م3]]-Table1[[#This Row],[الكمية 
المنتجة
/م3
 ]]),0)</f>
        <v>0.67399999999999949</v>
      </c>
      <c r="AE470" s="29">
        <f>IFERROR((Table1[[#This Row],[الهالك
/م3]]/Table1[[#This Row],[إجمالى الإستهلاك
/م3]]),0)</f>
        <v>3.5680254102699815E-2</v>
      </c>
      <c r="AG470" s="5">
        <f>IFERROR((Table1[[#This Row],[عدد
البلوكات]]*0.12),"")</f>
        <v>0.24</v>
      </c>
      <c r="AH47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7.2864000000000004</v>
      </c>
      <c r="AJ470" s="59">
        <f>IFERROR(Table1[[#This Row],[Plan Hour]]/Table1[[#This Row],[ساعات
العمل
الفعلية]],0)</f>
        <v>0</v>
      </c>
      <c r="AK470" s="1">
        <f>IFERROR((Table1[[#This Row],[الكمية 
الفعلية
/م3]]-Table1[[#This Row],[الكمية 
المنتجة
/م3
 ]]),"")</f>
        <v>0</v>
      </c>
      <c r="AU470" s="18"/>
      <c r="AV470" s="18"/>
      <c r="AW470" s="1"/>
      <c r="AX470" s="1"/>
      <c r="AY470" s="1"/>
      <c r="AZ470" s="1"/>
      <c r="BA470" s="1"/>
      <c r="BB470" s="1" t="e">
        <f t="shared" si="66"/>
        <v>#DIV/0!</v>
      </c>
      <c r="BC470" s="1"/>
      <c r="BD470" s="1" t="e">
        <f t="shared" si="68"/>
        <v>#DIV/0!</v>
      </c>
      <c r="BE470" s="1"/>
      <c r="BF470" s="33">
        <f t="shared" si="67"/>
        <v>0</v>
      </c>
      <c r="BG470" s="11" t="e">
        <f t="shared" si="62"/>
        <v>#DIV/0!</v>
      </c>
      <c r="CB470"/>
      <c r="CC470"/>
      <c r="CD470"/>
      <c r="CE470" s="83"/>
      <c r="CF470"/>
      <c r="CG470"/>
      <c r="CH470"/>
      <c r="CI470"/>
      <c r="CJ470"/>
      <c r="CK470"/>
      <c r="CL470"/>
      <c r="CM470"/>
      <c r="CN470"/>
      <c r="CO470"/>
      <c r="CP470"/>
    </row>
    <row r="471" spans="1:94" ht="22.5" customHeight="1">
      <c r="A471" s="22">
        <v>44233</v>
      </c>
      <c r="B471" s="3" t="str">
        <f>TEXT(Table1[[#This Row],[Date]],"dddd")</f>
        <v>السبت</v>
      </c>
      <c r="C471" s="3">
        <f>WEEKNUM(Table1[[#This Row],[Date]],16)</f>
        <v>7</v>
      </c>
      <c r="D471" s="3" t="str">
        <f>TEXT(Table1[[#This Row],[Date]],"mmmm")</f>
        <v>فبراير</v>
      </c>
      <c r="E471" s="3" t="str">
        <f>TEXT(Table1[[#This Row],[Date]],"yyyy")</f>
        <v>2021</v>
      </c>
      <c r="F471" s="3" t="s">
        <v>9</v>
      </c>
      <c r="G471" s="3">
        <v>533</v>
      </c>
      <c r="H471" s="5" t="s">
        <v>65</v>
      </c>
      <c r="I471" s="3" t="s">
        <v>92</v>
      </c>
      <c r="J471" s="3">
        <f>IFERROR(VLOOKUP(Table1[[#This Row],[FoamType]],$CB$1:$CC$25,2,FALSE),0)</f>
        <v>0.6</v>
      </c>
      <c r="K471" s="3">
        <v>9</v>
      </c>
      <c r="L471" s="3">
        <v>9</v>
      </c>
      <c r="M471" s="3">
        <v>2</v>
      </c>
      <c r="Q471" s="15">
        <v>8</v>
      </c>
      <c r="R471" s="3">
        <v>29900</v>
      </c>
      <c r="S471" s="3">
        <v>2.2000000000000002</v>
      </c>
      <c r="T471" s="3">
        <f t="shared" si="63"/>
        <v>5.3281799999999997</v>
      </c>
      <c r="U471" s="4">
        <f t="shared" si="64"/>
        <v>4.8437999999999999</v>
      </c>
      <c r="W471" s="4">
        <v>8</v>
      </c>
      <c r="X471" s="4">
        <f>IFERROR(   Table1[[#This Row],[البلوكات /م3]]+Table1[[#This Row],[البواقى
 المنصرفه
/م3]]-Table1[[#This Row],[البواقى
/م3]],0)</f>
        <v>5.2200000000000006</v>
      </c>
      <c r="Y471" s="21">
        <f t="shared" si="65"/>
        <v>7.32</v>
      </c>
      <c r="Z471" s="3">
        <v>1</v>
      </c>
      <c r="AA471" s="12">
        <v>0</v>
      </c>
      <c r="AB471" s="15">
        <v>8</v>
      </c>
      <c r="AC471" s="20">
        <v>2.1</v>
      </c>
      <c r="AD471" s="9">
        <f>IFERROR((Table1[[#This Row],[إجمالى الإستهلاك
/م3]]-Table1[[#This Row],[الكمية 
المنتجة
/م3
 ]]),0)</f>
        <v>0.37620000000000076</v>
      </c>
      <c r="AE471" s="29">
        <f>IFERROR((Table1[[#This Row],[الهالك
/م3]]/Table1[[#This Row],[إجمالى الإستهلاك
/م3]]),0)</f>
        <v>7.2068965517241512E-2</v>
      </c>
      <c r="AG471" s="5">
        <f>IFERROR((Table1[[#This Row],[عدد
البلوكات]]*0.12),"")</f>
        <v>0.12</v>
      </c>
      <c r="AH47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8.0730000000000004</v>
      </c>
      <c r="AJ471" s="59">
        <f>IFERROR(Table1[[#This Row],[Plan Hour]]/Table1[[#This Row],[ساعات
العمل
الفعلية]],0)</f>
        <v>0</v>
      </c>
      <c r="AK471" s="1">
        <f>IFERROR((Table1[[#This Row],[الكمية 
الفعلية
/م3]]-Table1[[#This Row],[الكمية 
المنتجة
/م3
 ]]),"")</f>
        <v>0.48437999999999981</v>
      </c>
      <c r="AU471" s="18"/>
      <c r="AV471" s="18"/>
      <c r="AW471" s="1"/>
      <c r="AX471" s="1"/>
      <c r="AY471" s="1"/>
      <c r="AZ471" s="1"/>
      <c r="BA471" s="1"/>
      <c r="BB471" s="1" t="e">
        <f t="shared" si="66"/>
        <v>#DIV/0!</v>
      </c>
      <c r="BC471" s="1"/>
      <c r="BD471" s="1" t="e">
        <f t="shared" si="68"/>
        <v>#DIV/0!</v>
      </c>
      <c r="BE471" s="1"/>
      <c r="BF471" s="33">
        <f t="shared" si="67"/>
        <v>0</v>
      </c>
      <c r="BG471" s="11" t="e">
        <f t="shared" si="62"/>
        <v>#DIV/0!</v>
      </c>
      <c r="CB471"/>
      <c r="CC471"/>
      <c r="CD471"/>
      <c r="CE471" s="83"/>
      <c r="CF471"/>
      <c r="CG471"/>
      <c r="CH471"/>
      <c r="CI471"/>
      <c r="CJ471"/>
      <c r="CK471"/>
      <c r="CL471"/>
      <c r="CM471"/>
      <c r="CN471"/>
      <c r="CO471"/>
      <c r="CP471"/>
    </row>
    <row r="472" spans="1:94" ht="22.5" customHeight="1">
      <c r="A472" s="22">
        <v>44233</v>
      </c>
      <c r="B472" s="3" t="str">
        <f>TEXT(Table1[[#This Row],[Date]],"dddd")</f>
        <v>السبت</v>
      </c>
      <c r="C472" s="3">
        <f>WEEKNUM(Table1[[#This Row],[Date]],16)</f>
        <v>7</v>
      </c>
      <c r="D472" s="3" t="str">
        <f>TEXT(Table1[[#This Row],[Date]],"mmmm")</f>
        <v>فبراير</v>
      </c>
      <c r="E472" s="3" t="str">
        <f>TEXT(Table1[[#This Row],[Date]],"yyyy")</f>
        <v>2021</v>
      </c>
      <c r="F472" s="3" t="s">
        <v>9</v>
      </c>
      <c r="G472" s="3">
        <v>366</v>
      </c>
      <c r="H472" s="5" t="s">
        <v>61</v>
      </c>
      <c r="I472" s="3" t="s">
        <v>108</v>
      </c>
      <c r="J472" s="3">
        <f>IFERROR(VLOOKUP(Table1[[#This Row],[FoamType]],$CB$1:$CC$25,2,FALSE),0)</f>
        <v>25</v>
      </c>
      <c r="K472" s="3">
        <v>234</v>
      </c>
      <c r="L472" s="3">
        <v>110</v>
      </c>
      <c r="M472" s="3">
        <v>29</v>
      </c>
      <c r="Q472" s="15">
        <v>30</v>
      </c>
      <c r="R472" s="3">
        <v>1</v>
      </c>
      <c r="S472" s="3">
        <v>29</v>
      </c>
      <c r="T472" s="3">
        <f t="shared" si="63"/>
        <v>0.74646000000000001</v>
      </c>
      <c r="U472" s="4">
        <f t="shared" si="64"/>
        <v>0.74646000000000001</v>
      </c>
      <c r="X472" s="4">
        <f>IFERROR(   Table1[[#This Row],[البلوكات /م3]]+Table1[[#This Row],[البواقى
 المنصرفه
/م3]]-Table1[[#This Row],[البواقى
/م3]],0)</f>
        <v>0.75</v>
      </c>
      <c r="Y472" s="21">
        <f t="shared" si="65"/>
        <v>0</v>
      </c>
      <c r="AA472" s="12">
        <v>0.75</v>
      </c>
      <c r="AB472" s="15">
        <v>30</v>
      </c>
      <c r="AC472" s="20">
        <v>0</v>
      </c>
      <c r="AD472" s="9">
        <f>IFERROR((Table1[[#This Row],[إجمالى الإستهلاك
/م3]]-Table1[[#This Row],[الكمية 
المنتجة
/م3
 ]]),0)</f>
        <v>3.5399999999999876E-3</v>
      </c>
      <c r="AE472" s="29">
        <f>IFERROR((Table1[[#This Row],[الهالك
/م3]]/Table1[[#This Row],[إجمالى الإستهلاك
/م3]]),0)</f>
        <v>4.7199999999999838E-3</v>
      </c>
      <c r="AG472" s="5">
        <f>IFERROR((Table1[[#This Row],[عدد
البلوكات]]*0.12),"")</f>
        <v>0</v>
      </c>
      <c r="AH47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0.04</v>
      </c>
      <c r="AJ472" s="59">
        <f>IFERROR(Table1[[#This Row],[Plan Hour]]/Table1[[#This Row],[ساعات
العمل
الفعلية]],0)</f>
        <v>0</v>
      </c>
      <c r="AK472" s="1">
        <f>IFERROR((Table1[[#This Row],[الكمية 
الفعلية
/م3]]-Table1[[#This Row],[الكمية 
المنتجة
/م3
 ]]),"")</f>
        <v>0</v>
      </c>
      <c r="AU472" s="18"/>
      <c r="AV472" s="18"/>
      <c r="AW472" s="1"/>
      <c r="AX472" s="1"/>
      <c r="AY472" s="1"/>
      <c r="AZ472" s="1"/>
      <c r="BA472" s="1"/>
      <c r="BB472" s="1" t="e">
        <f t="shared" si="66"/>
        <v>#DIV/0!</v>
      </c>
      <c r="BC472" s="1"/>
      <c r="BD472" s="1" t="e">
        <f t="shared" si="68"/>
        <v>#DIV/0!</v>
      </c>
      <c r="BE472" s="1"/>
      <c r="BF472" s="33">
        <f t="shared" si="67"/>
        <v>0</v>
      </c>
      <c r="BG472" s="11" t="e">
        <f t="shared" ref="BG472:BG535" si="69">(BD472*BE472)/7.32</f>
        <v>#DIV/0!</v>
      </c>
      <c r="CB472"/>
      <c r="CC472"/>
      <c r="CD472"/>
      <c r="CE472" s="83"/>
      <c r="CF472"/>
      <c r="CG472"/>
      <c r="CH472"/>
      <c r="CI472"/>
      <c r="CJ472"/>
      <c r="CK472"/>
      <c r="CL472"/>
      <c r="CM472"/>
      <c r="CN472"/>
      <c r="CO472"/>
      <c r="CP472"/>
    </row>
    <row r="473" spans="1:94" ht="22.5" customHeight="1">
      <c r="A473" s="22">
        <v>44233</v>
      </c>
      <c r="B473" s="3" t="str">
        <f>TEXT(Table1[[#This Row],[Date]],"dddd")</f>
        <v>السبت</v>
      </c>
      <c r="C473" s="3">
        <f>WEEKNUM(Table1[[#This Row],[Date]],16)</f>
        <v>7</v>
      </c>
      <c r="D473" s="3" t="str">
        <f>TEXT(Table1[[#This Row],[Date]],"mmmm")</f>
        <v>فبراير</v>
      </c>
      <c r="E473" s="3" t="str">
        <f>TEXT(Table1[[#This Row],[Date]],"yyyy")</f>
        <v>2021</v>
      </c>
      <c r="F473" s="3" t="s">
        <v>9</v>
      </c>
      <c r="G473" s="3">
        <v>366</v>
      </c>
      <c r="H473" s="5" t="s">
        <v>61</v>
      </c>
      <c r="I473" s="3" t="s">
        <v>108</v>
      </c>
      <c r="J473" s="3">
        <f>IFERROR(VLOOKUP(Table1[[#This Row],[FoamType]],$CB$1:$CC$25,2,FALSE),0)</f>
        <v>25</v>
      </c>
      <c r="K473" s="3">
        <v>182.5</v>
      </c>
      <c r="L473" s="3">
        <v>110</v>
      </c>
      <c r="M473" s="3">
        <v>29</v>
      </c>
      <c r="Q473" s="15">
        <v>30</v>
      </c>
      <c r="R473" s="3">
        <v>1</v>
      </c>
      <c r="S473" s="3">
        <v>29</v>
      </c>
      <c r="T473" s="3">
        <f t="shared" si="63"/>
        <v>0.582175</v>
      </c>
      <c r="U473" s="4">
        <f t="shared" si="64"/>
        <v>0.582175</v>
      </c>
      <c r="X473" s="4">
        <f>IFERROR(   Table1[[#This Row],[البلوكات /م3]]+Table1[[#This Row],[البواقى
 المنصرفه
/م3]]-Table1[[#This Row],[البواقى
/م3]],0)</f>
        <v>0.6</v>
      </c>
      <c r="Y473" s="21">
        <f t="shared" si="65"/>
        <v>0</v>
      </c>
      <c r="AA473" s="12">
        <v>0.6</v>
      </c>
      <c r="AB473" s="15">
        <v>30</v>
      </c>
      <c r="AC473" s="20">
        <v>0</v>
      </c>
      <c r="AD473" s="9">
        <f>IFERROR((Table1[[#This Row],[إجمالى الإستهلاك
/م3]]-Table1[[#This Row],[الكمية 
المنتجة
/م3
 ]]),0)</f>
        <v>1.782499999999998E-2</v>
      </c>
      <c r="AE473" s="29">
        <f>IFERROR((Table1[[#This Row],[الهالك
/م3]]/Table1[[#This Row],[إجمالى الإستهلاك
/م3]]),0)</f>
        <v>2.9708333333333302E-2</v>
      </c>
      <c r="AG473" s="5">
        <f>IFERROR((Table1[[#This Row],[عدد
البلوكات]]*0.12),"")</f>
        <v>0</v>
      </c>
      <c r="AH47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0.04</v>
      </c>
      <c r="AJ473" s="59">
        <f>IFERROR(Table1[[#This Row],[Plan Hour]]/Table1[[#This Row],[ساعات
العمل
الفعلية]],0)</f>
        <v>0</v>
      </c>
      <c r="AK473" s="1">
        <f>IFERROR((Table1[[#This Row],[الكمية 
الفعلية
/م3]]-Table1[[#This Row],[الكمية 
المنتجة
/م3
 ]]),"")</f>
        <v>0</v>
      </c>
      <c r="AU473" s="18"/>
      <c r="AV473" s="18"/>
      <c r="AW473" s="1"/>
      <c r="AX473" s="1"/>
      <c r="AY473" s="1"/>
      <c r="AZ473" s="1"/>
      <c r="BA473" s="1"/>
      <c r="BB473" s="1" t="e">
        <f t="shared" si="66"/>
        <v>#DIV/0!</v>
      </c>
      <c r="BC473" s="1"/>
      <c r="BD473" s="1" t="e">
        <f t="shared" si="68"/>
        <v>#DIV/0!</v>
      </c>
      <c r="BE473" s="1"/>
      <c r="BF473" s="33">
        <f t="shared" si="67"/>
        <v>0</v>
      </c>
      <c r="BG473" s="11" t="e">
        <f t="shared" si="69"/>
        <v>#DIV/0!</v>
      </c>
      <c r="CB473"/>
      <c r="CC473"/>
      <c r="CD473"/>
      <c r="CE473" s="83"/>
      <c r="CF473"/>
      <c r="CG473"/>
      <c r="CH473"/>
      <c r="CI473"/>
      <c r="CJ473"/>
      <c r="CK473"/>
      <c r="CL473"/>
      <c r="CM473"/>
      <c r="CN473"/>
      <c r="CO473"/>
      <c r="CP473"/>
    </row>
    <row r="474" spans="1:94" ht="22.5" customHeight="1">
      <c r="A474" s="22">
        <v>44234</v>
      </c>
      <c r="B474" s="9" t="str">
        <f>TEXT(Table1[[#This Row],[Date]],"dddd")</f>
        <v>الأحد</v>
      </c>
      <c r="C474" s="9">
        <f>WEEKNUM(Table1[[#This Row],[Date]],16)</f>
        <v>7</v>
      </c>
      <c r="D474" s="9" t="str">
        <f>TEXT(Table1[[#This Row],[Date]],"mmmm")</f>
        <v>فبراير</v>
      </c>
      <c r="E474" s="9" t="str">
        <f>TEXT(Table1[[#This Row],[Date]],"yyyy")</f>
        <v>2021</v>
      </c>
      <c r="F474" s="9" t="s">
        <v>9</v>
      </c>
      <c r="G474" s="9">
        <v>596</v>
      </c>
      <c r="H474" s="9" t="s">
        <v>204</v>
      </c>
      <c r="I474" s="9" t="s">
        <v>91</v>
      </c>
      <c r="J474" s="3">
        <f>IFERROR(VLOOKUP(Table1[[#This Row],[FoamType]],$CB$1:$CC$25,2,FALSE),0)</f>
        <v>1</v>
      </c>
      <c r="K474" s="9">
        <v>200</v>
      </c>
      <c r="L474" s="9">
        <v>10</v>
      </c>
      <c r="M474" s="9">
        <v>1</v>
      </c>
      <c r="N474" s="9"/>
      <c r="O474" s="9"/>
      <c r="P474" s="9"/>
      <c r="Q474" s="9">
        <v>10</v>
      </c>
      <c r="R474" s="9">
        <v>2000</v>
      </c>
      <c r="S474" s="9">
        <v>1.1000000000000001</v>
      </c>
      <c r="T474" s="9">
        <f t="shared" si="63"/>
        <v>4.4000000000000004</v>
      </c>
      <c r="U474" s="9">
        <v>2</v>
      </c>
      <c r="V474" s="9"/>
      <c r="W474" s="9"/>
      <c r="X474" s="9">
        <f>IFERROR(   Table1[[#This Row],[البلوكات /م3]]+Table1[[#This Row],[البواقى
 المنصرفه
/م3]]-Table1[[#This Row],[البواقى
/م3]],0)</f>
        <v>2.6</v>
      </c>
      <c r="Y474" s="9">
        <f t="shared" si="65"/>
        <v>0</v>
      </c>
      <c r="Z474" s="9">
        <v>0</v>
      </c>
      <c r="AA474" s="9">
        <v>2.6</v>
      </c>
      <c r="AB474" s="9">
        <v>10</v>
      </c>
      <c r="AC474" s="9">
        <v>0</v>
      </c>
      <c r="AD474" s="9">
        <f>IFERROR((Table1[[#This Row],[إجمالى الإستهلاك
/م3]]-Table1[[#This Row],[الكمية 
المنتجة
/م3
 ]]),0)</f>
        <v>0.60000000000000009</v>
      </c>
      <c r="AE474" s="29">
        <f>IFERROR((Table1[[#This Row],[الهالك
/م3]]/Table1[[#This Row],[إجمالى الإستهلاك
/م3]]),0)</f>
        <v>0.23076923076923078</v>
      </c>
      <c r="AF474" s="9"/>
      <c r="AG474" s="9">
        <f>IFERROR((Table1[[#This Row],[عدد
البلوكات]]*0.12),"")</f>
        <v>0</v>
      </c>
      <c r="AH474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I474" s="9">
        <v>81</v>
      </c>
      <c r="AJ474" s="60">
        <f>IFERROR(Table1[[#This Row],[Plan Hour]]/Table1[[#This Row],[ساعات
العمل
الفعلية]],0)</f>
        <v>2.4691358024691357E-2</v>
      </c>
      <c r="AK474" s="9">
        <f>IFERROR((Table1[[#This Row],[الكمية 
الفعلية
/م3]]-Table1[[#This Row],[الكمية 
المنتجة
/م3
 ]]),"")</f>
        <v>2.4000000000000004</v>
      </c>
      <c r="AL474" s="9"/>
      <c r="AM474" s="9"/>
      <c r="AN474" s="9"/>
      <c r="AO474" s="9"/>
      <c r="AP474" s="9">
        <v>0</v>
      </c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 t="e">
        <f t="shared" si="66"/>
        <v>#DIV/0!</v>
      </c>
      <c r="BC474" s="9"/>
      <c r="BD474" s="9" t="e">
        <f t="shared" si="68"/>
        <v>#DIV/0!</v>
      </c>
      <c r="BE474" s="9"/>
      <c r="BF474" s="9">
        <f t="shared" si="67"/>
        <v>0</v>
      </c>
      <c r="BG474" s="9" t="e">
        <f t="shared" si="69"/>
        <v>#DIV/0!</v>
      </c>
      <c r="CB474"/>
      <c r="CC474"/>
      <c r="CD474"/>
      <c r="CE474" s="83"/>
      <c r="CF474"/>
      <c r="CG474"/>
      <c r="CH474"/>
      <c r="CI474"/>
      <c r="CJ474"/>
      <c r="CK474"/>
      <c r="CL474"/>
      <c r="CM474"/>
      <c r="CN474"/>
      <c r="CO474"/>
      <c r="CP474"/>
    </row>
    <row r="475" spans="1:94" ht="22.5" customHeight="1">
      <c r="A475" s="22">
        <v>44234</v>
      </c>
      <c r="B475" s="3" t="str">
        <f>TEXT(Table1[[#This Row],[Date]],"dddd")</f>
        <v>الأحد</v>
      </c>
      <c r="C475" s="3">
        <f>WEEKNUM(Table1[[#This Row],[Date]],16)</f>
        <v>7</v>
      </c>
      <c r="D475" s="3" t="str">
        <f>TEXT(Table1[[#This Row],[Date]],"mmmm")</f>
        <v>فبراير</v>
      </c>
      <c r="E475" s="3" t="str">
        <f>TEXT(Table1[[#This Row],[Date]],"yyyy")</f>
        <v>2021</v>
      </c>
      <c r="F475" s="3" t="s">
        <v>9</v>
      </c>
      <c r="G475" s="3">
        <v>555</v>
      </c>
      <c r="H475" s="5" t="s">
        <v>41</v>
      </c>
      <c r="I475" s="3" t="s">
        <v>91</v>
      </c>
      <c r="J475" s="3">
        <f>IFERROR(VLOOKUP(Table1[[#This Row],[FoamType]],$CB$1:$CC$25,2,FALSE),0)</f>
        <v>1</v>
      </c>
      <c r="K475" s="3">
        <v>198</v>
      </c>
      <c r="L475" s="3">
        <v>65</v>
      </c>
      <c r="M475" s="3">
        <v>1</v>
      </c>
      <c r="Q475" s="15">
        <v>8</v>
      </c>
      <c r="R475" s="3">
        <v>1</v>
      </c>
      <c r="S475" s="3">
        <v>1.2</v>
      </c>
      <c r="T475" s="3">
        <f t="shared" si="63"/>
        <v>1.5443999999999999E-2</v>
      </c>
      <c r="U475" s="4">
        <f t="shared" si="64"/>
        <v>1.2869999999999999E-2</v>
      </c>
      <c r="X475" s="4">
        <f>IFERROR(   Table1[[#This Row],[البلوكات /م3]]+Table1[[#This Row],[البواقى
 المنصرفه
/م3]]-Table1[[#This Row],[البواقى
/م3]],0)</f>
        <v>1.2869999999999999E-2</v>
      </c>
      <c r="Y475" s="21">
        <f t="shared" si="65"/>
        <v>0</v>
      </c>
      <c r="AA475" s="12">
        <v>1.2869999999999999E-2</v>
      </c>
      <c r="AB475" s="15">
        <v>8</v>
      </c>
      <c r="AC475" s="20">
        <v>0</v>
      </c>
      <c r="AD475" s="9">
        <f>IFERROR((Table1[[#This Row],[إجمالى الإستهلاك
/م3]]-Table1[[#This Row],[الكمية 
المنتجة
/م3
 ]]),0)</f>
        <v>0</v>
      </c>
      <c r="AE475" s="29">
        <f>IFERROR((Table1[[#This Row],[الهالك
/م3]]/Table1[[#This Row],[إجمالى الإستهلاك
/م3]]),0)</f>
        <v>0</v>
      </c>
      <c r="AG475" s="5">
        <f>IFERROR((Table1[[#This Row],[عدد
البلوكات]]*0.12),"")</f>
        <v>0</v>
      </c>
      <c r="AH47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1.2869999999999999E-2</v>
      </c>
      <c r="AJ475" s="59">
        <f>IFERROR(Table1[[#This Row],[Plan Hour]]/Table1[[#This Row],[ساعات
العمل
الفعلية]],0)</f>
        <v>0</v>
      </c>
      <c r="AK475" s="1">
        <f>IFERROR((Table1[[#This Row],[الكمية 
الفعلية
/م3]]-Table1[[#This Row],[الكمية 
المنتجة
/م3
 ]]),"")</f>
        <v>2.5739999999999999E-3</v>
      </c>
      <c r="AU475" s="18"/>
      <c r="AV475" s="18"/>
      <c r="AW475" s="1"/>
      <c r="AX475" s="1"/>
      <c r="AY475" s="1"/>
      <c r="AZ475" s="1"/>
      <c r="BA475" s="1"/>
      <c r="BB475" s="1" t="e">
        <f t="shared" si="66"/>
        <v>#DIV/0!</v>
      </c>
      <c r="BC475" s="1"/>
      <c r="BD475" s="1" t="e">
        <f t="shared" si="68"/>
        <v>#DIV/0!</v>
      </c>
      <c r="BE475" s="1"/>
      <c r="BF475" s="33">
        <f t="shared" si="67"/>
        <v>0</v>
      </c>
      <c r="BG475" s="11" t="e">
        <f t="shared" si="69"/>
        <v>#DIV/0!</v>
      </c>
      <c r="CB475"/>
      <c r="CC475"/>
      <c r="CD475"/>
      <c r="CE475" s="83"/>
      <c r="CF475"/>
      <c r="CG475"/>
      <c r="CH475"/>
      <c r="CI475"/>
      <c r="CJ475"/>
      <c r="CK475"/>
      <c r="CL475"/>
      <c r="CM475"/>
      <c r="CN475"/>
      <c r="CO475"/>
      <c r="CP475"/>
    </row>
    <row r="476" spans="1:94" ht="22.5" customHeight="1">
      <c r="A476" s="22">
        <v>44234</v>
      </c>
      <c r="B476" s="3" t="str">
        <f>TEXT(Table1[[#This Row],[Date]],"dddd")</f>
        <v>الأحد</v>
      </c>
      <c r="C476" s="3">
        <f>WEEKNUM(Table1[[#This Row],[Date]],16)</f>
        <v>7</v>
      </c>
      <c r="D476" s="3" t="str">
        <f>TEXT(Table1[[#This Row],[Date]],"mmmm")</f>
        <v>فبراير</v>
      </c>
      <c r="E476" s="3" t="str">
        <f>TEXT(Table1[[#This Row],[Date]],"yyyy")</f>
        <v>2021</v>
      </c>
      <c r="F476" s="3" t="s">
        <v>9</v>
      </c>
      <c r="G476" s="3">
        <v>575</v>
      </c>
      <c r="H476" s="5" t="s">
        <v>205</v>
      </c>
      <c r="I476" s="3" t="s">
        <v>96</v>
      </c>
      <c r="J476" s="3">
        <f>IFERROR(VLOOKUP(Table1[[#This Row],[FoamType]],$CB$1:$CC$25,2,FALSE),0)</f>
        <v>200</v>
      </c>
      <c r="K476" s="3">
        <v>18</v>
      </c>
      <c r="L476" s="3">
        <v>9</v>
      </c>
      <c r="M476" s="3">
        <v>9</v>
      </c>
      <c r="Q476" s="15">
        <v>17</v>
      </c>
      <c r="R476" s="3">
        <v>4000</v>
      </c>
      <c r="S476" s="3">
        <v>9.1</v>
      </c>
      <c r="T476" s="3">
        <f t="shared" si="63"/>
        <v>5.8967999999999998</v>
      </c>
      <c r="U476" s="4">
        <f t="shared" si="64"/>
        <v>5.8319999999999999</v>
      </c>
      <c r="W476" s="4">
        <v>17</v>
      </c>
      <c r="X476" s="4">
        <f>IFERROR(   Table1[[#This Row],[البلوكات /م3]]+Table1[[#This Row],[البواقى
 المنصرفه
/م3]]-Table1[[#This Row],[البواقى
/م3]],0)</f>
        <v>7.32</v>
      </c>
      <c r="Y476" s="21">
        <f t="shared" si="65"/>
        <v>7.32</v>
      </c>
      <c r="Z476" s="3">
        <v>1</v>
      </c>
      <c r="AA476" s="12">
        <v>0</v>
      </c>
      <c r="AB476" s="15">
        <v>17</v>
      </c>
      <c r="AC476" s="20">
        <v>0</v>
      </c>
      <c r="AD476" s="9">
        <f>IFERROR((Table1[[#This Row],[إجمالى الإستهلاك
/م3]]-Table1[[#This Row],[الكمية 
المنتجة
/م3
 ]]),0)</f>
        <v>1.4880000000000004</v>
      </c>
      <c r="AE476" s="29">
        <f>IFERROR((Table1[[#This Row],[الهالك
/م3]]/Table1[[#This Row],[إجمالى الإستهلاك
/م3]]),0)</f>
        <v>0.20327868852459022</v>
      </c>
      <c r="AG476" s="5">
        <f>IFERROR((Table1[[#This Row],[عدد
البلوكات]]*0.12),"")</f>
        <v>0.12</v>
      </c>
      <c r="AH47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20</v>
      </c>
      <c r="AJ476" s="59">
        <f>IFERROR(Table1[[#This Row],[Plan Hour]]/Table1[[#This Row],[ساعات
العمل
الفعلية]],0)</f>
        <v>0</v>
      </c>
      <c r="AK476" s="1">
        <f>IFERROR((Table1[[#This Row],[الكمية 
الفعلية
/م3]]-Table1[[#This Row],[الكمية 
المنتجة
/م3
 ]]),"")</f>
        <v>6.4799999999999969E-2</v>
      </c>
      <c r="AU476" s="18"/>
      <c r="AV476" s="18"/>
      <c r="AW476" s="1"/>
      <c r="AX476" s="1"/>
      <c r="AY476" s="1"/>
      <c r="AZ476" s="1"/>
      <c r="BA476" s="1"/>
      <c r="BB476" s="1" t="e">
        <f t="shared" si="66"/>
        <v>#DIV/0!</v>
      </c>
      <c r="BC476" s="1"/>
      <c r="BD476" s="1" t="e">
        <f t="shared" si="68"/>
        <v>#DIV/0!</v>
      </c>
      <c r="BE476" s="1"/>
      <c r="BF476" s="33">
        <f t="shared" si="67"/>
        <v>0</v>
      </c>
      <c r="BG476" s="11" t="e">
        <f t="shared" si="69"/>
        <v>#DIV/0!</v>
      </c>
      <c r="CB476"/>
      <c r="CC476"/>
      <c r="CD476"/>
      <c r="CE476" s="83"/>
      <c r="CF476"/>
      <c r="CG476"/>
      <c r="CH476"/>
      <c r="CI476"/>
      <c r="CJ476"/>
      <c r="CK476"/>
      <c r="CL476"/>
      <c r="CM476"/>
      <c r="CN476"/>
      <c r="CO476"/>
      <c r="CP476"/>
    </row>
    <row r="477" spans="1:94" ht="22.5" customHeight="1">
      <c r="A477" s="22">
        <v>44234</v>
      </c>
      <c r="B477" s="3" t="str">
        <f>TEXT(Table1[[#This Row],[Date]],"dddd")</f>
        <v>الأحد</v>
      </c>
      <c r="C477" s="3">
        <f>WEEKNUM(Table1[[#This Row],[Date]],16)</f>
        <v>7</v>
      </c>
      <c r="D477" s="3" t="str">
        <f>TEXT(Table1[[#This Row],[Date]],"mmmm")</f>
        <v>فبراير</v>
      </c>
      <c r="E477" s="3" t="str">
        <f>TEXT(Table1[[#This Row],[Date]],"yyyy")</f>
        <v>2021</v>
      </c>
      <c r="F477" s="3" t="s">
        <v>9</v>
      </c>
      <c r="G477" s="3">
        <v>365</v>
      </c>
      <c r="H477" s="5" t="s">
        <v>76</v>
      </c>
      <c r="I477" s="3" t="s">
        <v>135</v>
      </c>
      <c r="J477" s="3">
        <f>IFERROR(VLOOKUP(Table1[[#This Row],[FoamType]],$CB$1:$CC$25,2,FALSE),0)</f>
        <v>1.5</v>
      </c>
      <c r="K477" s="3">
        <v>40</v>
      </c>
      <c r="L477" s="3">
        <v>30</v>
      </c>
      <c r="M477" s="3">
        <v>25</v>
      </c>
      <c r="Q477" s="15">
        <v>35</v>
      </c>
      <c r="R477" s="3">
        <v>825</v>
      </c>
      <c r="S477" s="3">
        <v>25</v>
      </c>
      <c r="T477" s="3">
        <f t="shared" si="63"/>
        <v>24.75</v>
      </c>
      <c r="U477" s="4">
        <f t="shared" si="64"/>
        <v>24.75</v>
      </c>
      <c r="W477" s="4">
        <v>35</v>
      </c>
      <c r="X477" s="4">
        <f>IFERROR(   Table1[[#This Row],[البلوكات /م3]]+Table1[[#This Row],[البواقى
 المنصرفه
/م3]]-Table1[[#This Row],[البواقى
/م3]],0)</f>
        <v>29.61</v>
      </c>
      <c r="Y477" s="21">
        <f t="shared" si="65"/>
        <v>21.96</v>
      </c>
      <c r="Z477" s="3">
        <v>3</v>
      </c>
      <c r="AA477" s="12">
        <v>9.15</v>
      </c>
      <c r="AB477" s="15">
        <v>35</v>
      </c>
      <c r="AC477" s="20">
        <v>1.5</v>
      </c>
      <c r="AD477" s="9">
        <f>IFERROR((Table1[[#This Row],[إجمالى الإستهلاك
/م3]]-Table1[[#This Row],[الكمية 
المنتجة
/م3
 ]]),0)</f>
        <v>4.8599999999999994</v>
      </c>
      <c r="AE477" s="29">
        <f>IFERROR((Table1[[#This Row],[الهالك
/م3]]/Table1[[#This Row],[إجمالى الإستهلاك
/م3]]),0)</f>
        <v>0.1641337386018237</v>
      </c>
      <c r="AG477" s="5">
        <f>IFERROR((Table1[[#This Row],[عدد
البلوكات]]*0.12),"")</f>
        <v>0.36</v>
      </c>
      <c r="AH47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16.5</v>
      </c>
      <c r="AJ477" s="59">
        <f>IFERROR(Table1[[#This Row],[Plan Hour]]/Table1[[#This Row],[ساعات
العمل
الفعلية]],0)</f>
        <v>0</v>
      </c>
      <c r="AK477" s="1">
        <f>IFERROR((Table1[[#This Row],[الكمية 
الفعلية
/م3]]-Table1[[#This Row],[الكمية 
المنتجة
/م3
 ]]),"")</f>
        <v>0</v>
      </c>
      <c r="AU477" s="18"/>
      <c r="AV477" s="18"/>
      <c r="AW477" s="1"/>
      <c r="AX477" s="1"/>
      <c r="AY477" s="1"/>
      <c r="AZ477" s="1"/>
      <c r="BA477" s="1"/>
      <c r="BB477" s="1" t="e">
        <f t="shared" si="66"/>
        <v>#DIV/0!</v>
      </c>
      <c r="BC477" s="1"/>
      <c r="BD477" s="1" t="e">
        <f t="shared" si="68"/>
        <v>#DIV/0!</v>
      </c>
      <c r="BE477" s="1"/>
      <c r="BF477" s="33">
        <f t="shared" si="67"/>
        <v>0</v>
      </c>
      <c r="BG477" s="11" t="e">
        <f t="shared" si="69"/>
        <v>#DIV/0!</v>
      </c>
      <c r="CB477"/>
      <c r="CC477"/>
      <c r="CD477"/>
      <c r="CE477" s="83"/>
      <c r="CF477"/>
      <c r="CG477"/>
      <c r="CH477"/>
      <c r="CI477"/>
      <c r="CJ477"/>
      <c r="CK477"/>
      <c r="CL477"/>
      <c r="CM477"/>
      <c r="CN477"/>
      <c r="CO477"/>
      <c r="CP477"/>
    </row>
    <row r="478" spans="1:94" ht="22.5" customHeight="1">
      <c r="A478" s="22">
        <v>44234</v>
      </c>
      <c r="B478" s="3" t="str">
        <f>TEXT(Table1[[#This Row],[Date]],"dddd")</f>
        <v>الأحد</v>
      </c>
      <c r="C478" s="3">
        <f>WEEKNUM(Table1[[#This Row],[Date]],16)</f>
        <v>7</v>
      </c>
      <c r="D478" s="3" t="str">
        <f>TEXT(Table1[[#This Row],[Date]],"mmmm")</f>
        <v>فبراير</v>
      </c>
      <c r="E478" s="3" t="str">
        <f>TEXT(Table1[[#This Row],[Date]],"yyyy")</f>
        <v>2021</v>
      </c>
      <c r="F478" s="3" t="s">
        <v>9</v>
      </c>
      <c r="G478" s="3">
        <v>582</v>
      </c>
      <c r="H478" s="5" t="s">
        <v>203</v>
      </c>
      <c r="I478" s="3" t="s">
        <v>85</v>
      </c>
      <c r="J478" s="3">
        <f>IFERROR(VLOOKUP(Table1[[#This Row],[FoamType]],$CB$1:$CC$25,2,FALSE),0)</f>
        <v>2.5</v>
      </c>
      <c r="K478" s="3">
        <v>50</v>
      </c>
      <c r="L478" s="3">
        <v>50</v>
      </c>
      <c r="M478" s="3">
        <v>24</v>
      </c>
      <c r="Q478" s="15">
        <v>20</v>
      </c>
      <c r="R478" s="3">
        <v>80</v>
      </c>
      <c r="S478" s="3">
        <v>24</v>
      </c>
      <c r="T478" s="3">
        <f t="shared" si="63"/>
        <v>4.8</v>
      </c>
      <c r="U478" s="4">
        <f t="shared" si="64"/>
        <v>4.8</v>
      </c>
      <c r="X478" s="4">
        <f>IFERROR(   Table1[[#This Row],[البلوكات /م3]]+Table1[[#This Row],[البواقى
 المنصرفه
/م3]]-Table1[[#This Row],[البواقى
/م3]],0)</f>
        <v>7</v>
      </c>
      <c r="Y478" s="21">
        <f t="shared" si="65"/>
        <v>0</v>
      </c>
      <c r="Z478" s="3">
        <v>0</v>
      </c>
      <c r="AA478" s="12">
        <v>10.1</v>
      </c>
      <c r="AB478" s="15">
        <v>20</v>
      </c>
      <c r="AC478" s="20">
        <v>3.1</v>
      </c>
      <c r="AD478" s="9">
        <f>IFERROR((Table1[[#This Row],[إجمالى الإستهلاك
/م3]]-Table1[[#This Row],[الكمية 
المنتجة
/م3
 ]]),0)</f>
        <v>2.2000000000000002</v>
      </c>
      <c r="AE478" s="29">
        <f>IFERROR((Table1[[#This Row],[الهالك
/م3]]/Table1[[#This Row],[إجمالى الإستهلاك
/م3]]),0)</f>
        <v>0.31428571428571433</v>
      </c>
      <c r="AG478" s="5">
        <f>IFERROR((Table1[[#This Row],[عدد
البلوكات]]*0.12),"")</f>
        <v>0</v>
      </c>
      <c r="AH47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1.92</v>
      </c>
      <c r="AJ478" s="59">
        <f>IFERROR(Table1[[#This Row],[Plan Hour]]/Table1[[#This Row],[ساعات
العمل
الفعلية]],0)</f>
        <v>0</v>
      </c>
      <c r="AK478" s="1">
        <f>IFERROR((Table1[[#This Row],[الكمية 
الفعلية
/م3]]-Table1[[#This Row],[الكمية 
المنتجة
/م3
 ]]),"")</f>
        <v>0</v>
      </c>
      <c r="AU478" s="18"/>
      <c r="AV478" s="18"/>
      <c r="AW478" s="1"/>
      <c r="AX478" s="1"/>
      <c r="AY478" s="1"/>
      <c r="AZ478" s="1"/>
      <c r="BA478" s="1"/>
      <c r="BB478" s="1" t="e">
        <f t="shared" si="66"/>
        <v>#DIV/0!</v>
      </c>
      <c r="BC478" s="1"/>
      <c r="BD478" s="1" t="e">
        <f t="shared" si="68"/>
        <v>#DIV/0!</v>
      </c>
      <c r="BE478" s="1"/>
      <c r="BF478" s="33">
        <f t="shared" si="67"/>
        <v>0</v>
      </c>
      <c r="BG478" s="11" t="e">
        <f t="shared" si="69"/>
        <v>#DIV/0!</v>
      </c>
      <c r="CB478"/>
      <c r="CC478"/>
      <c r="CD478"/>
      <c r="CE478" s="83"/>
      <c r="CF478"/>
      <c r="CG478"/>
      <c r="CH478"/>
      <c r="CI478"/>
      <c r="CJ478"/>
      <c r="CK478"/>
      <c r="CL478"/>
      <c r="CM478"/>
      <c r="CN478"/>
      <c r="CO478"/>
      <c r="CP478"/>
    </row>
    <row r="479" spans="1:94" ht="22.5" customHeight="1">
      <c r="A479" s="22">
        <v>44234</v>
      </c>
      <c r="B479" s="3" t="str">
        <f>TEXT(Table1[[#This Row],[Date]],"dddd")</f>
        <v>الأحد</v>
      </c>
      <c r="C479" s="3">
        <f>WEEKNUM(Table1[[#This Row],[Date]],16)</f>
        <v>7</v>
      </c>
      <c r="D479" s="3" t="str">
        <f>TEXT(Table1[[#This Row],[Date]],"mmmm")</f>
        <v>فبراير</v>
      </c>
      <c r="E479" s="3" t="str">
        <f>TEXT(Table1[[#This Row],[Date]],"yyyy")</f>
        <v>2021</v>
      </c>
      <c r="F479" s="3" t="s">
        <v>9</v>
      </c>
      <c r="G479" s="3">
        <v>555</v>
      </c>
      <c r="H479" s="5" t="s">
        <v>41</v>
      </c>
      <c r="I479" s="3" t="s">
        <v>92</v>
      </c>
      <c r="J479" s="3">
        <f>IFERROR(VLOOKUP(Table1[[#This Row],[FoamType]],$CB$1:$CC$25,2,FALSE),0)</f>
        <v>0.6</v>
      </c>
      <c r="K479" s="3">
        <v>20</v>
      </c>
      <c r="L479" s="3">
        <v>20</v>
      </c>
      <c r="M479" s="3">
        <v>4</v>
      </c>
      <c r="Q479" s="15">
        <v>17</v>
      </c>
      <c r="R479" s="3">
        <v>1</v>
      </c>
      <c r="S479" s="3">
        <v>4.0999999999999996</v>
      </c>
      <c r="T479" s="3">
        <f t="shared" si="63"/>
        <v>1.6399999999999997E-3</v>
      </c>
      <c r="U479" s="4">
        <f t="shared" si="64"/>
        <v>1.6000000000000001E-3</v>
      </c>
      <c r="X479" s="4">
        <f>IFERROR(   Table1[[#This Row],[البلوكات /م3]]+Table1[[#This Row],[البواقى
 المنصرفه
/م3]]-Table1[[#This Row],[البواقى
/م3]],0)</f>
        <v>1.6000000000000001E-3</v>
      </c>
      <c r="Y479" s="21">
        <f t="shared" si="65"/>
        <v>0</v>
      </c>
      <c r="AA479" s="12">
        <v>1.6000000000000001E-3</v>
      </c>
      <c r="AB479" s="15">
        <v>17</v>
      </c>
      <c r="AC479" s="20">
        <v>0</v>
      </c>
      <c r="AD479" s="9">
        <f>IFERROR((Table1[[#This Row],[إجمالى الإستهلاك
/م3]]-Table1[[#This Row],[الكمية 
المنتجة
/م3
 ]]),0)</f>
        <v>0</v>
      </c>
      <c r="AE479" s="29">
        <f>IFERROR((Table1[[#This Row],[الهالك
/م3]]/Table1[[#This Row],[إجمالى الإستهلاك
/م3]]),0)</f>
        <v>0</v>
      </c>
      <c r="AG479" s="5">
        <f>IFERROR((Table1[[#This Row],[عدد
البلوكات]]*0.12),"")</f>
        <v>0</v>
      </c>
      <c r="AH47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2.666666666666667E-3</v>
      </c>
      <c r="AJ479" s="59">
        <f>IFERROR(Table1[[#This Row],[Plan Hour]]/Table1[[#This Row],[ساعات
العمل
الفعلية]],0)</f>
        <v>0</v>
      </c>
      <c r="AK479" s="1">
        <f>IFERROR((Table1[[#This Row],[الكمية 
الفعلية
/م3]]-Table1[[#This Row],[الكمية 
المنتجة
/م3
 ]]),"")</f>
        <v>3.9999999999999671E-5</v>
      </c>
      <c r="AU479" s="18"/>
      <c r="AV479" s="18"/>
      <c r="AW479" s="1"/>
      <c r="AX479" s="1"/>
      <c r="AY479" s="1"/>
      <c r="AZ479" s="1"/>
      <c r="BA479" s="1"/>
      <c r="BB479" s="1" t="e">
        <f t="shared" si="66"/>
        <v>#DIV/0!</v>
      </c>
      <c r="BC479" s="1"/>
      <c r="BD479" s="1" t="e">
        <f t="shared" si="68"/>
        <v>#DIV/0!</v>
      </c>
      <c r="BE479" s="1"/>
      <c r="BF479" s="33">
        <f t="shared" si="67"/>
        <v>0</v>
      </c>
      <c r="BG479" s="11" t="e">
        <f t="shared" si="69"/>
        <v>#DIV/0!</v>
      </c>
      <c r="CB479"/>
      <c r="CC479"/>
      <c r="CD479"/>
      <c r="CE479" s="83"/>
      <c r="CF479"/>
      <c r="CG479"/>
      <c r="CH479"/>
      <c r="CI479"/>
      <c r="CJ479"/>
      <c r="CK479"/>
      <c r="CL479"/>
      <c r="CM479"/>
      <c r="CN479"/>
      <c r="CO479"/>
      <c r="CP479"/>
    </row>
    <row r="480" spans="1:94" ht="22.5" customHeight="1">
      <c r="A480" s="22">
        <v>44234</v>
      </c>
      <c r="B480" s="3" t="str">
        <f>TEXT(Table1[[#This Row],[Date]],"dddd")</f>
        <v>الأحد</v>
      </c>
      <c r="C480" s="3">
        <f>WEEKNUM(Table1[[#This Row],[Date]],16)</f>
        <v>7</v>
      </c>
      <c r="D480" s="3" t="str">
        <f>TEXT(Table1[[#This Row],[Date]],"mmmm")</f>
        <v>فبراير</v>
      </c>
      <c r="E480" s="3" t="str">
        <f>TEXT(Table1[[#This Row],[Date]],"yyyy")</f>
        <v>2021</v>
      </c>
      <c r="F480" s="3" t="s">
        <v>9</v>
      </c>
      <c r="G480" s="3">
        <v>366</v>
      </c>
      <c r="H480" s="5" t="s">
        <v>61</v>
      </c>
      <c r="I480" s="3" t="s">
        <v>201</v>
      </c>
      <c r="J480" s="3">
        <f>IFERROR(VLOOKUP(Table1[[#This Row],[FoamType]],$CB$1:$CC$25,2,FALSE),0)</f>
        <v>1.25</v>
      </c>
      <c r="K480" s="3">
        <v>240</v>
      </c>
      <c r="L480" s="3">
        <v>110</v>
      </c>
      <c r="M480" s="3">
        <v>29</v>
      </c>
      <c r="Q480" s="15">
        <v>30</v>
      </c>
      <c r="R480" s="3">
        <v>8</v>
      </c>
      <c r="S480" s="3">
        <v>29</v>
      </c>
      <c r="T480" s="3">
        <f t="shared" si="63"/>
        <v>6.1247999999999996</v>
      </c>
      <c r="U480" s="4">
        <f t="shared" si="64"/>
        <v>6.1247999999999996</v>
      </c>
      <c r="W480" s="4">
        <v>30</v>
      </c>
      <c r="X480" s="4">
        <f>IFERROR(   Table1[[#This Row],[البلوكات /م3]]+Table1[[#This Row],[البواقى
 المنصرفه
/م3]]-Table1[[#This Row],[البواقى
/م3]],0)</f>
        <v>18.849999999999994</v>
      </c>
      <c r="Y480" s="21">
        <v>72.599999999999994</v>
      </c>
      <c r="Z480" s="3">
        <v>11</v>
      </c>
      <c r="AA480" s="12">
        <v>0</v>
      </c>
      <c r="AB480" s="15">
        <v>30</v>
      </c>
      <c r="AC480" s="20">
        <v>53.75</v>
      </c>
      <c r="AD480" s="9">
        <f>IFERROR((Table1[[#This Row],[إجمالى الإستهلاك
/م3]]-Table1[[#This Row],[الكمية 
المنتجة
/م3
 ]]),0)</f>
        <v>12.725199999999994</v>
      </c>
      <c r="AE480" s="29">
        <f>IFERROR((Table1[[#This Row],[الهالك
/م3]]/Table1[[#This Row],[إجمالى الإستهلاك
/م3]]),0)</f>
        <v>0.67507692307692291</v>
      </c>
      <c r="AG480" s="5">
        <f>IFERROR((Table1[[#This Row],[عدد
البلوكات]]*0.12),"")</f>
        <v>1.3199999999999998</v>
      </c>
      <c r="AH48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6.4</v>
      </c>
      <c r="AJ480" s="59">
        <f>IFERROR(Table1[[#This Row],[Plan Hour]]/Table1[[#This Row],[ساعات
العمل
الفعلية]],0)</f>
        <v>0</v>
      </c>
      <c r="AK480" s="1">
        <f>IFERROR((Table1[[#This Row],[الكمية 
الفعلية
/م3]]-Table1[[#This Row],[الكمية 
المنتجة
/م3
 ]]),"")</f>
        <v>0</v>
      </c>
      <c r="AU480" s="18"/>
      <c r="AV480" s="18"/>
      <c r="AW480" s="1"/>
      <c r="AX480" s="1"/>
      <c r="AY480" s="1"/>
      <c r="AZ480" s="1"/>
      <c r="BA480" s="1"/>
      <c r="BB480" s="1" t="e">
        <f t="shared" si="66"/>
        <v>#DIV/0!</v>
      </c>
      <c r="BC480" s="1"/>
      <c r="BD480" s="1" t="e">
        <f t="shared" si="68"/>
        <v>#DIV/0!</v>
      </c>
      <c r="BE480" s="1"/>
      <c r="BF480" s="33">
        <f t="shared" si="67"/>
        <v>0</v>
      </c>
      <c r="BG480" s="11" t="e">
        <f t="shared" si="69"/>
        <v>#DIV/0!</v>
      </c>
      <c r="CB480"/>
      <c r="CC480"/>
      <c r="CD480"/>
      <c r="CE480" s="83"/>
      <c r="CF480"/>
      <c r="CG480"/>
      <c r="CH480"/>
      <c r="CI480"/>
      <c r="CJ480"/>
      <c r="CK480"/>
      <c r="CL480"/>
      <c r="CM480"/>
      <c r="CN480"/>
      <c r="CO480"/>
      <c r="CP480"/>
    </row>
    <row r="481" spans="1:94" ht="22.5" customHeight="1">
      <c r="A481" s="22">
        <v>44234</v>
      </c>
      <c r="B481" s="3" t="str">
        <f>TEXT(Table1[[#This Row],[Date]],"dddd")</f>
        <v>الأحد</v>
      </c>
      <c r="C481" s="3">
        <f>WEEKNUM(Table1[[#This Row],[Date]],16)</f>
        <v>7</v>
      </c>
      <c r="D481" s="3" t="str">
        <f>TEXT(Table1[[#This Row],[Date]],"mmmm")</f>
        <v>فبراير</v>
      </c>
      <c r="E481" s="3" t="str">
        <f>TEXT(Table1[[#This Row],[Date]],"yyyy")</f>
        <v>2021</v>
      </c>
      <c r="F481" s="3" t="s">
        <v>9</v>
      </c>
      <c r="G481" s="3">
        <v>366</v>
      </c>
      <c r="H481" s="5" t="s">
        <v>61</v>
      </c>
      <c r="I481" s="3" t="s">
        <v>201</v>
      </c>
      <c r="J481" s="3">
        <f>IFERROR(VLOOKUP(Table1[[#This Row],[FoamType]],$CB$1:$CC$25,2,FALSE),0)</f>
        <v>1.25</v>
      </c>
      <c r="K481" s="3">
        <v>234</v>
      </c>
      <c r="L481" s="3">
        <v>110</v>
      </c>
      <c r="M481" s="3">
        <v>29</v>
      </c>
      <c r="Q481" s="15">
        <v>30</v>
      </c>
      <c r="R481" s="3">
        <v>8</v>
      </c>
      <c r="S481" s="3">
        <v>29</v>
      </c>
      <c r="T481" s="3">
        <f t="shared" si="63"/>
        <v>5.9716800000000001</v>
      </c>
      <c r="U481" s="4">
        <f t="shared" si="64"/>
        <v>5.9716800000000001</v>
      </c>
      <c r="X481" s="4">
        <f>IFERROR(   Table1[[#This Row],[البلوكات /م3]]+Table1[[#This Row],[البواقى
 المنصرفه
/م3]]-Table1[[#This Row],[البواقى
/م3]],0)</f>
        <v>0</v>
      </c>
      <c r="Y481" s="21">
        <f t="shared" si="65"/>
        <v>0</v>
      </c>
      <c r="AB481" s="15"/>
      <c r="AD481" s="9">
        <f>IFERROR((Table1[[#This Row],[إجمالى الإستهلاك
/م3]]-Table1[[#This Row],[الكمية 
المنتجة
/م3
 ]]),0)</f>
        <v>-5.9716800000000001</v>
      </c>
      <c r="AE481" s="29">
        <f>IFERROR((Table1[[#This Row],[الهالك
/م3]]/Table1[[#This Row],[إجمالى الإستهلاك
/م3]]),0)</f>
        <v>0</v>
      </c>
      <c r="AG481" s="5">
        <f>IFERROR((Table1[[#This Row],[عدد
البلوكات]]*0.12),"")</f>
        <v>0</v>
      </c>
      <c r="AH48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6.4</v>
      </c>
      <c r="AJ481" s="59">
        <f>IFERROR(Table1[[#This Row],[Plan Hour]]/Table1[[#This Row],[ساعات
العمل
الفعلية]],0)</f>
        <v>0</v>
      </c>
      <c r="AK481" s="1">
        <f>IFERROR((Table1[[#This Row],[الكمية 
الفعلية
/م3]]-Table1[[#This Row],[الكمية 
المنتجة
/م3
 ]]),"")</f>
        <v>0</v>
      </c>
      <c r="AU481" s="18"/>
      <c r="AV481" s="18"/>
      <c r="AW481" s="1"/>
      <c r="AX481" s="1"/>
      <c r="AY481" s="1"/>
      <c r="AZ481" s="1"/>
      <c r="BA481" s="1"/>
      <c r="BB481" s="1" t="e">
        <f t="shared" si="66"/>
        <v>#DIV/0!</v>
      </c>
      <c r="BC481" s="1"/>
      <c r="BD481" s="1" t="e">
        <f t="shared" si="68"/>
        <v>#DIV/0!</v>
      </c>
      <c r="BE481" s="1"/>
      <c r="BF481" s="33">
        <f t="shared" si="67"/>
        <v>0</v>
      </c>
      <c r="BG481" s="11" t="e">
        <f t="shared" si="69"/>
        <v>#DIV/0!</v>
      </c>
      <c r="CB481"/>
      <c r="CC481"/>
      <c r="CD481"/>
      <c r="CE481" s="83"/>
      <c r="CF481"/>
      <c r="CG481"/>
      <c r="CH481"/>
      <c r="CI481"/>
      <c r="CJ481"/>
      <c r="CK481"/>
      <c r="CL481"/>
      <c r="CM481"/>
      <c r="CN481"/>
      <c r="CO481"/>
      <c r="CP481"/>
    </row>
    <row r="482" spans="1:94" ht="22.5" customHeight="1">
      <c r="A482" s="22">
        <v>44234</v>
      </c>
      <c r="B482" s="3" t="str">
        <f>TEXT(Table1[[#This Row],[Date]],"dddd")</f>
        <v>الأحد</v>
      </c>
      <c r="C482" s="3">
        <f>WEEKNUM(Table1[[#This Row],[Date]],16)</f>
        <v>7</v>
      </c>
      <c r="D482" s="3" t="str">
        <f>TEXT(Table1[[#This Row],[Date]],"mmmm")</f>
        <v>فبراير</v>
      </c>
      <c r="E482" s="3" t="str">
        <f>TEXT(Table1[[#This Row],[Date]],"yyyy")</f>
        <v>2021</v>
      </c>
      <c r="F482" s="3" t="s">
        <v>9</v>
      </c>
      <c r="G482" s="3">
        <v>366</v>
      </c>
      <c r="H482" s="5" t="s">
        <v>61</v>
      </c>
      <c r="I482" s="3" t="s">
        <v>201</v>
      </c>
      <c r="J482" s="3">
        <f>IFERROR(VLOOKUP(Table1[[#This Row],[FoamType]],$CB$1:$CC$25,2,FALSE),0)</f>
        <v>1.25</v>
      </c>
      <c r="K482" s="3">
        <v>182.5</v>
      </c>
      <c r="L482" s="3">
        <v>110</v>
      </c>
      <c r="M482" s="3">
        <v>29</v>
      </c>
      <c r="Q482" s="15">
        <v>30</v>
      </c>
      <c r="R482" s="3">
        <v>4</v>
      </c>
      <c r="S482" s="3">
        <v>29</v>
      </c>
      <c r="T482" s="3">
        <f t="shared" si="63"/>
        <v>2.3287</v>
      </c>
      <c r="U482" s="4">
        <f t="shared" si="64"/>
        <v>2.3287</v>
      </c>
      <c r="X482" s="4">
        <f>IFERROR(   Table1[[#This Row],[البلوكات /م3]]+Table1[[#This Row],[البواقى
 المنصرفه
/م3]]-Table1[[#This Row],[البواقى
/م3]],0)</f>
        <v>0</v>
      </c>
      <c r="Y482" s="21">
        <f t="shared" si="65"/>
        <v>0</v>
      </c>
      <c r="AB482" s="15"/>
      <c r="AD482" s="9">
        <f>IFERROR((Table1[[#This Row],[إجمالى الإستهلاك
/م3]]-Table1[[#This Row],[الكمية 
المنتجة
/م3
 ]]),0)</f>
        <v>-2.3287</v>
      </c>
      <c r="AE482" s="29">
        <f>IFERROR((Table1[[#This Row],[الهالك
/م3]]/Table1[[#This Row],[إجمالى الإستهلاك
/م3]]),0)</f>
        <v>0</v>
      </c>
      <c r="AG482" s="5">
        <f>IFERROR((Table1[[#This Row],[عدد
البلوكات]]*0.12),"")</f>
        <v>0</v>
      </c>
      <c r="AH48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482" s="59">
        <f>IFERROR(Table1[[#This Row],[Plan Hour]]/Table1[[#This Row],[ساعات
العمل
الفعلية]],0)</f>
        <v>0</v>
      </c>
      <c r="AK482" s="1">
        <f>IFERROR((Table1[[#This Row],[الكمية 
الفعلية
/م3]]-Table1[[#This Row],[الكمية 
المنتجة
/م3
 ]]),"")</f>
        <v>0</v>
      </c>
      <c r="AU482" s="18"/>
      <c r="AV482" s="18"/>
      <c r="AW482" s="1"/>
      <c r="AX482" s="1"/>
      <c r="AY482" s="1"/>
      <c r="AZ482" s="1"/>
      <c r="BA482" s="1"/>
      <c r="BB482" s="1" t="e">
        <f t="shared" si="66"/>
        <v>#DIV/0!</v>
      </c>
      <c r="BC482" s="1"/>
      <c r="BD482" s="1" t="e">
        <f t="shared" si="68"/>
        <v>#DIV/0!</v>
      </c>
      <c r="BE482" s="1"/>
      <c r="BF482" s="33">
        <f t="shared" si="67"/>
        <v>0</v>
      </c>
      <c r="BG482" s="11" t="e">
        <f t="shared" si="69"/>
        <v>#DIV/0!</v>
      </c>
      <c r="CB482"/>
      <c r="CC482"/>
      <c r="CD482"/>
      <c r="CE482" s="83"/>
      <c r="CF482"/>
      <c r="CG482"/>
      <c r="CH482"/>
      <c r="CI482"/>
      <c r="CJ482"/>
      <c r="CK482"/>
      <c r="CL482"/>
      <c r="CM482"/>
      <c r="CN482"/>
      <c r="CO482"/>
      <c r="CP482"/>
    </row>
    <row r="483" spans="1:94" ht="22.5" customHeight="1">
      <c r="A483" s="22">
        <v>44234</v>
      </c>
      <c r="B483" s="9" t="str">
        <f>TEXT(Table1[[#This Row],[Date]],"dddd")</f>
        <v>الأحد</v>
      </c>
      <c r="C483" s="9">
        <f>WEEKNUM(Table1[[#This Row],[Date]],16)</f>
        <v>7</v>
      </c>
      <c r="D483" s="9" t="str">
        <f>TEXT(Table1[[#This Row],[Date]],"mmmm")</f>
        <v>فبراير</v>
      </c>
      <c r="E483" s="9" t="str">
        <f>TEXT(Table1[[#This Row],[Date]],"yyyy")</f>
        <v>2021</v>
      </c>
      <c r="F483" s="9" t="s">
        <v>8</v>
      </c>
      <c r="G483" s="9">
        <v>587</v>
      </c>
      <c r="H483" s="9" t="s">
        <v>202</v>
      </c>
      <c r="I483" s="9" t="s">
        <v>85</v>
      </c>
      <c r="J483" s="3">
        <f>IFERROR(VLOOKUP(Table1[[#This Row],[FoamType]],$CB$1:$CC$25,2,FALSE),0)</f>
        <v>2.5</v>
      </c>
      <c r="K483" s="9">
        <v>40</v>
      </c>
      <c r="L483" s="9">
        <v>20</v>
      </c>
      <c r="M483" s="9">
        <v>19</v>
      </c>
      <c r="N483" s="9"/>
      <c r="O483" s="9"/>
      <c r="P483" s="9"/>
      <c r="Q483" s="9">
        <v>25</v>
      </c>
      <c r="R483" s="9">
        <v>1470</v>
      </c>
      <c r="S483" s="9">
        <v>19</v>
      </c>
      <c r="T483" s="9">
        <f t="shared" si="63"/>
        <v>22.344000000000001</v>
      </c>
      <c r="U483" s="9">
        <f t="shared" si="64"/>
        <v>22.344000000000001</v>
      </c>
      <c r="V483" s="9"/>
      <c r="W483" s="9">
        <v>25</v>
      </c>
      <c r="X483" s="9">
        <f>IFERROR(   Table1[[#This Row],[البلوكات /م3]]+Table1[[#This Row],[البواقى
 المنصرفه
/م3]]-Table1[[#This Row],[البواقى
/م3]],0)</f>
        <v>25.34</v>
      </c>
      <c r="Y483" s="9">
        <f t="shared" si="65"/>
        <v>29.28</v>
      </c>
      <c r="Z483" s="9">
        <v>4</v>
      </c>
      <c r="AA483" s="9">
        <v>0</v>
      </c>
      <c r="AB483" s="9">
        <v>25</v>
      </c>
      <c r="AC483" s="9">
        <v>3.94</v>
      </c>
      <c r="AD483" s="9">
        <f>IFERROR((Table1[[#This Row],[إجمالى الإستهلاك
/م3]]-Table1[[#This Row],[الكمية 
المنتجة
/م3
 ]]),0)</f>
        <v>2.9959999999999987</v>
      </c>
      <c r="AE483" s="29">
        <f>IFERROR((Table1[[#This Row],[الهالك
/م3]]/Table1[[#This Row],[إجمالى الإستهلاك
/م3]]),0)</f>
        <v>0.11823204419889498</v>
      </c>
      <c r="AF483" s="9"/>
      <c r="AG483" s="9">
        <f>IFERROR((Table1[[#This Row],[عدد
البلوكات]]*0.12),"")</f>
        <v>0.48</v>
      </c>
      <c r="AH483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8.9375999999999998</v>
      </c>
      <c r="AI483" s="9">
        <v>52</v>
      </c>
      <c r="AJ483" s="60">
        <f>IFERROR(Table1[[#This Row],[Plan Hour]]/Table1[[#This Row],[ساعات
العمل
الفعلية]],0)</f>
        <v>0.17187692307692307</v>
      </c>
      <c r="AK483" s="9">
        <f>IFERROR((Table1[[#This Row],[الكمية 
الفعلية
/م3]]-Table1[[#This Row],[الكمية 
المنتجة
/م3
 ]]),"")</f>
        <v>0</v>
      </c>
      <c r="AL483" s="9"/>
      <c r="AM483" s="9">
        <v>0.79</v>
      </c>
      <c r="AN483" s="9"/>
      <c r="AO483" s="9"/>
      <c r="AP483" s="9">
        <v>0.79</v>
      </c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 t="e">
        <f t="shared" si="66"/>
        <v>#DIV/0!</v>
      </c>
      <c r="BC483" s="9"/>
      <c r="BD483" s="9" t="e">
        <f t="shared" si="68"/>
        <v>#DIV/0!</v>
      </c>
      <c r="BE483" s="9"/>
      <c r="BF483" s="9">
        <f t="shared" si="67"/>
        <v>0</v>
      </c>
      <c r="BG483" s="9" t="e">
        <f t="shared" si="69"/>
        <v>#DIV/0!</v>
      </c>
      <c r="CB483"/>
      <c r="CC483"/>
      <c r="CD483"/>
      <c r="CE483" s="83"/>
      <c r="CF483"/>
      <c r="CG483"/>
      <c r="CH483"/>
      <c r="CI483"/>
      <c r="CJ483"/>
      <c r="CK483"/>
      <c r="CL483"/>
      <c r="CM483"/>
      <c r="CN483"/>
      <c r="CO483"/>
      <c r="CP483"/>
    </row>
    <row r="484" spans="1:94" ht="22.5" customHeight="1">
      <c r="A484" s="22">
        <v>44234</v>
      </c>
      <c r="B484" s="3" t="str">
        <f>TEXT(Table1[[#This Row],[Date]],"dddd")</f>
        <v>الأحد</v>
      </c>
      <c r="C484" s="3">
        <f>WEEKNUM(Table1[[#This Row],[Date]],16)</f>
        <v>7</v>
      </c>
      <c r="D484" s="3" t="str">
        <f>TEXT(Table1[[#This Row],[Date]],"mmmm")</f>
        <v>فبراير</v>
      </c>
      <c r="E484" s="3" t="str">
        <f>TEXT(Table1[[#This Row],[Date]],"yyyy")</f>
        <v>2021</v>
      </c>
      <c r="F484" s="3" t="s">
        <v>8</v>
      </c>
      <c r="G484" s="3">
        <v>366</v>
      </c>
      <c r="H484" s="5" t="s">
        <v>61</v>
      </c>
      <c r="I484" s="3" t="s">
        <v>201</v>
      </c>
      <c r="J484" s="3">
        <f>IFERROR(VLOOKUP(Table1[[#This Row],[FoamType]],$CB$1:$CC$25,2,FALSE),0)</f>
        <v>1.25</v>
      </c>
      <c r="K484" s="3">
        <v>240</v>
      </c>
      <c r="L484" s="3">
        <v>110</v>
      </c>
      <c r="M484" s="3">
        <v>29</v>
      </c>
      <c r="Q484" s="15">
        <v>30</v>
      </c>
      <c r="R484" s="3">
        <v>10</v>
      </c>
      <c r="S484" s="3">
        <v>29</v>
      </c>
      <c r="T484" s="3">
        <f t="shared" si="63"/>
        <v>7.6559999999999997</v>
      </c>
      <c r="U484" s="4">
        <f t="shared" si="64"/>
        <v>7.6559999999999997</v>
      </c>
      <c r="W484" s="4">
        <v>30</v>
      </c>
      <c r="X484" s="4">
        <f>IFERROR(   Table1[[#This Row],[البلوكات /م3]]+Table1[[#This Row],[البواقى
 المنصرفه
/م3]]-Table1[[#This Row],[البواقى
/م3]],0)</f>
        <v>22.919999999999998</v>
      </c>
      <c r="Y484" s="21">
        <v>52.8</v>
      </c>
      <c r="Z484" s="3">
        <v>8</v>
      </c>
      <c r="AA484" s="12">
        <v>1.5</v>
      </c>
      <c r="AB484" s="15">
        <v>30</v>
      </c>
      <c r="AC484" s="20">
        <v>31.38</v>
      </c>
      <c r="AD484" s="9">
        <f>IFERROR((Table1[[#This Row],[إجمالى الإستهلاك
/م3]]-Table1[[#This Row],[الكمية 
المنتجة
/م3
 ]]),0)</f>
        <v>15.263999999999999</v>
      </c>
      <c r="AE484" s="29">
        <f>IFERROR((Table1[[#This Row],[الهالك
/م3]]/Table1[[#This Row],[إجمالى الإستهلاك
/م3]]),0)</f>
        <v>0.66596858638743461</v>
      </c>
      <c r="AG484" s="5">
        <f>IFERROR((Table1[[#This Row],[عدد
البلوكات]]*0.12),"")</f>
        <v>0.96</v>
      </c>
      <c r="AH48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</v>
      </c>
      <c r="AJ484" s="59">
        <f>IFERROR(Table1[[#This Row],[Plan Hour]]/Table1[[#This Row],[ساعات
العمل
الفعلية]],0)</f>
        <v>0</v>
      </c>
      <c r="AK484" s="1">
        <f>IFERROR((Table1[[#This Row],[الكمية 
الفعلية
/م3]]-Table1[[#This Row],[الكمية 
المنتجة
/م3
 ]]),"")</f>
        <v>0</v>
      </c>
      <c r="AU484" s="18"/>
      <c r="AV484" s="18"/>
      <c r="AW484" s="1"/>
      <c r="AX484" s="1"/>
      <c r="AY484" s="1"/>
      <c r="AZ484" s="1"/>
      <c r="BA484" s="1"/>
      <c r="BB484" s="1" t="e">
        <f t="shared" si="66"/>
        <v>#DIV/0!</v>
      </c>
      <c r="BC484" s="1"/>
      <c r="BD484" s="1" t="e">
        <f t="shared" si="68"/>
        <v>#DIV/0!</v>
      </c>
      <c r="BE484" s="1"/>
      <c r="BF484" s="33">
        <f t="shared" si="67"/>
        <v>0</v>
      </c>
      <c r="BG484" s="11" t="e">
        <f t="shared" si="69"/>
        <v>#DIV/0!</v>
      </c>
      <c r="CB484"/>
      <c r="CC484"/>
      <c r="CD484"/>
      <c r="CE484" s="83"/>
      <c r="CF484"/>
      <c r="CG484"/>
      <c r="CH484"/>
      <c r="CI484"/>
      <c r="CJ484"/>
      <c r="CK484"/>
      <c r="CL484"/>
      <c r="CM484"/>
      <c r="CN484"/>
      <c r="CO484"/>
      <c r="CP484"/>
    </row>
    <row r="485" spans="1:94" ht="22.5" customHeight="1">
      <c r="A485" s="22">
        <v>44234</v>
      </c>
      <c r="B485" s="3" t="str">
        <f>TEXT(Table1[[#This Row],[Date]],"dddd")</f>
        <v>الأحد</v>
      </c>
      <c r="C485" s="3">
        <f>WEEKNUM(Table1[[#This Row],[Date]],16)</f>
        <v>7</v>
      </c>
      <c r="D485" s="3" t="str">
        <f>TEXT(Table1[[#This Row],[Date]],"mmmm")</f>
        <v>فبراير</v>
      </c>
      <c r="E485" s="3" t="str">
        <f>TEXT(Table1[[#This Row],[Date]],"yyyy")</f>
        <v>2021</v>
      </c>
      <c r="F485" s="3" t="s">
        <v>8</v>
      </c>
      <c r="G485" s="3">
        <v>366</v>
      </c>
      <c r="H485" s="5" t="s">
        <v>61</v>
      </c>
      <c r="I485" s="3" t="s">
        <v>201</v>
      </c>
      <c r="J485" s="3">
        <f>IFERROR(VLOOKUP(Table1[[#This Row],[FoamType]],$CB$1:$CC$25,2,FALSE),0)</f>
        <v>1.25</v>
      </c>
      <c r="K485" s="3">
        <v>234</v>
      </c>
      <c r="L485" s="3">
        <v>110</v>
      </c>
      <c r="M485" s="3">
        <v>29</v>
      </c>
      <c r="Q485" s="15">
        <v>30</v>
      </c>
      <c r="R485" s="3">
        <v>8</v>
      </c>
      <c r="S485" s="3">
        <v>29</v>
      </c>
      <c r="T485" s="3">
        <f t="shared" si="63"/>
        <v>5.9716800000000001</v>
      </c>
      <c r="U485" s="4">
        <f t="shared" si="64"/>
        <v>5.9716800000000001</v>
      </c>
      <c r="X485" s="4">
        <f>IFERROR(   Table1[[#This Row],[البلوكات /م3]]+Table1[[#This Row],[البواقى
 المنصرفه
/م3]]-Table1[[#This Row],[البواقى
/م3]],0)</f>
        <v>0</v>
      </c>
      <c r="Y485" s="21">
        <f t="shared" si="65"/>
        <v>0</v>
      </c>
      <c r="AB485" s="15"/>
      <c r="AD485" s="9">
        <f>IFERROR((Table1[[#This Row],[إجمالى الإستهلاك
/م3]]-Table1[[#This Row],[الكمية 
المنتجة
/م3
 ]]),0)</f>
        <v>-5.9716800000000001</v>
      </c>
      <c r="AE485" s="29">
        <f>IFERROR((Table1[[#This Row],[الهالك
/م3]]/Table1[[#This Row],[إجمالى الإستهلاك
/م3]]),0)</f>
        <v>0</v>
      </c>
      <c r="AG485" s="5">
        <f>IFERROR((Table1[[#This Row],[عدد
البلوكات]]*0.12),"")</f>
        <v>0</v>
      </c>
      <c r="AH48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6.4</v>
      </c>
      <c r="AJ485" s="59">
        <f>IFERROR(Table1[[#This Row],[Plan Hour]]/Table1[[#This Row],[ساعات
العمل
الفعلية]],0)</f>
        <v>0</v>
      </c>
      <c r="AK485" s="1">
        <f>IFERROR((Table1[[#This Row],[الكمية 
الفعلية
/م3]]-Table1[[#This Row],[الكمية 
المنتجة
/م3
 ]]),"")</f>
        <v>0</v>
      </c>
      <c r="AU485" s="18"/>
      <c r="AV485" s="18"/>
      <c r="AW485" s="1"/>
      <c r="AX485" s="1"/>
      <c r="AY485" s="1"/>
      <c r="AZ485" s="1"/>
      <c r="BA485" s="1"/>
      <c r="BB485" s="1" t="e">
        <f t="shared" si="66"/>
        <v>#DIV/0!</v>
      </c>
      <c r="BC485" s="1"/>
      <c r="BD485" s="1" t="e">
        <f t="shared" si="68"/>
        <v>#DIV/0!</v>
      </c>
      <c r="BE485" s="1"/>
      <c r="BF485" s="33">
        <f t="shared" si="67"/>
        <v>0</v>
      </c>
      <c r="BG485" s="11" t="e">
        <f t="shared" si="69"/>
        <v>#DIV/0!</v>
      </c>
      <c r="CB485"/>
      <c r="CC485"/>
      <c r="CD485"/>
      <c r="CE485" s="83"/>
      <c r="CF485"/>
      <c r="CG485"/>
      <c r="CH485"/>
      <c r="CI485"/>
      <c r="CJ485"/>
      <c r="CK485"/>
      <c r="CL485"/>
      <c r="CM485"/>
      <c r="CN485"/>
      <c r="CO485"/>
      <c r="CP485"/>
    </row>
    <row r="486" spans="1:94" ht="22.5" customHeight="1">
      <c r="A486" s="22">
        <v>44234</v>
      </c>
      <c r="B486" s="3" t="str">
        <f>TEXT(Table1[[#This Row],[Date]],"dddd")</f>
        <v>الأحد</v>
      </c>
      <c r="C486" s="3">
        <f>WEEKNUM(Table1[[#This Row],[Date]],16)</f>
        <v>7</v>
      </c>
      <c r="D486" s="3" t="str">
        <f>TEXT(Table1[[#This Row],[Date]],"mmmm")</f>
        <v>فبراير</v>
      </c>
      <c r="E486" s="3" t="str">
        <f>TEXT(Table1[[#This Row],[Date]],"yyyy")</f>
        <v>2021</v>
      </c>
      <c r="F486" s="3" t="s">
        <v>8</v>
      </c>
      <c r="G486" s="3">
        <v>366</v>
      </c>
      <c r="H486" s="5" t="s">
        <v>61</v>
      </c>
      <c r="I486" s="3" t="s">
        <v>201</v>
      </c>
      <c r="J486" s="3">
        <f>IFERROR(VLOOKUP(Table1[[#This Row],[FoamType]],$CB$1:$CC$25,2,FALSE),0)</f>
        <v>1.25</v>
      </c>
      <c r="K486" s="3">
        <v>182.5</v>
      </c>
      <c r="L486" s="3">
        <v>110</v>
      </c>
      <c r="M486" s="3">
        <v>29</v>
      </c>
      <c r="Q486" s="15">
        <v>30</v>
      </c>
      <c r="R486" s="3">
        <v>4</v>
      </c>
      <c r="S486" s="3">
        <v>29</v>
      </c>
      <c r="T486" s="3">
        <f t="shared" si="63"/>
        <v>2.3287</v>
      </c>
      <c r="U486" s="4">
        <f t="shared" si="64"/>
        <v>2.3287</v>
      </c>
      <c r="X486" s="4">
        <f>IFERROR(   Table1[[#This Row],[البلوكات /م3]]+Table1[[#This Row],[البواقى
 المنصرفه
/م3]]-Table1[[#This Row],[البواقى
/م3]],0)</f>
        <v>0</v>
      </c>
      <c r="Y486" s="21">
        <f t="shared" si="65"/>
        <v>0</v>
      </c>
      <c r="AB486" s="15"/>
      <c r="AD486" s="9">
        <f>IFERROR((Table1[[#This Row],[إجمالى الإستهلاك
/م3]]-Table1[[#This Row],[الكمية 
المنتجة
/م3
 ]]),0)</f>
        <v>-2.3287</v>
      </c>
      <c r="AE486" s="29">
        <f>IFERROR((Table1[[#This Row],[الهالك
/م3]]/Table1[[#This Row],[إجمالى الإستهلاك
/م3]]),0)</f>
        <v>0</v>
      </c>
      <c r="AG486" s="5">
        <f>IFERROR((Table1[[#This Row],[عدد
البلوكات]]*0.12),"")</f>
        <v>0</v>
      </c>
      <c r="AH48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486" s="59">
        <f>IFERROR(Table1[[#This Row],[Plan Hour]]/Table1[[#This Row],[ساعات
العمل
الفعلية]],0)</f>
        <v>0</v>
      </c>
      <c r="AK486" s="1">
        <f>IFERROR((Table1[[#This Row],[الكمية 
الفعلية
/م3]]-Table1[[#This Row],[الكمية 
المنتجة
/م3
 ]]),"")</f>
        <v>0</v>
      </c>
      <c r="AU486" s="18"/>
      <c r="AV486" s="18"/>
      <c r="AW486" s="1"/>
      <c r="AX486" s="1"/>
      <c r="AY486" s="1"/>
      <c r="AZ486" s="1"/>
      <c r="BA486" s="1"/>
      <c r="BB486" s="1" t="e">
        <f t="shared" si="66"/>
        <v>#DIV/0!</v>
      </c>
      <c r="BC486" s="1"/>
      <c r="BD486" s="1" t="e">
        <f t="shared" si="68"/>
        <v>#DIV/0!</v>
      </c>
      <c r="BE486" s="1"/>
      <c r="BF486" s="33">
        <f t="shared" si="67"/>
        <v>0</v>
      </c>
      <c r="BG486" s="11" t="e">
        <f t="shared" si="69"/>
        <v>#DIV/0!</v>
      </c>
      <c r="CB486"/>
      <c r="CC486"/>
      <c r="CD486"/>
      <c r="CE486" s="83"/>
      <c r="CF486"/>
      <c r="CG486"/>
      <c r="CH486"/>
      <c r="CI486"/>
      <c r="CJ486"/>
      <c r="CK486"/>
      <c r="CL486"/>
      <c r="CM486"/>
      <c r="CN486"/>
      <c r="CO486"/>
      <c r="CP486"/>
    </row>
    <row r="487" spans="1:94" ht="22.5" customHeight="1">
      <c r="A487" s="22">
        <v>44235</v>
      </c>
      <c r="B487" s="9" t="str">
        <f>TEXT(Table1[[#This Row],[Date]],"dddd")</f>
        <v>الإثنين</v>
      </c>
      <c r="C487" s="9">
        <f>WEEKNUM(Table1[[#This Row],[Date]],16)</f>
        <v>7</v>
      </c>
      <c r="D487" s="9" t="str">
        <f>TEXT(Table1[[#This Row],[Date]],"mmmm")</f>
        <v>فبراير</v>
      </c>
      <c r="E487" s="9" t="str">
        <f>TEXT(Table1[[#This Row],[Date]],"yyyy")</f>
        <v>2021</v>
      </c>
      <c r="F487" s="9" t="s">
        <v>8</v>
      </c>
      <c r="G487" s="9">
        <v>549</v>
      </c>
      <c r="H487" s="9" t="s">
        <v>66</v>
      </c>
      <c r="I487" s="9" t="s">
        <v>91</v>
      </c>
      <c r="J487" s="3">
        <f>IFERROR(VLOOKUP(Table1[[#This Row],[FoamType]],$CB$1:$CC$25,2,FALSE),0)</f>
        <v>1</v>
      </c>
      <c r="K487" s="9">
        <v>125</v>
      </c>
      <c r="L487" s="9">
        <v>10</v>
      </c>
      <c r="M487" s="9">
        <v>5</v>
      </c>
      <c r="N487" s="9"/>
      <c r="O487" s="9"/>
      <c r="P487" s="9"/>
      <c r="Q487" s="9" t="s">
        <v>49</v>
      </c>
      <c r="R487" s="9">
        <v>320</v>
      </c>
      <c r="S487" s="9">
        <v>5.0999999999999996</v>
      </c>
      <c r="T487" s="9">
        <f t="shared" si="63"/>
        <v>2.0399999999999996</v>
      </c>
      <c r="U487" s="9">
        <f t="shared" si="64"/>
        <v>2</v>
      </c>
      <c r="V487" s="9"/>
      <c r="W487" s="9"/>
      <c r="X487" s="9">
        <f>IFERROR(   Table1[[#This Row],[البلوكات /م3]]+Table1[[#This Row],[البواقى
 المنصرفه
/م3]]-Table1[[#This Row],[البواقى
/م3]],0)</f>
        <v>2</v>
      </c>
      <c r="Y487" s="9">
        <f t="shared" si="65"/>
        <v>0</v>
      </c>
      <c r="Z487" s="9"/>
      <c r="AA487" s="9">
        <v>2</v>
      </c>
      <c r="AB487" s="9" t="s">
        <v>49</v>
      </c>
      <c r="AC487" s="9">
        <v>0</v>
      </c>
      <c r="AD487" s="9">
        <f>IFERROR((Table1[[#This Row],[إجمالى الإستهلاك
/م3]]-Table1[[#This Row],[الكمية 
المنتجة
/م3
 ]]),0)</f>
        <v>0</v>
      </c>
      <c r="AE487" s="29">
        <f>IFERROR((Table1[[#This Row],[الهالك
/م3]]/Table1[[#This Row],[إجمالى الإستهلاك
/م3]]),0)</f>
        <v>0</v>
      </c>
      <c r="AF487" s="9">
        <v>6.4</v>
      </c>
      <c r="AG487" s="9">
        <f>IFERROR((Table1[[#This Row],[عدد
البلوكات]]*0.12),"")</f>
        <v>0</v>
      </c>
      <c r="AH487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I487" s="9">
        <v>77</v>
      </c>
      <c r="AJ487" s="60">
        <f>IFERROR(Table1[[#This Row],[Plan Hour]]/Table1[[#This Row],[ساعات
العمل
الفعلية]],0)</f>
        <v>2.5974025974025976E-2</v>
      </c>
      <c r="AK487" s="9">
        <f>IFERROR((Table1[[#This Row],[الكمية 
الفعلية
/م3]]-Table1[[#This Row],[الكمية 
المنتجة
/م3
 ]]),"")</f>
        <v>3.9999999999999591E-2</v>
      </c>
      <c r="AL487" s="9"/>
      <c r="AM487" s="9">
        <v>1.45</v>
      </c>
      <c r="AN487" s="9">
        <v>1.45</v>
      </c>
      <c r="AO487" s="9">
        <v>1.26</v>
      </c>
      <c r="AP487" s="9">
        <v>1.26</v>
      </c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 t="e">
        <f t="shared" si="66"/>
        <v>#DIV/0!</v>
      </c>
      <c r="BC487" s="9"/>
      <c r="BD487" s="9" t="e">
        <f t="shared" si="68"/>
        <v>#DIV/0!</v>
      </c>
      <c r="BE487" s="9"/>
      <c r="BF487" s="9">
        <f t="shared" si="67"/>
        <v>0</v>
      </c>
      <c r="BG487" s="9" t="e">
        <f t="shared" si="69"/>
        <v>#DIV/0!</v>
      </c>
      <c r="CB487"/>
      <c r="CC487"/>
      <c r="CD487"/>
      <c r="CE487" s="83"/>
      <c r="CF487"/>
      <c r="CG487"/>
      <c r="CH487"/>
      <c r="CI487"/>
      <c r="CJ487"/>
      <c r="CK487"/>
      <c r="CL487"/>
      <c r="CM487"/>
      <c r="CN487"/>
      <c r="CO487"/>
      <c r="CP487"/>
    </row>
    <row r="488" spans="1:94" ht="22.5" customHeight="1">
      <c r="A488" s="22">
        <v>44235</v>
      </c>
      <c r="B488" s="3" t="str">
        <f>TEXT(Table1[[#This Row],[Date]],"dddd")</f>
        <v>الإثنين</v>
      </c>
      <c r="C488" s="3">
        <f>WEEKNUM(Table1[[#This Row],[Date]],16)</f>
        <v>7</v>
      </c>
      <c r="D488" s="3" t="str">
        <f>TEXT(Table1[[#This Row],[Date]],"mmmm")</f>
        <v>فبراير</v>
      </c>
      <c r="E488" s="3" t="str">
        <f>TEXT(Table1[[#This Row],[Date]],"yyyy")</f>
        <v>2021</v>
      </c>
      <c r="F488" s="3" t="s">
        <v>8</v>
      </c>
      <c r="G488" s="3">
        <v>575</v>
      </c>
      <c r="H488" s="5" t="s">
        <v>205</v>
      </c>
      <c r="I488" s="3" t="s">
        <v>96</v>
      </c>
      <c r="J488" s="3">
        <f>IFERROR(VLOOKUP(Table1[[#This Row],[FoamType]],$CB$1:$CC$25,2,FALSE),0)</f>
        <v>200</v>
      </c>
      <c r="K488" s="3">
        <v>25</v>
      </c>
      <c r="L488" s="3">
        <v>9</v>
      </c>
      <c r="M488" s="3">
        <v>9</v>
      </c>
      <c r="Q488" s="15">
        <v>17</v>
      </c>
      <c r="R488" s="3">
        <v>200</v>
      </c>
      <c r="S488" s="3">
        <v>9.1</v>
      </c>
      <c r="T488" s="3">
        <f t="shared" si="63"/>
        <v>0.40949999999999998</v>
      </c>
      <c r="U488" s="4">
        <f t="shared" si="64"/>
        <v>0.40500000000000003</v>
      </c>
      <c r="X488" s="4">
        <f>IFERROR(   Table1[[#This Row],[البلوكات /م3]]+Table1[[#This Row],[البواقى
 المنصرفه
/م3]]-Table1[[#This Row],[البواقى
/م3]],0)</f>
        <v>0.40500000000000003</v>
      </c>
      <c r="Y488" s="21">
        <f t="shared" si="65"/>
        <v>0</v>
      </c>
      <c r="AA488" s="12">
        <v>0.40500000000000003</v>
      </c>
      <c r="AB488" s="15">
        <v>17</v>
      </c>
      <c r="AC488" s="20">
        <v>0</v>
      </c>
      <c r="AD488" s="9">
        <f>IFERROR((Table1[[#This Row],[إجمالى الإستهلاك
/م3]]-Table1[[#This Row],[الكمية 
المنتجة
/م3
 ]]),0)</f>
        <v>0</v>
      </c>
      <c r="AE488" s="29">
        <f>IFERROR((Table1[[#This Row],[الهالك
/م3]]/Table1[[#This Row],[إجمالى الإستهلاك
/م3]]),0)</f>
        <v>0</v>
      </c>
      <c r="AG488" s="5">
        <f>IFERROR((Table1[[#This Row],[عدد
البلوكات]]*0.12),"")</f>
        <v>0</v>
      </c>
      <c r="AH48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488" s="59">
        <f>IFERROR(Table1[[#This Row],[Plan Hour]]/Table1[[#This Row],[ساعات
العمل
الفعلية]],0)</f>
        <v>0</v>
      </c>
      <c r="AK488" s="1">
        <f>IFERROR((Table1[[#This Row],[الكمية 
الفعلية
/م3]]-Table1[[#This Row],[الكمية 
المنتجة
/م3
 ]]),"")</f>
        <v>4.4999999999999485E-3</v>
      </c>
      <c r="AP488" s="17">
        <v>1.45</v>
      </c>
      <c r="AU488" s="18"/>
      <c r="AV488" s="18"/>
      <c r="AW488" s="1"/>
      <c r="AX488" s="1"/>
      <c r="AY488" s="1"/>
      <c r="AZ488" s="1"/>
      <c r="BA488" s="1"/>
      <c r="BB488" s="1" t="e">
        <f t="shared" si="66"/>
        <v>#DIV/0!</v>
      </c>
      <c r="BC488" s="1"/>
      <c r="BD488" s="1" t="e">
        <f t="shared" si="68"/>
        <v>#DIV/0!</v>
      </c>
      <c r="BE488" s="1"/>
      <c r="BF488" s="33">
        <f t="shared" si="67"/>
        <v>0</v>
      </c>
      <c r="BG488" s="11" t="e">
        <f t="shared" si="69"/>
        <v>#DIV/0!</v>
      </c>
      <c r="CB488"/>
      <c r="CC488"/>
      <c r="CD488"/>
      <c r="CE488" s="83"/>
      <c r="CF488"/>
      <c r="CG488"/>
      <c r="CH488"/>
      <c r="CI488"/>
      <c r="CJ488"/>
      <c r="CK488"/>
      <c r="CL488"/>
      <c r="CM488"/>
      <c r="CN488"/>
      <c r="CO488"/>
      <c r="CP488"/>
    </row>
    <row r="489" spans="1:94" ht="22.5" customHeight="1">
      <c r="A489" s="22">
        <v>44235</v>
      </c>
      <c r="B489" s="3" t="str">
        <f>TEXT(Table1[[#This Row],[Date]],"dddd")</f>
        <v>الإثنين</v>
      </c>
      <c r="C489" s="3">
        <f>WEEKNUM(Table1[[#This Row],[Date]],16)</f>
        <v>7</v>
      </c>
      <c r="D489" s="3" t="str">
        <f>TEXT(Table1[[#This Row],[Date]],"mmmm")</f>
        <v>فبراير</v>
      </c>
      <c r="E489" s="3" t="str">
        <f>TEXT(Table1[[#This Row],[Date]],"yyyy")</f>
        <v>2021</v>
      </c>
      <c r="F489" s="3" t="s">
        <v>8</v>
      </c>
      <c r="G489" s="3">
        <v>480</v>
      </c>
      <c r="H489" s="5" t="s">
        <v>29</v>
      </c>
      <c r="I489" s="3" t="s">
        <v>96</v>
      </c>
      <c r="J489" s="3">
        <f>IFERROR(VLOOKUP(Table1[[#This Row],[FoamType]],$CB$1:$CC$25,2,FALSE),0)</f>
        <v>200</v>
      </c>
      <c r="K489" s="3">
        <v>96</v>
      </c>
      <c r="L489" s="3">
        <v>8</v>
      </c>
      <c r="M489" s="3">
        <v>8</v>
      </c>
      <c r="Q489" s="15" t="s">
        <v>6</v>
      </c>
      <c r="R489" s="3">
        <v>2100</v>
      </c>
      <c r="S489" s="3">
        <v>8.1</v>
      </c>
      <c r="T489" s="3">
        <f t="shared" ref="T489:T552" si="70">K489*L489*R489*S489/1000000</f>
        <v>13.06368</v>
      </c>
      <c r="U489" s="4">
        <f t="shared" ref="U489:U552" si="71">K489*L489*M489*R489/1000000</f>
        <v>12.9024</v>
      </c>
      <c r="W489" s="4" t="s">
        <v>6</v>
      </c>
      <c r="X489" s="4">
        <f>IFERROR(   Table1[[#This Row],[البلوكات /م3]]+Table1[[#This Row],[البواقى
 المنصرفه
/م3]]-Table1[[#This Row],[البواقى
/م3]],0)</f>
        <v>37.67</v>
      </c>
      <c r="Y489" s="21">
        <f t="shared" si="65"/>
        <v>43.92</v>
      </c>
      <c r="Z489" s="3">
        <v>6</v>
      </c>
      <c r="AA489" s="12">
        <v>0</v>
      </c>
      <c r="AB489" s="15" t="s">
        <v>6</v>
      </c>
      <c r="AC489" s="20">
        <v>6.25</v>
      </c>
      <c r="AD489" s="9">
        <f>IFERROR((Table1[[#This Row],[إجمالى الإستهلاك
/م3]]-Table1[[#This Row],[الكمية 
المنتجة
/م3
 ]]),0)</f>
        <v>24.767600000000002</v>
      </c>
      <c r="AE489" s="29">
        <f>IFERROR((Table1[[#This Row],[الهالك
/م3]]/Table1[[#This Row],[إجمالى الإستهلاك
/م3]]),0)</f>
        <v>0.657488717812583</v>
      </c>
      <c r="AG489" s="5">
        <f>IFERROR((Table1[[#This Row],[عدد
البلوكات]]*0.12),"")</f>
        <v>0.72</v>
      </c>
      <c r="AH48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10.5</v>
      </c>
      <c r="AJ489" s="59">
        <f>IFERROR(Table1[[#This Row],[Plan Hour]]/Table1[[#This Row],[ساعات
العمل
الفعلية]],0)</f>
        <v>0</v>
      </c>
      <c r="AK489" s="1">
        <f>IFERROR((Table1[[#This Row],[الكمية 
الفعلية
/م3]]-Table1[[#This Row],[الكمية 
المنتجة
/م3
 ]]),"")</f>
        <v>0.16127999999999965</v>
      </c>
      <c r="AP489" s="17">
        <v>1.45</v>
      </c>
      <c r="AU489" s="18"/>
      <c r="AV489" s="18"/>
      <c r="AW489" s="1"/>
      <c r="AX489" s="1"/>
      <c r="AY489" s="1"/>
      <c r="AZ489" s="1"/>
      <c r="BA489" s="1"/>
      <c r="BB489" s="1" t="e">
        <f t="shared" si="66"/>
        <v>#DIV/0!</v>
      </c>
      <c r="BC489" s="1"/>
      <c r="BD489" s="1" t="e">
        <f t="shared" si="68"/>
        <v>#DIV/0!</v>
      </c>
      <c r="BE489" s="1"/>
      <c r="BF489" s="33">
        <f t="shared" si="67"/>
        <v>0</v>
      </c>
      <c r="BG489" s="11" t="e">
        <f t="shared" si="69"/>
        <v>#DIV/0!</v>
      </c>
      <c r="CB489"/>
      <c r="CC489"/>
      <c r="CD489"/>
      <c r="CE489" s="83"/>
      <c r="CF489"/>
      <c r="CG489"/>
      <c r="CH489"/>
      <c r="CI489"/>
      <c r="CJ489"/>
      <c r="CK489"/>
      <c r="CL489"/>
      <c r="CM489"/>
      <c r="CN489"/>
      <c r="CO489"/>
      <c r="CP489"/>
    </row>
    <row r="490" spans="1:94" ht="22.5" customHeight="1">
      <c r="A490" s="22">
        <v>44235</v>
      </c>
      <c r="B490" s="3" t="str">
        <f>TEXT(Table1[[#This Row],[Date]],"dddd")</f>
        <v>الإثنين</v>
      </c>
      <c r="C490" s="3">
        <f>WEEKNUM(Table1[[#This Row],[Date]],16)</f>
        <v>7</v>
      </c>
      <c r="D490" s="3" t="str">
        <f>TEXT(Table1[[#This Row],[Date]],"mmmm")</f>
        <v>فبراير</v>
      </c>
      <c r="E490" s="3" t="str">
        <f>TEXT(Table1[[#This Row],[Date]],"yyyy")</f>
        <v>2021</v>
      </c>
      <c r="F490" s="3" t="s">
        <v>8</v>
      </c>
      <c r="G490" s="3">
        <v>480</v>
      </c>
      <c r="H490" s="5" t="s">
        <v>29</v>
      </c>
      <c r="I490" s="3" t="s">
        <v>92</v>
      </c>
      <c r="J490" s="3">
        <f>IFERROR(VLOOKUP(Table1[[#This Row],[FoamType]],$CB$1:$CC$25,2,FALSE),0)</f>
        <v>0.6</v>
      </c>
      <c r="K490" s="3">
        <v>65</v>
      </c>
      <c r="L490" s="3">
        <v>56</v>
      </c>
      <c r="M490" s="3">
        <v>4</v>
      </c>
      <c r="Q490" s="15" t="s">
        <v>6</v>
      </c>
      <c r="R490" s="3">
        <v>1700</v>
      </c>
      <c r="S490" s="3">
        <v>4.0999999999999996</v>
      </c>
      <c r="T490" s="3">
        <f t="shared" si="70"/>
        <v>25.370799999999996</v>
      </c>
      <c r="U490" s="4">
        <f t="shared" si="71"/>
        <v>24.751999999999999</v>
      </c>
      <c r="X490" s="4">
        <f>IFERROR(   Table1[[#This Row],[البلوكات /م3]]+Table1[[#This Row],[البواقى
 المنصرفه
/م3]]-Table1[[#This Row],[البواقى
/م3]],0)</f>
        <v>0</v>
      </c>
      <c r="Y490" s="21">
        <f t="shared" si="65"/>
        <v>0</v>
      </c>
      <c r="AB490" s="15"/>
      <c r="AD490" s="9">
        <f>IFERROR((Table1[[#This Row],[إجمالى الإستهلاك
/م3]]-Table1[[#This Row],[الكمية 
المنتجة
/م3
 ]]),0)</f>
        <v>-24.751999999999999</v>
      </c>
      <c r="AE490" s="29">
        <f>IFERROR((Table1[[#This Row],[الهالك
/م3]]/Table1[[#This Row],[إجمالى الإستهلاك
/م3]]),0)</f>
        <v>0</v>
      </c>
      <c r="AG490" s="5">
        <f>IFERROR((Table1[[#This Row],[عدد
البلوكات]]*0.12),"")</f>
        <v>0</v>
      </c>
      <c r="AH49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41.25333333333333</v>
      </c>
      <c r="AJ490" s="59">
        <f>IFERROR(Table1[[#This Row],[Plan Hour]]/Table1[[#This Row],[ساعات
العمل
الفعلية]],0)</f>
        <v>0</v>
      </c>
      <c r="AK490" s="1">
        <f>IFERROR((Table1[[#This Row],[الكمية 
الفعلية
/م3]]-Table1[[#This Row],[الكمية 
المنتجة
/م3
 ]]),"")</f>
        <v>0.61879999999999669</v>
      </c>
      <c r="AU490" s="18"/>
      <c r="AV490" s="18"/>
      <c r="AW490" s="1"/>
      <c r="AX490" s="1"/>
      <c r="AY490" s="1"/>
      <c r="AZ490" s="1"/>
      <c r="BA490" s="1"/>
      <c r="BB490" s="1" t="e">
        <f t="shared" si="66"/>
        <v>#DIV/0!</v>
      </c>
      <c r="BC490" s="1"/>
      <c r="BD490" s="1" t="e">
        <f t="shared" si="68"/>
        <v>#DIV/0!</v>
      </c>
      <c r="BE490" s="1"/>
      <c r="BF490" s="33">
        <f t="shared" si="67"/>
        <v>0</v>
      </c>
      <c r="BG490" s="11" t="e">
        <f t="shared" si="69"/>
        <v>#DIV/0!</v>
      </c>
      <c r="CB490"/>
      <c r="CC490"/>
      <c r="CD490"/>
      <c r="CE490" s="83"/>
      <c r="CF490"/>
      <c r="CG490"/>
      <c r="CH490"/>
      <c r="CI490"/>
      <c r="CJ490"/>
      <c r="CK490"/>
      <c r="CL490"/>
      <c r="CM490"/>
      <c r="CN490"/>
      <c r="CO490"/>
      <c r="CP490"/>
    </row>
    <row r="491" spans="1:94" ht="22.5" customHeight="1">
      <c r="A491" s="22">
        <v>44235</v>
      </c>
      <c r="B491" s="3" t="str">
        <f>TEXT(Table1[[#This Row],[Date]],"dddd")</f>
        <v>الإثنين</v>
      </c>
      <c r="C491" s="3">
        <f>WEEKNUM(Table1[[#This Row],[Date]],16)</f>
        <v>7</v>
      </c>
      <c r="D491" s="3" t="str">
        <f>TEXT(Table1[[#This Row],[Date]],"mmmm")</f>
        <v>فبراير</v>
      </c>
      <c r="E491" s="3" t="str">
        <f>TEXT(Table1[[#This Row],[Date]],"yyyy")</f>
        <v>2021</v>
      </c>
      <c r="F491" s="3" t="s">
        <v>8</v>
      </c>
      <c r="G491" s="3">
        <v>39</v>
      </c>
      <c r="H491" s="5" t="s">
        <v>206</v>
      </c>
      <c r="I491" s="3" t="s">
        <v>92</v>
      </c>
      <c r="J491" s="3">
        <f>IFERROR(VLOOKUP(Table1[[#This Row],[FoamType]],$CB$1:$CC$25,2,FALSE),0)</f>
        <v>0.6</v>
      </c>
      <c r="K491" s="3">
        <v>35</v>
      </c>
      <c r="L491" s="3">
        <v>9</v>
      </c>
      <c r="M491" s="3">
        <v>8</v>
      </c>
      <c r="Q491" s="15">
        <v>8</v>
      </c>
      <c r="R491" s="3">
        <v>900</v>
      </c>
      <c r="S491" s="3">
        <v>8.1999999999999993</v>
      </c>
      <c r="T491" s="3">
        <f t="shared" si="70"/>
        <v>2.3247</v>
      </c>
      <c r="U491" s="4">
        <f t="shared" si="71"/>
        <v>2.2679999999999998</v>
      </c>
      <c r="W491" s="4">
        <v>8</v>
      </c>
      <c r="X491" s="4">
        <f>IFERROR(   Table1[[#This Row],[البلوكات /م3]]+Table1[[#This Row],[البواقى
 المنصرفه
/م3]]-Table1[[#This Row],[البواقى
/م3]],0)</f>
        <v>2.7200000000000006</v>
      </c>
      <c r="Y491" s="21">
        <f t="shared" si="65"/>
        <v>7.32</v>
      </c>
      <c r="Z491" s="3">
        <v>1</v>
      </c>
      <c r="AA491" s="12">
        <v>0</v>
      </c>
      <c r="AB491" s="15">
        <v>8</v>
      </c>
      <c r="AC491" s="20">
        <v>4.5999999999999996</v>
      </c>
      <c r="AD491" s="9">
        <f>IFERROR((Table1[[#This Row],[إجمالى الإستهلاك
/م3]]-Table1[[#This Row],[الكمية 
المنتجة
/م3
 ]]),0)</f>
        <v>0.45200000000000085</v>
      </c>
      <c r="AE491" s="29">
        <f>IFERROR((Table1[[#This Row],[الهالك
/م3]]/Table1[[#This Row],[إجمالى الإستهلاك
/م3]]),0)</f>
        <v>0.16617647058823556</v>
      </c>
      <c r="AG491" s="5">
        <f>IFERROR((Table1[[#This Row],[عدد
البلوكات]]*0.12),"")</f>
        <v>0.12</v>
      </c>
      <c r="AH49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3.78</v>
      </c>
      <c r="AJ491" s="59">
        <f>IFERROR(Table1[[#This Row],[Plan Hour]]/Table1[[#This Row],[ساعات
العمل
الفعلية]],0)</f>
        <v>0</v>
      </c>
      <c r="AK491" s="1">
        <f>IFERROR((Table1[[#This Row],[الكمية 
الفعلية
/م3]]-Table1[[#This Row],[الكمية 
المنتجة
/م3
 ]]),"")</f>
        <v>5.6700000000000195E-2</v>
      </c>
      <c r="AU491" s="18"/>
      <c r="AV491" s="18"/>
      <c r="AW491" s="1"/>
      <c r="AX491" s="1"/>
      <c r="AY491" s="1"/>
      <c r="AZ491" s="1"/>
      <c r="BA491" s="1"/>
      <c r="BB491" s="1" t="e">
        <f t="shared" si="66"/>
        <v>#DIV/0!</v>
      </c>
      <c r="BC491" s="1"/>
      <c r="BD491" s="1" t="e">
        <f t="shared" si="68"/>
        <v>#DIV/0!</v>
      </c>
      <c r="BE491" s="1"/>
      <c r="BF491" s="33">
        <f t="shared" si="67"/>
        <v>0</v>
      </c>
      <c r="BG491" s="11" t="e">
        <f t="shared" si="69"/>
        <v>#DIV/0!</v>
      </c>
      <c r="CB491"/>
      <c r="CC491"/>
      <c r="CD491"/>
      <c r="CE491" s="83"/>
      <c r="CF491"/>
      <c r="CG491"/>
      <c r="CH491"/>
      <c r="CI491"/>
      <c r="CJ491"/>
      <c r="CK491"/>
      <c r="CL491"/>
      <c r="CM491"/>
      <c r="CN491"/>
      <c r="CO491"/>
      <c r="CP491"/>
    </row>
    <row r="492" spans="1:94" ht="22.5" customHeight="1">
      <c r="A492" s="22">
        <v>44235</v>
      </c>
      <c r="B492" s="3" t="str">
        <f>TEXT(Table1[[#This Row],[Date]],"dddd")</f>
        <v>الإثنين</v>
      </c>
      <c r="C492" s="3">
        <f>WEEKNUM(Table1[[#This Row],[Date]],16)</f>
        <v>7</v>
      </c>
      <c r="D492" s="3" t="str">
        <f>TEXT(Table1[[#This Row],[Date]],"mmmm")</f>
        <v>فبراير</v>
      </c>
      <c r="E492" s="3" t="str">
        <f>TEXT(Table1[[#This Row],[Date]],"yyyy")</f>
        <v>2021</v>
      </c>
      <c r="F492" s="3" t="s">
        <v>8</v>
      </c>
      <c r="G492" s="3">
        <v>366</v>
      </c>
      <c r="H492" s="5" t="s">
        <v>61</v>
      </c>
      <c r="I492" s="3" t="s">
        <v>201</v>
      </c>
      <c r="J492" s="3">
        <f>IFERROR(VLOOKUP(Table1[[#This Row],[FoamType]],$CB$1:$CC$25,2,FALSE),0)</f>
        <v>1.25</v>
      </c>
      <c r="K492" s="3">
        <v>240</v>
      </c>
      <c r="L492" s="3">
        <v>110</v>
      </c>
      <c r="M492" s="3">
        <v>29</v>
      </c>
      <c r="Q492" s="15">
        <v>30</v>
      </c>
      <c r="R492" s="3">
        <v>20</v>
      </c>
      <c r="S492" s="3">
        <v>29</v>
      </c>
      <c r="T492" s="3">
        <f t="shared" si="70"/>
        <v>15.311999999999999</v>
      </c>
      <c r="U492" s="4">
        <f t="shared" si="71"/>
        <v>15.311999999999999</v>
      </c>
      <c r="X492" s="4">
        <f>IFERROR(   Table1[[#This Row],[البلوكات /م3]]+Table1[[#This Row],[البواقى
 المنصرفه
/م3]]-Table1[[#This Row],[البواقى
/م3]],0)</f>
        <v>15.311999999999999</v>
      </c>
      <c r="Y492" s="21">
        <f t="shared" si="65"/>
        <v>0</v>
      </c>
      <c r="AA492" s="12">
        <v>15.311999999999999</v>
      </c>
      <c r="AB492" s="15">
        <v>30</v>
      </c>
      <c r="AC492" s="20">
        <v>0</v>
      </c>
      <c r="AD492" s="9">
        <f>IFERROR((Table1[[#This Row],[إجمالى الإستهلاك
/م3]]-Table1[[#This Row],[الكمية 
المنتجة
/م3
 ]]),0)</f>
        <v>0</v>
      </c>
      <c r="AE492" s="29">
        <f>IFERROR((Table1[[#This Row],[الهالك
/م3]]/Table1[[#This Row],[إجمالى الإستهلاك
/م3]]),0)</f>
        <v>0</v>
      </c>
      <c r="AG492" s="5">
        <f>IFERROR((Table1[[#This Row],[عدد
البلوكات]]*0.12),"")</f>
        <v>0</v>
      </c>
      <c r="AH49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16</v>
      </c>
      <c r="AJ492" s="59">
        <f>IFERROR(Table1[[#This Row],[Plan Hour]]/Table1[[#This Row],[ساعات
العمل
الفعلية]],0)</f>
        <v>0</v>
      </c>
      <c r="AK492" s="1">
        <f>IFERROR((Table1[[#This Row],[الكمية 
الفعلية
/م3]]-Table1[[#This Row],[الكمية 
المنتجة
/م3
 ]]),"")</f>
        <v>0</v>
      </c>
      <c r="AU492" s="18"/>
      <c r="AV492" s="18"/>
      <c r="AW492" s="1"/>
      <c r="AX492" s="1"/>
      <c r="AY492" s="1"/>
      <c r="AZ492" s="1"/>
      <c r="BA492" s="1"/>
      <c r="BB492" s="1" t="e">
        <f t="shared" si="66"/>
        <v>#DIV/0!</v>
      </c>
      <c r="BC492" s="1"/>
      <c r="BD492" s="1" t="e">
        <f t="shared" si="68"/>
        <v>#DIV/0!</v>
      </c>
      <c r="BE492" s="1"/>
      <c r="BF492" s="33">
        <f t="shared" si="67"/>
        <v>0</v>
      </c>
      <c r="BG492" s="11" t="e">
        <f t="shared" si="69"/>
        <v>#DIV/0!</v>
      </c>
      <c r="CB492"/>
      <c r="CC492"/>
      <c r="CD492"/>
      <c r="CE492" s="83"/>
      <c r="CF492"/>
      <c r="CG492"/>
      <c r="CH492"/>
      <c r="CI492"/>
      <c r="CJ492"/>
      <c r="CK492"/>
      <c r="CL492"/>
      <c r="CM492"/>
      <c r="CN492"/>
      <c r="CO492"/>
      <c r="CP492"/>
    </row>
    <row r="493" spans="1:94" ht="22.5" customHeight="1">
      <c r="A493" s="22">
        <v>44235</v>
      </c>
      <c r="B493" s="3" t="str">
        <f>TEXT(Table1[[#This Row],[Date]],"dddd")</f>
        <v>الإثنين</v>
      </c>
      <c r="C493" s="3">
        <f>WEEKNUM(Table1[[#This Row],[Date]],16)</f>
        <v>7</v>
      </c>
      <c r="D493" s="3" t="str">
        <f>TEXT(Table1[[#This Row],[Date]],"mmmm")</f>
        <v>فبراير</v>
      </c>
      <c r="E493" s="3" t="str">
        <f>TEXT(Table1[[#This Row],[Date]],"yyyy")</f>
        <v>2021</v>
      </c>
      <c r="F493" s="3" t="s">
        <v>8</v>
      </c>
      <c r="G493" s="3">
        <v>366</v>
      </c>
      <c r="H493" s="5" t="s">
        <v>61</v>
      </c>
      <c r="I493" s="3" t="s">
        <v>201</v>
      </c>
      <c r="J493" s="3">
        <f>IFERROR(VLOOKUP(Table1[[#This Row],[FoamType]],$CB$1:$CC$25,2,FALSE),0)</f>
        <v>1.25</v>
      </c>
      <c r="K493" s="3">
        <v>234</v>
      </c>
      <c r="L493" s="3">
        <v>110</v>
      </c>
      <c r="M493" s="3">
        <v>29</v>
      </c>
      <c r="Q493" s="15">
        <v>30</v>
      </c>
      <c r="R493" s="3">
        <v>4</v>
      </c>
      <c r="S493" s="3">
        <v>29</v>
      </c>
      <c r="T493" s="3">
        <f t="shared" si="70"/>
        <v>2.98584</v>
      </c>
      <c r="U493" s="4">
        <f t="shared" si="71"/>
        <v>2.98584</v>
      </c>
      <c r="X493" s="4">
        <f>IFERROR(   Table1[[#This Row],[البلوكات /م3]]+Table1[[#This Row],[البواقى
 المنصرفه
/م3]]-Table1[[#This Row],[البواقى
/م3]],0)</f>
        <v>2.98584</v>
      </c>
      <c r="Y493" s="21">
        <f t="shared" si="65"/>
        <v>0</v>
      </c>
      <c r="AA493" s="12">
        <v>2.98584</v>
      </c>
      <c r="AB493" s="15">
        <v>30</v>
      </c>
      <c r="AC493" s="20">
        <v>0</v>
      </c>
      <c r="AD493" s="9">
        <f>IFERROR((Table1[[#This Row],[إجمالى الإستهلاك
/م3]]-Table1[[#This Row],[الكمية 
المنتجة
/م3
 ]]),0)</f>
        <v>0</v>
      </c>
      <c r="AE493" s="29">
        <f>IFERROR((Table1[[#This Row],[الهالك
/م3]]/Table1[[#This Row],[إجمالى الإستهلاك
/م3]]),0)</f>
        <v>0</v>
      </c>
      <c r="AG493" s="5">
        <f>IFERROR((Table1[[#This Row],[عدد
البلوكات]]*0.12),"")</f>
        <v>0</v>
      </c>
      <c r="AH49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493" s="59">
        <f>IFERROR(Table1[[#This Row],[Plan Hour]]/Table1[[#This Row],[ساعات
العمل
الفعلية]],0)</f>
        <v>0</v>
      </c>
      <c r="AK493" s="1">
        <f>IFERROR((Table1[[#This Row],[الكمية 
الفعلية
/م3]]-Table1[[#This Row],[الكمية 
المنتجة
/م3
 ]]),"")</f>
        <v>0</v>
      </c>
      <c r="AU493" s="18"/>
      <c r="AV493" s="18"/>
      <c r="AW493" s="1"/>
      <c r="AX493" s="1"/>
      <c r="AY493" s="1"/>
      <c r="AZ493" s="1"/>
      <c r="BA493" s="1"/>
      <c r="BB493" s="1" t="e">
        <f t="shared" si="66"/>
        <v>#DIV/0!</v>
      </c>
      <c r="BC493" s="1"/>
      <c r="BD493" s="1" t="e">
        <f t="shared" si="68"/>
        <v>#DIV/0!</v>
      </c>
      <c r="BE493" s="1"/>
      <c r="BF493" s="33">
        <f t="shared" si="67"/>
        <v>0</v>
      </c>
      <c r="BG493" s="11" t="e">
        <f t="shared" si="69"/>
        <v>#DIV/0!</v>
      </c>
      <c r="CB493"/>
      <c r="CC493"/>
      <c r="CD493"/>
      <c r="CE493" s="83"/>
      <c r="CF493"/>
      <c r="CG493"/>
      <c r="CH493"/>
      <c r="CI493"/>
      <c r="CJ493"/>
      <c r="CK493"/>
      <c r="CL493"/>
      <c r="CM493"/>
      <c r="CN493"/>
      <c r="CO493"/>
      <c r="CP493"/>
    </row>
    <row r="494" spans="1:94" ht="22.5" customHeight="1">
      <c r="A494" s="22">
        <v>44235</v>
      </c>
      <c r="B494" s="3" t="str">
        <f>TEXT(Table1[[#This Row],[Date]],"dddd")</f>
        <v>الإثنين</v>
      </c>
      <c r="C494" s="3">
        <f>WEEKNUM(Table1[[#This Row],[Date]],16)</f>
        <v>7</v>
      </c>
      <c r="D494" s="3" t="str">
        <f>TEXT(Table1[[#This Row],[Date]],"mmmm")</f>
        <v>فبراير</v>
      </c>
      <c r="E494" s="3" t="str">
        <f>TEXT(Table1[[#This Row],[Date]],"yyyy")</f>
        <v>2021</v>
      </c>
      <c r="F494" s="3" t="s">
        <v>8</v>
      </c>
      <c r="G494" s="3">
        <v>366</v>
      </c>
      <c r="H494" s="5" t="s">
        <v>61</v>
      </c>
      <c r="I494" s="3" t="s">
        <v>201</v>
      </c>
      <c r="J494" s="3">
        <f>IFERROR(VLOOKUP(Table1[[#This Row],[FoamType]],$CB$1:$CC$25,2,FALSE),0)</f>
        <v>1.25</v>
      </c>
      <c r="K494" s="3">
        <v>182.5</v>
      </c>
      <c r="L494" s="3">
        <v>110</v>
      </c>
      <c r="M494" s="3">
        <v>29</v>
      </c>
      <c r="Q494" s="15">
        <v>30</v>
      </c>
      <c r="R494" s="3">
        <v>4</v>
      </c>
      <c r="S494" s="3">
        <v>29</v>
      </c>
      <c r="T494" s="3">
        <f t="shared" si="70"/>
        <v>2.3287</v>
      </c>
      <c r="U494" s="4">
        <f t="shared" si="71"/>
        <v>2.3287</v>
      </c>
      <c r="X494" s="4">
        <f>IFERROR(   Table1[[#This Row],[البلوكات /م3]]+Table1[[#This Row],[البواقى
 المنصرفه
/م3]]-Table1[[#This Row],[البواقى
/م3]],0)</f>
        <v>2.3287</v>
      </c>
      <c r="Y494" s="21">
        <f t="shared" si="65"/>
        <v>0</v>
      </c>
      <c r="AA494" s="12">
        <v>2.3287</v>
      </c>
      <c r="AB494" s="15">
        <v>30</v>
      </c>
      <c r="AC494" s="20">
        <v>0</v>
      </c>
      <c r="AD494" s="9">
        <f>IFERROR((Table1[[#This Row],[إجمالى الإستهلاك
/م3]]-Table1[[#This Row],[الكمية 
المنتجة
/م3
 ]]),0)</f>
        <v>0</v>
      </c>
      <c r="AE494" s="29">
        <f>IFERROR((Table1[[#This Row],[الهالك
/م3]]/Table1[[#This Row],[إجمالى الإستهلاك
/م3]]),0)</f>
        <v>0</v>
      </c>
      <c r="AG494" s="5">
        <f>IFERROR((Table1[[#This Row],[عدد
البلوكات]]*0.12),"")</f>
        <v>0</v>
      </c>
      <c r="AH49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494" s="59">
        <f>IFERROR(Table1[[#This Row],[Plan Hour]]/Table1[[#This Row],[ساعات
العمل
الفعلية]],0)</f>
        <v>0</v>
      </c>
      <c r="AK494" s="1">
        <f>IFERROR((Table1[[#This Row],[الكمية 
الفعلية
/م3]]-Table1[[#This Row],[الكمية 
المنتجة
/م3
 ]]),"")</f>
        <v>0</v>
      </c>
      <c r="AU494" s="18"/>
      <c r="AV494" s="18"/>
      <c r="AW494" s="1"/>
      <c r="AX494" s="1"/>
      <c r="AY494" s="1"/>
      <c r="AZ494" s="1"/>
      <c r="BA494" s="1"/>
      <c r="BB494" s="1" t="e">
        <f t="shared" si="66"/>
        <v>#DIV/0!</v>
      </c>
      <c r="BC494" s="1"/>
      <c r="BD494" s="1" t="e">
        <f t="shared" si="68"/>
        <v>#DIV/0!</v>
      </c>
      <c r="BE494" s="1"/>
      <c r="BF494" s="33">
        <f t="shared" si="67"/>
        <v>0</v>
      </c>
      <c r="BG494" s="11" t="e">
        <f t="shared" si="69"/>
        <v>#DIV/0!</v>
      </c>
      <c r="CB494"/>
      <c r="CC494"/>
      <c r="CD494"/>
      <c r="CE494" s="83"/>
      <c r="CF494"/>
      <c r="CG494"/>
      <c r="CH494"/>
      <c r="CI494"/>
      <c r="CJ494"/>
      <c r="CK494"/>
      <c r="CL494"/>
      <c r="CM494"/>
      <c r="CN494"/>
      <c r="CO494"/>
      <c r="CP494"/>
    </row>
    <row r="495" spans="1:94" ht="22.5" customHeight="1">
      <c r="A495" s="22">
        <v>44235</v>
      </c>
      <c r="B495" s="9" t="str">
        <f>TEXT(Table1[[#This Row],[Date]],"dddd")</f>
        <v>الإثنين</v>
      </c>
      <c r="C495" s="9">
        <f>WEEKNUM(Table1[[#This Row],[Date]],16)</f>
        <v>7</v>
      </c>
      <c r="D495" s="9" t="str">
        <f>TEXT(Table1[[#This Row],[Date]],"mmmm")</f>
        <v>فبراير</v>
      </c>
      <c r="E495" s="9" t="str">
        <f>TEXT(Table1[[#This Row],[Date]],"yyyy")</f>
        <v>2021</v>
      </c>
      <c r="F495" s="9" t="s">
        <v>9</v>
      </c>
      <c r="G495" s="9">
        <v>549</v>
      </c>
      <c r="H495" s="9" t="s">
        <v>66</v>
      </c>
      <c r="I495" s="9" t="s">
        <v>91</v>
      </c>
      <c r="J495" s="3">
        <f>IFERROR(VLOOKUP(Table1[[#This Row],[FoamType]],$CB$1:$CC$25,2,FALSE),0)</f>
        <v>1</v>
      </c>
      <c r="K495" s="9">
        <v>125</v>
      </c>
      <c r="L495" s="9">
        <v>30</v>
      </c>
      <c r="M495" s="9">
        <v>5</v>
      </c>
      <c r="N495" s="9"/>
      <c r="O495" s="9"/>
      <c r="P495" s="9"/>
      <c r="Q495" s="9" t="s">
        <v>49</v>
      </c>
      <c r="R495" s="9">
        <v>267</v>
      </c>
      <c r="S495" s="9">
        <v>5.0999999999999996</v>
      </c>
      <c r="T495" s="9">
        <f t="shared" si="70"/>
        <v>5.1063749999999999</v>
      </c>
      <c r="U495" s="9">
        <f t="shared" si="71"/>
        <v>5.0062499999999996</v>
      </c>
      <c r="V495" s="9"/>
      <c r="W495" s="9"/>
      <c r="X495" s="9">
        <f>IFERROR(   Table1[[#This Row],[البلوكات /م3]]+Table1[[#This Row],[البواقى
 المنصرفه
/م3]]-Table1[[#This Row],[البواقى
/م3]],0)</f>
        <v>5</v>
      </c>
      <c r="Y495" s="9">
        <f t="shared" si="65"/>
        <v>0</v>
      </c>
      <c r="Z495" s="9"/>
      <c r="AA495" s="9">
        <v>5</v>
      </c>
      <c r="AB495" s="9" t="s">
        <v>49</v>
      </c>
      <c r="AC495" s="9">
        <v>0</v>
      </c>
      <c r="AD495" s="9">
        <f>IFERROR((Table1[[#This Row],[إجمالى الإستهلاك
/م3]]-Table1[[#This Row],[الكمية 
المنتجة
/م3
 ]]),0)</f>
        <v>-6.2499999999996447E-3</v>
      </c>
      <c r="AE495" s="29">
        <f>IFERROR((Table1[[#This Row],[الهالك
/م3]]/Table1[[#This Row],[إجمالى الإستهلاك
/م3]]),0)</f>
        <v>-1.2499999999999289E-3</v>
      </c>
      <c r="AF495" s="9"/>
      <c r="AG495" s="9">
        <f>IFERROR((Table1[[#This Row],[عدد
البلوكات]]*0.12),"")</f>
        <v>0</v>
      </c>
      <c r="AH495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5.0062499999999996</v>
      </c>
      <c r="AI495" s="9">
        <v>110</v>
      </c>
      <c r="AJ495" s="60">
        <f>IFERROR(Table1[[#This Row],[Plan Hour]]/Table1[[#This Row],[ساعات
العمل
الفعلية]],0)</f>
        <v>4.5511363636363635E-2</v>
      </c>
      <c r="AK495" s="9">
        <f>IFERROR((Table1[[#This Row],[الكمية 
الفعلية
/م3]]-Table1[[#This Row],[الكمية 
المنتجة
/م3
 ]]),"")</f>
        <v>0.10012500000000024</v>
      </c>
      <c r="AL495" s="9">
        <v>0.3</v>
      </c>
      <c r="AM495" s="9">
        <v>1.2</v>
      </c>
      <c r="AN495" s="9"/>
      <c r="AO495" s="9"/>
      <c r="AP495" s="9">
        <v>0.3</v>
      </c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 t="e">
        <f t="shared" si="66"/>
        <v>#DIV/0!</v>
      </c>
      <c r="BC495" s="9"/>
      <c r="BD495" s="9" t="e">
        <f t="shared" si="68"/>
        <v>#DIV/0!</v>
      </c>
      <c r="BE495" s="9"/>
      <c r="BF495" s="9">
        <f t="shared" si="67"/>
        <v>0</v>
      </c>
      <c r="BG495" s="9" t="e">
        <f t="shared" si="69"/>
        <v>#DIV/0!</v>
      </c>
      <c r="CB495"/>
      <c r="CC495"/>
      <c r="CD495"/>
      <c r="CE495" s="83"/>
      <c r="CF495"/>
      <c r="CG495"/>
      <c r="CH495"/>
      <c r="CI495"/>
      <c r="CJ495"/>
      <c r="CK495"/>
      <c r="CL495"/>
      <c r="CM495"/>
      <c r="CN495"/>
      <c r="CO495"/>
      <c r="CP495"/>
    </row>
    <row r="496" spans="1:94" ht="22.5" customHeight="1">
      <c r="A496" s="22">
        <v>44235</v>
      </c>
      <c r="B496" s="3" t="str">
        <f>TEXT(Table1[[#This Row],[Date]],"dddd")</f>
        <v>الإثنين</v>
      </c>
      <c r="C496" s="3">
        <f>WEEKNUM(Table1[[#This Row],[Date]],16)</f>
        <v>7</v>
      </c>
      <c r="D496" s="3" t="str">
        <f>TEXT(Table1[[#This Row],[Date]],"mmmm")</f>
        <v>فبراير</v>
      </c>
      <c r="E496" s="3" t="str">
        <f>TEXT(Table1[[#This Row],[Date]],"yyyy")</f>
        <v>2021</v>
      </c>
      <c r="F496" s="3" t="s">
        <v>9</v>
      </c>
      <c r="G496" s="3">
        <v>549</v>
      </c>
      <c r="H496" s="5" t="s">
        <v>66</v>
      </c>
      <c r="I496" s="3" t="s">
        <v>91</v>
      </c>
      <c r="J496" s="3">
        <f>IFERROR(VLOOKUP(Table1[[#This Row],[FoamType]],$CB$1:$CC$25,2,FALSE),0)</f>
        <v>1</v>
      </c>
      <c r="K496" s="3">
        <v>125</v>
      </c>
      <c r="L496" s="3">
        <v>20</v>
      </c>
      <c r="M496" s="3">
        <v>5</v>
      </c>
      <c r="Q496" s="15" t="s">
        <v>49</v>
      </c>
      <c r="R496" s="3">
        <v>400</v>
      </c>
      <c r="S496" s="3">
        <v>5.0999999999999996</v>
      </c>
      <c r="T496" s="3">
        <f t="shared" si="70"/>
        <v>5.0999999999999996</v>
      </c>
      <c r="U496" s="4">
        <f t="shared" si="71"/>
        <v>5</v>
      </c>
      <c r="X496" s="4">
        <f>IFERROR(   Table1[[#This Row],[البلوكات /م3]]+Table1[[#This Row],[البواقى
 المنصرفه
/م3]]-Table1[[#This Row],[البواقى
/م3]],0)</f>
        <v>5</v>
      </c>
      <c r="Y496" s="21">
        <f t="shared" si="65"/>
        <v>0</v>
      </c>
      <c r="AA496" s="12">
        <v>5</v>
      </c>
      <c r="AB496" s="15" t="s">
        <v>49</v>
      </c>
      <c r="AC496" s="20">
        <v>0</v>
      </c>
      <c r="AD496" s="9">
        <f>IFERROR((Table1[[#This Row],[إجمالى الإستهلاك
/م3]]-Table1[[#This Row],[الكمية 
المنتجة
/م3
 ]]),0)</f>
        <v>0</v>
      </c>
      <c r="AE496" s="29">
        <f>IFERROR((Table1[[#This Row],[الهالك
/م3]]/Table1[[#This Row],[إجمالى الإستهلاك
/م3]]),0)</f>
        <v>0</v>
      </c>
      <c r="AG496" s="5">
        <f>IFERROR((Table1[[#This Row],[عدد
البلوكات]]*0.12),"")</f>
        <v>0</v>
      </c>
      <c r="AH49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I496" s="5">
        <v>0</v>
      </c>
      <c r="AJ496" s="59">
        <f>IFERROR(Table1[[#This Row],[Plan Hour]]/Table1[[#This Row],[ساعات
العمل
الفعلية]],0)</f>
        <v>0</v>
      </c>
      <c r="AK496" s="1">
        <f>IFERROR((Table1[[#This Row],[الكمية 
الفعلية
/م3]]-Table1[[#This Row],[الكمية 
المنتجة
/م3
 ]]),"")</f>
        <v>9.9999999999999645E-2</v>
      </c>
      <c r="AP496" s="17">
        <v>1.2</v>
      </c>
      <c r="AU496" s="18"/>
      <c r="AV496" s="18"/>
      <c r="AW496" s="1"/>
      <c r="AX496" s="1"/>
      <c r="AY496" s="1"/>
      <c r="AZ496" s="1"/>
      <c r="BA496" s="1"/>
      <c r="BB496" s="1" t="e">
        <f t="shared" si="66"/>
        <v>#DIV/0!</v>
      </c>
      <c r="BC496" s="1"/>
      <c r="BD496" s="1" t="e">
        <f t="shared" si="68"/>
        <v>#DIV/0!</v>
      </c>
      <c r="BE496" s="1"/>
      <c r="BF496" s="33">
        <f t="shared" si="67"/>
        <v>0</v>
      </c>
      <c r="BG496" s="11" t="e">
        <f t="shared" si="69"/>
        <v>#DIV/0!</v>
      </c>
      <c r="CB496"/>
      <c r="CC496"/>
      <c r="CD496"/>
      <c r="CE496" s="83"/>
      <c r="CF496"/>
      <c r="CG496"/>
      <c r="CH496"/>
      <c r="CI496"/>
      <c r="CJ496"/>
      <c r="CK496"/>
      <c r="CL496"/>
      <c r="CM496"/>
      <c r="CN496"/>
      <c r="CO496"/>
      <c r="CP496"/>
    </row>
    <row r="497" spans="1:94" ht="22.5" customHeight="1">
      <c r="A497" s="22">
        <v>44235</v>
      </c>
      <c r="B497" s="3" t="str">
        <f>TEXT(Table1[[#This Row],[Date]],"dddd")</f>
        <v>الإثنين</v>
      </c>
      <c r="C497" s="3">
        <f>WEEKNUM(Table1[[#This Row],[Date]],16)</f>
        <v>7</v>
      </c>
      <c r="D497" s="3" t="str">
        <f>TEXT(Table1[[#This Row],[Date]],"mmmm")</f>
        <v>فبراير</v>
      </c>
      <c r="E497" s="3" t="str">
        <f>TEXT(Table1[[#This Row],[Date]],"yyyy")</f>
        <v>2021</v>
      </c>
      <c r="F497" s="3" t="s">
        <v>9</v>
      </c>
      <c r="G497" s="3">
        <v>549</v>
      </c>
      <c r="H497" s="5" t="s">
        <v>66</v>
      </c>
      <c r="I497" s="3" t="s">
        <v>91</v>
      </c>
      <c r="J497" s="3">
        <f>IFERROR(VLOOKUP(Table1[[#This Row],[FoamType]],$CB$1:$CC$25,2,FALSE),0)</f>
        <v>1</v>
      </c>
      <c r="K497" s="3">
        <v>125</v>
      </c>
      <c r="L497" s="3">
        <v>10</v>
      </c>
      <c r="M497" s="3">
        <v>5</v>
      </c>
      <c r="Q497" s="15" t="s">
        <v>49</v>
      </c>
      <c r="R497" s="3">
        <v>480</v>
      </c>
      <c r="S497" s="3">
        <v>5.0999999999999996</v>
      </c>
      <c r="T497" s="3">
        <f t="shared" si="70"/>
        <v>3.06</v>
      </c>
      <c r="U497" s="4">
        <f t="shared" si="71"/>
        <v>3</v>
      </c>
      <c r="X497" s="4">
        <f>IFERROR(   Table1[[#This Row],[البلوكات /م3]]+Table1[[#This Row],[البواقى
 المنصرفه
/م3]]-Table1[[#This Row],[البواقى
/م3]],0)</f>
        <v>5</v>
      </c>
      <c r="Y497" s="21">
        <f t="shared" ref="Y497:Y560" si="72">Z497*7.32</f>
        <v>0</v>
      </c>
      <c r="AA497" s="12">
        <v>5</v>
      </c>
      <c r="AB497" s="15" t="s">
        <v>49</v>
      </c>
      <c r="AC497" s="20">
        <v>0</v>
      </c>
      <c r="AD497" s="9">
        <f>IFERROR((Table1[[#This Row],[إجمالى الإستهلاك
/م3]]-Table1[[#This Row],[الكمية 
المنتجة
/م3
 ]]),0)</f>
        <v>2</v>
      </c>
      <c r="AE497" s="29">
        <f>IFERROR((Table1[[#This Row],[الهالك
/م3]]/Table1[[#This Row],[إجمالى الإستهلاك
/م3]]),0)</f>
        <v>0.4</v>
      </c>
      <c r="AG497" s="5">
        <f>IFERROR((Table1[[#This Row],[عدد
البلوكات]]*0.12),"")</f>
        <v>0</v>
      </c>
      <c r="AH49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</v>
      </c>
      <c r="AJ497" s="59">
        <f>IFERROR(Table1[[#This Row],[Plan Hour]]/Table1[[#This Row],[ساعات
العمل
الفعلية]],0)</f>
        <v>0</v>
      </c>
      <c r="AK497" s="1">
        <f>IFERROR((Table1[[#This Row],[الكمية 
الفعلية
/م3]]-Table1[[#This Row],[الكمية 
المنتجة
/م3
 ]]),"")</f>
        <v>6.0000000000000053E-2</v>
      </c>
      <c r="AU497" s="18"/>
      <c r="AV497" s="18"/>
      <c r="AW497" s="1"/>
      <c r="AX497" s="1"/>
      <c r="AY497" s="1"/>
      <c r="AZ497" s="1"/>
      <c r="BA497" s="1"/>
      <c r="BB497" s="1" t="e">
        <f t="shared" si="66"/>
        <v>#DIV/0!</v>
      </c>
      <c r="BC497" s="1"/>
      <c r="BD497" s="1" t="e">
        <f t="shared" si="68"/>
        <v>#DIV/0!</v>
      </c>
      <c r="BE497" s="1"/>
      <c r="BF497" s="33">
        <f t="shared" si="67"/>
        <v>0</v>
      </c>
      <c r="BG497" s="11" t="e">
        <f t="shared" si="69"/>
        <v>#DIV/0!</v>
      </c>
      <c r="CB497"/>
      <c r="CC497"/>
      <c r="CD497"/>
      <c r="CE497" s="83"/>
      <c r="CF497"/>
      <c r="CG497"/>
      <c r="CH497"/>
      <c r="CI497"/>
      <c r="CJ497"/>
      <c r="CK497"/>
      <c r="CL497"/>
      <c r="CM497"/>
      <c r="CN497"/>
      <c r="CO497"/>
      <c r="CP497"/>
    </row>
    <row r="498" spans="1:94" ht="22.5" customHeight="1">
      <c r="A498" s="22">
        <v>44235</v>
      </c>
      <c r="B498" s="3" t="str">
        <f>TEXT(Table1[[#This Row],[Date]],"dddd")</f>
        <v>الإثنين</v>
      </c>
      <c r="C498" s="3">
        <f>WEEKNUM(Table1[[#This Row],[Date]],16)</f>
        <v>7</v>
      </c>
      <c r="D498" s="3" t="str">
        <f>TEXT(Table1[[#This Row],[Date]],"mmmm")</f>
        <v>فبراير</v>
      </c>
      <c r="E498" s="3" t="str">
        <f>TEXT(Table1[[#This Row],[Date]],"yyyy")</f>
        <v>2021</v>
      </c>
      <c r="F498" s="3" t="s">
        <v>9</v>
      </c>
      <c r="G498" s="3">
        <v>3</v>
      </c>
      <c r="I498" s="3" t="s">
        <v>91</v>
      </c>
      <c r="J498" s="3">
        <f>IFERROR(VLOOKUP(Table1[[#This Row],[FoamType]],$CB$1:$CC$25,2,FALSE),0)</f>
        <v>1</v>
      </c>
      <c r="K498" s="3">
        <v>120</v>
      </c>
      <c r="L498" s="3">
        <v>25</v>
      </c>
      <c r="M498" s="3">
        <v>10</v>
      </c>
      <c r="Q498" s="15">
        <v>30</v>
      </c>
      <c r="R498" s="3">
        <v>210</v>
      </c>
      <c r="S498" s="3">
        <v>10.1</v>
      </c>
      <c r="T498" s="3">
        <f t="shared" si="70"/>
        <v>6.3630000000000004</v>
      </c>
      <c r="U498" s="4">
        <f t="shared" si="71"/>
        <v>6.3</v>
      </c>
      <c r="X498" s="4">
        <f>IFERROR(   Table1[[#This Row],[البلوكات /م3]]+Table1[[#This Row],[البواقى
 المنصرفه
/م3]]-Table1[[#This Row],[البواقى
/م3]],0)</f>
        <v>6.8</v>
      </c>
      <c r="Y498" s="21">
        <f t="shared" si="72"/>
        <v>0</v>
      </c>
      <c r="AA498" s="12">
        <v>6.8</v>
      </c>
      <c r="AB498" s="15">
        <v>30</v>
      </c>
      <c r="AC498" s="20">
        <v>0</v>
      </c>
      <c r="AD498" s="9">
        <f>IFERROR((Table1[[#This Row],[إجمالى الإستهلاك
/م3]]-Table1[[#This Row],[الكمية 
المنتجة
/م3
 ]]),0)</f>
        <v>0.5</v>
      </c>
      <c r="AE498" s="29">
        <f>IFERROR((Table1[[#This Row],[الهالك
/م3]]/Table1[[#This Row],[إجمالى الإستهلاك
/م3]]),0)</f>
        <v>7.3529411764705885E-2</v>
      </c>
      <c r="AG498" s="5">
        <f>IFERROR((Table1[[#This Row],[عدد
البلوكات]]*0.12),"")</f>
        <v>0</v>
      </c>
      <c r="AH49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6.3</v>
      </c>
      <c r="AJ498" s="59">
        <f>IFERROR(Table1[[#This Row],[Plan Hour]]/Table1[[#This Row],[ساعات
العمل
الفعلية]],0)</f>
        <v>0</v>
      </c>
      <c r="AK498" s="1">
        <f>IFERROR((Table1[[#This Row],[الكمية 
الفعلية
/م3]]-Table1[[#This Row],[الكمية 
المنتجة
/م3
 ]]),"")</f>
        <v>6.3000000000000611E-2</v>
      </c>
      <c r="AU498" s="18"/>
      <c r="AV498" s="18"/>
      <c r="AW498" s="1"/>
      <c r="AX498" s="1"/>
      <c r="AY498" s="1"/>
      <c r="AZ498" s="1"/>
      <c r="BA498" s="1"/>
      <c r="BB498" s="1" t="e">
        <f t="shared" si="66"/>
        <v>#DIV/0!</v>
      </c>
      <c r="BC498" s="1"/>
      <c r="BD498" s="1" t="e">
        <f t="shared" si="68"/>
        <v>#DIV/0!</v>
      </c>
      <c r="BE498" s="1"/>
      <c r="BF498" s="33">
        <f t="shared" si="67"/>
        <v>0</v>
      </c>
      <c r="BG498" s="11" t="e">
        <f t="shared" si="69"/>
        <v>#DIV/0!</v>
      </c>
      <c r="CB498"/>
      <c r="CC498"/>
      <c r="CD498"/>
      <c r="CE498" s="83"/>
      <c r="CF498"/>
      <c r="CG498"/>
      <c r="CH498"/>
      <c r="CI498"/>
      <c r="CJ498"/>
      <c r="CK498"/>
      <c r="CL498"/>
      <c r="CM498"/>
      <c r="CN498"/>
      <c r="CO498"/>
      <c r="CP498"/>
    </row>
    <row r="499" spans="1:94" ht="22.5" customHeight="1">
      <c r="A499" s="22">
        <v>44235</v>
      </c>
      <c r="B499" s="3" t="str">
        <f>TEXT(Table1[[#This Row],[Date]],"dddd")</f>
        <v>الإثنين</v>
      </c>
      <c r="C499" s="3">
        <f>WEEKNUM(Table1[[#This Row],[Date]],16)</f>
        <v>7</v>
      </c>
      <c r="D499" s="3" t="str">
        <f>TEXT(Table1[[#This Row],[Date]],"mmmm")</f>
        <v>فبراير</v>
      </c>
      <c r="E499" s="3" t="str">
        <f>TEXT(Table1[[#This Row],[Date]],"yyyy")</f>
        <v>2021</v>
      </c>
      <c r="F499" s="3" t="s">
        <v>9</v>
      </c>
      <c r="G499" s="3">
        <v>575</v>
      </c>
      <c r="H499" s="5" t="s">
        <v>205</v>
      </c>
      <c r="I499" s="3" t="s">
        <v>96</v>
      </c>
      <c r="J499" s="3">
        <f>IFERROR(VLOOKUP(Table1[[#This Row],[FoamType]],$CB$1:$CC$25,2,FALSE),0)</f>
        <v>200</v>
      </c>
      <c r="K499" s="3">
        <v>25</v>
      </c>
      <c r="L499" s="3">
        <v>9</v>
      </c>
      <c r="M499" s="3">
        <v>9</v>
      </c>
      <c r="Q499" s="15">
        <v>17</v>
      </c>
      <c r="R499" s="3">
        <v>4800</v>
      </c>
      <c r="S499" s="3">
        <v>9.1</v>
      </c>
      <c r="T499" s="3">
        <f t="shared" si="70"/>
        <v>9.8279999999999994</v>
      </c>
      <c r="U499" s="4">
        <f t="shared" si="71"/>
        <v>9.7200000000000006</v>
      </c>
      <c r="W499" s="4">
        <v>17</v>
      </c>
      <c r="X499" s="4">
        <f>IFERROR(   Table1[[#This Row],[البلوكات /م3]]+Table1[[#This Row],[البواقى
 المنصرفه
/م3]]-Table1[[#This Row],[البواقى
/م3]],0)</f>
        <v>14.24</v>
      </c>
      <c r="Y499" s="21">
        <f t="shared" si="72"/>
        <v>14.64</v>
      </c>
      <c r="Z499" s="3">
        <v>2</v>
      </c>
      <c r="AA499" s="12">
        <v>0</v>
      </c>
      <c r="AB499" s="15">
        <v>17</v>
      </c>
      <c r="AC499" s="20">
        <v>0.4</v>
      </c>
      <c r="AD499" s="9">
        <f>IFERROR((Table1[[#This Row],[إجمالى الإستهلاك
/م3]]-Table1[[#This Row],[الكمية 
المنتجة
/م3
 ]]),0)</f>
        <v>4.5199999999999996</v>
      </c>
      <c r="AE499" s="29">
        <f>IFERROR((Table1[[#This Row],[الهالك
/م3]]/Table1[[#This Row],[إجمالى الإستهلاك
/م3]]),0)</f>
        <v>0.31741573033707859</v>
      </c>
      <c r="AG499" s="5">
        <f>IFERROR((Table1[[#This Row],[عدد
البلوكات]]*0.12),"")</f>
        <v>0.24</v>
      </c>
      <c r="AH49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24</v>
      </c>
      <c r="AJ499" s="59">
        <f>IFERROR(Table1[[#This Row],[Plan Hour]]/Table1[[#This Row],[ساعات
العمل
الفعلية]],0)</f>
        <v>0</v>
      </c>
      <c r="AK499" s="1">
        <f>IFERROR((Table1[[#This Row],[الكمية 
الفعلية
/م3]]-Table1[[#This Row],[الكمية 
المنتجة
/م3
 ]]),"")</f>
        <v>0.10799999999999876</v>
      </c>
      <c r="AU499" s="18"/>
      <c r="AV499" s="18"/>
      <c r="AW499" s="1"/>
      <c r="AX499" s="1"/>
      <c r="AY499" s="1"/>
      <c r="AZ499" s="1"/>
      <c r="BA499" s="1"/>
      <c r="BB499" s="1" t="e">
        <f t="shared" si="66"/>
        <v>#DIV/0!</v>
      </c>
      <c r="BC499" s="1"/>
      <c r="BD499" s="1" t="e">
        <f t="shared" si="68"/>
        <v>#DIV/0!</v>
      </c>
      <c r="BE499" s="1"/>
      <c r="BF499" s="33">
        <f t="shared" si="67"/>
        <v>0</v>
      </c>
      <c r="BG499" s="11" t="e">
        <f t="shared" si="69"/>
        <v>#DIV/0!</v>
      </c>
      <c r="CB499"/>
      <c r="CC499"/>
      <c r="CD499"/>
      <c r="CE499" s="83"/>
      <c r="CF499"/>
      <c r="CG499"/>
      <c r="CH499"/>
      <c r="CI499"/>
      <c r="CJ499"/>
      <c r="CK499"/>
      <c r="CL499"/>
      <c r="CM499"/>
      <c r="CN499"/>
      <c r="CO499"/>
      <c r="CP499"/>
    </row>
    <row r="500" spans="1:94" ht="22.5" customHeight="1">
      <c r="A500" s="22">
        <v>44235</v>
      </c>
      <c r="B500" s="3" t="str">
        <f>TEXT(Table1[[#This Row],[Date]],"dddd")</f>
        <v>الإثنين</v>
      </c>
      <c r="C500" s="3">
        <f>WEEKNUM(Table1[[#This Row],[Date]],16)</f>
        <v>7</v>
      </c>
      <c r="D500" s="3" t="str">
        <f>TEXT(Table1[[#This Row],[Date]],"mmmm")</f>
        <v>فبراير</v>
      </c>
      <c r="E500" s="3" t="str">
        <f>TEXT(Table1[[#This Row],[Date]],"yyyy")</f>
        <v>2021</v>
      </c>
      <c r="F500" s="3" t="s">
        <v>9</v>
      </c>
      <c r="G500" s="3">
        <v>575</v>
      </c>
      <c r="H500" s="5" t="s">
        <v>205</v>
      </c>
      <c r="I500" s="3" t="s">
        <v>96</v>
      </c>
      <c r="J500" s="3">
        <f>IFERROR(VLOOKUP(Table1[[#This Row],[FoamType]],$CB$1:$CC$25,2,FALSE),0)</f>
        <v>200</v>
      </c>
      <c r="K500" s="3">
        <v>18</v>
      </c>
      <c r="L500" s="3">
        <v>9</v>
      </c>
      <c r="M500" s="3">
        <v>9</v>
      </c>
      <c r="Q500" s="15">
        <v>17</v>
      </c>
      <c r="R500" s="3">
        <v>1000</v>
      </c>
      <c r="S500" s="3">
        <v>9.1</v>
      </c>
      <c r="T500" s="3">
        <f t="shared" si="70"/>
        <v>1.4742</v>
      </c>
      <c r="U500" s="4">
        <f t="shared" si="71"/>
        <v>1.458</v>
      </c>
      <c r="X500" s="4">
        <f>IFERROR(   Table1[[#This Row],[البلوكات /م3]]+Table1[[#This Row],[البواقى
 المنصرفه
/م3]]-Table1[[#This Row],[البواقى
/م3]],0)</f>
        <v>0</v>
      </c>
      <c r="Y500" s="21">
        <f t="shared" si="72"/>
        <v>0</v>
      </c>
      <c r="AB500" s="15"/>
      <c r="AD500" s="9">
        <f>IFERROR((Table1[[#This Row],[إجمالى الإستهلاك
/م3]]-Table1[[#This Row],[الكمية 
المنتجة
/م3
 ]]),0)</f>
        <v>-1.458</v>
      </c>
      <c r="AE500" s="29">
        <f>IFERROR((Table1[[#This Row],[الهالك
/م3]]/Table1[[#This Row],[إجمالى الإستهلاك
/م3]]),0)</f>
        <v>0</v>
      </c>
      <c r="AG500" s="5">
        <f>IFERROR((Table1[[#This Row],[عدد
البلوكات]]*0.12),"")</f>
        <v>0</v>
      </c>
      <c r="AH50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500" s="59">
        <f>IFERROR(Table1[[#This Row],[Plan Hour]]/Table1[[#This Row],[ساعات
العمل
الفعلية]],0)</f>
        <v>0</v>
      </c>
      <c r="AK500" s="1">
        <f>IFERROR((Table1[[#This Row],[الكمية 
الفعلية
/م3]]-Table1[[#This Row],[الكمية 
المنتجة
/م3
 ]]),"")</f>
        <v>1.6199999999999992E-2</v>
      </c>
      <c r="AU500" s="18"/>
      <c r="AV500" s="18"/>
      <c r="AW500" s="1"/>
      <c r="AX500" s="1"/>
      <c r="AY500" s="1"/>
      <c r="AZ500" s="1"/>
      <c r="BA500" s="1"/>
      <c r="BB500" s="1" t="e">
        <f t="shared" si="66"/>
        <v>#DIV/0!</v>
      </c>
      <c r="BC500" s="1"/>
      <c r="BD500" s="1" t="e">
        <f t="shared" si="68"/>
        <v>#DIV/0!</v>
      </c>
      <c r="BE500" s="1"/>
      <c r="BF500" s="33">
        <f t="shared" si="67"/>
        <v>0</v>
      </c>
      <c r="BG500" s="11" t="e">
        <f t="shared" si="69"/>
        <v>#DIV/0!</v>
      </c>
      <c r="CB500"/>
      <c r="CC500"/>
      <c r="CD500"/>
      <c r="CE500" s="83"/>
      <c r="CF500"/>
      <c r="CG500"/>
      <c r="CH500"/>
      <c r="CI500"/>
      <c r="CJ500"/>
      <c r="CK500"/>
      <c r="CL500"/>
      <c r="CM500"/>
      <c r="CN500"/>
      <c r="CO500"/>
      <c r="CP500"/>
    </row>
    <row r="501" spans="1:94" ht="22.5" customHeight="1">
      <c r="A501" s="22">
        <v>44235</v>
      </c>
      <c r="B501" s="3" t="str">
        <f>TEXT(Table1[[#This Row],[Date]],"dddd")</f>
        <v>الإثنين</v>
      </c>
      <c r="C501" s="3">
        <f>WEEKNUM(Table1[[#This Row],[Date]],16)</f>
        <v>7</v>
      </c>
      <c r="D501" s="3" t="str">
        <f>TEXT(Table1[[#This Row],[Date]],"mmmm")</f>
        <v>فبراير</v>
      </c>
      <c r="E501" s="3" t="str">
        <f>TEXT(Table1[[#This Row],[Date]],"yyyy")</f>
        <v>2021</v>
      </c>
      <c r="F501" s="3" t="s">
        <v>9</v>
      </c>
      <c r="G501" s="3">
        <v>587</v>
      </c>
      <c r="H501" s="5" t="s">
        <v>202</v>
      </c>
      <c r="I501" s="3" t="s">
        <v>85</v>
      </c>
      <c r="J501" s="3">
        <f>IFERROR(VLOOKUP(Table1[[#This Row],[FoamType]],$CB$1:$CC$25,2,FALSE),0)</f>
        <v>2.5</v>
      </c>
      <c r="K501" s="3">
        <v>40</v>
      </c>
      <c r="L501" s="3">
        <v>20</v>
      </c>
      <c r="M501" s="3">
        <v>19</v>
      </c>
      <c r="Q501" s="15">
        <v>25</v>
      </c>
      <c r="R501" s="3">
        <v>780</v>
      </c>
      <c r="S501" s="3">
        <v>19</v>
      </c>
      <c r="T501" s="3">
        <f t="shared" si="70"/>
        <v>11.856</v>
      </c>
      <c r="U501" s="4">
        <f t="shared" si="71"/>
        <v>11.856</v>
      </c>
      <c r="W501" s="4">
        <v>25</v>
      </c>
      <c r="X501" s="4">
        <f>IFERROR(   Table1[[#This Row],[البلوكات /م3]]+Table1[[#This Row],[البواقى
 المنصرفه
/م3]]-Table1[[#This Row],[البواقى
/م3]],0)</f>
        <v>12.89</v>
      </c>
      <c r="Y501" s="21">
        <f t="shared" si="72"/>
        <v>7.32</v>
      </c>
      <c r="Z501" s="3">
        <v>1</v>
      </c>
      <c r="AA501" s="12">
        <v>5.57</v>
      </c>
      <c r="AB501" s="15">
        <v>25</v>
      </c>
      <c r="AC501" s="20">
        <v>0</v>
      </c>
      <c r="AD501" s="9">
        <f>IFERROR((Table1[[#This Row],[إجمالى الإستهلاك
/م3]]-Table1[[#This Row],[الكمية 
المنتجة
/م3
 ]]),0)</f>
        <v>1.0340000000000007</v>
      </c>
      <c r="AE501" s="29">
        <f>IFERROR((Table1[[#This Row],[الهالك
/م3]]/Table1[[#This Row],[إجمالى الإستهلاك
/م3]]),0)</f>
        <v>8.0217222653219594E-2</v>
      </c>
      <c r="AG501" s="5">
        <f>IFERROR((Table1[[#This Row],[عدد
البلوكات]]*0.12),"")</f>
        <v>0.12</v>
      </c>
      <c r="AH50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4.7423999999999999</v>
      </c>
      <c r="AJ501" s="59">
        <f>IFERROR(Table1[[#This Row],[Plan Hour]]/Table1[[#This Row],[ساعات
العمل
الفعلية]],0)</f>
        <v>0</v>
      </c>
      <c r="AK501" s="1">
        <f>IFERROR((Table1[[#This Row],[الكمية 
الفعلية
/م3]]-Table1[[#This Row],[الكمية 
المنتجة
/م3
 ]]),"")</f>
        <v>0</v>
      </c>
      <c r="AU501" s="18"/>
      <c r="AV501" s="18"/>
      <c r="AW501" s="1"/>
      <c r="AX501" s="1"/>
      <c r="AY501" s="1"/>
      <c r="AZ501" s="1"/>
      <c r="BA501" s="1"/>
      <c r="BB501" s="1" t="e">
        <f t="shared" si="66"/>
        <v>#DIV/0!</v>
      </c>
      <c r="BC501" s="1"/>
      <c r="BD501" s="1" t="e">
        <f t="shared" si="68"/>
        <v>#DIV/0!</v>
      </c>
      <c r="BE501" s="1"/>
      <c r="BF501" s="33">
        <f t="shared" si="67"/>
        <v>0</v>
      </c>
      <c r="BG501" s="11" t="e">
        <f t="shared" si="69"/>
        <v>#DIV/0!</v>
      </c>
      <c r="CB501"/>
      <c r="CC501"/>
      <c r="CD501"/>
      <c r="CE501" s="83"/>
      <c r="CF501"/>
      <c r="CG501"/>
      <c r="CH501"/>
      <c r="CI501"/>
      <c r="CJ501"/>
      <c r="CK501"/>
      <c r="CL501"/>
      <c r="CM501"/>
      <c r="CN501"/>
      <c r="CO501"/>
      <c r="CP501"/>
    </row>
    <row r="502" spans="1:94" ht="22.5" customHeight="1">
      <c r="A502" s="22">
        <v>44235</v>
      </c>
      <c r="B502" s="3" t="str">
        <f>TEXT(Table1[[#This Row],[Date]],"dddd")</f>
        <v>الإثنين</v>
      </c>
      <c r="C502" s="3">
        <f>WEEKNUM(Table1[[#This Row],[Date]],16)</f>
        <v>7</v>
      </c>
      <c r="D502" s="3" t="str">
        <f>TEXT(Table1[[#This Row],[Date]],"mmmm")</f>
        <v>فبراير</v>
      </c>
      <c r="E502" s="3" t="str">
        <f>TEXT(Table1[[#This Row],[Date]],"yyyy")</f>
        <v>2021</v>
      </c>
      <c r="F502" s="3" t="s">
        <v>9</v>
      </c>
      <c r="G502" s="3">
        <v>551</v>
      </c>
      <c r="H502" s="5" t="s">
        <v>57</v>
      </c>
      <c r="I502" s="3" t="s">
        <v>92</v>
      </c>
      <c r="J502" s="3">
        <f>IFERROR(VLOOKUP(Table1[[#This Row],[FoamType]],$CB$1:$CC$25,2,FALSE),0)</f>
        <v>0.6</v>
      </c>
      <c r="K502" s="3">
        <v>46</v>
      </c>
      <c r="L502" s="3">
        <v>34</v>
      </c>
      <c r="M502" s="3">
        <v>2</v>
      </c>
      <c r="Q502" s="15">
        <v>12</v>
      </c>
      <c r="R502" s="3">
        <v>7500</v>
      </c>
      <c r="S502" s="3">
        <v>2.2000000000000002</v>
      </c>
      <c r="T502" s="3">
        <f t="shared" si="70"/>
        <v>25.806000000000004</v>
      </c>
      <c r="U502" s="4">
        <f t="shared" si="71"/>
        <v>23.46</v>
      </c>
      <c r="W502" s="4">
        <v>12</v>
      </c>
      <c r="X502" s="4">
        <f>IFERROR(   Table1[[#This Row],[البلوكات /م3]]+Table1[[#This Row],[البواقى
 المنصرفه
/م3]]-Table1[[#This Row],[البواقى
/م3]],0)</f>
        <v>29.28</v>
      </c>
      <c r="Y502" s="21">
        <f t="shared" si="72"/>
        <v>29.28</v>
      </c>
      <c r="Z502" s="3">
        <v>4</v>
      </c>
      <c r="AA502" s="12">
        <v>0</v>
      </c>
      <c r="AB502" s="15">
        <v>12</v>
      </c>
      <c r="AC502" s="20">
        <v>0</v>
      </c>
      <c r="AD502" s="9">
        <f>IFERROR((Table1[[#This Row],[إجمالى الإستهلاك
/م3]]-Table1[[#This Row],[الكمية 
المنتجة
/م3
 ]]),0)</f>
        <v>5.82</v>
      </c>
      <c r="AE502" s="29">
        <f>IFERROR((Table1[[#This Row],[الهالك
/م3]]/Table1[[#This Row],[إجمالى الإستهلاك
/م3]]),0)</f>
        <v>0.19877049180327869</v>
      </c>
      <c r="AG502" s="5">
        <f>IFERROR((Table1[[#This Row],[عدد
البلوكات]]*0.12),"")</f>
        <v>0.48</v>
      </c>
      <c r="AH50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39.1</v>
      </c>
      <c r="AJ502" s="59">
        <f>IFERROR(Table1[[#This Row],[Plan Hour]]/Table1[[#This Row],[ساعات
العمل
الفعلية]],0)</f>
        <v>0</v>
      </c>
      <c r="AK502" s="1">
        <f>IFERROR((Table1[[#This Row],[الكمية 
الفعلية
/م3]]-Table1[[#This Row],[الكمية 
المنتجة
/م3
 ]]),"")</f>
        <v>2.3460000000000036</v>
      </c>
      <c r="AU502" s="18"/>
      <c r="AV502" s="18"/>
      <c r="AW502" s="1"/>
      <c r="AX502" s="1"/>
      <c r="AY502" s="1"/>
      <c r="AZ502" s="1"/>
      <c r="BA502" s="1"/>
      <c r="BB502" s="1" t="e">
        <f t="shared" ref="BB502:BB565" si="73">BC502+BD502</f>
        <v>#DIV/0!</v>
      </c>
      <c r="BC502" s="1"/>
      <c r="BD502" s="1" t="e">
        <f t="shared" si="68"/>
        <v>#DIV/0!</v>
      </c>
      <c r="BE502" s="1"/>
      <c r="BF502" s="33">
        <f t="shared" si="67"/>
        <v>0</v>
      </c>
      <c r="BG502" s="11" t="e">
        <f t="shared" si="69"/>
        <v>#DIV/0!</v>
      </c>
      <c r="CB502"/>
      <c r="CC502"/>
      <c r="CD502"/>
      <c r="CE502" s="83"/>
      <c r="CF502"/>
      <c r="CG502"/>
      <c r="CH502"/>
      <c r="CI502"/>
      <c r="CJ502"/>
      <c r="CK502"/>
      <c r="CL502"/>
      <c r="CM502"/>
      <c r="CN502"/>
      <c r="CO502"/>
      <c r="CP502"/>
    </row>
    <row r="503" spans="1:94" ht="22.5" customHeight="1">
      <c r="A503" s="22">
        <v>44235</v>
      </c>
      <c r="B503" s="3" t="str">
        <f>TEXT(Table1[[#This Row],[Date]],"dddd")</f>
        <v>الإثنين</v>
      </c>
      <c r="C503" s="3">
        <f>WEEKNUM(Table1[[#This Row],[Date]],16)</f>
        <v>7</v>
      </c>
      <c r="D503" s="3" t="str">
        <f>TEXT(Table1[[#This Row],[Date]],"mmmm")</f>
        <v>فبراير</v>
      </c>
      <c r="E503" s="3" t="str">
        <f>TEXT(Table1[[#This Row],[Date]],"yyyy")</f>
        <v>2021</v>
      </c>
      <c r="F503" s="3" t="s">
        <v>9</v>
      </c>
      <c r="G503" s="3">
        <v>614</v>
      </c>
      <c r="H503" s="5" t="s">
        <v>61</v>
      </c>
      <c r="I503" s="3" t="s">
        <v>201</v>
      </c>
      <c r="J503" s="3">
        <f>IFERROR(VLOOKUP(Table1[[#This Row],[FoamType]],$CB$1:$CC$25,2,FALSE),0)</f>
        <v>1.25</v>
      </c>
      <c r="K503" s="3">
        <v>240</v>
      </c>
      <c r="L503" s="3">
        <v>110</v>
      </c>
      <c r="M503" s="3">
        <v>29</v>
      </c>
      <c r="Q503" s="15">
        <v>30</v>
      </c>
      <c r="R503" s="3">
        <v>12</v>
      </c>
      <c r="S503" s="3">
        <v>29</v>
      </c>
      <c r="T503" s="3">
        <f t="shared" si="70"/>
        <v>9.1872000000000007</v>
      </c>
      <c r="U503" s="4">
        <f t="shared" si="71"/>
        <v>9.1872000000000007</v>
      </c>
      <c r="X503" s="4">
        <f>IFERROR(   Table1[[#This Row],[البلوكات /م3]]+Table1[[#This Row],[البواقى
 المنصرفه
/م3]]-Table1[[#This Row],[البواقى
/م3]],0)</f>
        <v>9.1872000000000007</v>
      </c>
      <c r="Y503" s="21">
        <f t="shared" si="72"/>
        <v>0</v>
      </c>
      <c r="AA503" s="12">
        <v>9.1872000000000007</v>
      </c>
      <c r="AB503" s="15">
        <v>30</v>
      </c>
      <c r="AC503" s="20">
        <v>0</v>
      </c>
      <c r="AD503" s="9">
        <f>IFERROR((Table1[[#This Row],[إجمالى الإستهلاك
/م3]]-Table1[[#This Row],[الكمية 
المنتجة
/م3
 ]]),0)</f>
        <v>0</v>
      </c>
      <c r="AE503" s="29">
        <f>IFERROR((Table1[[#This Row],[الهالك
/م3]]/Table1[[#This Row],[إجمالى الإستهلاك
/م3]]),0)</f>
        <v>0</v>
      </c>
      <c r="AG503" s="5">
        <f>IFERROR((Table1[[#This Row],[عدد
البلوكات]]*0.12),"")</f>
        <v>0</v>
      </c>
      <c r="AH50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9.6</v>
      </c>
      <c r="AJ503" s="59">
        <f>IFERROR(Table1[[#This Row],[Plan Hour]]/Table1[[#This Row],[ساعات
العمل
الفعلية]],0)</f>
        <v>0</v>
      </c>
      <c r="AK503" s="1">
        <f>IFERROR((Table1[[#This Row],[الكمية 
الفعلية
/م3]]-Table1[[#This Row],[الكمية 
المنتجة
/م3
 ]]),"")</f>
        <v>0</v>
      </c>
      <c r="AU503" s="18"/>
      <c r="AV503" s="18"/>
      <c r="AW503" s="1"/>
      <c r="AX503" s="1"/>
      <c r="AY503" s="1"/>
      <c r="AZ503" s="1"/>
      <c r="BA503" s="1"/>
      <c r="BB503" s="1" t="e">
        <f t="shared" si="73"/>
        <v>#DIV/0!</v>
      </c>
      <c r="BC503" s="1"/>
      <c r="BD503" s="1" t="e">
        <f t="shared" si="68"/>
        <v>#DIV/0!</v>
      </c>
      <c r="BE503" s="1"/>
      <c r="BF503" s="33">
        <f t="shared" si="67"/>
        <v>0</v>
      </c>
      <c r="BG503" s="11" t="e">
        <f t="shared" si="69"/>
        <v>#DIV/0!</v>
      </c>
      <c r="CB503"/>
      <c r="CC503"/>
      <c r="CD503"/>
      <c r="CE503" s="83"/>
      <c r="CF503"/>
      <c r="CG503"/>
      <c r="CH503"/>
      <c r="CI503"/>
      <c r="CJ503"/>
      <c r="CK503"/>
      <c r="CL503"/>
      <c r="CM503"/>
      <c r="CN503"/>
      <c r="CO503"/>
      <c r="CP503"/>
    </row>
    <row r="504" spans="1:94" ht="22.5" customHeight="1">
      <c r="A504" s="22">
        <v>44235</v>
      </c>
      <c r="B504" s="3" t="str">
        <f>TEXT(Table1[[#This Row],[Date]],"dddd")</f>
        <v>الإثنين</v>
      </c>
      <c r="C504" s="3">
        <f>WEEKNUM(Table1[[#This Row],[Date]],16)</f>
        <v>7</v>
      </c>
      <c r="D504" s="3" t="str">
        <f>TEXT(Table1[[#This Row],[Date]],"mmmm")</f>
        <v>فبراير</v>
      </c>
      <c r="E504" s="3" t="str">
        <f>TEXT(Table1[[#This Row],[Date]],"yyyy")</f>
        <v>2021</v>
      </c>
      <c r="F504" s="3" t="s">
        <v>9</v>
      </c>
      <c r="G504" s="3">
        <v>614</v>
      </c>
      <c r="H504" s="5" t="s">
        <v>61</v>
      </c>
      <c r="I504" s="3" t="s">
        <v>201</v>
      </c>
      <c r="J504" s="3">
        <f>IFERROR(VLOOKUP(Table1[[#This Row],[FoamType]],$CB$1:$CC$25,2,FALSE),0)</f>
        <v>1.25</v>
      </c>
      <c r="K504" s="3">
        <v>234</v>
      </c>
      <c r="L504" s="3">
        <v>110</v>
      </c>
      <c r="M504" s="3">
        <v>29</v>
      </c>
      <c r="Q504" s="15">
        <v>30</v>
      </c>
      <c r="R504" s="3">
        <v>12</v>
      </c>
      <c r="S504" s="3">
        <v>29</v>
      </c>
      <c r="T504" s="3">
        <f t="shared" si="70"/>
        <v>8.9575200000000006</v>
      </c>
      <c r="U504" s="4">
        <f t="shared" si="71"/>
        <v>8.9575200000000006</v>
      </c>
      <c r="X504" s="4">
        <f>IFERROR(   Table1[[#This Row],[البلوكات /م3]]+Table1[[#This Row],[البواقى
 المنصرفه
/م3]]-Table1[[#This Row],[البواقى
/م3]],0)</f>
        <v>8.9575200000000006</v>
      </c>
      <c r="Y504" s="21">
        <f t="shared" si="72"/>
        <v>0</v>
      </c>
      <c r="AA504" s="12">
        <v>8.9575200000000006</v>
      </c>
      <c r="AB504" s="15">
        <v>30</v>
      </c>
      <c r="AC504" s="20">
        <v>0</v>
      </c>
      <c r="AD504" s="9">
        <f>IFERROR((Table1[[#This Row],[إجمالى الإستهلاك
/م3]]-Table1[[#This Row],[الكمية 
المنتجة
/م3
 ]]),0)</f>
        <v>0</v>
      </c>
      <c r="AE504" s="29">
        <f>IFERROR((Table1[[#This Row],[الهالك
/م3]]/Table1[[#This Row],[إجمالى الإستهلاك
/م3]]),0)</f>
        <v>0</v>
      </c>
      <c r="AG504" s="5">
        <f>IFERROR((Table1[[#This Row],[عدد
البلوكات]]*0.12),"")</f>
        <v>0</v>
      </c>
      <c r="AH50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9.6</v>
      </c>
      <c r="AJ504" s="59">
        <f>IFERROR(Table1[[#This Row],[Plan Hour]]/Table1[[#This Row],[ساعات
العمل
الفعلية]],0)</f>
        <v>0</v>
      </c>
      <c r="AK504" s="1">
        <f>IFERROR((Table1[[#This Row],[الكمية 
الفعلية
/م3]]-Table1[[#This Row],[الكمية 
المنتجة
/م3
 ]]),"")</f>
        <v>0</v>
      </c>
      <c r="AU504" s="18"/>
      <c r="AV504" s="18"/>
      <c r="AW504" s="1"/>
      <c r="AX504" s="1"/>
      <c r="AY504" s="1"/>
      <c r="AZ504" s="1"/>
      <c r="BA504" s="1"/>
      <c r="BB504" s="1" t="e">
        <f t="shared" si="73"/>
        <v>#DIV/0!</v>
      </c>
      <c r="BC504" s="1"/>
      <c r="BD504" s="1" t="e">
        <f t="shared" si="68"/>
        <v>#DIV/0!</v>
      </c>
      <c r="BE504" s="1"/>
      <c r="BF504" s="33">
        <f t="shared" si="67"/>
        <v>0</v>
      </c>
      <c r="BG504" s="11" t="e">
        <f t="shared" si="69"/>
        <v>#DIV/0!</v>
      </c>
      <c r="CB504"/>
      <c r="CC504"/>
      <c r="CD504"/>
      <c r="CE504" s="83"/>
      <c r="CF504"/>
      <c r="CG504"/>
      <c r="CH504"/>
      <c r="CI504"/>
      <c r="CJ504"/>
      <c r="CK504"/>
      <c r="CL504"/>
      <c r="CM504"/>
      <c r="CN504"/>
      <c r="CO504"/>
      <c r="CP504"/>
    </row>
    <row r="505" spans="1:94" ht="22.5" customHeight="1">
      <c r="A505" s="22">
        <v>44235</v>
      </c>
      <c r="B505" s="3" t="str">
        <f>TEXT(Table1[[#This Row],[Date]],"dddd")</f>
        <v>الإثنين</v>
      </c>
      <c r="C505" s="3">
        <f>WEEKNUM(Table1[[#This Row],[Date]],16)</f>
        <v>7</v>
      </c>
      <c r="D505" s="3" t="str">
        <f>TEXT(Table1[[#This Row],[Date]],"mmmm")</f>
        <v>فبراير</v>
      </c>
      <c r="E505" s="3" t="str">
        <f>TEXT(Table1[[#This Row],[Date]],"yyyy")</f>
        <v>2021</v>
      </c>
      <c r="F505" s="3" t="s">
        <v>9</v>
      </c>
      <c r="G505" s="3">
        <v>614</v>
      </c>
      <c r="H505" s="5" t="s">
        <v>61</v>
      </c>
      <c r="I505" s="3" t="s">
        <v>201</v>
      </c>
      <c r="J505" s="3">
        <f>IFERROR(VLOOKUP(Table1[[#This Row],[FoamType]],$CB$1:$CC$25,2,FALSE),0)</f>
        <v>1.25</v>
      </c>
      <c r="K505" s="3">
        <v>182.5</v>
      </c>
      <c r="L505" s="3">
        <v>110</v>
      </c>
      <c r="M505" s="3">
        <v>29</v>
      </c>
      <c r="Q505" s="15">
        <v>30</v>
      </c>
      <c r="R505" s="3">
        <v>6</v>
      </c>
      <c r="S505" s="3">
        <v>29</v>
      </c>
      <c r="T505" s="3">
        <f t="shared" si="70"/>
        <v>3.4930500000000002</v>
      </c>
      <c r="U505" s="4">
        <f t="shared" si="71"/>
        <v>3.4930500000000002</v>
      </c>
      <c r="X505" s="4">
        <f>IFERROR(   Table1[[#This Row],[البلوكات /م3]]+Table1[[#This Row],[البواقى
 المنصرفه
/م3]]-Table1[[#This Row],[البواقى
/م3]],0)</f>
        <v>3.4930500000000002</v>
      </c>
      <c r="Y505" s="21">
        <f t="shared" si="72"/>
        <v>0</v>
      </c>
      <c r="AA505" s="12">
        <v>3.4930500000000002</v>
      </c>
      <c r="AB505" s="15">
        <v>30</v>
      </c>
      <c r="AC505" s="20">
        <v>0</v>
      </c>
      <c r="AD505" s="9">
        <f>IFERROR((Table1[[#This Row],[إجمالى الإستهلاك
/م3]]-Table1[[#This Row],[الكمية 
المنتجة
/م3
 ]]),0)</f>
        <v>0</v>
      </c>
      <c r="AE505" s="29">
        <f>IFERROR((Table1[[#This Row],[الهالك
/م3]]/Table1[[#This Row],[إجمالى الإستهلاك
/م3]]),0)</f>
        <v>0</v>
      </c>
      <c r="AG505" s="5">
        <f>IFERROR((Table1[[#This Row],[عدد
البلوكات]]*0.12),"")</f>
        <v>0</v>
      </c>
      <c r="AH50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505" s="59">
        <f>IFERROR(Table1[[#This Row],[Plan Hour]]/Table1[[#This Row],[ساعات
العمل
الفعلية]],0)</f>
        <v>0</v>
      </c>
      <c r="AK505" s="1">
        <f>IFERROR((Table1[[#This Row],[الكمية 
الفعلية
/م3]]-Table1[[#This Row],[الكمية 
المنتجة
/م3
 ]]),"")</f>
        <v>0</v>
      </c>
      <c r="AU505" s="18"/>
      <c r="AV505" s="18"/>
      <c r="AW505" s="1"/>
      <c r="AX505" s="1"/>
      <c r="AY505" s="1"/>
      <c r="AZ505" s="1"/>
      <c r="BA505" s="1"/>
      <c r="BB505" s="1" t="e">
        <f t="shared" si="73"/>
        <v>#DIV/0!</v>
      </c>
      <c r="BC505" s="1"/>
      <c r="BD505" s="1" t="e">
        <f t="shared" si="68"/>
        <v>#DIV/0!</v>
      </c>
      <c r="BE505" s="1"/>
      <c r="BF505" s="33">
        <f t="shared" si="67"/>
        <v>0</v>
      </c>
      <c r="BG505" s="11" t="e">
        <f t="shared" si="69"/>
        <v>#DIV/0!</v>
      </c>
      <c r="CB505"/>
      <c r="CC505"/>
      <c r="CD505"/>
      <c r="CE505" s="83"/>
      <c r="CF505"/>
      <c r="CG505"/>
      <c r="CH505"/>
      <c r="CI505"/>
      <c r="CJ505"/>
      <c r="CK505"/>
      <c r="CL505"/>
      <c r="CM505"/>
      <c r="CN505"/>
      <c r="CO505"/>
      <c r="CP505"/>
    </row>
    <row r="506" spans="1:94" ht="22.5" customHeight="1">
      <c r="A506" s="22">
        <v>44236</v>
      </c>
      <c r="B506" s="9" t="str">
        <f>TEXT(Table1[[#This Row],[Date]],"dddd")</f>
        <v>الثلاثاء</v>
      </c>
      <c r="C506" s="9">
        <f>WEEKNUM(Table1[[#This Row],[Date]],16)</f>
        <v>7</v>
      </c>
      <c r="D506" s="9" t="str">
        <f>TEXT(Table1[[#This Row],[Date]],"mmmm")</f>
        <v>فبراير</v>
      </c>
      <c r="E506" s="9" t="str">
        <f>TEXT(Table1[[#This Row],[Date]],"yyyy")</f>
        <v>2021</v>
      </c>
      <c r="F506" s="9" t="s">
        <v>8</v>
      </c>
      <c r="G506" s="9">
        <v>480</v>
      </c>
      <c r="H506" s="9" t="s">
        <v>110</v>
      </c>
      <c r="I506" s="9" t="s">
        <v>96</v>
      </c>
      <c r="J506" s="3">
        <f>IFERROR(VLOOKUP(Table1[[#This Row],[FoamType]],$CB$1:$CC$25,2,FALSE),0)</f>
        <v>200</v>
      </c>
      <c r="K506" s="9">
        <v>96</v>
      </c>
      <c r="L506" s="9">
        <v>8</v>
      </c>
      <c r="M506" s="9">
        <v>8</v>
      </c>
      <c r="N506" s="9"/>
      <c r="O506" s="9"/>
      <c r="P506" s="9"/>
      <c r="Q506" s="9" t="s">
        <v>6</v>
      </c>
      <c r="R506" s="9">
        <v>1575</v>
      </c>
      <c r="S506" s="9">
        <v>8.1</v>
      </c>
      <c r="T506" s="9">
        <f t="shared" si="70"/>
        <v>9.7977600000000002</v>
      </c>
      <c r="U506" s="9">
        <f t="shared" si="71"/>
        <v>9.6768000000000001</v>
      </c>
      <c r="V506" s="9"/>
      <c r="W506" s="9"/>
      <c r="X506" s="9">
        <f>IFERROR(   Table1[[#This Row],[البلوكات /م3]]+Table1[[#This Row],[البواقى
 المنصرفه
/م3]]-Table1[[#This Row],[البواقى
/م3]],0)</f>
        <v>9.6999999999999993</v>
      </c>
      <c r="Y506" s="9">
        <f t="shared" si="72"/>
        <v>0</v>
      </c>
      <c r="Z506" s="9"/>
      <c r="AA506" s="9">
        <v>9.6999999999999993</v>
      </c>
      <c r="AB506" s="9">
        <v>15</v>
      </c>
      <c r="AC506" s="9">
        <v>0</v>
      </c>
      <c r="AD506" s="9">
        <f>IFERROR((Table1[[#This Row],[إجمالى الإستهلاك
/م3]]-Table1[[#This Row],[الكمية 
المنتجة
/م3
 ]]),0)</f>
        <v>2.3199999999999221E-2</v>
      </c>
      <c r="AE506" s="29">
        <f>IFERROR((Table1[[#This Row],[الهالك
/م3]]/Table1[[#This Row],[إجمالى الإستهلاك
/م3]]),0)</f>
        <v>2.3917525773195073E-3</v>
      </c>
      <c r="AF506" s="9">
        <v>4.74</v>
      </c>
      <c r="AG506" s="9">
        <f>IFERROR((Table1[[#This Row],[عدد
البلوكات]]*0.12),"")</f>
        <v>0</v>
      </c>
      <c r="AH506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7.875</v>
      </c>
      <c r="AI506" s="9">
        <v>66</v>
      </c>
      <c r="AJ506" s="60">
        <f>IFERROR(Table1[[#This Row],[Plan Hour]]/Table1[[#This Row],[ساعات
العمل
الفعلية]],0)</f>
        <v>0.11931818181818182</v>
      </c>
      <c r="AK506" s="9">
        <f>IFERROR((Table1[[#This Row],[الكمية 
الفعلية
/م3]]-Table1[[#This Row],[الكمية 
المنتجة
/م3
 ]]),"")</f>
        <v>0.12096000000000018</v>
      </c>
      <c r="AL506" s="9"/>
      <c r="AM506" s="9"/>
      <c r="AN506" s="9"/>
      <c r="AO506" s="9"/>
      <c r="AP506" s="9">
        <v>0</v>
      </c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 t="e">
        <f t="shared" si="73"/>
        <v>#DIV/0!</v>
      </c>
      <c r="BC506" s="9"/>
      <c r="BD506" s="9" t="e">
        <f t="shared" si="68"/>
        <v>#DIV/0!</v>
      </c>
      <c r="BE506" s="9"/>
      <c r="BF506" s="9">
        <f t="shared" si="67"/>
        <v>0</v>
      </c>
      <c r="BG506" s="9" t="e">
        <f t="shared" si="69"/>
        <v>#DIV/0!</v>
      </c>
      <c r="CB506"/>
      <c r="CC506"/>
      <c r="CD506"/>
      <c r="CE506" s="83"/>
      <c r="CF506"/>
      <c r="CG506"/>
      <c r="CH506"/>
      <c r="CI506"/>
      <c r="CJ506"/>
      <c r="CK506"/>
      <c r="CL506"/>
      <c r="CM506"/>
      <c r="CN506"/>
      <c r="CO506"/>
      <c r="CP506"/>
    </row>
    <row r="507" spans="1:94" ht="22.5" customHeight="1">
      <c r="A507" s="22">
        <v>44236</v>
      </c>
      <c r="B507" s="3" t="str">
        <f>TEXT(Table1[[#This Row],[Date]],"dddd")</f>
        <v>الثلاثاء</v>
      </c>
      <c r="C507" s="3">
        <f>WEEKNUM(Table1[[#This Row],[Date]],16)</f>
        <v>7</v>
      </c>
      <c r="D507" s="3" t="str">
        <f>TEXT(Table1[[#This Row],[Date]],"mmmm")</f>
        <v>فبراير</v>
      </c>
      <c r="E507" s="3" t="str">
        <f>TEXT(Table1[[#This Row],[Date]],"yyyy")</f>
        <v>2021</v>
      </c>
      <c r="F507" s="3" t="s">
        <v>8</v>
      </c>
      <c r="G507" s="3">
        <v>586</v>
      </c>
      <c r="H507" s="5" t="s">
        <v>208</v>
      </c>
      <c r="I507" s="3" t="s">
        <v>91</v>
      </c>
      <c r="J507" s="3">
        <f>IFERROR(VLOOKUP(Table1[[#This Row],[FoamType]],$CB$1:$CC$25,2,FALSE),0)</f>
        <v>1</v>
      </c>
      <c r="K507" s="3">
        <v>3</v>
      </c>
      <c r="L507" s="3">
        <v>3</v>
      </c>
      <c r="M507" s="3">
        <v>3</v>
      </c>
      <c r="Q507" s="15">
        <v>20</v>
      </c>
      <c r="R507" s="3">
        <v>240000</v>
      </c>
      <c r="S507" s="3">
        <v>3.1</v>
      </c>
      <c r="T507" s="3">
        <f t="shared" si="70"/>
        <v>6.6959999999999997</v>
      </c>
      <c r="U507" s="4">
        <f t="shared" si="71"/>
        <v>6.48</v>
      </c>
      <c r="X507" s="4">
        <f>IFERROR(   Table1[[#This Row],[البلوكات /م3]]+Table1[[#This Row],[البواقى
 المنصرفه
/م3]]-Table1[[#This Row],[البواقى
/م3]],0)</f>
        <v>7.5</v>
      </c>
      <c r="Y507" s="21">
        <f t="shared" si="72"/>
        <v>0</v>
      </c>
      <c r="AA507" s="12">
        <v>7.5</v>
      </c>
      <c r="AB507" s="15">
        <v>20</v>
      </c>
      <c r="AC507" s="20">
        <v>0</v>
      </c>
      <c r="AD507" s="9">
        <f>IFERROR((Table1[[#This Row],[إجمالى الإستهلاك
/م3]]-Table1[[#This Row],[الكمية 
المنتجة
/م3
 ]]),0)</f>
        <v>1.0199999999999996</v>
      </c>
      <c r="AE507" s="29">
        <f>IFERROR((Table1[[#This Row],[الهالك
/م3]]/Table1[[#This Row],[إجمالى الإستهلاك
/م3]]),0)</f>
        <v>0.13599999999999995</v>
      </c>
      <c r="AG507" s="5">
        <f>IFERROR((Table1[[#This Row],[عدد
البلوكات]]*0.12),"")</f>
        <v>0</v>
      </c>
      <c r="AH50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6.48</v>
      </c>
      <c r="AJ507" s="59">
        <f>IFERROR(Table1[[#This Row],[Plan Hour]]/Table1[[#This Row],[ساعات
العمل
الفعلية]],0)</f>
        <v>0</v>
      </c>
      <c r="AK507" s="1">
        <f>IFERROR((Table1[[#This Row],[الكمية 
الفعلية
/م3]]-Table1[[#This Row],[الكمية 
المنتجة
/م3
 ]]),"")</f>
        <v>0.2159999999999993</v>
      </c>
      <c r="AU507" s="18"/>
      <c r="AV507" s="18"/>
      <c r="AW507" s="1"/>
      <c r="AX507" s="1"/>
      <c r="AY507" s="1"/>
      <c r="AZ507" s="1"/>
      <c r="BA507" s="1"/>
      <c r="BB507" s="1" t="e">
        <f t="shared" si="73"/>
        <v>#DIV/0!</v>
      </c>
      <c r="BC507" s="1"/>
      <c r="BD507" s="1" t="e">
        <f t="shared" si="68"/>
        <v>#DIV/0!</v>
      </c>
      <c r="BE507" s="1"/>
      <c r="BF507" s="33">
        <f t="shared" si="67"/>
        <v>0</v>
      </c>
      <c r="BG507" s="11" t="e">
        <f t="shared" si="69"/>
        <v>#DIV/0!</v>
      </c>
      <c r="CB507"/>
      <c r="CC507"/>
      <c r="CD507"/>
      <c r="CE507" s="83"/>
      <c r="CF507"/>
      <c r="CG507"/>
      <c r="CH507"/>
      <c r="CI507"/>
      <c r="CJ507"/>
      <c r="CK507"/>
      <c r="CL507"/>
      <c r="CM507"/>
      <c r="CN507"/>
      <c r="CO507"/>
      <c r="CP507"/>
    </row>
    <row r="508" spans="1:94" ht="22.5" customHeight="1">
      <c r="A508" s="22">
        <v>44236</v>
      </c>
      <c r="B508" s="3" t="str">
        <f>TEXT(Table1[[#This Row],[Date]],"dddd")</f>
        <v>الثلاثاء</v>
      </c>
      <c r="C508" s="3">
        <f>WEEKNUM(Table1[[#This Row],[Date]],16)</f>
        <v>7</v>
      </c>
      <c r="D508" s="3" t="str">
        <f>TEXT(Table1[[#This Row],[Date]],"mmmm")</f>
        <v>فبراير</v>
      </c>
      <c r="E508" s="3" t="str">
        <f>TEXT(Table1[[#This Row],[Date]],"yyyy")</f>
        <v>2021</v>
      </c>
      <c r="F508" s="3" t="s">
        <v>8</v>
      </c>
      <c r="G508" s="3">
        <v>302</v>
      </c>
      <c r="H508" s="5" t="s">
        <v>25</v>
      </c>
      <c r="I508" s="3" t="s">
        <v>92</v>
      </c>
      <c r="J508" s="3">
        <f>IFERROR(VLOOKUP(Table1[[#This Row],[FoamType]],$CB$1:$CC$25,2,FALSE),0)</f>
        <v>0.6</v>
      </c>
      <c r="K508" s="3">
        <v>70</v>
      </c>
      <c r="L508" s="3">
        <v>35</v>
      </c>
      <c r="M508" s="3">
        <v>1</v>
      </c>
      <c r="Q508" s="15">
        <v>12</v>
      </c>
      <c r="R508" s="3">
        <v>11020</v>
      </c>
      <c r="S508" s="3">
        <v>1.1000000000000001</v>
      </c>
      <c r="T508" s="3">
        <f t="shared" si="70"/>
        <v>29.698900000000005</v>
      </c>
      <c r="U508" s="4">
        <v>27</v>
      </c>
      <c r="W508" s="4">
        <v>12</v>
      </c>
      <c r="X508" s="4">
        <f>IFERROR(   Table1[[#This Row],[البلوكات /م3]]+Table1[[#This Row],[البواقى
 المنصرفه
/م3]]-Table1[[#This Row],[البواقى
/م3]],0)</f>
        <v>27.490000000000002</v>
      </c>
      <c r="Y508" s="21">
        <f t="shared" si="72"/>
        <v>36.6</v>
      </c>
      <c r="Z508" s="3">
        <v>5</v>
      </c>
      <c r="AA508" s="12">
        <v>0</v>
      </c>
      <c r="AB508" s="15">
        <v>12</v>
      </c>
      <c r="AC508" s="20">
        <v>9.11</v>
      </c>
      <c r="AD508" s="9">
        <f>IFERROR((Table1[[#This Row],[إجمالى الإستهلاك
/م3]]-Table1[[#This Row],[الكمية 
المنتجة
/م3
 ]]),0)</f>
        <v>0.49000000000000199</v>
      </c>
      <c r="AE508" s="29">
        <f>IFERROR((Table1[[#This Row],[الهالك
/م3]]/Table1[[#This Row],[إجمالى الإستهلاك
/م3]]),0)</f>
        <v>1.7824663514005162E-2</v>
      </c>
      <c r="AG508" s="5">
        <f>IFERROR((Table1[[#This Row],[عدد
البلوكات]]*0.12),"")</f>
        <v>0.6</v>
      </c>
      <c r="AH50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45</v>
      </c>
      <c r="AJ508" s="59">
        <f>IFERROR(Table1[[#This Row],[Plan Hour]]/Table1[[#This Row],[ساعات
العمل
الفعلية]],0)</f>
        <v>0</v>
      </c>
      <c r="AK508" s="1">
        <f>IFERROR((Table1[[#This Row],[الكمية 
الفعلية
/م3]]-Table1[[#This Row],[الكمية 
المنتجة
/م3
 ]]),"")</f>
        <v>2.6989000000000054</v>
      </c>
      <c r="AU508" s="18"/>
      <c r="AV508" s="18"/>
      <c r="AW508" s="1"/>
      <c r="AX508" s="1"/>
      <c r="AY508" s="1"/>
      <c r="AZ508" s="1"/>
      <c r="BA508" s="1"/>
      <c r="BB508" s="1" t="e">
        <f t="shared" si="73"/>
        <v>#DIV/0!</v>
      </c>
      <c r="BC508" s="1"/>
      <c r="BD508" s="1" t="e">
        <f t="shared" si="68"/>
        <v>#DIV/0!</v>
      </c>
      <c r="BE508" s="1"/>
      <c r="BF508" s="33">
        <f t="shared" ref="BF508:BF571" si="74">(BE508/7.32)</f>
        <v>0</v>
      </c>
      <c r="BG508" s="11" t="e">
        <f t="shared" si="69"/>
        <v>#DIV/0!</v>
      </c>
      <c r="CB508"/>
      <c r="CC508"/>
      <c r="CD508"/>
      <c r="CE508" s="83"/>
      <c r="CF508"/>
      <c r="CG508"/>
      <c r="CH508"/>
      <c r="CI508"/>
      <c r="CJ508"/>
      <c r="CK508"/>
      <c r="CL508"/>
      <c r="CM508"/>
      <c r="CN508"/>
      <c r="CO508"/>
      <c r="CP508"/>
    </row>
    <row r="509" spans="1:94" ht="22.5" customHeight="1">
      <c r="A509" s="22">
        <v>44236</v>
      </c>
      <c r="B509" s="3" t="str">
        <f>TEXT(Table1[[#This Row],[Date]],"dddd")</f>
        <v>الثلاثاء</v>
      </c>
      <c r="C509" s="3">
        <f>WEEKNUM(Table1[[#This Row],[Date]],16)</f>
        <v>7</v>
      </c>
      <c r="D509" s="3" t="str">
        <f>TEXT(Table1[[#This Row],[Date]],"mmmm")</f>
        <v>فبراير</v>
      </c>
      <c r="E509" s="3" t="str">
        <f>TEXT(Table1[[#This Row],[Date]],"yyyy")</f>
        <v>2021</v>
      </c>
      <c r="F509" s="3" t="s">
        <v>8</v>
      </c>
      <c r="G509" s="3">
        <v>603</v>
      </c>
      <c r="H509" s="5" t="s">
        <v>61</v>
      </c>
      <c r="I509" s="3" t="s">
        <v>201</v>
      </c>
      <c r="J509" s="3">
        <f>IFERROR(VLOOKUP(Table1[[#This Row],[FoamType]],$CB$1:$CC$25,2,FALSE),0)</f>
        <v>1.25</v>
      </c>
      <c r="K509" s="3">
        <v>240</v>
      </c>
      <c r="L509" s="3">
        <v>110</v>
      </c>
      <c r="M509" s="3">
        <v>29</v>
      </c>
      <c r="Q509" s="15">
        <v>30</v>
      </c>
      <c r="R509" s="3">
        <v>2</v>
      </c>
      <c r="S509" s="3">
        <v>29</v>
      </c>
      <c r="T509" s="3">
        <f t="shared" si="70"/>
        <v>1.5311999999999999</v>
      </c>
      <c r="U509" s="4">
        <f t="shared" si="71"/>
        <v>1.5311999999999999</v>
      </c>
      <c r="X509" s="4">
        <f>IFERROR(   Table1[[#This Row],[البلوكات /م3]]+Table1[[#This Row],[البواقى
 المنصرفه
/م3]]-Table1[[#This Row],[البواقى
/م3]],0)</f>
        <v>1.532</v>
      </c>
      <c r="Y509" s="21">
        <f t="shared" si="72"/>
        <v>0</v>
      </c>
      <c r="AA509" s="12">
        <v>1.532</v>
      </c>
      <c r="AB509" s="15">
        <v>30</v>
      </c>
      <c r="AC509" s="20">
        <v>0</v>
      </c>
      <c r="AD509" s="9">
        <f>IFERROR((Table1[[#This Row],[إجمالى الإستهلاك
/م3]]-Table1[[#This Row],[الكمية 
المنتجة
/م3
 ]]),0)</f>
        <v>8.0000000000013394E-4</v>
      </c>
      <c r="AE509" s="29">
        <f>IFERROR((Table1[[#This Row],[الهالك
/م3]]/Table1[[#This Row],[إجمالى الإستهلاك
/م3]]),0)</f>
        <v>5.2219321148833802E-4</v>
      </c>
      <c r="AG509" s="5">
        <f>IFERROR((Table1[[#This Row],[عدد
البلوكات]]*0.12),"")</f>
        <v>0</v>
      </c>
      <c r="AH50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509" s="59">
        <f>IFERROR(Table1[[#This Row],[Plan Hour]]/Table1[[#This Row],[ساعات
العمل
الفعلية]],0)</f>
        <v>0</v>
      </c>
      <c r="AK509" s="1">
        <f>IFERROR((Table1[[#This Row],[الكمية 
الفعلية
/م3]]-Table1[[#This Row],[الكمية 
المنتجة
/م3
 ]]),"")</f>
        <v>0</v>
      </c>
      <c r="AU509" s="18"/>
      <c r="AV509" s="18"/>
      <c r="AW509" s="1"/>
      <c r="AX509" s="1"/>
      <c r="AY509" s="1"/>
      <c r="AZ509" s="1"/>
      <c r="BA509" s="1"/>
      <c r="BB509" s="1" t="e">
        <f t="shared" si="73"/>
        <v>#DIV/0!</v>
      </c>
      <c r="BC509" s="1"/>
      <c r="BD509" s="1" t="e">
        <f t="shared" si="68"/>
        <v>#DIV/0!</v>
      </c>
      <c r="BE509" s="1"/>
      <c r="BF509" s="33">
        <f t="shared" si="74"/>
        <v>0</v>
      </c>
      <c r="BG509" s="11" t="e">
        <f t="shared" si="69"/>
        <v>#DIV/0!</v>
      </c>
      <c r="CB509"/>
      <c r="CC509"/>
      <c r="CD509"/>
      <c r="CE509" s="83"/>
      <c r="CF509"/>
      <c r="CG509"/>
      <c r="CH509"/>
      <c r="CI509"/>
      <c r="CJ509"/>
      <c r="CK509"/>
      <c r="CL509"/>
      <c r="CM509"/>
      <c r="CN509"/>
      <c r="CO509"/>
      <c r="CP509"/>
    </row>
    <row r="510" spans="1:94" ht="22.5" customHeight="1">
      <c r="A510" s="22">
        <v>44236</v>
      </c>
      <c r="B510" s="9" t="str">
        <f>TEXT(Table1[[#This Row],[Date]],"dddd")</f>
        <v>الثلاثاء</v>
      </c>
      <c r="C510" s="9">
        <f>WEEKNUM(Table1[[#This Row],[Date]],16)</f>
        <v>7</v>
      </c>
      <c r="D510" s="9" t="str">
        <f>TEXT(Table1[[#This Row],[Date]],"mmmm")</f>
        <v>فبراير</v>
      </c>
      <c r="E510" s="9" t="str">
        <f>TEXT(Table1[[#This Row],[Date]],"yyyy")</f>
        <v>2021</v>
      </c>
      <c r="F510" s="9" t="s">
        <v>9</v>
      </c>
      <c r="G510" s="9">
        <v>614</v>
      </c>
      <c r="H510" s="9" t="s">
        <v>61</v>
      </c>
      <c r="I510" s="9" t="s">
        <v>92</v>
      </c>
      <c r="J510" s="3">
        <f>IFERROR(VLOOKUP(Table1[[#This Row],[FoamType]],$CB$1:$CC$25,2,FALSE),0)</f>
        <v>0.6</v>
      </c>
      <c r="K510" s="9">
        <v>15</v>
      </c>
      <c r="L510" s="9">
        <v>15</v>
      </c>
      <c r="M510" s="9">
        <v>15</v>
      </c>
      <c r="N510" s="9"/>
      <c r="O510" s="9"/>
      <c r="P510" s="9"/>
      <c r="Q510" s="9">
        <v>30</v>
      </c>
      <c r="R510" s="9">
        <v>5</v>
      </c>
      <c r="S510" s="9">
        <v>15</v>
      </c>
      <c r="T510" s="9">
        <f t="shared" si="70"/>
        <v>1.6875000000000001E-2</v>
      </c>
      <c r="U510" s="9">
        <f t="shared" si="71"/>
        <v>1.6875000000000001E-2</v>
      </c>
      <c r="V510" s="9"/>
      <c r="W510" s="9"/>
      <c r="X510" s="9">
        <f>IFERROR(   Table1[[#This Row],[البلوكات /م3]]+Table1[[#This Row],[البواقى
 المنصرفه
/م3]]-Table1[[#This Row],[البواقى
/م3]],0)</f>
        <v>1.6875000000000001E-2</v>
      </c>
      <c r="Y510" s="9">
        <f t="shared" si="72"/>
        <v>0</v>
      </c>
      <c r="Z510" s="9"/>
      <c r="AA510" s="9">
        <v>1.6875000000000001E-2</v>
      </c>
      <c r="AB510" s="9">
        <v>30</v>
      </c>
      <c r="AC510" s="9">
        <v>0</v>
      </c>
      <c r="AD510" s="9">
        <f>IFERROR((Table1[[#This Row],[إجمالى الإستهلاك
/م3]]-Table1[[#This Row],[الكمية 
المنتجة
/م3
 ]]),0)</f>
        <v>0</v>
      </c>
      <c r="AE510" s="29">
        <f>IFERROR((Table1[[#This Row],[الهالك
/م3]]/Table1[[#This Row],[إجمالى الإستهلاك
/م3]]),0)</f>
        <v>0</v>
      </c>
      <c r="AF510" s="9"/>
      <c r="AG510" s="9">
        <f>IFERROR((Table1[[#This Row],[عدد
البلوكات]]*0.12),"")</f>
        <v>0</v>
      </c>
      <c r="AH510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2.8125000000000004E-2</v>
      </c>
      <c r="AI510" s="9">
        <v>88</v>
      </c>
      <c r="AJ510" s="60">
        <f>IFERROR(Table1[[#This Row],[Plan Hour]]/Table1[[#This Row],[ساعات
العمل
الفعلية]],0)</f>
        <v>3.1960227272727278E-4</v>
      </c>
      <c r="AK510" s="9">
        <f>IFERROR((Table1[[#This Row],[الكمية 
الفعلية
/م3]]-Table1[[#This Row],[الكمية 
المنتجة
/م3
 ]]),"")</f>
        <v>0</v>
      </c>
      <c r="AL510" s="9"/>
      <c r="AM510" s="9"/>
      <c r="AN510" s="9"/>
      <c r="AO510" s="9"/>
      <c r="AP510" s="9">
        <v>0</v>
      </c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 t="e">
        <f t="shared" si="73"/>
        <v>#DIV/0!</v>
      </c>
      <c r="BC510" s="9"/>
      <c r="BD510" s="9" t="e">
        <f t="shared" si="68"/>
        <v>#DIV/0!</v>
      </c>
      <c r="BE510" s="9"/>
      <c r="BF510" s="9">
        <f t="shared" si="74"/>
        <v>0</v>
      </c>
      <c r="BG510" s="9" t="e">
        <f t="shared" si="69"/>
        <v>#DIV/0!</v>
      </c>
      <c r="CB510"/>
      <c r="CC510"/>
      <c r="CD510"/>
      <c r="CE510" s="83"/>
      <c r="CF510"/>
      <c r="CG510"/>
      <c r="CH510"/>
      <c r="CI510"/>
      <c r="CJ510"/>
      <c r="CK510"/>
      <c r="CL510"/>
      <c r="CM510"/>
      <c r="CN510"/>
      <c r="CO510"/>
      <c r="CP510"/>
    </row>
    <row r="511" spans="1:94" ht="22.5" customHeight="1">
      <c r="A511" s="22">
        <v>44236</v>
      </c>
      <c r="B511" s="3" t="str">
        <f>TEXT(Table1[[#This Row],[Date]],"dddd")</f>
        <v>الثلاثاء</v>
      </c>
      <c r="C511" s="3">
        <f>WEEKNUM(Table1[[#This Row],[Date]],16)</f>
        <v>7</v>
      </c>
      <c r="D511" s="3" t="str">
        <f>TEXT(Table1[[#This Row],[Date]],"mmmm")</f>
        <v>فبراير</v>
      </c>
      <c r="E511" s="3" t="str">
        <f>TEXT(Table1[[#This Row],[Date]],"yyyy")</f>
        <v>2021</v>
      </c>
      <c r="F511" s="3" t="s">
        <v>9</v>
      </c>
      <c r="G511" s="3">
        <v>586</v>
      </c>
      <c r="H511" s="5" t="s">
        <v>208</v>
      </c>
      <c r="I511" s="3" t="s">
        <v>92</v>
      </c>
      <c r="J511" s="3">
        <f>IFERROR(VLOOKUP(Table1[[#This Row],[FoamType]],$CB$1:$CC$25,2,FALSE),0)</f>
        <v>0.6</v>
      </c>
      <c r="K511" s="3">
        <v>3</v>
      </c>
      <c r="L511" s="3">
        <v>3</v>
      </c>
      <c r="M511" s="3">
        <v>3</v>
      </c>
      <c r="Q511" s="15">
        <v>20</v>
      </c>
      <c r="R511" s="3">
        <v>100000</v>
      </c>
      <c r="S511" s="3">
        <v>3.1</v>
      </c>
      <c r="T511" s="3">
        <f t="shared" si="70"/>
        <v>2.79</v>
      </c>
      <c r="U511" s="4">
        <f t="shared" si="71"/>
        <v>2.7</v>
      </c>
      <c r="X511" s="4">
        <f>IFERROR(   Table1[[#This Row],[البلوكات /م3]]+Table1[[#This Row],[البواقى
 المنصرفه
/م3]]-Table1[[#This Row],[البواقى
/م3]],0)</f>
        <v>2.7</v>
      </c>
      <c r="Y511" s="21">
        <f t="shared" si="72"/>
        <v>0</v>
      </c>
      <c r="AA511" s="12">
        <v>2.7</v>
      </c>
      <c r="AB511" s="15">
        <v>20</v>
      </c>
      <c r="AC511" s="20">
        <v>0</v>
      </c>
      <c r="AD511" s="9">
        <f>IFERROR((Table1[[#This Row],[إجمالى الإستهلاك
/م3]]-Table1[[#This Row],[الكمية 
المنتجة
/م3
 ]]),0)</f>
        <v>0</v>
      </c>
      <c r="AE511" s="29">
        <f>IFERROR((Table1[[#This Row],[الهالك
/م3]]/Table1[[#This Row],[إجمالى الإستهلاك
/م3]]),0)</f>
        <v>0</v>
      </c>
      <c r="AG511" s="5">
        <f>IFERROR((Table1[[#This Row],[عدد
البلوكات]]*0.12),"")</f>
        <v>0</v>
      </c>
      <c r="AH51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4.5000000000000009</v>
      </c>
      <c r="AJ511" s="59">
        <f>IFERROR(Table1[[#This Row],[Plan Hour]]/Table1[[#This Row],[ساعات
العمل
الفعلية]],0)</f>
        <v>0</v>
      </c>
      <c r="AK511" s="1">
        <f>IFERROR((Table1[[#This Row],[الكمية 
الفعلية
/م3]]-Table1[[#This Row],[الكمية 
المنتجة
/م3
 ]]),"")</f>
        <v>8.9999999999999858E-2</v>
      </c>
      <c r="AU511" s="18"/>
      <c r="AV511" s="18"/>
      <c r="AW511" s="1"/>
      <c r="AX511" s="1"/>
      <c r="AY511" s="1"/>
      <c r="AZ511" s="1"/>
      <c r="BA511" s="1"/>
      <c r="BB511" s="1" t="e">
        <f t="shared" si="73"/>
        <v>#DIV/0!</v>
      </c>
      <c r="BC511" s="1"/>
      <c r="BD511" s="1" t="e">
        <f t="shared" si="68"/>
        <v>#DIV/0!</v>
      </c>
      <c r="BE511" s="1"/>
      <c r="BF511" s="33">
        <f t="shared" si="74"/>
        <v>0</v>
      </c>
      <c r="BG511" s="11" t="e">
        <f t="shared" si="69"/>
        <v>#DIV/0!</v>
      </c>
      <c r="CB511"/>
      <c r="CC511"/>
      <c r="CD511"/>
      <c r="CE511" s="83"/>
      <c r="CF511"/>
      <c r="CG511"/>
      <c r="CH511"/>
      <c r="CI511"/>
      <c r="CJ511"/>
      <c r="CK511"/>
      <c r="CL511"/>
      <c r="CM511"/>
      <c r="CN511"/>
      <c r="CO511"/>
      <c r="CP511"/>
    </row>
    <row r="512" spans="1:94" ht="22.5" customHeight="1">
      <c r="A512" s="22">
        <v>44236</v>
      </c>
      <c r="B512" s="3" t="str">
        <f>TEXT(Table1[[#This Row],[Date]],"dddd")</f>
        <v>الثلاثاء</v>
      </c>
      <c r="C512" s="3">
        <f>WEEKNUM(Table1[[#This Row],[Date]],16)</f>
        <v>7</v>
      </c>
      <c r="D512" s="3" t="str">
        <f>TEXT(Table1[[#This Row],[Date]],"mmmm")</f>
        <v>فبراير</v>
      </c>
      <c r="E512" s="3" t="str">
        <f>TEXT(Table1[[#This Row],[Date]],"yyyy")</f>
        <v>2021</v>
      </c>
      <c r="F512" s="3" t="s">
        <v>9</v>
      </c>
      <c r="G512" s="3">
        <v>480</v>
      </c>
      <c r="H512" s="5" t="s">
        <v>110</v>
      </c>
      <c r="I512" s="3" t="s">
        <v>96</v>
      </c>
      <c r="J512" s="3">
        <f>IFERROR(VLOOKUP(Table1[[#This Row],[FoamType]],$CB$1:$CC$25,2,FALSE),0)</f>
        <v>200</v>
      </c>
      <c r="K512" s="3">
        <v>96</v>
      </c>
      <c r="L512" s="3">
        <v>8</v>
      </c>
      <c r="M512" s="3">
        <v>8</v>
      </c>
      <c r="Q512" s="15">
        <v>15</v>
      </c>
      <c r="R512" s="3">
        <v>1500</v>
      </c>
      <c r="S512" s="3">
        <v>8.1</v>
      </c>
      <c r="T512" s="3">
        <f t="shared" si="70"/>
        <v>9.3312000000000008</v>
      </c>
      <c r="U512" s="4">
        <f t="shared" si="71"/>
        <v>9.2159999999999993</v>
      </c>
      <c r="W512" s="4">
        <v>15</v>
      </c>
      <c r="X512" s="4">
        <f>IFERROR(   Table1[[#This Row],[البلوكات /م3]]+Table1[[#This Row],[البواقى
 المنصرفه
/م3]]-Table1[[#This Row],[البواقى
/م3]],0)</f>
        <v>9.24</v>
      </c>
      <c r="Y512" s="21">
        <f t="shared" si="72"/>
        <v>14.64</v>
      </c>
      <c r="Z512" s="3">
        <v>2</v>
      </c>
      <c r="AA512" s="12">
        <v>0</v>
      </c>
      <c r="AB512" s="15">
        <v>15</v>
      </c>
      <c r="AC512" s="20">
        <v>5.4</v>
      </c>
      <c r="AD512" s="9">
        <f>IFERROR((Table1[[#This Row],[إجمالى الإستهلاك
/م3]]-Table1[[#This Row],[الكمية 
المنتجة
/م3
 ]]),0)</f>
        <v>2.4000000000000909E-2</v>
      </c>
      <c r="AE512" s="29">
        <f>IFERROR((Table1[[#This Row],[الهالك
/م3]]/Table1[[#This Row],[إجمالى الإستهلاك
/م3]]),0)</f>
        <v>2.5974025974026958E-3</v>
      </c>
      <c r="AG512" s="5">
        <f>IFERROR((Table1[[#This Row],[عدد
البلوكات]]*0.12),"")</f>
        <v>0.24</v>
      </c>
      <c r="AH5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7.5</v>
      </c>
      <c r="AJ512" s="59">
        <f>IFERROR(Table1[[#This Row],[Plan Hour]]/Table1[[#This Row],[ساعات
العمل
الفعلية]],0)</f>
        <v>0</v>
      </c>
      <c r="AK512" s="1">
        <f>IFERROR((Table1[[#This Row],[الكمية 
الفعلية
/م3]]-Table1[[#This Row],[الكمية 
المنتجة
/م3
 ]]),"")</f>
        <v>0.11520000000000152</v>
      </c>
      <c r="AU512" s="18"/>
      <c r="AV512" s="18"/>
      <c r="AW512" s="1"/>
      <c r="AX512" s="1"/>
      <c r="AY512" s="1"/>
      <c r="AZ512" s="1"/>
      <c r="BA512" s="1"/>
      <c r="BB512" s="1" t="e">
        <f t="shared" si="73"/>
        <v>#DIV/0!</v>
      </c>
      <c r="BC512" s="1"/>
      <c r="BD512" s="1" t="e">
        <f t="shared" si="68"/>
        <v>#DIV/0!</v>
      </c>
      <c r="BE512" s="1"/>
      <c r="BF512" s="33">
        <f t="shared" si="74"/>
        <v>0</v>
      </c>
      <c r="BG512" s="11" t="e">
        <f t="shared" si="69"/>
        <v>#DIV/0!</v>
      </c>
      <c r="CB512"/>
      <c r="CC512"/>
      <c r="CD512"/>
      <c r="CE512" s="83"/>
      <c r="CF512"/>
      <c r="CG512"/>
      <c r="CH512"/>
      <c r="CI512"/>
      <c r="CJ512"/>
      <c r="CK512"/>
      <c r="CL512"/>
      <c r="CM512"/>
      <c r="CN512"/>
      <c r="CO512"/>
      <c r="CP512"/>
    </row>
    <row r="513" spans="1:94" ht="22.5" customHeight="1">
      <c r="A513" s="22">
        <v>44236</v>
      </c>
      <c r="B513" s="3" t="str">
        <f>TEXT(Table1[[#This Row],[Date]],"dddd")</f>
        <v>الثلاثاء</v>
      </c>
      <c r="C513" s="3">
        <f>WEEKNUM(Table1[[#This Row],[Date]],16)</f>
        <v>7</v>
      </c>
      <c r="D513" s="3" t="str">
        <f>TEXT(Table1[[#This Row],[Date]],"mmmm")</f>
        <v>فبراير</v>
      </c>
      <c r="E513" s="3" t="str">
        <f>TEXT(Table1[[#This Row],[Date]],"yyyy")</f>
        <v>2021</v>
      </c>
      <c r="F513" s="3" t="s">
        <v>9</v>
      </c>
      <c r="G513" s="3">
        <v>627</v>
      </c>
      <c r="H513" s="5" t="s">
        <v>61</v>
      </c>
      <c r="I513" s="3" t="s">
        <v>135</v>
      </c>
      <c r="J513" s="3">
        <f>IFERROR(VLOOKUP(Table1[[#This Row],[FoamType]],$CB$1:$CC$25,2,FALSE),0)</f>
        <v>1.5</v>
      </c>
      <c r="K513" s="3">
        <v>40</v>
      </c>
      <c r="L513" s="3">
        <v>40</v>
      </c>
      <c r="M513" s="3">
        <v>24</v>
      </c>
      <c r="Q513" s="15">
        <v>30</v>
      </c>
      <c r="R513" s="3">
        <v>1</v>
      </c>
      <c r="S513" s="3">
        <v>24</v>
      </c>
      <c r="T513" s="3">
        <f t="shared" si="70"/>
        <v>3.8399999999999997E-2</v>
      </c>
      <c r="U513" s="4">
        <f t="shared" si="71"/>
        <v>3.8399999999999997E-2</v>
      </c>
      <c r="X513" s="4">
        <f>IFERROR(   Table1[[#This Row],[البلوكات /م3]]+Table1[[#This Row],[البواقى
 المنصرفه
/م3]]-Table1[[#This Row],[البواقى
/م3]],0)</f>
        <v>3.8399999999999997E-2</v>
      </c>
      <c r="Y513" s="21">
        <f t="shared" si="72"/>
        <v>0</v>
      </c>
      <c r="AA513" s="12">
        <v>3.8399999999999997E-2</v>
      </c>
      <c r="AB513" s="15">
        <v>30</v>
      </c>
      <c r="AC513" s="20">
        <v>0</v>
      </c>
      <c r="AD513" s="9">
        <f>IFERROR((Table1[[#This Row],[إجمالى الإستهلاك
/م3]]-Table1[[#This Row],[الكمية 
المنتجة
/م3
 ]]),0)</f>
        <v>0</v>
      </c>
      <c r="AE513" s="29">
        <f>IFERROR((Table1[[#This Row],[الهالك
/م3]]/Table1[[#This Row],[إجمالى الإستهلاك
/م3]]),0)</f>
        <v>0</v>
      </c>
      <c r="AG513" s="5">
        <f>IFERROR((Table1[[#This Row],[عدد
البلوكات]]*0.12),"")</f>
        <v>0</v>
      </c>
      <c r="AH51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2.5599999999999998E-2</v>
      </c>
      <c r="AJ513" s="59">
        <f>IFERROR(Table1[[#This Row],[Plan Hour]]/Table1[[#This Row],[ساعات
العمل
الفعلية]],0)</f>
        <v>0</v>
      </c>
      <c r="AK513" s="1">
        <f>IFERROR((Table1[[#This Row],[الكمية 
الفعلية
/م3]]-Table1[[#This Row],[الكمية 
المنتجة
/م3
 ]]),"")</f>
        <v>0</v>
      </c>
      <c r="AU513" s="18"/>
      <c r="AV513" s="18"/>
      <c r="AW513" s="1"/>
      <c r="AX513" s="1"/>
      <c r="AY513" s="1"/>
      <c r="AZ513" s="1"/>
      <c r="BA513" s="1"/>
      <c r="BB513" s="1" t="e">
        <f t="shared" si="73"/>
        <v>#DIV/0!</v>
      </c>
      <c r="BC513" s="1"/>
      <c r="BD513" s="1" t="e">
        <f t="shared" ref="BD513:BD576" si="75">(7.32-(BE513*BC513))/BE513</f>
        <v>#DIV/0!</v>
      </c>
      <c r="BE513" s="1"/>
      <c r="BF513" s="33">
        <f t="shared" si="74"/>
        <v>0</v>
      </c>
      <c r="BG513" s="11" t="e">
        <f t="shared" si="69"/>
        <v>#DIV/0!</v>
      </c>
      <c r="CB513"/>
      <c r="CC513"/>
      <c r="CD513"/>
      <c r="CE513" s="83"/>
      <c r="CF513"/>
      <c r="CG513"/>
      <c r="CH513"/>
      <c r="CI513"/>
      <c r="CJ513"/>
      <c r="CK513"/>
      <c r="CL513"/>
      <c r="CM513"/>
      <c r="CN513"/>
      <c r="CO513"/>
      <c r="CP513"/>
    </row>
    <row r="514" spans="1:94" ht="22.5" customHeight="1">
      <c r="A514" s="22">
        <v>44236</v>
      </c>
      <c r="B514" s="3" t="str">
        <f>TEXT(Table1[[#This Row],[Date]],"dddd")</f>
        <v>الثلاثاء</v>
      </c>
      <c r="C514" s="3">
        <f>WEEKNUM(Table1[[#This Row],[Date]],16)</f>
        <v>7</v>
      </c>
      <c r="D514" s="3" t="str">
        <f>TEXT(Table1[[#This Row],[Date]],"mmmm")</f>
        <v>فبراير</v>
      </c>
      <c r="E514" s="3" t="str">
        <f>TEXT(Table1[[#This Row],[Date]],"yyyy")</f>
        <v>2021</v>
      </c>
      <c r="F514" s="3" t="s">
        <v>9</v>
      </c>
      <c r="G514" s="3">
        <v>627</v>
      </c>
      <c r="H514" s="5" t="s">
        <v>61</v>
      </c>
      <c r="I514" s="3" t="s">
        <v>135</v>
      </c>
      <c r="J514" s="3">
        <f>IFERROR(VLOOKUP(Table1[[#This Row],[FoamType]],$CB$1:$CC$25,2,FALSE),0)</f>
        <v>1.5</v>
      </c>
      <c r="K514" s="3">
        <v>40</v>
      </c>
      <c r="L514" s="3">
        <v>20</v>
      </c>
      <c r="M514" s="3">
        <v>24</v>
      </c>
      <c r="Q514" s="15">
        <v>30</v>
      </c>
      <c r="R514" s="3">
        <v>1</v>
      </c>
      <c r="S514" s="3">
        <v>24</v>
      </c>
      <c r="T514" s="3">
        <f t="shared" si="70"/>
        <v>1.9199999999999998E-2</v>
      </c>
      <c r="U514" s="4">
        <f t="shared" si="71"/>
        <v>1.9199999999999998E-2</v>
      </c>
      <c r="X514" s="4">
        <f>IFERROR(   Table1[[#This Row],[البلوكات /م3]]+Table1[[#This Row],[البواقى
 المنصرفه
/م3]]-Table1[[#This Row],[البواقى
/م3]],0)</f>
        <v>1.9199999999999998E-2</v>
      </c>
      <c r="Y514" s="21">
        <f t="shared" si="72"/>
        <v>0</v>
      </c>
      <c r="AA514" s="12">
        <v>1.9199999999999998E-2</v>
      </c>
      <c r="AB514" s="15">
        <v>30</v>
      </c>
      <c r="AC514" s="20">
        <v>0</v>
      </c>
      <c r="AD514" s="9">
        <f>IFERROR((Table1[[#This Row],[إجمالى الإستهلاك
/م3]]-Table1[[#This Row],[الكمية 
المنتجة
/م3
 ]]),0)</f>
        <v>0</v>
      </c>
      <c r="AE514" s="29">
        <f>IFERROR((Table1[[#This Row],[الهالك
/م3]]/Table1[[#This Row],[إجمالى الإستهلاك
/م3]]),0)</f>
        <v>0</v>
      </c>
      <c r="AG514" s="5">
        <f>IFERROR((Table1[[#This Row],[عدد
البلوكات]]*0.12),"")</f>
        <v>0</v>
      </c>
      <c r="AH51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1.2799999999999999E-2</v>
      </c>
      <c r="AJ514" s="59">
        <f>IFERROR(Table1[[#This Row],[Plan Hour]]/Table1[[#This Row],[ساعات
العمل
الفعلية]],0)</f>
        <v>0</v>
      </c>
      <c r="AK514" s="1">
        <f>IFERROR((Table1[[#This Row],[الكمية 
الفعلية
/م3]]-Table1[[#This Row],[الكمية 
المنتجة
/م3
 ]]),"")</f>
        <v>0</v>
      </c>
      <c r="AU514" s="18"/>
      <c r="AV514" s="18"/>
      <c r="AW514" s="1"/>
      <c r="AX514" s="1"/>
      <c r="AY514" s="1"/>
      <c r="AZ514" s="1"/>
      <c r="BA514" s="1"/>
      <c r="BB514" s="1" t="e">
        <f t="shared" si="73"/>
        <v>#DIV/0!</v>
      </c>
      <c r="BC514" s="1"/>
      <c r="BD514" s="1" t="e">
        <f t="shared" si="75"/>
        <v>#DIV/0!</v>
      </c>
      <c r="BE514" s="1"/>
      <c r="BF514" s="33">
        <f t="shared" si="74"/>
        <v>0</v>
      </c>
      <c r="BG514" s="11" t="e">
        <f t="shared" si="69"/>
        <v>#DIV/0!</v>
      </c>
      <c r="CB514"/>
      <c r="CC514"/>
      <c r="CD514"/>
      <c r="CE514" s="83"/>
      <c r="CF514"/>
      <c r="CG514"/>
      <c r="CH514"/>
      <c r="CI514"/>
      <c r="CJ514"/>
      <c r="CK514"/>
      <c r="CL514"/>
      <c r="CM514"/>
      <c r="CN514"/>
      <c r="CO514"/>
      <c r="CP514"/>
    </row>
    <row r="515" spans="1:94" ht="22.5" customHeight="1">
      <c r="A515" s="22">
        <v>44236</v>
      </c>
      <c r="B515" s="3" t="str">
        <f>TEXT(Table1[[#This Row],[Date]],"dddd")</f>
        <v>الثلاثاء</v>
      </c>
      <c r="C515" s="3">
        <f>WEEKNUM(Table1[[#This Row],[Date]],16)</f>
        <v>7</v>
      </c>
      <c r="D515" s="3" t="str">
        <f>TEXT(Table1[[#This Row],[Date]],"mmmm")</f>
        <v>فبراير</v>
      </c>
      <c r="E515" s="3" t="str">
        <f>TEXT(Table1[[#This Row],[Date]],"yyyy")</f>
        <v>2021</v>
      </c>
      <c r="F515" s="3" t="s">
        <v>9</v>
      </c>
      <c r="G515" s="3">
        <v>39</v>
      </c>
      <c r="H515" s="5" t="s">
        <v>206</v>
      </c>
      <c r="I515" s="3" t="s">
        <v>92</v>
      </c>
      <c r="J515" s="3">
        <f>IFERROR(VLOOKUP(Table1[[#This Row],[FoamType]],$CB$1:$CC$25,2,FALSE),0)</f>
        <v>0.6</v>
      </c>
      <c r="K515" s="3">
        <v>35</v>
      </c>
      <c r="L515" s="3">
        <v>9</v>
      </c>
      <c r="M515" s="3">
        <v>8</v>
      </c>
      <c r="Q515" s="15">
        <v>8</v>
      </c>
      <c r="R515" s="3">
        <v>4100</v>
      </c>
      <c r="S515" s="3">
        <v>8.1999999999999993</v>
      </c>
      <c r="T515" s="3">
        <f t="shared" si="70"/>
        <v>10.590299999999999</v>
      </c>
      <c r="U515" s="4">
        <f t="shared" si="71"/>
        <v>10.332000000000001</v>
      </c>
      <c r="W515" s="4">
        <v>8</v>
      </c>
      <c r="X515" s="4">
        <f>IFERROR(   Table1[[#This Row],[البلوكات /م3]]+Table1[[#This Row],[البواقى
 المنصرفه
/م3]]-Table1[[#This Row],[البواقى
/م3]],0)</f>
        <v>19.04</v>
      </c>
      <c r="Y515" s="21">
        <f t="shared" si="72"/>
        <v>14.64</v>
      </c>
      <c r="Z515" s="3">
        <v>2</v>
      </c>
      <c r="AA515" s="12">
        <v>4.4000000000000004</v>
      </c>
      <c r="AB515" s="15">
        <v>8</v>
      </c>
      <c r="AC515" s="20">
        <v>0</v>
      </c>
      <c r="AD515" s="9">
        <f>IFERROR((Table1[[#This Row],[إجمالى الإستهلاك
/م3]]-Table1[[#This Row],[الكمية 
المنتجة
/م3
 ]]),0)</f>
        <v>8.7079999999999984</v>
      </c>
      <c r="AE515" s="29">
        <f>IFERROR((Table1[[#This Row],[الهالك
/م3]]/Table1[[#This Row],[إجمالى الإستهلاك
/م3]]),0)</f>
        <v>0.45735294117647052</v>
      </c>
      <c r="AG515" s="5">
        <f>IFERROR((Table1[[#This Row],[عدد
البلوكات]]*0.12),"")</f>
        <v>0.24</v>
      </c>
      <c r="AH51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17.220000000000002</v>
      </c>
      <c r="AJ515" s="59">
        <f>IFERROR(Table1[[#This Row],[Plan Hour]]/Table1[[#This Row],[ساعات
العمل
الفعلية]],0)</f>
        <v>0</v>
      </c>
      <c r="AK515" s="1">
        <f>IFERROR((Table1[[#This Row],[الكمية 
الفعلية
/م3]]-Table1[[#This Row],[الكمية 
المنتجة
/م3
 ]]),"")</f>
        <v>0.25829999999999842</v>
      </c>
      <c r="AU515" s="18"/>
      <c r="AV515" s="18"/>
      <c r="AW515" s="1"/>
      <c r="AX515" s="1"/>
      <c r="AY515" s="1"/>
      <c r="AZ515" s="1"/>
      <c r="BA515" s="1"/>
      <c r="BB515" s="1" t="e">
        <f t="shared" si="73"/>
        <v>#DIV/0!</v>
      </c>
      <c r="BC515" s="1"/>
      <c r="BD515" s="1" t="e">
        <f t="shared" si="75"/>
        <v>#DIV/0!</v>
      </c>
      <c r="BE515" s="1"/>
      <c r="BF515" s="33">
        <f t="shared" si="74"/>
        <v>0</v>
      </c>
      <c r="BG515" s="11" t="e">
        <f t="shared" si="69"/>
        <v>#DIV/0!</v>
      </c>
      <c r="CB515"/>
      <c r="CC515"/>
      <c r="CD515"/>
      <c r="CE515" s="83"/>
      <c r="CF515"/>
      <c r="CG515"/>
      <c r="CH515"/>
      <c r="CI515"/>
      <c r="CJ515"/>
      <c r="CK515"/>
      <c r="CL515"/>
      <c r="CM515"/>
      <c r="CN515"/>
      <c r="CO515"/>
      <c r="CP515"/>
    </row>
    <row r="516" spans="1:94" ht="22.5" customHeight="1">
      <c r="A516" s="22">
        <v>44236</v>
      </c>
      <c r="B516" s="3" t="str">
        <f>TEXT(Table1[[#This Row],[Date]],"dddd")</f>
        <v>الثلاثاء</v>
      </c>
      <c r="C516" s="3">
        <f>WEEKNUM(Table1[[#This Row],[Date]],16)</f>
        <v>7</v>
      </c>
      <c r="D516" s="3" t="str">
        <f>TEXT(Table1[[#This Row],[Date]],"mmmm")</f>
        <v>فبراير</v>
      </c>
      <c r="E516" s="3" t="str">
        <f>TEXT(Table1[[#This Row],[Date]],"yyyy")</f>
        <v>2021</v>
      </c>
      <c r="F516" s="3" t="s">
        <v>9</v>
      </c>
      <c r="G516" s="3">
        <v>39</v>
      </c>
      <c r="H516" s="5" t="s">
        <v>206</v>
      </c>
      <c r="I516" s="3" t="s">
        <v>92</v>
      </c>
      <c r="J516" s="3">
        <f>IFERROR(VLOOKUP(Table1[[#This Row],[FoamType]],$CB$1:$CC$25,2,FALSE),0)</f>
        <v>0.6</v>
      </c>
      <c r="K516" s="3">
        <v>46.5</v>
      </c>
      <c r="L516" s="3">
        <v>12</v>
      </c>
      <c r="M516" s="3">
        <v>9</v>
      </c>
      <c r="Q516" s="15">
        <v>8</v>
      </c>
      <c r="R516" s="3">
        <v>1500</v>
      </c>
      <c r="S516" s="3">
        <v>9.1999999999999993</v>
      </c>
      <c r="T516" s="3">
        <f t="shared" si="70"/>
        <v>7.7003999999999992</v>
      </c>
      <c r="U516" s="4">
        <f t="shared" si="71"/>
        <v>7.5330000000000004</v>
      </c>
      <c r="X516" s="4">
        <f>IFERROR(   Table1[[#This Row],[البلوكات /م3]]+Table1[[#This Row],[البواقى
 المنصرفه
/م3]]-Table1[[#This Row],[البواقى
/م3]],0)</f>
        <v>0</v>
      </c>
      <c r="Y516" s="21">
        <f t="shared" si="72"/>
        <v>0</v>
      </c>
      <c r="AB516" s="15"/>
      <c r="AD516" s="9">
        <f>IFERROR((Table1[[#This Row],[إجمالى الإستهلاك
/م3]]-Table1[[#This Row],[الكمية 
المنتجة
/م3
 ]]),0)</f>
        <v>-7.5330000000000004</v>
      </c>
      <c r="AE516" s="29">
        <f>IFERROR((Table1[[#This Row],[الهالك
/م3]]/Table1[[#This Row],[إجمالى الإستهلاك
/م3]]),0)</f>
        <v>0</v>
      </c>
      <c r="AG516" s="5">
        <f>IFERROR((Table1[[#This Row],[عدد
البلوكات]]*0.12),"")</f>
        <v>0</v>
      </c>
      <c r="AH51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12.555000000000001</v>
      </c>
      <c r="AJ516" s="59">
        <f>IFERROR(Table1[[#This Row],[Plan Hour]]/Table1[[#This Row],[ساعات
العمل
الفعلية]],0)</f>
        <v>0</v>
      </c>
      <c r="AK516" s="1">
        <f>IFERROR((Table1[[#This Row],[الكمية 
الفعلية
/م3]]-Table1[[#This Row],[الكمية 
المنتجة
/م3
 ]]),"")</f>
        <v>0.16739999999999888</v>
      </c>
      <c r="AU516" s="18"/>
      <c r="AV516" s="18"/>
      <c r="AW516" s="1"/>
      <c r="AX516" s="1"/>
      <c r="AY516" s="1"/>
      <c r="AZ516" s="1"/>
      <c r="BA516" s="1"/>
      <c r="BB516" s="1" t="e">
        <f t="shared" si="73"/>
        <v>#DIV/0!</v>
      </c>
      <c r="BC516" s="1"/>
      <c r="BD516" s="1" t="e">
        <f t="shared" si="75"/>
        <v>#DIV/0!</v>
      </c>
      <c r="BE516" s="1"/>
      <c r="BF516" s="33">
        <f t="shared" si="74"/>
        <v>0</v>
      </c>
      <c r="BG516" s="11" t="e">
        <f t="shared" si="69"/>
        <v>#DIV/0!</v>
      </c>
      <c r="CB516"/>
      <c r="CC516"/>
      <c r="CD516"/>
      <c r="CE516" s="83"/>
      <c r="CF516"/>
      <c r="CG516"/>
      <c r="CH516"/>
      <c r="CI516"/>
      <c r="CJ516"/>
      <c r="CK516"/>
      <c r="CL516"/>
      <c r="CM516"/>
      <c r="CN516"/>
      <c r="CO516"/>
      <c r="CP516"/>
    </row>
    <row r="517" spans="1:94" ht="22.5" customHeight="1">
      <c r="A517" s="22">
        <v>44236</v>
      </c>
      <c r="B517" s="3" t="str">
        <f>TEXT(Table1[[#This Row],[Date]],"dddd")</f>
        <v>الثلاثاء</v>
      </c>
      <c r="C517" s="3">
        <f>WEEKNUM(Table1[[#This Row],[Date]],16)</f>
        <v>7</v>
      </c>
      <c r="D517" s="3" t="str">
        <f>TEXT(Table1[[#This Row],[Date]],"mmmm")</f>
        <v>فبراير</v>
      </c>
      <c r="E517" s="3" t="str">
        <f>TEXT(Table1[[#This Row],[Date]],"yyyy")</f>
        <v>2021</v>
      </c>
      <c r="F517" s="3" t="s">
        <v>9</v>
      </c>
      <c r="G517" s="3">
        <v>580</v>
      </c>
      <c r="H517" s="5" t="s">
        <v>207</v>
      </c>
      <c r="I517" s="3" t="s">
        <v>92</v>
      </c>
      <c r="J517" s="3">
        <f>IFERROR(VLOOKUP(Table1[[#This Row],[FoamType]],$CB$1:$CC$25,2,FALSE),0)</f>
        <v>0.6</v>
      </c>
      <c r="K517" s="3">
        <v>49</v>
      </c>
      <c r="L517" s="3">
        <v>5</v>
      </c>
      <c r="M517" s="3">
        <v>5</v>
      </c>
      <c r="Q517" s="15">
        <v>12</v>
      </c>
      <c r="R517" s="3">
        <v>372</v>
      </c>
      <c r="S517" s="3">
        <v>5.0999999999999996</v>
      </c>
      <c r="T517" s="3">
        <f t="shared" si="70"/>
        <v>0.46481399999999995</v>
      </c>
      <c r="U517" s="4">
        <f t="shared" si="71"/>
        <v>0.45569999999999999</v>
      </c>
      <c r="W517" s="4">
        <v>12</v>
      </c>
      <c r="X517" s="4">
        <f>IFERROR(   Table1[[#This Row],[البلوكات /م3]]+Table1[[#This Row],[البواقى
 المنصرفه
/م3]]-Table1[[#This Row],[البواقى
/م3]],0)</f>
        <v>2.2000000000000002</v>
      </c>
      <c r="Y517" s="21">
        <f t="shared" si="72"/>
        <v>7.32</v>
      </c>
      <c r="Z517" s="3">
        <v>1</v>
      </c>
      <c r="AA517" s="12">
        <v>0</v>
      </c>
      <c r="AB517" s="15">
        <v>12</v>
      </c>
      <c r="AC517" s="20">
        <v>5.12</v>
      </c>
      <c r="AD517" s="9">
        <f>IFERROR((Table1[[#This Row],[إجمالى الإستهلاك
/م3]]-Table1[[#This Row],[الكمية 
المنتجة
/م3
 ]]),0)</f>
        <v>1.7443000000000002</v>
      </c>
      <c r="AE517" s="29">
        <f>IFERROR((Table1[[#This Row],[الهالك
/م3]]/Table1[[#This Row],[إجمالى الإستهلاك
/م3]]),0)</f>
        <v>0.79286363636363644</v>
      </c>
      <c r="AG517" s="5">
        <f>IFERROR((Table1[[#This Row],[عدد
البلوكات]]*0.12),"")</f>
        <v>0.12</v>
      </c>
      <c r="AH5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0.75950000000000006</v>
      </c>
      <c r="AJ517" s="59">
        <f>IFERROR(Table1[[#This Row],[Plan Hour]]/Table1[[#This Row],[ساعات
العمل
الفعلية]],0)</f>
        <v>0</v>
      </c>
      <c r="AK517" s="1">
        <f>IFERROR((Table1[[#This Row],[الكمية 
الفعلية
/م3]]-Table1[[#This Row],[الكمية 
المنتجة
/م3
 ]]),"")</f>
        <v>9.1139999999999555E-3</v>
      </c>
      <c r="AU517" s="18"/>
      <c r="AV517" s="18"/>
      <c r="AW517" s="1"/>
      <c r="AX517" s="1"/>
      <c r="AY517" s="1"/>
      <c r="AZ517" s="1"/>
      <c r="BA517" s="1"/>
      <c r="BB517" s="1" t="e">
        <f t="shared" si="73"/>
        <v>#DIV/0!</v>
      </c>
      <c r="BC517" s="1"/>
      <c r="BD517" s="1" t="e">
        <f t="shared" si="75"/>
        <v>#DIV/0!</v>
      </c>
      <c r="BE517" s="1"/>
      <c r="BF517" s="33">
        <f t="shared" si="74"/>
        <v>0</v>
      </c>
      <c r="BG517" s="11" t="e">
        <f t="shared" si="69"/>
        <v>#DIV/0!</v>
      </c>
      <c r="CB517"/>
      <c r="CC517"/>
      <c r="CD517"/>
      <c r="CE517" s="83"/>
      <c r="CF517"/>
      <c r="CG517"/>
      <c r="CH517"/>
      <c r="CI517"/>
      <c r="CJ517"/>
      <c r="CK517"/>
      <c r="CL517"/>
      <c r="CM517"/>
      <c r="CN517"/>
      <c r="CO517"/>
      <c r="CP517"/>
    </row>
    <row r="518" spans="1:94" ht="22.5" customHeight="1">
      <c r="A518" s="22">
        <v>44236</v>
      </c>
      <c r="B518" s="3" t="str">
        <f>TEXT(Table1[[#This Row],[Date]],"dddd")</f>
        <v>الثلاثاء</v>
      </c>
      <c r="C518" s="3">
        <f>WEEKNUM(Table1[[#This Row],[Date]],16)</f>
        <v>7</v>
      </c>
      <c r="D518" s="3" t="str">
        <f>TEXT(Table1[[#This Row],[Date]],"mmmm")</f>
        <v>فبراير</v>
      </c>
      <c r="E518" s="3" t="str">
        <f>TEXT(Table1[[#This Row],[Date]],"yyyy")</f>
        <v>2021</v>
      </c>
      <c r="F518" s="3" t="s">
        <v>9</v>
      </c>
      <c r="G518" s="3">
        <v>580</v>
      </c>
      <c r="H518" s="5" t="s">
        <v>207</v>
      </c>
      <c r="I518" s="3" t="s">
        <v>92</v>
      </c>
      <c r="J518" s="3">
        <f>IFERROR(VLOOKUP(Table1[[#This Row],[FoamType]],$CB$1:$CC$25,2,FALSE),0)</f>
        <v>0.6</v>
      </c>
      <c r="K518" s="3">
        <v>69</v>
      </c>
      <c r="L518" s="3">
        <v>5</v>
      </c>
      <c r="M518" s="3">
        <v>5</v>
      </c>
      <c r="Q518" s="15">
        <v>12</v>
      </c>
      <c r="R518" s="3">
        <v>592</v>
      </c>
      <c r="S518" s="3">
        <v>5.0999999999999996</v>
      </c>
      <c r="T518" s="3">
        <f t="shared" si="70"/>
        <v>1.0416239999999999</v>
      </c>
      <c r="U518" s="4">
        <f t="shared" si="71"/>
        <v>1.0212000000000001</v>
      </c>
      <c r="X518" s="4">
        <f>IFERROR(   Table1[[#This Row],[البلوكات /م3]]+Table1[[#This Row],[البواقى
 المنصرفه
/م3]]-Table1[[#This Row],[البواقى
/م3]],0)</f>
        <v>0</v>
      </c>
      <c r="Y518" s="21">
        <f t="shared" si="72"/>
        <v>0</v>
      </c>
      <c r="AB518" s="15"/>
      <c r="AD518" s="9">
        <f>IFERROR((Table1[[#This Row],[إجمالى الإستهلاك
/م3]]-Table1[[#This Row],[الكمية 
المنتجة
/م3
 ]]),0)</f>
        <v>-1.0212000000000001</v>
      </c>
      <c r="AE518" s="29">
        <f>IFERROR((Table1[[#This Row],[الهالك
/م3]]/Table1[[#This Row],[إجمالى الإستهلاك
/م3]]),0)</f>
        <v>0</v>
      </c>
      <c r="AG518" s="5">
        <f>IFERROR((Table1[[#This Row],[عدد
البلوكات]]*0.12),"")</f>
        <v>0</v>
      </c>
      <c r="AH51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1.7020000000000002</v>
      </c>
      <c r="AJ518" s="59">
        <f>IFERROR(Table1[[#This Row],[Plan Hour]]/Table1[[#This Row],[ساعات
العمل
الفعلية]],0)</f>
        <v>0</v>
      </c>
      <c r="AK518" s="1">
        <f>IFERROR((Table1[[#This Row],[الكمية 
الفعلية
/م3]]-Table1[[#This Row],[الكمية 
المنتجة
/م3
 ]]),"")</f>
        <v>2.0423999999999776E-2</v>
      </c>
      <c r="AU518" s="18"/>
      <c r="AV518" s="18"/>
      <c r="AW518" s="1"/>
      <c r="AX518" s="1"/>
      <c r="AY518" s="1"/>
      <c r="AZ518" s="1"/>
      <c r="BA518" s="1"/>
      <c r="BB518" s="1" t="e">
        <f t="shared" si="73"/>
        <v>#DIV/0!</v>
      </c>
      <c r="BC518" s="1"/>
      <c r="BD518" s="1" t="e">
        <f t="shared" si="75"/>
        <v>#DIV/0!</v>
      </c>
      <c r="BE518" s="1"/>
      <c r="BF518" s="33">
        <f t="shared" si="74"/>
        <v>0</v>
      </c>
      <c r="BG518" s="11" t="e">
        <f t="shared" si="69"/>
        <v>#DIV/0!</v>
      </c>
      <c r="CB518"/>
      <c r="CC518"/>
      <c r="CD518"/>
      <c r="CE518" s="83"/>
      <c r="CF518"/>
      <c r="CG518"/>
      <c r="CH518"/>
      <c r="CI518"/>
      <c r="CJ518"/>
      <c r="CK518"/>
      <c r="CL518"/>
      <c r="CM518"/>
      <c r="CN518"/>
      <c r="CO518"/>
      <c r="CP518"/>
    </row>
    <row r="519" spans="1:94" ht="22.5" customHeight="1">
      <c r="A519" s="22">
        <v>44236</v>
      </c>
      <c r="B519" s="3" t="str">
        <f>TEXT(Table1[[#This Row],[Date]],"dddd")</f>
        <v>الثلاثاء</v>
      </c>
      <c r="C519" s="3">
        <f>WEEKNUM(Table1[[#This Row],[Date]],16)</f>
        <v>7</v>
      </c>
      <c r="D519" s="3" t="str">
        <f>TEXT(Table1[[#This Row],[Date]],"mmmm")</f>
        <v>فبراير</v>
      </c>
      <c r="E519" s="3" t="str">
        <f>TEXT(Table1[[#This Row],[Date]],"yyyy")</f>
        <v>2021</v>
      </c>
      <c r="F519" s="3" t="s">
        <v>9</v>
      </c>
      <c r="G519" s="3">
        <v>580</v>
      </c>
      <c r="H519" s="5" t="s">
        <v>207</v>
      </c>
      <c r="I519" s="3" t="s">
        <v>92</v>
      </c>
      <c r="J519" s="3">
        <f>IFERROR(VLOOKUP(Table1[[#This Row],[FoamType]],$CB$1:$CC$25,2,FALSE),0)</f>
        <v>0.6</v>
      </c>
      <c r="K519" s="3">
        <v>28</v>
      </c>
      <c r="L519" s="3">
        <v>5</v>
      </c>
      <c r="M519" s="3">
        <v>5</v>
      </c>
      <c r="Q519" s="15">
        <v>12</v>
      </c>
      <c r="R519" s="3">
        <v>200</v>
      </c>
      <c r="S519" s="3">
        <v>5.0999999999999996</v>
      </c>
      <c r="T519" s="3">
        <f t="shared" si="70"/>
        <v>0.14280000000000001</v>
      </c>
      <c r="U519" s="4">
        <f t="shared" si="71"/>
        <v>0.14000000000000001</v>
      </c>
      <c r="X519" s="4">
        <f>IFERROR(   Table1[[#This Row],[البلوكات /م3]]+Table1[[#This Row],[البواقى
 المنصرفه
/م3]]-Table1[[#This Row],[البواقى
/م3]],0)</f>
        <v>0</v>
      </c>
      <c r="Y519" s="21">
        <f t="shared" si="72"/>
        <v>0</v>
      </c>
      <c r="AB519" s="15"/>
      <c r="AD519" s="9">
        <f>IFERROR((Table1[[#This Row],[إجمالى الإستهلاك
/م3]]-Table1[[#This Row],[الكمية 
المنتجة
/م3
 ]]),0)</f>
        <v>-0.14000000000000001</v>
      </c>
      <c r="AE519" s="29">
        <f>IFERROR((Table1[[#This Row],[الهالك
/م3]]/Table1[[#This Row],[إجمالى الإستهلاك
/م3]]),0)</f>
        <v>0</v>
      </c>
      <c r="AG519" s="5">
        <f>IFERROR((Table1[[#This Row],[عدد
البلوكات]]*0.12),"")</f>
        <v>0</v>
      </c>
      <c r="AH51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0.23333333333333336</v>
      </c>
      <c r="AJ519" s="59">
        <f>IFERROR(Table1[[#This Row],[Plan Hour]]/Table1[[#This Row],[ساعات
العمل
الفعلية]],0)</f>
        <v>0</v>
      </c>
      <c r="AK519" s="1">
        <f>IFERROR((Table1[[#This Row],[الكمية 
الفعلية
/م3]]-Table1[[#This Row],[الكمية 
المنتجة
/م3
 ]]),"")</f>
        <v>2.7999999999999969E-3</v>
      </c>
      <c r="AU519" s="18"/>
      <c r="AV519" s="18"/>
      <c r="AW519" s="1"/>
      <c r="AX519" s="1"/>
      <c r="AY519" s="1"/>
      <c r="AZ519" s="1"/>
      <c r="BA519" s="1"/>
      <c r="BB519" s="1" t="e">
        <f t="shared" si="73"/>
        <v>#DIV/0!</v>
      </c>
      <c r="BC519" s="1"/>
      <c r="BD519" s="1" t="e">
        <f t="shared" si="75"/>
        <v>#DIV/0!</v>
      </c>
      <c r="BE519" s="1"/>
      <c r="BF519" s="33">
        <f t="shared" si="74"/>
        <v>0</v>
      </c>
      <c r="BG519" s="11" t="e">
        <f t="shared" si="69"/>
        <v>#DIV/0!</v>
      </c>
      <c r="CB519"/>
      <c r="CC519"/>
      <c r="CD519"/>
      <c r="CE519" s="83"/>
      <c r="CF519"/>
      <c r="CG519"/>
      <c r="CH519"/>
      <c r="CI519"/>
      <c r="CJ519"/>
      <c r="CK519"/>
      <c r="CL519"/>
      <c r="CM519"/>
      <c r="CN519"/>
      <c r="CO519"/>
      <c r="CP519"/>
    </row>
    <row r="520" spans="1:94" ht="22.5" customHeight="1">
      <c r="A520" s="22">
        <v>44236</v>
      </c>
      <c r="B520" s="3" t="str">
        <f>TEXT(Table1[[#This Row],[Date]],"dddd")</f>
        <v>الثلاثاء</v>
      </c>
      <c r="C520" s="3">
        <f>WEEKNUM(Table1[[#This Row],[Date]],16)</f>
        <v>7</v>
      </c>
      <c r="D520" s="3" t="str">
        <f>TEXT(Table1[[#This Row],[Date]],"mmmm")</f>
        <v>فبراير</v>
      </c>
      <c r="E520" s="3" t="str">
        <f>TEXT(Table1[[#This Row],[Date]],"yyyy")</f>
        <v>2021</v>
      </c>
      <c r="F520" s="3" t="s">
        <v>9</v>
      </c>
      <c r="G520" s="3">
        <v>580</v>
      </c>
      <c r="H520" s="5" t="s">
        <v>207</v>
      </c>
      <c r="I520" s="3" t="s">
        <v>92</v>
      </c>
      <c r="J520" s="3">
        <f>IFERROR(VLOOKUP(Table1[[#This Row],[FoamType]],$CB$1:$CC$25,2,FALSE),0)</f>
        <v>0.6</v>
      </c>
      <c r="K520" s="3">
        <v>28</v>
      </c>
      <c r="L520" s="3">
        <v>10</v>
      </c>
      <c r="M520" s="3">
        <v>2</v>
      </c>
      <c r="Q520" s="15">
        <v>12</v>
      </c>
      <c r="R520" s="3">
        <v>400</v>
      </c>
      <c r="S520" s="3">
        <v>2.1</v>
      </c>
      <c r="T520" s="3">
        <f t="shared" si="70"/>
        <v>0.23519999999999999</v>
      </c>
      <c r="U520" s="4">
        <f t="shared" si="71"/>
        <v>0.224</v>
      </c>
      <c r="X520" s="4">
        <f>IFERROR(   Table1[[#This Row],[البلوكات /م3]]+Table1[[#This Row],[البواقى
 المنصرفه
/م3]]-Table1[[#This Row],[البواقى
/م3]],0)</f>
        <v>0</v>
      </c>
      <c r="Y520" s="21">
        <f t="shared" si="72"/>
        <v>0</v>
      </c>
      <c r="AB520" s="15"/>
      <c r="AD520" s="9">
        <f>IFERROR((Table1[[#This Row],[إجمالى الإستهلاك
/م3]]-Table1[[#This Row],[الكمية 
المنتجة
/م3
 ]]),0)</f>
        <v>-0.224</v>
      </c>
      <c r="AE520" s="29">
        <f>IFERROR((Table1[[#This Row],[الهالك
/م3]]/Table1[[#This Row],[إجمالى الإستهلاك
/م3]]),0)</f>
        <v>0</v>
      </c>
      <c r="AG520" s="5">
        <f>IFERROR((Table1[[#This Row],[عدد
البلوكات]]*0.12),"")</f>
        <v>0</v>
      </c>
      <c r="AH52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0.37333333333333335</v>
      </c>
      <c r="AJ520" s="59">
        <f>IFERROR(Table1[[#This Row],[Plan Hour]]/Table1[[#This Row],[ساعات
العمل
الفعلية]],0)</f>
        <v>0</v>
      </c>
      <c r="AK520" s="1">
        <f>IFERROR((Table1[[#This Row],[الكمية 
الفعلية
/م3]]-Table1[[#This Row],[الكمية 
المنتجة
/م3
 ]]),"")</f>
        <v>1.1199999999999988E-2</v>
      </c>
      <c r="AU520" s="18"/>
      <c r="AV520" s="18"/>
      <c r="AW520" s="1"/>
      <c r="AX520" s="1"/>
      <c r="AY520" s="1"/>
      <c r="AZ520" s="1"/>
      <c r="BA520" s="1"/>
      <c r="BB520" s="1" t="e">
        <f t="shared" si="73"/>
        <v>#DIV/0!</v>
      </c>
      <c r="BC520" s="1"/>
      <c r="BD520" s="1" t="e">
        <f t="shared" si="75"/>
        <v>#DIV/0!</v>
      </c>
      <c r="BE520" s="1"/>
      <c r="BF520" s="33">
        <f t="shared" si="74"/>
        <v>0</v>
      </c>
      <c r="BG520" s="11" t="e">
        <f t="shared" si="69"/>
        <v>#DIV/0!</v>
      </c>
      <c r="CB520"/>
      <c r="CC520"/>
      <c r="CD520"/>
      <c r="CE520" s="83"/>
      <c r="CF520"/>
      <c r="CG520"/>
      <c r="CH520"/>
      <c r="CI520"/>
      <c r="CJ520"/>
      <c r="CK520"/>
      <c r="CL520"/>
      <c r="CM520"/>
      <c r="CN520"/>
      <c r="CO520"/>
      <c r="CP520"/>
    </row>
    <row r="521" spans="1:94" ht="22.5" customHeight="1">
      <c r="A521" s="22">
        <v>44236</v>
      </c>
      <c r="B521" s="3" t="str">
        <f>TEXT(Table1[[#This Row],[Date]],"dddd")</f>
        <v>الثلاثاء</v>
      </c>
      <c r="C521" s="3">
        <f>WEEKNUM(Table1[[#This Row],[Date]],16)</f>
        <v>7</v>
      </c>
      <c r="D521" s="3" t="str">
        <f>TEXT(Table1[[#This Row],[Date]],"mmmm")</f>
        <v>فبراير</v>
      </c>
      <c r="E521" s="3" t="str">
        <f>TEXT(Table1[[#This Row],[Date]],"yyyy")</f>
        <v>2021</v>
      </c>
      <c r="F521" s="3" t="s">
        <v>9</v>
      </c>
      <c r="G521" s="3">
        <v>585</v>
      </c>
      <c r="H521" s="5" t="s">
        <v>81</v>
      </c>
      <c r="I521" s="3" t="s">
        <v>92</v>
      </c>
      <c r="J521" s="3">
        <f>IFERROR(VLOOKUP(Table1[[#This Row],[FoamType]],$CB$1:$CC$25,2,FALSE),0)</f>
        <v>0.6</v>
      </c>
      <c r="K521" s="3">
        <v>25</v>
      </c>
      <c r="L521" s="3">
        <v>7.5</v>
      </c>
      <c r="M521" s="3">
        <v>2</v>
      </c>
      <c r="Q521" s="15">
        <v>8</v>
      </c>
      <c r="R521" s="3">
        <v>15000</v>
      </c>
      <c r="S521" s="3">
        <v>2.2000000000000002</v>
      </c>
      <c r="T521" s="3">
        <f t="shared" si="70"/>
        <v>6.1875000000000009</v>
      </c>
      <c r="U521" s="4">
        <f t="shared" si="71"/>
        <v>5.625</v>
      </c>
      <c r="X521" s="4">
        <f>IFERROR(   Table1[[#This Row],[البلوكات /م3]]+Table1[[#This Row],[البواقى
 المنصرفه
/م3]]-Table1[[#This Row],[البواقى
/م3]],0)</f>
        <v>7.44</v>
      </c>
      <c r="Y521" s="21">
        <f t="shared" si="72"/>
        <v>0</v>
      </c>
      <c r="Z521" s="3">
        <v>0</v>
      </c>
      <c r="AA521" s="12">
        <v>7.44</v>
      </c>
      <c r="AB521" s="15">
        <v>8</v>
      </c>
      <c r="AC521" s="20">
        <v>0</v>
      </c>
      <c r="AD521" s="9">
        <f>IFERROR((Table1[[#This Row],[إجمالى الإستهلاك
/م3]]-Table1[[#This Row],[الكمية 
المنتجة
/م3
 ]]),0)</f>
        <v>1.8150000000000004</v>
      </c>
      <c r="AE521" s="29">
        <f>IFERROR((Table1[[#This Row],[الهالك
/م3]]/Table1[[#This Row],[إجمالى الإستهلاك
/م3]]),0)</f>
        <v>0.24395161290322584</v>
      </c>
      <c r="AG521" s="5">
        <f>IFERROR((Table1[[#This Row],[عدد
البلوكات]]*0.12),"")</f>
        <v>0</v>
      </c>
      <c r="AH52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9.375</v>
      </c>
      <c r="AJ521" s="59">
        <f>IFERROR(Table1[[#This Row],[Plan Hour]]/Table1[[#This Row],[ساعات
العمل
الفعلية]],0)</f>
        <v>0</v>
      </c>
      <c r="AK521" s="1">
        <f>IFERROR((Table1[[#This Row],[الكمية 
الفعلية
/م3]]-Table1[[#This Row],[الكمية 
المنتجة
/م3
 ]]),"")</f>
        <v>0.56250000000000089</v>
      </c>
      <c r="AU521" s="18"/>
      <c r="AV521" s="18"/>
      <c r="AW521" s="1"/>
      <c r="AX521" s="1"/>
      <c r="AY521" s="1"/>
      <c r="AZ521" s="1"/>
      <c r="BA521" s="1"/>
      <c r="BB521" s="1" t="e">
        <f t="shared" si="73"/>
        <v>#DIV/0!</v>
      </c>
      <c r="BC521" s="1"/>
      <c r="BD521" s="1" t="e">
        <f t="shared" si="75"/>
        <v>#DIV/0!</v>
      </c>
      <c r="BE521" s="1"/>
      <c r="BF521" s="33">
        <f t="shared" si="74"/>
        <v>0</v>
      </c>
      <c r="BG521" s="11" t="e">
        <f t="shared" si="69"/>
        <v>#DIV/0!</v>
      </c>
      <c r="CB521"/>
      <c r="CC521"/>
      <c r="CD521"/>
      <c r="CE521" s="83"/>
      <c r="CF521"/>
      <c r="CG521"/>
      <c r="CH521"/>
      <c r="CI521"/>
      <c r="CJ521"/>
      <c r="CK521"/>
      <c r="CL521"/>
      <c r="CM521"/>
      <c r="CN521"/>
      <c r="CO521"/>
      <c r="CP521"/>
    </row>
    <row r="522" spans="1:94" ht="22.5" customHeight="1">
      <c r="A522" s="22">
        <v>44236</v>
      </c>
      <c r="B522" s="3" t="str">
        <f>TEXT(Table1[[#This Row],[Date]],"dddd")</f>
        <v>الثلاثاء</v>
      </c>
      <c r="C522" s="3">
        <f>WEEKNUM(Table1[[#This Row],[Date]],16)</f>
        <v>7</v>
      </c>
      <c r="D522" s="3" t="str">
        <f>TEXT(Table1[[#This Row],[Date]],"mmmm")</f>
        <v>فبراير</v>
      </c>
      <c r="E522" s="3" t="str">
        <f>TEXT(Table1[[#This Row],[Date]],"yyyy")</f>
        <v>2021</v>
      </c>
      <c r="F522" s="3" t="s">
        <v>9</v>
      </c>
      <c r="G522" s="3">
        <v>603</v>
      </c>
      <c r="H522" s="5" t="s">
        <v>61</v>
      </c>
      <c r="I522" s="3" t="s">
        <v>201</v>
      </c>
      <c r="J522" s="3">
        <f>IFERROR(VLOOKUP(Table1[[#This Row],[FoamType]],$CB$1:$CC$25,2,FALSE),0)</f>
        <v>1.25</v>
      </c>
      <c r="K522" s="3">
        <v>240</v>
      </c>
      <c r="L522" s="3">
        <v>110</v>
      </c>
      <c r="M522" s="3">
        <v>29</v>
      </c>
      <c r="Q522" s="15">
        <v>30</v>
      </c>
      <c r="R522" s="3">
        <v>14</v>
      </c>
      <c r="S522" s="3">
        <v>29</v>
      </c>
      <c r="T522" s="3">
        <f t="shared" si="70"/>
        <v>10.718400000000001</v>
      </c>
      <c r="U522" s="4">
        <f t="shared" si="71"/>
        <v>10.718400000000001</v>
      </c>
      <c r="X522" s="4">
        <f>IFERROR(   Table1[[#This Row],[البلوكات /م3]]+Table1[[#This Row],[البواقى
 المنصرفه
/م3]]-Table1[[#This Row],[البواقى
/م3]],0)</f>
        <v>10.718400000000001</v>
      </c>
      <c r="Y522" s="21">
        <f t="shared" si="72"/>
        <v>0</v>
      </c>
      <c r="AA522" s="12">
        <v>10.718400000000001</v>
      </c>
      <c r="AB522" s="15">
        <v>30</v>
      </c>
      <c r="AC522" s="20">
        <v>0</v>
      </c>
      <c r="AD522" s="9">
        <f>IFERROR((Table1[[#This Row],[إجمالى الإستهلاك
/م3]]-Table1[[#This Row],[الكمية 
المنتجة
/م3
 ]]),0)</f>
        <v>0</v>
      </c>
      <c r="AE522" s="29">
        <f>IFERROR((Table1[[#This Row],[الهالك
/م3]]/Table1[[#This Row],[إجمالى الإستهلاك
/م3]]),0)</f>
        <v>0</v>
      </c>
      <c r="AG522" s="5">
        <f>IFERROR((Table1[[#This Row],[عدد
البلوكات]]*0.12),"")</f>
        <v>0</v>
      </c>
      <c r="AH52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11.2</v>
      </c>
      <c r="AJ522" s="59">
        <f>IFERROR(Table1[[#This Row],[Plan Hour]]/Table1[[#This Row],[ساعات
العمل
الفعلية]],0)</f>
        <v>0</v>
      </c>
      <c r="AK522" s="1">
        <f>IFERROR((Table1[[#This Row],[الكمية 
الفعلية
/م3]]-Table1[[#This Row],[الكمية 
المنتجة
/م3
 ]]),"")</f>
        <v>0</v>
      </c>
      <c r="AU522" s="18"/>
      <c r="AV522" s="18"/>
      <c r="AW522" s="1"/>
      <c r="AX522" s="1"/>
      <c r="AY522" s="1"/>
      <c r="AZ522" s="1"/>
      <c r="BA522" s="1"/>
      <c r="BB522" s="1" t="e">
        <f t="shared" si="73"/>
        <v>#DIV/0!</v>
      </c>
      <c r="BC522" s="1"/>
      <c r="BD522" s="1" t="e">
        <f t="shared" si="75"/>
        <v>#DIV/0!</v>
      </c>
      <c r="BE522" s="1"/>
      <c r="BF522" s="33">
        <f t="shared" si="74"/>
        <v>0</v>
      </c>
      <c r="BG522" s="11" t="e">
        <f t="shared" si="69"/>
        <v>#DIV/0!</v>
      </c>
      <c r="CB522"/>
      <c r="CC522"/>
      <c r="CD522"/>
      <c r="CE522" s="83"/>
      <c r="CF522"/>
      <c r="CG522"/>
      <c r="CH522"/>
      <c r="CI522"/>
      <c r="CJ522"/>
      <c r="CK522"/>
      <c r="CL522"/>
      <c r="CM522"/>
      <c r="CN522"/>
      <c r="CO522"/>
      <c r="CP522"/>
    </row>
    <row r="523" spans="1:94" ht="22.5" customHeight="1">
      <c r="A523" s="22">
        <v>44236</v>
      </c>
      <c r="B523" s="3" t="str">
        <f>TEXT(Table1[[#This Row],[Date]],"dddd")</f>
        <v>الثلاثاء</v>
      </c>
      <c r="C523" s="3">
        <f>WEEKNUM(Table1[[#This Row],[Date]],16)</f>
        <v>7</v>
      </c>
      <c r="D523" s="3" t="str">
        <f>TEXT(Table1[[#This Row],[Date]],"mmmm")</f>
        <v>فبراير</v>
      </c>
      <c r="E523" s="3" t="str">
        <f>TEXT(Table1[[#This Row],[Date]],"yyyy")</f>
        <v>2021</v>
      </c>
      <c r="F523" s="3" t="s">
        <v>9</v>
      </c>
      <c r="G523" s="3">
        <v>603</v>
      </c>
      <c r="H523" s="5" t="s">
        <v>61</v>
      </c>
      <c r="I523" s="3" t="s">
        <v>201</v>
      </c>
      <c r="J523" s="3">
        <f>IFERROR(VLOOKUP(Table1[[#This Row],[FoamType]],$CB$1:$CC$25,2,FALSE),0)</f>
        <v>1.25</v>
      </c>
      <c r="K523" s="3">
        <v>169.5</v>
      </c>
      <c r="L523" s="3">
        <v>110</v>
      </c>
      <c r="M523" s="3">
        <v>29</v>
      </c>
      <c r="Q523" s="15">
        <v>30</v>
      </c>
      <c r="R523" s="3">
        <v>6</v>
      </c>
      <c r="S523" s="3">
        <v>29</v>
      </c>
      <c r="T523" s="3">
        <f t="shared" si="70"/>
        <v>3.2442299999999999</v>
      </c>
      <c r="U523" s="4">
        <f t="shared" si="71"/>
        <v>3.2442299999999999</v>
      </c>
      <c r="X523" s="4">
        <f>IFERROR(   Table1[[#This Row],[البلوكات /م3]]+Table1[[#This Row],[البواقى
 المنصرفه
/م3]]-Table1[[#This Row],[البواقى
/م3]],0)</f>
        <v>3.2442299999999999</v>
      </c>
      <c r="Y523" s="21">
        <f t="shared" si="72"/>
        <v>0</v>
      </c>
      <c r="AA523" s="12">
        <v>3.2442299999999999</v>
      </c>
      <c r="AB523" s="15">
        <v>30</v>
      </c>
      <c r="AC523" s="20">
        <v>0</v>
      </c>
      <c r="AD523" s="9">
        <f>IFERROR((Table1[[#This Row],[إجمالى الإستهلاك
/م3]]-Table1[[#This Row],[الكمية 
المنتجة
/م3
 ]]),0)</f>
        <v>0</v>
      </c>
      <c r="AE523" s="29">
        <f>IFERROR((Table1[[#This Row],[الهالك
/م3]]/Table1[[#This Row],[إجمالى الإستهلاك
/م3]]),0)</f>
        <v>0</v>
      </c>
      <c r="AG523" s="5">
        <f>IFERROR((Table1[[#This Row],[عدد
البلوكات]]*0.12),"")</f>
        <v>0</v>
      </c>
      <c r="AH52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523" s="59">
        <f>IFERROR(Table1[[#This Row],[Plan Hour]]/Table1[[#This Row],[ساعات
العمل
الفعلية]],0)</f>
        <v>0</v>
      </c>
      <c r="AK523" s="1">
        <f>IFERROR((Table1[[#This Row],[الكمية 
الفعلية
/م3]]-Table1[[#This Row],[الكمية 
المنتجة
/م3
 ]]),"")</f>
        <v>0</v>
      </c>
      <c r="AU523" s="18"/>
      <c r="AV523" s="18"/>
      <c r="AW523" s="1"/>
      <c r="AX523" s="1"/>
      <c r="AY523" s="1"/>
      <c r="AZ523" s="1"/>
      <c r="BA523" s="1"/>
      <c r="BB523" s="1" t="e">
        <f t="shared" si="73"/>
        <v>#DIV/0!</v>
      </c>
      <c r="BC523" s="1"/>
      <c r="BD523" s="1" t="e">
        <f t="shared" si="75"/>
        <v>#DIV/0!</v>
      </c>
      <c r="BE523" s="1"/>
      <c r="BF523" s="33">
        <f t="shared" si="74"/>
        <v>0</v>
      </c>
      <c r="BG523" s="11" t="e">
        <f t="shared" si="69"/>
        <v>#DIV/0!</v>
      </c>
      <c r="CB523"/>
      <c r="CC523"/>
      <c r="CD523"/>
      <c r="CE523" s="83"/>
      <c r="CF523"/>
      <c r="CG523"/>
      <c r="CH523"/>
      <c r="CI523"/>
      <c r="CJ523"/>
      <c r="CK523"/>
      <c r="CL523"/>
      <c r="CM523"/>
      <c r="CN523"/>
      <c r="CO523"/>
      <c r="CP523"/>
    </row>
    <row r="524" spans="1:94" ht="22.5" customHeight="1">
      <c r="A524" s="22">
        <v>44236</v>
      </c>
      <c r="B524" s="3" t="str">
        <f>TEXT(Table1[[#This Row],[Date]],"dddd")</f>
        <v>الثلاثاء</v>
      </c>
      <c r="C524" s="3">
        <f>WEEKNUM(Table1[[#This Row],[Date]],16)</f>
        <v>7</v>
      </c>
      <c r="D524" s="3" t="str">
        <f>TEXT(Table1[[#This Row],[Date]],"mmmm")</f>
        <v>فبراير</v>
      </c>
      <c r="E524" s="3" t="str">
        <f>TEXT(Table1[[#This Row],[Date]],"yyyy")</f>
        <v>2021</v>
      </c>
      <c r="F524" s="3" t="s">
        <v>9</v>
      </c>
      <c r="G524" s="3">
        <v>603</v>
      </c>
      <c r="H524" s="5" t="s">
        <v>61</v>
      </c>
      <c r="I524" s="3" t="s">
        <v>201</v>
      </c>
      <c r="J524" s="3">
        <f>IFERROR(VLOOKUP(Table1[[#This Row],[FoamType]],$CB$1:$CC$25,2,FALSE),0)</f>
        <v>1.25</v>
      </c>
      <c r="K524" s="3">
        <v>74</v>
      </c>
      <c r="L524" s="3">
        <v>110</v>
      </c>
      <c r="M524" s="3">
        <v>29</v>
      </c>
      <c r="Q524" s="15">
        <v>30</v>
      </c>
      <c r="R524" s="3">
        <v>6</v>
      </c>
      <c r="S524" s="3">
        <v>29</v>
      </c>
      <c r="T524" s="3">
        <f t="shared" si="70"/>
        <v>1.4163600000000001</v>
      </c>
      <c r="U524" s="4">
        <f t="shared" si="71"/>
        <v>1.4163600000000001</v>
      </c>
      <c r="X524" s="4">
        <f>IFERROR(   Table1[[#This Row],[البلوكات /م3]]+Table1[[#This Row],[البواقى
 المنصرفه
/م3]]-Table1[[#This Row],[البواقى
/م3]],0)</f>
        <v>1.4163600000000001</v>
      </c>
      <c r="Y524" s="21">
        <f t="shared" si="72"/>
        <v>0</v>
      </c>
      <c r="AA524" s="12">
        <v>1.4163600000000001</v>
      </c>
      <c r="AB524" s="15">
        <v>30</v>
      </c>
      <c r="AC524" s="20">
        <v>0</v>
      </c>
      <c r="AD524" s="9">
        <f>IFERROR((Table1[[#This Row],[إجمالى الإستهلاك
/م3]]-Table1[[#This Row],[الكمية 
المنتجة
/م3
 ]]),0)</f>
        <v>0</v>
      </c>
      <c r="AE524" s="29">
        <f>IFERROR((Table1[[#This Row],[الهالك
/م3]]/Table1[[#This Row],[إجمالى الإستهلاك
/م3]]),0)</f>
        <v>0</v>
      </c>
      <c r="AG524" s="5">
        <f>IFERROR((Table1[[#This Row],[عدد
البلوكات]]*0.12),"")</f>
        <v>0</v>
      </c>
      <c r="AH52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524" s="59">
        <f>IFERROR(Table1[[#This Row],[Plan Hour]]/Table1[[#This Row],[ساعات
العمل
الفعلية]],0)</f>
        <v>0</v>
      </c>
      <c r="AK524" s="1">
        <f>IFERROR((Table1[[#This Row],[الكمية 
الفعلية
/م3]]-Table1[[#This Row],[الكمية 
المنتجة
/م3
 ]]),"")</f>
        <v>0</v>
      </c>
      <c r="AU524" s="18"/>
      <c r="AV524" s="18"/>
      <c r="AW524" s="1"/>
      <c r="AX524" s="1"/>
      <c r="AY524" s="1"/>
      <c r="AZ524" s="1"/>
      <c r="BA524" s="1"/>
      <c r="BB524" s="1" t="e">
        <f t="shared" si="73"/>
        <v>#DIV/0!</v>
      </c>
      <c r="BC524" s="1"/>
      <c r="BD524" s="1" t="e">
        <f t="shared" si="75"/>
        <v>#DIV/0!</v>
      </c>
      <c r="BE524" s="1"/>
      <c r="BF524" s="33">
        <f t="shared" si="74"/>
        <v>0</v>
      </c>
      <c r="BG524" s="11" t="e">
        <f t="shared" si="69"/>
        <v>#DIV/0!</v>
      </c>
      <c r="CB524"/>
      <c r="CC524"/>
      <c r="CD524"/>
      <c r="CE524" s="83"/>
      <c r="CF524"/>
      <c r="CG524"/>
      <c r="CH524"/>
      <c r="CI524"/>
      <c r="CJ524"/>
      <c r="CK524"/>
      <c r="CL524"/>
      <c r="CM524"/>
      <c r="CN524"/>
      <c r="CO524"/>
      <c r="CP524"/>
    </row>
    <row r="525" spans="1:94" ht="22.5" customHeight="1">
      <c r="A525" s="22">
        <v>44236</v>
      </c>
      <c r="B525" s="3" t="str">
        <f>TEXT(Table1[[#This Row],[Date]],"dddd")</f>
        <v>الثلاثاء</v>
      </c>
      <c r="C525" s="3">
        <f>WEEKNUM(Table1[[#This Row],[Date]],16)</f>
        <v>7</v>
      </c>
      <c r="D525" s="3" t="str">
        <f>TEXT(Table1[[#This Row],[Date]],"mmmm")</f>
        <v>فبراير</v>
      </c>
      <c r="E525" s="3" t="str">
        <f>TEXT(Table1[[#This Row],[Date]],"yyyy")</f>
        <v>2021</v>
      </c>
      <c r="F525" s="3" t="s">
        <v>9</v>
      </c>
      <c r="G525" s="3">
        <v>603</v>
      </c>
      <c r="H525" s="5" t="s">
        <v>61</v>
      </c>
      <c r="I525" s="3" t="s">
        <v>201</v>
      </c>
      <c r="J525" s="3">
        <f>IFERROR(VLOOKUP(Table1[[#This Row],[FoamType]],$CB$1:$CC$25,2,FALSE),0)</f>
        <v>1.25</v>
      </c>
      <c r="K525" s="3">
        <v>41.5</v>
      </c>
      <c r="L525" s="3">
        <v>110</v>
      </c>
      <c r="M525" s="3">
        <v>29</v>
      </c>
      <c r="Q525" s="15">
        <v>30</v>
      </c>
      <c r="R525" s="3">
        <v>6</v>
      </c>
      <c r="S525" s="3">
        <v>29</v>
      </c>
      <c r="T525" s="3">
        <f t="shared" si="70"/>
        <v>0.79430999999999996</v>
      </c>
      <c r="U525" s="4">
        <f t="shared" si="71"/>
        <v>0.79430999999999996</v>
      </c>
      <c r="X525" s="4">
        <f>IFERROR(   Table1[[#This Row],[البلوكات /م3]]+Table1[[#This Row],[البواقى
 المنصرفه
/م3]]-Table1[[#This Row],[البواقى
/م3]],0)</f>
        <v>0.79430999999999996</v>
      </c>
      <c r="Y525" s="21">
        <f t="shared" si="72"/>
        <v>0</v>
      </c>
      <c r="AA525" s="12">
        <v>0.79430999999999996</v>
      </c>
      <c r="AB525" s="15">
        <v>30</v>
      </c>
      <c r="AC525" s="20">
        <v>0</v>
      </c>
      <c r="AD525" s="9">
        <f>IFERROR((Table1[[#This Row],[إجمالى الإستهلاك
/م3]]-Table1[[#This Row],[الكمية 
المنتجة
/م3
 ]]),0)</f>
        <v>0</v>
      </c>
      <c r="AE525" s="29">
        <f>IFERROR((Table1[[#This Row],[الهالك
/م3]]/Table1[[#This Row],[إجمالى الإستهلاك
/م3]]),0)</f>
        <v>0</v>
      </c>
      <c r="AG525" s="5">
        <f>IFERROR((Table1[[#This Row],[عدد
البلوكات]]*0.12),"")</f>
        <v>0</v>
      </c>
      <c r="AH52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525" s="59">
        <f>IFERROR(Table1[[#This Row],[Plan Hour]]/Table1[[#This Row],[ساعات
العمل
الفعلية]],0)</f>
        <v>0</v>
      </c>
      <c r="AK525" s="1">
        <f>IFERROR((Table1[[#This Row],[الكمية 
الفعلية
/م3]]-Table1[[#This Row],[الكمية 
المنتجة
/م3
 ]]),"")</f>
        <v>0</v>
      </c>
      <c r="AU525" s="18"/>
      <c r="AV525" s="18"/>
      <c r="AW525" s="1"/>
      <c r="AX525" s="1"/>
      <c r="AY525" s="1"/>
      <c r="AZ525" s="1"/>
      <c r="BA525" s="1"/>
      <c r="BB525" s="1" t="e">
        <f t="shared" si="73"/>
        <v>#DIV/0!</v>
      </c>
      <c r="BC525" s="1"/>
      <c r="BD525" s="1" t="e">
        <f t="shared" si="75"/>
        <v>#DIV/0!</v>
      </c>
      <c r="BE525" s="1"/>
      <c r="BF525" s="33">
        <f t="shared" si="74"/>
        <v>0</v>
      </c>
      <c r="BG525" s="11" t="e">
        <f t="shared" si="69"/>
        <v>#DIV/0!</v>
      </c>
      <c r="CB525"/>
      <c r="CC525"/>
      <c r="CD525"/>
      <c r="CE525" s="83"/>
      <c r="CF525"/>
      <c r="CG525"/>
      <c r="CH525"/>
      <c r="CI525"/>
      <c r="CJ525"/>
      <c r="CK525"/>
      <c r="CL525"/>
      <c r="CM525"/>
      <c r="CN525"/>
      <c r="CO525"/>
      <c r="CP525"/>
    </row>
    <row r="526" spans="1:94" ht="22.5" customHeight="1">
      <c r="A526" s="22">
        <v>44237</v>
      </c>
      <c r="B526" s="9" t="str">
        <f>TEXT(Table1[[#This Row],[Date]],"dddd")</f>
        <v>الأربعاء</v>
      </c>
      <c r="C526" s="9">
        <f>WEEKNUM(Table1[[#This Row],[Date]],16)</f>
        <v>7</v>
      </c>
      <c r="D526" s="9" t="str">
        <f>TEXT(Table1[[#This Row],[Date]],"mmmm")</f>
        <v>فبراير</v>
      </c>
      <c r="E526" s="9" t="str">
        <f>TEXT(Table1[[#This Row],[Date]],"yyyy")</f>
        <v>2021</v>
      </c>
      <c r="F526" s="9" t="s">
        <v>8</v>
      </c>
      <c r="G526" s="9">
        <v>631</v>
      </c>
      <c r="H526" s="9" t="s">
        <v>148</v>
      </c>
      <c r="I526" s="9" t="s">
        <v>91</v>
      </c>
      <c r="J526" s="3">
        <f>IFERROR(VLOOKUP(Table1[[#This Row],[FoamType]],$CB$1:$CC$25,2,FALSE),0)</f>
        <v>1</v>
      </c>
      <c r="K526" s="9">
        <v>100</v>
      </c>
      <c r="L526" s="9">
        <v>50</v>
      </c>
      <c r="M526" s="9">
        <v>1</v>
      </c>
      <c r="N526" s="9"/>
      <c r="O526" s="9"/>
      <c r="P526" s="9"/>
      <c r="Q526" s="9">
        <v>20</v>
      </c>
      <c r="R526" s="9">
        <v>450</v>
      </c>
      <c r="S526" s="9">
        <v>1.2</v>
      </c>
      <c r="T526" s="9">
        <f t="shared" si="70"/>
        <v>2.7</v>
      </c>
      <c r="U526" s="9">
        <f t="shared" si="71"/>
        <v>2.25</v>
      </c>
      <c r="V526" s="9"/>
      <c r="W526" s="9">
        <v>20</v>
      </c>
      <c r="X526" s="9">
        <f>IFERROR(   Table1[[#This Row],[البلوكات /م3]]+Table1[[#This Row],[البواقى
 المنصرفه
/م3]]-Table1[[#This Row],[البواقى
/م3]],0)</f>
        <v>2.8200000000000003</v>
      </c>
      <c r="Y526" s="9">
        <f t="shared" si="72"/>
        <v>7.32</v>
      </c>
      <c r="Z526" s="9">
        <v>1</v>
      </c>
      <c r="AA526" s="9">
        <v>0</v>
      </c>
      <c r="AB526" s="9">
        <v>20</v>
      </c>
      <c r="AC526" s="9">
        <v>4.5</v>
      </c>
      <c r="AD526" s="9">
        <f>IFERROR((Table1[[#This Row],[إجمالى الإستهلاك
/م3]]-Table1[[#This Row],[الكمية 
المنتجة
/م3
 ]]),0)</f>
        <v>0.57000000000000028</v>
      </c>
      <c r="AE526" s="29">
        <f>IFERROR((Table1[[#This Row],[الهالك
/م3]]/Table1[[#This Row],[إجمالى الإستهلاك
/م3]]),0)</f>
        <v>0.20212765957446815</v>
      </c>
      <c r="AF526" s="9"/>
      <c r="AG526" s="9">
        <f>IFERROR((Table1[[#This Row],[عدد
البلوكات]]*0.12),"")</f>
        <v>0.12</v>
      </c>
      <c r="AH526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2.25</v>
      </c>
      <c r="AI526" s="9">
        <v>55</v>
      </c>
      <c r="AJ526" s="60">
        <f>IFERROR(Table1[[#This Row],[Plan Hour]]/Table1[[#This Row],[ساعات
العمل
الفعلية]],0)</f>
        <v>4.0909090909090909E-2</v>
      </c>
      <c r="AK526" s="9">
        <f>IFERROR((Table1[[#This Row],[الكمية 
الفعلية
/م3]]-Table1[[#This Row],[الكمية 
المنتجة
/م3
 ]]),"")</f>
        <v>0.45000000000000018</v>
      </c>
      <c r="AL526" s="9"/>
      <c r="AM526" s="9"/>
      <c r="AN526" s="9"/>
      <c r="AO526" s="9"/>
      <c r="AP526" s="9">
        <v>0</v>
      </c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 t="e">
        <f t="shared" si="73"/>
        <v>#DIV/0!</v>
      </c>
      <c r="BC526" s="9"/>
      <c r="BD526" s="9" t="e">
        <f t="shared" si="75"/>
        <v>#DIV/0!</v>
      </c>
      <c r="BE526" s="9"/>
      <c r="BF526" s="9">
        <f t="shared" si="74"/>
        <v>0</v>
      </c>
      <c r="BG526" s="9" t="e">
        <f t="shared" si="69"/>
        <v>#DIV/0!</v>
      </c>
      <c r="CB526"/>
      <c r="CC526"/>
      <c r="CD526"/>
      <c r="CE526" s="83"/>
      <c r="CF526"/>
      <c r="CG526"/>
      <c r="CH526"/>
      <c r="CI526"/>
      <c r="CJ526"/>
      <c r="CK526"/>
      <c r="CL526"/>
      <c r="CM526"/>
      <c r="CN526"/>
      <c r="CO526"/>
      <c r="CP526"/>
    </row>
    <row r="527" spans="1:94" ht="22.5" customHeight="1">
      <c r="A527" s="22">
        <v>44237</v>
      </c>
      <c r="B527" s="3" t="str">
        <f>TEXT(Table1[[#This Row],[Date]],"dddd")</f>
        <v>الأربعاء</v>
      </c>
      <c r="C527" s="3">
        <f>WEEKNUM(Table1[[#This Row],[Date]],16)</f>
        <v>7</v>
      </c>
      <c r="D527" s="3" t="str">
        <f>TEXT(Table1[[#This Row],[Date]],"mmmm")</f>
        <v>فبراير</v>
      </c>
      <c r="E527" s="3" t="str">
        <f>TEXT(Table1[[#This Row],[Date]],"yyyy")</f>
        <v>2021</v>
      </c>
      <c r="F527" s="3" t="s">
        <v>8</v>
      </c>
      <c r="G527" s="3">
        <v>575</v>
      </c>
      <c r="H527" s="5" t="s">
        <v>205</v>
      </c>
      <c r="I527" s="3" t="s">
        <v>91</v>
      </c>
      <c r="J527" s="3">
        <f>IFERROR(VLOOKUP(Table1[[#This Row],[FoamType]],$CB$1:$CC$25,2,FALSE),0)</f>
        <v>1</v>
      </c>
      <c r="K527" s="3">
        <v>18</v>
      </c>
      <c r="L527" s="3">
        <v>9</v>
      </c>
      <c r="M527" s="3">
        <v>9</v>
      </c>
      <c r="Q527" s="15">
        <v>17</v>
      </c>
      <c r="R527" s="3">
        <v>1000</v>
      </c>
      <c r="S527" s="3">
        <v>9.1</v>
      </c>
      <c r="T527" s="3">
        <f t="shared" si="70"/>
        <v>1.4742</v>
      </c>
      <c r="U527" s="4">
        <f t="shared" si="71"/>
        <v>1.458</v>
      </c>
      <c r="W527" s="4">
        <v>17</v>
      </c>
      <c r="X527" s="4">
        <f>IFERROR(   Table1[[#This Row],[البلوكات /م3]]+Table1[[#This Row],[البواقى
 المنصرفه
/م3]]-Table1[[#This Row],[البواقى
/م3]],0)</f>
        <v>6.37</v>
      </c>
      <c r="Y527" s="21">
        <f t="shared" si="72"/>
        <v>7.32</v>
      </c>
      <c r="Z527" s="3">
        <v>1</v>
      </c>
      <c r="AA527" s="12">
        <v>0</v>
      </c>
      <c r="AB527" s="15">
        <v>17</v>
      </c>
      <c r="AC527" s="20">
        <v>0.95</v>
      </c>
      <c r="AD527" s="9">
        <f>IFERROR((Table1[[#This Row],[إجمالى الإستهلاك
/م3]]-Table1[[#This Row],[الكمية 
المنتجة
/م3
 ]]),0)</f>
        <v>4.9119999999999999</v>
      </c>
      <c r="AE527" s="29">
        <f>IFERROR((Table1[[#This Row],[الهالك
/م3]]/Table1[[#This Row],[إجمالى الإستهلاك
/م3]]),0)</f>
        <v>0.77111459968602825</v>
      </c>
      <c r="AG527" s="5">
        <f>IFERROR((Table1[[#This Row],[عدد
البلوكات]]*0.12),"")</f>
        <v>0.12</v>
      </c>
      <c r="AH52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1.458</v>
      </c>
      <c r="AJ527" s="59">
        <f>IFERROR(Table1[[#This Row],[Plan Hour]]/Table1[[#This Row],[ساعات
العمل
الفعلية]],0)</f>
        <v>0</v>
      </c>
      <c r="AK527" s="1">
        <f>IFERROR((Table1[[#This Row],[الكمية 
الفعلية
/م3]]-Table1[[#This Row],[الكمية 
المنتجة
/م3
 ]]),"")</f>
        <v>1.6199999999999992E-2</v>
      </c>
      <c r="AU527" s="18"/>
      <c r="AV527" s="18"/>
      <c r="AW527" s="1"/>
      <c r="AX527" s="1"/>
      <c r="AY527" s="1"/>
      <c r="AZ527" s="1"/>
      <c r="BA527" s="1"/>
      <c r="BB527" s="1" t="e">
        <f t="shared" si="73"/>
        <v>#DIV/0!</v>
      </c>
      <c r="BC527" s="1"/>
      <c r="BD527" s="1" t="e">
        <f t="shared" si="75"/>
        <v>#DIV/0!</v>
      </c>
      <c r="BE527" s="1"/>
      <c r="BF527" s="33">
        <f t="shared" si="74"/>
        <v>0</v>
      </c>
      <c r="BG527" s="11" t="e">
        <f t="shared" si="69"/>
        <v>#DIV/0!</v>
      </c>
      <c r="CB527"/>
      <c r="CC527"/>
      <c r="CD527"/>
      <c r="CE527" s="83"/>
      <c r="CF527"/>
      <c r="CG527"/>
      <c r="CH527"/>
      <c r="CI527"/>
      <c r="CJ527"/>
      <c r="CK527"/>
      <c r="CL527"/>
      <c r="CM527"/>
      <c r="CN527"/>
      <c r="CO527"/>
      <c r="CP527"/>
    </row>
    <row r="528" spans="1:94" ht="22.5" customHeight="1">
      <c r="A528" s="22">
        <v>44237</v>
      </c>
      <c r="B528" s="3" t="str">
        <f>TEXT(Table1[[#This Row],[Date]],"dddd")</f>
        <v>الأربعاء</v>
      </c>
      <c r="C528" s="3">
        <f>WEEKNUM(Table1[[#This Row],[Date]],16)</f>
        <v>7</v>
      </c>
      <c r="D528" s="3" t="str">
        <f>TEXT(Table1[[#This Row],[Date]],"mmmm")</f>
        <v>فبراير</v>
      </c>
      <c r="E528" s="3" t="str">
        <f>TEXT(Table1[[#This Row],[Date]],"yyyy")</f>
        <v>2021</v>
      </c>
      <c r="F528" s="3" t="s">
        <v>8</v>
      </c>
      <c r="G528" s="3">
        <v>480</v>
      </c>
      <c r="H528" s="5" t="s">
        <v>29</v>
      </c>
      <c r="I528" s="3" t="s">
        <v>96</v>
      </c>
      <c r="J528" s="3">
        <f>IFERROR(VLOOKUP(Table1[[#This Row],[FoamType]],$CB$1:$CC$25,2,FALSE),0)</f>
        <v>200</v>
      </c>
      <c r="K528" s="3">
        <v>96</v>
      </c>
      <c r="L528" s="3">
        <v>8</v>
      </c>
      <c r="M528" s="3">
        <v>8</v>
      </c>
      <c r="Q528" s="15" t="s">
        <v>6</v>
      </c>
      <c r="R528" s="3">
        <v>25</v>
      </c>
      <c r="S528" s="3">
        <v>8.1</v>
      </c>
      <c r="T528" s="3">
        <f t="shared" si="70"/>
        <v>0.15551999999999999</v>
      </c>
      <c r="U528" s="4">
        <f t="shared" si="71"/>
        <v>0.15359999999999999</v>
      </c>
      <c r="W528" s="4" t="s">
        <v>6</v>
      </c>
      <c r="X528" s="4">
        <f>IFERROR(   Table1[[#This Row],[البلوكات /م3]]+Table1[[#This Row],[البواقى
 المنصرفه
/م3]]-Table1[[#This Row],[البواقى
/م3]],0)</f>
        <v>0.32000000000000028</v>
      </c>
      <c r="Y528" s="21">
        <f t="shared" si="72"/>
        <v>7.32</v>
      </c>
      <c r="Z528" s="3">
        <v>1</v>
      </c>
      <c r="AA528" s="12">
        <v>0</v>
      </c>
      <c r="AB528" s="15" t="s">
        <v>6</v>
      </c>
      <c r="AC528" s="20">
        <v>7</v>
      </c>
      <c r="AD528" s="9">
        <f>IFERROR((Table1[[#This Row],[إجمالى الإستهلاك
/م3]]-Table1[[#This Row],[الكمية 
المنتجة
/م3
 ]]),0)</f>
        <v>0.1664000000000003</v>
      </c>
      <c r="AE528" s="29">
        <f>IFERROR((Table1[[#This Row],[الهالك
/م3]]/Table1[[#This Row],[إجمالى الإستهلاك
/م3]]),0)</f>
        <v>0.52000000000000046</v>
      </c>
      <c r="AG528" s="5">
        <f>IFERROR((Table1[[#This Row],[عدد
البلوكات]]*0.12),"")</f>
        <v>0.12</v>
      </c>
      <c r="AH52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0.125</v>
      </c>
      <c r="AJ528" s="59">
        <f>IFERROR(Table1[[#This Row],[Plan Hour]]/Table1[[#This Row],[ساعات
العمل
الفعلية]],0)</f>
        <v>0</v>
      </c>
      <c r="AK528" s="1">
        <f>IFERROR((Table1[[#This Row],[الكمية 
الفعلية
/م3]]-Table1[[#This Row],[الكمية 
المنتجة
/م3
 ]]),"")</f>
        <v>1.920000000000005E-3</v>
      </c>
      <c r="AU528" s="18"/>
      <c r="AV528" s="18"/>
      <c r="AW528" s="1"/>
      <c r="AX528" s="1"/>
      <c r="AY528" s="1"/>
      <c r="AZ528" s="1"/>
      <c r="BA528" s="1"/>
      <c r="BB528" s="1" t="e">
        <f t="shared" si="73"/>
        <v>#DIV/0!</v>
      </c>
      <c r="BC528" s="1"/>
      <c r="BD528" s="1" t="e">
        <f t="shared" si="75"/>
        <v>#DIV/0!</v>
      </c>
      <c r="BE528" s="1"/>
      <c r="BF528" s="33">
        <f t="shared" si="74"/>
        <v>0</v>
      </c>
      <c r="BG528" s="11" t="e">
        <f t="shared" si="69"/>
        <v>#DIV/0!</v>
      </c>
      <c r="CB528"/>
      <c r="CC528"/>
      <c r="CD528"/>
      <c r="CE528" s="83"/>
      <c r="CF528"/>
      <c r="CG528"/>
      <c r="CH528"/>
      <c r="CI528"/>
      <c r="CJ528"/>
      <c r="CK528"/>
      <c r="CL528"/>
      <c r="CM528"/>
      <c r="CN528"/>
      <c r="CO528"/>
      <c r="CP528"/>
    </row>
    <row r="529" spans="1:94" ht="22.5" customHeight="1">
      <c r="A529" s="22">
        <v>44237</v>
      </c>
      <c r="B529" s="3" t="str">
        <f>TEXT(Table1[[#This Row],[Date]],"dddd")</f>
        <v>الأربعاء</v>
      </c>
      <c r="C529" s="3">
        <f>WEEKNUM(Table1[[#This Row],[Date]],16)</f>
        <v>7</v>
      </c>
      <c r="D529" s="3" t="str">
        <f>TEXT(Table1[[#This Row],[Date]],"mmmm")</f>
        <v>فبراير</v>
      </c>
      <c r="E529" s="3" t="str">
        <f>TEXT(Table1[[#This Row],[Date]],"yyyy")</f>
        <v>2021</v>
      </c>
      <c r="F529" s="3" t="s">
        <v>8</v>
      </c>
      <c r="G529" s="3">
        <v>602</v>
      </c>
      <c r="H529" s="5" t="s">
        <v>210</v>
      </c>
      <c r="I529" s="3" t="s">
        <v>96</v>
      </c>
      <c r="J529" s="3">
        <f>IFERROR(VLOOKUP(Table1[[#This Row],[FoamType]],$CB$1:$CC$25,2,FALSE),0)</f>
        <v>200</v>
      </c>
      <c r="K529" s="3">
        <v>20</v>
      </c>
      <c r="L529" s="3">
        <v>9</v>
      </c>
      <c r="M529" s="3">
        <v>9</v>
      </c>
      <c r="Q529" s="15">
        <v>12</v>
      </c>
      <c r="R529" s="3">
        <v>550</v>
      </c>
      <c r="S529" s="3">
        <v>9.1</v>
      </c>
      <c r="T529" s="3">
        <f t="shared" si="70"/>
        <v>0.90090000000000003</v>
      </c>
      <c r="U529" s="4">
        <f t="shared" si="71"/>
        <v>0.89100000000000001</v>
      </c>
      <c r="X529" s="4">
        <f>IFERROR(   Table1[[#This Row],[البلوكات /م3]]+Table1[[#This Row],[البواقى
 المنصرفه
/م3]]-Table1[[#This Row],[البواقى
/م3]],0)</f>
        <v>1.8</v>
      </c>
      <c r="Y529" s="21">
        <f t="shared" si="72"/>
        <v>0</v>
      </c>
      <c r="Z529" s="3">
        <v>0</v>
      </c>
      <c r="AA529" s="12">
        <v>1.8</v>
      </c>
      <c r="AB529" s="15">
        <v>12</v>
      </c>
      <c r="AC529" s="20">
        <v>0</v>
      </c>
      <c r="AD529" s="9">
        <f>IFERROR((Table1[[#This Row],[إجمالى الإستهلاك
/م3]]-Table1[[#This Row],[الكمية 
المنتجة
/م3
 ]]),0)</f>
        <v>0.90900000000000003</v>
      </c>
      <c r="AE529" s="29">
        <f>IFERROR((Table1[[#This Row],[الهالك
/م3]]/Table1[[#This Row],[إجمالى الإستهلاك
/م3]]),0)</f>
        <v>0.505</v>
      </c>
      <c r="AG529" s="5">
        <f>IFERROR((Table1[[#This Row],[عدد
البلوكات]]*0.12),"")</f>
        <v>0</v>
      </c>
      <c r="AH52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2.75</v>
      </c>
      <c r="AJ529" s="59">
        <f>IFERROR(Table1[[#This Row],[Plan Hour]]/Table1[[#This Row],[ساعات
العمل
الفعلية]],0)</f>
        <v>0</v>
      </c>
      <c r="AK529" s="1">
        <f>IFERROR((Table1[[#This Row],[الكمية 
الفعلية
/م3]]-Table1[[#This Row],[الكمية 
المنتجة
/م3
 ]]),"")</f>
        <v>9.9000000000000199E-3</v>
      </c>
      <c r="AU529" s="18"/>
      <c r="AV529" s="18"/>
      <c r="AW529" s="1"/>
      <c r="AX529" s="1"/>
      <c r="AY529" s="1"/>
      <c r="AZ529" s="1"/>
      <c r="BA529" s="1"/>
      <c r="BB529" s="1" t="e">
        <f t="shared" si="73"/>
        <v>#DIV/0!</v>
      </c>
      <c r="BC529" s="1"/>
      <c r="BD529" s="1" t="e">
        <f t="shared" si="75"/>
        <v>#DIV/0!</v>
      </c>
      <c r="BE529" s="1"/>
      <c r="BF529" s="33">
        <f t="shared" si="74"/>
        <v>0</v>
      </c>
      <c r="BG529" s="11" t="e">
        <f t="shared" si="69"/>
        <v>#DIV/0!</v>
      </c>
      <c r="CB529"/>
      <c r="CC529"/>
      <c r="CD529"/>
      <c r="CE529" s="83"/>
      <c r="CF529"/>
      <c r="CG529"/>
      <c r="CH529"/>
      <c r="CI529"/>
      <c r="CJ529"/>
      <c r="CK529"/>
      <c r="CL529"/>
      <c r="CM529"/>
      <c r="CN529"/>
      <c r="CO529"/>
      <c r="CP529"/>
    </row>
    <row r="530" spans="1:94" ht="22.5" customHeight="1">
      <c r="A530" s="22">
        <v>44237</v>
      </c>
      <c r="B530" s="3" t="str">
        <f>TEXT(Table1[[#This Row],[Date]],"dddd")</f>
        <v>الأربعاء</v>
      </c>
      <c r="C530" s="3">
        <f>WEEKNUM(Table1[[#This Row],[Date]],16)</f>
        <v>7</v>
      </c>
      <c r="D530" s="3" t="str">
        <f>TEXT(Table1[[#This Row],[Date]],"mmmm")</f>
        <v>فبراير</v>
      </c>
      <c r="E530" s="3" t="str">
        <f>TEXT(Table1[[#This Row],[Date]],"yyyy")</f>
        <v>2021</v>
      </c>
      <c r="F530" s="3" t="s">
        <v>8</v>
      </c>
      <c r="G530" s="3">
        <v>575</v>
      </c>
      <c r="H530" s="5" t="s">
        <v>205</v>
      </c>
      <c r="I530" s="3" t="s">
        <v>96</v>
      </c>
      <c r="J530" s="3">
        <f>IFERROR(VLOOKUP(Table1[[#This Row],[FoamType]],$CB$1:$CC$25,2,FALSE),0)</f>
        <v>200</v>
      </c>
      <c r="K530" s="3">
        <v>25</v>
      </c>
      <c r="L530" s="3">
        <v>9</v>
      </c>
      <c r="M530" s="3">
        <v>9</v>
      </c>
      <c r="Q530" s="15">
        <v>17</v>
      </c>
      <c r="R530" s="3">
        <v>1600</v>
      </c>
      <c r="S530" s="3">
        <v>9.1</v>
      </c>
      <c r="T530" s="3">
        <f t="shared" si="70"/>
        <v>3.2759999999999998</v>
      </c>
      <c r="U530" s="4">
        <f t="shared" si="71"/>
        <v>3.24</v>
      </c>
      <c r="X530" s="4">
        <f>IFERROR(   Table1[[#This Row],[البلوكات /م3]]+Table1[[#This Row],[البواقى
 المنصرفه
/م3]]-Table1[[#This Row],[البواقى
/م3]],0)</f>
        <v>0</v>
      </c>
      <c r="Y530" s="21">
        <f t="shared" si="72"/>
        <v>0</v>
      </c>
      <c r="AB530" s="15"/>
      <c r="AD530" s="9">
        <f>IFERROR((Table1[[#This Row],[إجمالى الإستهلاك
/م3]]-Table1[[#This Row],[الكمية 
المنتجة
/م3
 ]]),0)</f>
        <v>-3.24</v>
      </c>
      <c r="AE530" s="29">
        <f>IFERROR((Table1[[#This Row],[الهالك
/م3]]/Table1[[#This Row],[إجمالى الإستهلاك
/م3]]),0)</f>
        <v>0</v>
      </c>
      <c r="AG530" s="5">
        <f>IFERROR((Table1[[#This Row],[عدد
البلوكات]]*0.12),"")</f>
        <v>0</v>
      </c>
      <c r="AH53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</v>
      </c>
      <c r="AJ530" s="59">
        <f>IFERROR(Table1[[#This Row],[Plan Hour]]/Table1[[#This Row],[ساعات
العمل
الفعلية]],0)</f>
        <v>0</v>
      </c>
      <c r="AK530" s="1">
        <f>IFERROR((Table1[[#This Row],[الكمية 
الفعلية
/م3]]-Table1[[#This Row],[الكمية 
المنتجة
/م3
 ]]),"")</f>
        <v>3.5999999999999588E-2</v>
      </c>
      <c r="AU530" s="18"/>
      <c r="AV530" s="18"/>
      <c r="AW530" s="1"/>
      <c r="AX530" s="1"/>
      <c r="AY530" s="1"/>
      <c r="AZ530" s="1"/>
      <c r="BA530" s="1"/>
      <c r="BB530" s="1" t="e">
        <f t="shared" si="73"/>
        <v>#DIV/0!</v>
      </c>
      <c r="BC530" s="1"/>
      <c r="BD530" s="1" t="e">
        <f t="shared" si="75"/>
        <v>#DIV/0!</v>
      </c>
      <c r="BE530" s="1"/>
      <c r="BF530" s="33">
        <f t="shared" si="74"/>
        <v>0</v>
      </c>
      <c r="BG530" s="11" t="e">
        <f t="shared" si="69"/>
        <v>#DIV/0!</v>
      </c>
      <c r="CB530"/>
      <c r="CC530"/>
      <c r="CD530"/>
      <c r="CE530" s="83"/>
      <c r="CF530"/>
      <c r="CG530"/>
      <c r="CH530"/>
      <c r="CI530"/>
      <c r="CJ530"/>
      <c r="CK530"/>
      <c r="CL530"/>
      <c r="CM530"/>
      <c r="CN530"/>
      <c r="CO530"/>
      <c r="CP530"/>
    </row>
    <row r="531" spans="1:94" ht="22.5" customHeight="1">
      <c r="A531" s="22">
        <v>44237</v>
      </c>
      <c r="B531" s="3" t="str">
        <f>TEXT(Table1[[#This Row],[Date]],"dddd")</f>
        <v>الأربعاء</v>
      </c>
      <c r="C531" s="3">
        <f>WEEKNUM(Table1[[#This Row],[Date]],16)</f>
        <v>7</v>
      </c>
      <c r="D531" s="3" t="str">
        <f>TEXT(Table1[[#This Row],[Date]],"mmmm")</f>
        <v>فبراير</v>
      </c>
      <c r="E531" s="3" t="str">
        <f>TEXT(Table1[[#This Row],[Date]],"yyyy")</f>
        <v>2021</v>
      </c>
      <c r="F531" s="3" t="s">
        <v>8</v>
      </c>
      <c r="G531" s="3">
        <v>39</v>
      </c>
      <c r="H531" s="5" t="s">
        <v>206</v>
      </c>
      <c r="I531" s="3" t="s">
        <v>92</v>
      </c>
      <c r="J531" s="3">
        <f>IFERROR(VLOOKUP(Table1[[#This Row],[FoamType]],$CB$1:$CC$25,2,FALSE),0)</f>
        <v>0.6</v>
      </c>
      <c r="K531" s="3">
        <v>56</v>
      </c>
      <c r="L531" s="3">
        <v>38</v>
      </c>
      <c r="M531" s="3">
        <v>3</v>
      </c>
      <c r="Q531" s="15">
        <v>8</v>
      </c>
      <c r="R531" s="3">
        <v>2000</v>
      </c>
      <c r="S531" s="3">
        <v>3.2</v>
      </c>
      <c r="T531" s="3">
        <f t="shared" si="70"/>
        <v>13.619199999999999</v>
      </c>
      <c r="U531" s="4">
        <f t="shared" si="71"/>
        <v>12.768000000000001</v>
      </c>
      <c r="W531" s="4">
        <v>8</v>
      </c>
      <c r="X531" s="4">
        <f>IFERROR(   Table1[[#This Row],[البلوكات /م3]]+Table1[[#This Row],[البواقى
 المنصرفه
/م3]]-Table1[[#This Row],[البواقى
/م3]],0)</f>
        <v>20.14</v>
      </c>
      <c r="Y531" s="21">
        <f t="shared" si="72"/>
        <v>14.64</v>
      </c>
      <c r="Z531" s="3">
        <v>2</v>
      </c>
      <c r="AA531" s="12">
        <v>5.5</v>
      </c>
      <c r="AB531" s="15">
        <v>8</v>
      </c>
      <c r="AC531" s="20">
        <v>0</v>
      </c>
      <c r="AD531" s="9">
        <f>IFERROR((Table1[[#This Row],[إجمالى الإستهلاك
/م3]]-Table1[[#This Row],[الكمية 
المنتجة
/م3
 ]]),0)</f>
        <v>7.3719999999999999</v>
      </c>
      <c r="AE531" s="29">
        <f>IFERROR((Table1[[#This Row],[الهالك
/م3]]/Table1[[#This Row],[إجمالى الإستهلاك
/م3]]),0)</f>
        <v>0.36603773584905658</v>
      </c>
      <c r="AG531" s="5">
        <f>IFERROR((Table1[[#This Row],[عدد
البلوكات]]*0.12),"")</f>
        <v>0.24</v>
      </c>
      <c r="AH53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21.28</v>
      </c>
      <c r="AJ531" s="59">
        <f>IFERROR(Table1[[#This Row],[Plan Hour]]/Table1[[#This Row],[ساعات
العمل
الفعلية]],0)</f>
        <v>0</v>
      </c>
      <c r="AK531" s="1">
        <f>IFERROR((Table1[[#This Row],[الكمية 
الفعلية
/م3]]-Table1[[#This Row],[الكمية 
المنتجة
/م3
 ]]),"")</f>
        <v>0.85119999999999862</v>
      </c>
      <c r="AU531" s="18"/>
      <c r="AV531" s="18"/>
      <c r="AW531" s="1"/>
      <c r="AX531" s="1"/>
      <c r="AY531" s="1"/>
      <c r="AZ531" s="1"/>
      <c r="BA531" s="1"/>
      <c r="BB531" s="1" t="e">
        <f t="shared" si="73"/>
        <v>#DIV/0!</v>
      </c>
      <c r="BC531" s="1"/>
      <c r="BD531" s="1" t="e">
        <f t="shared" si="75"/>
        <v>#DIV/0!</v>
      </c>
      <c r="BE531" s="1"/>
      <c r="BF531" s="33">
        <f t="shared" si="74"/>
        <v>0</v>
      </c>
      <c r="BG531" s="11" t="e">
        <f t="shared" si="69"/>
        <v>#DIV/0!</v>
      </c>
      <c r="CB531"/>
      <c r="CC531"/>
      <c r="CD531"/>
      <c r="CE531" s="83"/>
      <c r="CF531"/>
      <c r="CG531"/>
      <c r="CH531"/>
      <c r="CI531"/>
      <c r="CJ531"/>
      <c r="CK531"/>
      <c r="CL531"/>
      <c r="CM531"/>
      <c r="CN531"/>
      <c r="CO531"/>
      <c r="CP531"/>
    </row>
    <row r="532" spans="1:94" ht="22.5" customHeight="1">
      <c r="A532" s="22">
        <v>44237</v>
      </c>
      <c r="B532" s="3" t="str">
        <f>TEXT(Table1[[#This Row],[Date]],"dddd")</f>
        <v>الأربعاء</v>
      </c>
      <c r="C532" s="3">
        <f>WEEKNUM(Table1[[#This Row],[Date]],16)</f>
        <v>7</v>
      </c>
      <c r="D532" s="3" t="str">
        <f>TEXT(Table1[[#This Row],[Date]],"mmmm")</f>
        <v>فبراير</v>
      </c>
      <c r="E532" s="3" t="str">
        <f>TEXT(Table1[[#This Row],[Date]],"yyyy")</f>
        <v>2021</v>
      </c>
      <c r="F532" s="3" t="s">
        <v>8</v>
      </c>
      <c r="G532" s="3">
        <v>608</v>
      </c>
      <c r="H532" s="5" t="s">
        <v>206</v>
      </c>
      <c r="I532" s="3" t="s">
        <v>92</v>
      </c>
      <c r="J532" s="3">
        <f>IFERROR(VLOOKUP(Table1[[#This Row],[FoamType]],$CB$1:$CC$25,2,FALSE),0)</f>
        <v>0.6</v>
      </c>
      <c r="K532" s="3">
        <v>56</v>
      </c>
      <c r="L532" s="3">
        <v>38</v>
      </c>
      <c r="M532" s="3">
        <v>2</v>
      </c>
      <c r="Q532" s="15">
        <v>8</v>
      </c>
      <c r="R532" s="3">
        <v>1350</v>
      </c>
      <c r="S532" s="3">
        <v>2.2000000000000002</v>
      </c>
      <c r="T532" s="3">
        <f t="shared" si="70"/>
        <v>6.3201600000000013</v>
      </c>
      <c r="U532" s="4">
        <f t="shared" si="71"/>
        <v>5.7455999999999996</v>
      </c>
      <c r="X532" s="4">
        <f>IFERROR(   Table1[[#This Row],[البلوكات /م3]]+Table1[[#This Row],[البواقى
 المنصرفه
/م3]]-Table1[[#This Row],[البواقى
/م3]],0)</f>
        <v>0</v>
      </c>
      <c r="Y532" s="21">
        <f t="shared" si="72"/>
        <v>0</v>
      </c>
      <c r="AB532" s="15"/>
      <c r="AD532" s="9">
        <f>IFERROR((Table1[[#This Row],[إجمالى الإستهلاك
/م3]]-Table1[[#This Row],[الكمية 
المنتجة
/م3
 ]]),0)</f>
        <v>-5.7455999999999996</v>
      </c>
      <c r="AE532" s="29">
        <f>IFERROR((Table1[[#This Row],[الهالك
/م3]]/Table1[[#This Row],[إجمالى الإستهلاك
/م3]]),0)</f>
        <v>0</v>
      </c>
      <c r="AG532" s="5">
        <f>IFERROR((Table1[[#This Row],[عدد
البلوكات]]*0.12),"")</f>
        <v>0</v>
      </c>
      <c r="AH53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9.5760000000000005</v>
      </c>
      <c r="AJ532" s="59">
        <f>IFERROR(Table1[[#This Row],[Plan Hour]]/Table1[[#This Row],[ساعات
العمل
الفعلية]],0)</f>
        <v>0</v>
      </c>
      <c r="AK532" s="1">
        <f>IFERROR((Table1[[#This Row],[الكمية 
الفعلية
/م3]]-Table1[[#This Row],[الكمية 
المنتجة
/م3
 ]]),"")</f>
        <v>0.57456000000000174</v>
      </c>
      <c r="AU532" s="18"/>
      <c r="AV532" s="18"/>
      <c r="AW532" s="1"/>
      <c r="AX532" s="1"/>
      <c r="AY532" s="1"/>
      <c r="AZ532" s="1"/>
      <c r="BA532" s="1"/>
      <c r="BB532" s="1" t="e">
        <f t="shared" si="73"/>
        <v>#DIV/0!</v>
      </c>
      <c r="BC532" s="1"/>
      <c r="BD532" s="1" t="e">
        <f t="shared" si="75"/>
        <v>#DIV/0!</v>
      </c>
      <c r="BE532" s="1"/>
      <c r="BF532" s="33">
        <f t="shared" si="74"/>
        <v>0</v>
      </c>
      <c r="BG532" s="11" t="e">
        <f t="shared" si="69"/>
        <v>#DIV/0!</v>
      </c>
      <c r="CB532"/>
      <c r="CC532"/>
      <c r="CD532"/>
      <c r="CE532" s="83"/>
      <c r="CF532"/>
      <c r="CG532"/>
      <c r="CH532"/>
      <c r="CI532"/>
      <c r="CJ532"/>
      <c r="CK532"/>
      <c r="CL532"/>
      <c r="CM532"/>
      <c r="CN532"/>
      <c r="CO532"/>
      <c r="CP532"/>
    </row>
    <row r="533" spans="1:94" ht="22.5" customHeight="1">
      <c r="A533" s="22">
        <v>44237</v>
      </c>
      <c r="B533" s="3" t="str">
        <f>TEXT(Table1[[#This Row],[Date]],"dddd")</f>
        <v>الأربعاء</v>
      </c>
      <c r="C533" s="3">
        <f>WEEKNUM(Table1[[#This Row],[Date]],16)</f>
        <v>7</v>
      </c>
      <c r="D533" s="3" t="str">
        <f>TEXT(Table1[[#This Row],[Date]],"mmmm")</f>
        <v>فبراير</v>
      </c>
      <c r="E533" s="3" t="str">
        <f>TEXT(Table1[[#This Row],[Date]],"yyyy")</f>
        <v>2021</v>
      </c>
      <c r="F533" s="3" t="s">
        <v>8</v>
      </c>
      <c r="G533" s="3">
        <v>642</v>
      </c>
      <c r="H533" s="5" t="s">
        <v>209</v>
      </c>
      <c r="I533" s="3" t="s">
        <v>108</v>
      </c>
      <c r="J533" s="3">
        <f>IFERROR(VLOOKUP(Table1[[#This Row],[FoamType]],$CB$1:$CC$25,2,FALSE),0)</f>
        <v>25</v>
      </c>
      <c r="M533" s="7">
        <v>50</v>
      </c>
      <c r="N533" s="7">
        <v>25</v>
      </c>
      <c r="Q533" s="15">
        <v>12</v>
      </c>
      <c r="R533" s="3">
        <v>4</v>
      </c>
      <c r="S533" s="3">
        <v>27</v>
      </c>
      <c r="T533" s="4">
        <v>0.14499999999999999</v>
      </c>
      <c r="U533" s="4">
        <v>0.14499999999999999</v>
      </c>
      <c r="X533" s="4">
        <f>IFERROR(   Table1[[#This Row],[البلوكات /م3]]+Table1[[#This Row],[البواقى
 المنصرفه
/م3]]-Table1[[#This Row],[البواقى
/م3]],0)</f>
        <v>0.3</v>
      </c>
      <c r="Y533" s="21">
        <f t="shared" si="72"/>
        <v>0</v>
      </c>
      <c r="Z533" s="3">
        <v>0</v>
      </c>
      <c r="AA533" s="12">
        <v>0.3</v>
      </c>
      <c r="AB533" s="15">
        <v>12</v>
      </c>
      <c r="AC533" s="20">
        <v>0</v>
      </c>
      <c r="AD533" s="9">
        <f>IFERROR((Table1[[#This Row],[إجمالى الإستهلاك
/م3]]-Table1[[#This Row],[الكمية 
المنتجة
/م3
 ]]),0)</f>
        <v>0.155</v>
      </c>
      <c r="AE533" s="29">
        <f>IFERROR((Table1[[#This Row],[الهالك
/م3]]/Table1[[#This Row],[إجمالى الإستهلاك
/م3]]),0)</f>
        <v>0.51666666666666672</v>
      </c>
      <c r="AG533" s="5">
        <f>IFERROR((Table1[[#This Row],[عدد
البلوكات]]*0.12),"")</f>
        <v>0</v>
      </c>
      <c r="AH53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</v>
      </c>
      <c r="AJ533" s="59">
        <f>IFERROR(Table1[[#This Row],[Plan Hour]]/Table1[[#This Row],[ساعات
العمل
الفعلية]],0)</f>
        <v>0</v>
      </c>
      <c r="AK533" s="1">
        <f>IFERROR((Table1[[#This Row],[الكمية 
الفعلية
/م3]]-Table1[[#This Row],[الكمية 
المنتجة
/م3
 ]]),"")</f>
        <v>0</v>
      </c>
      <c r="AU533" s="18"/>
      <c r="AV533" s="18"/>
      <c r="AW533" s="1"/>
      <c r="AX533" s="1"/>
      <c r="AY533" s="1"/>
      <c r="AZ533" s="1"/>
      <c r="BA533" s="1"/>
      <c r="BB533" s="1" t="e">
        <f t="shared" si="73"/>
        <v>#DIV/0!</v>
      </c>
      <c r="BC533" s="1"/>
      <c r="BD533" s="1" t="e">
        <f t="shared" si="75"/>
        <v>#DIV/0!</v>
      </c>
      <c r="BE533" s="1"/>
      <c r="BF533" s="33">
        <f t="shared" si="74"/>
        <v>0</v>
      </c>
      <c r="BG533" s="11" t="e">
        <f t="shared" si="69"/>
        <v>#DIV/0!</v>
      </c>
      <c r="CB533"/>
      <c r="CC533"/>
      <c r="CD533"/>
      <c r="CE533" s="83"/>
      <c r="CF533"/>
      <c r="CG533"/>
      <c r="CH533"/>
      <c r="CI533"/>
      <c r="CJ533"/>
      <c r="CK533"/>
      <c r="CL533"/>
      <c r="CM533"/>
      <c r="CN533"/>
      <c r="CO533"/>
      <c r="CP533"/>
    </row>
    <row r="534" spans="1:94" ht="22.5" customHeight="1">
      <c r="A534" s="22">
        <v>44237</v>
      </c>
      <c r="B534" s="3" t="str">
        <f>TEXT(Table1[[#This Row],[Date]],"dddd")</f>
        <v>الأربعاء</v>
      </c>
      <c r="C534" s="3">
        <f>WEEKNUM(Table1[[#This Row],[Date]],16)</f>
        <v>7</v>
      </c>
      <c r="D534" s="3" t="str">
        <f>TEXT(Table1[[#This Row],[Date]],"mmmm")</f>
        <v>فبراير</v>
      </c>
      <c r="E534" s="3" t="str">
        <f>TEXT(Table1[[#This Row],[Date]],"yyyy")</f>
        <v>2021</v>
      </c>
      <c r="F534" s="3" t="s">
        <v>8</v>
      </c>
      <c r="G534" s="3">
        <v>557</v>
      </c>
      <c r="H534" s="5" t="s">
        <v>211</v>
      </c>
      <c r="I534" s="3" t="s">
        <v>108</v>
      </c>
      <c r="J534" s="3">
        <f>IFERROR(VLOOKUP(Table1[[#This Row],[FoamType]],$CB$1:$CC$25,2,FALSE),0)</f>
        <v>25</v>
      </c>
      <c r="M534" s="7">
        <v>150</v>
      </c>
      <c r="N534" s="7">
        <v>70</v>
      </c>
      <c r="Q534" s="15">
        <v>8</v>
      </c>
      <c r="R534" s="3">
        <v>1</v>
      </c>
      <c r="S534" s="3">
        <v>27</v>
      </c>
      <c r="T534" s="4">
        <v>1.05</v>
      </c>
      <c r="U534" s="4">
        <v>1.05</v>
      </c>
      <c r="W534" s="4">
        <v>8</v>
      </c>
      <c r="X534" s="4">
        <f>IFERROR(   Table1[[#This Row],[البلوكات /م3]]+Table1[[#This Row],[البواقى
 المنصرفه
/م3]]-Table1[[#This Row],[البواقى
/م3]],0)</f>
        <v>1.8200000000000003</v>
      </c>
      <c r="Y534" s="21">
        <f t="shared" si="72"/>
        <v>7.32</v>
      </c>
      <c r="Z534" s="3">
        <v>1</v>
      </c>
      <c r="AA534" s="12">
        <v>0</v>
      </c>
      <c r="AB534" s="15">
        <v>8</v>
      </c>
      <c r="AC534" s="20">
        <v>5.5</v>
      </c>
      <c r="AD534" s="9">
        <f>IFERROR((Table1[[#This Row],[إجمالى الإستهلاك
/م3]]-Table1[[#This Row],[الكمية 
المنتجة
/م3
 ]]),0)</f>
        <v>0.77000000000000024</v>
      </c>
      <c r="AE534" s="29">
        <f>IFERROR((Table1[[#This Row],[الهالك
/م3]]/Table1[[#This Row],[إجمالى الإستهلاك
/م3]]),0)</f>
        <v>0.42307692307692313</v>
      </c>
      <c r="AG534" s="5">
        <f>IFERROR((Table1[[#This Row],[عدد
البلوكات]]*0.12),"")</f>
        <v>0.12</v>
      </c>
      <c r="AH53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0.04</v>
      </c>
      <c r="AJ534" s="59">
        <f>IFERROR(Table1[[#This Row],[Plan Hour]]/Table1[[#This Row],[ساعات
العمل
الفعلية]],0)</f>
        <v>0</v>
      </c>
      <c r="AK534" s="1">
        <f>IFERROR((Table1[[#This Row],[الكمية 
الفعلية
/م3]]-Table1[[#This Row],[الكمية 
المنتجة
/م3
 ]]),"")</f>
        <v>0</v>
      </c>
      <c r="AU534" s="18"/>
      <c r="AV534" s="18"/>
      <c r="AW534" s="1"/>
      <c r="AX534" s="1"/>
      <c r="AY534" s="1"/>
      <c r="AZ534" s="1"/>
      <c r="BA534" s="1"/>
      <c r="BB534" s="1" t="e">
        <f t="shared" si="73"/>
        <v>#DIV/0!</v>
      </c>
      <c r="BC534" s="1"/>
      <c r="BD534" s="1" t="e">
        <f t="shared" si="75"/>
        <v>#DIV/0!</v>
      </c>
      <c r="BE534" s="1"/>
      <c r="BF534" s="33">
        <f t="shared" si="74"/>
        <v>0</v>
      </c>
      <c r="BG534" s="11" t="e">
        <f t="shared" si="69"/>
        <v>#DIV/0!</v>
      </c>
      <c r="CB534"/>
      <c r="CC534"/>
      <c r="CD534"/>
      <c r="CE534" s="83"/>
      <c r="CF534"/>
      <c r="CG534"/>
      <c r="CH534"/>
      <c r="CI534"/>
      <c r="CJ534"/>
      <c r="CK534"/>
      <c r="CL534"/>
      <c r="CM534"/>
      <c r="CN534"/>
      <c r="CO534"/>
      <c r="CP534"/>
    </row>
    <row r="535" spans="1:94" ht="22.5" customHeight="1">
      <c r="A535" s="22">
        <v>44237</v>
      </c>
      <c r="B535" s="9" t="str">
        <f>TEXT(Table1[[#This Row],[Date]],"dddd")</f>
        <v>الأربعاء</v>
      </c>
      <c r="C535" s="9">
        <f>WEEKNUM(Table1[[#This Row],[Date]],16)</f>
        <v>7</v>
      </c>
      <c r="D535" s="9" t="str">
        <f>TEXT(Table1[[#This Row],[Date]],"mmmm")</f>
        <v>فبراير</v>
      </c>
      <c r="E535" s="9" t="str">
        <f>TEXT(Table1[[#This Row],[Date]],"yyyy")</f>
        <v>2021</v>
      </c>
      <c r="F535" s="9" t="s">
        <v>9</v>
      </c>
      <c r="G535" s="9">
        <v>642</v>
      </c>
      <c r="H535" s="9" t="s">
        <v>209</v>
      </c>
      <c r="I535" s="9" t="s">
        <v>96</v>
      </c>
      <c r="J535" s="3">
        <f>IFERROR(VLOOKUP(Table1[[#This Row],[FoamType]],$CB$1:$CC$25,2,FALSE),0)</f>
        <v>200</v>
      </c>
      <c r="K535" s="9"/>
      <c r="L535" s="9"/>
      <c r="M535" s="7">
        <v>15</v>
      </c>
      <c r="N535" s="7">
        <v>25</v>
      </c>
      <c r="O535" s="9"/>
      <c r="P535" s="9"/>
      <c r="Q535" s="9">
        <v>12</v>
      </c>
      <c r="R535" s="9">
        <v>4</v>
      </c>
      <c r="S535" s="9"/>
      <c r="T535" s="9">
        <v>0.04</v>
      </c>
      <c r="U535" s="9">
        <v>0.04</v>
      </c>
      <c r="V535" s="9"/>
      <c r="W535" s="9"/>
      <c r="X535" s="9">
        <f>IFERROR(   Table1[[#This Row],[البلوكات /م3]]+Table1[[#This Row],[البواقى
 المنصرفه
/م3]]-Table1[[#This Row],[البواقى
/م3]],0)</f>
        <v>0.14000000000000001</v>
      </c>
      <c r="Y535" s="9">
        <f t="shared" si="72"/>
        <v>0</v>
      </c>
      <c r="Z535" s="9">
        <v>0</v>
      </c>
      <c r="AA535" s="9">
        <v>0.14000000000000001</v>
      </c>
      <c r="AB535" s="9">
        <v>12</v>
      </c>
      <c r="AC535" s="9"/>
      <c r="AD535" s="9">
        <f>IFERROR((Table1[[#This Row],[إجمالى الإستهلاك
/م3]]-Table1[[#This Row],[الكمية 
المنتجة
/م3
 ]]),0)</f>
        <v>0.1</v>
      </c>
      <c r="AE535" s="29">
        <f>IFERROR((Table1[[#This Row],[الهالك
/م3]]/Table1[[#This Row],[إجمالى الإستهلاك
/م3]]),0)</f>
        <v>0.7142857142857143</v>
      </c>
      <c r="AF535" s="9"/>
      <c r="AG535" s="9">
        <f>IFERROR((Table1[[#This Row],[عدد
البلوكات]]*0.12),"")</f>
        <v>0</v>
      </c>
      <c r="AH535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0.02</v>
      </c>
      <c r="AI535" s="9">
        <v>99</v>
      </c>
      <c r="AJ535" s="60">
        <f>IFERROR(Table1[[#This Row],[Plan Hour]]/Table1[[#This Row],[ساعات
العمل
الفعلية]],0)</f>
        <v>2.0202020202020202E-4</v>
      </c>
      <c r="AK535" s="9">
        <f>IFERROR((Table1[[#This Row],[الكمية 
الفعلية
/م3]]-Table1[[#This Row],[الكمية 
المنتجة
/م3
 ]]),"")</f>
        <v>0</v>
      </c>
      <c r="AL535" s="9"/>
      <c r="AM535" s="9"/>
      <c r="AN535" s="9"/>
      <c r="AO535" s="9"/>
      <c r="AP535" s="9">
        <v>0</v>
      </c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 t="e">
        <f t="shared" si="73"/>
        <v>#DIV/0!</v>
      </c>
      <c r="BC535" s="9"/>
      <c r="BD535" s="9" t="e">
        <f t="shared" si="75"/>
        <v>#DIV/0!</v>
      </c>
      <c r="BE535" s="9"/>
      <c r="BF535" s="9">
        <f t="shared" si="74"/>
        <v>0</v>
      </c>
      <c r="BG535" s="9" t="e">
        <f t="shared" si="69"/>
        <v>#DIV/0!</v>
      </c>
      <c r="CB535"/>
      <c r="CC535"/>
      <c r="CD535"/>
      <c r="CE535" s="83"/>
      <c r="CF535"/>
      <c r="CG535"/>
      <c r="CH535"/>
      <c r="CI535"/>
      <c r="CJ535"/>
      <c r="CK535"/>
      <c r="CL535"/>
      <c r="CM535"/>
      <c r="CN535"/>
      <c r="CO535"/>
      <c r="CP535"/>
    </row>
    <row r="536" spans="1:94" ht="22.5" customHeight="1">
      <c r="A536" s="22">
        <v>44237</v>
      </c>
      <c r="B536" s="3" t="str">
        <f>TEXT(Table1[[#This Row],[Date]],"dddd")</f>
        <v>الأربعاء</v>
      </c>
      <c r="C536" s="3">
        <f>WEEKNUM(Table1[[#This Row],[Date]],16)</f>
        <v>7</v>
      </c>
      <c r="D536" s="3" t="str">
        <f>TEXT(Table1[[#This Row],[Date]],"mmmm")</f>
        <v>فبراير</v>
      </c>
      <c r="E536" s="3" t="str">
        <f>TEXT(Table1[[#This Row],[Date]],"yyyy")</f>
        <v>2021</v>
      </c>
      <c r="F536" s="3" t="s">
        <v>9</v>
      </c>
      <c r="G536" s="3">
        <v>642</v>
      </c>
      <c r="H536" s="5" t="s">
        <v>209</v>
      </c>
      <c r="I536" s="3" t="s">
        <v>96</v>
      </c>
      <c r="J536" s="3">
        <f>IFERROR(VLOOKUP(Table1[[#This Row],[FoamType]],$CB$1:$CC$25,2,FALSE),0)</f>
        <v>200</v>
      </c>
      <c r="M536" s="7">
        <v>15</v>
      </c>
      <c r="N536" s="7">
        <v>20</v>
      </c>
      <c r="Q536" s="15">
        <v>12</v>
      </c>
      <c r="R536" s="3">
        <v>4</v>
      </c>
      <c r="T536" s="4">
        <v>2.4E-2</v>
      </c>
      <c r="U536" s="4">
        <v>2.4E-2</v>
      </c>
      <c r="X536" s="4">
        <f>IFERROR(   Table1[[#This Row],[البلوكات /م3]]+Table1[[#This Row],[البواقى
 المنصرفه
/م3]]-Table1[[#This Row],[البواقى
/م3]],0)</f>
        <v>0</v>
      </c>
      <c r="Y536" s="21">
        <f t="shared" si="72"/>
        <v>0</v>
      </c>
      <c r="AB536" s="15"/>
      <c r="AD536" s="9">
        <f>IFERROR((Table1[[#This Row],[إجمالى الإستهلاك
/م3]]-Table1[[#This Row],[الكمية 
المنتجة
/م3
 ]]),0)</f>
        <v>-2.4E-2</v>
      </c>
      <c r="AE536" s="29">
        <f>IFERROR((Table1[[#This Row],[الهالك
/م3]]/Table1[[#This Row],[إجمالى الإستهلاك
/م3]]),0)</f>
        <v>0</v>
      </c>
      <c r="AG536" s="5">
        <f>IFERROR((Table1[[#This Row],[عدد
البلوكات]]*0.12),"")</f>
        <v>0</v>
      </c>
      <c r="AH53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0.02</v>
      </c>
      <c r="AJ536" s="59">
        <f>IFERROR(Table1[[#This Row],[Plan Hour]]/Table1[[#This Row],[ساعات
العمل
الفعلية]],0)</f>
        <v>0</v>
      </c>
      <c r="AK536" s="1">
        <f>IFERROR((Table1[[#This Row],[الكمية 
الفعلية
/م3]]-Table1[[#This Row],[الكمية 
المنتجة
/م3
 ]]),"")</f>
        <v>0</v>
      </c>
      <c r="AU536" s="18"/>
      <c r="AV536" s="18"/>
      <c r="AW536" s="1"/>
      <c r="AX536" s="1"/>
      <c r="AY536" s="1"/>
      <c r="AZ536" s="1"/>
      <c r="BA536" s="1"/>
      <c r="BB536" s="1" t="e">
        <f t="shared" si="73"/>
        <v>#DIV/0!</v>
      </c>
      <c r="BC536" s="1"/>
      <c r="BD536" s="1" t="e">
        <f t="shared" si="75"/>
        <v>#DIV/0!</v>
      </c>
      <c r="BE536" s="1"/>
      <c r="BF536" s="33">
        <f t="shared" si="74"/>
        <v>0</v>
      </c>
      <c r="BG536" s="11" t="e">
        <f t="shared" ref="BG536:BG594" si="76">(BD536*BE536)/7.32</f>
        <v>#DIV/0!</v>
      </c>
      <c r="CB536"/>
      <c r="CC536"/>
      <c r="CD536"/>
      <c r="CE536" s="83"/>
      <c r="CF536"/>
      <c r="CG536"/>
      <c r="CH536"/>
      <c r="CI536"/>
      <c r="CJ536"/>
      <c r="CK536"/>
      <c r="CL536"/>
      <c r="CM536"/>
      <c r="CN536"/>
      <c r="CO536"/>
      <c r="CP536"/>
    </row>
    <row r="537" spans="1:94" ht="22.5" customHeight="1">
      <c r="A537" s="22">
        <v>44237</v>
      </c>
      <c r="B537" s="3" t="str">
        <f>TEXT(Table1[[#This Row],[Date]],"dddd")</f>
        <v>الأربعاء</v>
      </c>
      <c r="C537" s="3">
        <f>WEEKNUM(Table1[[#This Row],[Date]],16)</f>
        <v>7</v>
      </c>
      <c r="D537" s="3" t="str">
        <f>TEXT(Table1[[#This Row],[Date]],"mmmm")</f>
        <v>فبراير</v>
      </c>
      <c r="E537" s="3" t="str">
        <f>TEXT(Table1[[#This Row],[Date]],"yyyy")</f>
        <v>2021</v>
      </c>
      <c r="F537" s="3" t="s">
        <v>9</v>
      </c>
      <c r="G537" s="3">
        <v>642</v>
      </c>
      <c r="H537" s="5" t="s">
        <v>209</v>
      </c>
      <c r="I537" s="3" t="s">
        <v>96</v>
      </c>
      <c r="J537" s="3">
        <f>IFERROR(VLOOKUP(Table1[[#This Row],[FoamType]],$CB$1:$CC$25,2,FALSE),0)</f>
        <v>200</v>
      </c>
      <c r="M537" s="7">
        <v>15</v>
      </c>
      <c r="N537" s="7">
        <v>16</v>
      </c>
      <c r="Q537" s="15">
        <v>12</v>
      </c>
      <c r="R537" s="3">
        <v>3</v>
      </c>
      <c r="T537" s="4">
        <v>1.0999999999999999E-2</v>
      </c>
      <c r="U537" s="4">
        <v>1.0999999999999999E-2</v>
      </c>
      <c r="X537" s="4">
        <f>IFERROR(   Table1[[#This Row],[البلوكات /م3]]+Table1[[#This Row],[البواقى
 المنصرفه
/م3]]-Table1[[#This Row],[البواقى
/م3]],0)</f>
        <v>0</v>
      </c>
      <c r="Y537" s="21">
        <f t="shared" si="72"/>
        <v>0</v>
      </c>
      <c r="AB537" s="15"/>
      <c r="AD537" s="9">
        <f>IFERROR((Table1[[#This Row],[إجمالى الإستهلاك
/م3]]-Table1[[#This Row],[الكمية 
المنتجة
/م3
 ]]),0)</f>
        <v>-1.0999999999999999E-2</v>
      </c>
      <c r="AE537" s="29">
        <f>IFERROR((Table1[[#This Row],[الهالك
/م3]]/Table1[[#This Row],[إجمالى الإستهلاك
/م3]]),0)</f>
        <v>0</v>
      </c>
      <c r="AG537" s="5">
        <f>IFERROR((Table1[[#This Row],[عدد
البلوكات]]*0.12),"")</f>
        <v>0</v>
      </c>
      <c r="AH53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1.4999999999999999E-2</v>
      </c>
      <c r="AJ537" s="59">
        <f>IFERROR(Table1[[#This Row],[Plan Hour]]/Table1[[#This Row],[ساعات
العمل
الفعلية]],0)</f>
        <v>0</v>
      </c>
      <c r="AK537" s="1">
        <f>IFERROR((Table1[[#This Row],[الكمية 
الفعلية
/م3]]-Table1[[#This Row],[الكمية 
المنتجة
/م3
 ]]),"")</f>
        <v>0</v>
      </c>
      <c r="AU537" s="18"/>
      <c r="AV537" s="18"/>
      <c r="AW537" s="1"/>
      <c r="AX537" s="1"/>
      <c r="AY537" s="1"/>
      <c r="AZ537" s="1"/>
      <c r="BA537" s="1"/>
      <c r="BB537" s="1" t="e">
        <f t="shared" si="73"/>
        <v>#DIV/0!</v>
      </c>
      <c r="BC537" s="1"/>
      <c r="BD537" s="1" t="e">
        <f t="shared" si="75"/>
        <v>#DIV/0!</v>
      </c>
      <c r="BE537" s="1"/>
      <c r="BF537" s="33">
        <f t="shared" si="74"/>
        <v>0</v>
      </c>
      <c r="BG537" s="11" t="e">
        <f t="shared" si="76"/>
        <v>#DIV/0!</v>
      </c>
      <c r="CB537"/>
      <c r="CC537"/>
      <c r="CD537"/>
      <c r="CE537" s="83"/>
      <c r="CF537"/>
      <c r="CG537"/>
      <c r="CH537"/>
      <c r="CI537"/>
      <c r="CJ537"/>
      <c r="CK537"/>
      <c r="CL537"/>
      <c r="CM537"/>
      <c r="CN537"/>
      <c r="CO537"/>
      <c r="CP537"/>
    </row>
    <row r="538" spans="1:94" ht="22.5" customHeight="1">
      <c r="A538" s="22">
        <v>44237</v>
      </c>
      <c r="B538" s="3" t="str">
        <f>TEXT(Table1[[#This Row],[Date]],"dddd")</f>
        <v>الأربعاء</v>
      </c>
      <c r="C538" s="3">
        <f>WEEKNUM(Table1[[#This Row],[Date]],16)</f>
        <v>7</v>
      </c>
      <c r="D538" s="3" t="str">
        <f>TEXT(Table1[[#This Row],[Date]],"mmmm")</f>
        <v>فبراير</v>
      </c>
      <c r="E538" s="3" t="str">
        <f>TEXT(Table1[[#This Row],[Date]],"yyyy")</f>
        <v>2021</v>
      </c>
      <c r="F538" s="3" t="s">
        <v>9</v>
      </c>
      <c r="G538" s="3">
        <v>642</v>
      </c>
      <c r="H538" s="5" t="s">
        <v>209</v>
      </c>
      <c r="I538" s="3" t="s">
        <v>96</v>
      </c>
      <c r="J538" s="3">
        <f>IFERROR(VLOOKUP(Table1[[#This Row],[FoamType]],$CB$1:$CC$25,2,FALSE),0)</f>
        <v>200</v>
      </c>
      <c r="M538" s="7">
        <v>15</v>
      </c>
      <c r="N538" s="7">
        <v>30</v>
      </c>
      <c r="Q538" s="15">
        <v>12</v>
      </c>
      <c r="R538" s="3">
        <v>3</v>
      </c>
      <c r="T538" s="4">
        <v>0.04</v>
      </c>
      <c r="U538" s="4">
        <v>0.04</v>
      </c>
      <c r="X538" s="4">
        <f>IFERROR(   Table1[[#This Row],[البلوكات /م3]]+Table1[[#This Row],[البواقى
 المنصرفه
/م3]]-Table1[[#This Row],[البواقى
/م3]],0)</f>
        <v>0</v>
      </c>
      <c r="Y538" s="21">
        <f t="shared" si="72"/>
        <v>0</v>
      </c>
      <c r="AB538" s="15"/>
      <c r="AD538" s="9">
        <f>IFERROR((Table1[[#This Row],[إجمالى الإستهلاك
/م3]]-Table1[[#This Row],[الكمية 
المنتجة
/م3
 ]]),0)</f>
        <v>-0.04</v>
      </c>
      <c r="AE538" s="29">
        <f>IFERROR((Table1[[#This Row],[الهالك
/م3]]/Table1[[#This Row],[إجمالى الإستهلاك
/م3]]),0)</f>
        <v>0</v>
      </c>
      <c r="AG538" s="5">
        <f>IFERROR((Table1[[#This Row],[عدد
البلوكات]]*0.12),"")</f>
        <v>0</v>
      </c>
      <c r="AH53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1.4999999999999999E-2</v>
      </c>
      <c r="AJ538" s="59">
        <f>IFERROR(Table1[[#This Row],[Plan Hour]]/Table1[[#This Row],[ساعات
العمل
الفعلية]],0)</f>
        <v>0</v>
      </c>
      <c r="AK538" s="1">
        <f>IFERROR((Table1[[#This Row],[الكمية 
الفعلية
/م3]]-Table1[[#This Row],[الكمية 
المنتجة
/م3
 ]]),"")</f>
        <v>0</v>
      </c>
      <c r="AU538" s="18"/>
      <c r="AV538" s="18"/>
      <c r="AW538" s="1"/>
      <c r="AX538" s="1"/>
      <c r="AY538" s="1"/>
      <c r="AZ538" s="1"/>
      <c r="BA538" s="1"/>
      <c r="BB538" s="1" t="e">
        <f t="shared" si="73"/>
        <v>#DIV/0!</v>
      </c>
      <c r="BC538" s="1"/>
      <c r="BD538" s="1" t="e">
        <f t="shared" si="75"/>
        <v>#DIV/0!</v>
      </c>
      <c r="BE538" s="1"/>
      <c r="BF538" s="33">
        <f t="shared" si="74"/>
        <v>0</v>
      </c>
      <c r="BG538" s="11" t="e">
        <f t="shared" si="76"/>
        <v>#DIV/0!</v>
      </c>
      <c r="CB538"/>
      <c r="CC538"/>
      <c r="CD538"/>
      <c r="CE538" s="83"/>
      <c r="CF538"/>
      <c r="CG538"/>
      <c r="CH538"/>
      <c r="CI538"/>
      <c r="CJ538"/>
      <c r="CK538"/>
      <c r="CL538"/>
      <c r="CM538"/>
      <c r="CN538"/>
      <c r="CO538"/>
      <c r="CP538"/>
    </row>
    <row r="539" spans="1:94" ht="22.5" customHeight="1">
      <c r="A539" s="22">
        <v>44237</v>
      </c>
      <c r="B539" s="3" t="str">
        <f>TEXT(Table1[[#This Row],[Date]],"dddd")</f>
        <v>الأربعاء</v>
      </c>
      <c r="C539" s="3">
        <f>WEEKNUM(Table1[[#This Row],[Date]],16)</f>
        <v>7</v>
      </c>
      <c r="D539" s="3" t="str">
        <f>TEXT(Table1[[#This Row],[Date]],"mmmm")</f>
        <v>فبراير</v>
      </c>
      <c r="E539" s="3" t="str">
        <f>TEXT(Table1[[#This Row],[Date]],"yyyy")</f>
        <v>2021</v>
      </c>
      <c r="F539" s="3" t="s">
        <v>9</v>
      </c>
      <c r="G539" s="3">
        <v>602</v>
      </c>
      <c r="H539" s="5" t="s">
        <v>210</v>
      </c>
      <c r="I539" s="3" t="s">
        <v>96</v>
      </c>
      <c r="J539" s="3">
        <f>IFERROR(VLOOKUP(Table1[[#This Row],[FoamType]],$CB$1:$CC$25,2,FALSE),0)</f>
        <v>200</v>
      </c>
      <c r="K539" s="3">
        <v>20</v>
      </c>
      <c r="L539" s="3">
        <v>9</v>
      </c>
      <c r="M539" s="3">
        <v>9</v>
      </c>
      <c r="Q539" s="15">
        <v>12</v>
      </c>
      <c r="R539" s="3">
        <v>3450</v>
      </c>
      <c r="S539" s="3">
        <v>9.1</v>
      </c>
      <c r="T539" s="3">
        <f t="shared" si="70"/>
        <v>5.6510999999999996</v>
      </c>
      <c r="U539" s="4">
        <f t="shared" si="71"/>
        <v>5.5890000000000004</v>
      </c>
      <c r="W539" s="4">
        <v>12</v>
      </c>
      <c r="X539" s="4">
        <f>IFERROR(   Table1[[#This Row],[البلوكات /م3]]+Table1[[#This Row],[البواقى
 المنصرفه
/م3]]-Table1[[#This Row],[البواقى
/م3]],0)</f>
        <v>12.81</v>
      </c>
      <c r="Y539" s="21">
        <f t="shared" si="72"/>
        <v>14.64</v>
      </c>
      <c r="Z539" s="3">
        <v>2</v>
      </c>
      <c r="AA539" s="12">
        <v>0</v>
      </c>
      <c r="AB539" s="15">
        <v>12</v>
      </c>
      <c r="AC539" s="20">
        <v>1.83</v>
      </c>
      <c r="AD539" s="9">
        <f>IFERROR((Table1[[#This Row],[إجمالى الإستهلاك
/م3]]-Table1[[#This Row],[الكمية 
المنتجة
/م3
 ]]),0)</f>
        <v>7.2210000000000001</v>
      </c>
      <c r="AE539" s="29">
        <f>IFERROR((Table1[[#This Row],[الهالك
/م3]]/Table1[[#This Row],[إجمالى الإستهلاك
/م3]]),0)</f>
        <v>0.56370023419203741</v>
      </c>
      <c r="AG539" s="5">
        <f>IFERROR((Table1[[#This Row],[عدد
البلوكات]]*0.12),"")</f>
        <v>0.24</v>
      </c>
      <c r="AH53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17.25</v>
      </c>
      <c r="AJ539" s="59">
        <f>IFERROR(Table1[[#This Row],[Plan Hour]]/Table1[[#This Row],[ساعات
العمل
الفعلية]],0)</f>
        <v>0</v>
      </c>
      <c r="AK539" s="1">
        <f>IFERROR((Table1[[#This Row],[الكمية 
الفعلية
/م3]]-Table1[[#This Row],[الكمية 
المنتجة
/م3
 ]]),"")</f>
        <v>6.2099999999999156E-2</v>
      </c>
      <c r="AU539" s="18"/>
      <c r="AV539" s="18"/>
      <c r="AW539" s="1"/>
      <c r="AX539" s="1"/>
      <c r="AY539" s="1"/>
      <c r="AZ539" s="1"/>
      <c r="BA539" s="1"/>
      <c r="BB539" s="1" t="e">
        <f t="shared" si="73"/>
        <v>#DIV/0!</v>
      </c>
      <c r="BC539" s="1"/>
      <c r="BD539" s="1" t="e">
        <f t="shared" si="75"/>
        <v>#DIV/0!</v>
      </c>
      <c r="BE539" s="1"/>
      <c r="BF539" s="33">
        <f t="shared" si="74"/>
        <v>0</v>
      </c>
      <c r="BG539" s="11" t="e">
        <f t="shared" si="76"/>
        <v>#DIV/0!</v>
      </c>
      <c r="CB539"/>
      <c r="CC539"/>
      <c r="CD539"/>
      <c r="CE539" s="83"/>
      <c r="CF539"/>
      <c r="CG539"/>
      <c r="CH539"/>
      <c r="CI539"/>
      <c r="CJ539"/>
      <c r="CK539"/>
      <c r="CL539"/>
      <c r="CM539"/>
      <c r="CN539"/>
      <c r="CO539"/>
      <c r="CP539"/>
    </row>
    <row r="540" spans="1:94" ht="22.5" customHeight="1">
      <c r="A540" s="22">
        <v>44237</v>
      </c>
      <c r="B540" s="3" t="str">
        <f>TEXT(Table1[[#This Row],[Date]],"dddd")</f>
        <v>الأربعاء</v>
      </c>
      <c r="C540" s="3">
        <f>WEEKNUM(Table1[[#This Row],[Date]],16)</f>
        <v>7</v>
      </c>
      <c r="D540" s="3" t="str">
        <f>TEXT(Table1[[#This Row],[Date]],"mmmm")</f>
        <v>فبراير</v>
      </c>
      <c r="E540" s="3" t="str">
        <f>TEXT(Table1[[#This Row],[Date]],"yyyy")</f>
        <v>2021</v>
      </c>
      <c r="F540" s="3" t="s">
        <v>9</v>
      </c>
      <c r="G540" s="3">
        <v>602</v>
      </c>
      <c r="H540" s="5" t="s">
        <v>210</v>
      </c>
      <c r="I540" s="3" t="s">
        <v>96</v>
      </c>
      <c r="J540" s="3">
        <f>IFERROR(VLOOKUP(Table1[[#This Row],[FoamType]],$CB$1:$CC$25,2,FALSE),0)</f>
        <v>200</v>
      </c>
      <c r="K540" s="3">
        <v>30</v>
      </c>
      <c r="L540" s="3">
        <v>9</v>
      </c>
      <c r="M540" s="3">
        <v>9</v>
      </c>
      <c r="Q540" s="15">
        <v>12</v>
      </c>
      <c r="R540" s="3">
        <v>1000</v>
      </c>
      <c r="S540" s="3">
        <v>9.1</v>
      </c>
      <c r="T540" s="3">
        <f t="shared" si="70"/>
        <v>2.4569999999999999</v>
      </c>
      <c r="U540" s="4">
        <f t="shared" si="71"/>
        <v>2.4300000000000002</v>
      </c>
      <c r="X540" s="4">
        <f>IFERROR(   Table1[[#This Row],[البلوكات /م3]]+Table1[[#This Row],[البواقى
 المنصرفه
/م3]]-Table1[[#This Row],[البواقى
/م3]],0)</f>
        <v>0</v>
      </c>
      <c r="Y540" s="21">
        <f t="shared" si="72"/>
        <v>0</v>
      </c>
      <c r="AB540" s="15"/>
      <c r="AD540" s="9">
        <f>IFERROR((Table1[[#This Row],[إجمالى الإستهلاك
/م3]]-Table1[[#This Row],[الكمية 
المنتجة
/م3
 ]]),0)</f>
        <v>-2.4300000000000002</v>
      </c>
      <c r="AE540" s="29">
        <f>IFERROR((Table1[[#This Row],[الهالك
/م3]]/Table1[[#This Row],[إجمالى الإستهلاك
/م3]]),0)</f>
        <v>0</v>
      </c>
      <c r="AG540" s="5">
        <f>IFERROR((Table1[[#This Row],[عدد
البلوكات]]*0.12),"")</f>
        <v>0</v>
      </c>
      <c r="AH54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540" s="59">
        <f>IFERROR(Table1[[#This Row],[Plan Hour]]/Table1[[#This Row],[ساعات
العمل
الفعلية]],0)</f>
        <v>0</v>
      </c>
      <c r="AK540" s="1">
        <f>IFERROR((Table1[[#This Row],[الكمية 
الفعلية
/م3]]-Table1[[#This Row],[الكمية 
المنتجة
/م3
 ]]),"")</f>
        <v>2.6999999999999691E-2</v>
      </c>
      <c r="AU540" s="18"/>
      <c r="AV540" s="18"/>
      <c r="AW540" s="1"/>
      <c r="AX540" s="1"/>
      <c r="AY540" s="1"/>
      <c r="AZ540" s="1"/>
      <c r="BA540" s="1"/>
      <c r="BB540" s="1" t="e">
        <f t="shared" si="73"/>
        <v>#DIV/0!</v>
      </c>
      <c r="BC540" s="1"/>
      <c r="BD540" s="1" t="e">
        <f t="shared" si="75"/>
        <v>#DIV/0!</v>
      </c>
      <c r="BE540" s="1"/>
      <c r="BF540" s="33">
        <f t="shared" si="74"/>
        <v>0</v>
      </c>
      <c r="BG540" s="11" t="e">
        <f t="shared" si="76"/>
        <v>#DIV/0!</v>
      </c>
      <c r="CB540"/>
      <c r="CC540"/>
      <c r="CD540"/>
      <c r="CE540" s="83"/>
      <c r="CF540"/>
      <c r="CG540"/>
      <c r="CH540"/>
      <c r="CI540"/>
      <c r="CJ540"/>
      <c r="CK540"/>
      <c r="CL540"/>
      <c r="CM540"/>
      <c r="CN540"/>
      <c r="CO540"/>
      <c r="CP540"/>
    </row>
    <row r="541" spans="1:94" ht="22.5" customHeight="1">
      <c r="A541" s="22">
        <v>44237</v>
      </c>
      <c r="B541" s="3" t="str">
        <f>TEXT(Table1[[#This Row],[Date]],"dddd")</f>
        <v>الأربعاء</v>
      </c>
      <c r="C541" s="3">
        <f>WEEKNUM(Table1[[#This Row],[Date]],16)</f>
        <v>7</v>
      </c>
      <c r="D541" s="3" t="str">
        <f>TEXT(Table1[[#This Row],[Date]],"mmmm")</f>
        <v>فبراير</v>
      </c>
      <c r="E541" s="3" t="str">
        <f>TEXT(Table1[[#This Row],[Date]],"yyyy")</f>
        <v>2021</v>
      </c>
      <c r="F541" s="3" t="s">
        <v>9</v>
      </c>
      <c r="G541" s="3">
        <v>587</v>
      </c>
      <c r="H541" s="5" t="s">
        <v>202</v>
      </c>
      <c r="I541" s="3" t="s">
        <v>85</v>
      </c>
      <c r="J541" s="3">
        <f>IFERROR(VLOOKUP(Table1[[#This Row],[FoamType]],$CB$1:$CC$25,2,FALSE),0)</f>
        <v>2.5</v>
      </c>
      <c r="K541" s="3">
        <v>40</v>
      </c>
      <c r="L541" s="3">
        <v>20</v>
      </c>
      <c r="M541" s="3">
        <v>29</v>
      </c>
      <c r="Q541" s="15">
        <v>25</v>
      </c>
      <c r="R541" s="3">
        <v>1250</v>
      </c>
      <c r="S541" s="3">
        <v>29</v>
      </c>
      <c r="T541" s="3">
        <f t="shared" si="70"/>
        <v>29</v>
      </c>
      <c r="U541" s="4">
        <f t="shared" si="71"/>
        <v>29</v>
      </c>
      <c r="W541" s="4">
        <v>25</v>
      </c>
      <c r="X541" s="4">
        <f>IFERROR(   Table1[[#This Row],[البلوكات /م3]]+Table1[[#This Row],[البواقى
 المنصرفه
/م3]]-Table1[[#This Row],[البواقى
/م3]],0)</f>
        <v>45.15</v>
      </c>
      <c r="Y541" s="21">
        <f t="shared" si="72"/>
        <v>43.92</v>
      </c>
      <c r="Z541" s="3">
        <v>6</v>
      </c>
      <c r="AA541" s="12">
        <v>1.23</v>
      </c>
      <c r="AB541" s="15">
        <v>25</v>
      </c>
      <c r="AC541" s="20">
        <v>0</v>
      </c>
      <c r="AD541" s="9">
        <f>IFERROR((Table1[[#This Row],[إجمالى الإستهلاك
/م3]]-Table1[[#This Row],[الكمية 
المنتجة
/م3
 ]]),0)</f>
        <v>16.149999999999999</v>
      </c>
      <c r="AE541" s="29">
        <f>IFERROR((Table1[[#This Row],[الهالك
/م3]]/Table1[[#This Row],[إجمالى الإستهلاك
/م3]]),0)</f>
        <v>0.35769656699889257</v>
      </c>
      <c r="AG541" s="5">
        <f>IFERROR((Table1[[#This Row],[عدد
البلوكات]]*0.12),"")</f>
        <v>0.72</v>
      </c>
      <c r="AH54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11.6</v>
      </c>
      <c r="AJ541" s="59">
        <f>IFERROR(Table1[[#This Row],[Plan Hour]]/Table1[[#This Row],[ساعات
العمل
الفعلية]],0)</f>
        <v>0</v>
      </c>
      <c r="AK541" s="1">
        <f>IFERROR((Table1[[#This Row],[الكمية 
الفعلية
/م3]]-Table1[[#This Row],[الكمية 
المنتجة
/م3
 ]]),"")</f>
        <v>0</v>
      </c>
      <c r="AU541" s="18"/>
      <c r="AV541" s="18"/>
      <c r="AW541" s="1"/>
      <c r="AX541" s="1"/>
      <c r="AY541" s="1"/>
      <c r="AZ541" s="1"/>
      <c r="BA541" s="1"/>
      <c r="BB541" s="1" t="e">
        <f t="shared" si="73"/>
        <v>#DIV/0!</v>
      </c>
      <c r="BC541" s="1"/>
      <c r="BD541" s="1" t="e">
        <f t="shared" si="75"/>
        <v>#DIV/0!</v>
      </c>
      <c r="BE541" s="1"/>
      <c r="BF541" s="33">
        <f t="shared" si="74"/>
        <v>0</v>
      </c>
      <c r="BG541" s="11" t="e">
        <f t="shared" si="76"/>
        <v>#DIV/0!</v>
      </c>
      <c r="CB541"/>
      <c r="CC541"/>
      <c r="CD541"/>
      <c r="CE541" s="83"/>
      <c r="CF541"/>
      <c r="CG541"/>
      <c r="CH541"/>
      <c r="CI541"/>
      <c r="CJ541"/>
      <c r="CK541"/>
      <c r="CL541"/>
      <c r="CM541"/>
      <c r="CN541"/>
      <c r="CO541"/>
      <c r="CP541"/>
    </row>
    <row r="542" spans="1:94" ht="22.5" customHeight="1">
      <c r="A542" s="22">
        <v>44237</v>
      </c>
      <c r="B542" s="3" t="str">
        <f>TEXT(Table1[[#This Row],[Date]],"dddd")</f>
        <v>الأربعاء</v>
      </c>
      <c r="C542" s="3">
        <f>WEEKNUM(Table1[[#This Row],[Date]],16)</f>
        <v>7</v>
      </c>
      <c r="D542" s="3" t="str">
        <f>TEXT(Table1[[#This Row],[Date]],"mmmm")</f>
        <v>فبراير</v>
      </c>
      <c r="E542" s="3" t="str">
        <f>TEXT(Table1[[#This Row],[Date]],"yyyy")</f>
        <v>2021</v>
      </c>
      <c r="F542" s="3" t="s">
        <v>9</v>
      </c>
      <c r="G542" s="3">
        <v>587</v>
      </c>
      <c r="H542" s="5" t="s">
        <v>202</v>
      </c>
      <c r="I542" s="3" t="s">
        <v>85</v>
      </c>
      <c r="J542" s="3">
        <f>IFERROR(VLOOKUP(Table1[[#This Row],[FoamType]],$CB$1:$CC$25,2,FALSE),0)</f>
        <v>2.5</v>
      </c>
      <c r="K542" s="3">
        <v>40</v>
      </c>
      <c r="L542" s="3">
        <v>20</v>
      </c>
      <c r="M542" s="3">
        <v>24</v>
      </c>
      <c r="Q542" s="15">
        <v>25</v>
      </c>
      <c r="R542" s="3">
        <v>750</v>
      </c>
      <c r="S542" s="3">
        <v>24</v>
      </c>
      <c r="T542" s="3">
        <f t="shared" si="70"/>
        <v>14.4</v>
      </c>
      <c r="U542" s="4">
        <f t="shared" si="71"/>
        <v>14.4</v>
      </c>
      <c r="X542" s="4">
        <f>IFERROR(   Table1[[#This Row],[البلوكات /م3]]+Table1[[#This Row],[البواقى
 المنصرفه
/م3]]-Table1[[#This Row],[البواقى
/م3]],0)</f>
        <v>0</v>
      </c>
      <c r="Y542" s="21">
        <f t="shared" si="72"/>
        <v>0</v>
      </c>
      <c r="AB542" s="15"/>
      <c r="AD542" s="9">
        <f>IFERROR((Table1[[#This Row],[إجمالى الإستهلاك
/م3]]-Table1[[#This Row],[الكمية 
المنتجة
/م3
 ]]),0)</f>
        <v>-14.4</v>
      </c>
      <c r="AE542" s="29">
        <f>IFERROR((Table1[[#This Row],[الهالك
/م3]]/Table1[[#This Row],[إجمالى الإستهلاك
/م3]]),0)</f>
        <v>0</v>
      </c>
      <c r="AG542" s="5">
        <f>IFERROR((Table1[[#This Row],[عدد
البلوكات]]*0.12),"")</f>
        <v>0</v>
      </c>
      <c r="AH54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5.76</v>
      </c>
      <c r="AJ542" s="59">
        <f>IFERROR(Table1[[#This Row],[Plan Hour]]/Table1[[#This Row],[ساعات
العمل
الفعلية]],0)</f>
        <v>0</v>
      </c>
      <c r="AK542" s="1">
        <f>IFERROR((Table1[[#This Row],[الكمية 
الفعلية
/م3]]-Table1[[#This Row],[الكمية 
المنتجة
/م3
 ]]),"")</f>
        <v>0</v>
      </c>
      <c r="AU542" s="18"/>
      <c r="AV542" s="18"/>
      <c r="AW542" s="1"/>
      <c r="AX542" s="1"/>
      <c r="AY542" s="1"/>
      <c r="AZ542" s="1"/>
      <c r="BA542" s="1"/>
      <c r="BB542" s="1" t="e">
        <f t="shared" si="73"/>
        <v>#DIV/0!</v>
      </c>
      <c r="BC542" s="1"/>
      <c r="BD542" s="1" t="e">
        <f t="shared" si="75"/>
        <v>#DIV/0!</v>
      </c>
      <c r="BE542" s="1"/>
      <c r="BF542" s="33">
        <f t="shared" si="74"/>
        <v>0</v>
      </c>
      <c r="BG542" s="11" t="e">
        <f t="shared" si="76"/>
        <v>#DIV/0!</v>
      </c>
      <c r="CB542"/>
      <c r="CC542"/>
      <c r="CD542"/>
      <c r="CE542" s="83"/>
      <c r="CF542"/>
      <c r="CG542"/>
      <c r="CH542"/>
      <c r="CI542"/>
      <c r="CJ542"/>
      <c r="CK542"/>
      <c r="CL542"/>
      <c r="CM542"/>
      <c r="CN542"/>
      <c r="CO542"/>
      <c r="CP542"/>
    </row>
    <row r="543" spans="1:94" ht="22.5" customHeight="1">
      <c r="A543" s="22">
        <v>44237</v>
      </c>
      <c r="B543" s="3" t="str">
        <f>TEXT(Table1[[#This Row],[Date]],"dddd")</f>
        <v>الأربعاء</v>
      </c>
      <c r="C543" s="3">
        <f>WEEKNUM(Table1[[#This Row],[Date]],16)</f>
        <v>7</v>
      </c>
      <c r="D543" s="3" t="str">
        <f>TEXT(Table1[[#This Row],[Date]],"mmmm")</f>
        <v>فبراير</v>
      </c>
      <c r="E543" s="3" t="str">
        <f>TEXT(Table1[[#This Row],[Date]],"yyyy")</f>
        <v>2021</v>
      </c>
      <c r="F543" s="3" t="s">
        <v>9</v>
      </c>
      <c r="G543" s="3">
        <v>548</v>
      </c>
      <c r="H543" s="5" t="s">
        <v>25</v>
      </c>
      <c r="I543" s="3" t="s">
        <v>92</v>
      </c>
      <c r="J543" s="3">
        <f>IFERROR(VLOOKUP(Table1[[#This Row],[FoamType]],$CB$1:$CC$25,2,FALSE),0)</f>
        <v>0.6</v>
      </c>
      <c r="K543" s="3">
        <v>10</v>
      </c>
      <c r="L543" s="3">
        <v>8</v>
      </c>
      <c r="M543" s="3">
        <v>5</v>
      </c>
      <c r="Q543" s="15">
        <v>22</v>
      </c>
      <c r="R543" s="3">
        <v>7500</v>
      </c>
      <c r="S543" s="3">
        <v>5.0999999999999996</v>
      </c>
      <c r="T543" s="3">
        <f t="shared" si="70"/>
        <v>3.06</v>
      </c>
      <c r="U543" s="4">
        <v>3</v>
      </c>
      <c r="X543" s="4">
        <f>IFERROR(   Table1[[#This Row],[البلوكات /م3]]+Table1[[#This Row],[البواقى
 المنصرفه
/م3]]-Table1[[#This Row],[البواقى
/م3]],0)</f>
        <v>3.2</v>
      </c>
      <c r="Y543" s="21">
        <f t="shared" si="72"/>
        <v>0</v>
      </c>
      <c r="Z543" s="3">
        <v>0</v>
      </c>
      <c r="AA543" s="12">
        <v>3.2</v>
      </c>
      <c r="AB543" s="15">
        <v>22</v>
      </c>
      <c r="AC543" s="20">
        <v>0</v>
      </c>
      <c r="AD543" s="9">
        <f>IFERROR((Table1[[#This Row],[إجمالى الإستهلاك
/م3]]-Table1[[#This Row],[الكمية 
المنتجة
/م3
 ]]),0)</f>
        <v>0.20000000000000018</v>
      </c>
      <c r="AE543" s="29">
        <f>IFERROR((Table1[[#This Row],[الهالك
/م3]]/Table1[[#This Row],[إجمالى الإستهلاك
/م3]]),0)</f>
        <v>6.2500000000000056E-2</v>
      </c>
      <c r="AG543" s="5">
        <f>IFERROR((Table1[[#This Row],[عدد
البلوكات]]*0.12),"")</f>
        <v>0</v>
      </c>
      <c r="AH54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543" s="59">
        <f>IFERROR(Table1[[#This Row],[Plan Hour]]/Table1[[#This Row],[ساعات
العمل
الفعلية]],0)</f>
        <v>0</v>
      </c>
      <c r="AK543" s="1">
        <f>IFERROR((Table1[[#This Row],[الكمية 
الفعلية
/م3]]-Table1[[#This Row],[الكمية 
المنتجة
/م3
 ]]),"")</f>
        <v>6.0000000000000053E-2</v>
      </c>
      <c r="AU543" s="18"/>
      <c r="AV543" s="18"/>
      <c r="AW543" s="1"/>
      <c r="AX543" s="1"/>
      <c r="AY543" s="1"/>
      <c r="AZ543" s="1"/>
      <c r="BA543" s="1"/>
      <c r="BB543" s="1" t="e">
        <f t="shared" si="73"/>
        <v>#DIV/0!</v>
      </c>
      <c r="BC543" s="1"/>
      <c r="BD543" s="1" t="e">
        <f t="shared" si="75"/>
        <v>#DIV/0!</v>
      </c>
      <c r="BE543" s="1"/>
      <c r="BF543" s="33">
        <f t="shared" si="74"/>
        <v>0</v>
      </c>
      <c r="BG543" s="11" t="e">
        <f t="shared" si="76"/>
        <v>#DIV/0!</v>
      </c>
      <c r="CB543"/>
      <c r="CC543"/>
      <c r="CD543"/>
      <c r="CE543" s="83"/>
      <c r="CF543"/>
      <c r="CG543"/>
      <c r="CH543"/>
      <c r="CI543"/>
      <c r="CJ543"/>
      <c r="CK543"/>
      <c r="CL543"/>
      <c r="CM543"/>
      <c r="CN543"/>
      <c r="CO543"/>
      <c r="CP543"/>
    </row>
    <row r="544" spans="1:94" ht="22.5" customHeight="1">
      <c r="A544" s="22">
        <v>44237</v>
      </c>
      <c r="B544" s="3" t="str">
        <f>TEXT(Table1[[#This Row],[Date]],"dddd")</f>
        <v>الأربعاء</v>
      </c>
      <c r="C544" s="3">
        <f>WEEKNUM(Table1[[#This Row],[Date]],16)</f>
        <v>7</v>
      </c>
      <c r="D544" s="3" t="str">
        <f>TEXT(Table1[[#This Row],[Date]],"mmmm")</f>
        <v>فبراير</v>
      </c>
      <c r="E544" s="3" t="str">
        <f>TEXT(Table1[[#This Row],[Date]],"yyyy")</f>
        <v>2021</v>
      </c>
      <c r="F544" s="3" t="s">
        <v>9</v>
      </c>
      <c r="G544" s="3">
        <v>547</v>
      </c>
      <c r="H544" s="5" t="s">
        <v>47</v>
      </c>
      <c r="I544" s="3" t="s">
        <v>92</v>
      </c>
      <c r="J544" s="3">
        <f>IFERROR(VLOOKUP(Table1[[#This Row],[FoamType]],$CB$1:$CC$25,2,FALSE),0)</f>
        <v>0.6</v>
      </c>
      <c r="K544" s="3">
        <v>62.5</v>
      </c>
      <c r="L544" s="3">
        <v>5</v>
      </c>
      <c r="M544" s="3">
        <v>3</v>
      </c>
      <c r="Q544" s="15">
        <v>35</v>
      </c>
      <c r="R544" s="3">
        <v>9600</v>
      </c>
      <c r="S544" s="3">
        <v>3.1</v>
      </c>
      <c r="T544" s="3">
        <f t="shared" si="70"/>
        <v>9.3000000000000007</v>
      </c>
      <c r="U544" s="4">
        <v>9</v>
      </c>
      <c r="W544" s="4">
        <v>35</v>
      </c>
      <c r="X544" s="4">
        <f>IFERROR(   Table1[[#This Row],[البلوكات /م3]]+Table1[[#This Row],[البواقى
 المنصرفه
/م3]]-Table1[[#This Row],[البواقى
/م3]],0)</f>
        <v>11.690000000000001</v>
      </c>
      <c r="Y544" s="21">
        <f t="shared" si="72"/>
        <v>7.32</v>
      </c>
      <c r="Z544" s="3">
        <v>1</v>
      </c>
      <c r="AA544" s="12">
        <v>4.37</v>
      </c>
      <c r="AB544" s="15">
        <v>35</v>
      </c>
      <c r="AC544" s="20">
        <v>0</v>
      </c>
      <c r="AD544" s="9">
        <f>IFERROR((Table1[[#This Row],[إجمالى الإستهلاك
/م3]]-Table1[[#This Row],[الكمية 
المنتجة
/م3
 ]]),0)</f>
        <v>2.6900000000000013</v>
      </c>
      <c r="AE544" s="29">
        <f>IFERROR((Table1[[#This Row],[الهالك
/م3]]/Table1[[#This Row],[إجمالى الإستهلاك
/م3]]),0)</f>
        <v>0.23011120615911043</v>
      </c>
      <c r="AG544" s="5">
        <f>IFERROR((Table1[[#This Row],[عدد
البلوكات]]*0.12),"")</f>
        <v>0.12</v>
      </c>
      <c r="AH54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15</v>
      </c>
      <c r="AJ544" s="59">
        <f>IFERROR(Table1[[#This Row],[Plan Hour]]/Table1[[#This Row],[ساعات
العمل
الفعلية]],0)</f>
        <v>0</v>
      </c>
      <c r="AK544" s="1">
        <f>IFERROR((Table1[[#This Row],[الكمية 
الفعلية
/م3]]-Table1[[#This Row],[الكمية 
المنتجة
/م3
 ]]),"")</f>
        <v>0.30000000000000071</v>
      </c>
      <c r="AU544" s="18"/>
      <c r="AV544" s="18"/>
      <c r="AW544" s="1"/>
      <c r="AX544" s="1"/>
      <c r="AY544" s="1"/>
      <c r="AZ544" s="1"/>
      <c r="BA544" s="1"/>
      <c r="BB544" s="1" t="e">
        <f t="shared" si="73"/>
        <v>#DIV/0!</v>
      </c>
      <c r="BC544" s="1"/>
      <c r="BD544" s="1" t="e">
        <f t="shared" si="75"/>
        <v>#DIV/0!</v>
      </c>
      <c r="BE544" s="1"/>
      <c r="BF544" s="33">
        <f t="shared" si="74"/>
        <v>0</v>
      </c>
      <c r="BG544" s="11" t="e">
        <f t="shared" si="76"/>
        <v>#DIV/0!</v>
      </c>
      <c r="CB544"/>
      <c r="CC544"/>
      <c r="CD544"/>
      <c r="CE544" s="83"/>
      <c r="CF544"/>
      <c r="CG544"/>
      <c r="CH544"/>
      <c r="CI544"/>
      <c r="CJ544"/>
      <c r="CK544"/>
      <c r="CL544"/>
      <c r="CM544"/>
      <c r="CN544"/>
      <c r="CO544"/>
      <c r="CP544"/>
    </row>
    <row r="545" spans="1:94" ht="22.5" customHeight="1">
      <c r="A545" s="22">
        <v>44237</v>
      </c>
      <c r="B545" s="3" t="str">
        <f>TEXT(Table1[[#This Row],[Date]],"dddd")</f>
        <v>الأربعاء</v>
      </c>
      <c r="C545" s="3">
        <f>WEEKNUM(Table1[[#This Row],[Date]],16)</f>
        <v>7</v>
      </c>
      <c r="D545" s="3" t="str">
        <f>TEXT(Table1[[#This Row],[Date]],"mmmm")</f>
        <v>فبراير</v>
      </c>
      <c r="E545" s="3" t="str">
        <f>TEXT(Table1[[#This Row],[Date]],"yyyy")</f>
        <v>2021</v>
      </c>
      <c r="F545" s="3" t="s">
        <v>9</v>
      </c>
      <c r="G545" s="3">
        <v>547</v>
      </c>
      <c r="H545" s="5" t="s">
        <v>47</v>
      </c>
      <c r="I545" s="3" t="s">
        <v>92</v>
      </c>
      <c r="J545" s="3">
        <f>IFERROR(VLOOKUP(Table1[[#This Row],[FoamType]],$CB$1:$CC$25,2,FALSE),0)</f>
        <v>0.6</v>
      </c>
      <c r="K545" s="3">
        <v>10</v>
      </c>
      <c r="L545" s="3">
        <v>8</v>
      </c>
      <c r="M545" s="3">
        <v>4</v>
      </c>
      <c r="Q545" s="15">
        <v>35</v>
      </c>
      <c r="R545" s="3">
        <v>5468</v>
      </c>
      <c r="S545" s="3">
        <v>4.0999999999999996</v>
      </c>
      <c r="T545" s="3">
        <f t="shared" si="70"/>
        <v>1.7935039999999998</v>
      </c>
      <c r="U545" s="4">
        <v>1.75</v>
      </c>
      <c r="X545" s="4">
        <f>IFERROR(   Table1[[#This Row],[البلوكات /م3]]+Table1[[#This Row],[البواقى
 المنصرفه
/م3]]-Table1[[#This Row],[البواقى
/م3]],0)</f>
        <v>0</v>
      </c>
      <c r="Y545" s="21">
        <f t="shared" si="72"/>
        <v>0</v>
      </c>
      <c r="AB545" s="15"/>
      <c r="AD545" s="9">
        <f>IFERROR((Table1[[#This Row],[إجمالى الإستهلاك
/م3]]-Table1[[#This Row],[الكمية 
المنتجة
/م3
 ]]),0)</f>
        <v>-1.75</v>
      </c>
      <c r="AE545" s="29">
        <f>IFERROR((Table1[[#This Row],[الهالك
/م3]]/Table1[[#This Row],[إجمالى الإستهلاك
/م3]]),0)</f>
        <v>0</v>
      </c>
      <c r="AG545" s="5">
        <f>IFERROR((Table1[[#This Row],[عدد
البلوكات]]*0.12),"")</f>
        <v>0</v>
      </c>
      <c r="AH54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2.916666666666667</v>
      </c>
      <c r="AJ545" s="59">
        <f>IFERROR(Table1[[#This Row],[Plan Hour]]/Table1[[#This Row],[ساعات
العمل
الفعلية]],0)</f>
        <v>0</v>
      </c>
      <c r="AK545" s="1">
        <f>IFERROR((Table1[[#This Row],[الكمية 
الفعلية
/م3]]-Table1[[#This Row],[الكمية 
المنتجة
/م3
 ]]),"")</f>
        <v>4.3503999999999765E-2</v>
      </c>
      <c r="AU545" s="18"/>
      <c r="AV545" s="18"/>
      <c r="AW545" s="1"/>
      <c r="AX545" s="1"/>
      <c r="AY545" s="1"/>
      <c r="AZ545" s="1"/>
      <c r="BA545" s="1"/>
      <c r="BB545" s="1" t="e">
        <f t="shared" si="73"/>
        <v>#DIV/0!</v>
      </c>
      <c r="BC545" s="1"/>
      <c r="BD545" s="1" t="e">
        <f t="shared" si="75"/>
        <v>#DIV/0!</v>
      </c>
      <c r="BE545" s="1"/>
      <c r="BF545" s="33">
        <f t="shared" si="74"/>
        <v>0</v>
      </c>
      <c r="BG545" s="11" t="e">
        <f t="shared" si="76"/>
        <v>#DIV/0!</v>
      </c>
      <c r="CB545"/>
      <c r="CC545"/>
      <c r="CD545"/>
      <c r="CE545" s="83"/>
      <c r="CF545"/>
      <c r="CG545"/>
      <c r="CH545"/>
      <c r="CI545"/>
      <c r="CJ545"/>
      <c r="CK545"/>
      <c r="CL545"/>
      <c r="CM545"/>
      <c r="CN545"/>
      <c r="CO545"/>
      <c r="CP545"/>
    </row>
    <row r="546" spans="1:94" ht="22.5" customHeight="1">
      <c r="A546" s="22">
        <v>44237</v>
      </c>
      <c r="B546" s="3" t="str">
        <f>TEXT(Table1[[#This Row],[Date]],"dddd")</f>
        <v>الأربعاء</v>
      </c>
      <c r="C546" s="3">
        <f>WEEKNUM(Table1[[#This Row],[Date]],16)</f>
        <v>7</v>
      </c>
      <c r="D546" s="3" t="str">
        <f>TEXT(Table1[[#This Row],[Date]],"mmmm")</f>
        <v>فبراير</v>
      </c>
      <c r="E546" s="3" t="str">
        <f>TEXT(Table1[[#This Row],[Date]],"yyyy")</f>
        <v>2021</v>
      </c>
      <c r="F546" s="3" t="s">
        <v>9</v>
      </c>
      <c r="G546" s="3">
        <v>627</v>
      </c>
      <c r="H546" s="5" t="s">
        <v>61</v>
      </c>
      <c r="I546" s="3" t="s">
        <v>85</v>
      </c>
      <c r="J546" s="3">
        <f>IFERROR(VLOOKUP(Table1[[#This Row],[FoamType]],$CB$1:$CC$25,2,FALSE),0)</f>
        <v>2.5</v>
      </c>
      <c r="K546" s="3">
        <v>40</v>
      </c>
      <c r="L546" s="3">
        <v>40</v>
      </c>
      <c r="M546" s="3">
        <v>25</v>
      </c>
      <c r="Q546" s="15">
        <v>20</v>
      </c>
      <c r="R546" s="3">
        <v>1</v>
      </c>
      <c r="S546" s="3">
        <v>25</v>
      </c>
      <c r="T546" s="3">
        <f t="shared" si="70"/>
        <v>0.04</v>
      </c>
      <c r="U546" s="4">
        <f t="shared" si="71"/>
        <v>0.04</v>
      </c>
      <c r="X546" s="4">
        <f>IFERROR(   Table1[[#This Row],[البلوكات /م3]]+Table1[[#This Row],[البواقى
 المنصرفه
/م3]]-Table1[[#This Row],[البواقى
/م3]],0)</f>
        <v>0.04</v>
      </c>
      <c r="Y546" s="21">
        <f t="shared" si="72"/>
        <v>0</v>
      </c>
      <c r="AA546" s="12">
        <v>0.04</v>
      </c>
      <c r="AB546" s="15">
        <v>20</v>
      </c>
      <c r="AD546" s="9">
        <f>IFERROR((Table1[[#This Row],[إجمالى الإستهلاك
/م3]]-Table1[[#This Row],[الكمية 
المنتجة
/م3
 ]]),0)</f>
        <v>0</v>
      </c>
      <c r="AE546" s="29">
        <f>IFERROR((Table1[[#This Row],[الهالك
/م3]]/Table1[[#This Row],[إجمالى الإستهلاك
/م3]]),0)</f>
        <v>0</v>
      </c>
      <c r="AG546" s="5">
        <f>IFERROR((Table1[[#This Row],[عدد
البلوكات]]*0.12),"")</f>
        <v>0</v>
      </c>
      <c r="AH54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1.6E-2</v>
      </c>
      <c r="AJ546" s="59">
        <f>IFERROR(Table1[[#This Row],[Plan Hour]]/Table1[[#This Row],[ساعات
العمل
الفعلية]],0)</f>
        <v>0</v>
      </c>
      <c r="AK546" s="1">
        <f>IFERROR((Table1[[#This Row],[الكمية 
الفعلية
/م3]]-Table1[[#This Row],[الكمية 
المنتجة
/م3
 ]]),"")</f>
        <v>0</v>
      </c>
      <c r="AU546" s="18"/>
      <c r="AV546" s="18"/>
      <c r="AW546" s="1"/>
      <c r="AX546" s="1"/>
      <c r="AY546" s="1"/>
      <c r="AZ546" s="1"/>
      <c r="BA546" s="1"/>
      <c r="BB546" s="1" t="e">
        <f t="shared" si="73"/>
        <v>#DIV/0!</v>
      </c>
      <c r="BC546" s="1"/>
      <c r="BD546" s="1" t="e">
        <f t="shared" si="75"/>
        <v>#DIV/0!</v>
      </c>
      <c r="BE546" s="1"/>
      <c r="BF546" s="33">
        <f t="shared" si="74"/>
        <v>0</v>
      </c>
      <c r="BG546" s="11" t="e">
        <f t="shared" si="76"/>
        <v>#DIV/0!</v>
      </c>
      <c r="CB546"/>
      <c r="CC546"/>
      <c r="CD546"/>
      <c r="CE546" s="83"/>
      <c r="CF546"/>
      <c r="CG546"/>
      <c r="CH546"/>
      <c r="CI546"/>
      <c r="CJ546"/>
      <c r="CK546"/>
      <c r="CL546"/>
      <c r="CM546"/>
      <c r="CN546"/>
      <c r="CO546"/>
      <c r="CP546"/>
    </row>
    <row r="547" spans="1:94" ht="22.5" customHeight="1">
      <c r="A547" s="22">
        <v>44237</v>
      </c>
      <c r="B547" s="3" t="str">
        <f>TEXT(Table1[[#This Row],[Date]],"dddd")</f>
        <v>الأربعاء</v>
      </c>
      <c r="C547" s="3">
        <f>WEEKNUM(Table1[[#This Row],[Date]],16)</f>
        <v>7</v>
      </c>
      <c r="D547" s="3" t="str">
        <f>TEXT(Table1[[#This Row],[Date]],"mmmm")</f>
        <v>فبراير</v>
      </c>
      <c r="E547" s="3" t="str">
        <f>TEXT(Table1[[#This Row],[Date]],"yyyy")</f>
        <v>2021</v>
      </c>
      <c r="F547" s="3" t="s">
        <v>9</v>
      </c>
      <c r="G547" s="3">
        <v>627</v>
      </c>
      <c r="H547" s="5" t="s">
        <v>61</v>
      </c>
      <c r="I547" s="3" t="s">
        <v>85</v>
      </c>
      <c r="J547" s="3">
        <f>IFERROR(VLOOKUP(Table1[[#This Row],[FoamType]],$CB$1:$CC$25,2,FALSE),0)</f>
        <v>2.5</v>
      </c>
      <c r="K547" s="3">
        <v>40</v>
      </c>
      <c r="L547" s="3">
        <v>40</v>
      </c>
      <c r="M547" s="3">
        <v>25</v>
      </c>
      <c r="Q547" s="15">
        <v>25</v>
      </c>
      <c r="R547" s="3">
        <v>1</v>
      </c>
      <c r="S547" s="3">
        <v>25</v>
      </c>
      <c r="T547" s="3">
        <f t="shared" si="70"/>
        <v>0.04</v>
      </c>
      <c r="U547" s="4">
        <f t="shared" si="71"/>
        <v>0.04</v>
      </c>
      <c r="X547" s="4">
        <f>IFERROR(   Table1[[#This Row],[البلوكات /م3]]+Table1[[#This Row],[البواقى
 المنصرفه
/م3]]-Table1[[#This Row],[البواقى
/م3]],0)</f>
        <v>0.04</v>
      </c>
      <c r="Y547" s="21">
        <f t="shared" si="72"/>
        <v>0</v>
      </c>
      <c r="AA547" s="12">
        <v>0.04</v>
      </c>
      <c r="AB547" s="15">
        <v>25</v>
      </c>
      <c r="AD547" s="9">
        <f>IFERROR((Table1[[#This Row],[إجمالى الإستهلاك
/م3]]-Table1[[#This Row],[الكمية 
المنتجة
/م3
 ]]),0)</f>
        <v>0</v>
      </c>
      <c r="AE547" s="29">
        <f>IFERROR((Table1[[#This Row],[الهالك
/م3]]/Table1[[#This Row],[إجمالى الإستهلاك
/م3]]),0)</f>
        <v>0</v>
      </c>
      <c r="AG547" s="5">
        <f>IFERROR((Table1[[#This Row],[عدد
البلوكات]]*0.12),"")</f>
        <v>0</v>
      </c>
      <c r="AH54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1.6E-2</v>
      </c>
      <c r="AJ547" s="59">
        <f>IFERROR(Table1[[#This Row],[Plan Hour]]/Table1[[#This Row],[ساعات
العمل
الفعلية]],0)</f>
        <v>0</v>
      </c>
      <c r="AK547" s="1">
        <f>IFERROR((Table1[[#This Row],[الكمية 
الفعلية
/م3]]-Table1[[#This Row],[الكمية 
المنتجة
/م3
 ]]),"")</f>
        <v>0</v>
      </c>
      <c r="AU547" s="18"/>
      <c r="AV547" s="18"/>
      <c r="AW547" s="1"/>
      <c r="AX547" s="1"/>
      <c r="AY547" s="1"/>
      <c r="AZ547" s="1"/>
      <c r="BA547" s="1"/>
      <c r="BB547" s="1" t="e">
        <f t="shared" si="73"/>
        <v>#DIV/0!</v>
      </c>
      <c r="BC547" s="1"/>
      <c r="BD547" s="1" t="e">
        <f t="shared" si="75"/>
        <v>#DIV/0!</v>
      </c>
      <c r="BE547" s="1"/>
      <c r="BF547" s="33">
        <f t="shared" si="74"/>
        <v>0</v>
      </c>
      <c r="BG547" s="11" t="e">
        <f t="shared" si="76"/>
        <v>#DIV/0!</v>
      </c>
      <c r="CB547"/>
      <c r="CC547"/>
      <c r="CD547"/>
      <c r="CE547" s="83"/>
      <c r="CF547"/>
      <c r="CG547"/>
      <c r="CH547"/>
      <c r="CI547"/>
      <c r="CJ547"/>
      <c r="CK547"/>
      <c r="CL547"/>
      <c r="CM547"/>
      <c r="CN547"/>
      <c r="CO547"/>
      <c r="CP547"/>
    </row>
    <row r="548" spans="1:94" ht="22.5" customHeight="1">
      <c r="A548" s="22">
        <v>44237</v>
      </c>
      <c r="B548" s="3" t="str">
        <f>TEXT(Table1[[#This Row],[Date]],"dddd")</f>
        <v>الأربعاء</v>
      </c>
      <c r="C548" s="3">
        <f>WEEKNUM(Table1[[#This Row],[Date]],16)</f>
        <v>7</v>
      </c>
      <c r="D548" s="3" t="str">
        <f>TEXT(Table1[[#This Row],[Date]],"mmmm")</f>
        <v>فبراير</v>
      </c>
      <c r="E548" s="3" t="str">
        <f>TEXT(Table1[[#This Row],[Date]],"yyyy")</f>
        <v>2021</v>
      </c>
      <c r="F548" s="3" t="s">
        <v>9</v>
      </c>
      <c r="G548" s="3">
        <v>627</v>
      </c>
      <c r="H548" s="5" t="s">
        <v>61</v>
      </c>
      <c r="I548" s="3" t="s">
        <v>85</v>
      </c>
      <c r="J548" s="3">
        <f>IFERROR(VLOOKUP(Table1[[#This Row],[FoamType]],$CB$1:$CC$25,2,FALSE),0)</f>
        <v>2.5</v>
      </c>
      <c r="K548" s="3">
        <v>40</v>
      </c>
      <c r="L548" s="3">
        <v>20</v>
      </c>
      <c r="M548" s="3">
        <v>25</v>
      </c>
      <c r="Q548" s="15">
        <v>25</v>
      </c>
      <c r="R548" s="3">
        <v>2</v>
      </c>
      <c r="S548" s="3">
        <v>25</v>
      </c>
      <c r="T548" s="3">
        <f t="shared" si="70"/>
        <v>0.04</v>
      </c>
      <c r="U548" s="4">
        <f t="shared" si="71"/>
        <v>0.04</v>
      </c>
      <c r="X548" s="4">
        <f>IFERROR(   Table1[[#This Row],[البلوكات /م3]]+Table1[[#This Row],[البواقى
 المنصرفه
/م3]]-Table1[[#This Row],[البواقى
/م3]],0)</f>
        <v>0.04</v>
      </c>
      <c r="Y548" s="21">
        <f t="shared" si="72"/>
        <v>0</v>
      </c>
      <c r="AA548" s="12">
        <v>0.04</v>
      </c>
      <c r="AB548" s="15">
        <v>25</v>
      </c>
      <c r="AD548" s="9">
        <f>IFERROR((Table1[[#This Row],[إجمالى الإستهلاك
/م3]]-Table1[[#This Row],[الكمية 
المنتجة
/م3
 ]]),0)</f>
        <v>0</v>
      </c>
      <c r="AE548" s="29">
        <f>IFERROR((Table1[[#This Row],[الهالك
/م3]]/Table1[[#This Row],[إجمالى الإستهلاك
/م3]]),0)</f>
        <v>0</v>
      </c>
      <c r="AG548" s="5">
        <f>IFERROR((Table1[[#This Row],[عدد
البلوكات]]*0.12),"")</f>
        <v>0</v>
      </c>
      <c r="AH54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1.6E-2</v>
      </c>
      <c r="AJ548" s="59">
        <f>IFERROR(Table1[[#This Row],[Plan Hour]]/Table1[[#This Row],[ساعات
العمل
الفعلية]],0)</f>
        <v>0</v>
      </c>
      <c r="AK548" s="1">
        <f>IFERROR((Table1[[#This Row],[الكمية 
الفعلية
/م3]]-Table1[[#This Row],[الكمية 
المنتجة
/م3
 ]]),"")</f>
        <v>0</v>
      </c>
      <c r="AU548" s="18"/>
      <c r="AV548" s="18"/>
      <c r="AW548" s="1"/>
      <c r="AX548" s="1"/>
      <c r="AY548" s="1"/>
      <c r="AZ548" s="1"/>
      <c r="BA548" s="1"/>
      <c r="BB548" s="1" t="e">
        <f t="shared" si="73"/>
        <v>#DIV/0!</v>
      </c>
      <c r="BC548" s="1"/>
      <c r="BD548" s="1" t="e">
        <f t="shared" si="75"/>
        <v>#DIV/0!</v>
      </c>
      <c r="BE548" s="1"/>
      <c r="BF548" s="33">
        <f t="shared" si="74"/>
        <v>0</v>
      </c>
      <c r="BG548" s="11" t="e">
        <f t="shared" si="76"/>
        <v>#DIV/0!</v>
      </c>
      <c r="CB548"/>
      <c r="CC548"/>
      <c r="CD548"/>
      <c r="CE548" s="83"/>
      <c r="CF548"/>
      <c r="CG548"/>
      <c r="CH548"/>
      <c r="CI548"/>
      <c r="CJ548"/>
      <c r="CK548"/>
      <c r="CL548"/>
      <c r="CM548"/>
      <c r="CN548"/>
      <c r="CO548"/>
      <c r="CP548"/>
    </row>
    <row r="549" spans="1:94" ht="22.5" customHeight="1">
      <c r="A549" s="22">
        <v>44238</v>
      </c>
      <c r="B549" s="9" t="str">
        <f>TEXT(Table1[[#This Row],[Date]],"dddd")</f>
        <v>الخميس</v>
      </c>
      <c r="C549" s="9">
        <f>WEEKNUM(Table1[[#This Row],[Date]],16)</f>
        <v>7</v>
      </c>
      <c r="D549" s="9" t="str">
        <f>TEXT(Table1[[#This Row],[Date]],"mmmm")</f>
        <v>فبراير</v>
      </c>
      <c r="E549" s="9" t="str">
        <f>TEXT(Table1[[#This Row],[Date]],"yyyy")</f>
        <v>2021</v>
      </c>
      <c r="F549" s="9" t="s">
        <v>9</v>
      </c>
      <c r="G549" s="9">
        <v>631</v>
      </c>
      <c r="H549" s="9" t="s">
        <v>74</v>
      </c>
      <c r="I549" s="9" t="s">
        <v>91</v>
      </c>
      <c r="J549" s="3">
        <f>IFERROR(VLOOKUP(Table1[[#This Row],[FoamType]],$CB$1:$CC$25,2,FALSE),0)</f>
        <v>1</v>
      </c>
      <c r="K549" s="9">
        <v>100</v>
      </c>
      <c r="L549" s="9">
        <v>50</v>
      </c>
      <c r="M549" s="9">
        <v>1</v>
      </c>
      <c r="N549" s="9"/>
      <c r="O549" s="9"/>
      <c r="P549" s="9"/>
      <c r="Q549" s="9">
        <v>20</v>
      </c>
      <c r="R549" s="9">
        <v>1250</v>
      </c>
      <c r="S549" s="9">
        <v>1.1000000000000001</v>
      </c>
      <c r="T549" s="9">
        <f t="shared" si="70"/>
        <v>6.8750000000000009</v>
      </c>
      <c r="U549" s="9">
        <f t="shared" si="71"/>
        <v>6.25</v>
      </c>
      <c r="V549" s="9"/>
      <c r="W549" s="9">
        <v>20</v>
      </c>
      <c r="X549" s="9">
        <f>IFERROR(   Table1[[#This Row],[البلوكات /م3]]+Table1[[#This Row],[البواقى
 المنصرفه
/م3]]-Table1[[#This Row],[البواقى
/م3]],0)</f>
        <v>7.32</v>
      </c>
      <c r="Y549" s="9">
        <f t="shared" si="72"/>
        <v>7.32</v>
      </c>
      <c r="Z549" s="9">
        <v>1</v>
      </c>
      <c r="AA549" s="9">
        <v>4.66</v>
      </c>
      <c r="AB549" s="9">
        <v>20</v>
      </c>
      <c r="AC549" s="9">
        <v>4.66</v>
      </c>
      <c r="AD549" s="9">
        <f>IFERROR((Table1[[#This Row],[إجمالى الإستهلاك
/م3]]-Table1[[#This Row],[الكمية 
المنتجة
/م3
 ]]),0)</f>
        <v>1.0700000000000003</v>
      </c>
      <c r="AE549" s="29">
        <f>IFERROR((Table1[[#This Row],[الهالك
/م3]]/Table1[[#This Row],[إجمالى الإستهلاك
/م3]]),0)</f>
        <v>0.14617486338797817</v>
      </c>
      <c r="AF549" s="9"/>
      <c r="AG549" s="9">
        <f>IFERROR((Table1[[#This Row],[عدد
البلوكات]]*0.12),"")</f>
        <v>0.12</v>
      </c>
      <c r="AH549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6.25</v>
      </c>
      <c r="AI549" s="9">
        <v>56</v>
      </c>
      <c r="AJ549" s="60">
        <f>IFERROR(Table1[[#This Row],[Plan Hour]]/Table1[[#This Row],[ساعات
العمل
الفعلية]],0)</f>
        <v>0.11160714285714286</v>
      </c>
      <c r="AK549" s="9">
        <f>IFERROR((Table1[[#This Row],[الكمية 
الفعلية
/م3]]-Table1[[#This Row],[الكمية 
المنتجة
/م3
 ]]),"")</f>
        <v>0.62500000000000089</v>
      </c>
      <c r="AL549" s="9"/>
      <c r="AM549" s="9"/>
      <c r="AN549" s="9"/>
      <c r="AO549" s="9"/>
      <c r="AP549" s="9">
        <v>0</v>
      </c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 t="e">
        <f t="shared" si="73"/>
        <v>#DIV/0!</v>
      </c>
      <c r="BC549" s="9"/>
      <c r="BD549" s="9" t="e">
        <f t="shared" si="75"/>
        <v>#DIV/0!</v>
      </c>
      <c r="BE549" s="9"/>
      <c r="BF549" s="9">
        <f t="shared" si="74"/>
        <v>0</v>
      </c>
      <c r="BG549" s="9" t="e">
        <f t="shared" si="76"/>
        <v>#DIV/0!</v>
      </c>
      <c r="CB549"/>
      <c r="CC549"/>
      <c r="CD549"/>
      <c r="CE549" s="83"/>
      <c r="CF549"/>
      <c r="CG549"/>
      <c r="CH549"/>
      <c r="CI549"/>
      <c r="CJ549"/>
      <c r="CK549"/>
      <c r="CL549"/>
      <c r="CM549"/>
      <c r="CN549"/>
      <c r="CO549"/>
      <c r="CP549"/>
    </row>
    <row r="550" spans="1:94" ht="22.5" customHeight="1">
      <c r="A550" s="22">
        <v>44238</v>
      </c>
      <c r="B550" s="3" t="str">
        <f>TEXT(Table1[[#This Row],[Date]],"dddd")</f>
        <v>الخميس</v>
      </c>
      <c r="C550" s="3">
        <f>WEEKNUM(Table1[[#This Row],[Date]],16)</f>
        <v>7</v>
      </c>
      <c r="D550" s="3" t="str">
        <f>TEXT(Table1[[#This Row],[Date]],"mmmm")</f>
        <v>فبراير</v>
      </c>
      <c r="E550" s="3" t="str">
        <f>TEXT(Table1[[#This Row],[Date]],"yyyy")</f>
        <v>2021</v>
      </c>
      <c r="F550" s="3" t="s">
        <v>9</v>
      </c>
      <c r="G550" s="3">
        <v>667</v>
      </c>
      <c r="H550" s="5" t="s">
        <v>77</v>
      </c>
      <c r="I550" s="3" t="s">
        <v>96</v>
      </c>
      <c r="J550" s="3">
        <f>IFERROR(VLOOKUP(Table1[[#This Row],[FoamType]],$CB$1:$CC$25,2,FALSE),0)</f>
        <v>200</v>
      </c>
      <c r="K550" s="3">
        <v>120</v>
      </c>
      <c r="L550" s="3">
        <v>120</v>
      </c>
      <c r="M550" s="3">
        <v>10</v>
      </c>
      <c r="Q550" s="15">
        <v>35</v>
      </c>
      <c r="R550" s="3">
        <v>2</v>
      </c>
      <c r="S550" s="3">
        <v>10.1</v>
      </c>
      <c r="T550" s="3">
        <f t="shared" si="70"/>
        <v>0.29088000000000003</v>
      </c>
      <c r="U550" s="4">
        <f t="shared" si="71"/>
        <v>0.28799999999999998</v>
      </c>
      <c r="W550" s="4">
        <v>35</v>
      </c>
      <c r="X550" s="4">
        <f>IFERROR(   Table1[[#This Row],[البلوكات /م3]]+Table1[[#This Row],[البواقى
 المنصرفه
/م3]]-Table1[[#This Row],[البواقى
/م3]],0)</f>
        <v>1.4700000000000006</v>
      </c>
      <c r="Y550" s="21">
        <f t="shared" si="72"/>
        <v>7.32</v>
      </c>
      <c r="Z550" s="3">
        <v>1</v>
      </c>
      <c r="AA550" s="12">
        <v>0</v>
      </c>
      <c r="AB550" s="15">
        <v>35</v>
      </c>
      <c r="AC550" s="20">
        <v>5.85</v>
      </c>
      <c r="AD550" s="9">
        <f>IFERROR((Table1[[#This Row],[إجمالى الإستهلاك
/م3]]-Table1[[#This Row],[الكمية 
المنتجة
/م3
 ]]),0)</f>
        <v>1.1820000000000006</v>
      </c>
      <c r="AE550" s="29">
        <f>IFERROR((Table1[[#This Row],[الهالك
/م3]]/Table1[[#This Row],[إجمالى الإستهلاك
/م3]]),0)</f>
        <v>0.80408163265306132</v>
      </c>
      <c r="AG550" s="5">
        <f>IFERROR((Table1[[#This Row],[عدد
البلوكات]]*0.12),"")</f>
        <v>0.12</v>
      </c>
      <c r="AH55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0.01</v>
      </c>
      <c r="AJ550" s="59">
        <f>IFERROR(Table1[[#This Row],[Plan Hour]]/Table1[[#This Row],[ساعات
العمل
الفعلية]],0)</f>
        <v>0</v>
      </c>
      <c r="AK550" s="1">
        <f>IFERROR((Table1[[#This Row],[الكمية 
الفعلية
/م3]]-Table1[[#This Row],[الكمية 
المنتجة
/م3
 ]]),"")</f>
        <v>2.8800000000000492E-3</v>
      </c>
      <c r="AU550" s="18"/>
      <c r="AV550" s="18"/>
      <c r="AW550" s="1"/>
      <c r="AX550" s="1"/>
      <c r="AY550" s="1"/>
      <c r="AZ550" s="1"/>
      <c r="BA550" s="1"/>
      <c r="BB550" s="1" t="e">
        <f t="shared" si="73"/>
        <v>#DIV/0!</v>
      </c>
      <c r="BC550" s="1"/>
      <c r="BD550" s="1" t="e">
        <f t="shared" si="75"/>
        <v>#DIV/0!</v>
      </c>
      <c r="BE550" s="1"/>
      <c r="BF550" s="33">
        <f t="shared" si="74"/>
        <v>0</v>
      </c>
      <c r="BG550" s="11" t="e">
        <f t="shared" si="76"/>
        <v>#DIV/0!</v>
      </c>
      <c r="CB550"/>
      <c r="CC550"/>
      <c r="CD550"/>
      <c r="CE550" s="83"/>
      <c r="CF550"/>
      <c r="CG550"/>
      <c r="CH550"/>
      <c r="CI550"/>
      <c r="CJ550"/>
      <c r="CK550"/>
      <c r="CL550"/>
      <c r="CM550"/>
      <c r="CN550"/>
      <c r="CO550"/>
      <c r="CP550"/>
    </row>
    <row r="551" spans="1:94" ht="22.5" customHeight="1">
      <c r="A551" s="22">
        <v>44238</v>
      </c>
      <c r="B551" s="3" t="str">
        <f>TEXT(Table1[[#This Row],[Date]],"dddd")</f>
        <v>الخميس</v>
      </c>
      <c r="C551" s="3">
        <f>WEEKNUM(Table1[[#This Row],[Date]],16)</f>
        <v>7</v>
      </c>
      <c r="D551" s="3" t="str">
        <f>TEXT(Table1[[#This Row],[Date]],"mmmm")</f>
        <v>فبراير</v>
      </c>
      <c r="E551" s="3" t="str">
        <f>TEXT(Table1[[#This Row],[Date]],"yyyy")</f>
        <v>2021</v>
      </c>
      <c r="F551" s="3" t="s">
        <v>9</v>
      </c>
      <c r="G551" s="3">
        <v>667</v>
      </c>
      <c r="H551" s="5" t="s">
        <v>77</v>
      </c>
      <c r="I551" s="3" t="s">
        <v>96</v>
      </c>
      <c r="J551" s="3">
        <f>IFERROR(VLOOKUP(Table1[[#This Row],[FoamType]],$CB$1:$CC$25,2,FALSE),0)</f>
        <v>200</v>
      </c>
      <c r="K551" s="3">
        <v>120</v>
      </c>
      <c r="L551" s="3">
        <v>120</v>
      </c>
      <c r="M551" s="3">
        <v>5</v>
      </c>
      <c r="Q551" s="15">
        <v>35</v>
      </c>
      <c r="R551" s="3">
        <v>2</v>
      </c>
      <c r="S551" s="3">
        <v>5.0999999999999996</v>
      </c>
      <c r="T551" s="3">
        <f t="shared" si="70"/>
        <v>0.14688000000000001</v>
      </c>
      <c r="U551" s="4">
        <f t="shared" si="71"/>
        <v>0.14399999999999999</v>
      </c>
      <c r="X551" s="4">
        <f>IFERROR(   Table1[[#This Row],[البلوكات /م3]]+Table1[[#This Row],[البواقى
 المنصرفه
/م3]]-Table1[[#This Row],[البواقى
/م3]],0)</f>
        <v>0</v>
      </c>
      <c r="Y551" s="21">
        <f t="shared" si="72"/>
        <v>0</v>
      </c>
      <c r="AB551" s="15"/>
      <c r="AD551" s="9">
        <f>IFERROR((Table1[[#This Row],[إجمالى الإستهلاك
/م3]]-Table1[[#This Row],[الكمية 
المنتجة
/م3
 ]]),0)</f>
        <v>-0.14399999999999999</v>
      </c>
      <c r="AE551" s="29">
        <f>IFERROR((Table1[[#This Row],[الهالك
/م3]]/Table1[[#This Row],[إجمالى الإستهلاك
/م3]]),0)</f>
        <v>0</v>
      </c>
      <c r="AG551" s="5">
        <f>IFERROR((Table1[[#This Row],[عدد
البلوكات]]*0.12),"")</f>
        <v>0</v>
      </c>
      <c r="AH55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0.01</v>
      </c>
      <c r="AJ551" s="59">
        <f>IFERROR(Table1[[#This Row],[Plan Hour]]/Table1[[#This Row],[ساعات
العمل
الفعلية]],0)</f>
        <v>0</v>
      </c>
      <c r="AK551" s="1">
        <f>IFERROR((Table1[[#This Row],[الكمية 
الفعلية
/م3]]-Table1[[#This Row],[الكمية 
المنتجة
/م3
 ]]),"")</f>
        <v>2.8800000000000214E-3</v>
      </c>
      <c r="AU551" s="18"/>
      <c r="AV551" s="18"/>
      <c r="AW551" s="1"/>
      <c r="AX551" s="1"/>
      <c r="AY551" s="1"/>
      <c r="AZ551" s="1"/>
      <c r="BA551" s="1"/>
      <c r="BB551" s="1" t="e">
        <f t="shared" si="73"/>
        <v>#DIV/0!</v>
      </c>
      <c r="BC551" s="1"/>
      <c r="BD551" s="1" t="e">
        <f t="shared" si="75"/>
        <v>#DIV/0!</v>
      </c>
      <c r="BE551" s="1"/>
      <c r="BF551" s="33">
        <f t="shared" si="74"/>
        <v>0</v>
      </c>
      <c r="BG551" s="11" t="e">
        <f t="shared" si="76"/>
        <v>#DIV/0!</v>
      </c>
      <c r="CB551"/>
      <c r="CC551"/>
      <c r="CD551"/>
      <c r="CE551" s="83"/>
      <c r="CF551"/>
      <c r="CG551"/>
      <c r="CH551"/>
      <c r="CI551"/>
      <c r="CJ551"/>
      <c r="CK551"/>
      <c r="CL551"/>
      <c r="CM551"/>
      <c r="CN551"/>
      <c r="CO551"/>
      <c r="CP551"/>
    </row>
    <row r="552" spans="1:94" ht="22.5" customHeight="1">
      <c r="A552" s="22">
        <v>44238</v>
      </c>
      <c r="B552" s="3" t="str">
        <f>TEXT(Table1[[#This Row],[Date]],"dddd")</f>
        <v>الخميس</v>
      </c>
      <c r="C552" s="3">
        <f>WEEKNUM(Table1[[#This Row],[Date]],16)</f>
        <v>7</v>
      </c>
      <c r="D552" s="3" t="str">
        <f>TEXT(Table1[[#This Row],[Date]],"mmmm")</f>
        <v>فبراير</v>
      </c>
      <c r="E552" s="3" t="str">
        <f>TEXT(Table1[[#This Row],[Date]],"yyyy")</f>
        <v>2021</v>
      </c>
      <c r="F552" s="3" t="s">
        <v>9</v>
      </c>
      <c r="G552" s="3">
        <v>515</v>
      </c>
      <c r="H552" s="5" t="s">
        <v>194</v>
      </c>
      <c r="I552" s="3" t="s">
        <v>135</v>
      </c>
      <c r="J552" s="3">
        <f>IFERROR(VLOOKUP(Table1[[#This Row],[FoamType]],$CB$1:$CC$25,2,FALSE),0)</f>
        <v>1.5</v>
      </c>
      <c r="K552" s="3">
        <v>25</v>
      </c>
      <c r="L552" s="3">
        <v>20</v>
      </c>
      <c r="M552" s="3">
        <v>39</v>
      </c>
      <c r="Q552" s="15">
        <v>30</v>
      </c>
      <c r="R552" s="3">
        <v>325</v>
      </c>
      <c r="S552" s="3">
        <v>39</v>
      </c>
      <c r="T552" s="3">
        <f t="shared" si="70"/>
        <v>6.3375000000000004</v>
      </c>
      <c r="U552" s="4">
        <f t="shared" si="71"/>
        <v>6.3375000000000004</v>
      </c>
      <c r="W552" s="4">
        <v>30</v>
      </c>
      <c r="X552" s="4">
        <f>IFERROR(   Table1[[#This Row],[البلوكات /م3]]+Table1[[#This Row],[البواقى
 المنصرفه
/م3]]-Table1[[#This Row],[البواقى
/م3]],0)</f>
        <v>45.900000000000006</v>
      </c>
      <c r="Y552" s="21">
        <f t="shared" si="72"/>
        <v>51.24</v>
      </c>
      <c r="Z552" s="3">
        <v>7</v>
      </c>
      <c r="AA552" s="12">
        <v>0</v>
      </c>
      <c r="AB552" s="15">
        <v>30</v>
      </c>
      <c r="AC552" s="20">
        <v>5.34</v>
      </c>
      <c r="AD552" s="9">
        <f>IFERROR((Table1[[#This Row],[إجمالى الإستهلاك
/م3]]-Table1[[#This Row],[الكمية 
المنتجة
/م3
 ]]),0)</f>
        <v>39.562500000000007</v>
      </c>
      <c r="AE552" s="29">
        <f>IFERROR((Table1[[#This Row],[الهالك
/م3]]/Table1[[#This Row],[إجمالى الإستهلاك
/م3]]),0)</f>
        <v>0.86192810457516345</v>
      </c>
      <c r="AG552" s="5">
        <f>IFERROR((Table1[[#This Row],[عدد
البلوكات]]*0.12),"")</f>
        <v>0.84</v>
      </c>
      <c r="AH55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4.2250000000000005</v>
      </c>
      <c r="AJ552" s="59">
        <f>IFERROR(Table1[[#This Row],[Plan Hour]]/Table1[[#This Row],[ساعات
العمل
الفعلية]],0)</f>
        <v>0</v>
      </c>
      <c r="AK552" s="1">
        <f>IFERROR((Table1[[#This Row],[الكمية 
الفعلية
/م3]]-Table1[[#This Row],[الكمية 
المنتجة
/م3
 ]]),"")</f>
        <v>0</v>
      </c>
      <c r="AU552" s="18"/>
      <c r="AV552" s="18"/>
      <c r="AW552" s="1"/>
      <c r="AX552" s="1"/>
      <c r="AY552" s="1"/>
      <c r="AZ552" s="1"/>
      <c r="BA552" s="1"/>
      <c r="BB552" s="1" t="e">
        <f t="shared" si="73"/>
        <v>#DIV/0!</v>
      </c>
      <c r="BC552" s="1"/>
      <c r="BD552" s="1" t="e">
        <f t="shared" si="75"/>
        <v>#DIV/0!</v>
      </c>
      <c r="BE552" s="1"/>
      <c r="BF552" s="33">
        <f t="shared" si="74"/>
        <v>0</v>
      </c>
      <c r="BG552" s="11" t="e">
        <f t="shared" si="76"/>
        <v>#DIV/0!</v>
      </c>
      <c r="CB552"/>
      <c r="CC552"/>
      <c r="CD552"/>
      <c r="CE552" s="83"/>
      <c r="CF552"/>
      <c r="CG552"/>
      <c r="CH552"/>
      <c r="CI552"/>
      <c r="CJ552"/>
      <c r="CK552"/>
      <c r="CL552"/>
      <c r="CM552"/>
      <c r="CN552"/>
      <c r="CO552"/>
      <c r="CP552"/>
    </row>
    <row r="553" spans="1:94" ht="22.5" customHeight="1">
      <c r="A553" s="22">
        <v>44238</v>
      </c>
      <c r="B553" s="3" t="str">
        <f>TEXT(Table1[[#This Row],[Date]],"dddd")</f>
        <v>الخميس</v>
      </c>
      <c r="C553" s="3">
        <f>WEEKNUM(Table1[[#This Row],[Date]],16)</f>
        <v>7</v>
      </c>
      <c r="D553" s="3" t="str">
        <f>TEXT(Table1[[#This Row],[Date]],"mmmm")</f>
        <v>فبراير</v>
      </c>
      <c r="E553" s="3" t="str">
        <f>TEXT(Table1[[#This Row],[Date]],"yyyy")</f>
        <v>2021</v>
      </c>
      <c r="F553" s="3" t="s">
        <v>9</v>
      </c>
      <c r="G553" s="3">
        <v>515</v>
      </c>
      <c r="H553" s="5" t="s">
        <v>194</v>
      </c>
      <c r="I553" s="3" t="s">
        <v>135</v>
      </c>
      <c r="J553" s="3">
        <f>IFERROR(VLOOKUP(Table1[[#This Row],[FoamType]],$CB$1:$CC$25,2,FALSE),0)</f>
        <v>1.5</v>
      </c>
      <c r="K553" s="3">
        <v>40</v>
      </c>
      <c r="L553" s="3">
        <v>20</v>
      </c>
      <c r="M553" s="3">
        <v>24</v>
      </c>
      <c r="Q553" s="15">
        <v>30</v>
      </c>
      <c r="R553" s="3">
        <v>1840</v>
      </c>
      <c r="S553" s="3">
        <v>24</v>
      </c>
      <c r="T553" s="3">
        <f t="shared" ref="T553:T611" si="77">K553*L553*R553*S553/1000000</f>
        <v>35.328000000000003</v>
      </c>
      <c r="U553" s="4">
        <f t="shared" ref="U553:U557" si="78">K553*L553*M553*R553/1000000</f>
        <v>35.328000000000003</v>
      </c>
      <c r="X553" s="4">
        <f>IFERROR(   Table1[[#This Row],[البلوكات /م3]]+Table1[[#This Row],[البواقى
 المنصرفه
/م3]]-Table1[[#This Row],[البواقى
/م3]],0)</f>
        <v>0</v>
      </c>
      <c r="Y553" s="21">
        <f t="shared" si="72"/>
        <v>0</v>
      </c>
      <c r="AB553" s="15"/>
      <c r="AD553" s="9">
        <f>IFERROR((Table1[[#This Row],[إجمالى الإستهلاك
/م3]]-Table1[[#This Row],[الكمية 
المنتجة
/م3
 ]]),0)</f>
        <v>-35.328000000000003</v>
      </c>
      <c r="AE553" s="29">
        <f>IFERROR((Table1[[#This Row],[الهالك
/م3]]/Table1[[#This Row],[إجمالى الإستهلاك
/م3]]),0)</f>
        <v>0</v>
      </c>
      <c r="AG553" s="5">
        <f>IFERROR((Table1[[#This Row],[عدد
البلوكات]]*0.12),"")</f>
        <v>0</v>
      </c>
      <c r="AH55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23.552000000000003</v>
      </c>
      <c r="AJ553" s="59">
        <f>IFERROR(Table1[[#This Row],[Plan Hour]]/Table1[[#This Row],[ساعات
العمل
الفعلية]],0)</f>
        <v>0</v>
      </c>
      <c r="AK553" s="1">
        <f>IFERROR((Table1[[#This Row],[الكمية 
الفعلية
/م3]]-Table1[[#This Row],[الكمية 
المنتجة
/م3
 ]]),"")</f>
        <v>0</v>
      </c>
      <c r="AU553" s="18"/>
      <c r="AV553" s="18"/>
      <c r="AW553" s="1"/>
      <c r="AX553" s="1"/>
      <c r="AY553" s="1"/>
      <c r="AZ553" s="1"/>
      <c r="BA553" s="1"/>
      <c r="BB553" s="1" t="e">
        <f t="shared" si="73"/>
        <v>#DIV/0!</v>
      </c>
      <c r="BC553" s="1"/>
      <c r="BD553" s="1" t="e">
        <f t="shared" si="75"/>
        <v>#DIV/0!</v>
      </c>
      <c r="BE553" s="1"/>
      <c r="BF553" s="33">
        <f t="shared" si="74"/>
        <v>0</v>
      </c>
      <c r="BG553" s="11" t="e">
        <f t="shared" si="76"/>
        <v>#DIV/0!</v>
      </c>
      <c r="CB553"/>
      <c r="CC553"/>
      <c r="CD553"/>
      <c r="CE553" s="83"/>
      <c r="CF553"/>
      <c r="CG553"/>
      <c r="CH553"/>
      <c r="CI553"/>
      <c r="CJ553"/>
      <c r="CK553"/>
      <c r="CL553"/>
      <c r="CM553"/>
      <c r="CN553"/>
      <c r="CO553"/>
      <c r="CP553"/>
    </row>
    <row r="554" spans="1:94" ht="22.5" customHeight="1">
      <c r="A554" s="22">
        <v>44238</v>
      </c>
      <c r="B554" s="3" t="str">
        <f>TEXT(Table1[[#This Row],[Date]],"dddd")</f>
        <v>الخميس</v>
      </c>
      <c r="C554" s="3">
        <f>WEEKNUM(Table1[[#This Row],[Date]],16)</f>
        <v>7</v>
      </c>
      <c r="D554" s="3" t="str">
        <f>TEXT(Table1[[#This Row],[Date]],"mmmm")</f>
        <v>فبراير</v>
      </c>
      <c r="E554" s="3" t="str">
        <f>TEXT(Table1[[#This Row],[Date]],"yyyy")</f>
        <v>2021</v>
      </c>
      <c r="F554" s="3" t="s">
        <v>9</v>
      </c>
      <c r="G554" s="3">
        <v>673</v>
      </c>
      <c r="H554" s="5" t="s">
        <v>41</v>
      </c>
      <c r="I554" s="3" t="s">
        <v>85</v>
      </c>
      <c r="J554" s="3">
        <f>IFERROR(VLOOKUP(Table1[[#This Row],[FoamType]],$CB$1:$CC$25,2,FALSE),0)</f>
        <v>2.5</v>
      </c>
      <c r="K554" s="3">
        <v>40</v>
      </c>
      <c r="L554" s="3">
        <v>40</v>
      </c>
      <c r="M554" s="3">
        <v>19</v>
      </c>
      <c r="Q554" s="15">
        <v>20</v>
      </c>
      <c r="R554" s="3">
        <v>1</v>
      </c>
      <c r="S554" s="3">
        <v>19</v>
      </c>
      <c r="T554" s="3">
        <f t="shared" si="77"/>
        <v>3.04E-2</v>
      </c>
      <c r="U554" s="4">
        <f t="shared" si="78"/>
        <v>3.04E-2</v>
      </c>
      <c r="X554" s="4">
        <f>IFERROR(   Table1[[#This Row],[البلوكات /م3]]+Table1[[#This Row],[البواقى
 المنصرفه
/م3]]-Table1[[#This Row],[البواقى
/م3]],0)</f>
        <v>0</v>
      </c>
      <c r="Y554" s="21">
        <f t="shared" si="72"/>
        <v>0</v>
      </c>
      <c r="AB554" s="15"/>
      <c r="AD554" s="9">
        <f>IFERROR((Table1[[#This Row],[إجمالى الإستهلاك
/م3]]-Table1[[#This Row],[الكمية 
المنتجة
/م3
 ]]),0)</f>
        <v>-3.04E-2</v>
      </c>
      <c r="AE554" s="29">
        <f>IFERROR((Table1[[#This Row],[الهالك
/م3]]/Table1[[#This Row],[إجمالى الإستهلاك
/م3]]),0)</f>
        <v>0</v>
      </c>
      <c r="AG554" s="5">
        <f>IFERROR((Table1[[#This Row],[عدد
البلوكات]]*0.12),"")</f>
        <v>0</v>
      </c>
      <c r="AH55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1.2160000000000001E-2</v>
      </c>
      <c r="AJ554" s="59">
        <f>IFERROR(Table1[[#This Row],[Plan Hour]]/Table1[[#This Row],[ساعات
العمل
الفعلية]],0)</f>
        <v>0</v>
      </c>
      <c r="AK554" s="1">
        <f>IFERROR((Table1[[#This Row],[الكمية 
الفعلية
/م3]]-Table1[[#This Row],[الكمية 
المنتجة
/م3
 ]]),"")</f>
        <v>0</v>
      </c>
      <c r="AU554" s="18"/>
      <c r="AV554" s="18"/>
      <c r="AW554" s="1"/>
      <c r="AX554" s="1"/>
      <c r="AY554" s="1"/>
      <c r="AZ554" s="1"/>
      <c r="BA554" s="1"/>
      <c r="BB554" s="1" t="e">
        <f t="shared" si="73"/>
        <v>#DIV/0!</v>
      </c>
      <c r="BC554" s="1"/>
      <c r="BD554" s="1" t="e">
        <f t="shared" si="75"/>
        <v>#DIV/0!</v>
      </c>
      <c r="BE554" s="1"/>
      <c r="BF554" s="33">
        <f t="shared" si="74"/>
        <v>0</v>
      </c>
      <c r="BG554" s="11" t="e">
        <f t="shared" si="76"/>
        <v>#DIV/0!</v>
      </c>
      <c r="CB554"/>
      <c r="CC554"/>
      <c r="CD554"/>
      <c r="CE554" s="83"/>
      <c r="CF554"/>
      <c r="CG554"/>
      <c r="CH554"/>
      <c r="CI554"/>
      <c r="CJ554"/>
      <c r="CK554"/>
      <c r="CL554"/>
      <c r="CM554"/>
      <c r="CN554"/>
      <c r="CO554"/>
      <c r="CP554"/>
    </row>
    <row r="555" spans="1:94" ht="22.5" customHeight="1">
      <c r="A555" s="22">
        <v>44238</v>
      </c>
      <c r="B555" s="3" t="str">
        <f>TEXT(Table1[[#This Row],[Date]],"dddd")</f>
        <v>الخميس</v>
      </c>
      <c r="C555" s="3">
        <f>WEEKNUM(Table1[[#This Row],[Date]],16)</f>
        <v>7</v>
      </c>
      <c r="D555" s="3" t="str">
        <f>TEXT(Table1[[#This Row],[Date]],"mmmm")</f>
        <v>فبراير</v>
      </c>
      <c r="E555" s="3" t="str">
        <f>TEXT(Table1[[#This Row],[Date]],"yyyy")</f>
        <v>2021</v>
      </c>
      <c r="F555" s="3" t="s">
        <v>9</v>
      </c>
      <c r="G555" s="3">
        <v>674</v>
      </c>
      <c r="H555" s="5" t="s">
        <v>213</v>
      </c>
      <c r="I555" s="3" t="s">
        <v>85</v>
      </c>
      <c r="J555" s="3">
        <f>IFERROR(VLOOKUP(Table1[[#This Row],[FoamType]],$CB$1:$CC$25,2,FALSE),0)</f>
        <v>2.5</v>
      </c>
      <c r="K555" s="3">
        <v>40</v>
      </c>
      <c r="L555" s="3">
        <v>40</v>
      </c>
      <c r="M555" s="3">
        <v>19</v>
      </c>
      <c r="Q555" s="15">
        <v>20</v>
      </c>
      <c r="R555" s="3">
        <v>1</v>
      </c>
      <c r="S555" s="3">
        <v>19</v>
      </c>
      <c r="T555" s="3">
        <v>1.5</v>
      </c>
      <c r="U555" s="4">
        <f t="shared" si="78"/>
        <v>3.04E-2</v>
      </c>
      <c r="X555" s="4">
        <f>IFERROR(   Table1[[#This Row],[البلوكات /م3]]+Table1[[#This Row],[البواقى
 المنصرفه
/م3]]-Table1[[#This Row],[البواقى
/م3]],0)</f>
        <v>0</v>
      </c>
      <c r="Y555" s="21">
        <f t="shared" si="72"/>
        <v>0</v>
      </c>
      <c r="AB555" s="15"/>
      <c r="AD555" s="9">
        <f>IFERROR((Table1[[#This Row],[إجمالى الإستهلاك
/م3]]-Table1[[#This Row],[الكمية 
المنتجة
/م3
 ]]),0)</f>
        <v>-3.04E-2</v>
      </c>
      <c r="AE555" s="29">
        <f>IFERROR((Table1[[#This Row],[الهالك
/م3]]/Table1[[#This Row],[إجمالى الإستهلاك
/م3]]),0)</f>
        <v>0</v>
      </c>
      <c r="AG555" s="5">
        <f>IFERROR((Table1[[#This Row],[عدد
البلوكات]]*0.12),"")</f>
        <v>0</v>
      </c>
      <c r="AH55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1.2160000000000001E-2</v>
      </c>
      <c r="AJ555" s="59">
        <f>IFERROR(Table1[[#This Row],[Plan Hour]]/Table1[[#This Row],[ساعات
العمل
الفعلية]],0)</f>
        <v>0</v>
      </c>
      <c r="AK555" s="1">
        <f>IFERROR((Table1[[#This Row],[الكمية 
الفعلية
/م3]]-Table1[[#This Row],[الكمية 
المنتجة
/م3
 ]]),"")</f>
        <v>1.4696</v>
      </c>
      <c r="AU555" s="18"/>
      <c r="AV555" s="18"/>
      <c r="AW555" s="1"/>
      <c r="AX555" s="1"/>
      <c r="AY555" s="1"/>
      <c r="AZ555" s="1"/>
      <c r="BA555" s="1"/>
      <c r="BB555" s="1" t="e">
        <f t="shared" si="73"/>
        <v>#DIV/0!</v>
      </c>
      <c r="BC555" s="1"/>
      <c r="BD555" s="1" t="e">
        <f t="shared" si="75"/>
        <v>#DIV/0!</v>
      </c>
      <c r="BE555" s="1"/>
      <c r="BF555" s="33">
        <f t="shared" si="74"/>
        <v>0</v>
      </c>
      <c r="BG555" s="11" t="e">
        <f t="shared" si="76"/>
        <v>#DIV/0!</v>
      </c>
      <c r="CB555"/>
      <c r="CC555"/>
      <c r="CD555"/>
      <c r="CE555" s="83"/>
      <c r="CF555"/>
      <c r="CG555"/>
      <c r="CH555"/>
      <c r="CI555"/>
      <c r="CJ555"/>
      <c r="CK555"/>
      <c r="CL555"/>
      <c r="CM555"/>
      <c r="CN555"/>
      <c r="CO555"/>
      <c r="CP555"/>
    </row>
    <row r="556" spans="1:94" ht="22.5" customHeight="1">
      <c r="A556" s="22">
        <v>44238</v>
      </c>
      <c r="B556" s="3" t="str">
        <f>TEXT(Table1[[#This Row],[Date]],"dddd")</f>
        <v>الخميس</v>
      </c>
      <c r="C556" s="3">
        <f>WEEKNUM(Table1[[#This Row],[Date]],16)</f>
        <v>7</v>
      </c>
      <c r="D556" s="3" t="str">
        <f>TEXT(Table1[[#This Row],[Date]],"mmmm")</f>
        <v>فبراير</v>
      </c>
      <c r="E556" s="3" t="str">
        <f>TEXT(Table1[[#This Row],[Date]],"yyyy")</f>
        <v>2021</v>
      </c>
      <c r="F556" s="3" t="s">
        <v>9</v>
      </c>
      <c r="G556" s="3">
        <v>673</v>
      </c>
      <c r="H556" s="5" t="s">
        <v>41</v>
      </c>
      <c r="I556" s="3" t="s">
        <v>85</v>
      </c>
      <c r="J556" s="3">
        <f>IFERROR(VLOOKUP(Table1[[#This Row],[FoamType]],$CB$1:$CC$25,2,FALSE),0)</f>
        <v>2.5</v>
      </c>
      <c r="K556" s="3">
        <v>40</v>
      </c>
      <c r="L556" s="3">
        <v>40</v>
      </c>
      <c r="M556" s="3">
        <v>24</v>
      </c>
      <c r="Q556" s="15">
        <v>20</v>
      </c>
      <c r="R556" s="3">
        <v>1</v>
      </c>
      <c r="S556" s="3">
        <v>24</v>
      </c>
      <c r="T556" s="3">
        <v>1</v>
      </c>
      <c r="U556" s="4">
        <f t="shared" si="78"/>
        <v>3.8399999999999997E-2</v>
      </c>
      <c r="X556" s="4">
        <f>IFERROR(   Table1[[#This Row],[البلوكات /م3]]+Table1[[#This Row],[البواقى
 المنصرفه
/م3]]-Table1[[#This Row],[البواقى
/م3]],0)</f>
        <v>0</v>
      </c>
      <c r="Y556" s="21">
        <f t="shared" si="72"/>
        <v>0</v>
      </c>
      <c r="AB556" s="15"/>
      <c r="AD556" s="9">
        <f>IFERROR((Table1[[#This Row],[إجمالى الإستهلاك
/م3]]-Table1[[#This Row],[الكمية 
المنتجة
/م3
 ]]),0)</f>
        <v>-3.8399999999999997E-2</v>
      </c>
      <c r="AE556" s="29">
        <f>IFERROR((Table1[[#This Row],[الهالك
/م3]]/Table1[[#This Row],[إجمالى الإستهلاك
/م3]]),0)</f>
        <v>0</v>
      </c>
      <c r="AG556" s="5">
        <f>IFERROR((Table1[[#This Row],[عدد
البلوكات]]*0.12),"")</f>
        <v>0</v>
      </c>
      <c r="AH55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1.5359999999999999E-2</v>
      </c>
      <c r="AJ556" s="59">
        <f>IFERROR(Table1[[#This Row],[Plan Hour]]/Table1[[#This Row],[ساعات
العمل
الفعلية]],0)</f>
        <v>0</v>
      </c>
      <c r="AK556" s="1">
        <f>IFERROR((Table1[[#This Row],[الكمية 
الفعلية
/م3]]-Table1[[#This Row],[الكمية 
المنتجة
/م3
 ]]),"")</f>
        <v>0.96160000000000001</v>
      </c>
      <c r="AU556" s="18"/>
      <c r="AV556" s="18"/>
      <c r="AW556" s="1"/>
      <c r="AX556" s="1"/>
      <c r="AY556" s="1"/>
      <c r="AZ556" s="1"/>
      <c r="BA556" s="1"/>
      <c r="BB556" s="1" t="e">
        <f t="shared" si="73"/>
        <v>#DIV/0!</v>
      </c>
      <c r="BC556" s="1"/>
      <c r="BD556" s="1" t="e">
        <f t="shared" si="75"/>
        <v>#DIV/0!</v>
      </c>
      <c r="BE556" s="1"/>
      <c r="BF556" s="33">
        <f t="shared" si="74"/>
        <v>0</v>
      </c>
      <c r="BG556" s="11" t="e">
        <f t="shared" si="76"/>
        <v>#DIV/0!</v>
      </c>
      <c r="CB556"/>
      <c r="CC556"/>
      <c r="CD556"/>
      <c r="CE556" s="83"/>
      <c r="CF556"/>
      <c r="CG556"/>
      <c r="CH556"/>
      <c r="CI556"/>
      <c r="CJ556"/>
      <c r="CK556"/>
      <c r="CL556"/>
      <c r="CM556"/>
      <c r="CN556"/>
      <c r="CO556"/>
      <c r="CP556"/>
    </row>
    <row r="557" spans="1:94" ht="22.5" customHeight="1">
      <c r="A557" s="22">
        <v>44238</v>
      </c>
      <c r="B557" s="3" t="str">
        <f>TEXT(Table1[[#This Row],[Date]],"dddd")</f>
        <v>الخميس</v>
      </c>
      <c r="C557" s="3">
        <f>WEEKNUM(Table1[[#This Row],[Date]],16)</f>
        <v>7</v>
      </c>
      <c r="D557" s="3" t="str">
        <f>TEXT(Table1[[#This Row],[Date]],"mmmm")</f>
        <v>فبراير</v>
      </c>
      <c r="E557" s="3" t="str">
        <f>TEXT(Table1[[#This Row],[Date]],"yyyy")</f>
        <v>2021</v>
      </c>
      <c r="F557" s="3" t="s">
        <v>9</v>
      </c>
      <c r="G557" s="3">
        <v>586</v>
      </c>
      <c r="H557" s="5" t="s">
        <v>100</v>
      </c>
      <c r="I557" s="3" t="s">
        <v>92</v>
      </c>
      <c r="J557" s="3">
        <f>IFERROR(VLOOKUP(Table1[[#This Row],[FoamType]],$CB$1:$CC$25,2,FALSE),0)</f>
        <v>0.6</v>
      </c>
      <c r="K557" s="3">
        <v>3</v>
      </c>
      <c r="L557" s="3">
        <v>3</v>
      </c>
      <c r="M557" s="3">
        <v>3</v>
      </c>
      <c r="Q557" s="15">
        <v>20</v>
      </c>
      <c r="R557" s="3">
        <v>30430</v>
      </c>
      <c r="S557" s="3">
        <v>3.1</v>
      </c>
      <c r="T557" s="3">
        <v>1.75</v>
      </c>
      <c r="U557" s="4">
        <f t="shared" si="78"/>
        <v>0.82160999999999995</v>
      </c>
      <c r="X557" s="4">
        <f>IFERROR(   Table1[[#This Row],[البلوكات /م3]]+Table1[[#This Row],[البواقى
 المنصرفه
/م3]]-Table1[[#This Row],[البواقى
/م3]],0)</f>
        <v>0</v>
      </c>
      <c r="Y557" s="21">
        <f t="shared" si="72"/>
        <v>0</v>
      </c>
      <c r="AB557" s="15"/>
      <c r="AD557" s="9">
        <f>IFERROR((Table1[[#This Row],[إجمالى الإستهلاك
/م3]]-Table1[[#This Row],[الكمية 
المنتجة
/م3
 ]]),0)</f>
        <v>-0.82160999999999995</v>
      </c>
      <c r="AE557" s="29">
        <f>IFERROR((Table1[[#This Row],[الهالك
/م3]]/Table1[[#This Row],[إجمالى الإستهلاك
/م3]]),0)</f>
        <v>0</v>
      </c>
      <c r="AG557" s="5">
        <f>IFERROR((Table1[[#This Row],[عدد
البلوكات]]*0.12),"")</f>
        <v>0</v>
      </c>
      <c r="AH55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1.3693500000000001</v>
      </c>
      <c r="AJ557" s="59">
        <f>IFERROR(Table1[[#This Row],[Plan Hour]]/Table1[[#This Row],[ساعات
العمل
الفعلية]],0)</f>
        <v>0</v>
      </c>
      <c r="AK557" s="1">
        <f>IFERROR((Table1[[#This Row],[الكمية 
الفعلية
/م3]]-Table1[[#This Row],[الكمية 
المنتجة
/م3
 ]]),"")</f>
        <v>0.92839000000000005</v>
      </c>
      <c r="AU557" s="18"/>
      <c r="AV557" s="18"/>
      <c r="AW557" s="1"/>
      <c r="AX557" s="1"/>
      <c r="AY557" s="1"/>
      <c r="AZ557" s="1"/>
      <c r="BA557" s="1"/>
      <c r="BB557" s="1" t="e">
        <f t="shared" si="73"/>
        <v>#DIV/0!</v>
      </c>
      <c r="BC557" s="1"/>
      <c r="BD557" s="1" t="e">
        <f t="shared" si="75"/>
        <v>#DIV/0!</v>
      </c>
      <c r="BE557" s="1"/>
      <c r="BF557" s="33">
        <f t="shared" si="74"/>
        <v>0</v>
      </c>
      <c r="BG557" s="11" t="e">
        <f t="shared" si="76"/>
        <v>#DIV/0!</v>
      </c>
      <c r="CB557"/>
      <c r="CC557"/>
      <c r="CD557"/>
      <c r="CE557" s="83"/>
      <c r="CF557"/>
      <c r="CG557"/>
      <c r="CH557"/>
      <c r="CI557"/>
      <c r="CJ557"/>
      <c r="CK557"/>
      <c r="CL557"/>
      <c r="CM557"/>
      <c r="CN557"/>
      <c r="CO557"/>
      <c r="CP557"/>
    </row>
    <row r="558" spans="1:94" ht="22.5" customHeight="1">
      <c r="A558" s="22">
        <v>44238</v>
      </c>
      <c r="B558" s="3" t="str">
        <f>TEXT(Table1[[#This Row],[Date]],"dddd")</f>
        <v>الخميس</v>
      </c>
      <c r="C558" s="3">
        <f>WEEKNUM(Table1[[#This Row],[Date]],16)</f>
        <v>7</v>
      </c>
      <c r="D558" s="3" t="str">
        <f>TEXT(Table1[[#This Row],[Date]],"mmmm")</f>
        <v>فبراير</v>
      </c>
      <c r="E558" s="3" t="str">
        <f>TEXT(Table1[[#This Row],[Date]],"yyyy")</f>
        <v>2021</v>
      </c>
      <c r="F558" s="3" t="s">
        <v>9</v>
      </c>
      <c r="G558" s="3">
        <v>608</v>
      </c>
      <c r="H558" s="5" t="s">
        <v>206</v>
      </c>
      <c r="I558" s="3" t="s">
        <v>92</v>
      </c>
      <c r="J558" s="3">
        <f>IFERROR(VLOOKUP(Table1[[#This Row],[FoamType]],$CB$1:$CC$25,2,FALSE),0)</f>
        <v>0.6</v>
      </c>
      <c r="K558" s="3">
        <v>56</v>
      </c>
      <c r="L558" s="3">
        <v>38</v>
      </c>
      <c r="M558" s="3">
        <v>2</v>
      </c>
      <c r="Q558" s="15">
        <v>8</v>
      </c>
      <c r="R558" s="3">
        <v>1100</v>
      </c>
      <c r="S558" s="3">
        <v>2.2000000000000002</v>
      </c>
      <c r="T558" s="3">
        <f t="shared" si="77"/>
        <v>5.1497599999999997</v>
      </c>
      <c r="U558" s="4">
        <f t="shared" ref="U558:U609" si="79">K558*L558*M558*R558/1000000</f>
        <v>4.6816000000000004</v>
      </c>
      <c r="W558" s="4">
        <v>10</v>
      </c>
      <c r="X558" s="4">
        <f>IFERROR(   Table1[[#This Row],[البلوكات /م3]]+Table1[[#This Row],[البواقى
 المنصرفه
/م3]]-Table1[[#This Row],[البواقى
/م3]],0)</f>
        <v>5.5400000000000009</v>
      </c>
      <c r="Y558" s="21">
        <f t="shared" si="72"/>
        <v>7.32</v>
      </c>
      <c r="Z558" s="3">
        <v>1</v>
      </c>
      <c r="AA558" s="12">
        <v>2.2200000000000002</v>
      </c>
      <c r="AB558" s="15">
        <v>8</v>
      </c>
      <c r="AC558" s="20">
        <v>4</v>
      </c>
      <c r="AD558" s="9">
        <f>IFERROR((Table1[[#This Row],[إجمالى الإستهلاك
/م3]]-Table1[[#This Row],[الكمية 
المنتجة
/م3
 ]]),0)</f>
        <v>0.8584000000000005</v>
      </c>
      <c r="AE558" s="29">
        <f>IFERROR((Table1[[#This Row],[الهالك
/م3]]/Table1[[#This Row],[إجمالى الإستهلاك
/م3]]),0)</f>
        <v>0.15494584837545133</v>
      </c>
      <c r="AG558" s="5">
        <f>IFERROR((Table1[[#This Row],[عدد
البلوكات]]*0.12),"")</f>
        <v>0.12</v>
      </c>
      <c r="AH55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7.802666666666668</v>
      </c>
      <c r="AJ558" s="59">
        <f>IFERROR(Table1[[#This Row],[Plan Hour]]/Table1[[#This Row],[ساعات
العمل
الفعلية]],0)</f>
        <v>0</v>
      </c>
      <c r="AK558" s="1">
        <f>IFERROR((Table1[[#This Row],[الكمية 
الفعلية
/م3]]-Table1[[#This Row],[الكمية 
المنتجة
/م3
 ]]),"")</f>
        <v>0.46815999999999924</v>
      </c>
      <c r="AU558" s="18"/>
      <c r="AV558" s="18"/>
      <c r="AW558" s="1"/>
      <c r="AX558" s="1"/>
      <c r="AY558" s="1"/>
      <c r="AZ558" s="1"/>
      <c r="BA558" s="1"/>
      <c r="BB558" s="1" t="e">
        <f t="shared" si="73"/>
        <v>#DIV/0!</v>
      </c>
      <c r="BC558" s="1"/>
      <c r="BD558" s="1" t="e">
        <f t="shared" si="75"/>
        <v>#DIV/0!</v>
      </c>
      <c r="BE558" s="1"/>
      <c r="BF558" s="33">
        <f t="shared" si="74"/>
        <v>0</v>
      </c>
      <c r="BG558" s="11" t="e">
        <f t="shared" si="76"/>
        <v>#DIV/0!</v>
      </c>
      <c r="CB558"/>
      <c r="CC558"/>
      <c r="CD558"/>
      <c r="CE558" s="83"/>
      <c r="CF558"/>
      <c r="CG558"/>
      <c r="CH558"/>
      <c r="CI558"/>
      <c r="CJ558"/>
      <c r="CK558"/>
      <c r="CL558"/>
      <c r="CM558"/>
      <c r="CN558"/>
      <c r="CO558"/>
      <c r="CP558"/>
    </row>
    <row r="559" spans="1:94" ht="22.5" customHeight="1">
      <c r="A559" s="22">
        <v>44238</v>
      </c>
      <c r="B559" s="3" t="str">
        <f>TEXT(Table1[[#This Row],[Date]],"dddd")</f>
        <v>الخميس</v>
      </c>
      <c r="C559" s="3">
        <f>WEEKNUM(Table1[[#This Row],[Date]],16)</f>
        <v>7</v>
      </c>
      <c r="D559" s="3" t="str">
        <f>TEXT(Table1[[#This Row],[Date]],"mmmm")</f>
        <v>فبراير</v>
      </c>
      <c r="E559" s="3" t="str">
        <f>TEXT(Table1[[#This Row],[Date]],"yyyy")</f>
        <v>2021</v>
      </c>
      <c r="F559" s="3" t="s">
        <v>9</v>
      </c>
      <c r="G559" s="3">
        <v>680</v>
      </c>
      <c r="H559" s="5" t="s">
        <v>25</v>
      </c>
      <c r="I559" s="3" t="s">
        <v>96</v>
      </c>
      <c r="J559" s="3">
        <f>IFERROR(VLOOKUP(Table1[[#This Row],[FoamType]],$CB$1:$CC$25,2,FALSE),0)</f>
        <v>200</v>
      </c>
      <c r="K559" s="3">
        <v>45.5</v>
      </c>
      <c r="L559" s="3">
        <v>29.5</v>
      </c>
      <c r="M559" s="3">
        <v>52.2</v>
      </c>
      <c r="Q559" s="15">
        <v>15</v>
      </c>
      <c r="R559" s="3">
        <v>4</v>
      </c>
      <c r="S559" s="3">
        <v>52.2</v>
      </c>
      <c r="T559" s="3">
        <f t="shared" si="77"/>
        <v>0.28026180000000001</v>
      </c>
      <c r="U559" s="4">
        <f t="shared" si="79"/>
        <v>0.28026180000000001</v>
      </c>
      <c r="X559" s="4">
        <f>IFERROR(   Table1[[#This Row],[البلوكات /م3]]+Table1[[#This Row],[البواقى
 المنصرفه
/م3]]-Table1[[#This Row],[البواقى
/م3]],0)</f>
        <v>0.8</v>
      </c>
      <c r="Y559" s="21">
        <f t="shared" si="72"/>
        <v>0</v>
      </c>
      <c r="AA559" s="12">
        <v>0.8</v>
      </c>
      <c r="AB559" s="15">
        <v>15</v>
      </c>
      <c r="AC559" s="20">
        <v>0</v>
      </c>
      <c r="AD559" s="9">
        <f>IFERROR((Table1[[#This Row],[إجمالى الإستهلاك
/م3]]-Table1[[#This Row],[الكمية 
المنتجة
/م3
 ]]),0)</f>
        <v>0.51973820000000004</v>
      </c>
      <c r="AE559" s="29">
        <f>IFERROR((Table1[[#This Row],[الهالك
/م3]]/Table1[[#This Row],[إجمالى الإستهلاك
/م3]]),0)</f>
        <v>0.64967275000000002</v>
      </c>
      <c r="AG559" s="5">
        <f>IFERROR((Table1[[#This Row],[عدد
البلوكات]]*0.12),"")</f>
        <v>0</v>
      </c>
      <c r="AH55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0.02</v>
      </c>
      <c r="AJ559" s="59">
        <f>IFERROR(Table1[[#This Row],[Plan Hour]]/Table1[[#This Row],[ساعات
العمل
الفعلية]],0)</f>
        <v>0</v>
      </c>
      <c r="AK559" s="1">
        <f>IFERROR((Table1[[#This Row],[الكمية 
الفعلية
/م3]]-Table1[[#This Row],[الكمية 
المنتجة
/م3
 ]]),"")</f>
        <v>0</v>
      </c>
      <c r="AU559" s="18"/>
      <c r="AV559" s="18"/>
      <c r="AW559" s="1"/>
      <c r="AX559" s="1"/>
      <c r="AY559" s="1"/>
      <c r="AZ559" s="1"/>
      <c r="BA559" s="1"/>
      <c r="BB559" s="1" t="e">
        <f t="shared" si="73"/>
        <v>#DIV/0!</v>
      </c>
      <c r="BC559" s="1"/>
      <c r="BD559" s="1" t="e">
        <f t="shared" si="75"/>
        <v>#DIV/0!</v>
      </c>
      <c r="BE559" s="1"/>
      <c r="BF559" s="33">
        <f t="shared" si="74"/>
        <v>0</v>
      </c>
      <c r="BG559" s="11" t="e">
        <f t="shared" si="76"/>
        <v>#DIV/0!</v>
      </c>
      <c r="CB559"/>
      <c r="CC559"/>
      <c r="CD559"/>
      <c r="CE559" s="83"/>
      <c r="CF559"/>
      <c r="CG559"/>
      <c r="CH559"/>
      <c r="CI559"/>
      <c r="CJ559"/>
      <c r="CK559"/>
      <c r="CL559"/>
      <c r="CM559"/>
      <c r="CN559"/>
      <c r="CO559"/>
      <c r="CP559"/>
    </row>
    <row r="560" spans="1:94" ht="22.5" customHeight="1">
      <c r="A560" s="22">
        <v>44238</v>
      </c>
      <c r="B560" s="3" t="str">
        <f>TEXT(Table1[[#This Row],[Date]],"dddd")</f>
        <v>الخميس</v>
      </c>
      <c r="C560" s="3">
        <f>WEEKNUM(Table1[[#This Row],[Date]],16)</f>
        <v>7</v>
      </c>
      <c r="D560" s="3" t="str">
        <f>TEXT(Table1[[#This Row],[Date]],"mmmm")</f>
        <v>فبراير</v>
      </c>
      <c r="E560" s="3" t="str">
        <f>TEXT(Table1[[#This Row],[Date]],"yyyy")</f>
        <v>2021</v>
      </c>
      <c r="F560" s="3" t="s">
        <v>9</v>
      </c>
      <c r="G560" s="3">
        <v>680</v>
      </c>
      <c r="H560" s="5" t="s">
        <v>25</v>
      </c>
      <c r="I560" s="3" t="s">
        <v>96</v>
      </c>
      <c r="J560" s="3">
        <f>IFERROR(VLOOKUP(Table1[[#This Row],[FoamType]],$CB$1:$CC$25,2,FALSE),0)</f>
        <v>200</v>
      </c>
      <c r="K560" s="3">
        <v>34.799999999999997</v>
      </c>
      <c r="L560" s="3">
        <v>41.2</v>
      </c>
      <c r="M560" s="3">
        <v>11.4</v>
      </c>
      <c r="Q560" s="15">
        <v>15</v>
      </c>
      <c r="R560" s="3">
        <v>4</v>
      </c>
      <c r="S560" s="3">
        <v>11.4</v>
      </c>
      <c r="T560" s="3">
        <f t="shared" si="77"/>
        <v>6.5379456000000002E-2</v>
      </c>
      <c r="U560" s="4">
        <f t="shared" si="79"/>
        <v>6.5379456000000002E-2</v>
      </c>
      <c r="X560" s="4">
        <f>IFERROR(   Table1[[#This Row],[البلوكات /م3]]+Table1[[#This Row],[البواقى
 المنصرفه
/م3]]-Table1[[#This Row],[البواقى
/م3]],0)</f>
        <v>0</v>
      </c>
      <c r="Y560" s="21">
        <f t="shared" si="72"/>
        <v>0</v>
      </c>
      <c r="AB560" s="15"/>
      <c r="AD560" s="9">
        <f>IFERROR((Table1[[#This Row],[إجمالى الإستهلاك
/م3]]-Table1[[#This Row],[الكمية 
المنتجة
/م3
 ]]),0)</f>
        <v>-6.5379456000000002E-2</v>
      </c>
      <c r="AE560" s="29">
        <f>IFERROR((Table1[[#This Row],[الهالك
/م3]]/Table1[[#This Row],[إجمالى الإستهلاك
/م3]]),0)</f>
        <v>0</v>
      </c>
      <c r="AG560" s="5">
        <f>IFERROR((Table1[[#This Row],[عدد
البلوكات]]*0.12),"")</f>
        <v>0</v>
      </c>
      <c r="AH56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0.02</v>
      </c>
      <c r="AJ560" s="59">
        <f>IFERROR(Table1[[#This Row],[Plan Hour]]/Table1[[#This Row],[ساعات
العمل
الفعلية]],0)</f>
        <v>0</v>
      </c>
      <c r="AK560" s="1">
        <f>IFERROR((Table1[[#This Row],[الكمية 
الفعلية
/م3]]-Table1[[#This Row],[الكمية 
المنتجة
/م3
 ]]),"")</f>
        <v>0</v>
      </c>
      <c r="AU560" s="18"/>
      <c r="AV560" s="18"/>
      <c r="AW560" s="1"/>
      <c r="AX560" s="1"/>
      <c r="AY560" s="1"/>
      <c r="AZ560" s="1"/>
      <c r="BA560" s="1"/>
      <c r="BB560" s="1" t="e">
        <f t="shared" si="73"/>
        <v>#DIV/0!</v>
      </c>
      <c r="BC560" s="1"/>
      <c r="BD560" s="1" t="e">
        <f t="shared" si="75"/>
        <v>#DIV/0!</v>
      </c>
      <c r="BE560" s="1"/>
      <c r="BF560" s="33">
        <f t="shared" si="74"/>
        <v>0</v>
      </c>
      <c r="BG560" s="11" t="e">
        <f t="shared" si="76"/>
        <v>#DIV/0!</v>
      </c>
      <c r="CB560"/>
      <c r="CC560"/>
      <c r="CD560"/>
      <c r="CE560" s="83"/>
      <c r="CF560"/>
      <c r="CG560"/>
      <c r="CH560"/>
      <c r="CI560"/>
      <c r="CJ560"/>
      <c r="CK560"/>
      <c r="CL560"/>
      <c r="CM560"/>
      <c r="CN560"/>
      <c r="CO560"/>
      <c r="CP560"/>
    </row>
    <row r="561" spans="1:94" ht="22.5" customHeight="1">
      <c r="A561" s="22">
        <v>44238</v>
      </c>
      <c r="B561" s="3" t="str">
        <f>TEXT(Table1[[#This Row],[Date]],"dddd")</f>
        <v>الخميس</v>
      </c>
      <c r="C561" s="3">
        <f>WEEKNUM(Table1[[#This Row],[Date]],16)</f>
        <v>7</v>
      </c>
      <c r="D561" s="3" t="str">
        <f>TEXT(Table1[[#This Row],[Date]],"mmmm")</f>
        <v>فبراير</v>
      </c>
      <c r="E561" s="3" t="str">
        <f>TEXT(Table1[[#This Row],[Date]],"yyyy")</f>
        <v>2021</v>
      </c>
      <c r="F561" s="3" t="s">
        <v>9</v>
      </c>
      <c r="G561" s="3">
        <v>680</v>
      </c>
      <c r="H561" s="5" t="s">
        <v>25</v>
      </c>
      <c r="I561" s="3" t="s">
        <v>96</v>
      </c>
      <c r="J561" s="3">
        <f>IFERROR(VLOOKUP(Table1[[#This Row],[FoamType]],$CB$1:$CC$25,2,FALSE),0)</f>
        <v>200</v>
      </c>
      <c r="K561" s="3">
        <v>36</v>
      </c>
      <c r="L561" s="3">
        <v>22.5</v>
      </c>
      <c r="M561" s="3">
        <v>12.5</v>
      </c>
      <c r="Q561" s="15">
        <v>15</v>
      </c>
      <c r="R561" s="3">
        <v>6</v>
      </c>
      <c r="S561" s="3">
        <v>12.5</v>
      </c>
      <c r="T561" s="3">
        <f t="shared" si="77"/>
        <v>6.0749999999999998E-2</v>
      </c>
      <c r="U561" s="4">
        <f t="shared" si="79"/>
        <v>6.0749999999999998E-2</v>
      </c>
      <c r="X561" s="4">
        <f>IFERROR(   Table1[[#This Row],[البلوكات /م3]]+Table1[[#This Row],[البواقى
 المنصرفه
/م3]]-Table1[[#This Row],[البواقى
/م3]],0)</f>
        <v>0</v>
      </c>
      <c r="Y561" s="21">
        <f t="shared" ref="Y561:Y619" si="80">Z561*7.32</f>
        <v>0</v>
      </c>
      <c r="AB561" s="15"/>
      <c r="AD561" s="9">
        <f>IFERROR((Table1[[#This Row],[إجمالى الإستهلاك
/م3]]-Table1[[#This Row],[الكمية 
المنتجة
/م3
 ]]),0)</f>
        <v>-6.0749999999999998E-2</v>
      </c>
      <c r="AE561" s="29">
        <f>IFERROR((Table1[[#This Row],[الهالك
/م3]]/Table1[[#This Row],[إجمالى الإستهلاك
/م3]]),0)</f>
        <v>0</v>
      </c>
      <c r="AG561" s="5">
        <f>IFERROR((Table1[[#This Row],[عدد
البلوكات]]*0.12),"")</f>
        <v>0</v>
      </c>
      <c r="AH56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0.03</v>
      </c>
      <c r="AJ561" s="59">
        <f>IFERROR(Table1[[#This Row],[Plan Hour]]/Table1[[#This Row],[ساعات
العمل
الفعلية]],0)</f>
        <v>0</v>
      </c>
      <c r="AK561" s="1">
        <f>IFERROR((Table1[[#This Row],[الكمية 
الفعلية
/م3]]-Table1[[#This Row],[الكمية 
المنتجة
/م3
 ]]),"")</f>
        <v>0</v>
      </c>
      <c r="AU561" s="18"/>
      <c r="AV561" s="18"/>
      <c r="AW561" s="1"/>
      <c r="AX561" s="1"/>
      <c r="AY561" s="1"/>
      <c r="AZ561" s="1"/>
      <c r="BA561" s="1"/>
      <c r="BB561" s="1" t="e">
        <f t="shared" si="73"/>
        <v>#DIV/0!</v>
      </c>
      <c r="BC561" s="1"/>
      <c r="BD561" s="1" t="e">
        <f t="shared" si="75"/>
        <v>#DIV/0!</v>
      </c>
      <c r="BE561" s="1"/>
      <c r="BF561" s="33">
        <f t="shared" si="74"/>
        <v>0</v>
      </c>
      <c r="BG561" s="11" t="e">
        <f t="shared" si="76"/>
        <v>#DIV/0!</v>
      </c>
      <c r="CB561"/>
      <c r="CC561"/>
      <c r="CD561"/>
      <c r="CE561" s="83"/>
      <c r="CF561"/>
      <c r="CG561"/>
      <c r="CH561"/>
      <c r="CI561"/>
      <c r="CJ561"/>
      <c r="CK561"/>
      <c r="CL561"/>
      <c r="CM561"/>
      <c r="CN561"/>
      <c r="CO561"/>
      <c r="CP561"/>
    </row>
    <row r="562" spans="1:94" ht="22.5" customHeight="1">
      <c r="A562" s="22">
        <v>44240</v>
      </c>
      <c r="B562" s="9" t="str">
        <f>TEXT(Table1[[#This Row],[Date]],"dddd")</f>
        <v>السبت</v>
      </c>
      <c r="C562" s="9">
        <f>WEEKNUM(Table1[[#This Row],[Date]],16)</f>
        <v>8</v>
      </c>
      <c r="D562" s="9" t="str">
        <f>TEXT(Table1[[#This Row],[Date]],"mmmm")</f>
        <v>فبراير</v>
      </c>
      <c r="E562" s="9" t="str">
        <f>TEXT(Table1[[#This Row],[Date]],"yyyy")</f>
        <v>2021</v>
      </c>
      <c r="F562" s="9" t="s">
        <v>9</v>
      </c>
      <c r="G562" s="9">
        <v>650</v>
      </c>
      <c r="H562" s="9"/>
      <c r="I562" s="9" t="s">
        <v>86</v>
      </c>
      <c r="J562" s="3">
        <f>IFERROR(VLOOKUP(Table1[[#This Row],[FoamType]],$CB$1:$CC$25,2,FALSE),0)</f>
        <v>3</v>
      </c>
      <c r="K562" s="9">
        <v>200</v>
      </c>
      <c r="L562" s="9">
        <v>100</v>
      </c>
      <c r="M562" s="9">
        <v>3</v>
      </c>
      <c r="N562" s="9"/>
      <c r="O562" s="9"/>
      <c r="P562" s="9"/>
      <c r="Q562" s="9">
        <v>17</v>
      </c>
      <c r="R562" s="9"/>
      <c r="S562" s="9">
        <v>3.1</v>
      </c>
      <c r="T562" s="9">
        <v>12.5</v>
      </c>
      <c r="U562" s="9">
        <v>12</v>
      </c>
      <c r="V562" s="9"/>
      <c r="W562" s="9">
        <v>17</v>
      </c>
      <c r="X562" s="9">
        <f>IFERROR(   Table1[[#This Row],[البلوكات /م3]]+Table1[[#This Row],[البواقى
 المنصرفه
/م3]]-Table1[[#This Row],[البواقى
/م3]],0)</f>
        <v>14.64</v>
      </c>
      <c r="Y562" s="9">
        <f t="shared" si="80"/>
        <v>14.64</v>
      </c>
      <c r="Z562" s="9">
        <v>2</v>
      </c>
      <c r="AA562" s="9">
        <v>0</v>
      </c>
      <c r="AB562" s="9">
        <v>17</v>
      </c>
      <c r="AC562" s="9">
        <v>0</v>
      </c>
      <c r="AD562" s="9">
        <f>IFERROR((Table1[[#This Row],[إجمالى الإستهلاك
/م3]]-Table1[[#This Row],[الكمية 
المنتجة
/م3
 ]]),0)</f>
        <v>2.6400000000000006</v>
      </c>
      <c r="AE562" s="29">
        <f>IFERROR((Table1[[#This Row],[الهالك
/م3]]/Table1[[#This Row],[إجمالى الإستهلاك
/م3]]),0)</f>
        <v>0.18032786885245905</v>
      </c>
      <c r="AF562" s="9"/>
      <c r="AG562" s="9">
        <f>IFERROR((Table1[[#This Row],[عدد
البلوكات]]*0.12),"")</f>
        <v>0.24</v>
      </c>
      <c r="AH562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I562" s="9">
        <v>67</v>
      </c>
      <c r="AJ562" s="60">
        <f>IFERROR(Table1[[#This Row],[Plan Hour]]/Table1[[#This Row],[ساعات
العمل
الفعلية]],0)</f>
        <v>5.9701492537313432E-2</v>
      </c>
      <c r="AK562" s="9">
        <f>IFERROR((Table1[[#This Row],[الكمية 
الفعلية
/م3]]-Table1[[#This Row],[الكمية 
المنتجة
/م3
 ]]),"")</f>
        <v>0.5</v>
      </c>
      <c r="AL562" s="9"/>
      <c r="AM562" s="9">
        <v>1.05</v>
      </c>
      <c r="AN562" s="9"/>
      <c r="AO562" s="9">
        <v>1.97</v>
      </c>
      <c r="AP562" s="9">
        <v>1.97</v>
      </c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 t="e">
        <f t="shared" si="73"/>
        <v>#DIV/0!</v>
      </c>
      <c r="BC562" s="9"/>
      <c r="BD562" s="9" t="e">
        <f t="shared" si="75"/>
        <v>#DIV/0!</v>
      </c>
      <c r="BE562" s="9"/>
      <c r="BF562" s="9">
        <f t="shared" si="74"/>
        <v>0</v>
      </c>
      <c r="BG562" s="9" t="e">
        <f t="shared" si="76"/>
        <v>#DIV/0!</v>
      </c>
      <c r="CB562"/>
      <c r="CC562"/>
      <c r="CD562"/>
      <c r="CE562" s="83"/>
      <c r="CF562"/>
      <c r="CG562"/>
      <c r="CH562"/>
      <c r="CI562"/>
      <c r="CJ562"/>
      <c r="CK562"/>
      <c r="CL562"/>
      <c r="CM562"/>
      <c r="CN562"/>
      <c r="CO562"/>
      <c r="CP562"/>
    </row>
    <row r="563" spans="1:94" ht="22.5" customHeight="1">
      <c r="A563" s="22">
        <v>44240</v>
      </c>
      <c r="B563" s="3" t="str">
        <f>TEXT(Table1[[#This Row],[Date]],"dddd")</f>
        <v>السبت</v>
      </c>
      <c r="C563" s="3">
        <f>WEEKNUM(Table1[[#This Row],[Date]],16)</f>
        <v>8</v>
      </c>
      <c r="D563" s="3" t="str">
        <f>TEXT(Table1[[#This Row],[Date]],"mmmm")</f>
        <v>فبراير</v>
      </c>
      <c r="E563" s="3" t="str">
        <f>TEXT(Table1[[#This Row],[Date]],"yyyy")</f>
        <v>2021</v>
      </c>
      <c r="F563" s="3" t="s">
        <v>9</v>
      </c>
      <c r="G563" s="3">
        <v>654</v>
      </c>
      <c r="I563" s="3" t="s">
        <v>136</v>
      </c>
      <c r="J563" s="3">
        <f>IFERROR(VLOOKUP(Table1[[#This Row],[FoamType]],$CB$1:$CC$25,2,FALSE),0)</f>
        <v>1.5</v>
      </c>
      <c r="K563" s="3">
        <v>200</v>
      </c>
      <c r="L563" s="3">
        <v>100</v>
      </c>
      <c r="M563" s="3">
        <v>2</v>
      </c>
      <c r="Q563" s="15">
        <v>35</v>
      </c>
      <c r="S563" s="3">
        <v>2.1</v>
      </c>
      <c r="T563" s="3">
        <v>8.1999999999999993</v>
      </c>
      <c r="U563" s="4">
        <v>8</v>
      </c>
      <c r="W563" s="4" t="s">
        <v>42</v>
      </c>
      <c r="X563" s="4">
        <f>IFERROR(   Table1[[#This Row],[البلوكات /م3]]+Table1[[#This Row],[البواقى
 المنصرفه
/م3]]-Table1[[#This Row],[البواقى
/م3]],0)</f>
        <v>9.620000000000001</v>
      </c>
      <c r="Y563" s="21">
        <f t="shared" si="80"/>
        <v>7.32</v>
      </c>
      <c r="Z563" s="3">
        <v>1</v>
      </c>
      <c r="AA563" s="12">
        <v>5.8</v>
      </c>
      <c r="AB563" s="15">
        <v>35</v>
      </c>
      <c r="AC563" s="20">
        <v>3.5</v>
      </c>
      <c r="AD563" s="9">
        <f>IFERROR((Table1[[#This Row],[إجمالى الإستهلاك
/م3]]-Table1[[#This Row],[الكمية 
المنتجة
/م3
 ]]),0)</f>
        <v>1.620000000000001</v>
      </c>
      <c r="AE563" s="29">
        <f>IFERROR((Table1[[#This Row],[الهالك
/م3]]/Table1[[#This Row],[إجمالى الإستهلاك
/م3]]),0)</f>
        <v>0.16839916839916849</v>
      </c>
      <c r="AG563" s="5">
        <f>IFERROR((Table1[[#This Row],[عدد
البلوكات]]*0.12),"")</f>
        <v>0.12</v>
      </c>
      <c r="AH56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5.333333333333333</v>
      </c>
      <c r="AJ563" s="59">
        <f>IFERROR(Table1[[#This Row],[Plan Hour]]/Table1[[#This Row],[ساعات
العمل
الفعلية]],0)</f>
        <v>0</v>
      </c>
      <c r="AK563" s="1">
        <f>IFERROR((Table1[[#This Row],[الكمية 
الفعلية
/م3]]-Table1[[#This Row],[الكمية 
المنتجة
/م3
 ]]),"")</f>
        <v>0.19999999999999929</v>
      </c>
      <c r="AP563" s="17">
        <v>1.05</v>
      </c>
      <c r="AU563" s="18"/>
      <c r="AV563" s="18"/>
      <c r="AW563" s="1"/>
      <c r="AX563" s="1"/>
      <c r="AY563" s="1"/>
      <c r="AZ563" s="1"/>
      <c r="BA563" s="1"/>
      <c r="BB563" s="1" t="e">
        <f t="shared" si="73"/>
        <v>#DIV/0!</v>
      </c>
      <c r="BC563" s="1"/>
      <c r="BD563" s="1" t="e">
        <f t="shared" si="75"/>
        <v>#DIV/0!</v>
      </c>
      <c r="BE563" s="1"/>
      <c r="BF563" s="33">
        <f t="shared" si="74"/>
        <v>0</v>
      </c>
      <c r="BG563" s="11" t="e">
        <f t="shared" si="76"/>
        <v>#DIV/0!</v>
      </c>
      <c r="CB563"/>
      <c r="CC563"/>
      <c r="CD563"/>
      <c r="CE563" s="83"/>
      <c r="CF563"/>
      <c r="CG563"/>
      <c r="CH563"/>
      <c r="CI563"/>
      <c r="CJ563"/>
      <c r="CK563"/>
      <c r="CL563"/>
      <c r="CM563"/>
      <c r="CN563"/>
      <c r="CO563"/>
      <c r="CP563"/>
    </row>
    <row r="564" spans="1:94" ht="22.5" customHeight="1">
      <c r="A564" s="22">
        <v>44240</v>
      </c>
      <c r="B564" s="3" t="str">
        <f>TEXT(Table1[[#This Row],[Date]],"dddd")</f>
        <v>السبت</v>
      </c>
      <c r="C564" s="3">
        <f>WEEKNUM(Table1[[#This Row],[Date]],16)</f>
        <v>8</v>
      </c>
      <c r="D564" s="3" t="str">
        <f>TEXT(Table1[[#This Row],[Date]],"mmmm")</f>
        <v>فبراير</v>
      </c>
      <c r="E564" s="3" t="str">
        <f>TEXT(Table1[[#This Row],[Date]],"yyyy")</f>
        <v>2021</v>
      </c>
      <c r="F564" s="3" t="s">
        <v>9</v>
      </c>
      <c r="G564" s="3">
        <v>631</v>
      </c>
      <c r="I564" s="3" t="s">
        <v>91</v>
      </c>
      <c r="J564" s="3">
        <f>IFERROR(VLOOKUP(Table1[[#This Row],[FoamType]],$CB$1:$CC$25,2,FALSE),0)</f>
        <v>1</v>
      </c>
      <c r="K564" s="3">
        <v>100</v>
      </c>
      <c r="L564" s="3">
        <v>50</v>
      </c>
      <c r="M564" s="3">
        <v>1</v>
      </c>
      <c r="Q564" s="15">
        <v>20</v>
      </c>
      <c r="R564" s="3">
        <v>300</v>
      </c>
      <c r="S564" s="3">
        <v>1.1000000000000001</v>
      </c>
      <c r="T564" s="3">
        <f t="shared" si="77"/>
        <v>1.6500000000000001</v>
      </c>
      <c r="U564" s="4">
        <f t="shared" si="79"/>
        <v>1.5</v>
      </c>
      <c r="X564" s="4">
        <f>IFERROR(   Table1[[#This Row],[البلوكات /م3]]+Table1[[#This Row],[البواقى
 المنصرفه
/م3]]-Table1[[#This Row],[البواقى
/م3]],0)</f>
        <v>1.6600000000000001</v>
      </c>
      <c r="Y564" s="21">
        <f t="shared" si="80"/>
        <v>0</v>
      </c>
      <c r="AA564" s="12">
        <v>4.66</v>
      </c>
      <c r="AB564" s="15">
        <v>20</v>
      </c>
      <c r="AC564" s="20">
        <v>3</v>
      </c>
      <c r="AD564" s="9">
        <f>IFERROR((Table1[[#This Row],[إجمالى الإستهلاك
/م3]]-Table1[[#This Row],[الكمية 
المنتجة
/م3
 ]]),0)</f>
        <v>0.16000000000000014</v>
      </c>
      <c r="AE564" s="29">
        <f>IFERROR((Table1[[#This Row],[الهالك
/م3]]/Table1[[#This Row],[إجمالى الإستهلاك
/م3]]),0)</f>
        <v>9.6385542168674773E-2</v>
      </c>
      <c r="AG564" s="5">
        <f>IFERROR((Table1[[#This Row],[عدد
البلوكات]]*0.12),"")</f>
        <v>0</v>
      </c>
      <c r="AH56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</v>
      </c>
      <c r="AJ564" s="59">
        <f>IFERROR(Table1[[#This Row],[Plan Hour]]/Table1[[#This Row],[ساعات
العمل
الفعلية]],0)</f>
        <v>0</v>
      </c>
      <c r="AK564" s="1">
        <f>IFERROR((Table1[[#This Row],[الكمية 
الفعلية
/م3]]-Table1[[#This Row],[الكمية 
المنتجة
/م3
 ]]),"")</f>
        <v>0.15000000000000013</v>
      </c>
      <c r="AU564" s="18"/>
      <c r="AV564" s="18"/>
      <c r="AW564" s="1"/>
      <c r="AX564" s="1"/>
      <c r="AY564" s="1"/>
      <c r="AZ564" s="1"/>
      <c r="BA564" s="1"/>
      <c r="BB564" s="1" t="e">
        <f t="shared" si="73"/>
        <v>#DIV/0!</v>
      </c>
      <c r="BC564" s="1"/>
      <c r="BD564" s="1" t="e">
        <f t="shared" si="75"/>
        <v>#DIV/0!</v>
      </c>
      <c r="BE564" s="1"/>
      <c r="BF564" s="33">
        <f t="shared" si="74"/>
        <v>0</v>
      </c>
      <c r="BG564" s="11" t="e">
        <f t="shared" si="76"/>
        <v>#DIV/0!</v>
      </c>
      <c r="CB564"/>
      <c r="CC564"/>
      <c r="CD564"/>
      <c r="CE564" s="83"/>
      <c r="CF564"/>
      <c r="CG564"/>
      <c r="CH564"/>
      <c r="CI564"/>
      <c r="CJ564"/>
      <c r="CK564"/>
      <c r="CL564"/>
      <c r="CM564"/>
      <c r="CN564"/>
      <c r="CO564"/>
      <c r="CP564"/>
    </row>
    <row r="565" spans="1:94" ht="22.5" customHeight="1">
      <c r="A565" s="22">
        <v>44240</v>
      </c>
      <c r="B565" s="3" t="str">
        <f>TEXT(Table1[[#This Row],[Date]],"dddd")</f>
        <v>السبت</v>
      </c>
      <c r="C565" s="3">
        <f>WEEKNUM(Table1[[#This Row],[Date]],16)</f>
        <v>8</v>
      </c>
      <c r="D565" s="3" t="str">
        <f>TEXT(Table1[[#This Row],[Date]],"mmmm")</f>
        <v>فبراير</v>
      </c>
      <c r="E565" s="3" t="str">
        <f>TEXT(Table1[[#This Row],[Date]],"yyyy")</f>
        <v>2021</v>
      </c>
      <c r="F565" s="3" t="s">
        <v>9</v>
      </c>
      <c r="G565" s="3">
        <v>575</v>
      </c>
      <c r="H565" s="5" t="s">
        <v>205</v>
      </c>
      <c r="I565" s="3" t="s">
        <v>96</v>
      </c>
      <c r="J565" s="3">
        <f>IFERROR(VLOOKUP(Table1[[#This Row],[FoamType]],$CB$1:$CC$25,2,FALSE),0)</f>
        <v>200</v>
      </c>
      <c r="K565" s="3">
        <v>18</v>
      </c>
      <c r="L565" s="3">
        <v>9</v>
      </c>
      <c r="M565" s="3">
        <v>9</v>
      </c>
      <c r="Q565" s="15">
        <v>17</v>
      </c>
      <c r="R565" s="3">
        <v>3250</v>
      </c>
      <c r="S565" s="3">
        <v>9.1</v>
      </c>
      <c r="T565" s="3">
        <f t="shared" si="77"/>
        <v>4.79115</v>
      </c>
      <c r="U565" s="4">
        <f t="shared" si="79"/>
        <v>4.7385000000000002</v>
      </c>
      <c r="W565" s="4">
        <v>17</v>
      </c>
      <c r="X565" s="4">
        <f>IFERROR(   Table1[[#This Row],[البلوكات /م3]]+Table1[[#This Row],[البواقى
 المنصرفه
/م3]]-Table1[[#This Row],[البواقى
/م3]],0)</f>
        <v>5.24</v>
      </c>
      <c r="Y565" s="21">
        <f t="shared" si="80"/>
        <v>7.32</v>
      </c>
      <c r="Z565" s="3">
        <v>1</v>
      </c>
      <c r="AA565" s="12">
        <v>0</v>
      </c>
      <c r="AB565" s="15">
        <v>17</v>
      </c>
      <c r="AC565" s="20">
        <v>2.08</v>
      </c>
      <c r="AD565" s="9">
        <f>IFERROR((Table1[[#This Row],[إجمالى الإستهلاك
/م3]]-Table1[[#This Row],[الكمية 
المنتجة
/م3
 ]]),0)</f>
        <v>0.50150000000000006</v>
      </c>
      <c r="AE565" s="29">
        <f>IFERROR((Table1[[#This Row],[الهالك
/م3]]/Table1[[#This Row],[إجمالى الإستهلاك
/م3]]),0)</f>
        <v>9.5706106870229013E-2</v>
      </c>
      <c r="AG565" s="5">
        <f>IFERROR((Table1[[#This Row],[عدد
البلوكات]]*0.12),"")</f>
        <v>0.12</v>
      </c>
      <c r="AH56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16.25</v>
      </c>
      <c r="AJ565" s="59">
        <f>IFERROR(Table1[[#This Row],[Plan Hour]]/Table1[[#This Row],[ساعات
العمل
الفعلية]],0)</f>
        <v>0</v>
      </c>
      <c r="AK565" s="1">
        <f>IFERROR((Table1[[#This Row],[الكمية 
الفعلية
/م3]]-Table1[[#This Row],[الكمية 
المنتجة
/م3
 ]]),"")</f>
        <v>5.2649999999999864E-2</v>
      </c>
      <c r="AU565" s="18"/>
      <c r="AV565" s="18"/>
      <c r="AW565" s="1"/>
      <c r="AX565" s="1"/>
      <c r="AY565" s="1"/>
      <c r="AZ565" s="1"/>
      <c r="BA565" s="1"/>
      <c r="BB565" s="1" t="e">
        <f t="shared" si="73"/>
        <v>#DIV/0!</v>
      </c>
      <c r="BC565" s="1"/>
      <c r="BD565" s="1" t="e">
        <f t="shared" si="75"/>
        <v>#DIV/0!</v>
      </c>
      <c r="BE565" s="1"/>
      <c r="BF565" s="33">
        <f t="shared" si="74"/>
        <v>0</v>
      </c>
      <c r="BG565" s="11" t="e">
        <f t="shared" si="76"/>
        <v>#DIV/0!</v>
      </c>
      <c r="CB565"/>
      <c r="CC565"/>
      <c r="CD565"/>
      <c r="CE565" s="83"/>
      <c r="CF565"/>
      <c r="CG565"/>
      <c r="CH565"/>
      <c r="CI565"/>
      <c r="CJ565"/>
      <c r="CK565"/>
      <c r="CL565"/>
      <c r="CM565"/>
      <c r="CN565"/>
      <c r="CO565"/>
      <c r="CP565"/>
    </row>
    <row r="566" spans="1:94" ht="22.5" customHeight="1">
      <c r="A566" s="22">
        <v>44240</v>
      </c>
      <c r="B566" s="3" t="str">
        <f>TEXT(Table1[[#This Row],[Date]],"dddd")</f>
        <v>السبت</v>
      </c>
      <c r="C566" s="3">
        <f>WEEKNUM(Table1[[#This Row],[Date]],16)</f>
        <v>8</v>
      </c>
      <c r="D566" s="3" t="str">
        <f>TEXT(Table1[[#This Row],[Date]],"mmmm")</f>
        <v>فبراير</v>
      </c>
      <c r="E566" s="3" t="str">
        <f>TEXT(Table1[[#This Row],[Date]],"yyyy")</f>
        <v>2021</v>
      </c>
      <c r="F566" s="3" t="s">
        <v>9</v>
      </c>
      <c r="G566" s="3">
        <v>575</v>
      </c>
      <c r="H566" s="5" t="s">
        <v>205</v>
      </c>
      <c r="I566" s="3" t="s">
        <v>96</v>
      </c>
      <c r="J566" s="3">
        <f>IFERROR(VLOOKUP(Table1[[#This Row],[FoamType]],$CB$1:$CC$25,2,FALSE),0)</f>
        <v>200</v>
      </c>
      <c r="K566" s="3">
        <v>25</v>
      </c>
      <c r="L566" s="3">
        <v>9</v>
      </c>
      <c r="M566" s="3">
        <v>9</v>
      </c>
      <c r="Q566" s="15">
        <v>17</v>
      </c>
      <c r="R566" s="3">
        <v>200</v>
      </c>
      <c r="S566" s="3">
        <v>9.1</v>
      </c>
      <c r="T566" s="3">
        <f t="shared" si="77"/>
        <v>0.40949999999999998</v>
      </c>
      <c r="U566" s="4">
        <f t="shared" si="79"/>
        <v>0.40500000000000003</v>
      </c>
      <c r="X566" s="4">
        <f>IFERROR(   Table1[[#This Row],[البلوكات /م3]]+Table1[[#This Row],[البواقى
 المنصرفه
/م3]]-Table1[[#This Row],[البواقى
/م3]],0)</f>
        <v>0</v>
      </c>
      <c r="Y566" s="21">
        <f t="shared" si="80"/>
        <v>0</v>
      </c>
      <c r="AB566" s="15"/>
      <c r="AD566" s="9">
        <f>IFERROR((Table1[[#This Row],[إجمالى الإستهلاك
/م3]]-Table1[[#This Row],[الكمية 
المنتجة
/م3
 ]]),0)</f>
        <v>-0.40500000000000003</v>
      </c>
      <c r="AE566" s="29">
        <f>IFERROR((Table1[[#This Row],[الهالك
/م3]]/Table1[[#This Row],[إجمالى الإستهلاك
/م3]]),0)</f>
        <v>0</v>
      </c>
      <c r="AG566" s="5">
        <f>IFERROR((Table1[[#This Row],[عدد
البلوكات]]*0.12),"")</f>
        <v>0</v>
      </c>
      <c r="AH56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566" s="59">
        <f>IFERROR(Table1[[#This Row],[Plan Hour]]/Table1[[#This Row],[ساعات
العمل
الفعلية]],0)</f>
        <v>0</v>
      </c>
      <c r="AK566" s="1">
        <f>IFERROR((Table1[[#This Row],[الكمية 
الفعلية
/م3]]-Table1[[#This Row],[الكمية 
المنتجة
/م3
 ]]),"")</f>
        <v>4.4999999999999485E-3</v>
      </c>
      <c r="AU566" s="18"/>
      <c r="AV566" s="18"/>
      <c r="AW566" s="1"/>
      <c r="AX566" s="1"/>
      <c r="AY566" s="1"/>
      <c r="AZ566" s="1"/>
      <c r="BA566" s="1"/>
      <c r="BB566" s="1" t="e">
        <f t="shared" ref="BB566:BB624" si="81">BC566+BD566</f>
        <v>#DIV/0!</v>
      </c>
      <c r="BC566" s="1"/>
      <c r="BD566" s="1" t="e">
        <f t="shared" si="75"/>
        <v>#DIV/0!</v>
      </c>
      <c r="BE566" s="1"/>
      <c r="BF566" s="33">
        <f t="shared" si="74"/>
        <v>0</v>
      </c>
      <c r="BG566" s="11" t="e">
        <f t="shared" si="76"/>
        <v>#DIV/0!</v>
      </c>
      <c r="CB566"/>
      <c r="CC566"/>
      <c r="CD566"/>
      <c r="CE566" s="83"/>
      <c r="CF566"/>
      <c r="CG566"/>
      <c r="CH566"/>
      <c r="CI566"/>
      <c r="CJ566"/>
      <c r="CK566"/>
      <c r="CL566"/>
      <c r="CM566"/>
      <c r="CN566"/>
      <c r="CO566"/>
      <c r="CP566"/>
    </row>
    <row r="567" spans="1:94" ht="22.5" customHeight="1">
      <c r="A567" s="22">
        <v>44240</v>
      </c>
      <c r="B567" s="3" t="str">
        <f>TEXT(Table1[[#This Row],[Date]],"dddd")</f>
        <v>السبت</v>
      </c>
      <c r="C567" s="3">
        <f>WEEKNUM(Table1[[#This Row],[Date]],16)</f>
        <v>8</v>
      </c>
      <c r="D567" s="3" t="str">
        <f>TEXT(Table1[[#This Row],[Date]],"mmmm")</f>
        <v>فبراير</v>
      </c>
      <c r="E567" s="3" t="str">
        <f>TEXT(Table1[[#This Row],[Date]],"yyyy")</f>
        <v>2021</v>
      </c>
      <c r="F567" s="3" t="s">
        <v>9</v>
      </c>
      <c r="G567" s="3">
        <v>515</v>
      </c>
      <c r="H567" s="5" t="s">
        <v>194</v>
      </c>
      <c r="I567" s="3" t="s">
        <v>135</v>
      </c>
      <c r="J567" s="3">
        <f>IFERROR(VLOOKUP(Table1[[#This Row],[FoamType]],$CB$1:$CC$25,2,FALSE),0)</f>
        <v>1.5</v>
      </c>
      <c r="K567" s="3">
        <v>40</v>
      </c>
      <c r="L567" s="3">
        <v>40</v>
      </c>
      <c r="M567" s="3">
        <v>19</v>
      </c>
      <c r="Q567" s="15">
        <v>30</v>
      </c>
      <c r="R567" s="3">
        <v>888</v>
      </c>
      <c r="S567" s="3">
        <v>19</v>
      </c>
      <c r="T567" s="3">
        <f t="shared" si="77"/>
        <v>26.995200000000001</v>
      </c>
      <c r="U567" s="4">
        <f t="shared" si="79"/>
        <v>26.995200000000001</v>
      </c>
      <c r="W567" s="4" t="s">
        <v>42</v>
      </c>
      <c r="X567" s="4">
        <f>IFERROR(   Table1[[#This Row],[البلوكات /م3]]+Table1[[#This Row],[البواقى
 المنصرفه
/م3]]-Table1[[#This Row],[البواقى
/م3]],0)</f>
        <v>57.940000000000005</v>
      </c>
      <c r="Y567" s="21">
        <f t="shared" si="80"/>
        <v>51.24</v>
      </c>
      <c r="Z567" s="3">
        <v>7</v>
      </c>
      <c r="AA567" s="12">
        <v>6.7</v>
      </c>
      <c r="AB567" s="15">
        <v>30</v>
      </c>
      <c r="AC567" s="20">
        <v>0</v>
      </c>
      <c r="AD567" s="9">
        <f>IFERROR((Table1[[#This Row],[إجمالى الإستهلاك
/م3]]-Table1[[#This Row],[الكمية 
المنتجة
/م3
 ]]),0)</f>
        <v>30.944800000000004</v>
      </c>
      <c r="AE567" s="29">
        <f>IFERROR((Table1[[#This Row],[الهالك
/م3]]/Table1[[#This Row],[إجمالى الإستهلاك
/م3]]),0)</f>
        <v>0.53408353469105974</v>
      </c>
      <c r="AG567" s="5">
        <f>IFERROR((Table1[[#This Row],[عدد
البلوكات]]*0.12),"")</f>
        <v>0.84</v>
      </c>
      <c r="AH56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17.9968</v>
      </c>
      <c r="AJ567" s="59">
        <f>IFERROR(Table1[[#This Row],[Plan Hour]]/Table1[[#This Row],[ساعات
العمل
الفعلية]],0)</f>
        <v>0</v>
      </c>
      <c r="AK567" s="1">
        <f>IFERROR((Table1[[#This Row],[الكمية 
الفعلية
/م3]]-Table1[[#This Row],[الكمية 
المنتجة
/م3
 ]]),"")</f>
        <v>0</v>
      </c>
      <c r="AU567" s="18"/>
      <c r="AV567" s="18"/>
      <c r="AW567" s="1"/>
      <c r="AX567" s="1"/>
      <c r="AY567" s="1"/>
      <c r="AZ567" s="1"/>
      <c r="BA567" s="1"/>
      <c r="BB567" s="1" t="e">
        <f t="shared" si="81"/>
        <v>#DIV/0!</v>
      </c>
      <c r="BC567" s="1"/>
      <c r="BD567" s="1" t="e">
        <f t="shared" si="75"/>
        <v>#DIV/0!</v>
      </c>
      <c r="BE567" s="1"/>
      <c r="BF567" s="33">
        <f t="shared" si="74"/>
        <v>0</v>
      </c>
      <c r="BG567" s="11" t="e">
        <f t="shared" si="76"/>
        <v>#DIV/0!</v>
      </c>
      <c r="CB567"/>
      <c r="CC567"/>
      <c r="CD567"/>
      <c r="CE567" s="83"/>
      <c r="CF567"/>
      <c r="CG567"/>
      <c r="CH567"/>
      <c r="CI567"/>
      <c r="CJ567"/>
      <c r="CK567"/>
      <c r="CL567"/>
      <c r="CM567"/>
      <c r="CN567"/>
      <c r="CO567"/>
      <c r="CP567"/>
    </row>
    <row r="568" spans="1:94" ht="22.5" customHeight="1">
      <c r="A568" s="22">
        <v>44240</v>
      </c>
      <c r="B568" s="3" t="str">
        <f>TEXT(Table1[[#This Row],[Date]],"dddd")</f>
        <v>السبت</v>
      </c>
      <c r="C568" s="3">
        <f>WEEKNUM(Table1[[#This Row],[Date]],16)</f>
        <v>8</v>
      </c>
      <c r="D568" s="3" t="str">
        <f>TEXT(Table1[[#This Row],[Date]],"mmmm")</f>
        <v>فبراير</v>
      </c>
      <c r="E568" s="3" t="str">
        <f>TEXT(Table1[[#This Row],[Date]],"yyyy")</f>
        <v>2021</v>
      </c>
      <c r="F568" s="3" t="s">
        <v>9</v>
      </c>
      <c r="G568" s="3">
        <v>515</v>
      </c>
      <c r="H568" s="5" t="s">
        <v>194</v>
      </c>
      <c r="I568" s="3" t="s">
        <v>135</v>
      </c>
      <c r="J568" s="3">
        <f>IFERROR(VLOOKUP(Table1[[#This Row],[FoamType]],$CB$1:$CC$25,2,FALSE),0)</f>
        <v>1.5</v>
      </c>
      <c r="K568" s="3">
        <v>40</v>
      </c>
      <c r="L568" s="3">
        <v>20</v>
      </c>
      <c r="M568" s="3">
        <v>24</v>
      </c>
      <c r="Q568" s="15">
        <v>30</v>
      </c>
      <c r="R568" s="3">
        <v>1130</v>
      </c>
      <c r="S568" s="3">
        <v>24</v>
      </c>
      <c r="T568" s="3">
        <f t="shared" si="77"/>
        <v>21.696000000000002</v>
      </c>
      <c r="U568" s="4">
        <f t="shared" si="79"/>
        <v>21.696000000000002</v>
      </c>
      <c r="X568" s="4">
        <f>IFERROR(   Table1[[#This Row],[البلوكات /م3]]+Table1[[#This Row],[البواقى
 المنصرفه
/م3]]-Table1[[#This Row],[البواقى
/م3]],0)</f>
        <v>0</v>
      </c>
      <c r="Y568" s="21">
        <f t="shared" si="80"/>
        <v>0</v>
      </c>
      <c r="AB568" s="15"/>
      <c r="AD568" s="9">
        <f>IFERROR((Table1[[#This Row],[إجمالى الإستهلاك
/م3]]-Table1[[#This Row],[الكمية 
المنتجة
/م3
 ]]),0)</f>
        <v>-21.696000000000002</v>
      </c>
      <c r="AE568" s="29">
        <f>IFERROR((Table1[[#This Row],[الهالك
/م3]]/Table1[[#This Row],[إجمالى الإستهلاك
/م3]]),0)</f>
        <v>0</v>
      </c>
      <c r="AG568" s="5">
        <f>IFERROR((Table1[[#This Row],[عدد
البلوكات]]*0.12),"")</f>
        <v>0</v>
      </c>
      <c r="AH56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14.464</v>
      </c>
      <c r="AJ568" s="59">
        <f>IFERROR(Table1[[#This Row],[Plan Hour]]/Table1[[#This Row],[ساعات
العمل
الفعلية]],0)</f>
        <v>0</v>
      </c>
      <c r="AK568" s="1">
        <f>IFERROR((Table1[[#This Row],[الكمية 
الفعلية
/م3]]-Table1[[#This Row],[الكمية 
المنتجة
/م3
 ]]),"")</f>
        <v>0</v>
      </c>
      <c r="AU568" s="18"/>
      <c r="AV568" s="18"/>
      <c r="AW568" s="1"/>
      <c r="AX568" s="1"/>
      <c r="AY568" s="1"/>
      <c r="AZ568" s="1"/>
      <c r="BA568" s="1"/>
      <c r="BB568" s="1" t="e">
        <f t="shared" si="81"/>
        <v>#DIV/0!</v>
      </c>
      <c r="BC568" s="1"/>
      <c r="BD568" s="1" t="e">
        <f t="shared" si="75"/>
        <v>#DIV/0!</v>
      </c>
      <c r="BE568" s="1"/>
      <c r="BF568" s="33">
        <f t="shared" si="74"/>
        <v>0</v>
      </c>
      <c r="BG568" s="11" t="e">
        <f t="shared" si="76"/>
        <v>#DIV/0!</v>
      </c>
      <c r="CB568"/>
      <c r="CC568"/>
      <c r="CD568"/>
      <c r="CE568" s="83"/>
      <c r="CF568"/>
      <c r="CG568"/>
      <c r="CH568"/>
      <c r="CI568"/>
      <c r="CJ568"/>
      <c r="CK568"/>
      <c r="CL568"/>
      <c r="CM568"/>
      <c r="CN568"/>
      <c r="CO568"/>
      <c r="CP568"/>
    </row>
    <row r="569" spans="1:94" ht="22.5" customHeight="1">
      <c r="A569" s="22">
        <v>44241</v>
      </c>
      <c r="B569" s="9" t="str">
        <f>TEXT(Table1[[#This Row],[Date]],"dddd")</f>
        <v>الأحد</v>
      </c>
      <c r="C569" s="9">
        <f>WEEKNUM(Table1[[#This Row],[Date]],16)</f>
        <v>8</v>
      </c>
      <c r="D569" s="9" t="str">
        <f>TEXT(Table1[[#This Row],[Date]],"mmmm")</f>
        <v>فبراير</v>
      </c>
      <c r="E569" s="9" t="str">
        <f>TEXT(Table1[[#This Row],[Date]],"yyyy")</f>
        <v>2021</v>
      </c>
      <c r="F569" s="9" t="s">
        <v>8</v>
      </c>
      <c r="G569" s="9">
        <v>675</v>
      </c>
      <c r="H569" s="9" t="s">
        <v>118</v>
      </c>
      <c r="I569" s="9" t="s">
        <v>87</v>
      </c>
      <c r="J569" s="3">
        <f>IFERROR(VLOOKUP(Table1[[#This Row],[FoamType]],$CB$1:$CC$25,2,FALSE),0)</f>
        <v>2</v>
      </c>
      <c r="K569" s="9">
        <v>200</v>
      </c>
      <c r="L569" s="9">
        <v>100</v>
      </c>
      <c r="M569" s="9">
        <v>2</v>
      </c>
      <c r="N569" s="9"/>
      <c r="O569" s="9"/>
      <c r="P569" s="9"/>
      <c r="Q569" s="9">
        <v>22</v>
      </c>
      <c r="R569" s="9"/>
      <c r="S569" s="9">
        <v>2.1</v>
      </c>
      <c r="T569" s="9">
        <v>4.2</v>
      </c>
      <c r="U569" s="9">
        <v>4</v>
      </c>
      <c r="V569" s="9"/>
      <c r="W569" s="9">
        <v>22</v>
      </c>
      <c r="X569" s="9">
        <f>IFERROR(   Table1[[#This Row],[البلوكات /م3]]+Table1[[#This Row],[البواقى
 المنصرفه
/م3]]-Table1[[#This Row],[البواقى
/م3]],0)</f>
        <v>4.4800000000000004</v>
      </c>
      <c r="Y569" s="9">
        <f t="shared" si="80"/>
        <v>7.32</v>
      </c>
      <c r="Z569" s="9">
        <v>1</v>
      </c>
      <c r="AA569" s="9">
        <v>0</v>
      </c>
      <c r="AB569" s="9">
        <v>22</v>
      </c>
      <c r="AC569" s="9">
        <v>2.84</v>
      </c>
      <c r="AD569" s="9">
        <f>IFERROR((Table1[[#This Row],[إجمالى الإستهلاك
/م3]]-Table1[[#This Row],[الكمية 
المنتجة
/م3
 ]]),0)</f>
        <v>0.48000000000000043</v>
      </c>
      <c r="AE569" s="29">
        <f>IFERROR((Table1[[#This Row],[الهالك
/م3]]/Table1[[#This Row],[إجمالى الإستهلاك
/م3]]),0)</f>
        <v>0.10714285714285723</v>
      </c>
      <c r="AF569" s="9"/>
      <c r="AG569" s="9">
        <f>IFERROR((Table1[[#This Row],[عدد
البلوكات]]*0.12),"")</f>
        <v>0.12</v>
      </c>
      <c r="AH569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I569" s="9">
        <v>44</v>
      </c>
      <c r="AJ569" s="60">
        <f>IFERROR(Table1[[#This Row],[Plan Hour]]/Table1[[#This Row],[ساعات
العمل
الفعلية]],0)</f>
        <v>4.5454545454545456E-2</v>
      </c>
      <c r="AK569" s="9">
        <f>IFERROR((Table1[[#This Row],[الكمية 
الفعلية
/م3]]-Table1[[#This Row],[الكمية 
المنتجة
/م3
 ]]),"")</f>
        <v>0.20000000000000018</v>
      </c>
      <c r="AL569" s="9"/>
      <c r="AM569" s="9"/>
      <c r="AN569" s="9"/>
      <c r="AO569" s="9"/>
      <c r="AP569" s="9">
        <v>0</v>
      </c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 t="e">
        <f t="shared" si="81"/>
        <v>#DIV/0!</v>
      </c>
      <c r="BC569" s="9"/>
      <c r="BD569" s="9" t="e">
        <f t="shared" si="75"/>
        <v>#DIV/0!</v>
      </c>
      <c r="BE569" s="9"/>
      <c r="BF569" s="9">
        <f t="shared" si="74"/>
        <v>0</v>
      </c>
      <c r="BG569" s="9" t="e">
        <f t="shared" si="76"/>
        <v>#DIV/0!</v>
      </c>
      <c r="CB569"/>
      <c r="CC569"/>
      <c r="CD569"/>
      <c r="CE569" s="83"/>
      <c r="CF569"/>
      <c r="CG569"/>
      <c r="CH569"/>
      <c r="CI569"/>
      <c r="CJ569"/>
      <c r="CK569"/>
      <c r="CL569"/>
      <c r="CM569"/>
      <c r="CN569"/>
      <c r="CO569"/>
      <c r="CP569"/>
    </row>
    <row r="570" spans="1:94" ht="22.5" customHeight="1">
      <c r="A570" s="22">
        <v>44241</v>
      </c>
      <c r="B570" s="3" t="str">
        <f>TEXT(Table1[[#This Row],[Date]],"dddd")</f>
        <v>الأحد</v>
      </c>
      <c r="C570" s="3">
        <f>WEEKNUM(Table1[[#This Row],[Date]],16)</f>
        <v>8</v>
      </c>
      <c r="D570" s="3" t="str">
        <f>TEXT(Table1[[#This Row],[Date]],"mmmm")</f>
        <v>فبراير</v>
      </c>
      <c r="E570" s="3" t="str">
        <f>TEXT(Table1[[#This Row],[Date]],"yyyy")</f>
        <v>2021</v>
      </c>
      <c r="F570" s="3" t="s">
        <v>8</v>
      </c>
      <c r="G570" s="3">
        <v>575</v>
      </c>
      <c r="H570" s="5" t="s">
        <v>205</v>
      </c>
      <c r="I570" s="3" t="s">
        <v>96</v>
      </c>
      <c r="J570" s="3">
        <f>IFERROR(VLOOKUP(Table1[[#This Row],[FoamType]],$CB$1:$CC$25,2,FALSE),0)</f>
        <v>200</v>
      </c>
      <c r="K570" s="3">
        <v>25</v>
      </c>
      <c r="L570" s="3">
        <v>9</v>
      </c>
      <c r="M570" s="3">
        <v>9</v>
      </c>
      <c r="Q570" s="15">
        <v>17</v>
      </c>
      <c r="R570" s="3">
        <v>200</v>
      </c>
      <c r="S570" s="3">
        <v>9.1</v>
      </c>
      <c r="T570" s="3">
        <f t="shared" si="77"/>
        <v>0.40949999999999998</v>
      </c>
      <c r="U570" s="4">
        <f t="shared" si="79"/>
        <v>0.40500000000000003</v>
      </c>
      <c r="W570" s="4">
        <v>17</v>
      </c>
      <c r="X570" s="4">
        <f>IFERROR(   Table1[[#This Row],[البلوكات /م3]]+Table1[[#This Row],[البواقى
 المنصرفه
/م3]]-Table1[[#This Row],[البواقى
/م3]],0)</f>
        <v>3.66</v>
      </c>
      <c r="Y570" s="21">
        <f t="shared" si="80"/>
        <v>7.32</v>
      </c>
      <c r="Z570" s="3">
        <v>1</v>
      </c>
      <c r="AA570" s="12">
        <v>0</v>
      </c>
      <c r="AB570" s="15">
        <v>17</v>
      </c>
      <c r="AC570" s="20">
        <v>3.66</v>
      </c>
      <c r="AD570" s="9">
        <f>IFERROR((Table1[[#This Row],[إجمالى الإستهلاك
/م3]]-Table1[[#This Row],[الكمية 
المنتجة
/م3
 ]]),0)</f>
        <v>3.2549999999999999</v>
      </c>
      <c r="AE570" s="29">
        <f>IFERROR((Table1[[#This Row],[الهالك
/م3]]/Table1[[#This Row],[إجمالى الإستهلاك
/م3]]),0)</f>
        <v>0.8893442622950819</v>
      </c>
      <c r="AG570" s="5">
        <f>IFERROR((Table1[[#This Row],[عدد
البلوكات]]*0.12),"")</f>
        <v>0.12</v>
      </c>
      <c r="AH57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570" s="59">
        <f>IFERROR(Table1[[#This Row],[Plan Hour]]/Table1[[#This Row],[ساعات
العمل
الفعلية]],0)</f>
        <v>0</v>
      </c>
      <c r="AK570" s="1">
        <f>IFERROR((Table1[[#This Row],[الكمية 
الفعلية
/م3]]-Table1[[#This Row],[الكمية 
المنتجة
/م3
 ]]),"")</f>
        <v>4.4999999999999485E-3</v>
      </c>
      <c r="AU570" s="18"/>
      <c r="AV570" s="18"/>
      <c r="AW570" s="1"/>
      <c r="AX570" s="1"/>
      <c r="AY570" s="1"/>
      <c r="AZ570" s="1"/>
      <c r="BA570" s="1"/>
      <c r="BB570" s="1" t="e">
        <f t="shared" si="81"/>
        <v>#DIV/0!</v>
      </c>
      <c r="BC570" s="1"/>
      <c r="BD570" s="1" t="e">
        <f t="shared" si="75"/>
        <v>#DIV/0!</v>
      </c>
      <c r="BE570" s="1"/>
      <c r="BF570" s="33">
        <f t="shared" si="74"/>
        <v>0</v>
      </c>
      <c r="BG570" s="11" t="e">
        <f t="shared" si="76"/>
        <v>#DIV/0!</v>
      </c>
      <c r="CB570"/>
      <c r="CC570"/>
      <c r="CD570"/>
      <c r="CE570" s="83"/>
      <c r="CF570"/>
      <c r="CG570"/>
      <c r="CH570"/>
      <c r="CI570"/>
      <c r="CJ570"/>
      <c r="CK570"/>
      <c r="CL570"/>
      <c r="CM570"/>
      <c r="CN570"/>
      <c r="CO570"/>
      <c r="CP570"/>
    </row>
    <row r="571" spans="1:94" ht="22.5" customHeight="1">
      <c r="A571" s="22">
        <v>44241</v>
      </c>
      <c r="B571" s="3" t="str">
        <f>TEXT(Table1[[#This Row],[Date]],"dddd")</f>
        <v>الأحد</v>
      </c>
      <c r="C571" s="3">
        <f>WEEKNUM(Table1[[#This Row],[Date]],16)</f>
        <v>8</v>
      </c>
      <c r="D571" s="3" t="str">
        <f>TEXT(Table1[[#This Row],[Date]],"mmmm")</f>
        <v>فبراير</v>
      </c>
      <c r="E571" s="3" t="str">
        <f>TEXT(Table1[[#This Row],[Date]],"yyyy")</f>
        <v>2021</v>
      </c>
      <c r="F571" s="3" t="s">
        <v>8</v>
      </c>
      <c r="G571" s="3">
        <v>575</v>
      </c>
      <c r="H571" s="5" t="s">
        <v>205</v>
      </c>
      <c r="I571" s="3" t="s">
        <v>96</v>
      </c>
      <c r="J571" s="3">
        <f>IFERROR(VLOOKUP(Table1[[#This Row],[FoamType]],$CB$1:$CC$25,2,FALSE),0)</f>
        <v>200</v>
      </c>
      <c r="K571" s="3">
        <v>18</v>
      </c>
      <c r="L571" s="3">
        <v>9</v>
      </c>
      <c r="M571" s="3">
        <v>9</v>
      </c>
      <c r="Q571" s="15">
        <v>17</v>
      </c>
      <c r="R571" s="3">
        <v>1750</v>
      </c>
      <c r="S571" s="3">
        <v>9.1</v>
      </c>
      <c r="T571" s="3">
        <f t="shared" si="77"/>
        <v>2.57985</v>
      </c>
      <c r="U571" s="4">
        <f t="shared" si="79"/>
        <v>2.5514999999999999</v>
      </c>
      <c r="X571" s="4">
        <f>IFERROR(   Table1[[#This Row],[البلوكات /م3]]+Table1[[#This Row],[البواقى
 المنصرفه
/م3]]-Table1[[#This Row],[البواقى
/م3]],0)</f>
        <v>0</v>
      </c>
      <c r="Y571" s="21">
        <f t="shared" si="80"/>
        <v>0</v>
      </c>
      <c r="AB571" s="15"/>
      <c r="AD571" s="9">
        <f>IFERROR((Table1[[#This Row],[إجمالى الإستهلاك
/م3]]-Table1[[#This Row],[الكمية 
المنتجة
/م3
 ]]),0)</f>
        <v>-2.5514999999999999</v>
      </c>
      <c r="AE571" s="29">
        <f>IFERROR((Table1[[#This Row],[الهالك
/م3]]/Table1[[#This Row],[إجمالى الإستهلاك
/م3]]),0)</f>
        <v>0</v>
      </c>
      <c r="AG571" s="5">
        <f>IFERROR((Table1[[#This Row],[عدد
البلوكات]]*0.12),"")</f>
        <v>0</v>
      </c>
      <c r="AH57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8.75</v>
      </c>
      <c r="AJ571" s="59">
        <f>IFERROR(Table1[[#This Row],[Plan Hour]]/Table1[[#This Row],[ساعات
العمل
الفعلية]],0)</f>
        <v>0</v>
      </c>
      <c r="AK571" s="1">
        <f>IFERROR((Table1[[#This Row],[الكمية 
الفعلية
/م3]]-Table1[[#This Row],[الكمية 
المنتجة
/م3
 ]]),"")</f>
        <v>2.8350000000000097E-2</v>
      </c>
      <c r="AU571" s="18"/>
      <c r="AV571" s="18"/>
      <c r="AW571" s="1"/>
      <c r="AX571" s="1"/>
      <c r="AY571" s="1"/>
      <c r="AZ571" s="1"/>
      <c r="BA571" s="1"/>
      <c r="BB571" s="1" t="e">
        <f t="shared" si="81"/>
        <v>#DIV/0!</v>
      </c>
      <c r="BC571" s="1"/>
      <c r="BD571" s="1" t="e">
        <f t="shared" si="75"/>
        <v>#DIV/0!</v>
      </c>
      <c r="BE571" s="1"/>
      <c r="BF571" s="33">
        <f t="shared" si="74"/>
        <v>0</v>
      </c>
      <c r="BG571" s="11" t="e">
        <f t="shared" si="76"/>
        <v>#DIV/0!</v>
      </c>
      <c r="CB571"/>
      <c r="CC571"/>
      <c r="CD571"/>
      <c r="CE571" s="83"/>
      <c r="CF571"/>
      <c r="CG571"/>
      <c r="CH571"/>
      <c r="CI571"/>
      <c r="CJ571"/>
      <c r="CK571"/>
      <c r="CL571"/>
      <c r="CM571"/>
      <c r="CN571"/>
      <c r="CO571"/>
      <c r="CP571"/>
    </row>
    <row r="572" spans="1:94" ht="22.5" customHeight="1">
      <c r="A572" s="22">
        <v>44241</v>
      </c>
      <c r="B572" s="3" t="str">
        <f>TEXT(Table1[[#This Row],[Date]],"dddd")</f>
        <v>الأحد</v>
      </c>
      <c r="C572" s="3">
        <f>WEEKNUM(Table1[[#This Row],[Date]],16)</f>
        <v>8</v>
      </c>
      <c r="D572" s="3" t="str">
        <f>TEXT(Table1[[#This Row],[Date]],"mmmm")</f>
        <v>فبراير</v>
      </c>
      <c r="E572" s="3" t="str">
        <f>TEXT(Table1[[#This Row],[Date]],"yyyy")</f>
        <v>2021</v>
      </c>
      <c r="F572" s="3" t="s">
        <v>8</v>
      </c>
      <c r="G572" s="3">
        <v>694</v>
      </c>
      <c r="H572" s="5" t="s">
        <v>214</v>
      </c>
      <c r="I572" s="3" t="s">
        <v>92</v>
      </c>
      <c r="J572" s="3">
        <f>IFERROR(VLOOKUP(Table1[[#This Row],[FoamType]],$CB$1:$CC$25,2,FALSE),0)</f>
        <v>0.6</v>
      </c>
      <c r="K572" s="3">
        <v>10</v>
      </c>
      <c r="L572" s="3">
        <v>10</v>
      </c>
      <c r="M572" s="3">
        <v>5</v>
      </c>
      <c r="Q572" s="15" t="s">
        <v>49</v>
      </c>
      <c r="R572" s="3">
        <v>20</v>
      </c>
      <c r="S572" s="3">
        <v>5.0999999999999996</v>
      </c>
      <c r="T572" s="3">
        <f t="shared" si="77"/>
        <v>1.0200000000000001E-2</v>
      </c>
      <c r="U572" s="4">
        <f t="shared" si="79"/>
        <v>0.01</v>
      </c>
      <c r="X572" s="4">
        <f>IFERROR(   Table1[[#This Row],[البلوكات /م3]]+Table1[[#This Row],[البواقى
 المنصرفه
/م3]]-Table1[[#This Row],[البواقى
/م3]],0)</f>
        <v>0.01</v>
      </c>
      <c r="Y572" s="21">
        <f t="shared" si="80"/>
        <v>0</v>
      </c>
      <c r="AA572" s="12">
        <v>0.01</v>
      </c>
      <c r="AB572" s="15" t="s">
        <v>49</v>
      </c>
      <c r="AC572" s="20">
        <v>0</v>
      </c>
      <c r="AD572" s="9">
        <f>IFERROR((Table1[[#This Row],[إجمالى الإستهلاك
/م3]]-Table1[[#This Row],[الكمية 
المنتجة
/م3
 ]]),0)</f>
        <v>0</v>
      </c>
      <c r="AE572" s="29">
        <f>IFERROR((Table1[[#This Row],[الهالك
/م3]]/Table1[[#This Row],[إجمالى الإستهلاك
/م3]]),0)</f>
        <v>0</v>
      </c>
      <c r="AG572" s="5">
        <f>IFERROR((Table1[[#This Row],[عدد
البلوكات]]*0.12),"")</f>
        <v>0</v>
      </c>
      <c r="AH57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1.6666666666666666E-2</v>
      </c>
      <c r="AJ572" s="59">
        <f>IFERROR(Table1[[#This Row],[Plan Hour]]/Table1[[#This Row],[ساعات
العمل
الفعلية]],0)</f>
        <v>0</v>
      </c>
      <c r="AK572" s="1">
        <f>IFERROR((Table1[[#This Row],[الكمية 
الفعلية
/م3]]-Table1[[#This Row],[الكمية 
المنتجة
/م3
 ]]),"")</f>
        <v>2.0000000000000052E-4</v>
      </c>
      <c r="AU572" s="18"/>
      <c r="AV572" s="18"/>
      <c r="AW572" s="1"/>
      <c r="AX572" s="1"/>
      <c r="AY572" s="1"/>
      <c r="AZ572" s="1"/>
      <c r="BA572" s="1"/>
      <c r="BB572" s="1" t="e">
        <f t="shared" si="81"/>
        <v>#DIV/0!</v>
      </c>
      <c r="BC572" s="1"/>
      <c r="BD572" s="1" t="e">
        <f t="shared" si="75"/>
        <v>#DIV/0!</v>
      </c>
      <c r="BE572" s="1"/>
      <c r="BF572" s="33">
        <f t="shared" ref="BF572:BF630" si="82">(BE572/7.32)</f>
        <v>0</v>
      </c>
      <c r="BG572" s="11" t="e">
        <f t="shared" si="76"/>
        <v>#DIV/0!</v>
      </c>
      <c r="CB572"/>
      <c r="CC572"/>
      <c r="CD572"/>
      <c r="CE572" s="83"/>
      <c r="CF572"/>
      <c r="CG572"/>
      <c r="CH572"/>
      <c r="CI572"/>
      <c r="CJ572"/>
      <c r="CK572"/>
      <c r="CL572"/>
      <c r="CM572"/>
      <c r="CN572"/>
      <c r="CO572"/>
      <c r="CP572"/>
    </row>
    <row r="573" spans="1:94" ht="22.5" customHeight="1">
      <c r="A573" s="22">
        <v>44241</v>
      </c>
      <c r="B573" s="3" t="str">
        <f>TEXT(Table1[[#This Row],[Date]],"dddd")</f>
        <v>الأحد</v>
      </c>
      <c r="C573" s="3">
        <f>WEEKNUM(Table1[[#This Row],[Date]],16)</f>
        <v>8</v>
      </c>
      <c r="D573" s="3" t="str">
        <f>TEXT(Table1[[#This Row],[Date]],"mmmm")</f>
        <v>فبراير</v>
      </c>
      <c r="E573" s="3" t="str">
        <f>TEXT(Table1[[#This Row],[Date]],"yyyy")</f>
        <v>2021</v>
      </c>
      <c r="F573" s="3" t="s">
        <v>8</v>
      </c>
      <c r="G573" s="3">
        <v>695</v>
      </c>
      <c r="H573" s="5" t="s">
        <v>217</v>
      </c>
      <c r="I573" s="3" t="s">
        <v>92</v>
      </c>
      <c r="J573" s="3">
        <f>IFERROR(VLOOKUP(Table1[[#This Row],[FoamType]],$CB$1:$CC$25,2,FALSE),0)</f>
        <v>0.6</v>
      </c>
      <c r="K573" s="3">
        <v>75</v>
      </c>
      <c r="L573" s="3">
        <v>60</v>
      </c>
      <c r="M573" s="3">
        <v>5</v>
      </c>
      <c r="Q573" s="15" t="s">
        <v>50</v>
      </c>
      <c r="R573" s="3">
        <v>2</v>
      </c>
      <c r="S573" s="3">
        <v>5.0999999999999996</v>
      </c>
      <c r="T573" s="3">
        <f t="shared" si="77"/>
        <v>4.5900000000000003E-2</v>
      </c>
      <c r="U573" s="4">
        <f t="shared" si="79"/>
        <v>4.4999999999999998E-2</v>
      </c>
      <c r="X573" s="4">
        <f>IFERROR(   Table1[[#This Row],[البلوكات /م3]]+Table1[[#This Row],[البواقى
 المنصرفه
/م3]]-Table1[[#This Row],[البواقى
/م3]],0)</f>
        <v>4.4999999999999998E-2</v>
      </c>
      <c r="Y573" s="21">
        <f t="shared" si="80"/>
        <v>0</v>
      </c>
      <c r="AA573" s="12">
        <v>4.4999999999999998E-2</v>
      </c>
      <c r="AB573" s="15" t="s">
        <v>50</v>
      </c>
      <c r="AC573" s="20">
        <v>0</v>
      </c>
      <c r="AD573" s="9">
        <f>IFERROR((Table1[[#This Row],[إجمالى الإستهلاك
/م3]]-Table1[[#This Row],[الكمية 
المنتجة
/م3
 ]]),0)</f>
        <v>0</v>
      </c>
      <c r="AE573" s="29">
        <f>IFERROR((Table1[[#This Row],[الهالك
/م3]]/Table1[[#This Row],[إجمالى الإستهلاك
/م3]]),0)</f>
        <v>0</v>
      </c>
      <c r="AG573" s="5">
        <f>IFERROR((Table1[[#This Row],[عدد
البلوكات]]*0.12),"")</f>
        <v>0</v>
      </c>
      <c r="AH57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7.4999999999999997E-2</v>
      </c>
      <c r="AJ573" s="59">
        <f>IFERROR(Table1[[#This Row],[Plan Hour]]/Table1[[#This Row],[ساعات
العمل
الفعلية]],0)</f>
        <v>0</v>
      </c>
      <c r="AK573" s="1">
        <f>IFERROR((Table1[[#This Row],[الكمية 
الفعلية
/م3]]-Table1[[#This Row],[الكمية 
المنتجة
/م3
 ]]),"")</f>
        <v>9.0000000000000496E-4</v>
      </c>
      <c r="AU573" s="18"/>
      <c r="AV573" s="18"/>
      <c r="AW573" s="1"/>
      <c r="AX573" s="1"/>
      <c r="AY573" s="1"/>
      <c r="AZ573" s="1"/>
      <c r="BA573" s="1"/>
      <c r="BB573" s="1" t="e">
        <f t="shared" si="81"/>
        <v>#DIV/0!</v>
      </c>
      <c r="BC573" s="1"/>
      <c r="BD573" s="1" t="e">
        <f t="shared" si="75"/>
        <v>#DIV/0!</v>
      </c>
      <c r="BE573" s="1"/>
      <c r="BF573" s="33">
        <f t="shared" si="82"/>
        <v>0</v>
      </c>
      <c r="BG573" s="11" t="e">
        <f t="shared" si="76"/>
        <v>#DIV/0!</v>
      </c>
      <c r="CB573"/>
      <c r="CC573"/>
      <c r="CD573"/>
      <c r="CE573" s="83"/>
      <c r="CF573"/>
      <c r="CG573"/>
      <c r="CH573"/>
      <c r="CI573"/>
      <c r="CJ573"/>
      <c r="CK573"/>
      <c r="CL573"/>
      <c r="CM573"/>
      <c r="CN573"/>
      <c r="CO573"/>
      <c r="CP573"/>
    </row>
    <row r="574" spans="1:94" ht="22.5" customHeight="1">
      <c r="A574" s="22">
        <v>44241</v>
      </c>
      <c r="B574" s="3" t="str">
        <f>TEXT(Table1[[#This Row],[Date]],"dddd")</f>
        <v>الأحد</v>
      </c>
      <c r="C574" s="3">
        <f>WEEKNUM(Table1[[#This Row],[Date]],16)</f>
        <v>8</v>
      </c>
      <c r="D574" s="3" t="str">
        <f>TEXT(Table1[[#This Row],[Date]],"mmmm")</f>
        <v>فبراير</v>
      </c>
      <c r="E574" s="3" t="str">
        <f>TEXT(Table1[[#This Row],[Date]],"yyyy")</f>
        <v>2021</v>
      </c>
      <c r="F574" s="3" t="s">
        <v>8</v>
      </c>
      <c r="G574" s="3">
        <v>695</v>
      </c>
      <c r="H574" s="5" t="s">
        <v>217</v>
      </c>
      <c r="I574" s="3" t="s">
        <v>92</v>
      </c>
      <c r="J574" s="3">
        <f>IFERROR(VLOOKUP(Table1[[#This Row],[FoamType]],$CB$1:$CC$25,2,FALSE),0)</f>
        <v>0.6</v>
      </c>
      <c r="K574" s="3">
        <v>60</v>
      </c>
      <c r="L574" s="3">
        <v>59</v>
      </c>
      <c r="M574" s="3">
        <v>5</v>
      </c>
      <c r="Q574" s="15" t="s">
        <v>51</v>
      </c>
      <c r="R574" s="3">
        <v>3</v>
      </c>
      <c r="S574" s="3">
        <v>5.0999999999999996</v>
      </c>
      <c r="T574" s="3">
        <f t="shared" si="77"/>
        <v>5.4161999999999995E-2</v>
      </c>
      <c r="U574" s="4">
        <f t="shared" si="79"/>
        <v>5.3100000000000001E-2</v>
      </c>
      <c r="X574" s="4">
        <f>IFERROR(   Table1[[#This Row],[البلوكات /م3]]+Table1[[#This Row],[البواقى
 المنصرفه
/م3]]-Table1[[#This Row],[البواقى
/م3]],0)</f>
        <v>5.3100000000000001E-2</v>
      </c>
      <c r="Y574" s="21">
        <f t="shared" si="80"/>
        <v>0</v>
      </c>
      <c r="AA574" s="12">
        <v>5.3100000000000001E-2</v>
      </c>
      <c r="AB574" s="15" t="s">
        <v>51</v>
      </c>
      <c r="AC574" s="20">
        <v>0</v>
      </c>
      <c r="AD574" s="9">
        <f>IFERROR((Table1[[#This Row],[إجمالى الإستهلاك
/م3]]-Table1[[#This Row],[الكمية 
المنتجة
/م3
 ]]),0)</f>
        <v>0</v>
      </c>
      <c r="AE574" s="29">
        <f>IFERROR((Table1[[#This Row],[الهالك
/م3]]/Table1[[#This Row],[إجمالى الإستهلاك
/م3]]),0)</f>
        <v>0</v>
      </c>
      <c r="AG574" s="5">
        <f>IFERROR((Table1[[#This Row],[عدد
البلوكات]]*0.12),"")</f>
        <v>0</v>
      </c>
      <c r="AH57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8.8500000000000009E-2</v>
      </c>
      <c r="AJ574" s="59">
        <f>IFERROR(Table1[[#This Row],[Plan Hour]]/Table1[[#This Row],[ساعات
العمل
الفعلية]],0)</f>
        <v>0</v>
      </c>
      <c r="AK574" s="1">
        <f>IFERROR((Table1[[#This Row],[الكمية 
الفعلية
/م3]]-Table1[[#This Row],[الكمية 
المنتجة
/م3
 ]]),"")</f>
        <v>1.0619999999999935E-3</v>
      </c>
      <c r="AU574" s="18"/>
      <c r="AV574" s="18"/>
      <c r="AW574" s="1"/>
      <c r="AX574" s="1"/>
      <c r="AY574" s="1"/>
      <c r="AZ574" s="1"/>
      <c r="BA574" s="1"/>
      <c r="BB574" s="1" t="e">
        <f t="shared" si="81"/>
        <v>#DIV/0!</v>
      </c>
      <c r="BC574" s="1"/>
      <c r="BD574" s="1" t="e">
        <f t="shared" si="75"/>
        <v>#DIV/0!</v>
      </c>
      <c r="BE574" s="1"/>
      <c r="BF574" s="33">
        <f t="shared" si="82"/>
        <v>0</v>
      </c>
      <c r="BG574" s="11" t="e">
        <f t="shared" si="76"/>
        <v>#DIV/0!</v>
      </c>
      <c r="CB574"/>
      <c r="CC574"/>
      <c r="CD574"/>
      <c r="CE574" s="83"/>
      <c r="CF574"/>
      <c r="CG574"/>
      <c r="CH574"/>
      <c r="CI574"/>
      <c r="CJ574"/>
      <c r="CK574"/>
      <c r="CL574"/>
      <c r="CM574"/>
      <c r="CN574"/>
      <c r="CO574"/>
      <c r="CP574"/>
    </row>
    <row r="575" spans="1:94" ht="22.5" customHeight="1">
      <c r="A575" s="22">
        <v>44241</v>
      </c>
      <c r="B575" s="3" t="str">
        <f>TEXT(Table1[[#This Row],[Date]],"dddd")</f>
        <v>الأحد</v>
      </c>
      <c r="C575" s="3">
        <f>WEEKNUM(Table1[[#This Row],[Date]],16)</f>
        <v>8</v>
      </c>
      <c r="D575" s="3" t="str">
        <f>TEXT(Table1[[#This Row],[Date]],"mmmm")</f>
        <v>فبراير</v>
      </c>
      <c r="E575" s="3" t="str">
        <f>TEXT(Table1[[#This Row],[Date]],"yyyy")</f>
        <v>2021</v>
      </c>
      <c r="F575" s="3" t="s">
        <v>8</v>
      </c>
      <c r="G575" s="3">
        <v>695</v>
      </c>
      <c r="H575" s="5" t="s">
        <v>217</v>
      </c>
      <c r="I575" s="3" t="s">
        <v>92</v>
      </c>
      <c r="J575" s="3">
        <f>IFERROR(VLOOKUP(Table1[[#This Row],[FoamType]],$CB$1:$CC$25,2,FALSE),0)</f>
        <v>0.6</v>
      </c>
      <c r="K575" s="3">
        <v>60</v>
      </c>
      <c r="L575" s="3">
        <v>60</v>
      </c>
      <c r="M575" s="3">
        <v>5</v>
      </c>
      <c r="Q575" s="15" t="s">
        <v>212</v>
      </c>
      <c r="R575" s="3">
        <v>2</v>
      </c>
      <c r="S575" s="3">
        <v>5.0999999999999996</v>
      </c>
      <c r="T575" s="3">
        <f t="shared" si="77"/>
        <v>3.6720000000000003E-2</v>
      </c>
      <c r="U575" s="4">
        <f t="shared" si="79"/>
        <v>3.5999999999999997E-2</v>
      </c>
      <c r="X575" s="4">
        <f>IFERROR(   Table1[[#This Row],[البلوكات /م3]]+Table1[[#This Row],[البواقى
 المنصرفه
/م3]]-Table1[[#This Row],[البواقى
/م3]],0)</f>
        <v>3.5999999999999997E-2</v>
      </c>
      <c r="Y575" s="21">
        <f t="shared" si="80"/>
        <v>0</v>
      </c>
      <c r="AA575" s="12">
        <v>3.5999999999999997E-2</v>
      </c>
      <c r="AB575" s="15" t="s">
        <v>212</v>
      </c>
      <c r="AC575" s="20">
        <v>0</v>
      </c>
      <c r="AD575" s="9">
        <f>IFERROR((Table1[[#This Row],[إجمالى الإستهلاك
/م3]]-Table1[[#This Row],[الكمية 
المنتجة
/م3
 ]]),0)</f>
        <v>0</v>
      </c>
      <c r="AE575" s="29">
        <f>IFERROR((Table1[[#This Row],[الهالك
/م3]]/Table1[[#This Row],[إجمالى الإستهلاك
/م3]]),0)</f>
        <v>0</v>
      </c>
      <c r="AG575" s="5">
        <f>IFERROR((Table1[[#This Row],[عدد
البلوكات]]*0.12),"")</f>
        <v>0</v>
      </c>
      <c r="AH57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0.06</v>
      </c>
      <c r="AJ575" s="59">
        <f>IFERROR(Table1[[#This Row],[Plan Hour]]/Table1[[#This Row],[ساعات
العمل
الفعلية]],0)</f>
        <v>0</v>
      </c>
      <c r="AK575" s="1">
        <f>IFERROR((Table1[[#This Row],[الكمية 
الفعلية
/م3]]-Table1[[#This Row],[الكمية 
المنتجة
/م3
 ]]),"")</f>
        <v>7.2000000000000536E-4</v>
      </c>
      <c r="AU575" s="18"/>
      <c r="AV575" s="18"/>
      <c r="AW575" s="1"/>
      <c r="AX575" s="1"/>
      <c r="AY575" s="1"/>
      <c r="AZ575" s="1"/>
      <c r="BA575" s="1"/>
      <c r="BB575" s="1" t="e">
        <f t="shared" si="81"/>
        <v>#DIV/0!</v>
      </c>
      <c r="BC575" s="1"/>
      <c r="BD575" s="1" t="e">
        <f t="shared" si="75"/>
        <v>#DIV/0!</v>
      </c>
      <c r="BE575" s="1"/>
      <c r="BF575" s="33">
        <f t="shared" si="82"/>
        <v>0</v>
      </c>
      <c r="BG575" s="11" t="e">
        <f t="shared" si="76"/>
        <v>#DIV/0!</v>
      </c>
      <c r="CB575"/>
      <c r="CC575"/>
      <c r="CD575"/>
      <c r="CE575" s="83"/>
      <c r="CF575"/>
      <c r="CG575"/>
      <c r="CH575"/>
      <c r="CI575"/>
      <c r="CJ575"/>
      <c r="CK575"/>
      <c r="CL575"/>
      <c r="CM575"/>
      <c r="CN575"/>
      <c r="CO575"/>
      <c r="CP575"/>
    </row>
    <row r="576" spans="1:94" ht="22.5" customHeight="1">
      <c r="A576" s="22">
        <v>44241</v>
      </c>
      <c r="B576" s="3" t="str">
        <f>TEXT(Table1[[#This Row],[Date]],"dddd")</f>
        <v>الأحد</v>
      </c>
      <c r="C576" s="3">
        <f>WEEKNUM(Table1[[#This Row],[Date]],16)</f>
        <v>8</v>
      </c>
      <c r="D576" s="3" t="str">
        <f>TEXT(Table1[[#This Row],[Date]],"mmmm")</f>
        <v>فبراير</v>
      </c>
      <c r="E576" s="3" t="str">
        <f>TEXT(Table1[[#This Row],[Date]],"yyyy")</f>
        <v>2021</v>
      </c>
      <c r="F576" s="3" t="s">
        <v>8</v>
      </c>
      <c r="G576" s="3">
        <v>654</v>
      </c>
      <c r="H576" s="5" t="s">
        <v>35</v>
      </c>
      <c r="I576" s="3" t="s">
        <v>136</v>
      </c>
      <c r="J576" s="3">
        <f>IFERROR(VLOOKUP(Table1[[#This Row],[FoamType]],$CB$1:$CC$25,2,FALSE),0)</f>
        <v>1.5</v>
      </c>
      <c r="K576" s="3">
        <v>200</v>
      </c>
      <c r="L576" s="3">
        <v>100</v>
      </c>
      <c r="M576" s="3">
        <v>2</v>
      </c>
      <c r="Q576" s="15">
        <v>35</v>
      </c>
      <c r="S576" s="3">
        <v>2.1</v>
      </c>
      <c r="T576" s="3">
        <v>12.5</v>
      </c>
      <c r="U576" s="4">
        <v>12</v>
      </c>
      <c r="W576" s="4">
        <v>35</v>
      </c>
      <c r="X576" s="4">
        <f>IFERROR(   Table1[[#This Row],[البلوكات /م3]]+Table1[[#This Row],[البواقى
 المنصرفه
/م3]]-Table1[[#This Row],[البواقى
/م3]],0)</f>
        <v>13.280000000000001</v>
      </c>
      <c r="Y576" s="21">
        <f t="shared" si="80"/>
        <v>14.64</v>
      </c>
      <c r="Z576" s="3">
        <v>2</v>
      </c>
      <c r="AA576" s="12">
        <v>0</v>
      </c>
      <c r="AB576" s="15">
        <v>35</v>
      </c>
      <c r="AC576" s="20">
        <v>1.36</v>
      </c>
      <c r="AD576" s="9">
        <f>IFERROR((Table1[[#This Row],[إجمالى الإستهلاك
/م3]]-Table1[[#This Row],[الكمية 
المنتجة
/م3
 ]]),0)</f>
        <v>1.2800000000000011</v>
      </c>
      <c r="AE576" s="29">
        <f>IFERROR((Table1[[#This Row],[الهالك
/م3]]/Table1[[#This Row],[إجمالى الإستهلاك
/م3]]),0)</f>
        <v>9.6385542168674773E-2</v>
      </c>
      <c r="AG576" s="5">
        <f>IFERROR((Table1[[#This Row],[عدد
البلوكات]]*0.12),"")</f>
        <v>0.24</v>
      </c>
      <c r="AH57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</v>
      </c>
      <c r="AJ576" s="59">
        <f>IFERROR(Table1[[#This Row],[Plan Hour]]/Table1[[#This Row],[ساعات
العمل
الفعلية]],0)</f>
        <v>0</v>
      </c>
      <c r="AK576" s="1">
        <f>IFERROR((Table1[[#This Row],[الكمية 
الفعلية
/م3]]-Table1[[#This Row],[الكمية 
المنتجة
/م3
 ]]),"")</f>
        <v>0.5</v>
      </c>
      <c r="AU576" s="18"/>
      <c r="AV576" s="18"/>
      <c r="AW576" s="1"/>
      <c r="AX576" s="1"/>
      <c r="AY576" s="1"/>
      <c r="AZ576" s="1"/>
      <c r="BA576" s="1"/>
      <c r="BB576" s="1" t="e">
        <f t="shared" si="81"/>
        <v>#DIV/0!</v>
      </c>
      <c r="BC576" s="1"/>
      <c r="BD576" s="1" t="e">
        <f t="shared" si="75"/>
        <v>#DIV/0!</v>
      </c>
      <c r="BE576" s="1"/>
      <c r="BF576" s="33">
        <f t="shared" si="82"/>
        <v>0</v>
      </c>
      <c r="BG576" s="11" t="e">
        <f t="shared" si="76"/>
        <v>#DIV/0!</v>
      </c>
      <c r="CB576"/>
      <c r="CC576"/>
      <c r="CD576"/>
      <c r="CE576" s="83"/>
      <c r="CF576"/>
      <c r="CG576"/>
      <c r="CH576"/>
      <c r="CI576"/>
      <c r="CJ576"/>
      <c r="CK576"/>
      <c r="CL576"/>
      <c r="CM576"/>
      <c r="CN576"/>
      <c r="CO576"/>
      <c r="CP576"/>
    </row>
    <row r="577" spans="1:94" ht="22.5" customHeight="1">
      <c r="A577" s="22">
        <v>44241</v>
      </c>
      <c r="B577" s="3" t="str">
        <f>TEXT(Table1[[#This Row],[Date]],"dddd")</f>
        <v>الأحد</v>
      </c>
      <c r="C577" s="3">
        <f>WEEKNUM(Table1[[#This Row],[Date]],16)</f>
        <v>8</v>
      </c>
      <c r="D577" s="3" t="str">
        <f>TEXT(Table1[[#This Row],[Date]],"mmmm")</f>
        <v>فبراير</v>
      </c>
      <c r="E577" s="3" t="str">
        <f>TEXT(Table1[[#This Row],[Date]],"yyyy")</f>
        <v>2021</v>
      </c>
      <c r="F577" s="3" t="s">
        <v>8</v>
      </c>
      <c r="G577" s="3">
        <v>664</v>
      </c>
      <c r="H577" s="5" t="s">
        <v>219</v>
      </c>
      <c r="I577" s="3" t="s">
        <v>86</v>
      </c>
      <c r="J577" s="3">
        <f>IFERROR(VLOOKUP(Table1[[#This Row],[FoamType]],$CB$1:$CC$25,2,FALSE),0)</f>
        <v>3</v>
      </c>
      <c r="K577" s="3">
        <v>199</v>
      </c>
      <c r="L577" s="3">
        <v>99</v>
      </c>
      <c r="M577" s="3">
        <v>2</v>
      </c>
      <c r="Q577" s="15">
        <v>10</v>
      </c>
      <c r="R577" s="3">
        <v>120</v>
      </c>
      <c r="S577" s="3">
        <v>2.2000000000000002</v>
      </c>
      <c r="T577" s="3">
        <f t="shared" si="77"/>
        <v>5.2010639999999997</v>
      </c>
      <c r="U577" s="4">
        <f t="shared" si="79"/>
        <v>4.7282400000000004</v>
      </c>
      <c r="W577" s="4">
        <v>10</v>
      </c>
      <c r="X577" s="4">
        <f>IFERROR(   Table1[[#This Row],[البلوكات /م3]]+Table1[[#This Row],[البواقى
 المنصرفه
/م3]]-Table1[[#This Row],[البواقى
/م3]],0)</f>
        <v>5.2200000000000006</v>
      </c>
      <c r="Y577" s="21">
        <f t="shared" si="80"/>
        <v>7.32</v>
      </c>
      <c r="Z577" s="3">
        <v>1</v>
      </c>
      <c r="AA577" s="12">
        <v>0</v>
      </c>
      <c r="AB577" s="15">
        <v>10</v>
      </c>
      <c r="AC577" s="20">
        <v>2.1</v>
      </c>
      <c r="AD577" s="9">
        <f>IFERROR((Table1[[#This Row],[إجمالى الإستهلاك
/م3]]-Table1[[#This Row],[الكمية 
المنتجة
/م3
 ]]),0)</f>
        <v>0.4917600000000002</v>
      </c>
      <c r="AE577" s="29">
        <f>IFERROR((Table1[[#This Row],[الهالك
/م3]]/Table1[[#This Row],[إجمالى الإستهلاك
/م3]]),0)</f>
        <v>9.4206896551724165E-2</v>
      </c>
      <c r="AG577" s="5">
        <f>IFERROR((Table1[[#This Row],[عدد
البلوكات]]*0.12),"")</f>
        <v>0.12</v>
      </c>
      <c r="AH57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1.5760800000000001</v>
      </c>
      <c r="AJ577" s="59">
        <f>IFERROR(Table1[[#This Row],[Plan Hour]]/Table1[[#This Row],[ساعات
العمل
الفعلية]],0)</f>
        <v>0</v>
      </c>
      <c r="AK577" s="1">
        <f>IFERROR((Table1[[#This Row],[الكمية 
الفعلية
/م3]]-Table1[[#This Row],[الكمية 
المنتجة
/م3
 ]]),"")</f>
        <v>0.47282399999999924</v>
      </c>
      <c r="AU577" s="18"/>
      <c r="AV577" s="18"/>
      <c r="AW577" s="1"/>
      <c r="AX577" s="1"/>
      <c r="AY577" s="1"/>
      <c r="AZ577" s="1"/>
      <c r="BA577" s="1"/>
      <c r="BB577" s="1" t="e">
        <f t="shared" si="81"/>
        <v>#DIV/0!</v>
      </c>
      <c r="BC577" s="1"/>
      <c r="BD577" s="1" t="e">
        <f t="shared" ref="BD577:BD635" si="83">(7.32-(BE577*BC577))/BE577</f>
        <v>#DIV/0!</v>
      </c>
      <c r="BE577" s="1"/>
      <c r="BF577" s="33">
        <f t="shared" si="82"/>
        <v>0</v>
      </c>
      <c r="BG577" s="11" t="e">
        <f t="shared" si="76"/>
        <v>#DIV/0!</v>
      </c>
      <c r="CB577"/>
      <c r="CC577"/>
      <c r="CD577"/>
      <c r="CE577" s="83"/>
      <c r="CF577"/>
      <c r="CG577"/>
      <c r="CH577"/>
      <c r="CI577"/>
      <c r="CJ577"/>
      <c r="CK577"/>
      <c r="CL577"/>
      <c r="CM577"/>
      <c r="CN577"/>
      <c r="CO577"/>
      <c r="CP577"/>
    </row>
    <row r="578" spans="1:94" ht="22.5" customHeight="1">
      <c r="A578" s="22">
        <v>44241</v>
      </c>
      <c r="B578" s="3" t="str">
        <f>TEXT(Table1[[#This Row],[Date]],"dddd")</f>
        <v>الأحد</v>
      </c>
      <c r="C578" s="3">
        <f>WEEKNUM(Table1[[#This Row],[Date]],16)</f>
        <v>8</v>
      </c>
      <c r="D578" s="3" t="str">
        <f>TEXT(Table1[[#This Row],[Date]],"mmmm")</f>
        <v>فبراير</v>
      </c>
      <c r="E578" s="3" t="str">
        <f>TEXT(Table1[[#This Row],[Date]],"yyyy")</f>
        <v>2021</v>
      </c>
      <c r="F578" s="3" t="s">
        <v>8</v>
      </c>
      <c r="G578" s="3">
        <v>686</v>
      </c>
      <c r="H578" s="5" t="s">
        <v>216</v>
      </c>
      <c r="I578" s="3" t="s">
        <v>91</v>
      </c>
      <c r="J578" s="3">
        <f>IFERROR(VLOOKUP(Table1[[#This Row],[FoamType]],$CB$1:$CC$25,2,FALSE),0)</f>
        <v>1</v>
      </c>
      <c r="K578" s="3">
        <v>198</v>
      </c>
      <c r="L578" s="3">
        <v>40</v>
      </c>
      <c r="M578" s="3">
        <v>2</v>
      </c>
      <c r="Q578" s="15">
        <v>8</v>
      </c>
      <c r="R578" s="3">
        <v>83</v>
      </c>
      <c r="S578" s="3">
        <v>2.2000000000000002</v>
      </c>
      <c r="T578" s="3">
        <f t="shared" si="77"/>
        <v>1.4461920000000001</v>
      </c>
      <c r="U578" s="4">
        <f t="shared" si="79"/>
        <v>1.3147200000000001</v>
      </c>
      <c r="X578" s="4">
        <f>IFERROR(   Table1[[#This Row],[البلوكات /م3]]+Table1[[#This Row],[البواقى
 المنصرفه
/م3]]-Table1[[#This Row],[البواقى
/م3]],0)</f>
        <v>1.4</v>
      </c>
      <c r="Y578" s="21">
        <f t="shared" si="80"/>
        <v>0</v>
      </c>
      <c r="Z578" s="3">
        <v>0</v>
      </c>
      <c r="AA578" s="12">
        <v>4</v>
      </c>
      <c r="AB578" s="15">
        <v>10</v>
      </c>
      <c r="AC578" s="20">
        <v>2.6</v>
      </c>
      <c r="AD578" s="9">
        <f>IFERROR((Table1[[#This Row],[إجمالى الإستهلاك
/م3]]-Table1[[#This Row],[الكمية 
المنتجة
/م3
 ]]),0)</f>
        <v>8.52799999999998E-2</v>
      </c>
      <c r="AE578" s="29">
        <f>IFERROR((Table1[[#This Row],[الهالك
/م3]]/Table1[[#This Row],[إجمالى الإستهلاك
/م3]]),0)</f>
        <v>6.0914285714285574E-2</v>
      </c>
      <c r="AG578" s="5">
        <f>IFERROR((Table1[[#This Row],[عدد
البلوكات]]*0.12),"")</f>
        <v>0</v>
      </c>
      <c r="AH57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1.3147200000000001</v>
      </c>
      <c r="AJ578" s="59">
        <f>IFERROR(Table1[[#This Row],[Plan Hour]]/Table1[[#This Row],[ساعات
العمل
الفعلية]],0)</f>
        <v>0</v>
      </c>
      <c r="AK578" s="1">
        <f>IFERROR((Table1[[#This Row],[الكمية 
الفعلية
/م3]]-Table1[[#This Row],[الكمية 
المنتجة
/م3
 ]]),"")</f>
        <v>0.13147200000000003</v>
      </c>
      <c r="AU578" s="18"/>
      <c r="AV578" s="18"/>
      <c r="AW578" s="1"/>
      <c r="AX578" s="1"/>
      <c r="AY578" s="1"/>
      <c r="AZ578" s="1"/>
      <c r="BA578" s="1"/>
      <c r="BB578" s="1" t="e">
        <f t="shared" si="81"/>
        <v>#DIV/0!</v>
      </c>
      <c r="BC578" s="1"/>
      <c r="BD578" s="1" t="e">
        <f t="shared" si="83"/>
        <v>#DIV/0!</v>
      </c>
      <c r="BE578" s="1"/>
      <c r="BF578" s="33">
        <f t="shared" si="82"/>
        <v>0</v>
      </c>
      <c r="BG578" s="11" t="e">
        <f t="shared" si="76"/>
        <v>#DIV/0!</v>
      </c>
      <c r="CB578"/>
      <c r="CC578"/>
      <c r="CD578"/>
      <c r="CE578" s="83"/>
      <c r="CF578"/>
      <c r="CG578"/>
      <c r="CH578"/>
      <c r="CI578"/>
      <c r="CJ578"/>
      <c r="CK578"/>
      <c r="CL578"/>
      <c r="CM578"/>
      <c r="CN578"/>
      <c r="CO578"/>
      <c r="CP578"/>
    </row>
    <row r="579" spans="1:94" ht="22.5" customHeight="1">
      <c r="A579" s="22">
        <v>44241</v>
      </c>
      <c r="B579" s="3" t="str">
        <f>TEXT(Table1[[#This Row],[Date]],"dddd")</f>
        <v>الأحد</v>
      </c>
      <c r="C579" s="3">
        <f>WEEKNUM(Table1[[#This Row],[Date]],16)</f>
        <v>8</v>
      </c>
      <c r="D579" s="3" t="str">
        <f>TEXT(Table1[[#This Row],[Date]],"mmmm")</f>
        <v>فبراير</v>
      </c>
      <c r="E579" s="3" t="str">
        <f>TEXT(Table1[[#This Row],[Date]],"yyyy")</f>
        <v>2021</v>
      </c>
      <c r="F579" s="3" t="s">
        <v>8</v>
      </c>
      <c r="G579" s="3">
        <v>9732</v>
      </c>
      <c r="H579" s="5" t="s">
        <v>215</v>
      </c>
      <c r="I579" s="3" t="s">
        <v>85</v>
      </c>
      <c r="J579" s="3">
        <f>IFERROR(VLOOKUP(Table1[[#This Row],[FoamType]],$CB$1:$CC$25,2,FALSE),0)</f>
        <v>2.5</v>
      </c>
      <c r="K579" s="3">
        <v>60</v>
      </c>
      <c r="L579" s="3">
        <v>60</v>
      </c>
      <c r="M579" s="3">
        <v>39</v>
      </c>
      <c r="Q579" s="15">
        <v>20</v>
      </c>
      <c r="R579" s="3">
        <v>40</v>
      </c>
      <c r="S579" s="3">
        <v>39</v>
      </c>
      <c r="T579" s="3">
        <f t="shared" si="77"/>
        <v>5.6159999999999997</v>
      </c>
      <c r="U579" s="4">
        <f t="shared" si="79"/>
        <v>5.6159999999999997</v>
      </c>
      <c r="W579" s="4">
        <v>20</v>
      </c>
      <c r="X579" s="4">
        <f>IFERROR(   Table1[[#This Row],[البلوكات /م3]]+Table1[[#This Row],[البواقى
 المنصرفه
/م3]]-Table1[[#This Row],[البواقى
/م3]],0)</f>
        <v>6.4400000000000013</v>
      </c>
      <c r="Y579" s="21">
        <f t="shared" si="80"/>
        <v>14.64</v>
      </c>
      <c r="Z579" s="3">
        <v>2</v>
      </c>
      <c r="AA579" s="12">
        <v>0</v>
      </c>
      <c r="AB579" s="15">
        <v>20</v>
      </c>
      <c r="AC579" s="20">
        <v>8.1999999999999993</v>
      </c>
      <c r="AD579" s="9">
        <f>IFERROR((Table1[[#This Row],[إجمالى الإستهلاك
/م3]]-Table1[[#This Row],[الكمية 
المنتجة
/م3
 ]]),0)</f>
        <v>0.82400000000000162</v>
      </c>
      <c r="AE579" s="29">
        <f>IFERROR((Table1[[#This Row],[الهالك
/م3]]/Table1[[#This Row],[إجمالى الإستهلاك
/م3]]),0)</f>
        <v>0.12795031055900644</v>
      </c>
      <c r="AG579" s="5">
        <f>IFERROR((Table1[[#This Row],[عدد
البلوكات]]*0.12),"")</f>
        <v>0.24</v>
      </c>
      <c r="AH57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2.2464</v>
      </c>
      <c r="AJ579" s="59">
        <f>IFERROR(Table1[[#This Row],[Plan Hour]]/Table1[[#This Row],[ساعات
العمل
الفعلية]],0)</f>
        <v>0</v>
      </c>
      <c r="AK579" s="1">
        <f>IFERROR((Table1[[#This Row],[الكمية 
الفعلية
/م3]]-Table1[[#This Row],[الكمية 
المنتجة
/م3
 ]]),"")</f>
        <v>0</v>
      </c>
      <c r="AU579" s="18"/>
      <c r="AV579" s="18"/>
      <c r="AW579" s="1"/>
      <c r="AX579" s="1"/>
      <c r="AY579" s="1"/>
      <c r="AZ579" s="1"/>
      <c r="BA579" s="1"/>
      <c r="BB579" s="1" t="e">
        <f t="shared" si="81"/>
        <v>#DIV/0!</v>
      </c>
      <c r="BC579" s="1"/>
      <c r="BD579" s="1" t="e">
        <f t="shared" si="83"/>
        <v>#DIV/0!</v>
      </c>
      <c r="BE579" s="1"/>
      <c r="BF579" s="33">
        <f t="shared" si="82"/>
        <v>0</v>
      </c>
      <c r="BG579" s="11" t="e">
        <f t="shared" si="76"/>
        <v>#DIV/0!</v>
      </c>
      <c r="CB579"/>
      <c r="CC579"/>
      <c r="CD579"/>
      <c r="CE579" s="83"/>
      <c r="CF579"/>
      <c r="CG579"/>
      <c r="CH579"/>
      <c r="CI579"/>
      <c r="CJ579"/>
      <c r="CK579"/>
      <c r="CL579"/>
      <c r="CM579"/>
      <c r="CN579"/>
      <c r="CO579"/>
      <c r="CP579"/>
    </row>
    <row r="580" spans="1:94" ht="22.5" customHeight="1">
      <c r="A580" s="22">
        <v>44241</v>
      </c>
      <c r="B580" s="3" t="str">
        <f>TEXT(Table1[[#This Row],[Date]],"dddd")</f>
        <v>الأحد</v>
      </c>
      <c r="C580" s="3">
        <f>WEEKNUM(Table1[[#This Row],[Date]],16)</f>
        <v>8</v>
      </c>
      <c r="D580" s="3" t="str">
        <f>TEXT(Table1[[#This Row],[Date]],"mmmm")</f>
        <v>فبراير</v>
      </c>
      <c r="E580" s="3" t="str">
        <f>TEXT(Table1[[#This Row],[Date]],"yyyy")</f>
        <v>2021</v>
      </c>
      <c r="F580" s="3" t="s">
        <v>8</v>
      </c>
      <c r="G580" s="3">
        <v>657</v>
      </c>
      <c r="H580" s="5" t="s">
        <v>64</v>
      </c>
      <c r="I580" s="3" t="s">
        <v>92</v>
      </c>
      <c r="J580" s="3">
        <f>IFERROR(VLOOKUP(Table1[[#This Row],[FoamType]],$CB$1:$CC$25,2,FALSE),0)</f>
        <v>0.6</v>
      </c>
      <c r="K580" s="3">
        <v>91</v>
      </c>
      <c r="L580" s="3">
        <v>53.5</v>
      </c>
      <c r="M580" s="3">
        <v>3.8</v>
      </c>
      <c r="Q580" s="15">
        <v>12</v>
      </c>
      <c r="R580" s="3">
        <v>50</v>
      </c>
      <c r="S580" s="3">
        <v>4</v>
      </c>
      <c r="T580" s="3">
        <f t="shared" si="77"/>
        <v>0.97370000000000001</v>
      </c>
      <c r="U580" s="4">
        <f t="shared" si="79"/>
        <v>0.92501500000000003</v>
      </c>
      <c r="X580" s="4">
        <f>IFERROR(   Table1[[#This Row],[البلوكات /م3]]+Table1[[#This Row],[البواقى
 المنصرفه
/م3]]-Table1[[#This Row],[البواقى
/م3]],0)</f>
        <v>3.25</v>
      </c>
      <c r="Y580" s="21">
        <f t="shared" si="80"/>
        <v>0</v>
      </c>
      <c r="Z580" s="3">
        <v>0</v>
      </c>
      <c r="AA580" s="12">
        <v>3.25</v>
      </c>
      <c r="AB580" s="15">
        <v>12</v>
      </c>
      <c r="AC580" s="20">
        <v>0</v>
      </c>
      <c r="AD580" s="9">
        <f>IFERROR((Table1[[#This Row],[إجمالى الإستهلاك
/م3]]-Table1[[#This Row],[الكمية 
المنتجة
/م3
 ]]),0)</f>
        <v>2.3249849999999999</v>
      </c>
      <c r="AE580" s="29">
        <f>IFERROR((Table1[[#This Row],[الهالك
/م3]]/Table1[[#This Row],[إجمالى الإستهلاك
/م3]]),0)</f>
        <v>0.7153799999999999</v>
      </c>
      <c r="AG580" s="5">
        <f>IFERROR((Table1[[#This Row],[عدد
البلوكات]]*0.12),"")</f>
        <v>0</v>
      </c>
      <c r="AH58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1.5416916666666667</v>
      </c>
      <c r="AJ580" s="59">
        <f>IFERROR(Table1[[#This Row],[Plan Hour]]/Table1[[#This Row],[ساعات
العمل
الفعلية]],0)</f>
        <v>0</v>
      </c>
      <c r="AK580" s="1">
        <f>IFERROR((Table1[[#This Row],[الكمية 
الفعلية
/م3]]-Table1[[#This Row],[الكمية 
المنتجة
/م3
 ]]),"")</f>
        <v>4.8684999999999978E-2</v>
      </c>
      <c r="AU580" s="18"/>
      <c r="AV580" s="18"/>
      <c r="AW580" s="1"/>
      <c r="AX580" s="1"/>
      <c r="AY580" s="1"/>
      <c r="AZ580" s="1"/>
      <c r="BA580" s="1"/>
      <c r="BB580" s="1" t="e">
        <f t="shared" si="81"/>
        <v>#DIV/0!</v>
      </c>
      <c r="BC580" s="1"/>
      <c r="BD580" s="1" t="e">
        <f t="shared" si="83"/>
        <v>#DIV/0!</v>
      </c>
      <c r="BE580" s="1"/>
      <c r="BF580" s="33">
        <f t="shared" si="82"/>
        <v>0</v>
      </c>
      <c r="BG580" s="11" t="e">
        <f t="shared" si="76"/>
        <v>#DIV/0!</v>
      </c>
      <c r="CB580"/>
      <c r="CC580"/>
      <c r="CD580"/>
      <c r="CE580" s="83"/>
      <c r="CF580"/>
      <c r="CG580"/>
      <c r="CH580"/>
      <c r="CI580"/>
      <c r="CJ580"/>
      <c r="CK580"/>
      <c r="CL580"/>
      <c r="CM580"/>
      <c r="CN580"/>
      <c r="CO580"/>
      <c r="CP580"/>
    </row>
    <row r="581" spans="1:94" ht="22.5" customHeight="1">
      <c r="A581" s="22">
        <v>44241</v>
      </c>
      <c r="B581" s="3" t="str">
        <f>TEXT(Table1[[#This Row],[Date]],"dddd")</f>
        <v>الأحد</v>
      </c>
      <c r="C581" s="3">
        <f>WEEKNUM(Table1[[#This Row],[Date]],16)</f>
        <v>8</v>
      </c>
      <c r="D581" s="3" t="str">
        <f>TEXT(Table1[[#This Row],[Date]],"mmmm")</f>
        <v>فبراير</v>
      </c>
      <c r="E581" s="3" t="str">
        <f>TEXT(Table1[[#This Row],[Date]],"yyyy")</f>
        <v>2021</v>
      </c>
      <c r="F581" s="3" t="s">
        <v>8</v>
      </c>
      <c r="G581" s="3">
        <v>657</v>
      </c>
      <c r="H581" s="5" t="s">
        <v>64</v>
      </c>
      <c r="I581" s="3" t="s">
        <v>92</v>
      </c>
      <c r="J581" s="3">
        <f>IFERROR(VLOOKUP(Table1[[#This Row],[FoamType]],$CB$1:$CC$25,2,FALSE),0)</f>
        <v>0.6</v>
      </c>
      <c r="K581" s="3">
        <v>40.5</v>
      </c>
      <c r="L581" s="3">
        <v>20</v>
      </c>
      <c r="M581" s="3">
        <v>5</v>
      </c>
      <c r="Q581" s="15">
        <v>12</v>
      </c>
      <c r="R581" s="3">
        <v>250</v>
      </c>
      <c r="S581" s="3">
        <v>5.0999999999999996</v>
      </c>
      <c r="T581" s="3">
        <f t="shared" si="77"/>
        <v>1.0327499999999998</v>
      </c>
      <c r="U581" s="4">
        <f t="shared" si="79"/>
        <v>1.0125</v>
      </c>
      <c r="X581" s="4">
        <f>IFERROR(   Table1[[#This Row],[البلوكات /م3]]+Table1[[#This Row],[البواقى
 المنصرفه
/م3]]-Table1[[#This Row],[البواقى
/م3]],0)</f>
        <v>0</v>
      </c>
      <c r="Y581" s="21">
        <f t="shared" si="80"/>
        <v>0</v>
      </c>
      <c r="AB581" s="15"/>
      <c r="AD581" s="9">
        <f>IFERROR((Table1[[#This Row],[إجمالى الإستهلاك
/م3]]-Table1[[#This Row],[الكمية 
المنتجة
/م3
 ]]),0)</f>
        <v>-1.0125</v>
      </c>
      <c r="AE581" s="29">
        <f>IFERROR((Table1[[#This Row],[الهالك
/م3]]/Table1[[#This Row],[إجمالى الإستهلاك
/م3]]),0)</f>
        <v>0</v>
      </c>
      <c r="AG581" s="5">
        <f>IFERROR((Table1[[#This Row],[عدد
البلوكات]]*0.12),"")</f>
        <v>0</v>
      </c>
      <c r="AH58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1.6875</v>
      </c>
      <c r="AJ581" s="59">
        <f>IFERROR(Table1[[#This Row],[Plan Hour]]/Table1[[#This Row],[ساعات
العمل
الفعلية]],0)</f>
        <v>0</v>
      </c>
      <c r="AK581" s="1">
        <f>IFERROR((Table1[[#This Row],[الكمية 
الفعلية
/م3]]-Table1[[#This Row],[الكمية 
المنتجة
/م3
 ]]),"")</f>
        <v>2.0249999999999879E-2</v>
      </c>
      <c r="AU581" s="18"/>
      <c r="AV581" s="18"/>
      <c r="AW581" s="1"/>
      <c r="AX581" s="1"/>
      <c r="AY581" s="1"/>
      <c r="AZ581" s="1"/>
      <c r="BA581" s="1"/>
      <c r="BB581" s="1" t="e">
        <f t="shared" si="81"/>
        <v>#DIV/0!</v>
      </c>
      <c r="BC581" s="1"/>
      <c r="BD581" s="1" t="e">
        <f t="shared" si="83"/>
        <v>#DIV/0!</v>
      </c>
      <c r="BE581" s="1"/>
      <c r="BF581" s="33">
        <f t="shared" si="82"/>
        <v>0</v>
      </c>
      <c r="BG581" s="11" t="e">
        <f t="shared" si="76"/>
        <v>#DIV/0!</v>
      </c>
      <c r="CB581"/>
      <c r="CC581"/>
      <c r="CD581"/>
      <c r="CE581" s="83"/>
      <c r="CF581"/>
      <c r="CG581"/>
      <c r="CH581"/>
      <c r="CI581"/>
      <c r="CJ581"/>
      <c r="CK581"/>
      <c r="CL581"/>
      <c r="CM581"/>
      <c r="CN581"/>
      <c r="CO581"/>
      <c r="CP581"/>
    </row>
    <row r="582" spans="1:94" ht="22.5" customHeight="1">
      <c r="A582" s="22">
        <v>44241</v>
      </c>
      <c r="B582" s="3" t="str">
        <f>TEXT(Table1[[#This Row],[Date]],"dddd")</f>
        <v>الأحد</v>
      </c>
      <c r="C582" s="3">
        <f>WEEKNUM(Table1[[#This Row],[Date]],16)</f>
        <v>8</v>
      </c>
      <c r="D582" s="3" t="str">
        <f>TEXT(Table1[[#This Row],[Date]],"mmmm")</f>
        <v>فبراير</v>
      </c>
      <c r="E582" s="3" t="str">
        <f>TEXT(Table1[[#This Row],[Date]],"yyyy")</f>
        <v>2021</v>
      </c>
      <c r="F582" s="3" t="s">
        <v>8</v>
      </c>
      <c r="G582" s="3">
        <v>657</v>
      </c>
      <c r="H582" s="5" t="s">
        <v>64</v>
      </c>
      <c r="I582" s="3" t="s">
        <v>92</v>
      </c>
      <c r="J582" s="3">
        <f>IFERROR(VLOOKUP(Table1[[#This Row],[FoamType]],$CB$1:$CC$25,2,FALSE),0)</f>
        <v>0.6</v>
      </c>
      <c r="K582" s="3">
        <v>109</v>
      </c>
      <c r="L582" s="3">
        <v>56</v>
      </c>
      <c r="M582" s="3">
        <v>3.8</v>
      </c>
      <c r="Q582" s="15">
        <v>12</v>
      </c>
      <c r="R582" s="3">
        <v>50</v>
      </c>
      <c r="S582" s="3">
        <v>3.9</v>
      </c>
      <c r="T582" s="3">
        <f t="shared" si="77"/>
        <v>1.19028</v>
      </c>
      <c r="U582" s="4">
        <f t="shared" si="79"/>
        <v>1.1597599999999999</v>
      </c>
      <c r="X582" s="4">
        <f>IFERROR(   Table1[[#This Row],[البلوكات /م3]]+Table1[[#This Row],[البواقى
 المنصرفه
/م3]]-Table1[[#This Row],[البواقى
/م3]],0)</f>
        <v>0</v>
      </c>
      <c r="Y582" s="21">
        <f t="shared" si="80"/>
        <v>0</v>
      </c>
      <c r="AB582" s="15"/>
      <c r="AD582" s="9">
        <f>IFERROR((Table1[[#This Row],[إجمالى الإستهلاك
/م3]]-Table1[[#This Row],[الكمية 
المنتجة
/م3
 ]]),0)</f>
        <v>-1.1597599999999999</v>
      </c>
      <c r="AE582" s="29">
        <f>IFERROR((Table1[[#This Row],[الهالك
/م3]]/Table1[[#This Row],[إجمالى الإستهلاك
/م3]]),0)</f>
        <v>0</v>
      </c>
      <c r="AG582" s="5">
        <f>IFERROR((Table1[[#This Row],[عدد
البلوكات]]*0.12),"")</f>
        <v>0</v>
      </c>
      <c r="AH58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1.9329333333333332</v>
      </c>
      <c r="AJ582" s="59">
        <f>IFERROR(Table1[[#This Row],[Plan Hour]]/Table1[[#This Row],[ساعات
العمل
الفعلية]],0)</f>
        <v>0</v>
      </c>
      <c r="AK582" s="1">
        <f>IFERROR((Table1[[#This Row],[الكمية 
الفعلية
/م3]]-Table1[[#This Row],[الكمية 
المنتجة
/م3
 ]]),"")</f>
        <v>3.0520000000000103E-2</v>
      </c>
      <c r="AU582" s="18"/>
      <c r="AV582" s="18"/>
      <c r="AW582" s="1"/>
      <c r="AX582" s="1"/>
      <c r="AY582" s="1"/>
      <c r="AZ582" s="1"/>
      <c r="BA582" s="1"/>
      <c r="BB582" s="1" t="e">
        <f t="shared" si="81"/>
        <v>#DIV/0!</v>
      </c>
      <c r="BC582" s="1"/>
      <c r="BD582" s="1" t="e">
        <f t="shared" si="83"/>
        <v>#DIV/0!</v>
      </c>
      <c r="BE582" s="1"/>
      <c r="BF582" s="33">
        <f t="shared" si="82"/>
        <v>0</v>
      </c>
      <c r="BG582" s="11" t="e">
        <f t="shared" si="76"/>
        <v>#DIV/0!</v>
      </c>
      <c r="CB582"/>
      <c r="CC582"/>
      <c r="CD582"/>
      <c r="CE582" s="83"/>
      <c r="CF582"/>
      <c r="CG582"/>
      <c r="CH582"/>
      <c r="CI582"/>
      <c r="CJ582"/>
      <c r="CK582"/>
      <c r="CL582"/>
      <c r="CM582"/>
      <c r="CN582"/>
      <c r="CO582"/>
      <c r="CP582"/>
    </row>
    <row r="583" spans="1:94" ht="22.5" customHeight="1">
      <c r="A583" s="22">
        <v>44241</v>
      </c>
      <c r="B583" s="3" t="str">
        <f>TEXT(Table1[[#This Row],[Date]],"dddd")</f>
        <v>الأحد</v>
      </c>
      <c r="C583" s="3">
        <f>WEEKNUM(Table1[[#This Row],[Date]],16)</f>
        <v>8</v>
      </c>
      <c r="D583" s="3" t="str">
        <f>TEXT(Table1[[#This Row],[Date]],"mmmm")</f>
        <v>فبراير</v>
      </c>
      <c r="E583" s="3" t="str">
        <f>TEXT(Table1[[#This Row],[Date]],"yyyy")</f>
        <v>2021</v>
      </c>
      <c r="F583" s="3" t="s">
        <v>8</v>
      </c>
      <c r="G583" s="3">
        <v>656</v>
      </c>
      <c r="H583" s="5" t="s">
        <v>218</v>
      </c>
      <c r="I583" s="3" t="s">
        <v>107</v>
      </c>
      <c r="J583" s="3">
        <f>IFERROR(VLOOKUP(Table1[[#This Row],[FoamType]],$CB$1:$CC$25,2,FALSE),0)</f>
        <v>50</v>
      </c>
      <c r="K583" s="3">
        <v>120</v>
      </c>
      <c r="L583" s="3">
        <v>60</v>
      </c>
      <c r="M583" s="3">
        <v>1</v>
      </c>
      <c r="Q583" s="15">
        <v>35</v>
      </c>
      <c r="R583" s="3">
        <v>2</v>
      </c>
      <c r="S583" s="3">
        <v>1.1000000000000001</v>
      </c>
      <c r="T583" s="3">
        <f t="shared" si="77"/>
        <v>1.5840000000000003E-2</v>
      </c>
      <c r="U583" s="4">
        <f t="shared" si="79"/>
        <v>1.44E-2</v>
      </c>
      <c r="W583" s="4">
        <v>25</v>
      </c>
      <c r="X583" s="4">
        <f>IFERROR(   Table1[[#This Row],[البلوكات /م3]]+Table1[[#This Row],[البواقى
 المنصرفه
/م3]]-Table1[[#This Row],[البواقى
/م3]],0)</f>
        <v>0.12000000000000011</v>
      </c>
      <c r="Y583" s="21">
        <f t="shared" si="80"/>
        <v>7.32</v>
      </c>
      <c r="Z583" s="3">
        <v>1</v>
      </c>
      <c r="AB583" s="15">
        <v>35</v>
      </c>
      <c r="AC583" s="20">
        <v>7.2</v>
      </c>
      <c r="AD583" s="9">
        <f>IFERROR((Table1[[#This Row],[إجمالى الإستهلاك
/م3]]-Table1[[#This Row],[الكمية 
المنتجة
/م3
 ]]),0)</f>
        <v>0.10560000000000011</v>
      </c>
      <c r="AE583" s="29">
        <f>IFERROR((Table1[[#This Row],[الهالك
/م3]]/Table1[[#This Row],[إجمالى الإستهلاك
/م3]]),0)</f>
        <v>0.88000000000000012</v>
      </c>
      <c r="AG583" s="5">
        <f>IFERROR((Table1[[#This Row],[عدد
البلوكات]]*0.12),"")</f>
        <v>0.12</v>
      </c>
      <c r="AH58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0.04</v>
      </c>
      <c r="AJ583" s="59">
        <f>IFERROR(Table1[[#This Row],[Plan Hour]]/Table1[[#This Row],[ساعات
العمل
الفعلية]],0)</f>
        <v>0</v>
      </c>
      <c r="AK583" s="1">
        <f>IFERROR((Table1[[#This Row],[الكمية 
الفعلية
/م3]]-Table1[[#This Row],[الكمية 
المنتجة
/م3
 ]]),"")</f>
        <v>1.4400000000000038E-3</v>
      </c>
      <c r="AU583" s="18"/>
      <c r="AV583" s="18"/>
      <c r="AW583" s="1"/>
      <c r="AX583" s="1"/>
      <c r="AY583" s="1"/>
      <c r="AZ583" s="1"/>
      <c r="BA583" s="1"/>
      <c r="BB583" s="1" t="e">
        <f t="shared" si="81"/>
        <v>#DIV/0!</v>
      </c>
      <c r="BC583" s="1"/>
      <c r="BD583" s="1" t="e">
        <f t="shared" si="83"/>
        <v>#DIV/0!</v>
      </c>
      <c r="BE583" s="1"/>
      <c r="BF583" s="33">
        <f t="shared" si="82"/>
        <v>0</v>
      </c>
      <c r="BG583" s="11" t="e">
        <f t="shared" si="76"/>
        <v>#DIV/0!</v>
      </c>
      <c r="CB583"/>
      <c r="CC583"/>
      <c r="CD583"/>
      <c r="CE583" s="83"/>
      <c r="CF583"/>
      <c r="CG583"/>
      <c r="CH583"/>
      <c r="CI583"/>
      <c r="CJ583"/>
      <c r="CK583"/>
      <c r="CL583"/>
      <c r="CM583"/>
      <c r="CN583"/>
      <c r="CO583"/>
      <c r="CP583"/>
    </row>
    <row r="584" spans="1:94" ht="22.5" customHeight="1">
      <c r="A584" s="22">
        <v>44241</v>
      </c>
      <c r="B584" s="3" t="str">
        <f>TEXT(Table1[[#This Row],[Date]],"dddd")</f>
        <v>الأحد</v>
      </c>
      <c r="C584" s="3">
        <f>WEEKNUM(Table1[[#This Row],[Date]],16)</f>
        <v>8</v>
      </c>
      <c r="D584" s="3" t="str">
        <f>TEXT(Table1[[#This Row],[Date]],"mmmm")</f>
        <v>فبراير</v>
      </c>
      <c r="E584" s="3" t="str">
        <f>TEXT(Table1[[#This Row],[Date]],"yyyy")</f>
        <v>2021</v>
      </c>
      <c r="F584" s="3" t="s">
        <v>8</v>
      </c>
      <c r="G584" s="3">
        <v>656</v>
      </c>
      <c r="H584" s="5" t="s">
        <v>218</v>
      </c>
      <c r="I584" s="3" t="s">
        <v>107</v>
      </c>
      <c r="J584" s="3">
        <f>IFERROR(VLOOKUP(Table1[[#This Row],[FoamType]],$CB$1:$CC$25,2,FALSE),0)</f>
        <v>50</v>
      </c>
      <c r="K584" s="3">
        <v>80</v>
      </c>
      <c r="L584" s="3">
        <v>40</v>
      </c>
      <c r="M584" s="3">
        <v>1</v>
      </c>
      <c r="Q584" s="15">
        <v>35</v>
      </c>
      <c r="R584" s="3">
        <v>2</v>
      </c>
      <c r="S584" s="3">
        <v>1.1000000000000001</v>
      </c>
      <c r="T584" s="3">
        <f t="shared" si="77"/>
        <v>7.0400000000000011E-3</v>
      </c>
      <c r="U584" s="4">
        <f t="shared" si="79"/>
        <v>6.4000000000000003E-3</v>
      </c>
      <c r="X584" s="4">
        <f>IFERROR(   Table1[[#This Row],[البلوكات /م3]]+Table1[[#This Row],[البواقى
 المنصرفه
/م3]]-Table1[[#This Row],[البواقى
/م3]],0)</f>
        <v>0</v>
      </c>
      <c r="Y584" s="21">
        <f t="shared" si="80"/>
        <v>0</v>
      </c>
      <c r="AB584" s="15">
        <v>35</v>
      </c>
      <c r="AC584" s="20">
        <v>0</v>
      </c>
      <c r="AD584" s="9">
        <f>IFERROR((Table1[[#This Row],[إجمالى الإستهلاك
/م3]]-Table1[[#This Row],[الكمية 
المنتجة
/م3
 ]]),0)</f>
        <v>-6.4000000000000003E-3</v>
      </c>
      <c r="AE584" s="29">
        <f>IFERROR((Table1[[#This Row],[الهالك
/م3]]/Table1[[#This Row],[إجمالى الإستهلاك
/م3]]),0)</f>
        <v>0</v>
      </c>
      <c r="AG584" s="5">
        <f>IFERROR((Table1[[#This Row],[عدد
البلوكات]]*0.12),"")</f>
        <v>0</v>
      </c>
      <c r="AH58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0.04</v>
      </c>
      <c r="AJ584" s="59">
        <f>IFERROR(Table1[[#This Row],[Plan Hour]]/Table1[[#This Row],[ساعات
العمل
الفعلية]],0)</f>
        <v>0</v>
      </c>
      <c r="AK584" s="1">
        <f>IFERROR((Table1[[#This Row],[الكمية 
الفعلية
/م3]]-Table1[[#This Row],[الكمية 
المنتجة
/م3
 ]]),"")</f>
        <v>6.4000000000000081E-4</v>
      </c>
      <c r="AU584" s="18"/>
      <c r="AV584" s="18"/>
      <c r="AW584" s="1"/>
      <c r="AX584" s="1"/>
      <c r="AY584" s="1"/>
      <c r="AZ584" s="1"/>
      <c r="BA584" s="1"/>
      <c r="BB584" s="1" t="e">
        <f t="shared" si="81"/>
        <v>#DIV/0!</v>
      </c>
      <c r="BC584" s="1"/>
      <c r="BD584" s="1" t="e">
        <f t="shared" si="83"/>
        <v>#DIV/0!</v>
      </c>
      <c r="BE584" s="1"/>
      <c r="BF584" s="33">
        <f t="shared" si="82"/>
        <v>0</v>
      </c>
      <c r="BG584" s="11" t="e">
        <f t="shared" si="76"/>
        <v>#DIV/0!</v>
      </c>
      <c r="CB584"/>
      <c r="CC584"/>
      <c r="CD584"/>
      <c r="CE584" s="83"/>
      <c r="CF584"/>
      <c r="CG584"/>
      <c r="CH584"/>
      <c r="CI584"/>
      <c r="CJ584"/>
      <c r="CK584"/>
      <c r="CL584"/>
      <c r="CM584"/>
      <c r="CN584"/>
      <c r="CO584"/>
      <c r="CP584"/>
    </row>
    <row r="585" spans="1:94" ht="22.5" customHeight="1">
      <c r="A585" s="22">
        <v>44241</v>
      </c>
      <c r="B585" s="3" t="str">
        <f>TEXT(Table1[[#This Row],[Date]],"dddd")</f>
        <v>الأحد</v>
      </c>
      <c r="C585" s="3">
        <f>WEEKNUM(Table1[[#This Row],[Date]],16)</f>
        <v>8</v>
      </c>
      <c r="D585" s="3" t="str">
        <f>TEXT(Table1[[#This Row],[Date]],"mmmm")</f>
        <v>فبراير</v>
      </c>
      <c r="E585" s="3" t="str">
        <f>TEXT(Table1[[#This Row],[Date]],"yyyy")</f>
        <v>2021</v>
      </c>
      <c r="F585" s="3" t="s">
        <v>8</v>
      </c>
      <c r="G585" s="3">
        <v>656</v>
      </c>
      <c r="H585" s="5" t="s">
        <v>218</v>
      </c>
      <c r="I585" s="3" t="s">
        <v>107</v>
      </c>
      <c r="J585" s="3">
        <f>IFERROR(VLOOKUP(Table1[[#This Row],[FoamType]],$CB$1:$CC$25,2,FALSE),0)</f>
        <v>50</v>
      </c>
      <c r="K585" s="3">
        <v>60</v>
      </c>
      <c r="L585" s="3">
        <v>60</v>
      </c>
      <c r="M585" s="3">
        <v>1</v>
      </c>
      <c r="Q585" s="15">
        <v>35</v>
      </c>
      <c r="R585" s="3">
        <v>2</v>
      </c>
      <c r="S585" s="3">
        <v>1.1000000000000001</v>
      </c>
      <c r="T585" s="3">
        <f t="shared" si="77"/>
        <v>7.9200000000000017E-3</v>
      </c>
      <c r="U585" s="4">
        <f t="shared" si="79"/>
        <v>7.1999999999999998E-3</v>
      </c>
      <c r="X585" s="4">
        <f>IFERROR(   Table1[[#This Row],[البلوكات /م3]]+Table1[[#This Row],[البواقى
 المنصرفه
/م3]]-Table1[[#This Row],[البواقى
/م3]],0)</f>
        <v>0</v>
      </c>
      <c r="Y585" s="21">
        <f t="shared" si="80"/>
        <v>0</v>
      </c>
      <c r="AB585" s="15">
        <v>35</v>
      </c>
      <c r="AC585" s="20">
        <v>0</v>
      </c>
      <c r="AD585" s="9">
        <f>IFERROR((Table1[[#This Row],[إجمالى الإستهلاك
/م3]]-Table1[[#This Row],[الكمية 
المنتجة
/م3
 ]]),0)</f>
        <v>-7.1999999999999998E-3</v>
      </c>
      <c r="AE585" s="29">
        <f>IFERROR((Table1[[#This Row],[الهالك
/م3]]/Table1[[#This Row],[إجمالى الإستهلاك
/م3]]),0)</f>
        <v>0</v>
      </c>
      <c r="AG585" s="5">
        <f>IFERROR((Table1[[#This Row],[عدد
البلوكات]]*0.12),"")</f>
        <v>0</v>
      </c>
      <c r="AH58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0.04</v>
      </c>
      <c r="AJ585" s="59">
        <f>IFERROR(Table1[[#This Row],[Plan Hour]]/Table1[[#This Row],[ساعات
العمل
الفعلية]],0)</f>
        <v>0</v>
      </c>
      <c r="AK585" s="1">
        <f>IFERROR((Table1[[#This Row],[الكمية 
الفعلية
/م3]]-Table1[[#This Row],[الكمية 
المنتجة
/م3
 ]]),"")</f>
        <v>7.2000000000000189E-4</v>
      </c>
      <c r="AU585" s="18"/>
      <c r="AV585" s="18"/>
      <c r="AW585" s="1"/>
      <c r="AX585" s="1"/>
      <c r="AY585" s="1"/>
      <c r="AZ585" s="1"/>
      <c r="BA585" s="1"/>
      <c r="BB585" s="1" t="e">
        <f t="shared" si="81"/>
        <v>#DIV/0!</v>
      </c>
      <c r="BC585" s="1"/>
      <c r="BD585" s="1" t="e">
        <f t="shared" si="83"/>
        <v>#DIV/0!</v>
      </c>
      <c r="BE585" s="1"/>
      <c r="BF585" s="33">
        <f t="shared" si="82"/>
        <v>0</v>
      </c>
      <c r="BG585" s="11" t="e">
        <f t="shared" si="76"/>
        <v>#DIV/0!</v>
      </c>
      <c r="CB585"/>
      <c r="CC585"/>
      <c r="CD585"/>
      <c r="CE585" s="83"/>
      <c r="CF585"/>
      <c r="CG585"/>
      <c r="CH585"/>
      <c r="CI585"/>
      <c r="CJ585"/>
      <c r="CK585"/>
      <c r="CL585"/>
      <c r="CM585"/>
      <c r="CN585"/>
      <c r="CO585"/>
      <c r="CP585"/>
    </row>
    <row r="586" spans="1:94" ht="22.5" customHeight="1">
      <c r="A586" s="22">
        <v>44241</v>
      </c>
      <c r="B586" s="3" t="str">
        <f>TEXT(Table1[[#This Row],[Date]],"dddd")</f>
        <v>الأحد</v>
      </c>
      <c r="C586" s="3">
        <f>WEEKNUM(Table1[[#This Row],[Date]],16)</f>
        <v>8</v>
      </c>
      <c r="D586" s="3" t="str">
        <f>TEXT(Table1[[#This Row],[Date]],"mmmm")</f>
        <v>فبراير</v>
      </c>
      <c r="E586" s="3" t="str">
        <f>TEXT(Table1[[#This Row],[Date]],"yyyy")</f>
        <v>2021</v>
      </c>
      <c r="F586" s="3" t="s">
        <v>8</v>
      </c>
      <c r="G586" s="3">
        <v>656</v>
      </c>
      <c r="H586" s="5" t="s">
        <v>218</v>
      </c>
      <c r="I586" s="3" t="s">
        <v>107</v>
      </c>
      <c r="J586" s="3">
        <f>IFERROR(VLOOKUP(Table1[[#This Row],[FoamType]],$CB$1:$CC$25,2,FALSE),0)</f>
        <v>50</v>
      </c>
      <c r="K586" s="3">
        <v>29</v>
      </c>
      <c r="L586" s="3">
        <v>9</v>
      </c>
      <c r="M586" s="3">
        <v>2</v>
      </c>
      <c r="Q586" s="15">
        <v>15</v>
      </c>
      <c r="R586" s="3">
        <v>4</v>
      </c>
      <c r="S586" s="3">
        <v>2.1</v>
      </c>
      <c r="T586" s="3">
        <f t="shared" si="77"/>
        <v>2.1924000000000002E-3</v>
      </c>
      <c r="U586" s="4">
        <f t="shared" si="79"/>
        <v>2.088E-3</v>
      </c>
      <c r="X586" s="4">
        <f>IFERROR(   Table1[[#This Row],[البلوكات /م3]]+Table1[[#This Row],[البواقى
 المنصرفه
/م3]]-Table1[[#This Row],[البواقى
/م3]],0)</f>
        <v>0</v>
      </c>
      <c r="Y586" s="21">
        <f t="shared" si="80"/>
        <v>0</v>
      </c>
      <c r="AB586" s="15">
        <v>15</v>
      </c>
      <c r="AC586" s="20">
        <v>0</v>
      </c>
      <c r="AD586" s="9">
        <f>IFERROR((Table1[[#This Row],[إجمالى الإستهلاك
/م3]]-Table1[[#This Row],[الكمية 
المنتجة
/م3
 ]]),0)</f>
        <v>-2.088E-3</v>
      </c>
      <c r="AE586" s="29">
        <f>IFERROR((Table1[[#This Row],[الهالك
/م3]]/Table1[[#This Row],[إجمالى الإستهلاك
/م3]]),0)</f>
        <v>0</v>
      </c>
      <c r="AG586" s="5">
        <f>IFERROR((Table1[[#This Row],[عدد
البلوكات]]*0.12),"")</f>
        <v>0</v>
      </c>
      <c r="AH58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0.08</v>
      </c>
      <c r="AJ586" s="59">
        <f>IFERROR(Table1[[#This Row],[Plan Hour]]/Table1[[#This Row],[ساعات
العمل
الفعلية]],0)</f>
        <v>0</v>
      </c>
      <c r="AK586" s="1">
        <f>IFERROR((Table1[[#This Row],[الكمية 
الفعلية
/م3]]-Table1[[#This Row],[الكمية 
المنتجة
/م3
 ]]),"")</f>
        <v>1.0440000000000015E-4</v>
      </c>
      <c r="AU586" s="18"/>
      <c r="AV586" s="18"/>
      <c r="AW586" s="1"/>
      <c r="AX586" s="1"/>
      <c r="AY586" s="1"/>
      <c r="AZ586" s="1"/>
      <c r="BA586" s="1"/>
      <c r="BB586" s="1" t="e">
        <f t="shared" si="81"/>
        <v>#DIV/0!</v>
      </c>
      <c r="BC586" s="1"/>
      <c r="BD586" s="1" t="e">
        <f t="shared" si="83"/>
        <v>#DIV/0!</v>
      </c>
      <c r="BE586" s="1"/>
      <c r="BF586" s="33">
        <f t="shared" si="82"/>
        <v>0</v>
      </c>
      <c r="BG586" s="11" t="e">
        <f t="shared" si="76"/>
        <v>#DIV/0!</v>
      </c>
      <c r="CB586"/>
      <c r="CC586"/>
      <c r="CD586"/>
      <c r="CE586" s="83"/>
      <c r="CF586"/>
      <c r="CG586"/>
      <c r="CH586"/>
      <c r="CI586"/>
      <c r="CJ586"/>
      <c r="CK586"/>
      <c r="CL586"/>
      <c r="CM586"/>
      <c r="CN586"/>
      <c r="CO586"/>
      <c r="CP586"/>
    </row>
    <row r="587" spans="1:94" ht="22.5" customHeight="1">
      <c r="A587" s="22">
        <v>44241</v>
      </c>
      <c r="B587" s="3" t="str">
        <f>TEXT(Table1[[#This Row],[Date]],"dddd")</f>
        <v>الأحد</v>
      </c>
      <c r="C587" s="3">
        <f>WEEKNUM(Table1[[#This Row],[Date]],16)</f>
        <v>8</v>
      </c>
      <c r="D587" s="3" t="str">
        <f>TEXT(Table1[[#This Row],[Date]],"mmmm")</f>
        <v>فبراير</v>
      </c>
      <c r="E587" s="3" t="str">
        <f>TEXT(Table1[[#This Row],[Date]],"yyyy")</f>
        <v>2021</v>
      </c>
      <c r="F587" s="3" t="s">
        <v>8</v>
      </c>
      <c r="G587" s="3">
        <v>603</v>
      </c>
      <c r="I587" s="3" t="s">
        <v>201</v>
      </c>
      <c r="J587" s="3">
        <f>IFERROR(VLOOKUP(Table1[[#This Row],[FoamType]],$CB$1:$CC$25,2,FALSE),0)</f>
        <v>1.25</v>
      </c>
      <c r="Q587" s="15">
        <v>30</v>
      </c>
      <c r="R587" s="3">
        <v>0</v>
      </c>
      <c r="T587" s="3">
        <f t="shared" ref="T587" si="84">K587*L587*R587*S587/1000000</f>
        <v>0</v>
      </c>
      <c r="U587" s="4">
        <f t="shared" ref="U587" si="85">K587*L587*M587*R587/1000000</f>
        <v>0</v>
      </c>
      <c r="W587" s="4">
        <v>30</v>
      </c>
      <c r="X587" s="4">
        <f>IFERROR(   Table1[[#This Row],[البلوكات /م3]]+Table1[[#This Row],[البواقى
 المنصرفه
/م3]]-Table1[[#This Row],[البواقى
/م3]],0)</f>
        <v>0</v>
      </c>
      <c r="Y587" s="21">
        <v>79.2</v>
      </c>
      <c r="Z587" s="3">
        <v>12</v>
      </c>
      <c r="AB587" s="15">
        <v>35</v>
      </c>
      <c r="AC587" s="20">
        <v>79.2</v>
      </c>
      <c r="AD587" s="9">
        <f>IFERROR((Table1[[#This Row],[إجمالى الإستهلاك
/م3]]-Table1[[#This Row],[الكمية 
المنتجة
/م3
 ]]),0)</f>
        <v>0</v>
      </c>
      <c r="AE587" s="29">
        <f>IFERROR((Table1[[#This Row],[الهالك
/م3]]/Table1[[#This Row],[إجمالى الإستهلاك
/م3]]),0)</f>
        <v>0</v>
      </c>
      <c r="AG587" s="5">
        <f>IFERROR((Table1[[#This Row],[عدد
البلوكات]]*0.12),"")</f>
        <v>1.44</v>
      </c>
      <c r="AH58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587" s="59">
        <f>IFERROR(Table1[[#This Row],[Plan Hour]]/Table1[[#This Row],[ساعات
العمل
الفعلية]],0)</f>
        <v>0</v>
      </c>
      <c r="AK587" s="1">
        <f>IFERROR((Table1[[#This Row],[الكمية 
الفعلية
/م3]]-Table1[[#This Row],[الكمية 
المنتجة
/م3
 ]]),"")</f>
        <v>0</v>
      </c>
      <c r="AU587" s="18"/>
      <c r="AV587" s="18"/>
      <c r="AW587" s="1"/>
      <c r="AX587" s="1"/>
      <c r="AY587" s="1"/>
      <c r="AZ587" s="1"/>
      <c r="BA587" s="1"/>
      <c r="BB587" s="1"/>
      <c r="BC587" s="1"/>
      <c r="BD587" s="1"/>
      <c r="BE587" s="1"/>
      <c r="BF587" s="33"/>
      <c r="BG587" s="11"/>
      <c r="CB587"/>
      <c r="CC587"/>
      <c r="CD587"/>
      <c r="CE587" s="83"/>
      <c r="CF587"/>
      <c r="CG587"/>
      <c r="CH587"/>
      <c r="CI587"/>
      <c r="CJ587"/>
      <c r="CK587"/>
      <c r="CL587"/>
      <c r="CM587"/>
      <c r="CN587"/>
      <c r="CO587"/>
      <c r="CP587"/>
    </row>
    <row r="588" spans="1:94" ht="22.5" customHeight="1">
      <c r="A588" s="22">
        <v>44241</v>
      </c>
      <c r="B588" s="9" t="str">
        <f>TEXT(Table1[[#This Row],[Date]],"dddd")</f>
        <v>الأحد</v>
      </c>
      <c r="C588" s="9">
        <f>WEEKNUM(Table1[[#This Row],[Date]],16)</f>
        <v>8</v>
      </c>
      <c r="D588" s="9" t="str">
        <f>TEXT(Table1[[#This Row],[Date]],"mmmm")</f>
        <v>فبراير</v>
      </c>
      <c r="E588" s="9" t="str">
        <f>TEXT(Table1[[#This Row],[Date]],"yyyy")</f>
        <v>2021</v>
      </c>
      <c r="F588" s="9" t="s">
        <v>9</v>
      </c>
      <c r="G588" s="9">
        <v>664</v>
      </c>
      <c r="H588" s="9" t="s">
        <v>219</v>
      </c>
      <c r="I588" s="9" t="s">
        <v>86</v>
      </c>
      <c r="J588" s="3">
        <f>IFERROR(VLOOKUP(Table1[[#This Row],[FoamType]],$CB$1:$CC$25,2,FALSE),0)</f>
        <v>3</v>
      </c>
      <c r="K588" s="9">
        <v>199</v>
      </c>
      <c r="L588" s="9">
        <v>99</v>
      </c>
      <c r="M588" s="9">
        <v>5</v>
      </c>
      <c r="N588" s="9"/>
      <c r="O588" s="9"/>
      <c r="P588" s="9"/>
      <c r="Q588" s="9">
        <v>10</v>
      </c>
      <c r="R588" s="9">
        <v>120</v>
      </c>
      <c r="S588" s="9">
        <v>5.2</v>
      </c>
      <c r="T588" s="9">
        <f t="shared" si="77"/>
        <v>12.293424</v>
      </c>
      <c r="U588" s="9">
        <v>12</v>
      </c>
      <c r="V588" s="9"/>
      <c r="W588" s="9">
        <v>10</v>
      </c>
      <c r="X588" s="9">
        <f>IFERROR(   Table1[[#This Row],[البلوكات /م3]]+Table1[[#This Row],[البواقى
 المنصرفه
/م3]]-Table1[[#This Row],[البواقى
/م3]],0)</f>
        <v>12.14</v>
      </c>
      <c r="Y588" s="9">
        <f t="shared" si="80"/>
        <v>14.64</v>
      </c>
      <c r="Z588" s="9">
        <v>2</v>
      </c>
      <c r="AA588" s="9">
        <v>0</v>
      </c>
      <c r="AB588" s="9">
        <v>10</v>
      </c>
      <c r="AC588" s="9">
        <v>2.5</v>
      </c>
      <c r="AD588" s="9">
        <f>IFERROR((Table1[[#This Row],[إجمالى الإستهلاك
/م3]]-Table1[[#This Row],[الكمية 
المنتجة
/م3
 ]]),0)</f>
        <v>0.14000000000000057</v>
      </c>
      <c r="AE588" s="29">
        <f>IFERROR((Table1[[#This Row],[الهالك
/م3]]/Table1[[#This Row],[إجمالى الإستهلاك
/م3]]),0)</f>
        <v>1.1532125205930853E-2</v>
      </c>
      <c r="AF588" s="9"/>
      <c r="AG588" s="9">
        <f>IFERROR((Table1[[#This Row],[عدد
البلوكات]]*0.12),"")</f>
        <v>0.24</v>
      </c>
      <c r="AH588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I588" s="9">
        <v>88</v>
      </c>
      <c r="AJ588" s="60">
        <f>IFERROR(Table1[[#This Row],[Plan Hour]]/Table1[[#This Row],[ساعات
العمل
الفعلية]],0)</f>
        <v>4.5454545454545456E-2</v>
      </c>
      <c r="AK588" s="9">
        <f>IFERROR((Table1[[#This Row],[الكمية 
الفعلية
/م3]]-Table1[[#This Row],[الكمية 
المنتجة
/م3
 ]]),"")</f>
        <v>0.29342399999999991</v>
      </c>
      <c r="AL588" s="9">
        <v>2.19</v>
      </c>
      <c r="AM588" s="9">
        <v>0.56000000000000005</v>
      </c>
      <c r="AN588" s="9">
        <v>2.12</v>
      </c>
      <c r="AO588" s="9"/>
      <c r="AP588" s="9">
        <v>0.56000000000000005</v>
      </c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 t="e">
        <f t="shared" si="81"/>
        <v>#DIV/0!</v>
      </c>
      <c r="BC588" s="9"/>
      <c r="BD588" s="9" t="e">
        <f t="shared" si="83"/>
        <v>#DIV/0!</v>
      </c>
      <c r="BE588" s="9"/>
      <c r="BF588" s="9">
        <f t="shared" si="82"/>
        <v>0</v>
      </c>
      <c r="BG588" s="9" t="e">
        <f t="shared" si="76"/>
        <v>#DIV/0!</v>
      </c>
      <c r="CB588"/>
      <c r="CC588"/>
      <c r="CD588"/>
      <c r="CE588" s="83"/>
      <c r="CF588"/>
      <c r="CG588"/>
      <c r="CH588"/>
      <c r="CI588"/>
      <c r="CJ588"/>
      <c r="CK588"/>
      <c r="CL588"/>
      <c r="CM588"/>
      <c r="CN588"/>
      <c r="CO588"/>
      <c r="CP588"/>
    </row>
    <row r="589" spans="1:94" ht="22.5" customHeight="1">
      <c r="A589" s="22">
        <v>44241</v>
      </c>
      <c r="B589" s="3" t="str">
        <f>TEXT(Table1[[#This Row],[Date]],"dddd")</f>
        <v>الأحد</v>
      </c>
      <c r="C589" s="3">
        <f>WEEKNUM(Table1[[#This Row],[Date]],16)</f>
        <v>8</v>
      </c>
      <c r="D589" s="3" t="str">
        <f>TEXT(Table1[[#This Row],[Date]],"mmmm")</f>
        <v>فبراير</v>
      </c>
      <c r="E589" s="3" t="str">
        <f>TEXT(Table1[[#This Row],[Date]],"yyyy")</f>
        <v>2021</v>
      </c>
      <c r="F589" s="3" t="s">
        <v>9</v>
      </c>
      <c r="G589" s="3">
        <v>671</v>
      </c>
      <c r="H589" s="5" t="s">
        <v>63</v>
      </c>
      <c r="I589" s="3" t="s">
        <v>86</v>
      </c>
      <c r="J589" s="3">
        <f>IFERROR(VLOOKUP(Table1[[#This Row],[FoamType]],$CB$1:$CC$25,2,FALSE),0)</f>
        <v>3</v>
      </c>
      <c r="K589" s="3">
        <v>198</v>
      </c>
      <c r="L589" s="3">
        <v>98</v>
      </c>
      <c r="M589" s="3">
        <v>2.5</v>
      </c>
      <c r="Q589" s="15">
        <v>6</v>
      </c>
      <c r="R589" s="3">
        <v>206</v>
      </c>
      <c r="S589" s="3">
        <v>2.7</v>
      </c>
      <c r="T589" s="3">
        <f t="shared" si="77"/>
        <v>10.792504800000001</v>
      </c>
      <c r="U589" s="4">
        <v>10</v>
      </c>
      <c r="W589" s="4">
        <v>6</v>
      </c>
      <c r="X589" s="4">
        <f>IFERROR(   Table1[[#This Row],[البلوكات /م3]]+Table1[[#This Row],[البواقى
 المنصرفه
/م3]]-Table1[[#This Row],[البواقى
/م3]],0)</f>
        <v>12.24</v>
      </c>
      <c r="Y589" s="21">
        <f t="shared" si="80"/>
        <v>14.64</v>
      </c>
      <c r="Z589" s="3">
        <v>2</v>
      </c>
      <c r="AA589" s="12">
        <v>0</v>
      </c>
      <c r="AB589" s="15">
        <v>6</v>
      </c>
      <c r="AC589" s="20">
        <v>2.4</v>
      </c>
      <c r="AD589" s="9">
        <f>IFERROR((Table1[[#This Row],[إجمالى الإستهلاك
/م3]]-Table1[[#This Row],[الكمية 
المنتجة
/م3
 ]]),0)</f>
        <v>2.2400000000000002</v>
      </c>
      <c r="AE589" s="29">
        <f>IFERROR((Table1[[#This Row],[الهالك
/م3]]/Table1[[#This Row],[إجمالى الإستهلاك
/م3]]),0)</f>
        <v>0.18300653594771243</v>
      </c>
      <c r="AG589" s="5">
        <f>IFERROR((Table1[[#This Row],[عدد
البلوكات]]*0.12),"")</f>
        <v>0.24</v>
      </c>
      <c r="AH58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3.3333333333333335</v>
      </c>
      <c r="AJ589" s="59">
        <f>IFERROR(Table1[[#This Row],[Plan Hour]]/Table1[[#This Row],[ساعات
العمل
الفعلية]],0)</f>
        <v>0</v>
      </c>
      <c r="AK589" s="1">
        <f>IFERROR((Table1[[#This Row],[الكمية 
الفعلية
/م3]]-Table1[[#This Row],[الكمية 
المنتجة
/م3
 ]]),"")</f>
        <v>0.79250480000000145</v>
      </c>
      <c r="AP589" s="17">
        <v>2.12</v>
      </c>
      <c r="AU589" s="18"/>
      <c r="AV589" s="18"/>
      <c r="AW589" s="1"/>
      <c r="AX589" s="1"/>
      <c r="AY589" s="1"/>
      <c r="AZ589" s="1"/>
      <c r="BA589" s="1"/>
      <c r="BB589" s="1" t="e">
        <f t="shared" si="81"/>
        <v>#DIV/0!</v>
      </c>
      <c r="BC589" s="1"/>
      <c r="BD589" s="1" t="e">
        <f t="shared" si="83"/>
        <v>#DIV/0!</v>
      </c>
      <c r="BE589" s="1"/>
      <c r="BF589" s="33">
        <f t="shared" si="82"/>
        <v>0</v>
      </c>
      <c r="BG589" s="11" t="e">
        <f t="shared" si="76"/>
        <v>#DIV/0!</v>
      </c>
      <c r="CB589"/>
      <c r="CC589"/>
      <c r="CD589"/>
      <c r="CE589" s="83"/>
      <c r="CF589"/>
      <c r="CG589"/>
      <c r="CH589"/>
      <c r="CI589"/>
      <c r="CJ589"/>
      <c r="CK589"/>
      <c r="CL589"/>
      <c r="CM589"/>
      <c r="CN589"/>
      <c r="CO589"/>
      <c r="CP589"/>
    </row>
    <row r="590" spans="1:94" ht="22.5" customHeight="1">
      <c r="A590" s="22">
        <v>44241</v>
      </c>
      <c r="B590" s="3" t="str">
        <f>TEXT(Table1[[#This Row],[Date]],"dddd")</f>
        <v>الأحد</v>
      </c>
      <c r="C590" s="3">
        <f>WEEKNUM(Table1[[#This Row],[Date]],16)</f>
        <v>8</v>
      </c>
      <c r="D590" s="3" t="str">
        <f>TEXT(Table1[[#This Row],[Date]],"mmmm")</f>
        <v>فبراير</v>
      </c>
      <c r="E590" s="3" t="str">
        <f>TEXT(Table1[[#This Row],[Date]],"yyyy")</f>
        <v>2021</v>
      </c>
      <c r="F590" s="3" t="s">
        <v>9</v>
      </c>
      <c r="G590" s="3">
        <v>694</v>
      </c>
      <c r="H590" s="5" t="s">
        <v>214</v>
      </c>
      <c r="I590" s="3" t="s">
        <v>91</v>
      </c>
      <c r="J590" s="3">
        <f>IFERROR(VLOOKUP(Table1[[#This Row],[FoamType]],$CB$1:$CC$25,2,FALSE),0)</f>
        <v>1</v>
      </c>
      <c r="K590" s="3">
        <v>100</v>
      </c>
      <c r="L590" s="3">
        <v>40</v>
      </c>
      <c r="M590" s="3">
        <v>18</v>
      </c>
      <c r="Q590" s="15">
        <v>12</v>
      </c>
      <c r="R590" s="3">
        <v>1</v>
      </c>
      <c r="S590" s="3">
        <v>18</v>
      </c>
      <c r="T590" s="3">
        <f t="shared" si="77"/>
        <v>7.1999999999999995E-2</v>
      </c>
      <c r="U590" s="4">
        <f t="shared" si="79"/>
        <v>7.1999999999999995E-2</v>
      </c>
      <c r="W590" s="4">
        <v>12</v>
      </c>
      <c r="X590" s="4">
        <f>IFERROR(   Table1[[#This Row],[البلوكات /م3]]+Table1[[#This Row],[البواقى
 المنصرفه
/م3]]-Table1[[#This Row],[البواقى
/م3]],0)</f>
        <v>0.62000000000000011</v>
      </c>
      <c r="Y590" s="21">
        <f t="shared" si="80"/>
        <v>7.32</v>
      </c>
      <c r="Z590" s="3">
        <v>1</v>
      </c>
      <c r="AA590" s="12">
        <v>0</v>
      </c>
      <c r="AB590" s="15">
        <v>12</v>
      </c>
      <c r="AC590" s="20">
        <v>6.7</v>
      </c>
      <c r="AD590" s="9">
        <f>IFERROR((Table1[[#This Row],[إجمالى الإستهلاك
/م3]]-Table1[[#This Row],[الكمية 
المنتجة
/م3
 ]]),0)</f>
        <v>0.54800000000000015</v>
      </c>
      <c r="AE590" s="29">
        <f>IFERROR((Table1[[#This Row],[الهالك
/م3]]/Table1[[#This Row],[إجمالى الإستهلاك
/م3]]),0)</f>
        <v>0.88387096774193563</v>
      </c>
      <c r="AG590" s="5">
        <f>IFERROR((Table1[[#This Row],[عدد
البلوكات]]*0.12),"")</f>
        <v>0.12</v>
      </c>
      <c r="AH59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7.1999999999999995E-2</v>
      </c>
      <c r="AJ590" s="59">
        <f>IFERROR(Table1[[#This Row],[Plan Hour]]/Table1[[#This Row],[ساعات
العمل
الفعلية]],0)</f>
        <v>0</v>
      </c>
      <c r="AK590" s="1">
        <f>IFERROR((Table1[[#This Row],[الكمية 
الفعلية
/م3]]-Table1[[#This Row],[الكمية 
المنتجة
/م3
 ]]),"")</f>
        <v>0</v>
      </c>
      <c r="AP590" s="17">
        <v>2.19</v>
      </c>
      <c r="AU590" s="18"/>
      <c r="AV590" s="18"/>
      <c r="AW590" s="1"/>
      <c r="AX590" s="1"/>
      <c r="AY590" s="1"/>
      <c r="AZ590" s="1"/>
      <c r="BA590" s="1"/>
      <c r="BB590" s="1" t="e">
        <f t="shared" si="81"/>
        <v>#DIV/0!</v>
      </c>
      <c r="BC590" s="1"/>
      <c r="BD590" s="1" t="e">
        <f t="shared" si="83"/>
        <v>#DIV/0!</v>
      </c>
      <c r="BE590" s="1"/>
      <c r="BF590" s="33">
        <f t="shared" si="82"/>
        <v>0</v>
      </c>
      <c r="BG590" s="11" t="e">
        <f t="shared" si="76"/>
        <v>#DIV/0!</v>
      </c>
      <c r="CB590"/>
      <c r="CC590"/>
      <c r="CD590"/>
      <c r="CE590" s="83"/>
      <c r="CF590"/>
      <c r="CG590"/>
      <c r="CH590"/>
      <c r="CI590"/>
      <c r="CJ590"/>
      <c r="CK590"/>
      <c r="CL590"/>
      <c r="CM590"/>
      <c r="CN590"/>
      <c r="CO590"/>
      <c r="CP590"/>
    </row>
    <row r="591" spans="1:94" ht="22.5" customHeight="1">
      <c r="A591" s="22">
        <v>44241</v>
      </c>
      <c r="B591" s="3" t="str">
        <f>TEXT(Table1[[#This Row],[Date]],"dddd")</f>
        <v>الأحد</v>
      </c>
      <c r="C591" s="3">
        <f>WEEKNUM(Table1[[#This Row],[Date]],16)</f>
        <v>8</v>
      </c>
      <c r="D591" s="3" t="str">
        <f>TEXT(Table1[[#This Row],[Date]],"mmmm")</f>
        <v>فبراير</v>
      </c>
      <c r="E591" s="3" t="str">
        <f>TEXT(Table1[[#This Row],[Date]],"yyyy")</f>
        <v>2021</v>
      </c>
      <c r="F591" s="3" t="s">
        <v>9</v>
      </c>
      <c r="G591" s="3">
        <v>575</v>
      </c>
      <c r="H591" s="5" t="s">
        <v>205</v>
      </c>
      <c r="I591" s="3" t="s">
        <v>96</v>
      </c>
      <c r="J591" s="3">
        <f>IFERROR(VLOOKUP(Table1[[#This Row],[FoamType]],$CB$1:$CC$25,2,FALSE),0)</f>
        <v>200</v>
      </c>
      <c r="K591" s="3">
        <v>25</v>
      </c>
      <c r="L591" s="3">
        <v>9</v>
      </c>
      <c r="M591" s="3">
        <v>9</v>
      </c>
      <c r="Q591" s="15">
        <v>17</v>
      </c>
      <c r="R591" s="3">
        <v>3000</v>
      </c>
      <c r="S591" s="3">
        <v>9.1</v>
      </c>
      <c r="T591" s="3">
        <f t="shared" si="77"/>
        <v>6.1425000000000001</v>
      </c>
      <c r="U591" s="4">
        <f t="shared" si="79"/>
        <v>6.0750000000000002</v>
      </c>
      <c r="W591" s="4">
        <v>17</v>
      </c>
      <c r="X591" s="4">
        <f>IFERROR(   Table1[[#This Row],[البلوكات /م3]]+Table1[[#This Row],[البواقى
 المنصرفه
/م3]]-Table1[[#This Row],[البواقى
/م3]],0)</f>
        <v>7.6400000000000006</v>
      </c>
      <c r="Y591" s="21">
        <f t="shared" si="80"/>
        <v>7.32</v>
      </c>
      <c r="Z591" s="3">
        <v>1</v>
      </c>
      <c r="AA591" s="12">
        <v>3.66</v>
      </c>
      <c r="AB591" s="15">
        <v>17</v>
      </c>
      <c r="AC591" s="20">
        <v>3.34</v>
      </c>
      <c r="AD591" s="9">
        <f>IFERROR((Table1[[#This Row],[إجمالى الإستهلاك
/م3]]-Table1[[#This Row],[الكمية 
المنتجة
/م3
 ]]),0)</f>
        <v>1.5650000000000004</v>
      </c>
      <c r="AE591" s="29">
        <f>IFERROR((Table1[[#This Row],[الهالك
/م3]]/Table1[[#This Row],[إجمالى الإستهلاك
/م3]]),0)</f>
        <v>0.20484293193717282</v>
      </c>
      <c r="AG591" s="5">
        <f>IFERROR((Table1[[#This Row],[عدد
البلوكات]]*0.12),"")</f>
        <v>0.12</v>
      </c>
      <c r="AH59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15</v>
      </c>
      <c r="AJ591" s="59">
        <f>IFERROR(Table1[[#This Row],[Plan Hour]]/Table1[[#This Row],[ساعات
العمل
الفعلية]],0)</f>
        <v>0</v>
      </c>
      <c r="AK591" s="1">
        <f>IFERROR((Table1[[#This Row],[الكمية 
الفعلية
/م3]]-Table1[[#This Row],[الكمية 
المنتجة
/م3
 ]]),"")</f>
        <v>6.7499999999999893E-2</v>
      </c>
      <c r="AU591" s="18"/>
      <c r="AV591" s="18"/>
      <c r="AW591" s="1"/>
      <c r="AX591" s="1"/>
      <c r="AY591" s="1"/>
      <c r="AZ591" s="1"/>
      <c r="BA591" s="1"/>
      <c r="BB591" s="1" t="e">
        <f t="shared" si="81"/>
        <v>#DIV/0!</v>
      </c>
      <c r="BC591" s="1"/>
      <c r="BD591" s="1" t="e">
        <f t="shared" si="83"/>
        <v>#DIV/0!</v>
      </c>
      <c r="BE591" s="1"/>
      <c r="BF591" s="33">
        <f t="shared" si="82"/>
        <v>0</v>
      </c>
      <c r="BG591" s="11" t="e">
        <f t="shared" si="76"/>
        <v>#DIV/0!</v>
      </c>
      <c r="CB591"/>
      <c r="CC591"/>
      <c r="CD591"/>
      <c r="CE591" s="83"/>
      <c r="CF591"/>
      <c r="CG591"/>
      <c r="CH591"/>
      <c r="CI591"/>
      <c r="CJ591"/>
      <c r="CK591"/>
      <c r="CL591"/>
      <c r="CM591"/>
      <c r="CN591"/>
      <c r="CO591"/>
      <c r="CP591"/>
    </row>
    <row r="592" spans="1:94" ht="22.5" customHeight="1">
      <c r="A592" s="22">
        <v>44241</v>
      </c>
      <c r="B592" s="3" t="str">
        <f>TEXT(Table1[[#This Row],[Date]],"dddd")</f>
        <v>الأحد</v>
      </c>
      <c r="C592" s="3">
        <f>WEEKNUM(Table1[[#This Row],[Date]],16)</f>
        <v>8</v>
      </c>
      <c r="D592" s="3" t="str">
        <f>TEXT(Table1[[#This Row],[Date]],"mmmm")</f>
        <v>فبراير</v>
      </c>
      <c r="E592" s="3" t="str">
        <f>TEXT(Table1[[#This Row],[Date]],"yyyy")</f>
        <v>2021</v>
      </c>
      <c r="F592" s="3" t="s">
        <v>9</v>
      </c>
      <c r="G592" s="3">
        <v>9732</v>
      </c>
      <c r="H592" s="5" t="s">
        <v>215</v>
      </c>
      <c r="I592" s="3" t="s">
        <v>85</v>
      </c>
      <c r="J592" s="3">
        <f>IFERROR(VLOOKUP(Table1[[#This Row],[FoamType]],$CB$1:$CC$25,2,FALSE),0)</f>
        <v>2.5</v>
      </c>
      <c r="K592" s="3">
        <v>60</v>
      </c>
      <c r="L592" s="3">
        <v>60</v>
      </c>
      <c r="M592" s="3">
        <v>39</v>
      </c>
      <c r="Q592" s="15">
        <v>20</v>
      </c>
      <c r="R592" s="3">
        <v>230</v>
      </c>
      <c r="S592" s="3">
        <v>39</v>
      </c>
      <c r="T592" s="3">
        <f t="shared" si="77"/>
        <v>32.292000000000002</v>
      </c>
      <c r="U592" s="4">
        <f t="shared" si="79"/>
        <v>32.292000000000002</v>
      </c>
      <c r="W592" s="4">
        <v>20</v>
      </c>
      <c r="X592" s="4">
        <f>IFERROR(   Table1[[#This Row],[البلوكات /م3]]+Table1[[#This Row],[البواقى
 المنصرفه
/م3]]-Table1[[#This Row],[البواقى
/م3]],0)</f>
        <v>85.04</v>
      </c>
      <c r="Y592" s="21">
        <f t="shared" si="80"/>
        <v>73.2</v>
      </c>
      <c r="Z592" s="3">
        <v>10</v>
      </c>
      <c r="AA592" s="12">
        <v>17.14</v>
      </c>
      <c r="AB592" s="15">
        <v>20</v>
      </c>
      <c r="AC592" s="20">
        <v>5.3</v>
      </c>
      <c r="AD592" s="9">
        <f>IFERROR((Table1[[#This Row],[إجمالى الإستهلاك
/م3]]-Table1[[#This Row],[الكمية 
المنتجة
/م3
 ]]),0)</f>
        <v>52.748000000000005</v>
      </c>
      <c r="AE592" s="29">
        <f>IFERROR((Table1[[#This Row],[الهالك
/م3]]/Table1[[#This Row],[إجمالى الإستهلاك
/م3]]),0)</f>
        <v>0.62027281279397928</v>
      </c>
      <c r="AG592" s="5">
        <f>IFERROR((Table1[[#This Row],[عدد
البلوكات]]*0.12),"")</f>
        <v>1.2</v>
      </c>
      <c r="AH59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12.9168</v>
      </c>
      <c r="AJ592" s="59">
        <f>IFERROR(Table1[[#This Row],[Plan Hour]]/Table1[[#This Row],[ساعات
العمل
الفعلية]],0)</f>
        <v>0</v>
      </c>
      <c r="AK592" s="1">
        <f>IFERROR((Table1[[#This Row],[الكمية 
الفعلية
/م3]]-Table1[[#This Row],[الكمية 
المنتجة
/م3
 ]]),"")</f>
        <v>0</v>
      </c>
      <c r="AU592" s="18"/>
      <c r="AV592" s="18"/>
      <c r="AW592" s="1"/>
      <c r="AX592" s="1"/>
      <c r="AY592" s="1"/>
      <c r="AZ592" s="1"/>
      <c r="BA592" s="1"/>
      <c r="BB592" s="1" t="e">
        <f t="shared" si="81"/>
        <v>#DIV/0!</v>
      </c>
      <c r="BC592" s="1"/>
      <c r="BD592" s="1" t="e">
        <f t="shared" si="83"/>
        <v>#DIV/0!</v>
      </c>
      <c r="BE592" s="1"/>
      <c r="BF592" s="33">
        <f t="shared" si="82"/>
        <v>0</v>
      </c>
      <c r="BG592" s="11" t="e">
        <f t="shared" si="76"/>
        <v>#DIV/0!</v>
      </c>
      <c r="CB592"/>
      <c r="CC592"/>
      <c r="CD592"/>
      <c r="CE592" s="83"/>
      <c r="CF592"/>
      <c r="CG592"/>
      <c r="CH592"/>
      <c r="CI592"/>
      <c r="CJ592"/>
      <c r="CK592"/>
      <c r="CL592"/>
      <c r="CM592"/>
      <c r="CN592"/>
      <c r="CO592"/>
      <c r="CP592"/>
    </row>
    <row r="593" spans="1:94" ht="22.5" customHeight="1">
      <c r="A593" s="22">
        <v>44241</v>
      </c>
      <c r="B593" s="3" t="str">
        <f>TEXT(Table1[[#This Row],[Date]],"dddd")</f>
        <v>الأحد</v>
      </c>
      <c r="C593" s="3">
        <f>WEEKNUM(Table1[[#This Row],[Date]],16)</f>
        <v>8</v>
      </c>
      <c r="D593" s="3" t="str">
        <f>TEXT(Table1[[#This Row],[Date]],"mmmm")</f>
        <v>فبراير</v>
      </c>
      <c r="E593" s="3" t="str">
        <f>TEXT(Table1[[#This Row],[Date]],"yyyy")</f>
        <v>2021</v>
      </c>
      <c r="F593" s="3" t="s">
        <v>9</v>
      </c>
      <c r="G593" s="3">
        <v>9732</v>
      </c>
      <c r="H593" s="5" t="s">
        <v>215</v>
      </c>
      <c r="I593" s="3" t="s">
        <v>85</v>
      </c>
      <c r="J593" s="3">
        <f>IFERROR(VLOOKUP(Table1[[#This Row],[FoamType]],$CB$1:$CC$25,2,FALSE),0)</f>
        <v>2.5</v>
      </c>
      <c r="K593" s="3">
        <v>60</v>
      </c>
      <c r="L593" s="3">
        <v>60</v>
      </c>
      <c r="M593" s="3">
        <v>29</v>
      </c>
      <c r="Q593" s="15">
        <v>20</v>
      </c>
      <c r="R593" s="3">
        <v>490</v>
      </c>
      <c r="S593" s="3">
        <v>29</v>
      </c>
      <c r="T593" s="3">
        <f t="shared" si="77"/>
        <v>51.155999999999999</v>
      </c>
      <c r="U593" s="4">
        <f t="shared" si="79"/>
        <v>51.155999999999999</v>
      </c>
      <c r="W593" s="4">
        <v>22</v>
      </c>
      <c r="X593" s="4">
        <f>IFERROR(   Table1[[#This Row],[البلوكات /م3]]+Table1[[#This Row],[البواقى
 المنصرفه
/م3]]-Table1[[#This Row],[البواقى
/م3]],0)</f>
        <v>14.64</v>
      </c>
      <c r="Y593" s="21">
        <f t="shared" si="80"/>
        <v>14.64</v>
      </c>
      <c r="Z593" s="3">
        <v>2</v>
      </c>
      <c r="AB593" s="15"/>
      <c r="AD593" s="9">
        <f>IFERROR((Table1[[#This Row],[إجمالى الإستهلاك
/م3]]-Table1[[#This Row],[الكمية 
المنتجة
/م3
 ]]),0)</f>
        <v>-36.515999999999998</v>
      </c>
      <c r="AE593" s="29">
        <f>IFERROR((Table1[[#This Row],[الهالك
/م3]]/Table1[[#This Row],[إجمالى الإستهلاك
/م3]]),0)</f>
        <v>-2.4942622950819668</v>
      </c>
      <c r="AG593" s="5">
        <f>IFERROR((Table1[[#This Row],[عدد
البلوكات]]*0.12),"")</f>
        <v>0.24</v>
      </c>
      <c r="AH59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20.462399999999999</v>
      </c>
      <c r="AJ593" s="59">
        <f>IFERROR(Table1[[#This Row],[Plan Hour]]/Table1[[#This Row],[ساعات
العمل
الفعلية]],0)</f>
        <v>0</v>
      </c>
      <c r="AK593" s="1">
        <f>IFERROR((Table1[[#This Row],[الكمية 
الفعلية
/م3]]-Table1[[#This Row],[الكمية 
المنتجة
/م3
 ]]),"")</f>
        <v>0</v>
      </c>
      <c r="AU593" s="18"/>
      <c r="AV593" s="18"/>
      <c r="AW593" s="1"/>
      <c r="AX593" s="1"/>
      <c r="AY593" s="1"/>
      <c r="AZ593" s="1"/>
      <c r="BA593" s="1"/>
      <c r="BB593" s="1" t="e">
        <f t="shared" si="81"/>
        <v>#DIV/0!</v>
      </c>
      <c r="BC593" s="1"/>
      <c r="BD593" s="1" t="e">
        <f t="shared" si="83"/>
        <v>#DIV/0!</v>
      </c>
      <c r="BE593" s="1"/>
      <c r="BF593" s="33">
        <f t="shared" si="82"/>
        <v>0</v>
      </c>
      <c r="BG593" s="11" t="e">
        <f t="shared" si="76"/>
        <v>#DIV/0!</v>
      </c>
      <c r="CB593"/>
      <c r="CC593"/>
      <c r="CD593"/>
      <c r="CE593" s="83"/>
      <c r="CF593"/>
      <c r="CG593"/>
      <c r="CH593"/>
      <c r="CI593"/>
      <c r="CJ593"/>
      <c r="CK593"/>
      <c r="CL593"/>
      <c r="CM593"/>
      <c r="CN593"/>
      <c r="CO593"/>
      <c r="CP593"/>
    </row>
    <row r="594" spans="1:94" ht="22.5" customHeight="1">
      <c r="A594" s="22">
        <v>44241</v>
      </c>
      <c r="B594" s="3" t="str">
        <f>TEXT(Table1[[#This Row],[Date]],"dddd")</f>
        <v>الأحد</v>
      </c>
      <c r="C594" s="3">
        <f>WEEKNUM(Table1[[#This Row],[Date]],16)</f>
        <v>8</v>
      </c>
      <c r="D594" s="3" t="str">
        <f>TEXT(Table1[[#This Row],[Date]],"mmmm")</f>
        <v>فبراير</v>
      </c>
      <c r="E594" s="3" t="str">
        <f>TEXT(Table1[[#This Row],[Date]],"yyyy")</f>
        <v>2021</v>
      </c>
      <c r="F594" s="3" t="s">
        <v>9</v>
      </c>
      <c r="G594" s="3">
        <v>9732</v>
      </c>
      <c r="H594" s="5" t="s">
        <v>215</v>
      </c>
      <c r="I594" s="3" t="s">
        <v>85</v>
      </c>
      <c r="J594" s="3">
        <f>IFERROR(VLOOKUP(Table1[[#This Row],[FoamType]],$CB$1:$CC$25,2,FALSE),0)</f>
        <v>2.5</v>
      </c>
      <c r="K594" s="3">
        <v>60</v>
      </c>
      <c r="L594" s="3">
        <v>40</v>
      </c>
      <c r="M594" s="3">
        <v>49</v>
      </c>
      <c r="Q594" s="15">
        <v>20</v>
      </c>
      <c r="R594" s="3">
        <v>30</v>
      </c>
      <c r="S594" s="3">
        <v>49</v>
      </c>
      <c r="T594" s="3">
        <f t="shared" si="77"/>
        <v>3.528</v>
      </c>
      <c r="U594" s="4">
        <f t="shared" si="79"/>
        <v>3.528</v>
      </c>
      <c r="X594" s="4">
        <f>IFERROR(   Table1[[#This Row],[البلوكات /م3]]+Table1[[#This Row],[البواقى
 المنصرفه
/م3]]-Table1[[#This Row],[البواقى
/م3]],0)</f>
        <v>0</v>
      </c>
      <c r="Y594" s="21">
        <f t="shared" si="80"/>
        <v>0</v>
      </c>
      <c r="AB594" s="15"/>
      <c r="AD594" s="9">
        <f>IFERROR((Table1[[#This Row],[إجمالى الإستهلاك
/م3]]-Table1[[#This Row],[الكمية 
المنتجة
/م3
 ]]),0)</f>
        <v>-3.528</v>
      </c>
      <c r="AE594" s="29">
        <f>IFERROR((Table1[[#This Row],[الهالك
/م3]]/Table1[[#This Row],[إجمالى الإستهلاك
/م3]]),0)</f>
        <v>0</v>
      </c>
      <c r="AG594" s="5">
        <f>IFERROR((Table1[[#This Row],[عدد
البلوكات]]*0.12),"")</f>
        <v>0</v>
      </c>
      <c r="AH59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1.4112</v>
      </c>
      <c r="AJ594" s="59">
        <f>IFERROR(Table1[[#This Row],[Plan Hour]]/Table1[[#This Row],[ساعات
العمل
الفعلية]],0)</f>
        <v>0</v>
      </c>
      <c r="AK594" s="1">
        <f>IFERROR((Table1[[#This Row],[الكمية 
الفعلية
/م3]]-Table1[[#This Row],[الكمية 
المنتجة
/م3
 ]]),"")</f>
        <v>0</v>
      </c>
      <c r="AU594" s="18"/>
      <c r="AV594" s="18"/>
      <c r="AW594" s="1"/>
      <c r="AX594" s="1"/>
      <c r="AY594" s="1"/>
      <c r="AZ594" s="1"/>
      <c r="BA594" s="1"/>
      <c r="BB594" s="1" t="e">
        <f t="shared" si="81"/>
        <v>#DIV/0!</v>
      </c>
      <c r="BC594" s="1"/>
      <c r="BD594" s="1" t="e">
        <f t="shared" si="83"/>
        <v>#DIV/0!</v>
      </c>
      <c r="BE594" s="1"/>
      <c r="BF594" s="33">
        <f t="shared" si="82"/>
        <v>0</v>
      </c>
      <c r="BG594" s="11" t="e">
        <f t="shared" si="76"/>
        <v>#DIV/0!</v>
      </c>
      <c r="CB594"/>
      <c r="CC594"/>
      <c r="CD594"/>
      <c r="CE594" s="83"/>
      <c r="CF594"/>
      <c r="CG594"/>
      <c r="CH594"/>
      <c r="CI594"/>
      <c r="CJ594"/>
      <c r="CK594"/>
      <c r="CL594"/>
      <c r="CM594"/>
      <c r="CN594"/>
      <c r="CO594"/>
      <c r="CP594"/>
    </row>
    <row r="595" spans="1:94" ht="22.5" customHeight="1">
      <c r="A595" s="22">
        <v>44241</v>
      </c>
      <c r="B595" s="3" t="str">
        <f>TEXT(Table1[[#This Row],[Date]],"dddd")</f>
        <v>الأحد</v>
      </c>
      <c r="C595" s="3">
        <f>WEEKNUM(Table1[[#This Row],[Date]],16)</f>
        <v>8</v>
      </c>
      <c r="D595" s="3" t="str">
        <f>TEXT(Table1[[#This Row],[Date]],"mmmm")</f>
        <v>فبراير</v>
      </c>
      <c r="E595" s="3" t="str">
        <f>TEXT(Table1[[#This Row],[Date]],"yyyy")</f>
        <v>2021</v>
      </c>
      <c r="F595" s="3" t="s">
        <v>9</v>
      </c>
      <c r="G595" s="3">
        <v>694</v>
      </c>
      <c r="H595" s="5" t="s">
        <v>214</v>
      </c>
      <c r="I595" s="3" t="s">
        <v>85</v>
      </c>
      <c r="J595" s="3">
        <f>IFERROR(VLOOKUP(Table1[[#This Row],[FoamType]],$CB$1:$CC$25,2,FALSE),0)</f>
        <v>2.5</v>
      </c>
      <c r="K595" s="3">
        <v>40</v>
      </c>
      <c r="L595" s="3">
        <v>40</v>
      </c>
      <c r="M595" s="3">
        <v>19</v>
      </c>
      <c r="Q595" s="15">
        <v>12</v>
      </c>
      <c r="R595" s="3">
        <v>1</v>
      </c>
      <c r="S595" s="3">
        <v>19</v>
      </c>
      <c r="T595" s="3">
        <f t="shared" si="77"/>
        <v>3.04E-2</v>
      </c>
      <c r="U595" s="4">
        <f t="shared" si="79"/>
        <v>3.04E-2</v>
      </c>
      <c r="X595" s="4">
        <f>IFERROR(   Table1[[#This Row],[البلوكات /م3]]+Table1[[#This Row],[البواقى
 المنصرفه
/م3]]-Table1[[#This Row],[البواقى
/م3]],0)</f>
        <v>0</v>
      </c>
      <c r="Y595" s="21">
        <f t="shared" si="80"/>
        <v>0</v>
      </c>
      <c r="AB595" s="15"/>
      <c r="AD595" s="9">
        <f>IFERROR((Table1[[#This Row],[إجمالى الإستهلاك
/م3]]-Table1[[#This Row],[الكمية 
المنتجة
/م3
 ]]),0)</f>
        <v>-3.04E-2</v>
      </c>
      <c r="AE595" s="29">
        <f>IFERROR((Table1[[#This Row],[الهالك
/م3]]/Table1[[#This Row],[إجمالى الإستهلاك
/م3]]),0)</f>
        <v>0</v>
      </c>
      <c r="AG595" s="5">
        <f>IFERROR((Table1[[#This Row],[عدد
البلوكات]]*0.12),"")</f>
        <v>0</v>
      </c>
      <c r="AH59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1.2160000000000001E-2</v>
      </c>
      <c r="AJ595" s="59">
        <f>IFERROR(Table1[[#This Row],[Plan Hour]]/Table1[[#This Row],[ساعات
العمل
الفعلية]],0)</f>
        <v>0</v>
      </c>
      <c r="AK595" s="1">
        <f>IFERROR((Table1[[#This Row],[الكمية 
الفعلية
/م3]]-Table1[[#This Row],[الكمية 
المنتجة
/م3
 ]]),"")</f>
        <v>0</v>
      </c>
      <c r="AU595" s="18"/>
      <c r="AV595" s="18"/>
      <c r="AW595" s="1"/>
      <c r="AX595" s="1"/>
      <c r="AY595" s="1"/>
      <c r="AZ595" s="1"/>
      <c r="BA595" s="1"/>
      <c r="BB595" s="1" t="e">
        <f t="shared" si="81"/>
        <v>#DIV/0!</v>
      </c>
      <c r="BC595" s="1"/>
      <c r="BD595" s="1" t="e">
        <f t="shared" si="83"/>
        <v>#DIV/0!</v>
      </c>
      <c r="BE595" s="1"/>
      <c r="BF595" s="33">
        <f t="shared" si="82"/>
        <v>0</v>
      </c>
      <c r="BG595" s="11" t="e">
        <f t="shared" ref="BG595:BG658" si="86">(BD595*BE595)/7.32</f>
        <v>#DIV/0!</v>
      </c>
      <c r="CB595"/>
      <c r="CC595"/>
      <c r="CD595"/>
      <c r="CE595" s="83"/>
      <c r="CF595"/>
      <c r="CG595"/>
      <c r="CH595"/>
      <c r="CI595"/>
      <c r="CJ595"/>
      <c r="CK595"/>
      <c r="CL595"/>
      <c r="CM595"/>
      <c r="CN595"/>
      <c r="CO595"/>
      <c r="CP595"/>
    </row>
    <row r="596" spans="1:94" ht="22.5" customHeight="1">
      <c r="A596" s="22">
        <v>44241</v>
      </c>
      <c r="B596" s="3" t="str">
        <f>TEXT(Table1[[#This Row],[Date]],"dddd")</f>
        <v>الأحد</v>
      </c>
      <c r="C596" s="3">
        <f>WEEKNUM(Table1[[#This Row],[Date]],16)</f>
        <v>8</v>
      </c>
      <c r="D596" s="3" t="str">
        <f>TEXT(Table1[[#This Row],[Date]],"mmmm")</f>
        <v>فبراير</v>
      </c>
      <c r="E596" s="3" t="str">
        <f>TEXT(Table1[[#This Row],[Date]],"yyyy")</f>
        <v>2021</v>
      </c>
      <c r="F596" s="3" t="s">
        <v>9</v>
      </c>
      <c r="G596" s="3">
        <v>609</v>
      </c>
      <c r="H596" s="5" t="s">
        <v>61</v>
      </c>
      <c r="I596" s="3" t="s">
        <v>201</v>
      </c>
      <c r="J596" s="3">
        <f>IFERROR(VLOOKUP(Table1[[#This Row],[FoamType]],$CB$1:$CC$25,2,FALSE),0)</f>
        <v>1.25</v>
      </c>
      <c r="K596" s="3">
        <v>240</v>
      </c>
      <c r="L596" s="3">
        <v>110</v>
      </c>
      <c r="M596" s="3">
        <v>29</v>
      </c>
      <c r="Q596" s="15">
        <v>30</v>
      </c>
      <c r="R596" s="3">
        <v>16</v>
      </c>
      <c r="S596" s="3">
        <v>29</v>
      </c>
      <c r="T596" s="3">
        <f t="shared" si="77"/>
        <v>12.249599999999999</v>
      </c>
      <c r="U596" s="4">
        <f t="shared" si="79"/>
        <v>12.249599999999999</v>
      </c>
      <c r="X596" s="4">
        <f>IFERROR(   Table1[[#This Row],[البلوكات /م3]]+Table1[[#This Row],[البواقى
 المنصرفه
/م3]]-Table1[[#This Row],[البواقى
/م3]],0)</f>
        <v>12.249599999999999</v>
      </c>
      <c r="Y596" s="21">
        <f t="shared" si="80"/>
        <v>0</v>
      </c>
      <c r="AA596" s="12">
        <v>12.249599999999999</v>
      </c>
      <c r="AB596" s="15">
        <v>30</v>
      </c>
      <c r="AD596" s="9">
        <f>IFERROR((Table1[[#This Row],[إجمالى الإستهلاك
/م3]]-Table1[[#This Row],[الكمية 
المنتجة
/م3
 ]]),0)</f>
        <v>0</v>
      </c>
      <c r="AE596" s="29">
        <f>IFERROR((Table1[[#This Row],[الهالك
/م3]]/Table1[[#This Row],[إجمالى الإستهلاك
/م3]]),0)</f>
        <v>0</v>
      </c>
      <c r="AG596" s="5">
        <f>IFERROR((Table1[[#This Row],[عدد
البلوكات]]*0.12),"")</f>
        <v>0</v>
      </c>
      <c r="AH59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12.8</v>
      </c>
      <c r="AJ596" s="59">
        <f>IFERROR(Table1[[#This Row],[Plan Hour]]/Table1[[#This Row],[ساعات
العمل
الفعلية]],0)</f>
        <v>0</v>
      </c>
      <c r="AK596" s="1">
        <f>IFERROR((Table1[[#This Row],[الكمية 
الفعلية
/م3]]-Table1[[#This Row],[الكمية 
المنتجة
/م3
 ]]),"")</f>
        <v>0</v>
      </c>
      <c r="AU596" s="18"/>
      <c r="AV596" s="18"/>
      <c r="AW596" s="1"/>
      <c r="AX596" s="1"/>
      <c r="AY596" s="1"/>
      <c r="AZ596" s="1"/>
      <c r="BA596" s="1"/>
      <c r="BB596" s="1" t="e">
        <f t="shared" si="81"/>
        <v>#DIV/0!</v>
      </c>
      <c r="BC596" s="1"/>
      <c r="BD596" s="1" t="e">
        <f t="shared" si="83"/>
        <v>#DIV/0!</v>
      </c>
      <c r="BE596" s="1"/>
      <c r="BF596" s="33">
        <f t="shared" si="82"/>
        <v>0</v>
      </c>
      <c r="BG596" s="11" t="e">
        <f t="shared" si="86"/>
        <v>#DIV/0!</v>
      </c>
      <c r="CB596"/>
      <c r="CC596"/>
      <c r="CD596"/>
      <c r="CE596" s="83"/>
      <c r="CF596"/>
      <c r="CG596"/>
      <c r="CH596"/>
      <c r="CI596"/>
      <c r="CJ596"/>
      <c r="CK596"/>
      <c r="CL596"/>
      <c r="CM596"/>
      <c r="CN596"/>
      <c r="CO596"/>
      <c r="CP596"/>
    </row>
    <row r="597" spans="1:94" ht="22.5" customHeight="1">
      <c r="A597" s="22">
        <v>44241</v>
      </c>
      <c r="B597" s="3" t="str">
        <f>TEXT(Table1[[#This Row],[Date]],"dddd")</f>
        <v>الأحد</v>
      </c>
      <c r="C597" s="3">
        <f>WEEKNUM(Table1[[#This Row],[Date]],16)</f>
        <v>8</v>
      </c>
      <c r="D597" s="3" t="str">
        <f>TEXT(Table1[[#This Row],[Date]],"mmmm")</f>
        <v>فبراير</v>
      </c>
      <c r="E597" s="3" t="str">
        <f>TEXT(Table1[[#This Row],[Date]],"yyyy")</f>
        <v>2021</v>
      </c>
      <c r="F597" s="3" t="s">
        <v>9</v>
      </c>
      <c r="G597" s="3">
        <v>609</v>
      </c>
      <c r="H597" s="5" t="s">
        <v>61</v>
      </c>
      <c r="I597" s="3" t="s">
        <v>201</v>
      </c>
      <c r="J597" s="3">
        <f>IFERROR(VLOOKUP(Table1[[#This Row],[FoamType]],$CB$1:$CC$25,2,FALSE),0)</f>
        <v>1.25</v>
      </c>
      <c r="K597" s="3">
        <v>234</v>
      </c>
      <c r="L597" s="3">
        <v>110</v>
      </c>
      <c r="M597" s="3">
        <v>29</v>
      </c>
      <c r="Q597" s="15">
        <v>30</v>
      </c>
      <c r="R597" s="3">
        <v>16</v>
      </c>
      <c r="S597" s="3">
        <v>29</v>
      </c>
      <c r="T597" s="3">
        <f t="shared" si="77"/>
        <v>11.94336</v>
      </c>
      <c r="U597" s="4">
        <f t="shared" si="79"/>
        <v>11.94336</v>
      </c>
      <c r="X597" s="4">
        <f>IFERROR(   Table1[[#This Row],[البلوكات /م3]]+Table1[[#This Row],[البواقى
 المنصرفه
/م3]]-Table1[[#This Row],[البواقى
/م3]],0)</f>
        <v>11.94336</v>
      </c>
      <c r="Y597" s="21">
        <f t="shared" si="80"/>
        <v>0</v>
      </c>
      <c r="AA597" s="12">
        <v>11.94336</v>
      </c>
      <c r="AB597" s="15">
        <v>30</v>
      </c>
      <c r="AD597" s="9">
        <f>IFERROR((Table1[[#This Row],[إجمالى الإستهلاك
/م3]]-Table1[[#This Row],[الكمية 
المنتجة
/م3
 ]]),0)</f>
        <v>0</v>
      </c>
      <c r="AE597" s="29">
        <f>IFERROR((Table1[[#This Row],[الهالك
/م3]]/Table1[[#This Row],[إجمالى الإستهلاك
/م3]]),0)</f>
        <v>0</v>
      </c>
      <c r="AG597" s="5">
        <f>IFERROR((Table1[[#This Row],[عدد
البلوكات]]*0.12),"")</f>
        <v>0</v>
      </c>
      <c r="AH59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12.8</v>
      </c>
      <c r="AJ597" s="59">
        <f>IFERROR(Table1[[#This Row],[Plan Hour]]/Table1[[#This Row],[ساعات
العمل
الفعلية]],0)</f>
        <v>0</v>
      </c>
      <c r="AK597" s="1">
        <f>IFERROR((Table1[[#This Row],[الكمية 
الفعلية
/م3]]-Table1[[#This Row],[الكمية 
المنتجة
/م3
 ]]),"")</f>
        <v>0</v>
      </c>
      <c r="AU597" s="18"/>
      <c r="AV597" s="18"/>
      <c r="AW597" s="1"/>
      <c r="AX597" s="1"/>
      <c r="AY597" s="1"/>
      <c r="AZ597" s="1"/>
      <c r="BA597" s="1"/>
      <c r="BB597" s="1" t="e">
        <f t="shared" si="81"/>
        <v>#DIV/0!</v>
      </c>
      <c r="BC597" s="1"/>
      <c r="BD597" s="1" t="e">
        <f t="shared" si="83"/>
        <v>#DIV/0!</v>
      </c>
      <c r="BE597" s="1"/>
      <c r="BF597" s="33">
        <f t="shared" si="82"/>
        <v>0</v>
      </c>
      <c r="BG597" s="11" t="e">
        <f t="shared" si="86"/>
        <v>#DIV/0!</v>
      </c>
      <c r="CB597"/>
      <c r="CC597"/>
      <c r="CD597"/>
      <c r="CE597" s="83"/>
      <c r="CF597"/>
      <c r="CG597"/>
      <c r="CH597"/>
      <c r="CI597"/>
      <c r="CJ597"/>
      <c r="CK597"/>
      <c r="CL597"/>
      <c r="CM597"/>
      <c r="CN597"/>
      <c r="CO597"/>
      <c r="CP597"/>
    </row>
    <row r="598" spans="1:94" ht="22.5" customHeight="1">
      <c r="A598" s="22">
        <v>44241</v>
      </c>
      <c r="B598" s="3" t="str">
        <f>TEXT(Table1[[#This Row],[Date]],"dddd")</f>
        <v>الأحد</v>
      </c>
      <c r="C598" s="3">
        <f>WEEKNUM(Table1[[#This Row],[Date]],16)</f>
        <v>8</v>
      </c>
      <c r="D598" s="3" t="str">
        <f>TEXT(Table1[[#This Row],[Date]],"mmmm")</f>
        <v>فبراير</v>
      </c>
      <c r="E598" s="3" t="str">
        <f>TEXT(Table1[[#This Row],[Date]],"yyyy")</f>
        <v>2021</v>
      </c>
      <c r="F598" s="3" t="s">
        <v>9</v>
      </c>
      <c r="G598" s="3">
        <v>609</v>
      </c>
      <c r="H598" s="5" t="s">
        <v>61</v>
      </c>
      <c r="I598" s="3" t="s">
        <v>201</v>
      </c>
      <c r="J598" s="3">
        <f>IFERROR(VLOOKUP(Table1[[#This Row],[FoamType]],$CB$1:$CC$25,2,FALSE),0)</f>
        <v>1.25</v>
      </c>
      <c r="K598" s="3">
        <v>182.5</v>
      </c>
      <c r="L598" s="3">
        <v>110</v>
      </c>
      <c r="M598" s="3">
        <v>29</v>
      </c>
      <c r="Q598" s="15">
        <v>30</v>
      </c>
      <c r="R598" s="3">
        <v>8</v>
      </c>
      <c r="S598" s="3">
        <v>29</v>
      </c>
      <c r="T598" s="3">
        <f t="shared" si="77"/>
        <v>4.6574</v>
      </c>
      <c r="U598" s="4">
        <f t="shared" si="79"/>
        <v>4.6574</v>
      </c>
      <c r="X598" s="4">
        <f>IFERROR(   Table1[[#This Row],[البلوكات /م3]]+Table1[[#This Row],[البواقى
 المنصرفه
/م3]]-Table1[[#This Row],[البواقى
/م3]],0)</f>
        <v>4.6574</v>
      </c>
      <c r="Y598" s="21">
        <f t="shared" si="80"/>
        <v>0</v>
      </c>
      <c r="AA598" s="12">
        <v>4.6574</v>
      </c>
      <c r="AB598" s="15">
        <v>30</v>
      </c>
      <c r="AD598" s="9">
        <f>IFERROR((Table1[[#This Row],[إجمالى الإستهلاك
/م3]]-Table1[[#This Row],[الكمية 
المنتجة
/م3
 ]]),0)</f>
        <v>0</v>
      </c>
      <c r="AE598" s="29">
        <f>IFERROR((Table1[[#This Row],[الهالك
/م3]]/Table1[[#This Row],[إجمالى الإستهلاك
/م3]]),0)</f>
        <v>0</v>
      </c>
      <c r="AG598" s="5">
        <f>IFERROR((Table1[[#This Row],[عدد
البلوكات]]*0.12),"")</f>
        <v>0</v>
      </c>
      <c r="AH59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6.4</v>
      </c>
      <c r="AJ598" s="59">
        <f>IFERROR(Table1[[#This Row],[Plan Hour]]/Table1[[#This Row],[ساعات
العمل
الفعلية]],0)</f>
        <v>0</v>
      </c>
      <c r="AK598" s="1">
        <f>IFERROR((Table1[[#This Row],[الكمية 
الفعلية
/م3]]-Table1[[#This Row],[الكمية 
المنتجة
/م3
 ]]),"")</f>
        <v>0</v>
      </c>
      <c r="AU598" s="18"/>
      <c r="AV598" s="18"/>
      <c r="AW598" s="1"/>
      <c r="AX598" s="1"/>
      <c r="AY598" s="1"/>
      <c r="AZ598" s="1"/>
      <c r="BA598" s="1"/>
      <c r="BB598" s="1" t="e">
        <f t="shared" si="81"/>
        <v>#DIV/0!</v>
      </c>
      <c r="BC598" s="1"/>
      <c r="BD598" s="1" t="e">
        <f t="shared" si="83"/>
        <v>#DIV/0!</v>
      </c>
      <c r="BE598" s="1"/>
      <c r="BF598" s="33">
        <f t="shared" si="82"/>
        <v>0</v>
      </c>
      <c r="BG598" s="11" t="e">
        <f t="shared" si="86"/>
        <v>#DIV/0!</v>
      </c>
      <c r="CB598"/>
      <c r="CC598"/>
      <c r="CD598"/>
      <c r="CE598" s="83"/>
      <c r="CF598"/>
      <c r="CG598"/>
      <c r="CH598"/>
      <c r="CI598"/>
      <c r="CJ598"/>
      <c r="CK598"/>
      <c r="CL598"/>
      <c r="CM598"/>
      <c r="CN598"/>
      <c r="CO598"/>
      <c r="CP598"/>
    </row>
    <row r="599" spans="1:94" ht="22.5" customHeight="1">
      <c r="A599" s="22">
        <v>44242</v>
      </c>
      <c r="B599" s="9" t="str">
        <f>TEXT(Table1[[#This Row],[Date]],"dddd")</f>
        <v>الإثنين</v>
      </c>
      <c r="C599" s="9">
        <f>WEEKNUM(Table1[[#This Row],[Date]],16)</f>
        <v>8</v>
      </c>
      <c r="D599" s="9" t="str">
        <f>TEXT(Table1[[#This Row],[Date]],"mmmm")</f>
        <v>فبراير</v>
      </c>
      <c r="E599" s="9" t="str">
        <f>TEXT(Table1[[#This Row],[Date]],"yyyy")</f>
        <v>2021</v>
      </c>
      <c r="F599" s="9" t="s">
        <v>9</v>
      </c>
      <c r="G599" s="9">
        <v>758</v>
      </c>
      <c r="H599" s="9" t="s">
        <v>60</v>
      </c>
      <c r="I599" s="9" t="s">
        <v>91</v>
      </c>
      <c r="J599" s="3">
        <f>IFERROR(VLOOKUP(Table1[[#This Row],[FoamType]],$CB$1:$CC$25,2,FALSE),0)</f>
        <v>1</v>
      </c>
      <c r="K599" s="9">
        <v>100</v>
      </c>
      <c r="L599" s="9">
        <v>30</v>
      </c>
      <c r="M599" s="9">
        <v>1</v>
      </c>
      <c r="N599" s="9"/>
      <c r="O599" s="9"/>
      <c r="P599" s="9"/>
      <c r="Q599" s="9">
        <v>30</v>
      </c>
      <c r="R599" s="9">
        <v>134</v>
      </c>
      <c r="S599" s="9">
        <v>1.1000000000000001</v>
      </c>
      <c r="T599" s="9">
        <f t="shared" si="77"/>
        <v>0.44220000000000004</v>
      </c>
      <c r="U599" s="9">
        <f t="shared" si="79"/>
        <v>0.40200000000000002</v>
      </c>
      <c r="V599" s="9"/>
      <c r="W599" s="9"/>
      <c r="X599" s="9">
        <f>IFERROR(   Table1[[#This Row],[البلوكات /م3]]+Table1[[#This Row],[البواقى
 المنصرفه
/م3]]-Table1[[#This Row],[البواقى
/م3]],0)</f>
        <v>0.6</v>
      </c>
      <c r="Y599" s="9">
        <f t="shared" si="80"/>
        <v>0</v>
      </c>
      <c r="Z599" s="9">
        <v>0</v>
      </c>
      <c r="AA599" s="9">
        <v>0.6</v>
      </c>
      <c r="AB599" s="9">
        <v>30</v>
      </c>
      <c r="AC599" s="9">
        <v>0</v>
      </c>
      <c r="AD599" s="9">
        <f>IFERROR((Table1[[#This Row],[إجمالى الإستهلاك
/م3]]-Table1[[#This Row],[الكمية 
المنتجة
/م3
 ]]),0)</f>
        <v>0.19799999999999995</v>
      </c>
      <c r="AE599" s="29">
        <f>IFERROR((Table1[[#This Row],[الهالك
/م3]]/Table1[[#This Row],[إجمالى الإستهلاك
/م3]]),0)</f>
        <v>0.32999999999999996</v>
      </c>
      <c r="AF599" s="9"/>
      <c r="AG599" s="9">
        <f>IFERROR((Table1[[#This Row],[عدد
البلوكات]]*0.12),"")</f>
        <v>0</v>
      </c>
      <c r="AH599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0.40200000000000002</v>
      </c>
      <c r="AI599" s="9">
        <v>88</v>
      </c>
      <c r="AJ599" s="60">
        <f>IFERROR(Table1[[#This Row],[Plan Hour]]/Table1[[#This Row],[ساعات
العمل
الفعلية]],0)</f>
        <v>4.5681818181818185E-3</v>
      </c>
      <c r="AK599" s="9">
        <f>IFERROR((Table1[[#This Row],[الكمية 
الفعلية
/م3]]-Table1[[#This Row],[الكمية 
المنتجة
/م3
 ]]),"")</f>
        <v>4.0200000000000014E-2</v>
      </c>
      <c r="AL599" s="9"/>
      <c r="AM599" s="9"/>
      <c r="AN599" s="9"/>
      <c r="AO599" s="9"/>
      <c r="AP599" s="9">
        <v>0</v>
      </c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 t="e">
        <f t="shared" si="81"/>
        <v>#DIV/0!</v>
      </c>
      <c r="BC599" s="9"/>
      <c r="BD599" s="9" t="e">
        <f t="shared" si="83"/>
        <v>#DIV/0!</v>
      </c>
      <c r="BE599" s="9"/>
      <c r="BF599" s="9">
        <f t="shared" si="82"/>
        <v>0</v>
      </c>
      <c r="BG599" s="9" t="e">
        <f t="shared" si="86"/>
        <v>#DIV/0!</v>
      </c>
      <c r="CB599"/>
      <c r="CC599"/>
      <c r="CD599"/>
      <c r="CE599" s="83"/>
      <c r="CF599"/>
      <c r="CG599"/>
      <c r="CH599"/>
      <c r="CI599"/>
      <c r="CJ599"/>
      <c r="CK599"/>
      <c r="CL599"/>
      <c r="CM599"/>
      <c r="CN599"/>
      <c r="CO599"/>
      <c r="CP599"/>
    </row>
    <row r="600" spans="1:94" ht="22.5" customHeight="1">
      <c r="A600" s="22">
        <v>44242</v>
      </c>
      <c r="B600" s="3" t="str">
        <f>TEXT(Table1[[#This Row],[Date]],"dddd")</f>
        <v>الإثنين</v>
      </c>
      <c r="C600" s="3">
        <f>WEEKNUM(Table1[[#This Row],[Date]],16)</f>
        <v>8</v>
      </c>
      <c r="D600" s="3" t="str">
        <f>TEXT(Table1[[#This Row],[Date]],"mmmm")</f>
        <v>فبراير</v>
      </c>
      <c r="E600" s="3" t="str">
        <f>TEXT(Table1[[#This Row],[Date]],"yyyy")</f>
        <v>2021</v>
      </c>
      <c r="F600" s="3" t="s">
        <v>9</v>
      </c>
      <c r="G600" s="3">
        <v>662</v>
      </c>
      <c r="H600" s="5" t="s">
        <v>221</v>
      </c>
      <c r="I600" s="3" t="s">
        <v>91</v>
      </c>
      <c r="J600" s="3">
        <f>IFERROR(VLOOKUP(Table1[[#This Row],[FoamType]],$CB$1:$CC$25,2,FALSE),0)</f>
        <v>1</v>
      </c>
      <c r="K600" s="3">
        <v>100</v>
      </c>
      <c r="L600" s="3">
        <v>50</v>
      </c>
      <c r="M600" s="3">
        <v>25</v>
      </c>
      <c r="Q600" s="15">
        <v>25</v>
      </c>
      <c r="R600" s="3">
        <v>182</v>
      </c>
      <c r="S600" s="3">
        <v>25</v>
      </c>
      <c r="T600" s="3">
        <f t="shared" si="77"/>
        <v>22.75</v>
      </c>
      <c r="U600" s="4">
        <f t="shared" si="79"/>
        <v>22.75</v>
      </c>
      <c r="W600" s="4">
        <v>25</v>
      </c>
      <c r="X600" s="4">
        <f>IFERROR(   Table1[[#This Row],[البلوكات /م3]]+Table1[[#This Row],[البواقى
 المنصرفه
/م3]]-Table1[[#This Row],[البواقى
/م3]],0)</f>
        <v>27.88</v>
      </c>
      <c r="Y600" s="21">
        <f t="shared" si="80"/>
        <v>7.32</v>
      </c>
      <c r="Z600" s="3">
        <v>1</v>
      </c>
      <c r="AA600" s="12">
        <v>23</v>
      </c>
      <c r="AB600" s="15">
        <v>30</v>
      </c>
      <c r="AC600" s="20">
        <v>2.44</v>
      </c>
      <c r="AD600" s="9">
        <f>IFERROR((Table1[[#This Row],[إجمالى الإستهلاك
/م3]]-Table1[[#This Row],[الكمية 
المنتجة
/م3
 ]]),0)</f>
        <v>5.129999999999999</v>
      </c>
      <c r="AE600" s="29">
        <f>IFERROR((Table1[[#This Row],[الهالك
/م3]]/Table1[[#This Row],[إجمالى الإستهلاك
/م3]]),0)</f>
        <v>0.18400286944045907</v>
      </c>
      <c r="AG600" s="5">
        <f>IFERROR((Table1[[#This Row],[عدد
البلوكات]]*0.12),"")</f>
        <v>0.12</v>
      </c>
      <c r="AH60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22.75</v>
      </c>
      <c r="AJ600" s="59">
        <f>IFERROR(Table1[[#This Row],[Plan Hour]]/Table1[[#This Row],[ساعات
العمل
الفعلية]],0)</f>
        <v>0</v>
      </c>
      <c r="AK600" s="1">
        <f>IFERROR((Table1[[#This Row],[الكمية 
الفعلية
/م3]]-Table1[[#This Row],[الكمية 
المنتجة
/م3
 ]]),"")</f>
        <v>0</v>
      </c>
      <c r="AU600" s="18"/>
      <c r="AV600" s="18"/>
      <c r="AW600" s="1"/>
      <c r="AX600" s="1"/>
      <c r="AY600" s="1"/>
      <c r="AZ600" s="1"/>
      <c r="BA600" s="1"/>
      <c r="BB600" s="1" t="e">
        <f t="shared" si="81"/>
        <v>#DIV/0!</v>
      </c>
      <c r="BC600" s="1"/>
      <c r="BD600" s="1" t="e">
        <f t="shared" si="83"/>
        <v>#DIV/0!</v>
      </c>
      <c r="BE600" s="1"/>
      <c r="BF600" s="33">
        <f t="shared" si="82"/>
        <v>0</v>
      </c>
      <c r="BG600" s="11" t="e">
        <f t="shared" si="86"/>
        <v>#DIV/0!</v>
      </c>
      <c r="CB600"/>
      <c r="CC600"/>
      <c r="CD600"/>
      <c r="CE600" s="83"/>
      <c r="CF600"/>
      <c r="CG600"/>
      <c r="CH600"/>
      <c r="CI600"/>
      <c r="CJ600"/>
      <c r="CK600"/>
      <c r="CL600"/>
      <c r="CM600"/>
      <c r="CN600"/>
      <c r="CO600"/>
      <c r="CP600"/>
    </row>
    <row r="601" spans="1:94" ht="22.5" customHeight="1">
      <c r="A601" s="22">
        <v>44242</v>
      </c>
      <c r="B601" s="3" t="str">
        <f>TEXT(Table1[[#This Row],[Date]],"dddd")</f>
        <v>الإثنين</v>
      </c>
      <c r="C601" s="3">
        <f>WEEKNUM(Table1[[#This Row],[Date]],16)</f>
        <v>8</v>
      </c>
      <c r="D601" s="3" t="str">
        <f>TEXT(Table1[[#This Row],[Date]],"mmmm")</f>
        <v>فبراير</v>
      </c>
      <c r="E601" s="3" t="str">
        <f>TEXT(Table1[[#This Row],[Date]],"yyyy")</f>
        <v>2021</v>
      </c>
      <c r="F601" s="3" t="s">
        <v>9</v>
      </c>
      <c r="G601" s="3">
        <v>609</v>
      </c>
      <c r="H601" s="5" t="s">
        <v>61</v>
      </c>
      <c r="I601" s="3" t="s">
        <v>201</v>
      </c>
      <c r="J601" s="3">
        <f>IFERROR(VLOOKUP(Table1[[#This Row],[FoamType]],$CB$1:$CC$25,2,FALSE),0)</f>
        <v>1.25</v>
      </c>
      <c r="K601" s="3">
        <v>185.5</v>
      </c>
      <c r="L601" s="3">
        <v>110</v>
      </c>
      <c r="M601" s="3">
        <v>29</v>
      </c>
      <c r="Q601" s="15">
        <v>30</v>
      </c>
      <c r="R601" s="3">
        <v>8</v>
      </c>
      <c r="S601" s="3">
        <v>29</v>
      </c>
      <c r="T601" s="3">
        <f t="shared" si="77"/>
        <v>4.7339599999999997</v>
      </c>
      <c r="U601" s="4">
        <f t="shared" si="79"/>
        <v>4.7339599999999997</v>
      </c>
      <c r="W601" s="4">
        <v>30</v>
      </c>
      <c r="X601" s="4">
        <f>IFERROR(   Table1[[#This Row],[البلوكات /م3]]+Table1[[#This Row],[البواقى
 المنصرفه
/م3]]-Table1[[#This Row],[البواقى
/م3]],0)</f>
        <v>32.64</v>
      </c>
      <c r="Y601" s="21">
        <f t="shared" si="80"/>
        <v>36.6</v>
      </c>
      <c r="Z601" s="3">
        <v>5</v>
      </c>
      <c r="AA601" s="12">
        <v>0</v>
      </c>
      <c r="AB601" s="15">
        <v>30</v>
      </c>
      <c r="AC601" s="20">
        <v>3.96</v>
      </c>
      <c r="AD601" s="9">
        <f>IFERROR((Table1[[#This Row],[إجمالى الإستهلاك
/م3]]-Table1[[#This Row],[الكمية 
المنتجة
/م3
 ]]),0)</f>
        <v>27.906040000000001</v>
      </c>
      <c r="AE601" s="29">
        <f>IFERROR((Table1[[#This Row],[الهالك
/م3]]/Table1[[#This Row],[إجمالى الإستهلاك
/م3]]),0)</f>
        <v>0.85496446078431376</v>
      </c>
      <c r="AG601" s="5">
        <f>IFERROR((Table1[[#This Row],[عدد
البلوكات]]*0.12),"")</f>
        <v>0.6</v>
      </c>
      <c r="AH60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6.4</v>
      </c>
      <c r="AJ601" s="59">
        <f>IFERROR(Table1[[#This Row],[Plan Hour]]/Table1[[#This Row],[ساعات
العمل
الفعلية]],0)</f>
        <v>0</v>
      </c>
      <c r="AK601" s="1">
        <f>IFERROR((Table1[[#This Row],[الكمية 
الفعلية
/م3]]-Table1[[#This Row],[الكمية 
المنتجة
/م3
 ]]),"")</f>
        <v>0</v>
      </c>
      <c r="AU601" s="18"/>
      <c r="AV601" s="18"/>
      <c r="AW601" s="1"/>
      <c r="AX601" s="1"/>
      <c r="AY601" s="1"/>
      <c r="AZ601" s="1"/>
      <c r="BA601" s="1"/>
      <c r="BB601" s="1" t="e">
        <f t="shared" si="81"/>
        <v>#DIV/0!</v>
      </c>
      <c r="BC601" s="1"/>
      <c r="BD601" s="1" t="e">
        <f t="shared" si="83"/>
        <v>#DIV/0!</v>
      </c>
      <c r="BE601" s="1"/>
      <c r="BF601" s="33">
        <f t="shared" si="82"/>
        <v>0</v>
      </c>
      <c r="BG601" s="11" t="e">
        <f t="shared" si="86"/>
        <v>#DIV/0!</v>
      </c>
      <c r="CB601"/>
      <c r="CC601"/>
      <c r="CD601"/>
      <c r="CE601" s="83"/>
      <c r="CF601"/>
      <c r="CG601"/>
      <c r="CH601"/>
      <c r="CI601"/>
      <c r="CJ601"/>
      <c r="CK601"/>
      <c r="CL601"/>
      <c r="CM601"/>
      <c r="CN601"/>
      <c r="CO601"/>
      <c r="CP601"/>
    </row>
    <row r="602" spans="1:94" ht="22.5" customHeight="1">
      <c r="A602" s="22">
        <v>44242</v>
      </c>
      <c r="B602" s="3" t="str">
        <f>TEXT(Table1[[#This Row],[Date]],"dddd")</f>
        <v>الإثنين</v>
      </c>
      <c r="C602" s="3">
        <f>WEEKNUM(Table1[[#This Row],[Date]],16)</f>
        <v>8</v>
      </c>
      <c r="D602" s="3" t="str">
        <f>TEXT(Table1[[#This Row],[Date]],"mmmm")</f>
        <v>فبراير</v>
      </c>
      <c r="E602" s="3" t="str">
        <f>TEXT(Table1[[#This Row],[Date]],"yyyy")</f>
        <v>2021</v>
      </c>
      <c r="F602" s="3" t="s">
        <v>9</v>
      </c>
      <c r="G602" s="3">
        <v>609</v>
      </c>
      <c r="H602" s="5" t="s">
        <v>61</v>
      </c>
      <c r="I602" s="3" t="s">
        <v>201</v>
      </c>
      <c r="J602" s="3">
        <f>IFERROR(VLOOKUP(Table1[[#This Row],[FoamType]],$CB$1:$CC$25,2,FALSE),0)</f>
        <v>1.25</v>
      </c>
      <c r="K602" s="3">
        <v>237</v>
      </c>
      <c r="L602" s="3">
        <v>110</v>
      </c>
      <c r="M602" s="3">
        <v>29</v>
      </c>
      <c r="Q602" s="15">
        <v>30</v>
      </c>
      <c r="R602" s="3">
        <v>12</v>
      </c>
      <c r="S602" s="3">
        <v>29</v>
      </c>
      <c r="T602" s="3">
        <f t="shared" si="77"/>
        <v>9.0723599999999998</v>
      </c>
      <c r="U602" s="4">
        <f t="shared" si="79"/>
        <v>9.0723599999999998</v>
      </c>
      <c r="X602" s="4">
        <f>IFERROR(   Table1[[#This Row],[البلوكات /م3]]+Table1[[#This Row],[البواقى
 المنصرفه
/م3]]-Table1[[#This Row],[البواقى
/م3]],0)</f>
        <v>0</v>
      </c>
      <c r="Y602" s="21">
        <f t="shared" si="80"/>
        <v>0</v>
      </c>
      <c r="AB602" s="15"/>
      <c r="AD602" s="9">
        <f>IFERROR((Table1[[#This Row],[إجمالى الإستهلاك
/م3]]-Table1[[#This Row],[الكمية 
المنتجة
/م3
 ]]),0)</f>
        <v>-9.0723599999999998</v>
      </c>
      <c r="AE602" s="29">
        <f>IFERROR((Table1[[#This Row],[الهالك
/م3]]/Table1[[#This Row],[إجمالى الإستهلاك
/م3]]),0)</f>
        <v>0</v>
      </c>
      <c r="AG602" s="5">
        <f>IFERROR((Table1[[#This Row],[عدد
البلوكات]]*0.12),"")</f>
        <v>0</v>
      </c>
      <c r="AH60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9.6</v>
      </c>
      <c r="AJ602" s="59">
        <f>IFERROR(Table1[[#This Row],[Plan Hour]]/Table1[[#This Row],[ساعات
العمل
الفعلية]],0)</f>
        <v>0</v>
      </c>
      <c r="AK602" s="1">
        <f>IFERROR((Table1[[#This Row],[الكمية 
الفعلية
/م3]]-Table1[[#This Row],[الكمية 
المنتجة
/م3
 ]]),"")</f>
        <v>0</v>
      </c>
      <c r="AU602" s="18"/>
      <c r="AV602" s="18"/>
      <c r="AW602" s="1"/>
      <c r="AX602" s="1"/>
      <c r="AY602" s="1"/>
      <c r="AZ602" s="1"/>
      <c r="BA602" s="1"/>
      <c r="BB602" s="1" t="e">
        <f t="shared" si="81"/>
        <v>#DIV/0!</v>
      </c>
      <c r="BC602" s="1"/>
      <c r="BD602" s="1" t="e">
        <f t="shared" si="83"/>
        <v>#DIV/0!</v>
      </c>
      <c r="BE602" s="1"/>
      <c r="BF602" s="33">
        <f t="shared" si="82"/>
        <v>0</v>
      </c>
      <c r="BG602" s="11" t="e">
        <f t="shared" si="86"/>
        <v>#DIV/0!</v>
      </c>
      <c r="CB602"/>
      <c r="CC602"/>
      <c r="CD602"/>
      <c r="CE602" s="83"/>
      <c r="CF602"/>
      <c r="CG602"/>
      <c r="CH602"/>
      <c r="CI602"/>
      <c r="CJ602"/>
      <c r="CK602"/>
      <c r="CL602"/>
      <c r="CM602"/>
      <c r="CN602"/>
      <c r="CO602"/>
      <c r="CP602"/>
    </row>
    <row r="603" spans="1:94" ht="22.5" customHeight="1">
      <c r="A603" s="22">
        <v>44242</v>
      </c>
      <c r="B603" s="3" t="str">
        <f>TEXT(Table1[[#This Row],[Date]],"dddd")</f>
        <v>الإثنين</v>
      </c>
      <c r="C603" s="3">
        <f>WEEKNUM(Table1[[#This Row],[Date]],16)</f>
        <v>8</v>
      </c>
      <c r="D603" s="3" t="str">
        <f>TEXT(Table1[[#This Row],[Date]],"mmmm")</f>
        <v>فبراير</v>
      </c>
      <c r="E603" s="3" t="str">
        <f>TEXT(Table1[[#This Row],[Date]],"yyyy")</f>
        <v>2021</v>
      </c>
      <c r="F603" s="3" t="s">
        <v>9</v>
      </c>
      <c r="G603" s="3">
        <v>671</v>
      </c>
      <c r="H603" s="5" t="s">
        <v>63</v>
      </c>
      <c r="I603" s="3" t="s">
        <v>84</v>
      </c>
      <c r="J603" s="3">
        <f>IFERROR(VLOOKUP(Table1[[#This Row],[FoamType]],$CB$1:$CC$25,2,FALSE),0)</f>
        <v>4</v>
      </c>
      <c r="K603" s="3">
        <v>40</v>
      </c>
      <c r="L603" s="3">
        <v>40</v>
      </c>
      <c r="M603" s="3">
        <v>19</v>
      </c>
      <c r="Q603" s="15">
        <v>10</v>
      </c>
      <c r="R603" s="3">
        <v>469</v>
      </c>
      <c r="S603" s="3">
        <v>19</v>
      </c>
      <c r="T603" s="3">
        <f t="shared" si="77"/>
        <v>14.2576</v>
      </c>
      <c r="U603" s="4">
        <f t="shared" si="79"/>
        <v>14.2576</v>
      </c>
      <c r="W603" s="4">
        <v>10</v>
      </c>
      <c r="X603" s="4">
        <f>IFERROR(   Table1[[#This Row],[البلوكات /م3]]+Table1[[#This Row],[البواقى
 المنصرفه
/م3]]-Table1[[#This Row],[البواقى
/م3]],0)</f>
        <v>32.230000000000004</v>
      </c>
      <c r="Y603" s="21">
        <f t="shared" si="80"/>
        <v>36.6</v>
      </c>
      <c r="Z603" s="3">
        <v>5</v>
      </c>
      <c r="AA603" s="12">
        <v>0</v>
      </c>
      <c r="AB603" s="15">
        <v>10</v>
      </c>
      <c r="AC603" s="20">
        <v>4.37</v>
      </c>
      <c r="AD603" s="9">
        <f>IFERROR((Table1[[#This Row],[إجمالى الإستهلاك
/م3]]-Table1[[#This Row],[الكمية 
المنتجة
/م3
 ]]),0)</f>
        <v>17.972400000000004</v>
      </c>
      <c r="AE603" s="29">
        <f>IFERROR((Table1[[#This Row],[الهالك
/م3]]/Table1[[#This Row],[إجمالى الإستهلاك
/م3]]),0)</f>
        <v>0.55762953769779711</v>
      </c>
      <c r="AG603" s="5">
        <f>IFERROR((Table1[[#This Row],[عدد
البلوكات]]*0.12),"")</f>
        <v>0.6</v>
      </c>
      <c r="AH60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3.5644</v>
      </c>
      <c r="AJ603" s="59">
        <f>IFERROR(Table1[[#This Row],[Plan Hour]]/Table1[[#This Row],[ساعات
العمل
الفعلية]],0)</f>
        <v>0</v>
      </c>
      <c r="AK603" s="1">
        <f>IFERROR((Table1[[#This Row],[الكمية 
الفعلية
/م3]]-Table1[[#This Row],[الكمية 
المنتجة
/م3
 ]]),"")</f>
        <v>0</v>
      </c>
      <c r="AU603" s="18"/>
      <c r="AV603" s="18"/>
      <c r="AW603" s="1"/>
      <c r="AX603" s="1"/>
      <c r="AY603" s="1"/>
      <c r="AZ603" s="1"/>
      <c r="BA603" s="1"/>
      <c r="BB603" s="1" t="e">
        <f t="shared" si="81"/>
        <v>#DIV/0!</v>
      </c>
      <c r="BC603" s="1"/>
      <c r="BD603" s="1" t="e">
        <f t="shared" si="83"/>
        <v>#DIV/0!</v>
      </c>
      <c r="BE603" s="1"/>
      <c r="BF603" s="33">
        <f t="shared" si="82"/>
        <v>0</v>
      </c>
      <c r="BG603" s="11" t="e">
        <f t="shared" si="86"/>
        <v>#DIV/0!</v>
      </c>
      <c r="CB603"/>
      <c r="CC603"/>
      <c r="CD603"/>
      <c r="CE603" s="83"/>
      <c r="CF603"/>
      <c r="CG603"/>
      <c r="CH603"/>
      <c r="CI603"/>
      <c r="CJ603"/>
      <c r="CK603"/>
      <c r="CL603"/>
      <c r="CM603"/>
      <c r="CN603"/>
      <c r="CO603"/>
      <c r="CP603"/>
    </row>
    <row r="604" spans="1:94" ht="22.5" customHeight="1">
      <c r="A604" s="22">
        <v>44242</v>
      </c>
      <c r="B604" s="3" t="str">
        <f>TEXT(Table1[[#This Row],[Date]],"dddd")</f>
        <v>الإثنين</v>
      </c>
      <c r="C604" s="3">
        <f>WEEKNUM(Table1[[#This Row],[Date]],16)</f>
        <v>8</v>
      </c>
      <c r="D604" s="3" t="str">
        <f>TEXT(Table1[[#This Row],[Date]],"mmmm")</f>
        <v>فبراير</v>
      </c>
      <c r="E604" s="3" t="str">
        <f>TEXT(Table1[[#This Row],[Date]],"yyyy")</f>
        <v>2021</v>
      </c>
      <c r="F604" s="3" t="s">
        <v>9</v>
      </c>
      <c r="G604" s="3">
        <v>671</v>
      </c>
      <c r="H604" s="5" t="s">
        <v>63</v>
      </c>
      <c r="I604" s="3" t="s">
        <v>84</v>
      </c>
      <c r="J604" s="3">
        <f>IFERROR(VLOOKUP(Table1[[#This Row],[FoamType]],$CB$1:$CC$25,2,FALSE),0)</f>
        <v>4</v>
      </c>
      <c r="K604" s="3">
        <v>40</v>
      </c>
      <c r="L604" s="3">
        <v>40</v>
      </c>
      <c r="M604" s="3">
        <v>14</v>
      </c>
      <c r="Q604" s="15">
        <v>10</v>
      </c>
      <c r="R604" s="3">
        <v>625</v>
      </c>
      <c r="S604" s="3">
        <v>14</v>
      </c>
      <c r="T604" s="3">
        <f t="shared" si="77"/>
        <v>14</v>
      </c>
      <c r="U604" s="4">
        <f t="shared" si="79"/>
        <v>14</v>
      </c>
      <c r="X604" s="4">
        <f>IFERROR(   Table1[[#This Row],[البلوكات /م3]]+Table1[[#This Row],[البواقى
 المنصرفه
/م3]]-Table1[[#This Row],[البواقى
/م3]],0)</f>
        <v>0</v>
      </c>
      <c r="Y604" s="21">
        <f t="shared" si="80"/>
        <v>0</v>
      </c>
      <c r="AB604" s="15"/>
      <c r="AD604" s="9">
        <f>IFERROR((Table1[[#This Row],[إجمالى الإستهلاك
/م3]]-Table1[[#This Row],[الكمية 
المنتجة
/م3
 ]]),0)</f>
        <v>-14</v>
      </c>
      <c r="AE604" s="29">
        <f>IFERROR((Table1[[#This Row],[الهالك
/م3]]/Table1[[#This Row],[إجمالى الإستهلاك
/م3]]),0)</f>
        <v>0</v>
      </c>
      <c r="AG604" s="5">
        <f>IFERROR((Table1[[#This Row],[عدد
البلوكات]]*0.12),"")</f>
        <v>0</v>
      </c>
      <c r="AH60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3.5</v>
      </c>
      <c r="AJ604" s="59">
        <f>IFERROR(Table1[[#This Row],[Plan Hour]]/Table1[[#This Row],[ساعات
العمل
الفعلية]],0)</f>
        <v>0</v>
      </c>
      <c r="AK604" s="1">
        <f>IFERROR((Table1[[#This Row],[الكمية 
الفعلية
/م3]]-Table1[[#This Row],[الكمية 
المنتجة
/م3
 ]]),"")</f>
        <v>0</v>
      </c>
      <c r="AU604" s="18"/>
      <c r="AV604" s="18"/>
      <c r="AW604" s="1"/>
      <c r="AX604" s="1"/>
      <c r="AY604" s="1"/>
      <c r="AZ604" s="1"/>
      <c r="BA604" s="1"/>
      <c r="BB604" s="1" t="e">
        <f t="shared" si="81"/>
        <v>#DIV/0!</v>
      </c>
      <c r="BC604" s="1"/>
      <c r="BD604" s="1" t="e">
        <f t="shared" si="83"/>
        <v>#DIV/0!</v>
      </c>
      <c r="BE604" s="1"/>
      <c r="BF604" s="33">
        <f t="shared" si="82"/>
        <v>0</v>
      </c>
      <c r="BG604" s="11" t="e">
        <f t="shared" si="86"/>
        <v>#DIV/0!</v>
      </c>
      <c r="CB604"/>
      <c r="CC604"/>
      <c r="CD604"/>
      <c r="CE604" s="83"/>
      <c r="CF604"/>
      <c r="CG604"/>
      <c r="CH604"/>
      <c r="CI604"/>
      <c r="CJ604"/>
      <c r="CK604"/>
      <c r="CL604"/>
      <c r="CM604"/>
      <c r="CN604"/>
      <c r="CO604"/>
      <c r="CP604"/>
    </row>
    <row r="605" spans="1:94" ht="22.5" customHeight="1">
      <c r="A605" s="22">
        <v>44242</v>
      </c>
      <c r="B605" s="3" t="str">
        <f>TEXT(Table1[[#This Row],[Date]],"dddd")</f>
        <v>الإثنين</v>
      </c>
      <c r="C605" s="3">
        <f>WEEKNUM(Table1[[#This Row],[Date]],16)</f>
        <v>8</v>
      </c>
      <c r="D605" s="3" t="str">
        <f>TEXT(Table1[[#This Row],[Date]],"mmmm")</f>
        <v>فبراير</v>
      </c>
      <c r="E605" s="3" t="str">
        <f>TEXT(Table1[[#This Row],[Date]],"yyyy")</f>
        <v>2021</v>
      </c>
      <c r="F605" s="3" t="s">
        <v>9</v>
      </c>
      <c r="G605" s="3">
        <v>721</v>
      </c>
      <c r="H605" s="5" t="s">
        <v>220</v>
      </c>
      <c r="I605" s="3" t="s">
        <v>135</v>
      </c>
      <c r="J605" s="3">
        <f>IFERROR(VLOOKUP(Table1[[#This Row],[FoamType]],$CB$1:$CC$25,2,FALSE),0)</f>
        <v>1.5</v>
      </c>
      <c r="K605" s="3">
        <v>40</v>
      </c>
      <c r="L605" s="3">
        <v>30</v>
      </c>
      <c r="M605" s="3">
        <v>25</v>
      </c>
      <c r="Q605" s="15">
        <v>35</v>
      </c>
      <c r="R605" s="3">
        <v>220</v>
      </c>
      <c r="S605" s="3">
        <v>25</v>
      </c>
      <c r="T605" s="3">
        <f t="shared" si="77"/>
        <v>6.6</v>
      </c>
      <c r="U605" s="4">
        <f t="shared" si="79"/>
        <v>6.6</v>
      </c>
      <c r="W605" s="4">
        <v>35</v>
      </c>
      <c r="X605" s="4">
        <f>IFERROR(   Table1[[#This Row],[البلوكات /م3]]+Table1[[#This Row],[البواقى
 المنصرفه
/م3]]-Table1[[#This Row],[البواقى
/م3]],0)</f>
        <v>7.32</v>
      </c>
      <c r="Y605" s="21">
        <f t="shared" si="80"/>
        <v>7.32</v>
      </c>
      <c r="Z605" s="3">
        <v>1</v>
      </c>
      <c r="AA605" s="12">
        <v>0</v>
      </c>
      <c r="AB605" s="15">
        <v>35</v>
      </c>
      <c r="AC605" s="20">
        <v>0</v>
      </c>
      <c r="AD605" s="9">
        <f>IFERROR((Table1[[#This Row],[إجمالى الإستهلاك
/م3]]-Table1[[#This Row],[الكمية 
المنتجة
/م3
 ]]),0)</f>
        <v>0.72000000000000064</v>
      </c>
      <c r="AE605" s="29">
        <f>IFERROR((Table1[[#This Row],[الهالك
/م3]]/Table1[[#This Row],[إجمالى الإستهلاك
/م3]]),0)</f>
        <v>9.8360655737704999E-2</v>
      </c>
      <c r="AG605" s="5">
        <f>IFERROR((Table1[[#This Row],[عدد
البلوكات]]*0.12),"")</f>
        <v>0.12</v>
      </c>
      <c r="AH60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4.3999999999999995</v>
      </c>
      <c r="AJ605" s="59">
        <f>IFERROR(Table1[[#This Row],[Plan Hour]]/Table1[[#This Row],[ساعات
العمل
الفعلية]],0)</f>
        <v>0</v>
      </c>
      <c r="AK605" s="1">
        <f>IFERROR((Table1[[#This Row],[الكمية 
الفعلية
/م3]]-Table1[[#This Row],[الكمية 
المنتجة
/م3
 ]]),"")</f>
        <v>0</v>
      </c>
      <c r="AU605" s="18"/>
      <c r="AV605" s="18"/>
      <c r="AW605" s="1"/>
      <c r="AX605" s="1"/>
      <c r="AY605" s="1"/>
      <c r="AZ605" s="1"/>
      <c r="BA605" s="1"/>
      <c r="BB605" s="1" t="e">
        <f t="shared" si="81"/>
        <v>#DIV/0!</v>
      </c>
      <c r="BC605" s="1"/>
      <c r="BD605" s="1" t="e">
        <f t="shared" si="83"/>
        <v>#DIV/0!</v>
      </c>
      <c r="BE605" s="1"/>
      <c r="BF605" s="33">
        <f t="shared" si="82"/>
        <v>0</v>
      </c>
      <c r="BG605" s="11" t="e">
        <f t="shared" si="86"/>
        <v>#DIV/0!</v>
      </c>
      <c r="CB605"/>
      <c r="CC605"/>
      <c r="CD605"/>
      <c r="CE605" s="83"/>
      <c r="CF605"/>
      <c r="CG605"/>
      <c r="CH605"/>
      <c r="CI605"/>
      <c r="CJ605"/>
      <c r="CK605"/>
      <c r="CL605"/>
      <c r="CM605"/>
      <c r="CN605"/>
      <c r="CO605"/>
      <c r="CP605"/>
    </row>
    <row r="606" spans="1:94" ht="22.5" customHeight="1">
      <c r="A606" s="22">
        <v>44242</v>
      </c>
      <c r="B606" s="3" t="str">
        <f>TEXT(Table1[[#This Row],[Date]],"dddd")</f>
        <v>الإثنين</v>
      </c>
      <c r="C606" s="3">
        <f>WEEKNUM(Table1[[#This Row],[Date]],16)</f>
        <v>8</v>
      </c>
      <c r="D606" s="3" t="str">
        <f>TEXT(Table1[[#This Row],[Date]],"mmmm")</f>
        <v>فبراير</v>
      </c>
      <c r="E606" s="3" t="str">
        <f>TEXT(Table1[[#This Row],[Date]],"yyyy")</f>
        <v>2021</v>
      </c>
      <c r="F606" s="3" t="s">
        <v>9</v>
      </c>
      <c r="G606" s="3">
        <v>649</v>
      </c>
      <c r="H606" s="5" t="s">
        <v>29</v>
      </c>
      <c r="I606" s="3" t="s">
        <v>92</v>
      </c>
      <c r="J606" s="3">
        <f>IFERROR(VLOOKUP(Table1[[#This Row],[FoamType]],$CB$1:$CC$25,2,FALSE),0)</f>
        <v>0.6</v>
      </c>
      <c r="K606" s="3">
        <v>60.5</v>
      </c>
      <c r="L606" s="3">
        <v>25</v>
      </c>
      <c r="M606" s="3">
        <v>2.6</v>
      </c>
      <c r="Q606" s="15">
        <v>15</v>
      </c>
      <c r="R606" s="3">
        <v>2850</v>
      </c>
      <c r="S606" s="3">
        <v>2.7</v>
      </c>
      <c r="T606" s="3">
        <f t="shared" si="77"/>
        <v>11.6386875</v>
      </c>
      <c r="U606" s="4">
        <f t="shared" si="79"/>
        <v>11.207625</v>
      </c>
      <c r="W606" s="4">
        <v>15</v>
      </c>
      <c r="X606" s="4">
        <f>IFERROR(   Table1[[#This Row],[البلوكات /م3]]+Table1[[#This Row],[البواقى
 المنصرفه
/م3]]-Table1[[#This Row],[البواقى
/م3]],0)</f>
        <v>14.64</v>
      </c>
      <c r="Y606" s="21">
        <f t="shared" si="80"/>
        <v>14.64</v>
      </c>
      <c r="Z606" s="3">
        <v>2</v>
      </c>
      <c r="AA606" s="12">
        <v>0</v>
      </c>
      <c r="AB606" s="15">
        <v>15</v>
      </c>
      <c r="AC606" s="20">
        <v>0</v>
      </c>
      <c r="AD606" s="9">
        <f>IFERROR((Table1[[#This Row],[إجمالى الإستهلاك
/م3]]-Table1[[#This Row],[الكمية 
المنتجة
/م3
 ]]),0)</f>
        <v>3.4323750000000004</v>
      </c>
      <c r="AE606" s="29">
        <f>IFERROR((Table1[[#This Row],[الهالك
/م3]]/Table1[[#This Row],[إجمالى الإستهلاك
/م3]]),0)</f>
        <v>0.23445184426229509</v>
      </c>
      <c r="AG606" s="5">
        <f>IFERROR((Table1[[#This Row],[عدد
البلوكات]]*0.12),"")</f>
        <v>0.24</v>
      </c>
      <c r="AH60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18.679375</v>
      </c>
      <c r="AJ606" s="59">
        <f>IFERROR(Table1[[#This Row],[Plan Hour]]/Table1[[#This Row],[ساعات
العمل
الفعلية]],0)</f>
        <v>0</v>
      </c>
      <c r="AK606" s="1">
        <f>IFERROR((Table1[[#This Row],[الكمية 
الفعلية
/م3]]-Table1[[#This Row],[الكمية 
المنتجة
/م3
 ]]),"")</f>
        <v>0.43106249999999946</v>
      </c>
      <c r="AU606" s="18"/>
      <c r="AV606" s="18"/>
      <c r="AW606" s="1"/>
      <c r="AX606" s="1"/>
      <c r="AY606" s="1"/>
      <c r="AZ606" s="1"/>
      <c r="BA606" s="1"/>
      <c r="BB606" s="1" t="e">
        <f t="shared" si="81"/>
        <v>#DIV/0!</v>
      </c>
      <c r="BC606" s="1"/>
      <c r="BD606" s="1" t="e">
        <f t="shared" si="83"/>
        <v>#DIV/0!</v>
      </c>
      <c r="BE606" s="1"/>
      <c r="BF606" s="33">
        <f t="shared" si="82"/>
        <v>0</v>
      </c>
      <c r="BG606" s="11" t="e">
        <f t="shared" si="86"/>
        <v>#DIV/0!</v>
      </c>
      <c r="CB606"/>
      <c r="CC606"/>
      <c r="CD606"/>
      <c r="CE606" s="83"/>
      <c r="CF606"/>
      <c r="CG606"/>
      <c r="CH606"/>
      <c r="CI606"/>
      <c r="CJ606"/>
      <c r="CK606"/>
      <c r="CL606"/>
      <c r="CM606"/>
      <c r="CN606"/>
      <c r="CO606"/>
      <c r="CP606"/>
    </row>
    <row r="607" spans="1:94" ht="22.5" customHeight="1">
      <c r="A607" s="22">
        <v>44242</v>
      </c>
      <c r="B607" s="3" t="str">
        <f>TEXT(Table1[[#This Row],[Date]],"dddd")</f>
        <v>الإثنين</v>
      </c>
      <c r="C607" s="3">
        <f>WEEKNUM(Table1[[#This Row],[Date]],16)</f>
        <v>8</v>
      </c>
      <c r="D607" s="3" t="str">
        <f>TEXT(Table1[[#This Row],[Date]],"mmmm")</f>
        <v>فبراير</v>
      </c>
      <c r="E607" s="3" t="str">
        <f>TEXT(Table1[[#This Row],[Date]],"yyyy")</f>
        <v>2021</v>
      </c>
      <c r="F607" s="3" t="s">
        <v>9</v>
      </c>
      <c r="G607" s="3">
        <v>609</v>
      </c>
      <c r="H607" s="5" t="s">
        <v>61</v>
      </c>
      <c r="I607" s="3" t="s">
        <v>201</v>
      </c>
      <c r="J607" s="3">
        <f>IFERROR(VLOOKUP(Table1[[#This Row],[FoamType]],$CB$1:$CC$25,2,FALSE),0)</f>
        <v>1.25</v>
      </c>
      <c r="K607" s="3">
        <v>240</v>
      </c>
      <c r="L607" s="3">
        <v>110</v>
      </c>
      <c r="M607" s="3">
        <v>29</v>
      </c>
      <c r="Q607" s="15">
        <v>30</v>
      </c>
      <c r="R607" s="3">
        <v>8</v>
      </c>
      <c r="S607" s="3">
        <v>29</v>
      </c>
      <c r="T607" s="3">
        <f t="shared" si="77"/>
        <v>6.1247999999999996</v>
      </c>
      <c r="U607" s="4">
        <f t="shared" si="79"/>
        <v>6.1247999999999996</v>
      </c>
      <c r="X607" s="4">
        <f>IFERROR(   Table1[[#This Row],[البلوكات /م3]]+Table1[[#This Row],[البواقى
 المنصرفه
/م3]]-Table1[[#This Row],[البواقى
/م3]],0)</f>
        <v>0</v>
      </c>
      <c r="Y607" s="21">
        <f t="shared" si="80"/>
        <v>0</v>
      </c>
      <c r="AB607" s="15"/>
      <c r="AD607" s="9">
        <f>IFERROR((Table1[[#This Row],[إجمالى الإستهلاك
/م3]]-Table1[[#This Row],[الكمية 
المنتجة
/م3
 ]]),0)</f>
        <v>-6.1247999999999996</v>
      </c>
      <c r="AE607" s="29">
        <f>IFERROR((Table1[[#This Row],[الهالك
/م3]]/Table1[[#This Row],[إجمالى الإستهلاك
/م3]]),0)</f>
        <v>0</v>
      </c>
      <c r="AG607" s="5">
        <f>IFERROR((Table1[[#This Row],[عدد
البلوكات]]*0.12),"")</f>
        <v>0</v>
      </c>
      <c r="AH60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6.4</v>
      </c>
      <c r="AJ607" s="59">
        <f>IFERROR(Table1[[#This Row],[Plan Hour]]/Table1[[#This Row],[ساعات
العمل
الفعلية]],0)</f>
        <v>0</v>
      </c>
      <c r="AK607" s="1">
        <f>IFERROR((Table1[[#This Row],[الكمية 
الفعلية
/م3]]-Table1[[#This Row],[الكمية 
المنتجة
/م3
 ]]),"")</f>
        <v>0</v>
      </c>
      <c r="AU607" s="18"/>
      <c r="AV607" s="18"/>
      <c r="AW607" s="1"/>
      <c r="AX607" s="1"/>
      <c r="AY607" s="1"/>
      <c r="AZ607" s="1"/>
      <c r="BA607" s="1"/>
      <c r="BB607" s="1" t="e">
        <f t="shared" si="81"/>
        <v>#DIV/0!</v>
      </c>
      <c r="BC607" s="1"/>
      <c r="BD607" s="1" t="e">
        <f t="shared" si="83"/>
        <v>#DIV/0!</v>
      </c>
      <c r="BE607" s="1"/>
      <c r="BF607" s="33">
        <f t="shared" si="82"/>
        <v>0</v>
      </c>
      <c r="BG607" s="11" t="e">
        <f t="shared" si="86"/>
        <v>#DIV/0!</v>
      </c>
      <c r="CB607"/>
      <c r="CC607"/>
      <c r="CD607"/>
      <c r="CE607" s="83"/>
      <c r="CF607"/>
      <c r="CG607"/>
      <c r="CH607"/>
      <c r="CI607"/>
      <c r="CJ607"/>
      <c r="CK607"/>
      <c r="CL607"/>
      <c r="CM607"/>
      <c r="CN607"/>
      <c r="CO607"/>
      <c r="CP607"/>
    </row>
    <row r="608" spans="1:94" ht="22.5" customHeight="1">
      <c r="A608" s="22">
        <v>44242</v>
      </c>
      <c r="B608" s="3" t="str">
        <f>TEXT(Table1[[#This Row],[Date]],"dddd")</f>
        <v>الإثنين</v>
      </c>
      <c r="C608" s="3">
        <f>WEEKNUM(Table1[[#This Row],[Date]],16)</f>
        <v>8</v>
      </c>
      <c r="D608" s="3" t="str">
        <f>TEXT(Table1[[#This Row],[Date]],"mmmm")</f>
        <v>فبراير</v>
      </c>
      <c r="E608" s="3" t="str">
        <f>TEXT(Table1[[#This Row],[Date]],"yyyy")</f>
        <v>2021</v>
      </c>
      <c r="F608" s="3" t="s">
        <v>9</v>
      </c>
      <c r="G608" s="3">
        <v>609</v>
      </c>
      <c r="H608" s="5" t="s">
        <v>61</v>
      </c>
      <c r="I608" s="3" t="s">
        <v>201</v>
      </c>
      <c r="J608" s="3">
        <f>IFERROR(VLOOKUP(Table1[[#This Row],[FoamType]],$CB$1:$CC$25,2,FALSE),0)</f>
        <v>1.25</v>
      </c>
      <c r="K608" s="3">
        <v>234</v>
      </c>
      <c r="L608" s="3">
        <v>110</v>
      </c>
      <c r="M608" s="3">
        <v>29</v>
      </c>
      <c r="Q608" s="15">
        <v>30</v>
      </c>
      <c r="R608" s="3">
        <v>4</v>
      </c>
      <c r="S608" s="3">
        <v>29</v>
      </c>
      <c r="T608" s="3">
        <f t="shared" si="77"/>
        <v>2.98584</v>
      </c>
      <c r="U608" s="4">
        <f t="shared" si="79"/>
        <v>2.98584</v>
      </c>
      <c r="X608" s="4">
        <f>IFERROR(   Table1[[#This Row],[البلوكات /م3]]+Table1[[#This Row],[البواقى
 المنصرفه
/م3]]-Table1[[#This Row],[البواقى
/م3]],0)</f>
        <v>0</v>
      </c>
      <c r="Y608" s="21">
        <f t="shared" si="80"/>
        <v>0</v>
      </c>
      <c r="AB608" s="15"/>
      <c r="AD608" s="9">
        <f>IFERROR((Table1[[#This Row],[إجمالى الإستهلاك
/م3]]-Table1[[#This Row],[الكمية 
المنتجة
/م3
 ]]),0)</f>
        <v>-2.98584</v>
      </c>
      <c r="AE608" s="29">
        <f>IFERROR((Table1[[#This Row],[الهالك
/م3]]/Table1[[#This Row],[إجمالى الإستهلاك
/م3]]),0)</f>
        <v>0</v>
      </c>
      <c r="AG608" s="5">
        <f>IFERROR((Table1[[#This Row],[عدد
البلوكات]]*0.12),"")</f>
        <v>0</v>
      </c>
      <c r="AH60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608" s="59">
        <f>IFERROR(Table1[[#This Row],[Plan Hour]]/Table1[[#This Row],[ساعات
العمل
الفعلية]],0)</f>
        <v>0</v>
      </c>
      <c r="AK608" s="1">
        <f>IFERROR((Table1[[#This Row],[الكمية 
الفعلية
/م3]]-Table1[[#This Row],[الكمية 
المنتجة
/م3
 ]]),"")</f>
        <v>0</v>
      </c>
      <c r="AU608" s="18"/>
      <c r="AV608" s="18"/>
      <c r="AW608" s="1"/>
      <c r="AX608" s="1"/>
      <c r="AY608" s="1"/>
      <c r="AZ608" s="1"/>
      <c r="BA608" s="1"/>
      <c r="BB608" s="1" t="e">
        <f t="shared" si="81"/>
        <v>#DIV/0!</v>
      </c>
      <c r="BC608" s="1"/>
      <c r="BD608" s="1" t="e">
        <f t="shared" si="83"/>
        <v>#DIV/0!</v>
      </c>
      <c r="BE608" s="1"/>
      <c r="BF608" s="33">
        <f t="shared" si="82"/>
        <v>0</v>
      </c>
      <c r="BG608" s="11" t="e">
        <f t="shared" si="86"/>
        <v>#DIV/0!</v>
      </c>
      <c r="CB608"/>
      <c r="CC608"/>
      <c r="CD608"/>
      <c r="CE608" s="83"/>
      <c r="CF608"/>
      <c r="CG608"/>
      <c r="CH608"/>
      <c r="CI608"/>
      <c r="CJ608"/>
      <c r="CK608"/>
      <c r="CL608"/>
      <c r="CM608"/>
      <c r="CN608"/>
      <c r="CO608"/>
      <c r="CP608"/>
    </row>
    <row r="609" spans="1:94" ht="22.5" customHeight="1">
      <c r="A609" s="22">
        <v>44242</v>
      </c>
      <c r="B609" s="3" t="str">
        <f>TEXT(Table1[[#This Row],[Date]],"dddd")</f>
        <v>الإثنين</v>
      </c>
      <c r="C609" s="3">
        <f>WEEKNUM(Table1[[#This Row],[Date]],16)</f>
        <v>8</v>
      </c>
      <c r="D609" s="3" t="str">
        <f>TEXT(Table1[[#This Row],[Date]],"mmmm")</f>
        <v>فبراير</v>
      </c>
      <c r="E609" s="3" t="str">
        <f>TEXT(Table1[[#This Row],[Date]],"yyyy")</f>
        <v>2021</v>
      </c>
      <c r="F609" s="3" t="s">
        <v>9</v>
      </c>
      <c r="G609" s="3">
        <v>609</v>
      </c>
      <c r="H609" s="5" t="s">
        <v>61</v>
      </c>
      <c r="I609" s="3" t="s">
        <v>201</v>
      </c>
      <c r="J609" s="3">
        <f>IFERROR(VLOOKUP(Table1[[#This Row],[FoamType]],$CB$1:$CC$25,2,FALSE),0)</f>
        <v>1.25</v>
      </c>
      <c r="K609" s="3">
        <v>243</v>
      </c>
      <c r="L609" s="3">
        <v>110</v>
      </c>
      <c r="M609" s="3">
        <v>29</v>
      </c>
      <c r="Q609" s="15">
        <v>30</v>
      </c>
      <c r="R609" s="3">
        <v>8</v>
      </c>
      <c r="S609" s="3">
        <v>29</v>
      </c>
      <c r="T609" s="3">
        <f t="shared" si="77"/>
        <v>6.2013600000000002</v>
      </c>
      <c r="U609" s="4">
        <f t="shared" si="79"/>
        <v>6.2013600000000002</v>
      </c>
      <c r="X609" s="4">
        <f>IFERROR(   Table1[[#This Row],[البلوكات /م3]]+Table1[[#This Row],[البواقى
 المنصرفه
/م3]]-Table1[[#This Row],[البواقى
/م3]],0)</f>
        <v>0</v>
      </c>
      <c r="Y609" s="21">
        <f t="shared" si="80"/>
        <v>0</v>
      </c>
      <c r="AB609" s="15"/>
      <c r="AD609" s="9">
        <f>IFERROR((Table1[[#This Row],[إجمالى الإستهلاك
/م3]]-Table1[[#This Row],[الكمية 
المنتجة
/م3
 ]]),0)</f>
        <v>-6.2013600000000002</v>
      </c>
      <c r="AE609" s="29">
        <f>IFERROR((Table1[[#This Row],[الهالك
/م3]]/Table1[[#This Row],[إجمالى الإستهلاك
/م3]]),0)</f>
        <v>0</v>
      </c>
      <c r="AG609" s="5">
        <f>IFERROR((Table1[[#This Row],[عدد
البلوكات]]*0.12),"")</f>
        <v>0</v>
      </c>
      <c r="AH60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6.4</v>
      </c>
      <c r="AJ609" s="59">
        <f>IFERROR(Table1[[#This Row],[Plan Hour]]/Table1[[#This Row],[ساعات
العمل
الفعلية]],0)</f>
        <v>0</v>
      </c>
      <c r="AK609" s="1">
        <f>IFERROR((Table1[[#This Row],[الكمية 
الفعلية
/م3]]-Table1[[#This Row],[الكمية 
المنتجة
/م3
 ]]),"")</f>
        <v>0</v>
      </c>
      <c r="AU609" s="18"/>
      <c r="AV609" s="18"/>
      <c r="AW609" s="1"/>
      <c r="AX609" s="1"/>
      <c r="AY609" s="1"/>
      <c r="AZ609" s="1"/>
      <c r="BA609" s="1"/>
      <c r="BB609" s="1" t="e">
        <f t="shared" si="81"/>
        <v>#DIV/0!</v>
      </c>
      <c r="BC609" s="1"/>
      <c r="BD609" s="1" t="e">
        <f t="shared" si="83"/>
        <v>#DIV/0!</v>
      </c>
      <c r="BE609" s="1"/>
      <c r="BF609" s="33">
        <f t="shared" si="82"/>
        <v>0</v>
      </c>
      <c r="BG609" s="11" t="e">
        <f t="shared" si="86"/>
        <v>#DIV/0!</v>
      </c>
      <c r="CB609"/>
      <c r="CC609"/>
      <c r="CD609"/>
      <c r="CE609" s="83"/>
      <c r="CF609"/>
      <c r="CG609"/>
      <c r="CH609"/>
      <c r="CI609"/>
      <c r="CJ609"/>
      <c r="CK609"/>
      <c r="CL609"/>
      <c r="CM609"/>
      <c r="CN609"/>
      <c r="CO609"/>
      <c r="CP609"/>
    </row>
    <row r="610" spans="1:94" ht="22.5" customHeight="1">
      <c r="A610" s="22">
        <v>44242</v>
      </c>
      <c r="B610" s="9" t="str">
        <f>TEXT(Table1[[#This Row],[Date]],"dddd")</f>
        <v>الإثنين</v>
      </c>
      <c r="C610" s="9">
        <f>WEEKNUM(Table1[[#This Row],[Date]],16)</f>
        <v>8</v>
      </c>
      <c r="D610" s="9" t="str">
        <f>TEXT(Table1[[#This Row],[Date]],"mmmm")</f>
        <v>فبراير</v>
      </c>
      <c r="E610" s="9" t="str">
        <f>TEXT(Table1[[#This Row],[Date]],"yyyy")</f>
        <v>2021</v>
      </c>
      <c r="F610" s="9" t="s">
        <v>8</v>
      </c>
      <c r="G610" s="9">
        <v>705</v>
      </c>
      <c r="H610" s="9" t="s">
        <v>217</v>
      </c>
      <c r="I610" s="9" t="s">
        <v>87</v>
      </c>
      <c r="J610" s="3">
        <f>IFERROR(VLOOKUP(Table1[[#This Row],[FoamType]],$CB$1:$CC$25,2,FALSE),0)</f>
        <v>2</v>
      </c>
      <c r="K610" s="9">
        <v>200</v>
      </c>
      <c r="L610" s="9">
        <v>100</v>
      </c>
      <c r="M610" s="9">
        <v>5</v>
      </c>
      <c r="N610" s="9"/>
      <c r="O610" s="9"/>
      <c r="P610" s="9"/>
      <c r="Q610" s="9">
        <v>20</v>
      </c>
      <c r="R610" s="9">
        <v>130</v>
      </c>
      <c r="S610" s="9">
        <v>5.0999999999999996</v>
      </c>
      <c r="T610" s="9">
        <f t="shared" si="77"/>
        <v>13.26</v>
      </c>
      <c r="U610" s="9">
        <v>13</v>
      </c>
      <c r="V610" s="9"/>
      <c r="W610" s="9">
        <v>20</v>
      </c>
      <c r="X610" s="9">
        <f>IFERROR(   Table1[[#This Row],[البلوكات /م3]]+Table1[[#This Row],[البواقى
 المنصرفه
/م3]]-Table1[[#This Row],[البواقى
/م3]],0)</f>
        <v>23.33</v>
      </c>
      <c r="Y610" s="9">
        <f t="shared" si="80"/>
        <v>29.28</v>
      </c>
      <c r="Z610" s="9">
        <v>4</v>
      </c>
      <c r="AA610" s="9">
        <v>4.8</v>
      </c>
      <c r="AB610" s="9">
        <v>20</v>
      </c>
      <c r="AC610" s="9">
        <v>10.75</v>
      </c>
      <c r="AD610" s="9">
        <f>IFERROR((Table1[[#This Row],[إجمالى الإستهلاك
/م3]]-Table1[[#This Row],[الكمية 
المنتجة
/م3
 ]]),0)</f>
        <v>10.329999999999998</v>
      </c>
      <c r="AE610" s="29">
        <f>IFERROR((Table1[[#This Row],[الهالك
/م3]]/Table1[[#This Row],[إجمالى الإستهلاك
/م3]]),0)</f>
        <v>0.44277753964852118</v>
      </c>
      <c r="AF610" s="9"/>
      <c r="AG610" s="9">
        <f>IFERROR((Table1[[#This Row],[عدد
البلوكات]]*0.12),"")</f>
        <v>0.48</v>
      </c>
      <c r="AH610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6.5</v>
      </c>
      <c r="AI610" s="9">
        <v>110</v>
      </c>
      <c r="AJ610" s="60">
        <f>IFERROR(Table1[[#This Row],[Plan Hour]]/Table1[[#This Row],[ساعات
العمل
الفعلية]],0)</f>
        <v>5.909090909090909E-2</v>
      </c>
      <c r="AK610" s="9">
        <f>IFERROR((Table1[[#This Row],[الكمية 
الفعلية
/م3]]-Table1[[#This Row],[الكمية 
المنتجة
/م3
 ]]),"")</f>
        <v>0.25999999999999979</v>
      </c>
      <c r="AL610" s="9"/>
      <c r="AM610" s="9"/>
      <c r="AN610" s="9"/>
      <c r="AO610" s="9"/>
      <c r="AP610" s="9">
        <v>0</v>
      </c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 t="e">
        <f t="shared" si="81"/>
        <v>#DIV/0!</v>
      </c>
      <c r="BC610" s="9"/>
      <c r="BD610" s="9" t="e">
        <f t="shared" si="83"/>
        <v>#DIV/0!</v>
      </c>
      <c r="BE610" s="9"/>
      <c r="BF610" s="9">
        <f t="shared" si="82"/>
        <v>0</v>
      </c>
      <c r="BG610" s="9" t="e">
        <f t="shared" si="86"/>
        <v>#DIV/0!</v>
      </c>
      <c r="CB610"/>
      <c r="CC610"/>
      <c r="CD610"/>
      <c r="CE610" s="83"/>
      <c r="CF610"/>
      <c r="CG610"/>
      <c r="CH610"/>
      <c r="CI610"/>
      <c r="CJ610"/>
      <c r="CK610"/>
      <c r="CL610"/>
      <c r="CM610"/>
      <c r="CN610"/>
      <c r="CO610"/>
      <c r="CP610"/>
    </row>
    <row r="611" spans="1:94" ht="22.5" customHeight="1">
      <c r="A611" s="22">
        <v>44242</v>
      </c>
      <c r="B611" s="3" t="str">
        <f>TEXT(Table1[[#This Row],[Date]],"dddd")</f>
        <v>الإثنين</v>
      </c>
      <c r="C611" s="3">
        <f>WEEKNUM(Table1[[#This Row],[Date]],16)</f>
        <v>8</v>
      </c>
      <c r="D611" s="3" t="str">
        <f>TEXT(Table1[[#This Row],[Date]],"mmmm")</f>
        <v>فبراير</v>
      </c>
      <c r="E611" s="3" t="str">
        <f>TEXT(Table1[[#This Row],[Date]],"yyyy")</f>
        <v>2021</v>
      </c>
      <c r="F611" s="3" t="s">
        <v>8</v>
      </c>
      <c r="G611" s="3">
        <v>675</v>
      </c>
      <c r="H611" s="5" t="s">
        <v>118</v>
      </c>
      <c r="I611" s="3" t="s">
        <v>87</v>
      </c>
      <c r="J611" s="3">
        <f>IFERROR(VLOOKUP(Table1[[#This Row],[FoamType]],$CB$1:$CC$25,2,FALSE),0)</f>
        <v>2</v>
      </c>
      <c r="K611" s="3">
        <v>200</v>
      </c>
      <c r="L611" s="3">
        <v>100</v>
      </c>
      <c r="M611" s="3">
        <v>1</v>
      </c>
      <c r="Q611" s="15">
        <v>22</v>
      </c>
      <c r="R611" s="3">
        <v>100</v>
      </c>
      <c r="S611" s="3">
        <v>1.1000000000000001</v>
      </c>
      <c r="T611" s="3">
        <f t="shared" si="77"/>
        <v>2.2000000000000002</v>
      </c>
      <c r="U611" s="4">
        <v>2</v>
      </c>
      <c r="W611" s="4">
        <v>22</v>
      </c>
      <c r="X611" s="4">
        <f>IFERROR(   Table1[[#This Row],[البلوكات /م3]]+Table1[[#This Row],[البواقى
 المنصرفه
/م3]]-Table1[[#This Row],[البواقى
/م3]],0)</f>
        <v>2.1800000000000006</v>
      </c>
      <c r="Y611" s="21">
        <f t="shared" si="80"/>
        <v>7.32</v>
      </c>
      <c r="Z611" s="3">
        <v>1</v>
      </c>
      <c r="AA611" s="12">
        <v>0</v>
      </c>
      <c r="AB611" s="15">
        <v>22</v>
      </c>
      <c r="AC611" s="20">
        <v>5.14</v>
      </c>
      <c r="AD611" s="9">
        <f>IFERROR((Table1[[#This Row],[إجمالى الإستهلاك
/م3]]-Table1[[#This Row],[الكمية 
المنتجة
/م3
 ]]),0)</f>
        <v>0.1800000000000006</v>
      </c>
      <c r="AE611" s="29">
        <f>IFERROR((Table1[[#This Row],[الهالك
/م3]]/Table1[[#This Row],[إجمالى الإستهلاك
/م3]]),0)</f>
        <v>8.2568807339449796E-2</v>
      </c>
      <c r="AG611" s="5">
        <f>IFERROR((Table1[[#This Row],[عدد
البلوكات]]*0.12),"")</f>
        <v>0.12</v>
      </c>
      <c r="AH61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611" s="59">
        <f>IFERROR(Table1[[#This Row],[Plan Hour]]/Table1[[#This Row],[ساعات
العمل
الفعلية]],0)</f>
        <v>0</v>
      </c>
      <c r="AK611" s="1">
        <f>IFERROR((Table1[[#This Row],[الكمية 
الفعلية
/م3]]-Table1[[#This Row],[الكمية 
المنتجة
/م3
 ]]),"")</f>
        <v>0.20000000000000018</v>
      </c>
      <c r="AU611" s="18"/>
      <c r="AV611" s="18"/>
      <c r="AW611" s="1"/>
      <c r="AX611" s="1"/>
      <c r="AY611" s="1"/>
      <c r="AZ611" s="1"/>
      <c r="BA611" s="1"/>
      <c r="BB611" s="1" t="e">
        <f t="shared" si="81"/>
        <v>#DIV/0!</v>
      </c>
      <c r="BC611" s="1"/>
      <c r="BD611" s="1" t="e">
        <f t="shared" si="83"/>
        <v>#DIV/0!</v>
      </c>
      <c r="BE611" s="1"/>
      <c r="BF611" s="33">
        <f t="shared" si="82"/>
        <v>0</v>
      </c>
      <c r="BG611" s="11" t="e">
        <f t="shared" si="86"/>
        <v>#DIV/0!</v>
      </c>
      <c r="CB611"/>
      <c r="CC611"/>
      <c r="CD611"/>
      <c r="CE611" s="83"/>
      <c r="CF611"/>
      <c r="CG611"/>
      <c r="CH611"/>
      <c r="CI611"/>
      <c r="CJ611"/>
      <c r="CK611"/>
      <c r="CL611"/>
      <c r="CM611"/>
      <c r="CN611"/>
      <c r="CO611"/>
      <c r="CP611"/>
    </row>
    <row r="612" spans="1:94" ht="22.5" customHeight="1">
      <c r="A612" s="22">
        <v>44242</v>
      </c>
      <c r="B612" s="3" t="str">
        <f>TEXT(Table1[[#This Row],[Date]],"dddd")</f>
        <v>الإثنين</v>
      </c>
      <c r="C612" s="3">
        <f>WEEKNUM(Table1[[#This Row],[Date]],16)</f>
        <v>8</v>
      </c>
      <c r="D612" s="3" t="str">
        <f>TEXT(Table1[[#This Row],[Date]],"mmmm")</f>
        <v>فبراير</v>
      </c>
      <c r="E612" s="3" t="str">
        <f>TEXT(Table1[[#This Row],[Date]],"yyyy")</f>
        <v>2021</v>
      </c>
      <c r="F612" s="3" t="s">
        <v>8</v>
      </c>
      <c r="G612" s="3">
        <v>719</v>
      </c>
      <c r="H612" s="5" t="s">
        <v>25</v>
      </c>
      <c r="I612" s="3" t="s">
        <v>87</v>
      </c>
      <c r="J612" s="3">
        <f>IFERROR(VLOOKUP(Table1[[#This Row],[FoamType]],$CB$1:$CC$25,2,FALSE),0)</f>
        <v>2</v>
      </c>
      <c r="K612" s="3">
        <v>200</v>
      </c>
      <c r="L612" s="3">
        <v>100</v>
      </c>
      <c r="M612" s="3">
        <v>1</v>
      </c>
      <c r="Q612" s="15">
        <v>20</v>
      </c>
      <c r="R612" s="3">
        <v>500</v>
      </c>
      <c r="S612" s="3">
        <v>1.1000000000000001</v>
      </c>
      <c r="T612" s="3">
        <f t="shared" ref="T612:T675" si="87">K612*L612*R612*S612/1000000</f>
        <v>11</v>
      </c>
      <c r="U612" s="4">
        <v>10</v>
      </c>
      <c r="X612" s="4">
        <f>IFERROR(   Table1[[#This Row],[البلوكات /م3]]+Table1[[#This Row],[البواقى
 المنصرفه
/م3]]-Table1[[#This Row],[البواقى
/م3]],0)</f>
        <v>0</v>
      </c>
      <c r="Y612" s="21">
        <f t="shared" si="80"/>
        <v>0</v>
      </c>
      <c r="AB612" s="15"/>
      <c r="AD612" s="9">
        <f>IFERROR((Table1[[#This Row],[إجمالى الإستهلاك
/م3]]-Table1[[#This Row],[الكمية 
المنتجة
/م3
 ]]),0)</f>
        <v>-10</v>
      </c>
      <c r="AE612" s="29">
        <f>IFERROR((Table1[[#This Row],[الهالك
/م3]]/Table1[[#This Row],[إجمالى الإستهلاك
/م3]]),0)</f>
        <v>0</v>
      </c>
      <c r="AG612" s="5">
        <f>IFERROR((Table1[[#This Row],[عدد
البلوكات]]*0.12),"")</f>
        <v>0</v>
      </c>
      <c r="AH6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612" s="59">
        <f>IFERROR(Table1[[#This Row],[Plan Hour]]/Table1[[#This Row],[ساعات
العمل
الفعلية]],0)</f>
        <v>0</v>
      </c>
      <c r="AK612" s="1">
        <f>IFERROR((Table1[[#This Row],[الكمية 
الفعلية
/م3]]-Table1[[#This Row],[الكمية 
المنتجة
/م3
 ]]),"")</f>
        <v>1</v>
      </c>
      <c r="AU612" s="18"/>
      <c r="AV612" s="18"/>
      <c r="AW612" s="1"/>
      <c r="AX612" s="1"/>
      <c r="AY612" s="1"/>
      <c r="AZ612" s="1"/>
      <c r="BA612" s="1"/>
      <c r="BB612" s="1" t="e">
        <f t="shared" si="81"/>
        <v>#DIV/0!</v>
      </c>
      <c r="BC612" s="1"/>
      <c r="BD612" s="1" t="e">
        <f t="shared" si="83"/>
        <v>#DIV/0!</v>
      </c>
      <c r="BE612" s="1"/>
      <c r="BF612" s="33">
        <f t="shared" si="82"/>
        <v>0</v>
      </c>
      <c r="BG612" s="11" t="e">
        <f t="shared" si="86"/>
        <v>#DIV/0!</v>
      </c>
      <c r="CB612"/>
      <c r="CC612"/>
      <c r="CD612"/>
      <c r="CE612" s="83"/>
      <c r="CF612"/>
      <c r="CG612"/>
      <c r="CH612"/>
      <c r="CI612"/>
      <c r="CJ612"/>
      <c r="CK612"/>
      <c r="CL612"/>
      <c r="CM612"/>
      <c r="CN612"/>
      <c r="CO612"/>
      <c r="CP612"/>
    </row>
    <row r="613" spans="1:94" ht="22.5" customHeight="1">
      <c r="A613" s="22">
        <v>44242</v>
      </c>
      <c r="B613" s="3" t="str">
        <f>TEXT(Table1[[#This Row],[Date]],"dddd")</f>
        <v>الإثنين</v>
      </c>
      <c r="C613" s="3">
        <f>WEEKNUM(Table1[[#This Row],[Date]],16)</f>
        <v>8</v>
      </c>
      <c r="D613" s="3" t="str">
        <f>TEXT(Table1[[#This Row],[Date]],"mmmm")</f>
        <v>فبراير</v>
      </c>
      <c r="E613" s="3" t="str">
        <f>TEXT(Table1[[#This Row],[Date]],"yyyy")</f>
        <v>2021</v>
      </c>
      <c r="F613" s="3" t="s">
        <v>8</v>
      </c>
      <c r="G613" s="3">
        <v>662</v>
      </c>
      <c r="H613" s="5" t="s">
        <v>221</v>
      </c>
      <c r="I613" s="3" t="s">
        <v>91</v>
      </c>
      <c r="J613" s="3">
        <f>IFERROR(VLOOKUP(Table1[[#This Row],[FoamType]],$CB$1:$CC$25,2,FALSE),0)</f>
        <v>1</v>
      </c>
      <c r="K613" s="3">
        <v>100</v>
      </c>
      <c r="L613" s="3">
        <v>50</v>
      </c>
      <c r="M613" s="3">
        <v>25</v>
      </c>
      <c r="Q613" s="15">
        <v>25</v>
      </c>
      <c r="R613" s="3">
        <v>458</v>
      </c>
      <c r="S613" s="3">
        <v>25</v>
      </c>
      <c r="T613" s="3">
        <f t="shared" si="87"/>
        <v>57.25</v>
      </c>
      <c r="U613" s="4">
        <f t="shared" ref="U613:U676" si="88">K613*L613*M613*R613/1000000</f>
        <v>57.25</v>
      </c>
      <c r="W613" s="4">
        <v>25</v>
      </c>
      <c r="X613" s="4">
        <f>IFERROR(   Table1[[#This Row],[البلوكات /م3]]+Table1[[#This Row],[البواقى
 المنصرفه
/م3]]-Table1[[#This Row],[البواقى
/م3]],0)</f>
        <v>60.55</v>
      </c>
      <c r="Y613" s="21">
        <v>69.3</v>
      </c>
      <c r="Z613" s="3">
        <v>11</v>
      </c>
      <c r="AA613" s="12">
        <v>0</v>
      </c>
      <c r="AB613" s="15">
        <v>25</v>
      </c>
      <c r="AC613" s="20">
        <v>8.75</v>
      </c>
      <c r="AD613" s="9">
        <f>IFERROR((Table1[[#This Row],[إجمالى الإستهلاك
/م3]]-Table1[[#This Row],[الكمية 
المنتجة
/م3
 ]]),0)</f>
        <v>3.2999999999999972</v>
      </c>
      <c r="AE613" s="29">
        <f>IFERROR((Table1[[#This Row],[الهالك
/م3]]/Table1[[#This Row],[إجمالى الإستهلاك
/م3]]),0)</f>
        <v>5.4500412881915726E-2</v>
      </c>
      <c r="AG613" s="5">
        <f>IFERROR((Table1[[#This Row],[عدد
البلوكات]]*0.12),"")</f>
        <v>1.3199999999999998</v>
      </c>
      <c r="AH61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57.25</v>
      </c>
      <c r="AJ613" s="59">
        <f>IFERROR(Table1[[#This Row],[Plan Hour]]/Table1[[#This Row],[ساعات
العمل
الفعلية]],0)</f>
        <v>0</v>
      </c>
      <c r="AK613" s="1">
        <f>IFERROR((Table1[[#This Row],[الكمية 
الفعلية
/م3]]-Table1[[#This Row],[الكمية 
المنتجة
/م3
 ]]),"")</f>
        <v>0</v>
      </c>
      <c r="AU613" s="18"/>
      <c r="AV613" s="18"/>
      <c r="AW613" s="1"/>
      <c r="AX613" s="1"/>
      <c r="AY613" s="1"/>
      <c r="AZ613" s="1"/>
      <c r="BA613" s="1"/>
      <c r="BB613" s="1" t="e">
        <f t="shared" si="81"/>
        <v>#DIV/0!</v>
      </c>
      <c r="BC613" s="1"/>
      <c r="BD613" s="1" t="e">
        <f t="shared" si="83"/>
        <v>#DIV/0!</v>
      </c>
      <c r="BE613" s="1"/>
      <c r="BF613" s="33">
        <f t="shared" si="82"/>
        <v>0</v>
      </c>
      <c r="BG613" s="11" t="e">
        <f t="shared" si="86"/>
        <v>#DIV/0!</v>
      </c>
      <c r="CB613"/>
      <c r="CC613"/>
      <c r="CD613"/>
      <c r="CE613" s="83"/>
      <c r="CF613"/>
      <c r="CG613"/>
      <c r="CH613"/>
      <c r="CI613"/>
      <c r="CJ613"/>
      <c r="CK613"/>
      <c r="CL613"/>
      <c r="CM613"/>
      <c r="CN613"/>
      <c r="CO613"/>
      <c r="CP613"/>
    </row>
    <row r="614" spans="1:94" ht="22.5" customHeight="1">
      <c r="A614" s="22">
        <v>44242</v>
      </c>
      <c r="B614" s="3" t="str">
        <f>TEXT(Table1[[#This Row],[Date]],"dddd")</f>
        <v>الإثنين</v>
      </c>
      <c r="C614" s="3">
        <f>WEEKNUM(Table1[[#This Row],[Date]],16)</f>
        <v>8</v>
      </c>
      <c r="D614" s="3" t="str">
        <f>TEXT(Table1[[#This Row],[Date]],"mmmm")</f>
        <v>فبراير</v>
      </c>
      <c r="E614" s="3" t="str">
        <f>TEXT(Table1[[#This Row],[Date]],"yyyy")</f>
        <v>2021</v>
      </c>
      <c r="F614" s="3" t="s">
        <v>8</v>
      </c>
      <c r="G614" s="3">
        <v>758</v>
      </c>
      <c r="H614" s="5" t="s">
        <v>60</v>
      </c>
      <c r="I614" s="3" t="s">
        <v>91</v>
      </c>
      <c r="J614" s="3">
        <f>IFERROR(VLOOKUP(Table1[[#This Row],[FoamType]],$CB$1:$CC$25,2,FALSE),0)</f>
        <v>1</v>
      </c>
      <c r="K614" s="3">
        <v>100</v>
      </c>
      <c r="L614" s="3">
        <v>30</v>
      </c>
      <c r="M614" s="3">
        <v>1</v>
      </c>
      <c r="Q614" s="15">
        <v>30</v>
      </c>
      <c r="R614" s="3">
        <v>200</v>
      </c>
      <c r="S614" s="3">
        <v>1.1000000000000001</v>
      </c>
      <c r="T614" s="3">
        <f t="shared" si="87"/>
        <v>0.66</v>
      </c>
      <c r="U614" s="4">
        <f t="shared" si="88"/>
        <v>0.6</v>
      </c>
      <c r="X614" s="4">
        <f>IFERROR(   Table1[[#This Row],[البلوكات /م3]]+Table1[[#This Row],[البواقى
 المنصرفه
/م3]]-Table1[[#This Row],[البواقى
/م3]],0)</f>
        <v>1.2</v>
      </c>
      <c r="Y614" s="21">
        <f t="shared" si="80"/>
        <v>0</v>
      </c>
      <c r="Z614" s="3">
        <v>0</v>
      </c>
      <c r="AA614" s="12">
        <v>1.2</v>
      </c>
      <c r="AB614" s="15">
        <v>30</v>
      </c>
      <c r="AC614" s="20">
        <v>0</v>
      </c>
      <c r="AD614" s="9">
        <f>IFERROR((Table1[[#This Row],[إجمالى الإستهلاك
/م3]]-Table1[[#This Row],[الكمية 
المنتجة
/م3
 ]]),0)</f>
        <v>0.6</v>
      </c>
      <c r="AE614" s="29">
        <f>IFERROR((Table1[[#This Row],[الهالك
/م3]]/Table1[[#This Row],[إجمالى الإستهلاك
/م3]]),0)</f>
        <v>0.5</v>
      </c>
      <c r="AG614" s="5">
        <f>IFERROR((Table1[[#This Row],[عدد
البلوكات]]*0.12),"")</f>
        <v>0</v>
      </c>
      <c r="AH61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</v>
      </c>
      <c r="AJ614" s="59">
        <f>IFERROR(Table1[[#This Row],[Plan Hour]]/Table1[[#This Row],[ساعات
العمل
الفعلية]],0)</f>
        <v>0</v>
      </c>
      <c r="AK614" s="1">
        <f>IFERROR((Table1[[#This Row],[الكمية 
الفعلية
/م3]]-Table1[[#This Row],[الكمية 
المنتجة
/م3
 ]]),"")</f>
        <v>6.0000000000000053E-2</v>
      </c>
      <c r="AU614" s="18"/>
      <c r="AV614" s="18"/>
      <c r="AW614" s="1"/>
      <c r="AX614" s="1"/>
      <c r="AY614" s="1"/>
      <c r="AZ614" s="1"/>
      <c r="BA614" s="1"/>
      <c r="BB614" s="1" t="e">
        <f t="shared" si="81"/>
        <v>#DIV/0!</v>
      </c>
      <c r="BC614" s="1"/>
      <c r="BD614" s="1" t="e">
        <f t="shared" si="83"/>
        <v>#DIV/0!</v>
      </c>
      <c r="BE614" s="1"/>
      <c r="BF614" s="33">
        <f t="shared" si="82"/>
        <v>0</v>
      </c>
      <c r="BG614" s="11" t="e">
        <f t="shared" si="86"/>
        <v>#DIV/0!</v>
      </c>
      <c r="CB614"/>
      <c r="CC614"/>
      <c r="CD614"/>
      <c r="CE614" s="83"/>
      <c r="CF614"/>
      <c r="CG614"/>
      <c r="CH614"/>
      <c r="CI614"/>
      <c r="CJ614"/>
      <c r="CK614"/>
      <c r="CL614"/>
      <c r="CM614"/>
      <c r="CN614"/>
      <c r="CO614"/>
      <c r="CP614"/>
    </row>
    <row r="615" spans="1:94" ht="22.5" customHeight="1">
      <c r="A615" s="22">
        <v>44242</v>
      </c>
      <c r="B615" s="3" t="str">
        <f>TEXT(Table1[[#This Row],[Date]],"dddd")</f>
        <v>الإثنين</v>
      </c>
      <c r="C615" s="3">
        <f>WEEKNUM(Table1[[#This Row],[Date]],16)</f>
        <v>8</v>
      </c>
      <c r="D615" s="3" t="str">
        <f>TEXT(Table1[[#This Row],[Date]],"mmmm")</f>
        <v>فبراير</v>
      </c>
      <c r="E615" s="3" t="str">
        <f>TEXT(Table1[[#This Row],[Date]],"yyyy")</f>
        <v>2021</v>
      </c>
      <c r="F615" s="3" t="s">
        <v>8</v>
      </c>
      <c r="G615" s="3">
        <v>696</v>
      </c>
      <c r="H615" s="5" t="s">
        <v>41</v>
      </c>
      <c r="I615" s="3" t="s">
        <v>85</v>
      </c>
      <c r="J615" s="3">
        <f>IFERROR(VLOOKUP(Table1[[#This Row],[FoamType]],$CB$1:$CC$25,2,FALSE),0)</f>
        <v>2.5</v>
      </c>
      <c r="K615" s="3">
        <v>40</v>
      </c>
      <c r="L615" s="3">
        <v>40</v>
      </c>
      <c r="M615" s="3">
        <v>39</v>
      </c>
      <c r="Q615" s="15">
        <v>22</v>
      </c>
      <c r="R615" s="3">
        <v>1</v>
      </c>
      <c r="S615" s="3">
        <v>39</v>
      </c>
      <c r="T615" s="3">
        <f t="shared" si="87"/>
        <v>6.2399999999999997E-2</v>
      </c>
      <c r="U615" s="4">
        <f t="shared" si="88"/>
        <v>6.2399999999999997E-2</v>
      </c>
      <c r="X615" s="4">
        <f>IFERROR(   Table1[[#This Row],[البلوكات /م3]]+Table1[[#This Row],[البواقى
 المنصرفه
/م3]]-Table1[[#This Row],[البواقى
/م3]],0)</f>
        <v>6.2399999999999997E-2</v>
      </c>
      <c r="Y615" s="21">
        <f t="shared" si="80"/>
        <v>0</v>
      </c>
      <c r="AA615" s="12">
        <v>6.2399999999999997E-2</v>
      </c>
      <c r="AB615" s="15">
        <v>22</v>
      </c>
      <c r="AC615" s="20">
        <v>0</v>
      </c>
      <c r="AD615" s="9">
        <f>IFERROR((Table1[[#This Row],[إجمالى الإستهلاك
/م3]]-Table1[[#This Row],[الكمية 
المنتجة
/م3
 ]]),0)</f>
        <v>0</v>
      </c>
      <c r="AE615" s="29">
        <f>IFERROR((Table1[[#This Row],[الهالك
/م3]]/Table1[[#This Row],[إجمالى الإستهلاك
/م3]]),0)</f>
        <v>0</v>
      </c>
      <c r="AG615" s="5">
        <f>IFERROR((Table1[[#This Row],[عدد
البلوكات]]*0.12),"")</f>
        <v>0</v>
      </c>
      <c r="AH61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2.496E-2</v>
      </c>
      <c r="AJ615" s="59">
        <f>IFERROR(Table1[[#This Row],[Plan Hour]]/Table1[[#This Row],[ساعات
العمل
الفعلية]],0)</f>
        <v>0</v>
      </c>
      <c r="AK615" s="1">
        <f>IFERROR((Table1[[#This Row],[الكمية 
الفعلية
/م3]]-Table1[[#This Row],[الكمية 
المنتجة
/م3
 ]]),"")</f>
        <v>0</v>
      </c>
      <c r="AU615" s="18"/>
      <c r="AV615" s="18"/>
      <c r="AW615" s="1"/>
      <c r="AX615" s="1"/>
      <c r="AY615" s="1"/>
      <c r="AZ615" s="1"/>
      <c r="BA615" s="1"/>
      <c r="BB615" s="1" t="e">
        <f t="shared" si="81"/>
        <v>#DIV/0!</v>
      </c>
      <c r="BC615" s="1"/>
      <c r="BD615" s="1" t="e">
        <f t="shared" si="83"/>
        <v>#DIV/0!</v>
      </c>
      <c r="BE615" s="1"/>
      <c r="BF615" s="33">
        <f t="shared" si="82"/>
        <v>0</v>
      </c>
      <c r="BG615" s="11" t="e">
        <f t="shared" si="86"/>
        <v>#DIV/0!</v>
      </c>
      <c r="CB615"/>
      <c r="CC615"/>
      <c r="CD615"/>
      <c r="CE615" s="83"/>
      <c r="CF615"/>
      <c r="CG615"/>
      <c r="CH615"/>
      <c r="CI615"/>
      <c r="CJ615"/>
      <c r="CK615"/>
      <c r="CL615"/>
      <c r="CM615"/>
      <c r="CN615"/>
      <c r="CO615"/>
      <c r="CP615"/>
    </row>
    <row r="616" spans="1:94" ht="22.5" customHeight="1">
      <c r="A616" s="22">
        <v>44242</v>
      </c>
      <c r="B616" s="3" t="str">
        <f>TEXT(Table1[[#This Row],[Date]],"dddd")</f>
        <v>الإثنين</v>
      </c>
      <c r="C616" s="3">
        <f>WEEKNUM(Table1[[#This Row],[Date]],16)</f>
        <v>8</v>
      </c>
      <c r="D616" s="3" t="str">
        <f>TEXT(Table1[[#This Row],[Date]],"mmmm")</f>
        <v>فبراير</v>
      </c>
      <c r="E616" s="3" t="str">
        <f>TEXT(Table1[[#This Row],[Date]],"yyyy")</f>
        <v>2021</v>
      </c>
      <c r="F616" s="3" t="s">
        <v>8</v>
      </c>
      <c r="G616" s="3">
        <v>603</v>
      </c>
      <c r="H616" s="5" t="s">
        <v>61</v>
      </c>
      <c r="I616" s="3" t="s">
        <v>201</v>
      </c>
      <c r="J616" s="3">
        <f>IFERROR(VLOOKUP(Table1[[#This Row],[FoamType]],$CB$1:$CC$25,2,FALSE),0)</f>
        <v>1.25</v>
      </c>
      <c r="K616" s="3">
        <v>240</v>
      </c>
      <c r="L616" s="3">
        <v>110</v>
      </c>
      <c r="M616" s="3">
        <v>29</v>
      </c>
      <c r="Q616" s="15">
        <v>30</v>
      </c>
      <c r="R616" s="3">
        <v>24</v>
      </c>
      <c r="S616" s="3">
        <v>29</v>
      </c>
      <c r="T616" s="3">
        <f t="shared" si="87"/>
        <v>18.374400000000001</v>
      </c>
      <c r="U616" s="4">
        <f t="shared" si="88"/>
        <v>18.374400000000001</v>
      </c>
      <c r="W616" s="4">
        <v>30</v>
      </c>
      <c r="X616" s="4">
        <f>IFERROR(   Table1[[#This Row],[البلوكات /م3]]+Table1[[#This Row],[البواقى
 المنصرفه
/م3]]-Table1[[#This Row],[البواقى
/م3]],0)</f>
        <v>23.009999999999998</v>
      </c>
      <c r="Y616" s="21">
        <v>39.6</v>
      </c>
      <c r="Z616" s="3">
        <v>6</v>
      </c>
      <c r="AA616" s="12">
        <v>20</v>
      </c>
      <c r="AB616" s="15">
        <v>30</v>
      </c>
      <c r="AC616" s="20">
        <v>36.590000000000003</v>
      </c>
      <c r="AD616" s="9">
        <f>IFERROR((Table1[[#This Row],[إجمالى الإستهلاك
/م3]]-Table1[[#This Row],[الكمية 
المنتجة
/م3
 ]]),0)</f>
        <v>4.6355999999999966</v>
      </c>
      <c r="AE616" s="29">
        <f>IFERROR((Table1[[#This Row],[الهالك
/م3]]/Table1[[#This Row],[إجمالى الإستهلاك
/م3]]),0)</f>
        <v>0.20146023468057353</v>
      </c>
      <c r="AG616" s="5">
        <f>IFERROR((Table1[[#This Row],[عدد
البلوكات]]*0.12),"")</f>
        <v>0.72</v>
      </c>
      <c r="AH61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19.2</v>
      </c>
      <c r="AJ616" s="59">
        <f>IFERROR(Table1[[#This Row],[Plan Hour]]/Table1[[#This Row],[ساعات
العمل
الفعلية]],0)</f>
        <v>0</v>
      </c>
      <c r="AK616" s="1">
        <f>IFERROR((Table1[[#This Row],[الكمية 
الفعلية
/م3]]-Table1[[#This Row],[الكمية 
المنتجة
/م3
 ]]),"")</f>
        <v>0</v>
      </c>
      <c r="AU616" s="18"/>
      <c r="AV616" s="18"/>
      <c r="AW616" s="1"/>
      <c r="AX616" s="1"/>
      <c r="AY616" s="1"/>
      <c r="AZ616" s="1"/>
      <c r="BA616" s="1"/>
      <c r="BB616" s="1" t="e">
        <f t="shared" si="81"/>
        <v>#DIV/0!</v>
      </c>
      <c r="BC616" s="1"/>
      <c r="BD616" s="1" t="e">
        <f t="shared" si="83"/>
        <v>#DIV/0!</v>
      </c>
      <c r="BE616" s="1"/>
      <c r="BF616" s="33">
        <f t="shared" si="82"/>
        <v>0</v>
      </c>
      <c r="BG616" s="11" t="e">
        <f t="shared" si="86"/>
        <v>#DIV/0!</v>
      </c>
      <c r="CB616"/>
      <c r="CC616"/>
      <c r="CD616"/>
      <c r="CE616" s="83"/>
      <c r="CF616"/>
      <c r="CG616"/>
      <c r="CH616"/>
      <c r="CI616"/>
      <c r="CJ616"/>
      <c r="CK616"/>
      <c r="CL616"/>
      <c r="CM616"/>
      <c r="CN616"/>
      <c r="CO616"/>
      <c r="CP616"/>
    </row>
    <row r="617" spans="1:94" ht="22.5" customHeight="1">
      <c r="A617" s="22">
        <v>44242</v>
      </c>
      <c r="B617" s="3" t="str">
        <f>TEXT(Table1[[#This Row],[Date]],"dddd")</f>
        <v>الإثنين</v>
      </c>
      <c r="C617" s="3">
        <f>WEEKNUM(Table1[[#This Row],[Date]],16)</f>
        <v>8</v>
      </c>
      <c r="D617" s="3" t="str">
        <f>TEXT(Table1[[#This Row],[Date]],"mmmm")</f>
        <v>فبراير</v>
      </c>
      <c r="E617" s="3" t="str">
        <f>TEXT(Table1[[#This Row],[Date]],"yyyy")</f>
        <v>2021</v>
      </c>
      <c r="F617" s="3" t="s">
        <v>8</v>
      </c>
      <c r="G617" s="3">
        <v>603</v>
      </c>
      <c r="H617" s="5" t="s">
        <v>61</v>
      </c>
      <c r="I617" s="3" t="s">
        <v>201</v>
      </c>
      <c r="J617" s="3">
        <f>IFERROR(VLOOKUP(Table1[[#This Row],[FoamType]],$CB$1:$CC$25,2,FALSE),0)</f>
        <v>1.25</v>
      </c>
      <c r="K617" s="3">
        <v>169.5</v>
      </c>
      <c r="L617" s="3">
        <v>110</v>
      </c>
      <c r="M617" s="3">
        <v>29</v>
      </c>
      <c r="Q617" s="15">
        <v>30</v>
      </c>
      <c r="R617" s="3">
        <v>4</v>
      </c>
      <c r="S617" s="3">
        <v>29</v>
      </c>
      <c r="T617" s="3">
        <f t="shared" si="87"/>
        <v>2.16282</v>
      </c>
      <c r="U617" s="4">
        <f t="shared" si="88"/>
        <v>2.16282</v>
      </c>
      <c r="X617" s="4">
        <f>IFERROR(   Table1[[#This Row],[البلوكات /م3]]+Table1[[#This Row],[البواقى
 المنصرفه
/م3]]-Table1[[#This Row],[البواقى
/م3]],0)</f>
        <v>0</v>
      </c>
      <c r="Y617" s="21">
        <f t="shared" si="80"/>
        <v>0</v>
      </c>
      <c r="AB617" s="15"/>
      <c r="AD617" s="9">
        <f>IFERROR((Table1[[#This Row],[إجمالى الإستهلاك
/م3]]-Table1[[#This Row],[الكمية 
المنتجة
/م3
 ]]),0)</f>
        <v>-2.16282</v>
      </c>
      <c r="AE617" s="29">
        <f>IFERROR((Table1[[#This Row],[الهالك
/م3]]/Table1[[#This Row],[إجمالى الإستهلاك
/م3]]),0)</f>
        <v>0</v>
      </c>
      <c r="AG617" s="5">
        <f>IFERROR((Table1[[#This Row],[عدد
البلوكات]]*0.12),"")</f>
        <v>0</v>
      </c>
      <c r="AH6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617" s="59">
        <f>IFERROR(Table1[[#This Row],[Plan Hour]]/Table1[[#This Row],[ساعات
العمل
الفعلية]],0)</f>
        <v>0</v>
      </c>
      <c r="AK617" s="1">
        <f>IFERROR((Table1[[#This Row],[الكمية 
الفعلية
/م3]]-Table1[[#This Row],[الكمية 
المنتجة
/م3
 ]]),"")</f>
        <v>0</v>
      </c>
      <c r="AU617" s="18"/>
      <c r="AV617" s="18"/>
      <c r="AW617" s="1"/>
      <c r="AX617" s="1"/>
      <c r="AY617" s="1"/>
      <c r="AZ617" s="1"/>
      <c r="BA617" s="1"/>
      <c r="BB617" s="1" t="e">
        <f t="shared" si="81"/>
        <v>#DIV/0!</v>
      </c>
      <c r="BC617" s="1"/>
      <c r="BD617" s="1" t="e">
        <f t="shared" si="83"/>
        <v>#DIV/0!</v>
      </c>
      <c r="BE617" s="1"/>
      <c r="BF617" s="33">
        <f t="shared" si="82"/>
        <v>0</v>
      </c>
      <c r="BG617" s="11" t="e">
        <f t="shared" si="86"/>
        <v>#DIV/0!</v>
      </c>
      <c r="CB617"/>
      <c r="CC617"/>
      <c r="CD617"/>
      <c r="CE617" s="83"/>
      <c r="CF617"/>
      <c r="CG617"/>
      <c r="CH617"/>
      <c r="CI617"/>
      <c r="CJ617"/>
      <c r="CK617"/>
      <c r="CL617"/>
      <c r="CM617"/>
      <c r="CN617"/>
      <c r="CO617"/>
      <c r="CP617"/>
    </row>
    <row r="618" spans="1:94" ht="22.5" customHeight="1">
      <c r="A618" s="22">
        <v>44242</v>
      </c>
      <c r="B618" s="3" t="str">
        <f>TEXT(Table1[[#This Row],[Date]],"dddd")</f>
        <v>الإثنين</v>
      </c>
      <c r="C618" s="3">
        <f>WEEKNUM(Table1[[#This Row],[Date]],16)</f>
        <v>8</v>
      </c>
      <c r="D618" s="3" t="str">
        <f>TEXT(Table1[[#This Row],[Date]],"mmmm")</f>
        <v>فبراير</v>
      </c>
      <c r="E618" s="3" t="str">
        <f>TEXT(Table1[[#This Row],[Date]],"yyyy")</f>
        <v>2021</v>
      </c>
      <c r="F618" s="3" t="s">
        <v>8</v>
      </c>
      <c r="G618" s="3">
        <v>603</v>
      </c>
      <c r="H618" s="5" t="s">
        <v>61</v>
      </c>
      <c r="I618" s="3" t="s">
        <v>201</v>
      </c>
      <c r="J618" s="3">
        <f>IFERROR(VLOOKUP(Table1[[#This Row],[FoamType]],$CB$1:$CC$25,2,FALSE),0)</f>
        <v>1.25</v>
      </c>
      <c r="K618" s="3">
        <v>74</v>
      </c>
      <c r="L618" s="3">
        <v>110</v>
      </c>
      <c r="M618" s="3">
        <v>29</v>
      </c>
      <c r="Q618" s="15">
        <v>30</v>
      </c>
      <c r="R618" s="3">
        <v>4</v>
      </c>
      <c r="S618" s="3">
        <v>29</v>
      </c>
      <c r="T618" s="3">
        <f t="shared" si="87"/>
        <v>0.94423999999999997</v>
      </c>
      <c r="U618" s="4">
        <f t="shared" si="88"/>
        <v>0.94423999999999997</v>
      </c>
      <c r="X618" s="4">
        <f>IFERROR(   Table1[[#This Row],[البلوكات /م3]]+Table1[[#This Row],[البواقى
 المنصرفه
/م3]]-Table1[[#This Row],[البواقى
/م3]],0)</f>
        <v>0</v>
      </c>
      <c r="Y618" s="21">
        <f t="shared" si="80"/>
        <v>0</v>
      </c>
      <c r="AB618" s="15"/>
      <c r="AD618" s="9">
        <f>IFERROR((Table1[[#This Row],[إجمالى الإستهلاك
/م3]]-Table1[[#This Row],[الكمية 
المنتجة
/م3
 ]]),0)</f>
        <v>-0.94423999999999997</v>
      </c>
      <c r="AE618" s="29">
        <f>IFERROR((Table1[[#This Row],[الهالك
/م3]]/Table1[[#This Row],[إجمالى الإستهلاك
/م3]]),0)</f>
        <v>0</v>
      </c>
      <c r="AG618" s="5">
        <f>IFERROR((Table1[[#This Row],[عدد
البلوكات]]*0.12),"")</f>
        <v>0</v>
      </c>
      <c r="AH61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618" s="59">
        <f>IFERROR(Table1[[#This Row],[Plan Hour]]/Table1[[#This Row],[ساعات
العمل
الفعلية]],0)</f>
        <v>0</v>
      </c>
      <c r="AK618" s="1">
        <f>IFERROR((Table1[[#This Row],[الكمية 
الفعلية
/م3]]-Table1[[#This Row],[الكمية 
المنتجة
/م3
 ]]),"")</f>
        <v>0</v>
      </c>
      <c r="AU618" s="18"/>
      <c r="AV618" s="18"/>
      <c r="AW618" s="1"/>
      <c r="AX618" s="1"/>
      <c r="AY618" s="1"/>
      <c r="AZ618" s="1"/>
      <c r="BA618" s="1"/>
      <c r="BB618" s="1" t="e">
        <f t="shared" si="81"/>
        <v>#DIV/0!</v>
      </c>
      <c r="BC618" s="1"/>
      <c r="BD618" s="1" t="e">
        <f t="shared" si="83"/>
        <v>#DIV/0!</v>
      </c>
      <c r="BE618" s="1"/>
      <c r="BF618" s="33">
        <f t="shared" si="82"/>
        <v>0</v>
      </c>
      <c r="BG618" s="11" t="e">
        <f t="shared" si="86"/>
        <v>#DIV/0!</v>
      </c>
      <c r="CB618"/>
      <c r="CC618"/>
      <c r="CD618"/>
      <c r="CE618" s="83"/>
      <c r="CF618"/>
      <c r="CG618"/>
      <c r="CH618"/>
      <c r="CI618"/>
      <c r="CJ618"/>
      <c r="CK618"/>
      <c r="CL618"/>
      <c r="CM618"/>
      <c r="CN618"/>
      <c r="CO618"/>
      <c r="CP618"/>
    </row>
    <row r="619" spans="1:94" ht="22.5" customHeight="1">
      <c r="A619" s="22">
        <v>44242</v>
      </c>
      <c r="B619" s="3" t="str">
        <f>TEXT(Table1[[#This Row],[Date]],"dddd")</f>
        <v>الإثنين</v>
      </c>
      <c r="C619" s="3">
        <f>WEEKNUM(Table1[[#This Row],[Date]],16)</f>
        <v>8</v>
      </c>
      <c r="D619" s="3" t="str">
        <f>TEXT(Table1[[#This Row],[Date]],"mmmm")</f>
        <v>فبراير</v>
      </c>
      <c r="E619" s="3" t="str">
        <f>TEXT(Table1[[#This Row],[Date]],"yyyy")</f>
        <v>2021</v>
      </c>
      <c r="F619" s="3" t="s">
        <v>8</v>
      </c>
      <c r="G619" s="3">
        <v>603</v>
      </c>
      <c r="H619" s="5" t="s">
        <v>61</v>
      </c>
      <c r="I619" s="3" t="s">
        <v>201</v>
      </c>
      <c r="J619" s="3">
        <f>IFERROR(VLOOKUP(Table1[[#This Row],[FoamType]],$CB$1:$CC$25,2,FALSE),0)</f>
        <v>1.25</v>
      </c>
      <c r="K619" s="3">
        <v>41.5</v>
      </c>
      <c r="L619" s="3">
        <v>110</v>
      </c>
      <c r="M619" s="3">
        <v>29</v>
      </c>
      <c r="Q619" s="15">
        <v>30</v>
      </c>
      <c r="R619" s="3">
        <v>4</v>
      </c>
      <c r="S619" s="3">
        <v>29</v>
      </c>
      <c r="T619" s="3">
        <f t="shared" si="87"/>
        <v>0.52954000000000001</v>
      </c>
      <c r="U619" s="4">
        <f t="shared" si="88"/>
        <v>0.52954000000000001</v>
      </c>
      <c r="X619" s="4">
        <f>IFERROR(   Table1[[#This Row],[البلوكات /م3]]+Table1[[#This Row],[البواقى
 المنصرفه
/م3]]-Table1[[#This Row],[البواقى
/م3]],0)</f>
        <v>0</v>
      </c>
      <c r="Y619" s="21">
        <f t="shared" si="80"/>
        <v>0</v>
      </c>
      <c r="AB619" s="15"/>
      <c r="AD619" s="9">
        <f>IFERROR((Table1[[#This Row],[إجمالى الإستهلاك
/م3]]-Table1[[#This Row],[الكمية 
المنتجة
/م3
 ]]),0)</f>
        <v>-0.52954000000000001</v>
      </c>
      <c r="AE619" s="29">
        <f>IFERROR((Table1[[#This Row],[الهالك
/م3]]/Table1[[#This Row],[إجمالى الإستهلاك
/م3]]),0)</f>
        <v>0</v>
      </c>
      <c r="AG619" s="5">
        <f>IFERROR((Table1[[#This Row],[عدد
البلوكات]]*0.12),"")</f>
        <v>0</v>
      </c>
      <c r="AH61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619" s="59">
        <f>IFERROR(Table1[[#This Row],[Plan Hour]]/Table1[[#This Row],[ساعات
العمل
الفعلية]],0)</f>
        <v>0</v>
      </c>
      <c r="AK619" s="1">
        <f>IFERROR((Table1[[#This Row],[الكمية 
الفعلية
/م3]]-Table1[[#This Row],[الكمية 
المنتجة
/م3
 ]]),"")</f>
        <v>0</v>
      </c>
      <c r="AU619" s="18"/>
      <c r="AV619" s="18"/>
      <c r="AW619" s="1"/>
      <c r="AX619" s="1"/>
      <c r="AY619" s="1"/>
      <c r="AZ619" s="1"/>
      <c r="BA619" s="1"/>
      <c r="BB619" s="1" t="e">
        <f t="shared" si="81"/>
        <v>#DIV/0!</v>
      </c>
      <c r="BC619" s="1"/>
      <c r="BD619" s="1" t="e">
        <f t="shared" si="83"/>
        <v>#DIV/0!</v>
      </c>
      <c r="BE619" s="1"/>
      <c r="BF619" s="33">
        <f t="shared" si="82"/>
        <v>0</v>
      </c>
      <c r="BG619" s="11" t="e">
        <f t="shared" si="86"/>
        <v>#DIV/0!</v>
      </c>
      <c r="CB619"/>
      <c r="CC619"/>
      <c r="CD619"/>
      <c r="CE619" s="83"/>
      <c r="CF619"/>
      <c r="CG619"/>
      <c r="CH619"/>
      <c r="CI619"/>
      <c r="CJ619"/>
      <c r="CK619"/>
      <c r="CL619"/>
      <c r="CM619"/>
      <c r="CN619"/>
      <c r="CO619"/>
      <c r="CP619"/>
    </row>
    <row r="620" spans="1:94" ht="22.5" customHeight="1">
      <c r="A620" s="22">
        <v>44242</v>
      </c>
      <c r="B620" s="3" t="str">
        <f>TEXT(Table1[[#This Row],[Date]],"dddd")</f>
        <v>الإثنين</v>
      </c>
      <c r="C620" s="3">
        <f>WEEKNUM(Table1[[#This Row],[Date]],16)</f>
        <v>8</v>
      </c>
      <c r="D620" s="3" t="str">
        <f>TEXT(Table1[[#This Row],[Date]],"mmmm")</f>
        <v>فبراير</v>
      </c>
      <c r="E620" s="3" t="str">
        <f>TEXT(Table1[[#This Row],[Date]],"yyyy")</f>
        <v>2021</v>
      </c>
      <c r="F620" s="3" t="s">
        <v>8</v>
      </c>
      <c r="G620" s="3">
        <v>9732</v>
      </c>
      <c r="H620" s="5" t="s">
        <v>215</v>
      </c>
      <c r="I620" s="3" t="s">
        <v>85</v>
      </c>
      <c r="J620" s="3">
        <f>IFERROR(VLOOKUP(Table1[[#This Row],[FoamType]],$CB$1:$CC$25,2,FALSE),0)</f>
        <v>2.5</v>
      </c>
      <c r="K620" s="3">
        <v>60</v>
      </c>
      <c r="L620" s="3">
        <v>60</v>
      </c>
      <c r="M620" s="3">
        <v>39</v>
      </c>
      <c r="Q620" s="15">
        <v>20</v>
      </c>
      <c r="R620" s="3">
        <v>6</v>
      </c>
      <c r="S620" s="3">
        <v>39</v>
      </c>
      <c r="T620" s="3">
        <f t="shared" si="87"/>
        <v>0.84240000000000004</v>
      </c>
      <c r="U620" s="4">
        <f t="shared" si="88"/>
        <v>0.84240000000000004</v>
      </c>
      <c r="X620" s="4">
        <f>IFERROR(   Table1[[#This Row],[البلوكات /م3]]+Table1[[#This Row],[البواقى
 المنصرفه
/م3]]-Table1[[#This Row],[البواقى
/م3]],0)</f>
        <v>0.85</v>
      </c>
      <c r="Y620" s="21">
        <f t="shared" ref="Y620:Y683" si="89">Z620*7.32</f>
        <v>0</v>
      </c>
      <c r="AA620" s="12">
        <v>0.85</v>
      </c>
      <c r="AB620" s="15">
        <v>20</v>
      </c>
      <c r="AC620" s="20">
        <v>0</v>
      </c>
      <c r="AD620" s="9">
        <f>IFERROR((Table1[[#This Row],[إجمالى الإستهلاك
/م3]]-Table1[[#This Row],[الكمية 
المنتجة
/م3
 ]]),0)</f>
        <v>7.5999999999999401E-3</v>
      </c>
      <c r="AE620" s="29">
        <f>IFERROR((Table1[[#This Row],[الهالك
/م3]]/Table1[[#This Row],[إجمالى الإستهلاك
/م3]]),0)</f>
        <v>8.9411764705881643E-3</v>
      </c>
      <c r="AG620" s="5">
        <f>IFERROR((Table1[[#This Row],[عدد
البلوكات]]*0.12),"")</f>
        <v>0</v>
      </c>
      <c r="AH62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0.33696000000000004</v>
      </c>
      <c r="AJ620" s="59">
        <f>IFERROR(Table1[[#This Row],[Plan Hour]]/Table1[[#This Row],[ساعات
العمل
الفعلية]],0)</f>
        <v>0</v>
      </c>
      <c r="AK620" s="1">
        <f>IFERROR((Table1[[#This Row],[الكمية 
الفعلية
/م3]]-Table1[[#This Row],[الكمية 
المنتجة
/م3
 ]]),"")</f>
        <v>0</v>
      </c>
      <c r="AU620" s="18"/>
      <c r="AV620" s="18"/>
      <c r="AW620" s="1"/>
      <c r="AX620" s="1"/>
      <c r="AY620" s="1"/>
      <c r="AZ620" s="1"/>
      <c r="BA620" s="1"/>
      <c r="BB620" s="1" t="e">
        <f t="shared" si="81"/>
        <v>#DIV/0!</v>
      </c>
      <c r="BC620" s="1"/>
      <c r="BD620" s="1" t="e">
        <f t="shared" si="83"/>
        <v>#DIV/0!</v>
      </c>
      <c r="BE620" s="1"/>
      <c r="BF620" s="33">
        <f t="shared" si="82"/>
        <v>0</v>
      </c>
      <c r="BG620" s="11" t="e">
        <f t="shared" si="86"/>
        <v>#DIV/0!</v>
      </c>
      <c r="CB620"/>
      <c r="CC620"/>
      <c r="CD620"/>
      <c r="CE620" s="83"/>
      <c r="CF620"/>
      <c r="CG620"/>
      <c r="CH620"/>
      <c r="CI620"/>
      <c r="CJ620"/>
      <c r="CK620"/>
      <c r="CL620"/>
      <c r="CM620"/>
      <c r="CN620"/>
      <c r="CO620"/>
      <c r="CP620"/>
    </row>
    <row r="621" spans="1:94" ht="22.5" customHeight="1">
      <c r="A621" s="22">
        <v>44243</v>
      </c>
      <c r="B621" s="9" t="str">
        <f>TEXT(Table1[[#This Row],[Date]],"dddd")</f>
        <v>الثلاثاء</v>
      </c>
      <c r="C621" s="9">
        <f>WEEKNUM(Table1[[#This Row],[Date]],16)</f>
        <v>8</v>
      </c>
      <c r="D621" s="9" t="str">
        <f>TEXT(Table1[[#This Row],[Date]],"mmmm")</f>
        <v>فبراير</v>
      </c>
      <c r="E621" s="9" t="str">
        <f>TEXT(Table1[[#This Row],[Date]],"yyyy")</f>
        <v>2021</v>
      </c>
      <c r="F621" s="9" t="s">
        <v>8</v>
      </c>
      <c r="G621" s="9"/>
      <c r="H621" s="9" t="s">
        <v>25</v>
      </c>
      <c r="I621" s="9" t="s">
        <v>92</v>
      </c>
      <c r="J621" s="3">
        <f>IFERROR(VLOOKUP(Table1[[#This Row],[FoamType]],$CB$1:$CC$25,2,FALSE),0)</f>
        <v>0.6</v>
      </c>
      <c r="K621" s="9">
        <v>36</v>
      </c>
      <c r="L621" s="9">
        <v>22.5</v>
      </c>
      <c r="M621" s="9">
        <v>5</v>
      </c>
      <c r="N621" s="9"/>
      <c r="O621" s="9"/>
      <c r="P621" s="9"/>
      <c r="Q621" s="9">
        <v>20</v>
      </c>
      <c r="R621" s="9">
        <v>5</v>
      </c>
      <c r="S621" s="9">
        <v>5.0999999999999996</v>
      </c>
      <c r="T621" s="9">
        <f t="shared" si="87"/>
        <v>2.0655E-2</v>
      </c>
      <c r="U621" s="9">
        <f t="shared" si="88"/>
        <v>2.0250000000000001E-2</v>
      </c>
      <c r="V621" s="9"/>
      <c r="W621" s="9"/>
      <c r="X621" s="9">
        <f>IFERROR(   Table1[[#This Row],[البلوكات /م3]]+Table1[[#This Row],[البواقى
 المنصرفه
/م3]]-Table1[[#This Row],[البواقى
/م3]],0)</f>
        <v>0.13900000000000001</v>
      </c>
      <c r="Y621" s="9">
        <f t="shared" si="89"/>
        <v>0</v>
      </c>
      <c r="Z621" s="9">
        <v>0</v>
      </c>
      <c r="AA621" s="9">
        <v>0.13900000000000001</v>
      </c>
      <c r="AB621" s="9">
        <v>20</v>
      </c>
      <c r="AC621" s="9">
        <v>0</v>
      </c>
      <c r="AD621" s="9">
        <f>IFERROR((Table1[[#This Row],[إجمالى الإستهلاك
/م3]]-Table1[[#This Row],[الكمية 
المنتجة
/م3
 ]]),0)</f>
        <v>0.11875000000000001</v>
      </c>
      <c r="AE621" s="29">
        <f>IFERROR((Table1[[#This Row],[الهالك
/م3]]/Table1[[#This Row],[إجمالى الإستهلاك
/م3]]),0)</f>
        <v>0.85431654676258995</v>
      </c>
      <c r="AF621" s="9"/>
      <c r="AG621" s="9">
        <f>IFERROR((Table1[[#This Row],[عدد
البلوكات]]*0.12),"")</f>
        <v>0</v>
      </c>
      <c r="AH621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3.3750000000000002E-2</v>
      </c>
      <c r="AI621" s="9">
        <v>132</v>
      </c>
      <c r="AJ621" s="60">
        <f>IFERROR(Table1[[#This Row],[Plan Hour]]/Table1[[#This Row],[ساعات
العمل
الفعلية]],0)</f>
        <v>2.556818181818182E-4</v>
      </c>
      <c r="AK621" s="9">
        <f>IFERROR((Table1[[#This Row],[الكمية 
الفعلية
/م3]]-Table1[[#This Row],[الكمية 
المنتجة
/م3
 ]]),"")</f>
        <v>4.0499999999999911E-4</v>
      </c>
      <c r="AL621" s="9"/>
      <c r="AM621" s="9">
        <v>1</v>
      </c>
      <c r="AN621" s="9"/>
      <c r="AO621" s="9"/>
      <c r="AP621" s="9">
        <v>1</v>
      </c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 t="e">
        <f t="shared" si="81"/>
        <v>#DIV/0!</v>
      </c>
      <c r="BC621" s="9"/>
      <c r="BD621" s="9" t="e">
        <f t="shared" si="83"/>
        <v>#DIV/0!</v>
      </c>
      <c r="BE621" s="9"/>
      <c r="BF621" s="9">
        <f t="shared" si="82"/>
        <v>0</v>
      </c>
      <c r="BG621" s="9" t="e">
        <f t="shared" si="86"/>
        <v>#DIV/0!</v>
      </c>
      <c r="CB621"/>
      <c r="CC621"/>
      <c r="CD621"/>
      <c r="CE621" s="83"/>
      <c r="CF621"/>
      <c r="CG621"/>
      <c r="CH621"/>
      <c r="CI621"/>
      <c r="CJ621"/>
      <c r="CK621"/>
      <c r="CL621"/>
      <c r="CM621"/>
      <c r="CN621"/>
      <c r="CO621"/>
      <c r="CP621"/>
    </row>
    <row r="622" spans="1:94" ht="22.5" customHeight="1">
      <c r="A622" s="22">
        <v>44243</v>
      </c>
      <c r="B622" s="3" t="str">
        <f>TEXT(Table1[[#This Row],[Date]],"dddd")</f>
        <v>الثلاثاء</v>
      </c>
      <c r="C622" s="3">
        <f>WEEKNUM(Table1[[#This Row],[Date]],16)</f>
        <v>8</v>
      </c>
      <c r="D622" s="3" t="str">
        <f>TEXT(Table1[[#This Row],[Date]],"mmmm")</f>
        <v>فبراير</v>
      </c>
      <c r="E622" s="3" t="str">
        <f>TEXT(Table1[[#This Row],[Date]],"yyyy")</f>
        <v>2021</v>
      </c>
      <c r="F622" s="3" t="s">
        <v>8</v>
      </c>
      <c r="H622" s="5" t="s">
        <v>25</v>
      </c>
      <c r="I622" s="3" t="s">
        <v>92</v>
      </c>
      <c r="J622" s="3">
        <f>IFERROR(VLOOKUP(Table1[[#This Row],[FoamType]],$CB$1:$CC$25,2,FALSE),0)</f>
        <v>0.6</v>
      </c>
      <c r="K622" s="3">
        <v>42</v>
      </c>
      <c r="L622" s="3">
        <v>42.5</v>
      </c>
      <c r="M622" s="3">
        <v>25.2</v>
      </c>
      <c r="Q622" s="15">
        <v>20</v>
      </c>
      <c r="R622" s="3">
        <v>2</v>
      </c>
      <c r="S622" s="3">
        <v>25.2</v>
      </c>
      <c r="T622" s="3">
        <f t="shared" si="87"/>
        <v>8.9964000000000002E-2</v>
      </c>
      <c r="U622" s="4">
        <f t="shared" si="88"/>
        <v>8.9964000000000002E-2</v>
      </c>
      <c r="X622" s="4">
        <f>IFERROR(   Table1[[#This Row],[البلوكات /م3]]+Table1[[#This Row],[البواقى
 المنصرفه
/م3]]-Table1[[#This Row],[البواقى
/م3]],0)</f>
        <v>0</v>
      </c>
      <c r="Y622" s="21">
        <f t="shared" si="89"/>
        <v>0</v>
      </c>
      <c r="AB622" s="15"/>
      <c r="AD622" s="9">
        <f>IFERROR((Table1[[#This Row],[إجمالى الإستهلاك
/م3]]-Table1[[#This Row],[الكمية 
المنتجة
/م3
 ]]),0)</f>
        <v>-8.9964000000000002E-2</v>
      </c>
      <c r="AE622" s="29">
        <f>IFERROR((Table1[[#This Row],[الهالك
/م3]]/Table1[[#This Row],[إجمالى الإستهلاك
/م3]]),0)</f>
        <v>0</v>
      </c>
      <c r="AG622" s="5">
        <f>IFERROR((Table1[[#This Row],[عدد
البلوكات]]*0.12),"")</f>
        <v>0</v>
      </c>
      <c r="AH62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0.14994000000000002</v>
      </c>
      <c r="AJ622" s="59">
        <f>IFERROR(Table1[[#This Row],[Plan Hour]]/Table1[[#This Row],[ساعات
العمل
الفعلية]],0)</f>
        <v>0</v>
      </c>
      <c r="AK622" s="1">
        <f>IFERROR((Table1[[#This Row],[الكمية 
الفعلية
/م3]]-Table1[[#This Row],[الكمية 
المنتجة
/م3
 ]]),"")</f>
        <v>0</v>
      </c>
      <c r="AU622" s="18"/>
      <c r="AV622" s="18"/>
      <c r="AW622" s="1"/>
      <c r="AX622" s="1"/>
      <c r="AY622" s="1"/>
      <c r="AZ622" s="1"/>
      <c r="BA622" s="1"/>
      <c r="BB622" s="1" t="e">
        <f t="shared" si="81"/>
        <v>#DIV/0!</v>
      </c>
      <c r="BC622" s="1"/>
      <c r="BD622" s="1" t="e">
        <f t="shared" si="83"/>
        <v>#DIV/0!</v>
      </c>
      <c r="BE622" s="1"/>
      <c r="BF622" s="33">
        <f t="shared" si="82"/>
        <v>0</v>
      </c>
      <c r="BG622" s="11" t="e">
        <f t="shared" si="86"/>
        <v>#DIV/0!</v>
      </c>
      <c r="CB622"/>
      <c r="CC622"/>
      <c r="CD622"/>
      <c r="CE622" s="83"/>
      <c r="CF622"/>
      <c r="CG622"/>
      <c r="CH622"/>
      <c r="CI622"/>
      <c r="CJ622"/>
      <c r="CK622"/>
      <c r="CL622"/>
      <c r="CM622"/>
      <c r="CN622"/>
      <c r="CO622"/>
      <c r="CP622"/>
    </row>
    <row r="623" spans="1:94" ht="22.5" customHeight="1">
      <c r="A623" s="22">
        <v>44243</v>
      </c>
      <c r="B623" s="3" t="str">
        <f>TEXT(Table1[[#This Row],[Date]],"dddd")</f>
        <v>الثلاثاء</v>
      </c>
      <c r="C623" s="3">
        <f>WEEKNUM(Table1[[#This Row],[Date]],16)</f>
        <v>8</v>
      </c>
      <c r="D623" s="3" t="str">
        <f>TEXT(Table1[[#This Row],[Date]],"mmmm")</f>
        <v>فبراير</v>
      </c>
      <c r="E623" s="3" t="str">
        <f>TEXT(Table1[[#This Row],[Date]],"yyyy")</f>
        <v>2021</v>
      </c>
      <c r="F623" s="3" t="s">
        <v>8</v>
      </c>
      <c r="H623" s="5" t="s">
        <v>25</v>
      </c>
      <c r="I623" s="3" t="s">
        <v>92</v>
      </c>
      <c r="J623" s="3">
        <f>IFERROR(VLOOKUP(Table1[[#This Row],[FoamType]],$CB$1:$CC$25,2,FALSE),0)</f>
        <v>0.6</v>
      </c>
      <c r="K623" s="3">
        <v>35</v>
      </c>
      <c r="L623" s="3">
        <v>36</v>
      </c>
      <c r="M623" s="3">
        <v>10</v>
      </c>
      <c r="Q623" s="15">
        <v>20</v>
      </c>
      <c r="R623" s="3">
        <v>2</v>
      </c>
      <c r="S623" s="3">
        <v>10.1</v>
      </c>
      <c r="T623" s="3">
        <f t="shared" si="87"/>
        <v>2.5451999999999999E-2</v>
      </c>
      <c r="U623" s="4">
        <f t="shared" si="88"/>
        <v>2.52E-2</v>
      </c>
      <c r="X623" s="4">
        <f>IFERROR(   Table1[[#This Row],[البلوكات /م3]]+Table1[[#This Row],[البواقى
 المنصرفه
/م3]]-Table1[[#This Row],[البواقى
/م3]],0)</f>
        <v>0</v>
      </c>
      <c r="Y623" s="21">
        <f t="shared" si="89"/>
        <v>0</v>
      </c>
      <c r="AB623" s="15"/>
      <c r="AD623" s="9">
        <f>IFERROR((Table1[[#This Row],[إجمالى الإستهلاك
/م3]]-Table1[[#This Row],[الكمية 
المنتجة
/م3
 ]]),0)</f>
        <v>-2.52E-2</v>
      </c>
      <c r="AE623" s="29">
        <f>IFERROR((Table1[[#This Row],[الهالك
/م3]]/Table1[[#This Row],[إجمالى الإستهلاك
/م3]]),0)</f>
        <v>0</v>
      </c>
      <c r="AG623" s="5">
        <f>IFERROR((Table1[[#This Row],[عدد
البلوكات]]*0.12),"")</f>
        <v>0</v>
      </c>
      <c r="AH62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4.2000000000000003E-2</v>
      </c>
      <c r="AJ623" s="59">
        <f>IFERROR(Table1[[#This Row],[Plan Hour]]/Table1[[#This Row],[ساعات
العمل
الفعلية]],0)</f>
        <v>0</v>
      </c>
      <c r="AK623" s="1">
        <f>IFERROR((Table1[[#This Row],[الكمية 
الفعلية
/م3]]-Table1[[#This Row],[الكمية 
المنتجة
/م3
 ]]),"")</f>
        <v>2.5199999999999875E-4</v>
      </c>
      <c r="AU623" s="18"/>
      <c r="AV623" s="18"/>
      <c r="AW623" s="1"/>
      <c r="AX623" s="1"/>
      <c r="AY623" s="1"/>
      <c r="AZ623" s="1"/>
      <c r="BA623" s="1"/>
      <c r="BB623" s="1" t="e">
        <f t="shared" si="81"/>
        <v>#DIV/0!</v>
      </c>
      <c r="BC623" s="1"/>
      <c r="BD623" s="1" t="e">
        <f t="shared" si="83"/>
        <v>#DIV/0!</v>
      </c>
      <c r="BE623" s="1"/>
      <c r="BF623" s="33">
        <f t="shared" si="82"/>
        <v>0</v>
      </c>
      <c r="BG623" s="11" t="e">
        <f t="shared" si="86"/>
        <v>#DIV/0!</v>
      </c>
      <c r="CB623"/>
      <c r="CC623"/>
      <c r="CD623"/>
      <c r="CE623" s="83"/>
      <c r="CF623"/>
      <c r="CG623"/>
      <c r="CH623"/>
      <c r="CI623"/>
      <c r="CJ623"/>
      <c r="CK623"/>
      <c r="CL623"/>
      <c r="CM623"/>
      <c r="CN623"/>
      <c r="CO623"/>
      <c r="CP623"/>
    </row>
    <row r="624" spans="1:94" ht="22.5" customHeight="1">
      <c r="A624" s="22">
        <v>44243</v>
      </c>
      <c r="B624" s="3" t="str">
        <f>TEXT(Table1[[#This Row],[Date]],"dddd")</f>
        <v>الثلاثاء</v>
      </c>
      <c r="C624" s="3">
        <f>WEEKNUM(Table1[[#This Row],[Date]],16)</f>
        <v>8</v>
      </c>
      <c r="D624" s="3" t="str">
        <f>TEXT(Table1[[#This Row],[Date]],"mmmm")</f>
        <v>فبراير</v>
      </c>
      <c r="E624" s="3" t="str">
        <f>TEXT(Table1[[#This Row],[Date]],"yyyy")</f>
        <v>2021</v>
      </c>
      <c r="F624" s="3" t="s">
        <v>8</v>
      </c>
      <c r="H624" s="5" t="s">
        <v>25</v>
      </c>
      <c r="I624" s="3" t="s">
        <v>92</v>
      </c>
      <c r="J624" s="3">
        <f>IFERROR(VLOOKUP(Table1[[#This Row],[FoamType]],$CB$1:$CC$25,2,FALSE),0)</f>
        <v>0.6</v>
      </c>
      <c r="K624" s="3">
        <v>62</v>
      </c>
      <c r="L624" s="3">
        <v>42</v>
      </c>
      <c r="M624" s="3">
        <v>1</v>
      </c>
      <c r="Q624" s="15">
        <v>20</v>
      </c>
      <c r="R624" s="3">
        <v>1</v>
      </c>
      <c r="S624" s="3">
        <v>1.1000000000000001</v>
      </c>
      <c r="T624" s="3">
        <f t="shared" si="87"/>
        <v>2.8644E-3</v>
      </c>
      <c r="U624" s="4">
        <f t="shared" si="88"/>
        <v>2.604E-3</v>
      </c>
      <c r="X624" s="4">
        <f>IFERROR(   Table1[[#This Row],[البلوكات /م3]]+Table1[[#This Row],[البواقى
 المنصرفه
/م3]]-Table1[[#This Row],[البواقى
/م3]],0)</f>
        <v>0</v>
      </c>
      <c r="Y624" s="21">
        <f t="shared" si="89"/>
        <v>0</v>
      </c>
      <c r="AB624" s="15"/>
      <c r="AD624" s="9">
        <f>IFERROR((Table1[[#This Row],[إجمالى الإستهلاك
/م3]]-Table1[[#This Row],[الكمية 
المنتجة
/م3
 ]]),0)</f>
        <v>-2.604E-3</v>
      </c>
      <c r="AE624" s="29">
        <f>IFERROR((Table1[[#This Row],[الهالك
/م3]]/Table1[[#This Row],[إجمالى الإستهلاك
/م3]]),0)</f>
        <v>0</v>
      </c>
      <c r="AG624" s="5">
        <f>IFERROR((Table1[[#This Row],[عدد
البلوكات]]*0.12),"")</f>
        <v>0</v>
      </c>
      <c r="AH62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4.3400000000000001E-3</v>
      </c>
      <c r="AJ624" s="59">
        <f>IFERROR(Table1[[#This Row],[Plan Hour]]/Table1[[#This Row],[ساعات
العمل
الفعلية]],0)</f>
        <v>0</v>
      </c>
      <c r="AK624" s="1">
        <f>IFERROR((Table1[[#This Row],[الكمية 
الفعلية
/م3]]-Table1[[#This Row],[الكمية 
المنتجة
/م3
 ]]),"")</f>
        <v>2.6040000000000004E-4</v>
      </c>
      <c r="AU624" s="18"/>
      <c r="AV624" s="18"/>
      <c r="AW624" s="1"/>
      <c r="AX624" s="1"/>
      <c r="AY624" s="1"/>
      <c r="AZ624" s="1"/>
      <c r="BA624" s="1"/>
      <c r="BB624" s="1" t="e">
        <f t="shared" si="81"/>
        <v>#DIV/0!</v>
      </c>
      <c r="BC624" s="1"/>
      <c r="BD624" s="1" t="e">
        <f t="shared" si="83"/>
        <v>#DIV/0!</v>
      </c>
      <c r="BE624" s="1"/>
      <c r="BF624" s="33">
        <f t="shared" si="82"/>
        <v>0</v>
      </c>
      <c r="BG624" s="11" t="e">
        <f t="shared" si="86"/>
        <v>#DIV/0!</v>
      </c>
      <c r="CB624"/>
      <c r="CC624"/>
      <c r="CD624"/>
      <c r="CE624" s="83"/>
      <c r="CF624"/>
      <c r="CG624"/>
      <c r="CH624"/>
      <c r="CI624"/>
      <c r="CJ624"/>
      <c r="CK624"/>
      <c r="CL624"/>
      <c r="CM624"/>
      <c r="CN624"/>
      <c r="CO624"/>
      <c r="CP624"/>
    </row>
    <row r="625" spans="1:94" ht="22.5" customHeight="1">
      <c r="A625" s="22">
        <v>44243</v>
      </c>
      <c r="B625" s="3" t="str">
        <f>TEXT(Table1[[#This Row],[Date]],"dddd")</f>
        <v>الثلاثاء</v>
      </c>
      <c r="C625" s="3">
        <f>WEEKNUM(Table1[[#This Row],[Date]],16)</f>
        <v>8</v>
      </c>
      <c r="D625" s="3" t="str">
        <f>TEXT(Table1[[#This Row],[Date]],"mmmm")</f>
        <v>فبراير</v>
      </c>
      <c r="E625" s="3" t="str">
        <f>TEXT(Table1[[#This Row],[Date]],"yyyy")</f>
        <v>2021</v>
      </c>
      <c r="F625" s="3" t="s">
        <v>8</v>
      </c>
      <c r="G625" s="3">
        <v>603</v>
      </c>
      <c r="H625" s="5" t="s">
        <v>61</v>
      </c>
      <c r="I625" s="3" t="s">
        <v>201</v>
      </c>
      <c r="J625" s="3">
        <f>IFERROR(VLOOKUP(Table1[[#This Row],[FoamType]],$CB$1:$CC$25,2,FALSE),0)</f>
        <v>1.25</v>
      </c>
      <c r="K625" s="3">
        <v>240</v>
      </c>
      <c r="L625" s="3">
        <v>110</v>
      </c>
      <c r="M625" s="3">
        <v>29</v>
      </c>
      <c r="Q625" s="15">
        <v>30</v>
      </c>
      <c r="R625" s="3">
        <v>6</v>
      </c>
      <c r="S625" s="3">
        <v>29</v>
      </c>
      <c r="T625" s="3">
        <f t="shared" si="87"/>
        <v>4.5936000000000003</v>
      </c>
      <c r="U625" s="4">
        <f t="shared" si="88"/>
        <v>4.5936000000000003</v>
      </c>
      <c r="X625" s="4">
        <f>IFERROR(   Table1[[#This Row],[البلوكات /م3]]+Table1[[#This Row],[البواقى
 المنصرفه
/م3]]-Table1[[#This Row],[البواقى
/م3]],0)</f>
        <v>12.9</v>
      </c>
      <c r="Y625" s="21">
        <f t="shared" si="89"/>
        <v>0</v>
      </c>
      <c r="Z625" s="3">
        <v>0</v>
      </c>
      <c r="AA625" s="12">
        <v>12.9</v>
      </c>
      <c r="AB625" s="15">
        <v>30</v>
      </c>
      <c r="AC625" s="20">
        <v>0</v>
      </c>
      <c r="AD625" s="9">
        <f>IFERROR((Table1[[#This Row],[إجمالى الإستهلاك
/م3]]-Table1[[#This Row],[الكمية 
المنتجة
/م3
 ]]),0)</f>
        <v>8.3064</v>
      </c>
      <c r="AE625" s="29">
        <f>IFERROR((Table1[[#This Row],[الهالك
/م3]]/Table1[[#This Row],[إجمالى الإستهلاك
/م3]]),0)</f>
        <v>0.64390697674418607</v>
      </c>
      <c r="AG625" s="5">
        <f>IFERROR((Table1[[#This Row],[عدد
البلوكات]]*0.12),"")</f>
        <v>0</v>
      </c>
      <c r="AH62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625" s="59">
        <f>IFERROR(Table1[[#This Row],[Plan Hour]]/Table1[[#This Row],[ساعات
العمل
الفعلية]],0)</f>
        <v>0</v>
      </c>
      <c r="AK625" s="1">
        <f>IFERROR((Table1[[#This Row],[الكمية 
الفعلية
/م3]]-Table1[[#This Row],[الكمية 
المنتجة
/م3
 ]]),"")</f>
        <v>0</v>
      </c>
      <c r="AU625" s="18"/>
      <c r="AV625" s="18"/>
      <c r="AW625" s="1"/>
      <c r="AX625" s="1"/>
      <c r="AY625" s="1"/>
      <c r="AZ625" s="1"/>
      <c r="BA625" s="1"/>
      <c r="BB625" s="1" t="e">
        <f t="shared" ref="BB625:BB688" si="90">BC625+BD625</f>
        <v>#DIV/0!</v>
      </c>
      <c r="BC625" s="1"/>
      <c r="BD625" s="1" t="e">
        <f t="shared" si="83"/>
        <v>#DIV/0!</v>
      </c>
      <c r="BE625" s="1"/>
      <c r="BF625" s="33">
        <f t="shared" si="82"/>
        <v>0</v>
      </c>
      <c r="BG625" s="11" t="e">
        <f t="shared" si="86"/>
        <v>#DIV/0!</v>
      </c>
      <c r="CB625"/>
      <c r="CC625"/>
      <c r="CD625"/>
      <c r="CE625" s="83"/>
      <c r="CF625"/>
      <c r="CG625"/>
      <c r="CH625"/>
      <c r="CI625"/>
      <c r="CJ625"/>
      <c r="CK625"/>
      <c r="CL625"/>
      <c r="CM625"/>
      <c r="CN625"/>
      <c r="CO625"/>
      <c r="CP625"/>
    </row>
    <row r="626" spans="1:94" ht="22.5" customHeight="1">
      <c r="A626" s="22">
        <v>44243</v>
      </c>
      <c r="B626" s="3" t="str">
        <f>TEXT(Table1[[#This Row],[Date]],"dddd")</f>
        <v>الثلاثاء</v>
      </c>
      <c r="C626" s="3">
        <f>WEEKNUM(Table1[[#This Row],[Date]],16)</f>
        <v>8</v>
      </c>
      <c r="D626" s="3" t="str">
        <f>TEXT(Table1[[#This Row],[Date]],"mmmm")</f>
        <v>فبراير</v>
      </c>
      <c r="E626" s="3" t="str">
        <f>TEXT(Table1[[#This Row],[Date]],"yyyy")</f>
        <v>2021</v>
      </c>
      <c r="F626" s="3" t="s">
        <v>8</v>
      </c>
      <c r="G626" s="3">
        <v>603</v>
      </c>
      <c r="H626" s="5" t="s">
        <v>61</v>
      </c>
      <c r="I626" s="3" t="s">
        <v>201</v>
      </c>
      <c r="J626" s="3">
        <f>IFERROR(VLOOKUP(Table1[[#This Row],[FoamType]],$CB$1:$CC$25,2,FALSE),0)</f>
        <v>1.25</v>
      </c>
      <c r="K626" s="3">
        <v>172.5</v>
      </c>
      <c r="L626" s="3">
        <v>110</v>
      </c>
      <c r="M626" s="3">
        <v>29</v>
      </c>
      <c r="Q626" s="15">
        <v>30</v>
      </c>
      <c r="R626" s="3">
        <v>3</v>
      </c>
      <c r="S626" s="3">
        <v>29</v>
      </c>
      <c r="T626" s="3">
        <f t="shared" si="87"/>
        <v>1.650825</v>
      </c>
      <c r="U626" s="4">
        <f t="shared" si="88"/>
        <v>1.650825</v>
      </c>
      <c r="X626" s="4">
        <f>IFERROR(   Table1[[#This Row],[البلوكات /م3]]+Table1[[#This Row],[البواقى
 المنصرفه
/م3]]-Table1[[#This Row],[البواقى
/م3]],0)</f>
        <v>0</v>
      </c>
      <c r="Y626" s="21">
        <f t="shared" si="89"/>
        <v>0</v>
      </c>
      <c r="AB626" s="15"/>
      <c r="AD626" s="9">
        <f>IFERROR((Table1[[#This Row],[إجمالى الإستهلاك
/م3]]-Table1[[#This Row],[الكمية 
المنتجة
/م3
 ]]),0)</f>
        <v>-1.650825</v>
      </c>
      <c r="AE626" s="29">
        <f>IFERROR((Table1[[#This Row],[الهالك
/م3]]/Table1[[#This Row],[إجمالى الإستهلاك
/م3]]),0)</f>
        <v>0</v>
      </c>
      <c r="AG626" s="5">
        <f>IFERROR((Table1[[#This Row],[عدد
البلوكات]]*0.12),"")</f>
        <v>0</v>
      </c>
      <c r="AH62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626" s="59">
        <f>IFERROR(Table1[[#This Row],[Plan Hour]]/Table1[[#This Row],[ساعات
العمل
الفعلية]],0)</f>
        <v>0</v>
      </c>
      <c r="AK626" s="1">
        <f>IFERROR((Table1[[#This Row],[الكمية 
الفعلية
/م3]]-Table1[[#This Row],[الكمية 
المنتجة
/م3
 ]]),"")</f>
        <v>0</v>
      </c>
      <c r="AU626" s="18"/>
      <c r="AV626" s="18"/>
      <c r="AW626" s="1"/>
      <c r="AX626" s="1"/>
      <c r="AY626" s="1"/>
      <c r="AZ626" s="1"/>
      <c r="BA626" s="1"/>
      <c r="BB626" s="1" t="e">
        <f t="shared" si="90"/>
        <v>#DIV/0!</v>
      </c>
      <c r="BC626" s="1"/>
      <c r="BD626" s="1" t="e">
        <f t="shared" si="83"/>
        <v>#DIV/0!</v>
      </c>
      <c r="BE626" s="1"/>
      <c r="BF626" s="33">
        <f t="shared" si="82"/>
        <v>0</v>
      </c>
      <c r="BG626" s="11" t="e">
        <f t="shared" si="86"/>
        <v>#DIV/0!</v>
      </c>
      <c r="CB626"/>
      <c r="CC626"/>
      <c r="CD626"/>
      <c r="CE626" s="83"/>
      <c r="CF626"/>
      <c r="CG626"/>
      <c r="CH626"/>
      <c r="CI626"/>
      <c r="CJ626"/>
      <c r="CK626"/>
      <c r="CL626"/>
      <c r="CM626"/>
      <c r="CN626"/>
      <c r="CO626"/>
      <c r="CP626"/>
    </row>
    <row r="627" spans="1:94" ht="22.5" customHeight="1">
      <c r="A627" s="22">
        <v>44243</v>
      </c>
      <c r="B627" s="3" t="str">
        <f>TEXT(Table1[[#This Row],[Date]],"dddd")</f>
        <v>الثلاثاء</v>
      </c>
      <c r="C627" s="3">
        <f>WEEKNUM(Table1[[#This Row],[Date]],16)</f>
        <v>8</v>
      </c>
      <c r="D627" s="3" t="str">
        <f>TEXT(Table1[[#This Row],[Date]],"mmmm")</f>
        <v>فبراير</v>
      </c>
      <c r="E627" s="3" t="str">
        <f>TEXT(Table1[[#This Row],[Date]],"yyyy")</f>
        <v>2021</v>
      </c>
      <c r="F627" s="3" t="s">
        <v>8</v>
      </c>
      <c r="G627" s="3">
        <v>603</v>
      </c>
      <c r="H627" s="5" t="s">
        <v>61</v>
      </c>
      <c r="I627" s="3" t="s">
        <v>201</v>
      </c>
      <c r="J627" s="3">
        <f>IFERROR(VLOOKUP(Table1[[#This Row],[FoamType]],$CB$1:$CC$25,2,FALSE),0)</f>
        <v>1.25</v>
      </c>
      <c r="K627" s="3">
        <v>243</v>
      </c>
      <c r="L627" s="3">
        <v>110</v>
      </c>
      <c r="M627" s="3">
        <v>29</v>
      </c>
      <c r="Q627" s="15">
        <v>30</v>
      </c>
      <c r="R627" s="3">
        <v>7</v>
      </c>
      <c r="S627" s="3">
        <v>29</v>
      </c>
      <c r="T627" s="3">
        <f t="shared" si="87"/>
        <v>5.4261900000000001</v>
      </c>
      <c r="U627" s="4">
        <f t="shared" si="88"/>
        <v>5.4261900000000001</v>
      </c>
      <c r="X627" s="4">
        <f>IFERROR(   Table1[[#This Row],[البلوكات /م3]]+Table1[[#This Row],[البواقى
 المنصرفه
/م3]]-Table1[[#This Row],[البواقى
/م3]],0)</f>
        <v>0</v>
      </c>
      <c r="Y627" s="21">
        <f t="shared" si="89"/>
        <v>0</v>
      </c>
      <c r="AB627" s="15"/>
      <c r="AD627" s="9">
        <f>IFERROR((Table1[[#This Row],[إجمالى الإستهلاك
/م3]]-Table1[[#This Row],[الكمية 
المنتجة
/م3
 ]]),0)</f>
        <v>-5.4261900000000001</v>
      </c>
      <c r="AE627" s="29">
        <f>IFERROR((Table1[[#This Row],[الهالك
/م3]]/Table1[[#This Row],[إجمالى الإستهلاك
/م3]]),0)</f>
        <v>0</v>
      </c>
      <c r="AG627" s="5">
        <f>IFERROR((Table1[[#This Row],[عدد
البلوكات]]*0.12),"")</f>
        <v>0</v>
      </c>
      <c r="AH62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5.6</v>
      </c>
      <c r="AJ627" s="59">
        <f>IFERROR(Table1[[#This Row],[Plan Hour]]/Table1[[#This Row],[ساعات
العمل
الفعلية]],0)</f>
        <v>0</v>
      </c>
      <c r="AK627" s="1">
        <f>IFERROR((Table1[[#This Row],[الكمية 
الفعلية
/م3]]-Table1[[#This Row],[الكمية 
المنتجة
/م3
 ]]),"")</f>
        <v>0</v>
      </c>
      <c r="AU627" s="18"/>
      <c r="AV627" s="18"/>
      <c r="AW627" s="1"/>
      <c r="AX627" s="1"/>
      <c r="AY627" s="1"/>
      <c r="AZ627" s="1"/>
      <c r="BA627" s="1"/>
      <c r="BB627" s="1" t="e">
        <f t="shared" si="90"/>
        <v>#DIV/0!</v>
      </c>
      <c r="BC627" s="1"/>
      <c r="BD627" s="1" t="e">
        <f t="shared" si="83"/>
        <v>#DIV/0!</v>
      </c>
      <c r="BE627" s="1"/>
      <c r="BF627" s="33">
        <f t="shared" si="82"/>
        <v>0</v>
      </c>
      <c r="BG627" s="11" t="e">
        <f t="shared" si="86"/>
        <v>#DIV/0!</v>
      </c>
      <c r="CB627"/>
      <c r="CC627"/>
      <c r="CD627"/>
      <c r="CE627" s="83"/>
      <c r="CF627"/>
      <c r="CG627"/>
      <c r="CH627"/>
      <c r="CI627"/>
      <c r="CJ627"/>
      <c r="CK627"/>
      <c r="CL627"/>
      <c r="CM627"/>
      <c r="CN627"/>
      <c r="CO627"/>
      <c r="CP627"/>
    </row>
    <row r="628" spans="1:94" ht="22.5" customHeight="1">
      <c r="A628" s="22">
        <v>44243</v>
      </c>
      <c r="B628" s="3" t="str">
        <f>TEXT(Table1[[#This Row],[Date]],"dddd")</f>
        <v>الثلاثاء</v>
      </c>
      <c r="C628" s="3">
        <f>WEEKNUM(Table1[[#This Row],[Date]],16)</f>
        <v>8</v>
      </c>
      <c r="D628" s="3" t="str">
        <f>TEXT(Table1[[#This Row],[Date]],"mmmm")</f>
        <v>فبراير</v>
      </c>
      <c r="E628" s="3" t="str">
        <f>TEXT(Table1[[#This Row],[Date]],"yyyy")</f>
        <v>2021</v>
      </c>
      <c r="F628" s="3" t="s">
        <v>8</v>
      </c>
      <c r="G628" s="3">
        <v>603</v>
      </c>
      <c r="H628" s="5" t="s">
        <v>61</v>
      </c>
      <c r="I628" s="3" t="s">
        <v>201</v>
      </c>
      <c r="J628" s="3">
        <f>IFERROR(VLOOKUP(Table1[[#This Row],[FoamType]],$CB$1:$CC$25,2,FALSE),0)</f>
        <v>1.25</v>
      </c>
      <c r="K628" s="3">
        <v>77</v>
      </c>
      <c r="L628" s="3">
        <v>110</v>
      </c>
      <c r="M628" s="3">
        <v>29</v>
      </c>
      <c r="Q628" s="15">
        <v>30</v>
      </c>
      <c r="R628" s="3">
        <v>3</v>
      </c>
      <c r="S628" s="3">
        <v>29</v>
      </c>
      <c r="T628" s="3">
        <f t="shared" si="87"/>
        <v>0.73689000000000004</v>
      </c>
      <c r="U628" s="4">
        <f t="shared" si="88"/>
        <v>0.73689000000000004</v>
      </c>
      <c r="X628" s="4">
        <f>IFERROR(   Table1[[#This Row],[البلوكات /م3]]+Table1[[#This Row],[البواقى
 المنصرفه
/م3]]-Table1[[#This Row],[البواقى
/م3]],0)</f>
        <v>0</v>
      </c>
      <c r="Y628" s="21">
        <f t="shared" si="89"/>
        <v>0</v>
      </c>
      <c r="AB628" s="15"/>
      <c r="AD628" s="9">
        <f>IFERROR((Table1[[#This Row],[إجمالى الإستهلاك
/م3]]-Table1[[#This Row],[الكمية 
المنتجة
/م3
 ]]),0)</f>
        <v>-0.73689000000000004</v>
      </c>
      <c r="AE628" s="29">
        <f>IFERROR((Table1[[#This Row],[الهالك
/م3]]/Table1[[#This Row],[إجمالى الإستهلاك
/م3]]),0)</f>
        <v>0</v>
      </c>
      <c r="AG628" s="5">
        <f>IFERROR((Table1[[#This Row],[عدد
البلوكات]]*0.12),"")</f>
        <v>0</v>
      </c>
      <c r="AH62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628" s="59">
        <f>IFERROR(Table1[[#This Row],[Plan Hour]]/Table1[[#This Row],[ساعات
العمل
الفعلية]],0)</f>
        <v>0</v>
      </c>
      <c r="AK628" s="1">
        <f>IFERROR((Table1[[#This Row],[الكمية 
الفعلية
/م3]]-Table1[[#This Row],[الكمية 
المنتجة
/م3
 ]]),"")</f>
        <v>0</v>
      </c>
      <c r="AU628" s="18"/>
      <c r="AV628" s="18"/>
      <c r="AW628" s="1"/>
      <c r="AX628" s="1"/>
      <c r="AY628" s="1"/>
      <c r="AZ628" s="1"/>
      <c r="BA628" s="1"/>
      <c r="BB628" s="1" t="e">
        <f t="shared" si="90"/>
        <v>#DIV/0!</v>
      </c>
      <c r="BC628" s="1"/>
      <c r="BD628" s="1" t="e">
        <f t="shared" si="83"/>
        <v>#DIV/0!</v>
      </c>
      <c r="BE628" s="1"/>
      <c r="BF628" s="33">
        <f t="shared" si="82"/>
        <v>0</v>
      </c>
      <c r="BG628" s="11" t="e">
        <f t="shared" si="86"/>
        <v>#DIV/0!</v>
      </c>
      <c r="CB628"/>
      <c r="CC628"/>
      <c r="CD628"/>
      <c r="CE628" s="83"/>
      <c r="CF628"/>
      <c r="CG628"/>
      <c r="CH628"/>
      <c r="CI628"/>
      <c r="CJ628"/>
      <c r="CK628"/>
      <c r="CL628"/>
      <c r="CM628"/>
      <c r="CN628"/>
      <c r="CO628"/>
      <c r="CP628"/>
    </row>
    <row r="629" spans="1:94" ht="22.5" customHeight="1">
      <c r="A629" s="22">
        <v>44243</v>
      </c>
      <c r="B629" s="3" t="str">
        <f>TEXT(Table1[[#This Row],[Date]],"dddd")</f>
        <v>الثلاثاء</v>
      </c>
      <c r="C629" s="3">
        <f>WEEKNUM(Table1[[#This Row],[Date]],16)</f>
        <v>8</v>
      </c>
      <c r="D629" s="3" t="str">
        <f>TEXT(Table1[[#This Row],[Date]],"mmmm")</f>
        <v>فبراير</v>
      </c>
      <c r="E629" s="3" t="str">
        <f>TEXT(Table1[[#This Row],[Date]],"yyyy")</f>
        <v>2021</v>
      </c>
      <c r="F629" s="3" t="s">
        <v>8</v>
      </c>
      <c r="G629" s="3">
        <v>603</v>
      </c>
      <c r="H629" s="5" t="s">
        <v>61</v>
      </c>
      <c r="I629" s="3" t="s">
        <v>201</v>
      </c>
      <c r="J629" s="3">
        <f>IFERROR(VLOOKUP(Table1[[#This Row],[FoamType]],$CB$1:$CC$25,2,FALSE),0)</f>
        <v>1.25</v>
      </c>
      <c r="K629" s="3">
        <v>44.5</v>
      </c>
      <c r="L629" s="3">
        <v>110</v>
      </c>
      <c r="M629" s="3">
        <v>29</v>
      </c>
      <c r="Q629" s="15">
        <v>30</v>
      </c>
      <c r="R629" s="3">
        <v>3</v>
      </c>
      <c r="S629" s="3">
        <v>29</v>
      </c>
      <c r="T629" s="3">
        <f t="shared" si="87"/>
        <v>0.42586499999999999</v>
      </c>
      <c r="U629" s="4">
        <f t="shared" si="88"/>
        <v>0.42586499999999999</v>
      </c>
      <c r="X629" s="4">
        <f>IFERROR(   Table1[[#This Row],[البلوكات /م3]]+Table1[[#This Row],[البواقى
 المنصرفه
/م3]]-Table1[[#This Row],[البواقى
/م3]],0)</f>
        <v>0</v>
      </c>
      <c r="Y629" s="21">
        <f t="shared" si="89"/>
        <v>0</v>
      </c>
      <c r="AB629" s="15"/>
      <c r="AD629" s="9">
        <f>IFERROR((Table1[[#This Row],[إجمالى الإستهلاك
/م3]]-Table1[[#This Row],[الكمية 
المنتجة
/م3
 ]]),0)</f>
        <v>-0.42586499999999999</v>
      </c>
      <c r="AE629" s="29">
        <f>IFERROR((Table1[[#This Row],[الهالك
/م3]]/Table1[[#This Row],[إجمالى الإستهلاك
/م3]]),0)</f>
        <v>0</v>
      </c>
      <c r="AG629" s="5">
        <f>IFERROR((Table1[[#This Row],[عدد
البلوكات]]*0.12),"")</f>
        <v>0</v>
      </c>
      <c r="AH62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629" s="59">
        <f>IFERROR(Table1[[#This Row],[Plan Hour]]/Table1[[#This Row],[ساعات
العمل
الفعلية]],0)</f>
        <v>0</v>
      </c>
      <c r="AK629" s="1">
        <f>IFERROR((Table1[[#This Row],[الكمية 
الفعلية
/م3]]-Table1[[#This Row],[الكمية 
المنتجة
/م3
 ]]),"")</f>
        <v>0</v>
      </c>
      <c r="AU629" s="18"/>
      <c r="AV629" s="18"/>
      <c r="AW629" s="1"/>
      <c r="AX629" s="1"/>
      <c r="AY629" s="1"/>
      <c r="AZ629" s="1"/>
      <c r="BA629" s="1"/>
      <c r="BB629" s="1" t="e">
        <f t="shared" si="90"/>
        <v>#DIV/0!</v>
      </c>
      <c r="BC629" s="1"/>
      <c r="BD629" s="1" t="e">
        <f t="shared" si="83"/>
        <v>#DIV/0!</v>
      </c>
      <c r="BE629" s="1"/>
      <c r="BF629" s="33">
        <f t="shared" si="82"/>
        <v>0</v>
      </c>
      <c r="BG629" s="11" t="e">
        <f t="shared" si="86"/>
        <v>#DIV/0!</v>
      </c>
      <c r="CB629"/>
      <c r="CC629"/>
      <c r="CD629"/>
      <c r="CE629" s="83"/>
      <c r="CF629"/>
      <c r="CG629"/>
      <c r="CH629"/>
      <c r="CI629"/>
      <c r="CJ629"/>
      <c r="CK629"/>
      <c r="CL629"/>
      <c r="CM629"/>
      <c r="CN629"/>
      <c r="CO629"/>
      <c r="CP629"/>
    </row>
    <row r="630" spans="1:94" ht="22.5" customHeight="1">
      <c r="A630" s="22">
        <v>44243</v>
      </c>
      <c r="B630" s="3" t="str">
        <f>TEXT(Table1[[#This Row],[Date]],"dddd")</f>
        <v>الثلاثاء</v>
      </c>
      <c r="C630" s="3">
        <f>WEEKNUM(Table1[[#This Row],[Date]],16)</f>
        <v>8</v>
      </c>
      <c r="D630" s="3" t="str">
        <f>TEXT(Table1[[#This Row],[Date]],"mmmm")</f>
        <v>فبراير</v>
      </c>
      <c r="E630" s="3" t="str">
        <f>TEXT(Table1[[#This Row],[Date]],"yyyy")</f>
        <v>2021</v>
      </c>
      <c r="F630" s="3" t="s">
        <v>8</v>
      </c>
      <c r="G630" s="3">
        <v>719</v>
      </c>
      <c r="H630" s="5" t="s">
        <v>25</v>
      </c>
      <c r="I630" s="3" t="s">
        <v>96</v>
      </c>
      <c r="J630" s="3">
        <f>IFERROR(VLOOKUP(Table1[[#This Row],[FoamType]],$CB$1:$CC$25,2,FALSE),0)</f>
        <v>200</v>
      </c>
      <c r="K630" s="3">
        <v>116</v>
      </c>
      <c r="L630" s="3">
        <v>10</v>
      </c>
      <c r="M630" s="3">
        <v>4</v>
      </c>
      <c r="Q630" s="15">
        <v>20</v>
      </c>
      <c r="R630" s="3">
        <v>550</v>
      </c>
      <c r="S630" s="3">
        <v>4.0999999999999996</v>
      </c>
      <c r="T630" s="3">
        <v>2.8</v>
      </c>
      <c r="U630" s="4">
        <v>2.8</v>
      </c>
      <c r="X630" s="4">
        <f>IFERROR(   Table1[[#This Row],[البلوكات /م3]]+Table1[[#This Row],[البواقى
 المنصرفه
/م3]]-Table1[[#This Row],[البواقى
/م3]],0)</f>
        <v>3.61</v>
      </c>
      <c r="Y630" s="21">
        <f t="shared" si="89"/>
        <v>0</v>
      </c>
      <c r="Z630" s="3">
        <v>0</v>
      </c>
      <c r="AA630" s="12">
        <v>4.88</v>
      </c>
      <c r="AB630" s="15">
        <v>20</v>
      </c>
      <c r="AC630" s="20">
        <v>1.27</v>
      </c>
      <c r="AD630" s="9">
        <f>IFERROR((Table1[[#This Row],[إجمالى الإستهلاك
/م3]]-Table1[[#This Row],[الكمية 
المنتجة
/م3
 ]]),0)</f>
        <v>0.81</v>
      </c>
      <c r="AE630" s="29">
        <f>IFERROR((Table1[[#This Row],[الهالك
/م3]]/Table1[[#This Row],[إجمالى الإستهلاك
/م3]]),0)</f>
        <v>0.22437673130193908</v>
      </c>
      <c r="AG630" s="5">
        <f>IFERROR((Table1[[#This Row],[عدد
البلوكات]]*0.12),"")</f>
        <v>0</v>
      </c>
      <c r="AH63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2.75</v>
      </c>
      <c r="AJ630" s="59">
        <f>IFERROR(Table1[[#This Row],[Plan Hour]]/Table1[[#This Row],[ساعات
العمل
الفعلية]],0)</f>
        <v>0</v>
      </c>
      <c r="AK630" s="1">
        <f>IFERROR((Table1[[#This Row],[الكمية 
الفعلية
/م3]]-Table1[[#This Row],[الكمية 
المنتجة
/م3
 ]]),"")</f>
        <v>0</v>
      </c>
      <c r="AU630" s="18"/>
      <c r="AV630" s="18"/>
      <c r="AW630" s="1"/>
      <c r="AX630" s="1"/>
      <c r="AY630" s="1"/>
      <c r="AZ630" s="1"/>
      <c r="BA630" s="1"/>
      <c r="BB630" s="1" t="e">
        <f t="shared" si="90"/>
        <v>#DIV/0!</v>
      </c>
      <c r="BC630" s="1"/>
      <c r="BD630" s="1" t="e">
        <f t="shared" si="83"/>
        <v>#DIV/0!</v>
      </c>
      <c r="BE630" s="1"/>
      <c r="BF630" s="33">
        <f t="shared" si="82"/>
        <v>0</v>
      </c>
      <c r="BG630" s="11" t="e">
        <f t="shared" si="86"/>
        <v>#DIV/0!</v>
      </c>
      <c r="CB630"/>
      <c r="CC630"/>
      <c r="CD630"/>
      <c r="CE630" s="83"/>
      <c r="CF630"/>
      <c r="CG630"/>
      <c r="CH630"/>
      <c r="CI630"/>
      <c r="CJ630"/>
      <c r="CK630"/>
      <c r="CL630"/>
      <c r="CM630"/>
      <c r="CN630"/>
      <c r="CO630"/>
      <c r="CP630"/>
    </row>
    <row r="631" spans="1:94" ht="22.5" customHeight="1">
      <c r="A631" s="22">
        <v>44243</v>
      </c>
      <c r="B631" s="3" t="str">
        <f>TEXT(Table1[[#This Row],[Date]],"dddd")</f>
        <v>الثلاثاء</v>
      </c>
      <c r="C631" s="3">
        <f>WEEKNUM(Table1[[#This Row],[Date]],16)</f>
        <v>8</v>
      </c>
      <c r="D631" s="3" t="str">
        <f>TEXT(Table1[[#This Row],[Date]],"mmmm")</f>
        <v>فبراير</v>
      </c>
      <c r="E631" s="3" t="str">
        <f>TEXT(Table1[[#This Row],[Date]],"yyyy")</f>
        <v>2021</v>
      </c>
      <c r="F631" s="3" t="s">
        <v>8</v>
      </c>
      <c r="G631" s="3">
        <v>721</v>
      </c>
      <c r="H631" s="5" t="s">
        <v>220</v>
      </c>
      <c r="I631" s="3" t="s">
        <v>135</v>
      </c>
      <c r="J631" s="3">
        <f>IFERROR(VLOOKUP(Table1[[#This Row],[FoamType]],$CB$1:$CC$25,2,FALSE),0)</f>
        <v>1.5</v>
      </c>
      <c r="K631" s="3">
        <v>40</v>
      </c>
      <c r="L631" s="3">
        <v>30</v>
      </c>
      <c r="M631" s="3">
        <v>25</v>
      </c>
      <c r="Q631" s="15">
        <v>35</v>
      </c>
      <c r="R631" s="3">
        <v>2290</v>
      </c>
      <c r="S631" s="3">
        <v>25</v>
      </c>
      <c r="T631" s="3">
        <f t="shared" si="87"/>
        <v>68.7</v>
      </c>
      <c r="U631" s="4">
        <f t="shared" si="88"/>
        <v>68.7</v>
      </c>
      <c r="W631" s="4">
        <v>35</v>
      </c>
      <c r="X631" s="4">
        <f>IFERROR(   Table1[[#This Row],[البلوكات /م3]]+Table1[[#This Row],[البواقى
 المنصرفه
/م3]]-Table1[[#This Row],[البواقى
/م3]],0)</f>
        <v>72.09</v>
      </c>
      <c r="Y631" s="21">
        <f t="shared" si="89"/>
        <v>87.84</v>
      </c>
      <c r="Z631" s="3">
        <v>12</v>
      </c>
      <c r="AA631" s="12">
        <v>0</v>
      </c>
      <c r="AB631" s="15">
        <v>35</v>
      </c>
      <c r="AC631" s="20">
        <v>15.75</v>
      </c>
      <c r="AD631" s="9">
        <f>IFERROR((Table1[[#This Row],[إجمالى الإستهلاك
/م3]]-Table1[[#This Row],[الكمية 
المنتجة
/م3
 ]]),0)</f>
        <v>3.3900000000000006</v>
      </c>
      <c r="AE631" s="29">
        <f>IFERROR((Table1[[#This Row],[الهالك
/م3]]/Table1[[#This Row],[إجمالى الإستهلاك
/م3]]),0)</f>
        <v>4.7024552642530179E-2</v>
      </c>
      <c r="AG631" s="5">
        <f>IFERROR((Table1[[#This Row],[عدد
البلوكات]]*0.12),"")</f>
        <v>1.44</v>
      </c>
      <c r="AH63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45.800000000000004</v>
      </c>
      <c r="AJ631" s="59">
        <f>IFERROR(Table1[[#This Row],[Plan Hour]]/Table1[[#This Row],[ساعات
العمل
الفعلية]],0)</f>
        <v>0</v>
      </c>
      <c r="AK631" s="1">
        <f>IFERROR((Table1[[#This Row],[الكمية 
الفعلية
/م3]]-Table1[[#This Row],[الكمية 
المنتجة
/م3
 ]]),"")</f>
        <v>0</v>
      </c>
      <c r="AU631" s="18"/>
      <c r="AV631" s="18"/>
      <c r="AW631" s="1"/>
      <c r="AX631" s="1"/>
      <c r="AY631" s="1"/>
      <c r="AZ631" s="1"/>
      <c r="BA631" s="1"/>
      <c r="BB631" s="1" t="e">
        <f t="shared" si="90"/>
        <v>#DIV/0!</v>
      </c>
      <c r="BC631" s="1"/>
      <c r="BD631" s="1" t="e">
        <f t="shared" si="83"/>
        <v>#DIV/0!</v>
      </c>
      <c r="BE631" s="1"/>
      <c r="BF631" s="33">
        <f t="shared" ref="BF631:BF694" si="91">(BE631/7.32)</f>
        <v>0</v>
      </c>
      <c r="BG631" s="11" t="e">
        <f t="shared" si="86"/>
        <v>#DIV/0!</v>
      </c>
      <c r="CB631"/>
      <c r="CC631"/>
      <c r="CD631"/>
      <c r="CE631" s="83"/>
      <c r="CF631"/>
      <c r="CG631"/>
      <c r="CH631"/>
      <c r="CI631"/>
      <c r="CJ631"/>
      <c r="CK631"/>
      <c r="CL631"/>
      <c r="CM631"/>
      <c r="CN631"/>
      <c r="CO631"/>
      <c r="CP631"/>
    </row>
    <row r="632" spans="1:94" ht="22.5" customHeight="1">
      <c r="A632" s="22">
        <v>44243</v>
      </c>
      <c r="B632" s="3" t="str">
        <f>TEXT(Table1[[#This Row],[Date]],"dddd")</f>
        <v>الثلاثاء</v>
      </c>
      <c r="C632" s="3">
        <f>WEEKNUM(Table1[[#This Row],[Date]],16)</f>
        <v>8</v>
      </c>
      <c r="D632" s="3" t="str">
        <f>TEXT(Table1[[#This Row],[Date]],"mmmm")</f>
        <v>فبراير</v>
      </c>
      <c r="E632" s="3" t="str">
        <f>TEXT(Table1[[#This Row],[Date]],"yyyy")</f>
        <v>2021</v>
      </c>
      <c r="F632" s="3" t="s">
        <v>8</v>
      </c>
      <c r="G632" s="3">
        <v>734</v>
      </c>
      <c r="H632" s="5" t="s">
        <v>47</v>
      </c>
      <c r="I632" s="3" t="s">
        <v>92</v>
      </c>
      <c r="J632" s="3">
        <f>IFERROR(VLOOKUP(Table1[[#This Row],[FoamType]],$CB$1:$CC$25,2,FALSE),0)</f>
        <v>0.6</v>
      </c>
      <c r="K632" s="3">
        <v>25</v>
      </c>
      <c r="L632" s="3">
        <v>7.5</v>
      </c>
      <c r="M632" s="3">
        <v>1</v>
      </c>
      <c r="Q632" s="15">
        <v>12</v>
      </c>
      <c r="R632" s="3">
        <v>61250</v>
      </c>
      <c r="S632" s="3">
        <v>1.1000000000000001</v>
      </c>
      <c r="T632" s="3">
        <f t="shared" si="87"/>
        <v>12.632812500000002</v>
      </c>
      <c r="U632" s="4">
        <f t="shared" si="88"/>
        <v>11.484375</v>
      </c>
      <c r="W632" s="4">
        <v>12</v>
      </c>
      <c r="X632" s="4">
        <f>IFERROR(   Table1[[#This Row],[البلوكات /م3]]+Table1[[#This Row],[البواقى
 المنصرفه
/م3]]-Table1[[#This Row],[البواقى
/م3]],0)</f>
        <v>12.82</v>
      </c>
      <c r="Y632" s="21">
        <f t="shared" si="89"/>
        <v>7.32</v>
      </c>
      <c r="Z632" s="3">
        <v>1</v>
      </c>
      <c r="AA632" s="12">
        <v>5.5</v>
      </c>
      <c r="AB632" s="15">
        <v>12</v>
      </c>
      <c r="AC632" s="20">
        <v>0</v>
      </c>
      <c r="AD632" s="9">
        <f>IFERROR((Table1[[#This Row],[إجمالى الإستهلاك
/م3]]-Table1[[#This Row],[الكمية 
المنتجة
/م3
 ]]),0)</f>
        <v>1.3356250000000003</v>
      </c>
      <c r="AE632" s="29">
        <f>IFERROR((Table1[[#This Row],[الهالك
/م3]]/Table1[[#This Row],[إجمالى الإستهلاك
/م3]]),0)</f>
        <v>0.10418291731669269</v>
      </c>
      <c r="AG632" s="5">
        <f>IFERROR((Table1[[#This Row],[عدد
البلوكات]]*0.12),"")</f>
        <v>0.12</v>
      </c>
      <c r="AH63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19.140625</v>
      </c>
      <c r="AJ632" s="59">
        <f>IFERROR(Table1[[#This Row],[Plan Hour]]/Table1[[#This Row],[ساعات
العمل
الفعلية]],0)</f>
        <v>0</v>
      </c>
      <c r="AK632" s="1">
        <f>IFERROR((Table1[[#This Row],[الكمية 
الفعلية
/م3]]-Table1[[#This Row],[الكمية 
المنتجة
/م3
 ]]),"")</f>
        <v>1.1484375000000018</v>
      </c>
      <c r="AU632" s="18"/>
      <c r="AV632" s="18"/>
      <c r="AW632" s="1"/>
      <c r="AX632" s="1"/>
      <c r="AY632" s="1"/>
      <c r="AZ632" s="1"/>
      <c r="BA632" s="1"/>
      <c r="BB632" s="1" t="e">
        <f t="shared" si="90"/>
        <v>#DIV/0!</v>
      </c>
      <c r="BC632" s="1"/>
      <c r="BD632" s="1" t="e">
        <f t="shared" si="83"/>
        <v>#DIV/0!</v>
      </c>
      <c r="BE632" s="1"/>
      <c r="BF632" s="33">
        <f t="shared" si="91"/>
        <v>0</v>
      </c>
      <c r="BG632" s="11" t="e">
        <f t="shared" si="86"/>
        <v>#DIV/0!</v>
      </c>
      <c r="CB632"/>
      <c r="CC632"/>
      <c r="CD632"/>
      <c r="CE632" s="83"/>
      <c r="CF632"/>
      <c r="CG632"/>
      <c r="CH632"/>
      <c r="CI632"/>
      <c r="CJ632"/>
      <c r="CK632"/>
      <c r="CL632"/>
      <c r="CM632"/>
      <c r="CN632"/>
      <c r="CO632"/>
      <c r="CP632"/>
    </row>
    <row r="633" spans="1:94" ht="22.5" customHeight="1">
      <c r="A633" s="22">
        <v>44243</v>
      </c>
      <c r="B633" s="3" t="str">
        <f>TEXT(Table1[[#This Row],[Date]],"dddd")</f>
        <v>الثلاثاء</v>
      </c>
      <c r="C633" s="3">
        <f>WEEKNUM(Table1[[#This Row],[Date]],16)</f>
        <v>8</v>
      </c>
      <c r="D633" s="3" t="str">
        <f>TEXT(Table1[[#This Row],[Date]],"mmmm")</f>
        <v>فبراير</v>
      </c>
      <c r="E633" s="3" t="str">
        <f>TEXT(Table1[[#This Row],[Date]],"yyyy")</f>
        <v>2021</v>
      </c>
      <c r="F633" s="3" t="s">
        <v>8</v>
      </c>
      <c r="G633" s="3">
        <v>547</v>
      </c>
      <c r="H633" s="5" t="s">
        <v>47</v>
      </c>
      <c r="I633" s="3" t="s">
        <v>92</v>
      </c>
      <c r="J633" s="3">
        <f>IFERROR(VLOOKUP(Table1[[#This Row],[FoamType]],$CB$1:$CC$25,2,FALSE),0)</f>
        <v>0.6</v>
      </c>
      <c r="K633" s="3">
        <v>60</v>
      </c>
      <c r="L633" s="3">
        <v>7</v>
      </c>
      <c r="M633" s="3">
        <v>7</v>
      </c>
      <c r="Q633" s="15">
        <v>30</v>
      </c>
      <c r="R633" s="3">
        <v>784</v>
      </c>
      <c r="S633" s="3">
        <v>7.1</v>
      </c>
      <c r="T633" s="3">
        <f t="shared" si="87"/>
        <v>2.337888</v>
      </c>
      <c r="U633" s="4">
        <f t="shared" si="88"/>
        <v>2.3049599999999999</v>
      </c>
      <c r="X633" s="4">
        <f>IFERROR(   Table1[[#This Row],[البلوكات /م3]]+Table1[[#This Row],[البواقى
 المنصرفه
/م3]]-Table1[[#This Row],[البواقى
/م3]],0)</f>
        <v>2.81</v>
      </c>
      <c r="Y633" s="21">
        <f t="shared" si="89"/>
        <v>0</v>
      </c>
      <c r="AA633" s="12">
        <v>3.1</v>
      </c>
      <c r="AB633" s="15">
        <v>30</v>
      </c>
      <c r="AC633" s="20">
        <v>0.28999999999999998</v>
      </c>
      <c r="AD633" s="9">
        <f>IFERROR((Table1[[#This Row],[إجمالى الإستهلاك
/م3]]-Table1[[#This Row],[الكمية 
المنتجة
/م3
 ]]),0)</f>
        <v>0.50504000000000016</v>
      </c>
      <c r="AE633" s="29">
        <f>IFERROR((Table1[[#This Row],[الهالك
/م3]]/Table1[[#This Row],[إجمالى الإستهلاك
/م3]]),0)</f>
        <v>0.17972953736654809</v>
      </c>
      <c r="AG633" s="5">
        <f>IFERROR((Table1[[#This Row],[عدد
البلوكات]]*0.12),"")</f>
        <v>0</v>
      </c>
      <c r="AH63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3.8416000000000001</v>
      </c>
      <c r="AJ633" s="59">
        <f>IFERROR(Table1[[#This Row],[Plan Hour]]/Table1[[#This Row],[ساعات
العمل
الفعلية]],0)</f>
        <v>0</v>
      </c>
      <c r="AK633" s="1">
        <f>IFERROR((Table1[[#This Row],[الكمية 
الفعلية
/م3]]-Table1[[#This Row],[الكمية 
المنتجة
/م3
 ]]),"")</f>
        <v>3.2928000000000068E-2</v>
      </c>
      <c r="AU633" s="18"/>
      <c r="AV633" s="18"/>
      <c r="AW633" s="1"/>
      <c r="AX633" s="1"/>
      <c r="AY633" s="1"/>
      <c r="AZ633" s="1"/>
      <c r="BA633" s="1"/>
      <c r="BB633" s="1" t="e">
        <f t="shared" si="90"/>
        <v>#DIV/0!</v>
      </c>
      <c r="BC633" s="1"/>
      <c r="BD633" s="1" t="e">
        <f t="shared" si="83"/>
        <v>#DIV/0!</v>
      </c>
      <c r="BE633" s="1"/>
      <c r="BF633" s="33">
        <f t="shared" si="91"/>
        <v>0</v>
      </c>
      <c r="BG633" s="11" t="e">
        <f t="shared" si="86"/>
        <v>#DIV/0!</v>
      </c>
      <c r="CB633"/>
      <c r="CC633"/>
      <c r="CD633"/>
      <c r="CE633" s="83"/>
      <c r="CF633"/>
      <c r="CG633"/>
      <c r="CH633"/>
      <c r="CI633"/>
      <c r="CJ633"/>
      <c r="CK633"/>
      <c r="CL633"/>
      <c r="CM633"/>
      <c r="CN633"/>
      <c r="CO633"/>
      <c r="CP633"/>
    </row>
    <row r="634" spans="1:94" ht="22.5" customHeight="1">
      <c r="A634" s="22">
        <v>44243</v>
      </c>
      <c r="B634" s="3" t="str">
        <f>TEXT(Table1[[#This Row],[Date]],"dddd")</f>
        <v>الثلاثاء</v>
      </c>
      <c r="C634" s="3">
        <f>WEEKNUM(Table1[[#This Row],[Date]],16)</f>
        <v>8</v>
      </c>
      <c r="D634" s="3" t="str">
        <f>TEXT(Table1[[#This Row],[Date]],"mmmm")</f>
        <v>فبراير</v>
      </c>
      <c r="E634" s="3" t="str">
        <f>TEXT(Table1[[#This Row],[Date]],"yyyy")</f>
        <v>2021</v>
      </c>
      <c r="F634" s="3" t="s">
        <v>8</v>
      </c>
      <c r="G634" s="3">
        <v>719</v>
      </c>
      <c r="H634" s="5" t="s">
        <v>25</v>
      </c>
      <c r="I634" s="3" t="s">
        <v>107</v>
      </c>
      <c r="J634" s="3">
        <f>IFERROR(VLOOKUP(Table1[[#This Row],[FoamType]],$CB$1:$CC$25,2,FALSE),0)</f>
        <v>50</v>
      </c>
      <c r="K634" s="3">
        <v>20</v>
      </c>
      <c r="L634" s="3">
        <v>20</v>
      </c>
      <c r="M634" s="3">
        <v>4</v>
      </c>
      <c r="Q634" s="15">
        <v>20</v>
      </c>
      <c r="R634" s="3">
        <v>800</v>
      </c>
      <c r="S634" s="3">
        <v>4.0999999999999996</v>
      </c>
      <c r="T634" s="3">
        <f t="shared" si="87"/>
        <v>1.3120000000000001</v>
      </c>
      <c r="U634" s="4">
        <f t="shared" si="88"/>
        <v>1.28</v>
      </c>
      <c r="X634" s="4">
        <f>IFERROR(   Table1[[#This Row],[البلوكات /م3]]+Table1[[#This Row],[البواقى
 المنصرفه
/م3]]-Table1[[#This Row],[البواقى
/م3]],0)</f>
        <v>1.29</v>
      </c>
      <c r="Y634" s="21">
        <f t="shared" si="89"/>
        <v>0</v>
      </c>
      <c r="Z634" s="3">
        <v>0</v>
      </c>
      <c r="AA634" s="12">
        <v>1.29</v>
      </c>
      <c r="AB634" s="15">
        <v>20</v>
      </c>
      <c r="AC634" s="20">
        <v>0</v>
      </c>
      <c r="AD634" s="9">
        <f>IFERROR((Table1[[#This Row],[إجمالى الإستهلاك
/م3]]-Table1[[#This Row],[الكمية 
المنتجة
/م3
 ]]),0)</f>
        <v>1.0000000000000009E-2</v>
      </c>
      <c r="AE634" s="29">
        <f>IFERROR((Table1[[#This Row],[الهالك
/م3]]/Table1[[#This Row],[إجمالى الإستهلاك
/م3]]),0)</f>
        <v>7.7519379844961309E-3</v>
      </c>
      <c r="AG634" s="5">
        <f>IFERROR((Table1[[#This Row],[عدد
البلوكات]]*0.12),"")</f>
        <v>0</v>
      </c>
      <c r="AH63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16</v>
      </c>
      <c r="AJ634" s="59">
        <f>IFERROR(Table1[[#This Row],[Plan Hour]]/Table1[[#This Row],[ساعات
العمل
الفعلية]],0)</f>
        <v>0</v>
      </c>
      <c r="AK634" s="1">
        <f>IFERROR((Table1[[#This Row],[الكمية 
الفعلية
/م3]]-Table1[[#This Row],[الكمية 
المنتجة
/م3
 ]]),"")</f>
        <v>3.2000000000000028E-2</v>
      </c>
      <c r="AU634" s="18"/>
      <c r="AV634" s="18"/>
      <c r="AW634" s="1"/>
      <c r="AX634" s="1"/>
      <c r="AY634" s="1"/>
      <c r="AZ634" s="1"/>
      <c r="BA634" s="1"/>
      <c r="BB634" s="1" t="e">
        <f t="shared" si="90"/>
        <v>#DIV/0!</v>
      </c>
      <c r="BC634" s="1"/>
      <c r="BD634" s="1" t="e">
        <f t="shared" si="83"/>
        <v>#DIV/0!</v>
      </c>
      <c r="BE634" s="1"/>
      <c r="BF634" s="33">
        <f t="shared" si="91"/>
        <v>0</v>
      </c>
      <c r="BG634" s="11" t="e">
        <f t="shared" si="86"/>
        <v>#DIV/0!</v>
      </c>
      <c r="CB634"/>
      <c r="CC634"/>
      <c r="CD634"/>
      <c r="CE634" s="83"/>
      <c r="CF634"/>
      <c r="CG634"/>
      <c r="CH634"/>
      <c r="CI634"/>
      <c r="CJ634"/>
      <c r="CK634"/>
      <c r="CL634"/>
      <c r="CM634"/>
      <c r="CN634"/>
      <c r="CO634"/>
      <c r="CP634"/>
    </row>
    <row r="635" spans="1:94" ht="22.5" customHeight="1">
      <c r="A635" s="22">
        <v>44243</v>
      </c>
      <c r="B635" s="3" t="str">
        <f>TEXT(Table1[[#This Row],[Date]],"dddd")</f>
        <v>الثلاثاء</v>
      </c>
      <c r="C635" s="3">
        <f>WEEKNUM(Table1[[#This Row],[Date]],16)</f>
        <v>8</v>
      </c>
      <c r="D635" s="3" t="str">
        <f>TEXT(Table1[[#This Row],[Date]],"mmmm")</f>
        <v>فبراير</v>
      </c>
      <c r="E635" s="3" t="str">
        <f>TEXT(Table1[[#This Row],[Date]],"yyyy")</f>
        <v>2021</v>
      </c>
      <c r="F635" s="3" t="s">
        <v>8</v>
      </c>
      <c r="G635" s="3">
        <v>769</v>
      </c>
      <c r="H635" s="5" t="s">
        <v>41</v>
      </c>
      <c r="I635" s="3" t="s">
        <v>107</v>
      </c>
      <c r="J635" s="3">
        <f>IFERROR(VLOOKUP(Table1[[#This Row],[FoamType]],$CB$1:$CC$25,2,FALSE),0)</f>
        <v>50</v>
      </c>
      <c r="K635" s="3">
        <v>25</v>
      </c>
      <c r="L635" s="3">
        <v>25</v>
      </c>
      <c r="M635" s="3">
        <v>33</v>
      </c>
      <c r="Q635" s="15">
        <v>30</v>
      </c>
      <c r="R635" s="3">
        <v>1</v>
      </c>
      <c r="S635" s="3">
        <v>33</v>
      </c>
      <c r="T635" s="3">
        <f t="shared" si="87"/>
        <v>2.0625000000000001E-2</v>
      </c>
      <c r="U635" s="4">
        <f t="shared" si="88"/>
        <v>2.0625000000000001E-2</v>
      </c>
      <c r="X635" s="4">
        <f>IFERROR(   Table1[[#This Row],[البلوكات /م3]]+Table1[[#This Row],[البواقى
 المنصرفه
/م3]]-Table1[[#This Row],[البواقى
/م3]],0)</f>
        <v>2.0625000000000001E-2</v>
      </c>
      <c r="Y635" s="21">
        <f t="shared" si="89"/>
        <v>0</v>
      </c>
      <c r="AA635" s="12">
        <v>2.0625000000000001E-2</v>
      </c>
      <c r="AB635" s="15">
        <v>30</v>
      </c>
      <c r="AC635" s="20">
        <v>0</v>
      </c>
      <c r="AD635" s="9">
        <f>IFERROR((Table1[[#This Row],[إجمالى الإستهلاك
/م3]]-Table1[[#This Row],[الكمية 
المنتجة
/م3
 ]]),0)</f>
        <v>0</v>
      </c>
      <c r="AE635" s="29">
        <f>IFERROR((Table1[[#This Row],[الهالك
/م3]]/Table1[[#This Row],[إجمالى الإستهلاك
/م3]]),0)</f>
        <v>0</v>
      </c>
      <c r="AG635" s="5">
        <f>IFERROR((Table1[[#This Row],[عدد
البلوكات]]*0.12),"")</f>
        <v>0</v>
      </c>
      <c r="AH63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0.02</v>
      </c>
      <c r="AJ635" s="59">
        <f>IFERROR(Table1[[#This Row],[Plan Hour]]/Table1[[#This Row],[ساعات
العمل
الفعلية]],0)</f>
        <v>0</v>
      </c>
      <c r="AK635" s="1">
        <f>IFERROR((Table1[[#This Row],[الكمية 
الفعلية
/م3]]-Table1[[#This Row],[الكمية 
المنتجة
/م3
 ]]),"")</f>
        <v>0</v>
      </c>
      <c r="AU635" s="18"/>
      <c r="AV635" s="18"/>
      <c r="AW635" s="1"/>
      <c r="AX635" s="1"/>
      <c r="AY635" s="1"/>
      <c r="AZ635" s="1"/>
      <c r="BA635" s="1"/>
      <c r="BB635" s="1" t="e">
        <f t="shared" si="90"/>
        <v>#DIV/0!</v>
      </c>
      <c r="BC635" s="1"/>
      <c r="BD635" s="1" t="e">
        <f t="shared" si="83"/>
        <v>#DIV/0!</v>
      </c>
      <c r="BE635" s="1"/>
      <c r="BF635" s="33">
        <f t="shared" si="91"/>
        <v>0</v>
      </c>
      <c r="BG635" s="11" t="e">
        <f t="shared" si="86"/>
        <v>#DIV/0!</v>
      </c>
      <c r="CB635"/>
      <c r="CC635"/>
      <c r="CD635"/>
      <c r="CE635" s="83"/>
      <c r="CF635"/>
      <c r="CG635"/>
      <c r="CH635"/>
      <c r="CI635"/>
      <c r="CJ635"/>
      <c r="CK635"/>
      <c r="CL635"/>
      <c r="CM635"/>
      <c r="CN635"/>
      <c r="CO635"/>
      <c r="CP635"/>
    </row>
    <row r="636" spans="1:94" ht="22.5" customHeight="1">
      <c r="A636" s="22">
        <v>44243</v>
      </c>
      <c r="B636" s="3" t="str">
        <f>TEXT(Table1[[#This Row],[Date]],"dddd")</f>
        <v>الثلاثاء</v>
      </c>
      <c r="C636" s="3">
        <f>WEEKNUM(Table1[[#This Row],[Date]],16)</f>
        <v>8</v>
      </c>
      <c r="D636" s="3" t="str">
        <f>TEXT(Table1[[#This Row],[Date]],"mmmm")</f>
        <v>فبراير</v>
      </c>
      <c r="E636" s="3" t="str">
        <f>TEXT(Table1[[#This Row],[Date]],"yyyy")</f>
        <v>2021</v>
      </c>
      <c r="F636" s="3" t="s">
        <v>8</v>
      </c>
      <c r="G636" s="3">
        <v>753</v>
      </c>
      <c r="H636" s="5" t="s">
        <v>41</v>
      </c>
      <c r="I636" s="3" t="s">
        <v>107</v>
      </c>
      <c r="J636" s="3">
        <f>IFERROR(VLOOKUP(Table1[[#This Row],[FoamType]],$CB$1:$CC$25,2,FALSE),0)</f>
        <v>50</v>
      </c>
      <c r="K636" s="3">
        <v>35</v>
      </c>
      <c r="L636" s="3">
        <v>9</v>
      </c>
      <c r="M636" s="3">
        <v>2.7</v>
      </c>
      <c r="Q636" s="15">
        <v>15</v>
      </c>
      <c r="R636" s="3">
        <v>2</v>
      </c>
      <c r="S636" s="3">
        <v>2.8</v>
      </c>
      <c r="T636" s="3">
        <f t="shared" si="87"/>
        <v>1.7639999999999999E-3</v>
      </c>
      <c r="U636" s="4">
        <f t="shared" si="88"/>
        <v>1.701E-3</v>
      </c>
      <c r="X636" s="4">
        <f>IFERROR(   Table1[[#This Row],[البلوكات /م3]]+Table1[[#This Row],[البواقى
 المنصرفه
/م3]]-Table1[[#This Row],[البواقى
/م3]],0)</f>
        <v>1.701E-3</v>
      </c>
      <c r="Y636" s="21">
        <f t="shared" si="89"/>
        <v>0</v>
      </c>
      <c r="AA636" s="12">
        <v>1.701E-3</v>
      </c>
      <c r="AB636" s="15">
        <v>15</v>
      </c>
      <c r="AC636" s="20">
        <v>0</v>
      </c>
      <c r="AD636" s="9">
        <f>IFERROR((Table1[[#This Row],[إجمالى الإستهلاك
/م3]]-Table1[[#This Row],[الكمية 
المنتجة
/م3
 ]]),0)</f>
        <v>0</v>
      </c>
      <c r="AE636" s="29">
        <f>IFERROR((Table1[[#This Row],[الهالك
/م3]]/Table1[[#This Row],[إجمالى الإستهلاك
/م3]]),0)</f>
        <v>0</v>
      </c>
      <c r="AG636" s="5">
        <f>IFERROR((Table1[[#This Row],[عدد
البلوكات]]*0.12),"")</f>
        <v>0</v>
      </c>
      <c r="AH63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0.04</v>
      </c>
      <c r="AJ636" s="59">
        <f>IFERROR(Table1[[#This Row],[Plan Hour]]/Table1[[#This Row],[ساعات
العمل
الفعلية]],0)</f>
        <v>0</v>
      </c>
      <c r="AK636" s="1">
        <f>IFERROR((Table1[[#This Row],[الكمية 
الفعلية
/م3]]-Table1[[#This Row],[الكمية 
المنتجة
/م3
 ]]),"")</f>
        <v>6.2999999999999905E-5</v>
      </c>
      <c r="AU636" s="18"/>
      <c r="AV636" s="18"/>
      <c r="AW636" s="1"/>
      <c r="AX636" s="1"/>
      <c r="AY636" s="1"/>
      <c r="AZ636" s="1"/>
      <c r="BA636" s="1"/>
      <c r="BB636" s="1" t="e">
        <f t="shared" si="90"/>
        <v>#DIV/0!</v>
      </c>
      <c r="BC636" s="1"/>
      <c r="BD636" s="1" t="e">
        <f t="shared" ref="BD636:BD699" si="92">(7.32-(BE636*BC636))/BE636</f>
        <v>#DIV/0!</v>
      </c>
      <c r="BE636" s="1"/>
      <c r="BF636" s="33">
        <f t="shared" si="91"/>
        <v>0</v>
      </c>
      <c r="BG636" s="11" t="e">
        <f t="shared" si="86"/>
        <v>#DIV/0!</v>
      </c>
      <c r="CB636"/>
      <c r="CC636"/>
      <c r="CD636"/>
      <c r="CE636" s="83"/>
      <c r="CF636"/>
      <c r="CG636"/>
      <c r="CH636"/>
      <c r="CI636"/>
      <c r="CJ636"/>
      <c r="CK636"/>
      <c r="CL636"/>
      <c r="CM636"/>
      <c r="CN636"/>
      <c r="CO636"/>
      <c r="CP636"/>
    </row>
    <row r="637" spans="1:94" ht="22.5" customHeight="1">
      <c r="A637" s="22">
        <v>44243</v>
      </c>
      <c r="B637" s="3" t="str">
        <f>TEXT(Table1[[#This Row],[Date]],"dddd")</f>
        <v>الثلاثاء</v>
      </c>
      <c r="C637" s="3">
        <f>WEEKNUM(Table1[[#This Row],[Date]],16)</f>
        <v>8</v>
      </c>
      <c r="D637" s="3" t="str">
        <f>TEXT(Table1[[#This Row],[Date]],"mmmm")</f>
        <v>فبراير</v>
      </c>
      <c r="E637" s="3" t="str">
        <f>TEXT(Table1[[#This Row],[Date]],"yyyy")</f>
        <v>2021</v>
      </c>
      <c r="F637" s="3" t="s">
        <v>8</v>
      </c>
      <c r="G637" s="3">
        <v>752</v>
      </c>
      <c r="H637" s="5" t="s">
        <v>69</v>
      </c>
      <c r="I637" s="3" t="s">
        <v>107</v>
      </c>
      <c r="J637" s="3">
        <f>IFERROR(VLOOKUP(Table1[[#This Row],[FoamType]],$CB$1:$CC$25,2,FALSE),0)</f>
        <v>50</v>
      </c>
      <c r="K637" s="3">
        <v>12</v>
      </c>
      <c r="L637" s="3">
        <v>5</v>
      </c>
      <c r="M637" s="3">
        <v>4</v>
      </c>
      <c r="Q637" s="15">
        <v>8</v>
      </c>
      <c r="R637" s="3">
        <v>2</v>
      </c>
      <c r="S637" s="3">
        <v>4.2</v>
      </c>
      <c r="T637" s="3">
        <f t="shared" si="87"/>
        <v>5.04E-4</v>
      </c>
      <c r="U637" s="4">
        <f t="shared" si="88"/>
        <v>4.8000000000000001E-4</v>
      </c>
      <c r="X637" s="4">
        <f>IFERROR(   Table1[[#This Row],[البلوكات /م3]]+Table1[[#This Row],[البواقى
 المنصرفه
/م3]]-Table1[[#This Row],[البواقى
/م3]],0)</f>
        <v>4.8000000000000001E-4</v>
      </c>
      <c r="Y637" s="21">
        <f t="shared" si="89"/>
        <v>0</v>
      </c>
      <c r="AA637" s="12">
        <v>4.8000000000000001E-4</v>
      </c>
      <c r="AB637" s="15">
        <v>8</v>
      </c>
      <c r="AC637" s="20">
        <v>0</v>
      </c>
      <c r="AD637" s="9">
        <f>IFERROR((Table1[[#This Row],[إجمالى الإستهلاك
/م3]]-Table1[[#This Row],[الكمية 
المنتجة
/م3
 ]]),0)</f>
        <v>0</v>
      </c>
      <c r="AE637" s="29">
        <f>IFERROR((Table1[[#This Row],[الهالك
/م3]]/Table1[[#This Row],[إجمالى الإستهلاك
/م3]]),0)</f>
        <v>0</v>
      </c>
      <c r="AG637" s="5">
        <f>IFERROR((Table1[[#This Row],[عدد
البلوكات]]*0.12),"")</f>
        <v>0</v>
      </c>
      <c r="AH63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0.04</v>
      </c>
      <c r="AJ637" s="59">
        <f>IFERROR(Table1[[#This Row],[Plan Hour]]/Table1[[#This Row],[ساعات
العمل
الفعلية]],0)</f>
        <v>0</v>
      </c>
      <c r="AK637" s="1">
        <f>IFERROR((Table1[[#This Row],[الكمية 
الفعلية
/م3]]-Table1[[#This Row],[الكمية 
المنتجة
/م3
 ]]),"")</f>
        <v>2.3999999999999987E-5</v>
      </c>
      <c r="AU637" s="18"/>
      <c r="AV637" s="18"/>
      <c r="AW637" s="1"/>
      <c r="AX637" s="1"/>
      <c r="AY637" s="1"/>
      <c r="AZ637" s="1"/>
      <c r="BA637" s="1"/>
      <c r="BB637" s="1" t="e">
        <f t="shared" si="90"/>
        <v>#DIV/0!</v>
      </c>
      <c r="BC637" s="1"/>
      <c r="BD637" s="1" t="e">
        <f t="shared" si="92"/>
        <v>#DIV/0!</v>
      </c>
      <c r="BE637" s="1"/>
      <c r="BF637" s="33">
        <f t="shared" si="91"/>
        <v>0</v>
      </c>
      <c r="BG637" s="11" t="e">
        <f t="shared" si="86"/>
        <v>#DIV/0!</v>
      </c>
      <c r="CB637"/>
      <c r="CC637"/>
      <c r="CD637"/>
      <c r="CE637" s="83"/>
      <c r="CF637"/>
      <c r="CG637"/>
      <c r="CH637"/>
      <c r="CI637"/>
      <c r="CJ637"/>
      <c r="CK637"/>
      <c r="CL637"/>
      <c r="CM637"/>
      <c r="CN637"/>
      <c r="CO637"/>
      <c r="CP637"/>
    </row>
    <row r="638" spans="1:94" ht="22.5" customHeight="1">
      <c r="A638" s="22">
        <v>44243</v>
      </c>
      <c r="B638" s="9" t="str">
        <f>TEXT(Table1[[#This Row],[Date]],"dddd")</f>
        <v>الثلاثاء</v>
      </c>
      <c r="C638" s="9">
        <f>WEEKNUM(Table1[[#This Row],[Date]],16)</f>
        <v>8</v>
      </c>
      <c r="D638" s="9" t="str">
        <f>TEXT(Table1[[#This Row],[Date]],"mmmm")</f>
        <v>فبراير</v>
      </c>
      <c r="E638" s="9" t="str">
        <f>TEXT(Table1[[#This Row],[Date]],"yyyy")</f>
        <v>2021</v>
      </c>
      <c r="F638" s="9" t="s">
        <v>9</v>
      </c>
      <c r="G638" s="9">
        <v>771</v>
      </c>
      <c r="H638" s="9" t="s">
        <v>222</v>
      </c>
      <c r="I638" s="9" t="s">
        <v>86</v>
      </c>
      <c r="J638" s="3">
        <f>IFERROR(VLOOKUP(Table1[[#This Row],[FoamType]],$CB$1:$CC$25,2,FALSE),0)</f>
        <v>3</v>
      </c>
      <c r="K638" s="9">
        <v>200</v>
      </c>
      <c r="L638" s="9">
        <v>100</v>
      </c>
      <c r="M638" s="9">
        <v>2</v>
      </c>
      <c r="N638" s="9"/>
      <c r="O638" s="9"/>
      <c r="P638" s="9"/>
      <c r="Q638" s="9">
        <v>12</v>
      </c>
      <c r="R638" s="9">
        <v>30</v>
      </c>
      <c r="S638" s="9">
        <v>2.1</v>
      </c>
      <c r="T638" s="9">
        <f t="shared" si="87"/>
        <v>1.26</v>
      </c>
      <c r="U638" s="9">
        <f t="shared" si="88"/>
        <v>1.2</v>
      </c>
      <c r="V638" s="9"/>
      <c r="W638" s="9">
        <v>12</v>
      </c>
      <c r="X638" s="9">
        <f>IFERROR(   Table1[[#This Row],[البلوكات /م3]]+Table1[[#This Row],[البواقى
 المنصرفه
/م3]]-Table1[[#This Row],[البواقى
/م3]],0)</f>
        <v>1.8200000000000003</v>
      </c>
      <c r="Y638" s="9">
        <f t="shared" si="89"/>
        <v>7.32</v>
      </c>
      <c r="Z638" s="9">
        <v>1</v>
      </c>
      <c r="AA638" s="9">
        <v>0</v>
      </c>
      <c r="AB638" s="9">
        <v>12</v>
      </c>
      <c r="AC638" s="9">
        <v>5.5</v>
      </c>
      <c r="AD638" s="9">
        <f>IFERROR((Table1[[#This Row],[إجمالى الإستهلاك
/م3]]-Table1[[#This Row],[الكمية 
المنتجة
/م3
 ]]),0)</f>
        <v>0.62000000000000033</v>
      </c>
      <c r="AE638" s="29">
        <f>IFERROR((Table1[[#This Row],[الهالك
/م3]]/Table1[[#This Row],[إجمالى الإستهلاك
/م3]]),0)</f>
        <v>0.34065934065934078</v>
      </c>
      <c r="AF638" s="9"/>
      <c r="AG638" s="9">
        <f>IFERROR((Table1[[#This Row],[عدد
البلوكات]]*0.12),"")</f>
        <v>0.12</v>
      </c>
      <c r="AH638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0.39999999999999997</v>
      </c>
      <c r="AI638" s="9">
        <v>93</v>
      </c>
      <c r="AJ638" s="60">
        <f>IFERROR(Table1[[#This Row],[Plan Hour]]/Table1[[#This Row],[ساعات
العمل
الفعلية]],0)</f>
        <v>4.3010752688172043E-3</v>
      </c>
      <c r="AK638" s="9">
        <f>IFERROR((Table1[[#This Row],[الكمية 
الفعلية
/م3]]-Table1[[#This Row],[الكمية 
المنتجة
/م3
 ]]),"")</f>
        <v>6.0000000000000053E-2</v>
      </c>
      <c r="AL638" s="9"/>
      <c r="AM638" s="9"/>
      <c r="AN638" s="9"/>
      <c r="AO638" s="9"/>
      <c r="AP638" s="9">
        <v>0</v>
      </c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 t="e">
        <f t="shared" si="90"/>
        <v>#DIV/0!</v>
      </c>
      <c r="BC638" s="9"/>
      <c r="BD638" s="9" t="e">
        <f t="shared" si="92"/>
        <v>#DIV/0!</v>
      </c>
      <c r="BE638" s="9"/>
      <c r="BF638" s="9">
        <f t="shared" si="91"/>
        <v>0</v>
      </c>
      <c r="BG638" s="9" t="e">
        <f t="shared" si="86"/>
        <v>#DIV/0!</v>
      </c>
      <c r="CB638"/>
      <c r="CC638"/>
      <c r="CD638"/>
      <c r="CE638" s="83"/>
      <c r="CF638"/>
      <c r="CG638"/>
      <c r="CH638"/>
      <c r="CI638"/>
      <c r="CJ638"/>
      <c r="CK638"/>
      <c r="CL638"/>
      <c r="CM638"/>
      <c r="CN638"/>
      <c r="CO638"/>
      <c r="CP638"/>
    </row>
    <row r="639" spans="1:94" ht="22.5" customHeight="1">
      <c r="A639" s="22">
        <v>44243</v>
      </c>
      <c r="B639" s="3" t="str">
        <f>TEXT(Table1[[#This Row],[Date]],"dddd")</f>
        <v>الثلاثاء</v>
      </c>
      <c r="C639" s="3">
        <f>WEEKNUM(Table1[[#This Row],[Date]],16)</f>
        <v>8</v>
      </c>
      <c r="D639" s="3" t="str">
        <f>TEXT(Table1[[#This Row],[Date]],"mmmm")</f>
        <v>فبراير</v>
      </c>
      <c r="E639" s="3" t="str">
        <f>TEXT(Table1[[#This Row],[Date]],"yyyy")</f>
        <v>2021</v>
      </c>
      <c r="F639" s="3" t="s">
        <v>9</v>
      </c>
      <c r="G639" s="3">
        <v>603</v>
      </c>
      <c r="H639" s="5" t="s">
        <v>61</v>
      </c>
      <c r="I639" s="3" t="s">
        <v>201</v>
      </c>
      <c r="J639" s="3">
        <f>IFERROR(VLOOKUP(Table1[[#This Row],[FoamType]],$CB$1:$CC$25,2,FALSE),0)</f>
        <v>1.25</v>
      </c>
      <c r="K639" s="3">
        <v>237</v>
      </c>
      <c r="L639" s="3">
        <v>110</v>
      </c>
      <c r="M639" s="3">
        <v>29</v>
      </c>
      <c r="Q639" s="15">
        <v>30</v>
      </c>
      <c r="R639" s="3">
        <v>12</v>
      </c>
      <c r="S639" s="3">
        <v>29</v>
      </c>
      <c r="T639" s="3">
        <f t="shared" si="87"/>
        <v>9.0723599999999998</v>
      </c>
      <c r="U639" s="4">
        <f t="shared" si="88"/>
        <v>9.0723599999999998</v>
      </c>
      <c r="W639" s="4" t="s">
        <v>43</v>
      </c>
      <c r="X639" s="4">
        <f>IFERROR(   Table1[[#This Row],[البلوكات /م3]]+Table1[[#This Row],[البواقى
 المنصرفه
/م3]]-Table1[[#This Row],[البواقى
/م3]],0)</f>
        <v>32.899999999999991</v>
      </c>
      <c r="Y639" s="21">
        <v>72.599999999999994</v>
      </c>
      <c r="Z639" s="3">
        <v>11</v>
      </c>
      <c r="AA639" s="12">
        <v>0</v>
      </c>
      <c r="AB639" s="15" t="s">
        <v>43</v>
      </c>
      <c r="AC639" s="20">
        <v>39.700000000000003</v>
      </c>
      <c r="AD639" s="9">
        <f>IFERROR((Table1[[#This Row],[إجمالى الإستهلاك
/م3]]-Table1[[#This Row],[الكمية 
المنتجة
/م3
 ]]),0)</f>
        <v>23.827639999999992</v>
      </c>
      <c r="AE639" s="29">
        <f>IFERROR((Table1[[#This Row],[الهالك
/م3]]/Table1[[#This Row],[إجمالى الإستهلاك
/م3]]),0)</f>
        <v>0.72424437689969601</v>
      </c>
      <c r="AG639" s="5">
        <f>IFERROR((Table1[[#This Row],[عدد
البلوكات]]*0.12),"")</f>
        <v>1.3199999999999998</v>
      </c>
      <c r="AH63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9.6</v>
      </c>
      <c r="AJ639" s="59">
        <f>IFERROR(Table1[[#This Row],[Plan Hour]]/Table1[[#This Row],[ساعات
العمل
الفعلية]],0)</f>
        <v>0</v>
      </c>
      <c r="AK639" s="1">
        <f>IFERROR((Table1[[#This Row],[الكمية 
الفعلية
/م3]]-Table1[[#This Row],[الكمية 
المنتجة
/م3
 ]]),"")</f>
        <v>0</v>
      </c>
      <c r="AU639" s="18"/>
      <c r="AV639" s="18"/>
      <c r="AW639" s="1"/>
      <c r="AX639" s="1"/>
      <c r="AY639" s="1"/>
      <c r="AZ639" s="1"/>
      <c r="BA639" s="1"/>
      <c r="BB639" s="1" t="e">
        <f t="shared" si="90"/>
        <v>#DIV/0!</v>
      </c>
      <c r="BC639" s="1"/>
      <c r="BD639" s="1" t="e">
        <f t="shared" si="92"/>
        <v>#DIV/0!</v>
      </c>
      <c r="BE639" s="1"/>
      <c r="BF639" s="33">
        <f t="shared" si="91"/>
        <v>0</v>
      </c>
      <c r="BG639" s="11" t="e">
        <f t="shared" si="86"/>
        <v>#DIV/0!</v>
      </c>
      <c r="CB639"/>
      <c r="CC639"/>
      <c r="CD639"/>
      <c r="CE639" s="83"/>
      <c r="CF639"/>
      <c r="CG639"/>
      <c r="CH639"/>
      <c r="CI639"/>
      <c r="CJ639"/>
      <c r="CK639"/>
      <c r="CL639"/>
      <c r="CM639"/>
      <c r="CN639"/>
      <c r="CO639"/>
      <c r="CP639"/>
    </row>
    <row r="640" spans="1:94" ht="22.5" customHeight="1">
      <c r="A640" s="22">
        <v>44243</v>
      </c>
      <c r="B640" s="3" t="str">
        <f>TEXT(Table1[[#This Row],[Date]],"dddd")</f>
        <v>الثلاثاء</v>
      </c>
      <c r="C640" s="3">
        <f>WEEKNUM(Table1[[#This Row],[Date]],16)</f>
        <v>8</v>
      </c>
      <c r="D640" s="3" t="str">
        <f>TEXT(Table1[[#This Row],[Date]],"mmmm")</f>
        <v>فبراير</v>
      </c>
      <c r="E640" s="3" t="str">
        <f>TEXT(Table1[[#This Row],[Date]],"yyyy")</f>
        <v>2021</v>
      </c>
      <c r="F640" s="3" t="s">
        <v>9</v>
      </c>
      <c r="G640" s="3">
        <v>603</v>
      </c>
      <c r="H640" s="5" t="s">
        <v>61</v>
      </c>
      <c r="I640" s="3" t="s">
        <v>201</v>
      </c>
      <c r="J640" s="3">
        <f>IFERROR(VLOOKUP(Table1[[#This Row],[FoamType]],$CB$1:$CC$25,2,FALSE),0)</f>
        <v>1.25</v>
      </c>
      <c r="K640" s="3">
        <v>234</v>
      </c>
      <c r="L640" s="3">
        <v>110</v>
      </c>
      <c r="M640" s="3">
        <v>29</v>
      </c>
      <c r="Q640" s="15">
        <v>30</v>
      </c>
      <c r="R640" s="3">
        <v>4</v>
      </c>
      <c r="S640" s="3">
        <v>29</v>
      </c>
      <c r="T640" s="3">
        <f t="shared" si="87"/>
        <v>2.98584</v>
      </c>
      <c r="U640" s="4">
        <f t="shared" si="88"/>
        <v>2.98584</v>
      </c>
      <c r="X640" s="4">
        <f>IFERROR(   Table1[[#This Row],[البلوكات /م3]]+Table1[[#This Row],[البواقى
 المنصرفه
/م3]]-Table1[[#This Row],[البواقى
/م3]],0)</f>
        <v>0</v>
      </c>
      <c r="Y640" s="21">
        <f t="shared" si="89"/>
        <v>0</v>
      </c>
      <c r="AB640" s="15"/>
      <c r="AD640" s="9">
        <f>IFERROR((Table1[[#This Row],[إجمالى الإستهلاك
/م3]]-Table1[[#This Row],[الكمية 
المنتجة
/م3
 ]]),0)</f>
        <v>-2.98584</v>
      </c>
      <c r="AE640" s="29">
        <f>IFERROR((Table1[[#This Row],[الهالك
/م3]]/Table1[[#This Row],[إجمالى الإستهلاك
/م3]]),0)</f>
        <v>0</v>
      </c>
      <c r="AG640" s="5">
        <f>IFERROR((Table1[[#This Row],[عدد
البلوكات]]*0.12),"")</f>
        <v>0</v>
      </c>
      <c r="AH64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640" s="59">
        <f>IFERROR(Table1[[#This Row],[Plan Hour]]/Table1[[#This Row],[ساعات
العمل
الفعلية]],0)</f>
        <v>0</v>
      </c>
      <c r="AK640" s="1">
        <f>IFERROR((Table1[[#This Row],[الكمية 
الفعلية
/م3]]-Table1[[#This Row],[الكمية 
المنتجة
/م3
 ]]),"")</f>
        <v>0</v>
      </c>
      <c r="AU640" s="18"/>
      <c r="AV640" s="18"/>
      <c r="AW640" s="1"/>
      <c r="AX640" s="1"/>
      <c r="AY640" s="1"/>
      <c r="AZ640" s="1"/>
      <c r="BA640" s="1"/>
      <c r="BB640" s="1" t="e">
        <f t="shared" si="90"/>
        <v>#DIV/0!</v>
      </c>
      <c r="BC640" s="1"/>
      <c r="BD640" s="1" t="e">
        <f t="shared" si="92"/>
        <v>#DIV/0!</v>
      </c>
      <c r="BE640" s="1"/>
      <c r="BF640" s="33">
        <f t="shared" si="91"/>
        <v>0</v>
      </c>
      <c r="BG640" s="11" t="e">
        <f t="shared" si="86"/>
        <v>#DIV/0!</v>
      </c>
      <c r="CB640"/>
      <c r="CC640"/>
      <c r="CD640"/>
      <c r="CE640" s="83"/>
      <c r="CF640"/>
      <c r="CG640"/>
      <c r="CH640"/>
      <c r="CI640"/>
      <c r="CJ640"/>
      <c r="CK640"/>
      <c r="CL640"/>
      <c r="CM640"/>
      <c r="CN640"/>
      <c r="CO640"/>
      <c r="CP640"/>
    </row>
    <row r="641" spans="1:94" ht="22.5" customHeight="1">
      <c r="A641" s="22">
        <v>44243</v>
      </c>
      <c r="B641" s="3" t="str">
        <f>TEXT(Table1[[#This Row],[Date]],"dddd")</f>
        <v>الثلاثاء</v>
      </c>
      <c r="C641" s="3">
        <f>WEEKNUM(Table1[[#This Row],[Date]],16)</f>
        <v>8</v>
      </c>
      <c r="D641" s="3" t="str">
        <f>TEXT(Table1[[#This Row],[Date]],"mmmm")</f>
        <v>فبراير</v>
      </c>
      <c r="E641" s="3" t="str">
        <f>TEXT(Table1[[#This Row],[Date]],"yyyy")</f>
        <v>2021</v>
      </c>
      <c r="F641" s="3" t="s">
        <v>9</v>
      </c>
      <c r="G641" s="3">
        <v>721</v>
      </c>
      <c r="H641" s="5" t="s">
        <v>220</v>
      </c>
      <c r="I641" s="3" t="s">
        <v>135</v>
      </c>
      <c r="J641" s="3">
        <f>IFERROR(VLOOKUP(Table1[[#This Row],[FoamType]],$CB$1:$CC$25,2,FALSE),0)</f>
        <v>1.5</v>
      </c>
      <c r="K641" s="3">
        <v>40</v>
      </c>
      <c r="L641" s="3">
        <v>25</v>
      </c>
      <c r="M641" s="3">
        <v>30</v>
      </c>
      <c r="Q641" s="15">
        <v>35</v>
      </c>
      <c r="R641" s="3">
        <v>53</v>
      </c>
      <c r="S641" s="3">
        <v>30</v>
      </c>
      <c r="T641" s="3">
        <f t="shared" si="87"/>
        <v>1.59</v>
      </c>
      <c r="U641" s="4">
        <f t="shared" si="88"/>
        <v>1.59</v>
      </c>
      <c r="X641" s="4">
        <f>IFERROR(   Table1[[#This Row],[البلوكات /م3]]+Table1[[#This Row],[البواقى
 المنصرفه
/م3]]-Table1[[#This Row],[البواقى
/م3]],0)</f>
        <v>2.29</v>
      </c>
      <c r="Y641" s="21">
        <f t="shared" si="89"/>
        <v>0</v>
      </c>
      <c r="Z641" s="3">
        <v>0</v>
      </c>
      <c r="AA641" s="12">
        <v>2.29</v>
      </c>
      <c r="AB641" s="15">
        <v>35</v>
      </c>
      <c r="AC641" s="20">
        <v>0</v>
      </c>
      <c r="AD641" s="9">
        <f>IFERROR((Table1[[#This Row],[إجمالى الإستهلاك
/م3]]-Table1[[#This Row],[الكمية 
المنتجة
/م3
 ]]),0)</f>
        <v>0.7</v>
      </c>
      <c r="AE641" s="29">
        <f>IFERROR((Table1[[#This Row],[الهالك
/م3]]/Table1[[#This Row],[إجمالى الإستهلاك
/م3]]),0)</f>
        <v>0.3056768558951965</v>
      </c>
      <c r="AG641" s="5">
        <f>IFERROR((Table1[[#This Row],[عدد
البلوكات]]*0.12),"")</f>
        <v>0</v>
      </c>
      <c r="AH64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1.06</v>
      </c>
      <c r="AJ641" s="59">
        <f>IFERROR(Table1[[#This Row],[Plan Hour]]/Table1[[#This Row],[ساعات
العمل
الفعلية]],0)</f>
        <v>0</v>
      </c>
      <c r="AK641" s="1">
        <f>IFERROR((Table1[[#This Row],[الكمية 
الفعلية
/م3]]-Table1[[#This Row],[الكمية 
المنتجة
/م3
 ]]),"")</f>
        <v>0</v>
      </c>
      <c r="AU641" s="18"/>
      <c r="AV641" s="18"/>
      <c r="AW641" s="1"/>
      <c r="AX641" s="1"/>
      <c r="AY641" s="1"/>
      <c r="AZ641" s="1"/>
      <c r="BA641" s="1"/>
      <c r="BB641" s="1" t="e">
        <f t="shared" si="90"/>
        <v>#DIV/0!</v>
      </c>
      <c r="BC641" s="1"/>
      <c r="BD641" s="1" t="e">
        <f t="shared" si="92"/>
        <v>#DIV/0!</v>
      </c>
      <c r="BE641" s="1"/>
      <c r="BF641" s="33">
        <f t="shared" si="91"/>
        <v>0</v>
      </c>
      <c r="BG641" s="11" t="e">
        <f t="shared" si="86"/>
        <v>#DIV/0!</v>
      </c>
      <c r="CB641"/>
      <c r="CC641"/>
      <c r="CD641"/>
      <c r="CE641" s="83"/>
      <c r="CF641"/>
      <c r="CG641"/>
      <c r="CH641"/>
      <c r="CI641"/>
      <c r="CJ641"/>
      <c r="CK641"/>
      <c r="CL641"/>
      <c r="CM641"/>
      <c r="CN641"/>
      <c r="CO641"/>
      <c r="CP641"/>
    </row>
    <row r="642" spans="1:94" ht="22.5" customHeight="1">
      <c r="A642" s="22">
        <v>44243</v>
      </c>
      <c r="B642" s="3" t="str">
        <f>TEXT(Table1[[#This Row],[Date]],"dddd")</f>
        <v>الثلاثاء</v>
      </c>
      <c r="C642" s="3">
        <f>WEEKNUM(Table1[[#This Row],[Date]],16)</f>
        <v>8</v>
      </c>
      <c r="D642" s="3" t="str">
        <f>TEXT(Table1[[#This Row],[Date]],"mmmm")</f>
        <v>فبراير</v>
      </c>
      <c r="E642" s="3" t="str">
        <f>TEXT(Table1[[#This Row],[Date]],"yyyy")</f>
        <v>2021</v>
      </c>
      <c r="F642" s="3" t="s">
        <v>9</v>
      </c>
      <c r="G642" s="3">
        <v>302</v>
      </c>
      <c r="H642" s="5" t="s">
        <v>25</v>
      </c>
      <c r="I642" s="3" t="s">
        <v>92</v>
      </c>
      <c r="J642" s="3">
        <f>IFERROR(VLOOKUP(Table1[[#This Row],[FoamType]],$CB$1:$CC$25,2,FALSE),0)</f>
        <v>0.6</v>
      </c>
      <c r="K642" s="3">
        <v>70</v>
      </c>
      <c r="L642" s="3">
        <v>35</v>
      </c>
      <c r="M642" s="3">
        <v>1</v>
      </c>
      <c r="Q642" s="15">
        <v>12</v>
      </c>
      <c r="S642" s="3">
        <v>1.1000000000000001</v>
      </c>
      <c r="T642" s="3">
        <v>23.25</v>
      </c>
      <c r="U642" s="4">
        <v>22.75</v>
      </c>
      <c r="W642" s="4">
        <v>12</v>
      </c>
      <c r="X642" s="4">
        <f>IFERROR(   Table1[[#This Row],[البلوكات /م3]]+Table1[[#This Row],[البواقى
 المنصرفه
/م3]]-Table1[[#This Row],[البواقى
/م3]],0)</f>
        <v>23.060000000000006</v>
      </c>
      <c r="Y642" s="21">
        <f t="shared" si="89"/>
        <v>21.96</v>
      </c>
      <c r="Z642" s="3">
        <v>3</v>
      </c>
      <c r="AA642" s="12">
        <v>12.3</v>
      </c>
      <c r="AB642" s="15">
        <v>12</v>
      </c>
      <c r="AC642" s="20">
        <v>11.2</v>
      </c>
      <c r="AD642" s="9">
        <f>IFERROR((Table1[[#This Row],[إجمالى الإستهلاك
/م3]]-Table1[[#This Row],[الكمية 
المنتجة
/م3
 ]]),0)</f>
        <v>0.31000000000000583</v>
      </c>
      <c r="AE642" s="29">
        <f>IFERROR((Table1[[#This Row],[الهالك
/م3]]/Table1[[#This Row],[إجمالى الإستهلاك
/م3]]),0)</f>
        <v>1.3443191673894439E-2</v>
      </c>
      <c r="AG642" s="5">
        <f>IFERROR((Table1[[#This Row],[عدد
البلوكات]]*0.12),"")</f>
        <v>0.36</v>
      </c>
      <c r="AH64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37.916666666666671</v>
      </c>
      <c r="AJ642" s="59">
        <f>IFERROR(Table1[[#This Row],[Plan Hour]]/Table1[[#This Row],[ساعات
العمل
الفعلية]],0)</f>
        <v>0</v>
      </c>
      <c r="AK642" s="1">
        <f>IFERROR((Table1[[#This Row],[الكمية 
الفعلية
/م3]]-Table1[[#This Row],[الكمية 
المنتجة
/م3
 ]]),"")</f>
        <v>0.5</v>
      </c>
      <c r="AU642" s="18"/>
      <c r="AV642" s="18"/>
      <c r="AW642" s="1"/>
      <c r="AX642" s="1"/>
      <c r="AY642" s="1"/>
      <c r="AZ642" s="1"/>
      <c r="BA642" s="1"/>
      <c r="BB642" s="1" t="e">
        <f t="shared" si="90"/>
        <v>#DIV/0!</v>
      </c>
      <c r="BC642" s="1"/>
      <c r="BD642" s="1" t="e">
        <f t="shared" si="92"/>
        <v>#DIV/0!</v>
      </c>
      <c r="BE642" s="1"/>
      <c r="BF642" s="33">
        <f t="shared" si="91"/>
        <v>0</v>
      </c>
      <c r="BG642" s="11" t="e">
        <f t="shared" si="86"/>
        <v>#DIV/0!</v>
      </c>
      <c r="CB642"/>
      <c r="CC642"/>
      <c r="CD642"/>
      <c r="CE642" s="83"/>
      <c r="CF642"/>
      <c r="CG642"/>
      <c r="CH642"/>
      <c r="CI642"/>
      <c r="CJ642"/>
      <c r="CK642"/>
      <c r="CL642"/>
      <c r="CM642"/>
      <c r="CN642"/>
      <c r="CO642"/>
      <c r="CP642"/>
    </row>
    <row r="643" spans="1:94" ht="22.5" customHeight="1">
      <c r="A643" s="22">
        <v>44243</v>
      </c>
      <c r="B643" s="3" t="str">
        <f>TEXT(Table1[[#This Row],[Date]],"dddd")</f>
        <v>الثلاثاء</v>
      </c>
      <c r="C643" s="3">
        <f>WEEKNUM(Table1[[#This Row],[Date]],16)</f>
        <v>8</v>
      </c>
      <c r="D643" s="3" t="str">
        <f>TEXT(Table1[[#This Row],[Date]],"mmmm")</f>
        <v>فبراير</v>
      </c>
      <c r="E643" s="3" t="str">
        <f>TEXT(Table1[[#This Row],[Date]],"yyyy")</f>
        <v>2021</v>
      </c>
      <c r="F643" s="3" t="s">
        <v>9</v>
      </c>
      <c r="G643" s="3">
        <v>649</v>
      </c>
      <c r="H643" s="5" t="s">
        <v>110</v>
      </c>
      <c r="I643" s="3" t="s">
        <v>92</v>
      </c>
      <c r="J643" s="3">
        <f>IFERROR(VLOOKUP(Table1[[#This Row],[FoamType]],$CB$1:$CC$25,2,FALSE),0)</f>
        <v>0.6</v>
      </c>
      <c r="K643" s="3">
        <v>80</v>
      </c>
      <c r="L643" s="3">
        <v>60.5</v>
      </c>
      <c r="M643" s="3">
        <v>1.5</v>
      </c>
      <c r="Q643" s="15">
        <v>15</v>
      </c>
      <c r="R643" s="3">
        <v>900</v>
      </c>
      <c r="S643" s="3">
        <v>1.6</v>
      </c>
      <c r="T643" s="3">
        <f t="shared" si="87"/>
        <v>6.9695999999999998</v>
      </c>
      <c r="U643" s="4">
        <f t="shared" si="88"/>
        <v>6.5339999999999998</v>
      </c>
      <c r="W643" s="4" t="s">
        <v>6</v>
      </c>
      <c r="X643" s="4">
        <f>IFERROR(   Table1[[#This Row],[البلوكات /م3]]+Table1[[#This Row],[البواقى
 المنصرفه
/م3]]-Table1[[#This Row],[البواقى
/م3]],0)</f>
        <v>7.32</v>
      </c>
      <c r="Y643" s="21">
        <f t="shared" si="89"/>
        <v>7.32</v>
      </c>
      <c r="Z643" s="3">
        <v>1</v>
      </c>
      <c r="AA643" s="12">
        <v>0</v>
      </c>
      <c r="AB643" s="15">
        <v>15</v>
      </c>
      <c r="AC643" s="20">
        <v>0</v>
      </c>
      <c r="AD643" s="9">
        <f>IFERROR((Table1[[#This Row],[إجمالى الإستهلاك
/م3]]-Table1[[#This Row],[الكمية 
المنتجة
/م3
 ]]),0)</f>
        <v>0.78600000000000048</v>
      </c>
      <c r="AE643" s="29">
        <f>IFERROR((Table1[[#This Row],[الهالك
/م3]]/Table1[[#This Row],[إجمالى الإستهلاك
/م3]]),0)</f>
        <v>0.10737704918032794</v>
      </c>
      <c r="AG643" s="5">
        <f>IFERROR((Table1[[#This Row],[عدد
البلوكات]]*0.12),"")</f>
        <v>0.12</v>
      </c>
      <c r="AH64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10.89</v>
      </c>
      <c r="AJ643" s="59">
        <f>IFERROR(Table1[[#This Row],[Plan Hour]]/Table1[[#This Row],[ساعات
العمل
الفعلية]],0)</f>
        <v>0</v>
      </c>
      <c r="AK643" s="1">
        <f>IFERROR((Table1[[#This Row],[الكمية 
الفعلية
/م3]]-Table1[[#This Row],[الكمية 
المنتجة
/م3
 ]]),"")</f>
        <v>0.43559999999999999</v>
      </c>
      <c r="AU643" s="18"/>
      <c r="AV643" s="18"/>
      <c r="AW643" s="1"/>
      <c r="AX643" s="1"/>
      <c r="AY643" s="1"/>
      <c r="AZ643" s="1"/>
      <c r="BA643" s="1"/>
      <c r="BB643" s="1" t="e">
        <f t="shared" si="90"/>
        <v>#DIV/0!</v>
      </c>
      <c r="BC643" s="1"/>
      <c r="BD643" s="1" t="e">
        <f t="shared" si="92"/>
        <v>#DIV/0!</v>
      </c>
      <c r="BE643" s="1"/>
      <c r="BF643" s="33">
        <f t="shared" si="91"/>
        <v>0</v>
      </c>
      <c r="BG643" s="11" t="e">
        <f t="shared" si="86"/>
        <v>#DIV/0!</v>
      </c>
      <c r="CB643"/>
      <c r="CC643"/>
      <c r="CD643"/>
      <c r="CE643" s="83"/>
      <c r="CF643"/>
      <c r="CG643"/>
      <c r="CH643"/>
      <c r="CI643"/>
      <c r="CJ643"/>
      <c r="CK643"/>
      <c r="CL643"/>
      <c r="CM643"/>
      <c r="CN643"/>
      <c r="CO643"/>
      <c r="CP643"/>
    </row>
    <row r="644" spans="1:94" ht="22.5" customHeight="1">
      <c r="A644" s="22">
        <v>44243</v>
      </c>
      <c r="B644" s="3" t="str">
        <f>TEXT(Table1[[#This Row],[Date]],"dddd")</f>
        <v>الثلاثاء</v>
      </c>
      <c r="C644" s="3">
        <f>WEEKNUM(Table1[[#This Row],[Date]],16)</f>
        <v>8</v>
      </c>
      <c r="D644" s="3" t="str">
        <f>TEXT(Table1[[#This Row],[Date]],"mmmm")</f>
        <v>فبراير</v>
      </c>
      <c r="E644" s="3" t="str">
        <f>TEXT(Table1[[#This Row],[Date]],"yyyy")</f>
        <v>2021</v>
      </c>
      <c r="F644" s="3" t="s">
        <v>9</v>
      </c>
      <c r="G644" s="3">
        <v>603</v>
      </c>
      <c r="H644" s="5" t="s">
        <v>61</v>
      </c>
      <c r="I644" s="3" t="s">
        <v>201</v>
      </c>
      <c r="J644" s="3">
        <f>IFERROR(VLOOKUP(Table1[[#This Row],[FoamType]],$CB$1:$CC$25,2,FALSE),0)</f>
        <v>1.25</v>
      </c>
      <c r="K644" s="3">
        <v>243</v>
      </c>
      <c r="L644" s="3">
        <v>110</v>
      </c>
      <c r="M644" s="3">
        <v>29</v>
      </c>
      <c r="Q644" s="15">
        <v>30</v>
      </c>
      <c r="R644" s="3">
        <v>8</v>
      </c>
      <c r="S644" s="3">
        <v>29</v>
      </c>
      <c r="T644" s="3">
        <f t="shared" si="87"/>
        <v>6.2013600000000002</v>
      </c>
      <c r="U644" s="4">
        <f t="shared" si="88"/>
        <v>6.2013600000000002</v>
      </c>
      <c r="X644" s="4">
        <f>IFERROR(   Table1[[#This Row],[البلوكات /م3]]+Table1[[#This Row],[البواقى
 المنصرفه
/م3]]-Table1[[#This Row],[البواقى
/م3]],0)</f>
        <v>0</v>
      </c>
      <c r="Y644" s="21">
        <f t="shared" si="89"/>
        <v>0</v>
      </c>
      <c r="AB644" s="15"/>
      <c r="AD644" s="9">
        <f>IFERROR((Table1[[#This Row],[إجمالى الإستهلاك
/م3]]-Table1[[#This Row],[الكمية 
المنتجة
/م3
 ]]),0)</f>
        <v>-6.2013600000000002</v>
      </c>
      <c r="AE644" s="29">
        <f>IFERROR((Table1[[#This Row],[الهالك
/م3]]/Table1[[#This Row],[إجمالى الإستهلاك
/م3]]),0)</f>
        <v>0</v>
      </c>
      <c r="AG644" s="5">
        <f>IFERROR((Table1[[#This Row],[عدد
البلوكات]]*0.12),"")</f>
        <v>0</v>
      </c>
      <c r="AH64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6.4</v>
      </c>
      <c r="AJ644" s="59">
        <f>IFERROR(Table1[[#This Row],[Plan Hour]]/Table1[[#This Row],[ساعات
العمل
الفعلية]],0)</f>
        <v>0</v>
      </c>
      <c r="AK644" s="1">
        <f>IFERROR((Table1[[#This Row],[الكمية 
الفعلية
/م3]]-Table1[[#This Row],[الكمية 
المنتجة
/م3
 ]]),"")</f>
        <v>0</v>
      </c>
      <c r="AU644" s="18"/>
      <c r="AV644" s="18"/>
      <c r="AW644" s="1"/>
      <c r="AX644" s="1"/>
      <c r="AY644" s="1"/>
      <c r="AZ644" s="1"/>
      <c r="BA644" s="1"/>
      <c r="BB644" s="1" t="e">
        <f t="shared" si="90"/>
        <v>#DIV/0!</v>
      </c>
      <c r="BC644" s="1"/>
      <c r="BD644" s="1" t="e">
        <f t="shared" si="92"/>
        <v>#DIV/0!</v>
      </c>
      <c r="BE644" s="1"/>
      <c r="BF644" s="33">
        <f t="shared" si="91"/>
        <v>0</v>
      </c>
      <c r="BG644" s="11" t="e">
        <f t="shared" si="86"/>
        <v>#DIV/0!</v>
      </c>
      <c r="CB644"/>
      <c r="CC644"/>
      <c r="CD644"/>
      <c r="CE644" s="83"/>
      <c r="CF644"/>
      <c r="CG644"/>
      <c r="CH644"/>
      <c r="CI644"/>
      <c r="CJ644"/>
      <c r="CK644"/>
      <c r="CL644"/>
      <c r="CM644"/>
      <c r="CN644"/>
      <c r="CO644"/>
      <c r="CP644"/>
    </row>
    <row r="645" spans="1:94" ht="22.5" customHeight="1">
      <c r="A645" s="22">
        <v>44243</v>
      </c>
      <c r="B645" s="3" t="str">
        <f>TEXT(Table1[[#This Row],[Date]],"dddd")</f>
        <v>الثلاثاء</v>
      </c>
      <c r="C645" s="3">
        <f>WEEKNUM(Table1[[#This Row],[Date]],16)</f>
        <v>8</v>
      </c>
      <c r="D645" s="3" t="str">
        <f>TEXT(Table1[[#This Row],[Date]],"mmmm")</f>
        <v>فبراير</v>
      </c>
      <c r="E645" s="3" t="str">
        <f>TEXT(Table1[[#This Row],[Date]],"yyyy")</f>
        <v>2021</v>
      </c>
      <c r="F645" s="3" t="s">
        <v>9</v>
      </c>
      <c r="G645" s="3">
        <v>603</v>
      </c>
      <c r="H645" s="5" t="s">
        <v>61</v>
      </c>
      <c r="I645" s="3" t="s">
        <v>201</v>
      </c>
      <c r="J645" s="3">
        <f>IFERROR(VLOOKUP(Table1[[#This Row],[FoamType]],$CB$1:$CC$25,2,FALSE),0)</f>
        <v>1.25</v>
      </c>
      <c r="K645" s="3">
        <v>240</v>
      </c>
      <c r="L645" s="3">
        <v>110</v>
      </c>
      <c r="M645" s="3">
        <v>29</v>
      </c>
      <c r="Q645" s="15">
        <v>30</v>
      </c>
      <c r="R645" s="3">
        <v>8</v>
      </c>
      <c r="S645" s="3">
        <v>29</v>
      </c>
      <c r="T645" s="3">
        <f t="shared" si="87"/>
        <v>6.1247999999999996</v>
      </c>
      <c r="U645" s="4">
        <f t="shared" si="88"/>
        <v>6.1247999999999996</v>
      </c>
      <c r="X645" s="4">
        <f>IFERROR(   Table1[[#This Row],[البلوكات /م3]]+Table1[[#This Row],[البواقى
 المنصرفه
/م3]]-Table1[[#This Row],[البواقى
/م3]],0)</f>
        <v>0</v>
      </c>
      <c r="Y645" s="21">
        <f t="shared" si="89"/>
        <v>0</v>
      </c>
      <c r="AB645" s="15"/>
      <c r="AD645" s="9">
        <f>IFERROR((Table1[[#This Row],[إجمالى الإستهلاك
/م3]]-Table1[[#This Row],[الكمية 
المنتجة
/م3
 ]]),0)</f>
        <v>-6.1247999999999996</v>
      </c>
      <c r="AE645" s="29">
        <f>IFERROR((Table1[[#This Row],[الهالك
/م3]]/Table1[[#This Row],[إجمالى الإستهلاك
/م3]]),0)</f>
        <v>0</v>
      </c>
      <c r="AG645" s="5">
        <f>IFERROR((Table1[[#This Row],[عدد
البلوكات]]*0.12),"")</f>
        <v>0</v>
      </c>
      <c r="AH64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6.4</v>
      </c>
      <c r="AJ645" s="59">
        <f>IFERROR(Table1[[#This Row],[Plan Hour]]/Table1[[#This Row],[ساعات
العمل
الفعلية]],0)</f>
        <v>0</v>
      </c>
      <c r="AK645" s="1">
        <f>IFERROR((Table1[[#This Row],[الكمية 
الفعلية
/م3]]-Table1[[#This Row],[الكمية 
المنتجة
/م3
 ]]),"")</f>
        <v>0</v>
      </c>
      <c r="AU645" s="18"/>
      <c r="AV645" s="18"/>
      <c r="AW645" s="1"/>
      <c r="AX645" s="1"/>
      <c r="AY645" s="1"/>
      <c r="AZ645" s="1"/>
      <c r="BA645" s="1"/>
      <c r="BB645" s="1" t="e">
        <f t="shared" si="90"/>
        <v>#DIV/0!</v>
      </c>
      <c r="BC645" s="1"/>
      <c r="BD645" s="1" t="e">
        <f t="shared" si="92"/>
        <v>#DIV/0!</v>
      </c>
      <c r="BE645" s="1"/>
      <c r="BF645" s="33">
        <f t="shared" si="91"/>
        <v>0</v>
      </c>
      <c r="BG645" s="11" t="e">
        <f t="shared" si="86"/>
        <v>#DIV/0!</v>
      </c>
      <c r="CB645"/>
      <c r="CC645"/>
      <c r="CD645"/>
      <c r="CE645" s="83"/>
      <c r="CF645"/>
      <c r="CG645"/>
      <c r="CH645"/>
      <c r="CI645"/>
      <c r="CJ645"/>
      <c r="CK645"/>
      <c r="CL645"/>
      <c r="CM645"/>
      <c r="CN645"/>
      <c r="CO645"/>
      <c r="CP645"/>
    </row>
    <row r="646" spans="1:94" ht="22.5" customHeight="1">
      <c r="A646" s="22">
        <v>44243</v>
      </c>
      <c r="B646" s="3" t="str">
        <f>TEXT(Table1[[#This Row],[Date]],"dddd")</f>
        <v>الثلاثاء</v>
      </c>
      <c r="C646" s="3">
        <f>WEEKNUM(Table1[[#This Row],[Date]],16)</f>
        <v>8</v>
      </c>
      <c r="D646" s="3" t="str">
        <f>TEXT(Table1[[#This Row],[Date]],"mmmm")</f>
        <v>فبراير</v>
      </c>
      <c r="E646" s="3" t="str">
        <f>TEXT(Table1[[#This Row],[Date]],"yyyy")</f>
        <v>2021</v>
      </c>
      <c r="F646" s="3" t="s">
        <v>9</v>
      </c>
      <c r="G646" s="3">
        <v>603</v>
      </c>
      <c r="H646" s="5" t="s">
        <v>61</v>
      </c>
      <c r="I646" s="3" t="s">
        <v>201</v>
      </c>
      <c r="J646" s="3">
        <f>IFERROR(VLOOKUP(Table1[[#This Row],[FoamType]],$CB$1:$CC$25,2,FALSE),0)</f>
        <v>1.25</v>
      </c>
      <c r="K646" s="3">
        <v>185</v>
      </c>
      <c r="L646" s="3">
        <v>110</v>
      </c>
      <c r="M646" s="3">
        <v>29</v>
      </c>
      <c r="Q646" s="15">
        <v>30</v>
      </c>
      <c r="R646" s="3">
        <v>8</v>
      </c>
      <c r="S646" s="3">
        <v>29</v>
      </c>
      <c r="T646" s="3">
        <f t="shared" si="87"/>
        <v>4.7211999999999996</v>
      </c>
      <c r="U646" s="4">
        <f t="shared" si="88"/>
        <v>4.7211999999999996</v>
      </c>
      <c r="X646" s="4">
        <f>IFERROR(   Table1[[#This Row],[البلوكات /م3]]+Table1[[#This Row],[البواقى
 المنصرفه
/م3]]-Table1[[#This Row],[البواقى
/م3]],0)</f>
        <v>0</v>
      </c>
      <c r="Y646" s="21">
        <f t="shared" si="89"/>
        <v>0</v>
      </c>
      <c r="AB646" s="15"/>
      <c r="AD646" s="9">
        <f>IFERROR((Table1[[#This Row],[إجمالى الإستهلاك
/م3]]-Table1[[#This Row],[الكمية 
المنتجة
/م3
 ]]),0)</f>
        <v>-4.7211999999999996</v>
      </c>
      <c r="AE646" s="29">
        <f>IFERROR((Table1[[#This Row],[الهالك
/م3]]/Table1[[#This Row],[إجمالى الإستهلاك
/م3]]),0)</f>
        <v>0</v>
      </c>
      <c r="AG646" s="5">
        <f>IFERROR((Table1[[#This Row],[عدد
البلوكات]]*0.12),"")</f>
        <v>0</v>
      </c>
      <c r="AH64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6.4</v>
      </c>
      <c r="AJ646" s="59">
        <f>IFERROR(Table1[[#This Row],[Plan Hour]]/Table1[[#This Row],[ساعات
العمل
الفعلية]],0)</f>
        <v>0</v>
      </c>
      <c r="AK646" s="1">
        <f>IFERROR((Table1[[#This Row],[الكمية 
الفعلية
/م3]]-Table1[[#This Row],[الكمية 
المنتجة
/م3
 ]]),"")</f>
        <v>0</v>
      </c>
      <c r="AU646" s="18"/>
      <c r="AV646" s="18"/>
      <c r="AW646" s="1"/>
      <c r="AX646" s="1"/>
      <c r="AY646" s="1"/>
      <c r="AZ646" s="1"/>
      <c r="BA646" s="1"/>
      <c r="BB646" s="1" t="e">
        <f t="shared" si="90"/>
        <v>#DIV/0!</v>
      </c>
      <c r="BC646" s="1"/>
      <c r="BD646" s="1" t="e">
        <f t="shared" si="92"/>
        <v>#DIV/0!</v>
      </c>
      <c r="BE646" s="1"/>
      <c r="BF646" s="33">
        <f t="shared" si="91"/>
        <v>0</v>
      </c>
      <c r="BG646" s="11" t="e">
        <f t="shared" si="86"/>
        <v>#DIV/0!</v>
      </c>
      <c r="CB646"/>
      <c r="CC646"/>
      <c r="CD646"/>
      <c r="CE646" s="83"/>
      <c r="CF646"/>
      <c r="CG646"/>
      <c r="CH646"/>
      <c r="CI646"/>
      <c r="CJ646"/>
      <c r="CK646"/>
      <c r="CL646"/>
      <c r="CM646"/>
      <c r="CN646"/>
      <c r="CO646"/>
      <c r="CP646"/>
    </row>
    <row r="647" spans="1:94" ht="22.5" customHeight="1">
      <c r="A647" s="22">
        <v>44244</v>
      </c>
      <c r="B647" s="9" t="str">
        <f>TEXT(Table1[[#This Row],[Date]],"dddd")</f>
        <v>الأربعاء</v>
      </c>
      <c r="C647" s="9">
        <f>WEEKNUM(Table1[[#This Row],[Date]],16)</f>
        <v>8</v>
      </c>
      <c r="D647" s="9" t="str">
        <f>TEXT(Table1[[#This Row],[Date]],"mmmm")</f>
        <v>فبراير</v>
      </c>
      <c r="E647" s="9" t="str">
        <f>TEXT(Table1[[#This Row],[Date]],"yyyy")</f>
        <v>2021</v>
      </c>
      <c r="F647" s="9" t="s">
        <v>9</v>
      </c>
      <c r="G647" s="9">
        <v>713</v>
      </c>
      <c r="H647" s="9"/>
      <c r="I647" s="9" t="s">
        <v>87</v>
      </c>
      <c r="J647" s="3">
        <f>IFERROR(VLOOKUP(Table1[[#This Row],[FoamType]],$CB$1:$CC$25,2,FALSE),0)</f>
        <v>2</v>
      </c>
      <c r="K647" s="9">
        <v>200</v>
      </c>
      <c r="L647" s="9">
        <v>50</v>
      </c>
      <c r="M647" s="9">
        <v>50</v>
      </c>
      <c r="N647" s="9"/>
      <c r="O647" s="9"/>
      <c r="P647" s="9"/>
      <c r="Q647" s="9">
        <v>20</v>
      </c>
      <c r="R647" s="9">
        <v>6</v>
      </c>
      <c r="S647" s="9">
        <v>50</v>
      </c>
      <c r="T647" s="9">
        <f t="shared" si="87"/>
        <v>3</v>
      </c>
      <c r="U647" s="9">
        <f t="shared" si="88"/>
        <v>3</v>
      </c>
      <c r="V647" s="9"/>
      <c r="W647" s="9">
        <v>20</v>
      </c>
      <c r="X647" s="9">
        <f>IFERROR(   Table1[[#This Row],[البلوكات /م3]]+Table1[[#This Row],[البواقى
 المنصرفه
/م3]]-Table1[[#This Row],[البواقى
/م3]],0)</f>
        <v>3</v>
      </c>
      <c r="Y647" s="9">
        <v>6</v>
      </c>
      <c r="Z647" s="9">
        <v>1</v>
      </c>
      <c r="AA647" s="9">
        <v>0</v>
      </c>
      <c r="AB647" s="9">
        <v>20</v>
      </c>
      <c r="AC647" s="9">
        <v>3</v>
      </c>
      <c r="AD647" s="9">
        <f>IFERROR((Table1[[#This Row],[إجمالى الإستهلاك
/م3]]-Table1[[#This Row],[الكمية 
المنتجة
/م3
 ]]),0)</f>
        <v>0</v>
      </c>
      <c r="AE647" s="29">
        <f>IFERROR((Table1[[#This Row],[الهالك
/م3]]/Table1[[#This Row],[إجمالى الإستهلاك
/م3]]),0)</f>
        <v>0</v>
      </c>
      <c r="AF647" s="9">
        <v>3.66</v>
      </c>
      <c r="AG647" s="9">
        <f>IFERROR((Table1[[#This Row],[عدد
البلوكات]]*0.12),"")</f>
        <v>0.12</v>
      </c>
      <c r="AH647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</v>
      </c>
      <c r="AI647" s="9">
        <v>70.5</v>
      </c>
      <c r="AJ647" s="60">
        <f>IFERROR(Table1[[#This Row],[Plan Hour]]/Table1[[#This Row],[ساعات
العمل
الفعلية]],0)</f>
        <v>2.1276595744680851E-2</v>
      </c>
      <c r="AK647" s="9">
        <f>IFERROR((Table1[[#This Row],[الكمية 
الفعلية
/م3]]-Table1[[#This Row],[الكمية 
المنتجة
/م3
 ]]),"")</f>
        <v>0</v>
      </c>
      <c r="AL647" s="9"/>
      <c r="AM647" s="9">
        <v>5.4</v>
      </c>
      <c r="AN647" s="9"/>
      <c r="AO647" s="9"/>
      <c r="AP647" s="9">
        <v>5.4</v>
      </c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 t="e">
        <f t="shared" si="90"/>
        <v>#DIV/0!</v>
      </c>
      <c r="BC647" s="9"/>
      <c r="BD647" s="9" t="e">
        <f t="shared" si="92"/>
        <v>#DIV/0!</v>
      </c>
      <c r="BE647" s="9"/>
      <c r="BF647" s="9">
        <f t="shared" si="91"/>
        <v>0</v>
      </c>
      <c r="BG647" s="9" t="e">
        <f t="shared" si="86"/>
        <v>#DIV/0!</v>
      </c>
      <c r="CB647"/>
      <c r="CC647"/>
      <c r="CD647"/>
      <c r="CE647" s="83"/>
      <c r="CF647"/>
      <c r="CG647"/>
      <c r="CH647"/>
      <c r="CI647"/>
      <c r="CJ647"/>
      <c r="CK647"/>
      <c r="CL647"/>
      <c r="CM647"/>
      <c r="CN647"/>
      <c r="CO647"/>
      <c r="CP647"/>
    </row>
    <row r="648" spans="1:94" ht="22.5" customHeight="1">
      <c r="A648" s="22">
        <v>44244</v>
      </c>
      <c r="B648" s="3" t="str">
        <f>TEXT(Table1[[#This Row],[Date]],"dddd")</f>
        <v>الأربعاء</v>
      </c>
      <c r="C648" s="3">
        <f>WEEKNUM(Table1[[#This Row],[Date]],16)</f>
        <v>8</v>
      </c>
      <c r="D648" s="3" t="str">
        <f>TEXT(Table1[[#This Row],[Date]],"mmmm")</f>
        <v>فبراير</v>
      </c>
      <c r="E648" s="3" t="str">
        <f>TEXT(Table1[[#This Row],[Date]],"yyyy")</f>
        <v>2021</v>
      </c>
      <c r="F648" s="3" t="s">
        <v>9</v>
      </c>
      <c r="G648" s="3">
        <v>671</v>
      </c>
      <c r="I648" s="3" t="s">
        <v>86</v>
      </c>
      <c r="J648" s="3">
        <f>IFERROR(VLOOKUP(Table1[[#This Row],[FoamType]],$CB$1:$CC$25,2,FALSE),0)</f>
        <v>3</v>
      </c>
      <c r="K648" s="3">
        <v>198</v>
      </c>
      <c r="L648" s="3">
        <v>98</v>
      </c>
      <c r="M648" s="3">
        <v>5</v>
      </c>
      <c r="Q648" s="15">
        <v>6</v>
      </c>
      <c r="S648" s="3">
        <v>5.2</v>
      </c>
      <c r="T648" s="3">
        <v>10.7</v>
      </c>
      <c r="U648" s="4">
        <v>10</v>
      </c>
      <c r="W648" s="4">
        <v>6</v>
      </c>
      <c r="X648" s="4">
        <f>IFERROR(   Table1[[#This Row],[البلوكات /م3]]+Table1[[#This Row],[البواقى
 المنصرفه
/م3]]-Table1[[#This Row],[البواقى
/م3]],0)</f>
        <v>11.46</v>
      </c>
      <c r="Y648" s="21">
        <f t="shared" si="89"/>
        <v>14.64</v>
      </c>
      <c r="Z648" s="3">
        <v>2</v>
      </c>
      <c r="AA648" s="12">
        <v>0</v>
      </c>
      <c r="AB648" s="15">
        <v>6</v>
      </c>
      <c r="AC648" s="20">
        <v>3.18</v>
      </c>
      <c r="AD648" s="9">
        <f>IFERROR((Table1[[#This Row],[إجمالى الإستهلاك
/م3]]-Table1[[#This Row],[الكمية 
المنتجة
/م3
 ]]),0)</f>
        <v>1.4600000000000009</v>
      </c>
      <c r="AE648" s="29">
        <f>IFERROR((Table1[[#This Row],[الهالك
/م3]]/Table1[[#This Row],[إجمالى الإستهلاك
/م3]]),0)</f>
        <v>0.12739965095986044</v>
      </c>
      <c r="AG648" s="5">
        <f>IFERROR((Table1[[#This Row],[عدد
البلوكات]]*0.12),"")</f>
        <v>0.24</v>
      </c>
      <c r="AH64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3.3333333333333335</v>
      </c>
      <c r="AJ648" s="59">
        <f>IFERROR(Table1[[#This Row],[Plan Hour]]/Table1[[#This Row],[ساعات
العمل
الفعلية]],0)</f>
        <v>0</v>
      </c>
      <c r="AK648" s="1">
        <f>IFERROR((Table1[[#This Row],[الكمية 
الفعلية
/م3]]-Table1[[#This Row],[الكمية 
المنتجة
/م3
 ]]),"")</f>
        <v>0.69999999999999929</v>
      </c>
      <c r="AU648" s="18"/>
      <c r="AV648" s="18"/>
      <c r="AW648" s="1"/>
      <c r="AX648" s="1"/>
      <c r="AY648" s="1"/>
      <c r="AZ648" s="1"/>
      <c r="BA648" s="1"/>
      <c r="BB648" s="1" t="e">
        <f t="shared" si="90"/>
        <v>#DIV/0!</v>
      </c>
      <c r="BC648" s="1"/>
      <c r="BD648" s="1" t="e">
        <f t="shared" si="92"/>
        <v>#DIV/0!</v>
      </c>
      <c r="BE648" s="1"/>
      <c r="BF648" s="33">
        <f t="shared" si="91"/>
        <v>0</v>
      </c>
      <c r="BG648" s="11" t="e">
        <f t="shared" si="86"/>
        <v>#DIV/0!</v>
      </c>
      <c r="CB648"/>
      <c r="CC648"/>
      <c r="CD648"/>
      <c r="CE648" s="83"/>
      <c r="CF648"/>
      <c r="CG648"/>
      <c r="CH648"/>
      <c r="CI648"/>
      <c r="CJ648"/>
      <c r="CK648"/>
      <c r="CL648"/>
      <c r="CM648"/>
      <c r="CN648"/>
      <c r="CO648"/>
      <c r="CP648"/>
    </row>
    <row r="649" spans="1:94" ht="22.5" customHeight="1">
      <c r="A649" s="22">
        <v>44244</v>
      </c>
      <c r="B649" s="3" t="str">
        <f>TEXT(Table1[[#This Row],[Date]],"dddd")</f>
        <v>الأربعاء</v>
      </c>
      <c r="C649" s="3">
        <f>WEEKNUM(Table1[[#This Row],[Date]],16)</f>
        <v>8</v>
      </c>
      <c r="D649" s="3" t="str">
        <f>TEXT(Table1[[#This Row],[Date]],"mmmm")</f>
        <v>فبراير</v>
      </c>
      <c r="E649" s="3" t="str">
        <f>TEXT(Table1[[#This Row],[Date]],"yyyy")</f>
        <v>2021</v>
      </c>
      <c r="F649" s="3" t="s">
        <v>9</v>
      </c>
      <c r="G649" s="3">
        <v>749</v>
      </c>
      <c r="I649" s="3" t="s">
        <v>91</v>
      </c>
      <c r="J649" s="3">
        <f>IFERROR(VLOOKUP(Table1[[#This Row],[FoamType]],$CB$1:$CC$25,2,FALSE),0)</f>
        <v>1</v>
      </c>
      <c r="K649" s="3">
        <v>100</v>
      </c>
      <c r="L649" s="3">
        <v>50</v>
      </c>
      <c r="M649" s="3">
        <v>2</v>
      </c>
      <c r="Q649" s="15">
        <v>10</v>
      </c>
      <c r="R649" s="3">
        <v>50</v>
      </c>
      <c r="S649" s="3">
        <v>2.2000000000000002</v>
      </c>
      <c r="T649" s="3">
        <f t="shared" si="87"/>
        <v>0.55000000000000004</v>
      </c>
      <c r="U649" s="4">
        <f t="shared" si="88"/>
        <v>0.5</v>
      </c>
      <c r="X649" s="4">
        <f>IFERROR(   Table1[[#This Row],[البلوكات /م3]]+Table1[[#This Row],[البواقى
 المنصرفه
/م3]]-Table1[[#This Row],[البواقى
/م3]],0)</f>
        <v>0</v>
      </c>
      <c r="Y649" s="21">
        <f t="shared" si="89"/>
        <v>0</v>
      </c>
      <c r="AB649" s="15"/>
      <c r="AD649" s="9">
        <f>IFERROR((Table1[[#This Row],[إجمالى الإستهلاك
/م3]]-Table1[[#This Row],[الكمية 
المنتجة
/م3
 ]]),0)</f>
        <v>-0.5</v>
      </c>
      <c r="AE649" s="29">
        <f>IFERROR((Table1[[#This Row],[الهالك
/م3]]/Table1[[#This Row],[إجمالى الإستهلاك
/م3]]),0)</f>
        <v>0</v>
      </c>
      <c r="AG649" s="5">
        <f>IFERROR((Table1[[#This Row],[عدد
البلوكات]]*0.12),"")</f>
        <v>0</v>
      </c>
      <c r="AH64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</v>
      </c>
      <c r="AJ649" s="59">
        <f>IFERROR(Table1[[#This Row],[Plan Hour]]/Table1[[#This Row],[ساعات
العمل
الفعلية]],0)</f>
        <v>0</v>
      </c>
      <c r="AK649" s="1">
        <f>IFERROR((Table1[[#This Row],[الكمية 
الفعلية
/م3]]-Table1[[#This Row],[الكمية 
المنتجة
/م3
 ]]),"")</f>
        <v>5.0000000000000044E-2</v>
      </c>
      <c r="AU649" s="18"/>
      <c r="AV649" s="18"/>
      <c r="AW649" s="1"/>
      <c r="AX649" s="1"/>
      <c r="AY649" s="1"/>
      <c r="AZ649" s="1"/>
      <c r="BA649" s="1"/>
      <c r="BB649" s="1" t="e">
        <f t="shared" si="90"/>
        <v>#DIV/0!</v>
      </c>
      <c r="BC649" s="1"/>
      <c r="BD649" s="1" t="e">
        <f t="shared" si="92"/>
        <v>#DIV/0!</v>
      </c>
      <c r="BE649" s="1"/>
      <c r="BF649" s="33">
        <f t="shared" si="91"/>
        <v>0</v>
      </c>
      <c r="BG649" s="11" t="e">
        <f t="shared" si="86"/>
        <v>#DIV/0!</v>
      </c>
      <c r="CB649"/>
      <c r="CC649"/>
      <c r="CD649"/>
      <c r="CE649" s="83"/>
      <c r="CF649"/>
      <c r="CG649"/>
      <c r="CH649"/>
      <c r="CI649"/>
      <c r="CJ649"/>
      <c r="CK649"/>
      <c r="CL649"/>
      <c r="CM649"/>
      <c r="CN649"/>
      <c r="CO649"/>
      <c r="CP649"/>
    </row>
    <row r="650" spans="1:94" ht="22.5" customHeight="1">
      <c r="A650" s="22">
        <v>44244</v>
      </c>
      <c r="B650" s="3" t="str">
        <f>TEXT(Table1[[#This Row],[Date]],"dddd")</f>
        <v>الأربعاء</v>
      </c>
      <c r="C650" s="3">
        <f>WEEKNUM(Table1[[#This Row],[Date]],16)</f>
        <v>8</v>
      </c>
      <c r="D650" s="3" t="str">
        <f>TEXT(Table1[[#This Row],[Date]],"mmmm")</f>
        <v>فبراير</v>
      </c>
      <c r="E650" s="3" t="str">
        <f>TEXT(Table1[[#This Row],[Date]],"yyyy")</f>
        <v>2021</v>
      </c>
      <c r="F650" s="3" t="s">
        <v>9</v>
      </c>
      <c r="G650" s="3">
        <v>768</v>
      </c>
      <c r="I650" s="3" t="s">
        <v>91</v>
      </c>
      <c r="J650" s="3">
        <f>IFERROR(VLOOKUP(Table1[[#This Row],[FoamType]],$CB$1:$CC$25,2,FALSE),0)</f>
        <v>1</v>
      </c>
      <c r="K650" s="3">
        <v>105</v>
      </c>
      <c r="L650" s="3">
        <v>30</v>
      </c>
      <c r="M650" s="3">
        <v>3</v>
      </c>
      <c r="Q650" s="15">
        <v>12</v>
      </c>
      <c r="R650" s="3">
        <v>60</v>
      </c>
      <c r="S650" s="3">
        <v>3.1</v>
      </c>
      <c r="T650" s="3">
        <f t="shared" si="87"/>
        <v>0.58589999999999998</v>
      </c>
      <c r="U650" s="4">
        <f t="shared" si="88"/>
        <v>0.56699999999999995</v>
      </c>
      <c r="X650" s="4">
        <f>IFERROR(   Table1[[#This Row],[البلوكات /م3]]+Table1[[#This Row],[البواقى
 المنصرفه
/م3]]-Table1[[#This Row],[البواقى
/م3]],0)</f>
        <v>0</v>
      </c>
      <c r="Y650" s="21">
        <f t="shared" si="89"/>
        <v>0</v>
      </c>
      <c r="AB650" s="15"/>
      <c r="AD650" s="9">
        <f>IFERROR((Table1[[#This Row],[إجمالى الإستهلاك
/م3]]-Table1[[#This Row],[الكمية 
المنتجة
/م3
 ]]),0)</f>
        <v>-0.56699999999999995</v>
      </c>
      <c r="AE650" s="29">
        <f>IFERROR((Table1[[#This Row],[الهالك
/م3]]/Table1[[#This Row],[إجمالى الإستهلاك
/م3]]),0)</f>
        <v>0</v>
      </c>
      <c r="AG650" s="5">
        <f>IFERROR((Table1[[#This Row],[عدد
البلوكات]]*0.12),"")</f>
        <v>0</v>
      </c>
      <c r="AH65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0.56699999999999995</v>
      </c>
      <c r="AJ650" s="59">
        <f>IFERROR(Table1[[#This Row],[Plan Hour]]/Table1[[#This Row],[ساعات
العمل
الفعلية]],0)</f>
        <v>0</v>
      </c>
      <c r="AK650" s="1">
        <f>IFERROR((Table1[[#This Row],[الكمية 
الفعلية
/م3]]-Table1[[#This Row],[الكمية 
المنتجة
/م3
 ]]),"")</f>
        <v>1.8900000000000028E-2</v>
      </c>
      <c r="AU650" s="18"/>
      <c r="AV650" s="18"/>
      <c r="AW650" s="1"/>
      <c r="AX650" s="1"/>
      <c r="AY650" s="1"/>
      <c r="AZ650" s="1"/>
      <c r="BA650" s="1"/>
      <c r="BB650" s="1" t="e">
        <f t="shared" si="90"/>
        <v>#DIV/0!</v>
      </c>
      <c r="BC650" s="1"/>
      <c r="BD650" s="1" t="e">
        <f t="shared" si="92"/>
        <v>#DIV/0!</v>
      </c>
      <c r="BE650" s="1"/>
      <c r="BF650" s="33">
        <f t="shared" si="91"/>
        <v>0</v>
      </c>
      <c r="BG650" s="11" t="e">
        <f t="shared" si="86"/>
        <v>#DIV/0!</v>
      </c>
      <c r="CB650"/>
      <c r="CC650"/>
      <c r="CD650"/>
      <c r="CE650" s="83"/>
      <c r="CF650"/>
      <c r="CG650"/>
      <c r="CH650"/>
      <c r="CI650"/>
      <c r="CJ650"/>
      <c r="CK650"/>
      <c r="CL650"/>
      <c r="CM650"/>
      <c r="CN650"/>
      <c r="CO650"/>
      <c r="CP650"/>
    </row>
    <row r="651" spans="1:94" ht="22.5" customHeight="1">
      <c r="A651" s="22">
        <v>44244</v>
      </c>
      <c r="B651" s="3" t="str">
        <f>TEXT(Table1[[#This Row],[Date]],"dddd")</f>
        <v>الأربعاء</v>
      </c>
      <c r="C651" s="3">
        <f>WEEKNUM(Table1[[#This Row],[Date]],16)</f>
        <v>8</v>
      </c>
      <c r="D651" s="3" t="str">
        <f>TEXT(Table1[[#This Row],[Date]],"mmmm")</f>
        <v>فبراير</v>
      </c>
      <c r="E651" s="3" t="str">
        <f>TEXT(Table1[[#This Row],[Date]],"yyyy")</f>
        <v>2021</v>
      </c>
      <c r="F651" s="3" t="s">
        <v>9</v>
      </c>
      <c r="G651" s="3">
        <v>768</v>
      </c>
      <c r="I651" s="3" t="s">
        <v>91</v>
      </c>
      <c r="J651" s="3">
        <f>IFERROR(VLOOKUP(Table1[[#This Row],[FoamType]],$CB$1:$CC$25,2,FALSE),0)</f>
        <v>1</v>
      </c>
      <c r="K651" s="3">
        <v>109</v>
      </c>
      <c r="L651" s="3">
        <v>40</v>
      </c>
      <c r="M651" s="3">
        <v>8</v>
      </c>
      <c r="Q651" s="15">
        <v>12</v>
      </c>
      <c r="R651" s="3">
        <v>10</v>
      </c>
      <c r="S651" s="3">
        <v>8.1</v>
      </c>
      <c r="T651" s="3">
        <f t="shared" si="87"/>
        <v>0.35315999999999997</v>
      </c>
      <c r="U651" s="4">
        <f t="shared" si="88"/>
        <v>0.3488</v>
      </c>
      <c r="X651" s="4">
        <f>IFERROR(   Table1[[#This Row],[البلوكات /م3]]+Table1[[#This Row],[البواقى
 المنصرفه
/م3]]-Table1[[#This Row],[البواقى
/م3]],0)</f>
        <v>0</v>
      </c>
      <c r="Y651" s="21">
        <f t="shared" si="89"/>
        <v>0</v>
      </c>
      <c r="AB651" s="15"/>
      <c r="AD651" s="9">
        <f>IFERROR((Table1[[#This Row],[إجمالى الإستهلاك
/م3]]-Table1[[#This Row],[الكمية 
المنتجة
/م3
 ]]),0)</f>
        <v>-0.3488</v>
      </c>
      <c r="AE651" s="29">
        <f>IFERROR((Table1[[#This Row],[الهالك
/م3]]/Table1[[#This Row],[إجمالى الإستهلاك
/م3]]),0)</f>
        <v>0</v>
      </c>
      <c r="AG651" s="5">
        <f>IFERROR((Table1[[#This Row],[عدد
البلوكات]]*0.12),"")</f>
        <v>0</v>
      </c>
      <c r="AH65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0.3488</v>
      </c>
      <c r="AJ651" s="59">
        <f>IFERROR(Table1[[#This Row],[Plan Hour]]/Table1[[#This Row],[ساعات
العمل
الفعلية]],0)</f>
        <v>0</v>
      </c>
      <c r="AK651" s="1">
        <f>IFERROR((Table1[[#This Row],[الكمية 
الفعلية
/م3]]-Table1[[#This Row],[الكمية 
المنتجة
/م3
 ]]),"")</f>
        <v>4.359999999999975E-3</v>
      </c>
      <c r="AU651" s="18"/>
      <c r="AV651" s="18"/>
      <c r="AW651" s="1"/>
      <c r="AX651" s="1"/>
      <c r="AY651" s="1"/>
      <c r="AZ651" s="1"/>
      <c r="BA651" s="1"/>
      <c r="BB651" s="1" t="e">
        <f t="shared" si="90"/>
        <v>#DIV/0!</v>
      </c>
      <c r="BC651" s="1"/>
      <c r="BD651" s="1" t="e">
        <f t="shared" si="92"/>
        <v>#DIV/0!</v>
      </c>
      <c r="BE651" s="1"/>
      <c r="BF651" s="33">
        <f t="shared" si="91"/>
        <v>0</v>
      </c>
      <c r="BG651" s="11" t="e">
        <f t="shared" si="86"/>
        <v>#DIV/0!</v>
      </c>
      <c r="CB651"/>
      <c r="CC651"/>
      <c r="CD651"/>
      <c r="CE651" s="83"/>
      <c r="CF651"/>
      <c r="CG651"/>
      <c r="CH651"/>
      <c r="CI651"/>
      <c r="CJ651"/>
      <c r="CK651"/>
      <c r="CL651"/>
      <c r="CM651"/>
      <c r="CN651"/>
      <c r="CO651"/>
      <c r="CP651"/>
    </row>
    <row r="652" spans="1:94" ht="22.5" customHeight="1">
      <c r="A652" s="22">
        <v>44244</v>
      </c>
      <c r="B652" s="3" t="str">
        <f>TEXT(Table1[[#This Row],[Date]],"dddd")</f>
        <v>الأربعاء</v>
      </c>
      <c r="C652" s="3">
        <f>WEEKNUM(Table1[[#This Row],[Date]],16)</f>
        <v>8</v>
      </c>
      <c r="D652" s="3" t="str">
        <f>TEXT(Table1[[#This Row],[Date]],"mmmm")</f>
        <v>فبراير</v>
      </c>
      <c r="E652" s="3" t="str">
        <f>TEXT(Table1[[#This Row],[Date]],"yyyy")</f>
        <v>2021</v>
      </c>
      <c r="F652" s="3" t="s">
        <v>9</v>
      </c>
      <c r="G652" s="3">
        <v>711</v>
      </c>
      <c r="I652" s="3" t="s">
        <v>85</v>
      </c>
      <c r="J652" s="3">
        <f>IFERROR(VLOOKUP(Table1[[#This Row],[FoamType]],$CB$1:$CC$25,2,FALSE),0)</f>
        <v>2.5</v>
      </c>
      <c r="K652" s="3">
        <v>60</v>
      </c>
      <c r="L652" s="3">
        <v>60</v>
      </c>
      <c r="M652" s="3">
        <v>50</v>
      </c>
      <c r="Q652" s="15">
        <v>17</v>
      </c>
      <c r="R652" s="3">
        <v>180</v>
      </c>
      <c r="S652" s="3">
        <v>50</v>
      </c>
      <c r="T652" s="3">
        <f t="shared" si="87"/>
        <v>32.4</v>
      </c>
      <c r="U652" s="4">
        <f t="shared" si="88"/>
        <v>32.4</v>
      </c>
      <c r="W652" s="4">
        <v>17</v>
      </c>
      <c r="X652" s="4">
        <f>IFERROR(   Table1[[#This Row],[البلوكات /م3]]+Table1[[#This Row],[البواقى
 المنصرفه
/م3]]-Table1[[#This Row],[البواقى
/م3]],0)</f>
        <v>33.4</v>
      </c>
      <c r="Y652" s="21">
        <f t="shared" si="89"/>
        <v>36.6</v>
      </c>
      <c r="Z652" s="3">
        <v>5</v>
      </c>
      <c r="AA652" s="12">
        <v>1.8</v>
      </c>
      <c r="AB652" s="15">
        <v>17</v>
      </c>
      <c r="AC652" s="20">
        <v>5</v>
      </c>
      <c r="AD652" s="9">
        <f>IFERROR((Table1[[#This Row],[إجمالى الإستهلاك
/م3]]-Table1[[#This Row],[الكمية 
المنتجة
/م3
 ]]),0)</f>
        <v>1</v>
      </c>
      <c r="AE652" s="29">
        <f>IFERROR((Table1[[#This Row],[الهالك
/م3]]/Table1[[#This Row],[إجمالى الإستهلاك
/م3]]),0)</f>
        <v>2.9940119760479042E-2</v>
      </c>
      <c r="AG652" s="5">
        <f>IFERROR((Table1[[#This Row],[عدد
البلوكات]]*0.12),"")</f>
        <v>0.6</v>
      </c>
      <c r="AH65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12.959999999999999</v>
      </c>
      <c r="AJ652" s="59">
        <f>IFERROR(Table1[[#This Row],[Plan Hour]]/Table1[[#This Row],[ساعات
العمل
الفعلية]],0)</f>
        <v>0</v>
      </c>
      <c r="AK652" s="1">
        <f>IFERROR((Table1[[#This Row],[الكمية 
الفعلية
/م3]]-Table1[[#This Row],[الكمية 
المنتجة
/م3
 ]]),"")</f>
        <v>0</v>
      </c>
      <c r="AU652" s="18"/>
      <c r="AV652" s="18"/>
      <c r="AW652" s="1"/>
      <c r="AX652" s="1"/>
      <c r="AY652" s="1"/>
      <c r="AZ652" s="1"/>
      <c r="BA652" s="1"/>
      <c r="BB652" s="1" t="e">
        <f t="shared" si="90"/>
        <v>#DIV/0!</v>
      </c>
      <c r="BC652" s="1"/>
      <c r="BD652" s="1" t="e">
        <f t="shared" si="92"/>
        <v>#DIV/0!</v>
      </c>
      <c r="BE652" s="1"/>
      <c r="BF652" s="33">
        <f t="shared" si="91"/>
        <v>0</v>
      </c>
      <c r="BG652" s="11" t="e">
        <f t="shared" si="86"/>
        <v>#DIV/0!</v>
      </c>
      <c r="CB652"/>
      <c r="CC652"/>
      <c r="CD652"/>
      <c r="CE652" s="83"/>
      <c r="CF652"/>
      <c r="CG652"/>
      <c r="CH652"/>
      <c r="CI652"/>
      <c r="CJ652"/>
      <c r="CK652"/>
      <c r="CL652"/>
      <c r="CM652"/>
      <c r="CN652"/>
      <c r="CO652"/>
      <c r="CP652"/>
    </row>
    <row r="653" spans="1:94" ht="22.5" customHeight="1">
      <c r="A653" s="22">
        <v>44244</v>
      </c>
      <c r="B653" s="3" t="str">
        <f>TEXT(Table1[[#This Row],[Date]],"dddd")</f>
        <v>الأربعاء</v>
      </c>
      <c r="C653" s="3">
        <f>WEEKNUM(Table1[[#This Row],[Date]],16)</f>
        <v>8</v>
      </c>
      <c r="D653" s="3" t="str">
        <f>TEXT(Table1[[#This Row],[Date]],"mmmm")</f>
        <v>فبراير</v>
      </c>
      <c r="E653" s="3" t="str">
        <f>TEXT(Table1[[#This Row],[Date]],"yyyy")</f>
        <v>2021</v>
      </c>
      <c r="F653" s="3" t="s">
        <v>9</v>
      </c>
      <c r="G653" s="3">
        <v>710</v>
      </c>
      <c r="I653" s="3" t="s">
        <v>85</v>
      </c>
      <c r="J653" s="3">
        <f>IFERROR(VLOOKUP(Table1[[#This Row],[FoamType]],$CB$1:$CC$25,2,FALSE),0)</f>
        <v>2.5</v>
      </c>
      <c r="K653" s="3">
        <v>40</v>
      </c>
      <c r="L653" s="3">
        <v>40</v>
      </c>
      <c r="M653" s="3">
        <v>32</v>
      </c>
      <c r="Q653" s="15">
        <v>15</v>
      </c>
      <c r="R653" s="3">
        <v>474</v>
      </c>
      <c r="S653" s="3">
        <v>32</v>
      </c>
      <c r="T653" s="3">
        <f t="shared" si="87"/>
        <v>24.268799999999999</v>
      </c>
      <c r="U653" s="4">
        <f t="shared" si="88"/>
        <v>24.268799999999999</v>
      </c>
      <c r="W653" s="4">
        <v>15</v>
      </c>
      <c r="X653" s="4">
        <f>IFERROR(   Table1[[#This Row],[البلوكات /م3]]+Table1[[#This Row],[البواقى
 المنصرفه
/م3]]-Table1[[#This Row],[البواقى
/م3]],0)</f>
        <v>26.150000000000002</v>
      </c>
      <c r="Y653" s="21">
        <f t="shared" si="89"/>
        <v>29.28</v>
      </c>
      <c r="Z653" s="3">
        <v>4</v>
      </c>
      <c r="AA653" s="12">
        <v>0</v>
      </c>
      <c r="AB653" s="15">
        <v>15</v>
      </c>
      <c r="AC653" s="20">
        <v>3.13</v>
      </c>
      <c r="AD653" s="9">
        <f>IFERROR((Table1[[#This Row],[إجمالى الإستهلاك
/م3]]-Table1[[#This Row],[الكمية 
المنتجة
/م3
 ]]),0)</f>
        <v>1.8812000000000033</v>
      </c>
      <c r="AE653" s="29">
        <f>IFERROR((Table1[[#This Row],[الهالك
/م3]]/Table1[[#This Row],[إجمالى الإستهلاك
/م3]]),0)</f>
        <v>7.1938814531548878E-2</v>
      </c>
      <c r="AG653" s="5">
        <f>IFERROR((Table1[[#This Row],[عدد
البلوكات]]*0.12),"")</f>
        <v>0.48</v>
      </c>
      <c r="AH65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9.7075199999999988</v>
      </c>
      <c r="AJ653" s="59">
        <f>IFERROR(Table1[[#This Row],[Plan Hour]]/Table1[[#This Row],[ساعات
العمل
الفعلية]],0)</f>
        <v>0</v>
      </c>
      <c r="AK653" s="1">
        <f>IFERROR((Table1[[#This Row],[الكمية 
الفعلية
/م3]]-Table1[[#This Row],[الكمية 
المنتجة
/م3
 ]]),"")</f>
        <v>0</v>
      </c>
      <c r="AU653" s="18"/>
      <c r="AV653" s="18"/>
      <c r="AW653" s="1"/>
      <c r="AX653" s="1"/>
      <c r="AY653" s="1"/>
      <c r="AZ653" s="1"/>
      <c r="BA653" s="1"/>
      <c r="BB653" s="1" t="e">
        <f t="shared" si="90"/>
        <v>#DIV/0!</v>
      </c>
      <c r="BC653" s="1"/>
      <c r="BD653" s="1" t="e">
        <f t="shared" si="92"/>
        <v>#DIV/0!</v>
      </c>
      <c r="BE653" s="1"/>
      <c r="BF653" s="33">
        <f t="shared" si="91"/>
        <v>0</v>
      </c>
      <c r="BG653" s="11" t="e">
        <f t="shared" si="86"/>
        <v>#DIV/0!</v>
      </c>
      <c r="CB653"/>
      <c r="CC653"/>
      <c r="CD653"/>
      <c r="CE653" s="83"/>
      <c r="CF653"/>
      <c r="CG653"/>
      <c r="CH653"/>
      <c r="CI653"/>
      <c r="CJ653"/>
      <c r="CK653"/>
      <c r="CL653"/>
      <c r="CM653"/>
      <c r="CN653"/>
      <c r="CO653"/>
      <c r="CP653"/>
    </row>
    <row r="654" spans="1:94" ht="22.5" customHeight="1">
      <c r="A654" s="22">
        <v>44244</v>
      </c>
      <c r="B654" s="3" t="str">
        <f>TEXT(Table1[[#This Row],[Date]],"dddd")</f>
        <v>الأربعاء</v>
      </c>
      <c r="C654" s="3">
        <f>WEEKNUM(Table1[[#This Row],[Date]],16)</f>
        <v>8</v>
      </c>
      <c r="D654" s="3" t="str">
        <f>TEXT(Table1[[#This Row],[Date]],"mmmm")</f>
        <v>فبراير</v>
      </c>
      <c r="E654" s="3" t="str">
        <f>TEXT(Table1[[#This Row],[Date]],"yyyy")</f>
        <v>2021</v>
      </c>
      <c r="F654" s="3" t="s">
        <v>9</v>
      </c>
      <c r="G654" s="3">
        <v>39</v>
      </c>
      <c r="I654" s="3" t="s">
        <v>92</v>
      </c>
      <c r="J654" s="3">
        <f>IFERROR(VLOOKUP(Table1[[#This Row],[FoamType]],$CB$1:$CC$25,2,FALSE),0)</f>
        <v>0.6</v>
      </c>
      <c r="K654" s="3">
        <v>56</v>
      </c>
      <c r="L654" s="3">
        <v>38</v>
      </c>
      <c r="M654" s="3">
        <v>3</v>
      </c>
      <c r="Q654" s="15">
        <v>8</v>
      </c>
      <c r="R654" s="3">
        <v>1100</v>
      </c>
      <c r="S654" s="3">
        <v>3.2</v>
      </c>
      <c r="T654" s="3">
        <f t="shared" si="87"/>
        <v>7.4905600000000003</v>
      </c>
      <c r="U654" s="4">
        <f t="shared" si="88"/>
        <v>7.0224000000000002</v>
      </c>
      <c r="W654" s="4" t="s">
        <v>40</v>
      </c>
      <c r="X654" s="4">
        <f>IFERROR(   Table1[[#This Row],[البلوكات /م3]]+Table1[[#This Row],[البواقى
 المنصرفه
/م3]]-Table1[[#This Row],[البواقى
/م3]],0)</f>
        <v>15.969999999999999</v>
      </c>
      <c r="Y654" s="21">
        <f t="shared" si="89"/>
        <v>21.96</v>
      </c>
      <c r="Z654" s="3">
        <v>3</v>
      </c>
      <c r="AA654" s="12">
        <v>0.72</v>
      </c>
      <c r="AB654" s="15">
        <v>8</v>
      </c>
      <c r="AC654" s="20">
        <v>6.71</v>
      </c>
      <c r="AD654" s="9">
        <f>IFERROR((Table1[[#This Row],[إجمالى الإستهلاك
/م3]]-Table1[[#This Row],[الكمية 
المنتجة
/م3
 ]]),0)</f>
        <v>8.9475999999999978</v>
      </c>
      <c r="AE654" s="29">
        <f>IFERROR((Table1[[#This Row],[الهالك
/م3]]/Table1[[#This Row],[إجمالى الإستهلاك
/م3]]),0)</f>
        <v>0.56027551659361297</v>
      </c>
      <c r="AG654" s="5">
        <f>IFERROR((Table1[[#This Row],[عدد
البلوكات]]*0.12),"")</f>
        <v>0.36</v>
      </c>
      <c r="AH65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11.704000000000001</v>
      </c>
      <c r="AJ654" s="59">
        <f>IFERROR(Table1[[#This Row],[Plan Hour]]/Table1[[#This Row],[ساعات
العمل
الفعلية]],0)</f>
        <v>0</v>
      </c>
      <c r="AK654" s="1">
        <f>IFERROR((Table1[[#This Row],[الكمية 
الفعلية
/م3]]-Table1[[#This Row],[الكمية 
المنتجة
/م3
 ]]),"")</f>
        <v>0.46816000000000013</v>
      </c>
      <c r="AU654" s="18"/>
      <c r="AV654" s="18"/>
      <c r="AW654" s="1"/>
      <c r="AX654" s="1"/>
      <c r="AY654" s="1"/>
      <c r="AZ654" s="1"/>
      <c r="BA654" s="1"/>
      <c r="BB654" s="1" t="e">
        <f t="shared" si="90"/>
        <v>#DIV/0!</v>
      </c>
      <c r="BC654" s="1"/>
      <c r="BD654" s="1" t="e">
        <f t="shared" si="92"/>
        <v>#DIV/0!</v>
      </c>
      <c r="BE654" s="1"/>
      <c r="BF654" s="33">
        <f t="shared" si="91"/>
        <v>0</v>
      </c>
      <c r="BG654" s="11" t="e">
        <f t="shared" si="86"/>
        <v>#DIV/0!</v>
      </c>
      <c r="CB654"/>
      <c r="CC654"/>
      <c r="CD654"/>
      <c r="CE654" s="83"/>
      <c r="CF654"/>
      <c r="CG654"/>
      <c r="CH654"/>
      <c r="CI654"/>
      <c r="CJ654"/>
      <c r="CK654"/>
      <c r="CL654"/>
      <c r="CM654"/>
      <c r="CN654"/>
      <c r="CO654"/>
      <c r="CP654"/>
    </row>
    <row r="655" spans="1:94" ht="22.5" customHeight="1">
      <c r="A655" s="22">
        <v>44244</v>
      </c>
      <c r="B655" s="3" t="str">
        <f>TEXT(Table1[[#This Row],[Date]],"dddd")</f>
        <v>الأربعاء</v>
      </c>
      <c r="C655" s="3">
        <f>WEEKNUM(Table1[[#This Row],[Date]],16)</f>
        <v>8</v>
      </c>
      <c r="D655" s="3" t="str">
        <f>TEXT(Table1[[#This Row],[Date]],"mmmm")</f>
        <v>فبراير</v>
      </c>
      <c r="E655" s="3" t="str">
        <f>TEXT(Table1[[#This Row],[Date]],"yyyy")</f>
        <v>2021</v>
      </c>
      <c r="F655" s="3" t="s">
        <v>9</v>
      </c>
      <c r="G655" s="3">
        <v>608</v>
      </c>
      <c r="I655" s="3" t="s">
        <v>92</v>
      </c>
      <c r="J655" s="3">
        <f>IFERROR(VLOOKUP(Table1[[#This Row],[FoamType]],$CB$1:$CC$25,2,FALSE),0)</f>
        <v>0.6</v>
      </c>
      <c r="K655" s="3">
        <v>56</v>
      </c>
      <c r="L655" s="3">
        <v>38</v>
      </c>
      <c r="M655" s="3">
        <v>2</v>
      </c>
      <c r="Q655" s="15">
        <v>8</v>
      </c>
      <c r="R655" s="3">
        <v>1400</v>
      </c>
      <c r="S655" s="3">
        <v>2.2000000000000002</v>
      </c>
      <c r="T655" s="3">
        <f t="shared" si="87"/>
        <v>6.554240000000001</v>
      </c>
      <c r="U655" s="4">
        <f t="shared" si="88"/>
        <v>5.9584000000000001</v>
      </c>
      <c r="X655" s="4">
        <f>IFERROR(   Table1[[#This Row],[البلوكات /م3]]+Table1[[#This Row],[البواقى
 المنصرفه
/م3]]-Table1[[#This Row],[البواقى
/م3]],0)</f>
        <v>0</v>
      </c>
      <c r="Y655" s="21">
        <f t="shared" si="89"/>
        <v>0</v>
      </c>
      <c r="AB655" s="15"/>
      <c r="AD655" s="9">
        <f>IFERROR((Table1[[#This Row],[إجمالى الإستهلاك
/م3]]-Table1[[#This Row],[الكمية 
المنتجة
/م3
 ]]),0)</f>
        <v>-5.9584000000000001</v>
      </c>
      <c r="AE655" s="29">
        <f>IFERROR((Table1[[#This Row],[الهالك
/م3]]/Table1[[#This Row],[إجمالى الإستهلاك
/م3]]),0)</f>
        <v>0</v>
      </c>
      <c r="AG655" s="5">
        <f>IFERROR((Table1[[#This Row],[عدد
البلوكات]]*0.12),"")</f>
        <v>0</v>
      </c>
      <c r="AH65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9.9306666666666672</v>
      </c>
      <c r="AJ655" s="59">
        <f>IFERROR(Table1[[#This Row],[Plan Hour]]/Table1[[#This Row],[ساعات
العمل
الفعلية]],0)</f>
        <v>0</v>
      </c>
      <c r="AK655" s="1">
        <f>IFERROR((Table1[[#This Row],[الكمية 
الفعلية
/م3]]-Table1[[#This Row],[الكمية 
المنتجة
/م3
 ]]),"")</f>
        <v>0.59584000000000081</v>
      </c>
      <c r="AU655" s="18"/>
      <c r="AV655" s="18"/>
      <c r="AW655" s="1"/>
      <c r="AX655" s="1"/>
      <c r="AY655" s="1"/>
      <c r="AZ655" s="1"/>
      <c r="BA655" s="1"/>
      <c r="BB655" s="1" t="e">
        <f t="shared" si="90"/>
        <v>#DIV/0!</v>
      </c>
      <c r="BC655" s="1"/>
      <c r="BD655" s="1" t="e">
        <f t="shared" si="92"/>
        <v>#DIV/0!</v>
      </c>
      <c r="BE655" s="1"/>
      <c r="BF655" s="33">
        <f t="shared" si="91"/>
        <v>0</v>
      </c>
      <c r="BG655" s="11" t="e">
        <f t="shared" si="86"/>
        <v>#DIV/0!</v>
      </c>
      <c r="CB655"/>
      <c r="CC655"/>
      <c r="CD655"/>
      <c r="CE655" s="83"/>
      <c r="CF655"/>
      <c r="CG655"/>
      <c r="CH655"/>
      <c r="CI655"/>
      <c r="CJ655"/>
      <c r="CK655"/>
      <c r="CL655"/>
      <c r="CM655"/>
      <c r="CN655"/>
      <c r="CO655"/>
      <c r="CP655"/>
    </row>
    <row r="656" spans="1:94" ht="22.5" customHeight="1">
      <c r="A656" s="22">
        <v>44244</v>
      </c>
      <c r="B656" s="3" t="str">
        <f>TEXT(Table1[[#This Row],[Date]],"dddd")</f>
        <v>الأربعاء</v>
      </c>
      <c r="C656" s="3">
        <f>WEEKNUM(Table1[[#This Row],[Date]],16)</f>
        <v>8</v>
      </c>
      <c r="D656" s="3" t="str">
        <f>TEXT(Table1[[#This Row],[Date]],"mmmm")</f>
        <v>فبراير</v>
      </c>
      <c r="E656" s="3" t="str">
        <f>TEXT(Table1[[#This Row],[Date]],"yyyy")</f>
        <v>2021</v>
      </c>
      <c r="F656" s="3" t="s">
        <v>9</v>
      </c>
      <c r="G656" s="3">
        <v>715</v>
      </c>
      <c r="I656" s="3" t="s">
        <v>92</v>
      </c>
      <c r="J656" s="3">
        <f>IFERROR(VLOOKUP(Table1[[#This Row],[FoamType]],$CB$1:$CC$25,2,FALSE),0)</f>
        <v>0.6</v>
      </c>
      <c r="K656" s="3">
        <v>48</v>
      </c>
      <c r="L656" s="3">
        <v>16</v>
      </c>
      <c r="M656" s="3">
        <v>0.5</v>
      </c>
      <c r="Q656" s="15">
        <v>15</v>
      </c>
      <c r="R656" s="3">
        <v>2500</v>
      </c>
      <c r="S656" s="3">
        <v>0.6</v>
      </c>
      <c r="T656" s="3">
        <f t="shared" si="87"/>
        <v>1.1519999999999999</v>
      </c>
      <c r="U656" s="4">
        <f t="shared" si="88"/>
        <v>0.96</v>
      </c>
      <c r="X656" s="4">
        <f>IFERROR(   Table1[[#This Row],[البلوكات /م3]]+Table1[[#This Row],[البواقى
 المنصرفه
/م3]]-Table1[[#This Row],[البواقى
/م3]],0)</f>
        <v>1.38</v>
      </c>
      <c r="Y656" s="21">
        <f t="shared" si="89"/>
        <v>0</v>
      </c>
      <c r="Z656" s="3">
        <v>0</v>
      </c>
      <c r="AA656" s="12">
        <v>1.38</v>
      </c>
      <c r="AB656" s="15">
        <v>15</v>
      </c>
      <c r="AC656" s="20">
        <v>0</v>
      </c>
      <c r="AD656" s="9">
        <f>IFERROR((Table1[[#This Row],[إجمالى الإستهلاك
/م3]]-Table1[[#This Row],[الكمية 
المنتجة
/م3
 ]]),0)</f>
        <v>0.41999999999999993</v>
      </c>
      <c r="AE656" s="29">
        <f>IFERROR((Table1[[#This Row],[الهالك
/م3]]/Table1[[#This Row],[إجمالى الإستهلاك
/م3]]),0)</f>
        <v>0.30434782608695649</v>
      </c>
      <c r="AG656" s="5">
        <f>IFERROR((Table1[[#This Row],[عدد
البلوكات]]*0.12),"")</f>
        <v>0</v>
      </c>
      <c r="AH65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656" s="59">
        <f>IFERROR(Table1[[#This Row],[Plan Hour]]/Table1[[#This Row],[ساعات
العمل
الفعلية]],0)</f>
        <v>0</v>
      </c>
      <c r="AK656" s="1">
        <f>IFERROR((Table1[[#This Row],[الكمية 
الفعلية
/م3]]-Table1[[#This Row],[الكمية 
المنتجة
/م3
 ]]),"")</f>
        <v>0.19199999999999995</v>
      </c>
      <c r="AU656" s="18"/>
      <c r="AV656" s="18"/>
      <c r="AW656" s="1"/>
      <c r="AX656" s="1"/>
      <c r="AY656" s="1"/>
      <c r="AZ656" s="1"/>
      <c r="BA656" s="1"/>
      <c r="BB656" s="1" t="e">
        <f t="shared" si="90"/>
        <v>#DIV/0!</v>
      </c>
      <c r="BC656" s="1"/>
      <c r="BD656" s="1" t="e">
        <f t="shared" si="92"/>
        <v>#DIV/0!</v>
      </c>
      <c r="BE656" s="1"/>
      <c r="BF656" s="33">
        <f t="shared" si="91"/>
        <v>0</v>
      </c>
      <c r="BG656" s="11" t="e">
        <f t="shared" si="86"/>
        <v>#DIV/0!</v>
      </c>
      <c r="CB656"/>
      <c r="CC656"/>
      <c r="CD656"/>
      <c r="CE656" s="83"/>
      <c r="CF656"/>
      <c r="CG656"/>
      <c r="CH656"/>
      <c r="CI656"/>
      <c r="CJ656"/>
      <c r="CK656"/>
      <c r="CL656"/>
      <c r="CM656"/>
      <c r="CN656"/>
      <c r="CO656"/>
      <c r="CP656"/>
    </row>
    <row r="657" spans="1:94" ht="22.5" customHeight="1">
      <c r="A657" s="22">
        <v>44244</v>
      </c>
      <c r="B657" s="3" t="str">
        <f>TEXT(Table1[[#This Row],[Date]],"dddd")</f>
        <v>الأربعاء</v>
      </c>
      <c r="C657" s="3">
        <f>WEEKNUM(Table1[[#This Row],[Date]],16)</f>
        <v>8</v>
      </c>
      <c r="D657" s="3" t="str">
        <f>TEXT(Table1[[#This Row],[Date]],"mmmm")</f>
        <v>فبراير</v>
      </c>
      <c r="E657" s="3" t="str">
        <f>TEXT(Table1[[#This Row],[Date]],"yyyy")</f>
        <v>2021</v>
      </c>
      <c r="F657" s="3" t="s">
        <v>9</v>
      </c>
      <c r="G657" s="3">
        <v>716</v>
      </c>
      <c r="I657" s="3" t="s">
        <v>92</v>
      </c>
      <c r="J657" s="3">
        <f>IFERROR(VLOOKUP(Table1[[#This Row],[FoamType]],$CB$1:$CC$25,2,FALSE),0)</f>
        <v>0.6</v>
      </c>
      <c r="K657" s="3">
        <v>19</v>
      </c>
      <c r="L657" s="3">
        <v>9</v>
      </c>
      <c r="M657" s="3">
        <v>2</v>
      </c>
      <c r="Q657" s="15" t="s">
        <v>40</v>
      </c>
      <c r="R657" s="3">
        <v>14620</v>
      </c>
      <c r="S657" s="3">
        <v>2.2000000000000002</v>
      </c>
      <c r="T657" s="3">
        <f t="shared" si="87"/>
        <v>5.5000439999999999</v>
      </c>
      <c r="U657" s="4">
        <f t="shared" si="88"/>
        <v>5.0000400000000003</v>
      </c>
      <c r="W657" s="4" t="s">
        <v>40</v>
      </c>
      <c r="X657" s="4">
        <f>IFERROR(   Table1[[#This Row],[البلوكات /م3]]+Table1[[#This Row],[البواقى
 المنصرفه
/م3]]-Table1[[#This Row],[البواقى
/م3]],0)</f>
        <v>10.16</v>
      </c>
      <c r="Y657" s="21">
        <f t="shared" si="89"/>
        <v>14.64</v>
      </c>
      <c r="Z657" s="3">
        <v>2</v>
      </c>
      <c r="AA657" s="12">
        <v>1.52</v>
      </c>
      <c r="AB657" s="15">
        <v>8</v>
      </c>
      <c r="AC657" s="20">
        <v>6</v>
      </c>
      <c r="AD657" s="9">
        <f>IFERROR((Table1[[#This Row],[إجمالى الإستهلاك
/م3]]-Table1[[#This Row],[الكمية 
المنتجة
/م3
 ]]),0)</f>
        <v>5.1599599999999999</v>
      </c>
      <c r="AE657" s="29">
        <f>IFERROR((Table1[[#This Row],[الهالك
/م3]]/Table1[[#This Row],[إجمالى الإستهلاك
/م3]]),0)</f>
        <v>0.50787007874015744</v>
      </c>
      <c r="AG657" s="5">
        <f>IFERROR((Table1[[#This Row],[عدد
البلوكات]]*0.12),"")</f>
        <v>0.24</v>
      </c>
      <c r="AH65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8.333400000000001</v>
      </c>
      <c r="AJ657" s="59">
        <f>IFERROR(Table1[[#This Row],[Plan Hour]]/Table1[[#This Row],[ساعات
العمل
الفعلية]],0)</f>
        <v>0</v>
      </c>
      <c r="AK657" s="1">
        <f>IFERROR((Table1[[#This Row],[الكمية 
الفعلية
/م3]]-Table1[[#This Row],[الكمية 
المنتجة
/م3
 ]]),"")</f>
        <v>0.50000399999999967</v>
      </c>
      <c r="AU657" s="18"/>
      <c r="AV657" s="18"/>
      <c r="AW657" s="1"/>
      <c r="AX657" s="1"/>
      <c r="AY657" s="1"/>
      <c r="AZ657" s="1"/>
      <c r="BA657" s="1"/>
      <c r="BB657" s="1" t="e">
        <f t="shared" si="90"/>
        <v>#DIV/0!</v>
      </c>
      <c r="BC657" s="1"/>
      <c r="BD657" s="1" t="e">
        <f t="shared" si="92"/>
        <v>#DIV/0!</v>
      </c>
      <c r="BE657" s="1"/>
      <c r="BF657" s="33">
        <f t="shared" si="91"/>
        <v>0</v>
      </c>
      <c r="BG657" s="11" t="e">
        <f t="shared" si="86"/>
        <v>#DIV/0!</v>
      </c>
      <c r="CB657"/>
      <c r="CC657"/>
      <c r="CD657"/>
      <c r="CE657" s="83"/>
      <c r="CF657"/>
      <c r="CG657"/>
      <c r="CH657"/>
      <c r="CI657"/>
      <c r="CJ657"/>
      <c r="CK657"/>
      <c r="CL657"/>
      <c r="CM657"/>
      <c r="CN657"/>
      <c r="CO657"/>
      <c r="CP657"/>
    </row>
    <row r="658" spans="1:94" ht="22.5" customHeight="1">
      <c r="A658" s="22">
        <v>44244</v>
      </c>
      <c r="B658" s="3" t="str">
        <f>TEXT(Table1[[#This Row],[Date]],"dddd")</f>
        <v>الأربعاء</v>
      </c>
      <c r="C658" s="3">
        <f>WEEKNUM(Table1[[#This Row],[Date]],16)</f>
        <v>8</v>
      </c>
      <c r="D658" s="3" t="str">
        <f>TEXT(Table1[[#This Row],[Date]],"mmmm")</f>
        <v>فبراير</v>
      </c>
      <c r="E658" s="3" t="str">
        <f>TEXT(Table1[[#This Row],[Date]],"yyyy")</f>
        <v>2021</v>
      </c>
      <c r="F658" s="3" t="s">
        <v>9</v>
      </c>
      <c r="G658" s="3">
        <v>717</v>
      </c>
      <c r="I658" s="3" t="s">
        <v>92</v>
      </c>
      <c r="J658" s="3">
        <f>IFERROR(VLOOKUP(Table1[[#This Row],[FoamType]],$CB$1:$CC$25,2,FALSE),0)</f>
        <v>0.6</v>
      </c>
      <c r="K658" s="3">
        <v>35</v>
      </c>
      <c r="L658" s="3">
        <v>15</v>
      </c>
      <c r="M658" s="3">
        <v>2</v>
      </c>
      <c r="Q658" s="15" t="s">
        <v>40</v>
      </c>
      <c r="R658" s="3">
        <v>3371</v>
      </c>
      <c r="S658" s="3">
        <v>2.2000000000000002</v>
      </c>
      <c r="T658" s="3">
        <f t="shared" si="87"/>
        <v>3.8935050000000007</v>
      </c>
      <c r="U658" s="4">
        <f t="shared" si="88"/>
        <v>3.5395500000000002</v>
      </c>
      <c r="X658" s="4">
        <f>IFERROR(   Table1[[#This Row],[البلوكات /م3]]+Table1[[#This Row],[البواقى
 المنصرفه
/م3]]-Table1[[#This Row],[البواقى
/م3]],0)</f>
        <v>0</v>
      </c>
      <c r="Y658" s="21">
        <f t="shared" si="89"/>
        <v>0</v>
      </c>
      <c r="AB658" s="15"/>
      <c r="AD658" s="9">
        <f>IFERROR((Table1[[#This Row],[إجمالى الإستهلاك
/م3]]-Table1[[#This Row],[الكمية 
المنتجة
/م3
 ]]),0)</f>
        <v>-3.5395500000000002</v>
      </c>
      <c r="AE658" s="29">
        <f>IFERROR((Table1[[#This Row],[الهالك
/م3]]/Table1[[#This Row],[إجمالى الإستهلاك
/م3]]),0)</f>
        <v>0</v>
      </c>
      <c r="AG658" s="5">
        <f>IFERROR((Table1[[#This Row],[عدد
البلوكات]]*0.12),"")</f>
        <v>0</v>
      </c>
      <c r="AH65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5.8992500000000003</v>
      </c>
      <c r="AJ658" s="59">
        <f>IFERROR(Table1[[#This Row],[Plan Hour]]/Table1[[#This Row],[ساعات
العمل
الفعلية]],0)</f>
        <v>0</v>
      </c>
      <c r="AK658" s="1">
        <f>IFERROR((Table1[[#This Row],[الكمية 
الفعلية
/م3]]-Table1[[#This Row],[الكمية 
المنتجة
/م3
 ]]),"")</f>
        <v>0.35395500000000046</v>
      </c>
      <c r="AU658" s="18"/>
      <c r="AV658" s="18"/>
      <c r="AW658" s="1"/>
      <c r="AX658" s="1"/>
      <c r="AY658" s="1"/>
      <c r="AZ658" s="1"/>
      <c r="BA658" s="1"/>
      <c r="BB658" s="1" t="e">
        <f t="shared" si="90"/>
        <v>#DIV/0!</v>
      </c>
      <c r="BC658" s="1"/>
      <c r="BD658" s="1" t="e">
        <f t="shared" si="92"/>
        <v>#DIV/0!</v>
      </c>
      <c r="BE658" s="1"/>
      <c r="BF658" s="33">
        <f t="shared" si="91"/>
        <v>0</v>
      </c>
      <c r="BG658" s="11" t="e">
        <f t="shared" si="86"/>
        <v>#DIV/0!</v>
      </c>
      <c r="CB658"/>
      <c r="CC658"/>
      <c r="CD658"/>
      <c r="CE658" s="83"/>
      <c r="CF658"/>
      <c r="CG658"/>
      <c r="CH658"/>
      <c r="CI658"/>
      <c r="CJ658"/>
      <c r="CK658"/>
      <c r="CL658"/>
      <c r="CM658"/>
      <c r="CN658"/>
      <c r="CO658"/>
      <c r="CP658"/>
    </row>
    <row r="659" spans="1:94" ht="22.5" customHeight="1">
      <c r="A659" s="22">
        <v>44244</v>
      </c>
      <c r="B659" s="3" t="str">
        <f>TEXT(Table1[[#This Row],[Date]],"dddd")</f>
        <v>الأربعاء</v>
      </c>
      <c r="C659" s="3">
        <f>WEEKNUM(Table1[[#This Row],[Date]],16)</f>
        <v>8</v>
      </c>
      <c r="D659" s="3" t="str">
        <f>TEXT(Table1[[#This Row],[Date]],"mmmm")</f>
        <v>فبراير</v>
      </c>
      <c r="E659" s="3" t="str">
        <f>TEXT(Table1[[#This Row],[Date]],"yyyy")</f>
        <v>2021</v>
      </c>
      <c r="F659" s="3" t="s">
        <v>9</v>
      </c>
      <c r="G659" s="3">
        <v>768</v>
      </c>
      <c r="I659" s="3" t="s">
        <v>92</v>
      </c>
      <c r="J659" s="3">
        <f>IFERROR(VLOOKUP(Table1[[#This Row],[FoamType]],$CB$1:$CC$25,2,FALSE),0)</f>
        <v>0.6</v>
      </c>
      <c r="K659" s="3">
        <v>40.5</v>
      </c>
      <c r="L659" s="3">
        <v>20</v>
      </c>
      <c r="M659" s="3">
        <v>5</v>
      </c>
      <c r="Q659" s="15">
        <v>12</v>
      </c>
      <c r="R659" s="3">
        <v>150</v>
      </c>
      <c r="S659" s="3">
        <v>5.0999999999999996</v>
      </c>
      <c r="T659" s="3">
        <f t="shared" si="87"/>
        <v>0.61965000000000003</v>
      </c>
      <c r="U659" s="4">
        <f t="shared" si="88"/>
        <v>0.60750000000000004</v>
      </c>
      <c r="W659" s="4">
        <v>12</v>
      </c>
      <c r="X659" s="4">
        <f>IFERROR(   Table1[[#This Row],[البلوكات /م3]]+Table1[[#This Row],[البواقى
 المنصرفه
/م3]]-Table1[[#This Row],[البواقى
/م3]],0)</f>
        <v>2.3600000000000003</v>
      </c>
      <c r="Y659" s="21">
        <f t="shared" si="89"/>
        <v>7.32</v>
      </c>
      <c r="Z659" s="3">
        <v>1</v>
      </c>
      <c r="AA659" s="12">
        <v>0</v>
      </c>
      <c r="AB659" s="15">
        <v>12</v>
      </c>
      <c r="AC659" s="20">
        <v>4.96</v>
      </c>
      <c r="AD659" s="9">
        <f>IFERROR((Table1[[#This Row],[إجمالى الإستهلاك
/م3]]-Table1[[#This Row],[الكمية 
المنتجة
/م3
 ]]),0)</f>
        <v>1.7525000000000004</v>
      </c>
      <c r="AE659" s="29">
        <f>IFERROR((Table1[[#This Row],[الهالك
/م3]]/Table1[[#This Row],[إجمالى الإستهلاك
/م3]]),0)</f>
        <v>0.74258474576271194</v>
      </c>
      <c r="AG659" s="5">
        <f>IFERROR((Table1[[#This Row],[عدد
البلوكات]]*0.12),"")</f>
        <v>0.12</v>
      </c>
      <c r="AH65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1.0125000000000002</v>
      </c>
      <c r="AJ659" s="59">
        <f>IFERROR(Table1[[#This Row],[Plan Hour]]/Table1[[#This Row],[ساعات
العمل
الفعلية]],0)</f>
        <v>0</v>
      </c>
      <c r="AK659" s="1">
        <f>IFERROR((Table1[[#This Row],[الكمية 
الفعلية
/م3]]-Table1[[#This Row],[الكمية 
المنتجة
/م3
 ]]),"")</f>
        <v>1.2149999999999994E-2</v>
      </c>
      <c r="AU659" s="18"/>
      <c r="AV659" s="18"/>
      <c r="AW659" s="1"/>
      <c r="AX659" s="1"/>
      <c r="AY659" s="1"/>
      <c r="AZ659" s="1"/>
      <c r="BA659" s="1"/>
      <c r="BB659" s="1" t="e">
        <f t="shared" si="90"/>
        <v>#DIV/0!</v>
      </c>
      <c r="BC659" s="1"/>
      <c r="BD659" s="1" t="e">
        <f t="shared" si="92"/>
        <v>#DIV/0!</v>
      </c>
      <c r="BE659" s="1"/>
      <c r="BF659" s="33">
        <f t="shared" si="91"/>
        <v>0</v>
      </c>
      <c r="BG659" s="11" t="e">
        <f t="shared" ref="BG659:BG723" si="93">(BD659*BE659)/7.32</f>
        <v>#DIV/0!</v>
      </c>
      <c r="CB659"/>
      <c r="CC659"/>
      <c r="CD659"/>
      <c r="CE659" s="83"/>
      <c r="CF659"/>
      <c r="CG659"/>
      <c r="CH659"/>
      <c r="CI659"/>
      <c r="CJ659"/>
      <c r="CK659"/>
      <c r="CL659"/>
      <c r="CM659"/>
      <c r="CN659"/>
      <c r="CO659"/>
      <c r="CP659"/>
    </row>
    <row r="660" spans="1:94" ht="22.5" customHeight="1">
      <c r="A660" s="22">
        <v>44244</v>
      </c>
      <c r="B660" s="9" t="str">
        <f>TEXT(Table1[[#This Row],[Date]],"dddd")</f>
        <v>الأربعاء</v>
      </c>
      <c r="C660" s="9">
        <f>WEEKNUM(Table1[[#This Row],[Date]],16)</f>
        <v>8</v>
      </c>
      <c r="D660" s="9" t="str">
        <f>TEXT(Table1[[#This Row],[Date]],"mmmm")</f>
        <v>فبراير</v>
      </c>
      <c r="E660" s="9" t="str">
        <f>TEXT(Table1[[#This Row],[Date]],"yyyy")</f>
        <v>2021</v>
      </c>
      <c r="F660" s="9" t="s">
        <v>8</v>
      </c>
      <c r="G660" s="9">
        <v>603</v>
      </c>
      <c r="H660" s="5" t="s">
        <v>61</v>
      </c>
      <c r="I660" s="9" t="s">
        <v>201</v>
      </c>
      <c r="J660" s="3">
        <f>IFERROR(VLOOKUP(Table1[[#This Row],[FoamType]],$CB$1:$CC$25,2,FALSE),0)</f>
        <v>1.25</v>
      </c>
      <c r="K660" s="9">
        <v>243</v>
      </c>
      <c r="L660" s="9">
        <v>110</v>
      </c>
      <c r="M660" s="9">
        <v>29</v>
      </c>
      <c r="N660" s="9"/>
      <c r="O660" s="9"/>
      <c r="P660" s="9"/>
      <c r="Q660" s="9">
        <v>30</v>
      </c>
      <c r="R660" s="9">
        <v>8</v>
      </c>
      <c r="S660" s="9">
        <v>29</v>
      </c>
      <c r="T660" s="9">
        <f t="shared" si="87"/>
        <v>6.2013600000000002</v>
      </c>
      <c r="U660" s="9">
        <f t="shared" si="88"/>
        <v>6.2013600000000002</v>
      </c>
      <c r="V660" s="9"/>
      <c r="W660" s="9"/>
      <c r="X660" s="9">
        <f>IFERROR(   Table1[[#This Row],[البلوكات /م3]]+Table1[[#This Row],[البواقى
 المنصرفه
/م3]]-Table1[[#This Row],[البواقى
/م3]],0)</f>
        <v>14.965199999999999</v>
      </c>
      <c r="Y660" s="9">
        <f t="shared" si="89"/>
        <v>0</v>
      </c>
      <c r="Z660" s="9">
        <v>0</v>
      </c>
      <c r="AA660" s="9">
        <v>14.965199999999999</v>
      </c>
      <c r="AB660" s="9">
        <v>30</v>
      </c>
      <c r="AC660" s="9">
        <v>0</v>
      </c>
      <c r="AD660" s="9">
        <f>IFERROR((Table1[[#This Row],[إجمالى الإستهلاك
/م3]]-Table1[[#This Row],[الكمية 
المنتجة
/م3
 ]]),0)</f>
        <v>8.7638399999999983</v>
      </c>
      <c r="AE660" s="29">
        <f>IFERROR((Table1[[#This Row],[الهالك
/م3]]/Table1[[#This Row],[إجمالى الإستهلاك
/م3]]),0)</f>
        <v>0.58561462593216251</v>
      </c>
      <c r="AF660" s="9"/>
      <c r="AG660" s="9">
        <f>IFERROR((Table1[[#This Row],[عدد
البلوكات]]*0.12),"")</f>
        <v>0</v>
      </c>
      <c r="AH660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6.4</v>
      </c>
      <c r="AI660" s="9">
        <v>206</v>
      </c>
      <c r="AJ660" s="60">
        <f>IFERROR(Table1[[#This Row],[Plan Hour]]/Table1[[#This Row],[ساعات
العمل
الفعلية]],0)</f>
        <v>3.1067961165048546E-2</v>
      </c>
      <c r="AK660" s="9">
        <f>IFERROR((Table1[[#This Row],[الكمية 
الفعلية
/م3]]-Table1[[#This Row],[الكمية 
المنتجة
/م3
 ]]),"")</f>
        <v>0</v>
      </c>
      <c r="AL660" s="9"/>
      <c r="AM660" s="9"/>
      <c r="AN660" s="9"/>
      <c r="AO660" s="9"/>
      <c r="AP660" s="9">
        <v>0</v>
      </c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 t="e">
        <f t="shared" si="90"/>
        <v>#DIV/0!</v>
      </c>
      <c r="BC660" s="9"/>
      <c r="BD660" s="9" t="e">
        <f t="shared" si="92"/>
        <v>#DIV/0!</v>
      </c>
      <c r="BE660" s="9"/>
      <c r="BF660" s="9">
        <f t="shared" si="91"/>
        <v>0</v>
      </c>
      <c r="BG660" s="9" t="e">
        <f t="shared" si="93"/>
        <v>#DIV/0!</v>
      </c>
      <c r="CB660"/>
      <c r="CC660"/>
      <c r="CD660"/>
      <c r="CE660" s="83"/>
      <c r="CF660"/>
      <c r="CG660"/>
      <c r="CH660"/>
      <c r="CI660"/>
      <c r="CJ660"/>
      <c r="CK660"/>
      <c r="CL660"/>
      <c r="CM660"/>
      <c r="CN660"/>
      <c r="CO660"/>
      <c r="CP660"/>
    </row>
    <row r="661" spans="1:94" ht="22.5" customHeight="1">
      <c r="A661" s="22">
        <v>44244</v>
      </c>
      <c r="B661" s="3" t="str">
        <f>TEXT(Table1[[#This Row],[Date]],"dddd")</f>
        <v>الأربعاء</v>
      </c>
      <c r="C661" s="3">
        <f>WEEKNUM(Table1[[#This Row],[Date]],16)</f>
        <v>8</v>
      </c>
      <c r="D661" s="3" t="str">
        <f>TEXT(Table1[[#This Row],[Date]],"mmmm")</f>
        <v>فبراير</v>
      </c>
      <c r="E661" s="3" t="str">
        <f>TEXT(Table1[[#This Row],[Date]],"yyyy")</f>
        <v>2021</v>
      </c>
      <c r="F661" s="3" t="s">
        <v>8</v>
      </c>
      <c r="G661" s="3">
        <v>603</v>
      </c>
      <c r="H661" s="5" t="s">
        <v>61</v>
      </c>
      <c r="I661" s="3" t="s">
        <v>201</v>
      </c>
      <c r="J661" s="3">
        <f>IFERROR(VLOOKUP(Table1[[#This Row],[FoamType]],$CB$1:$CC$25,2,FALSE),0)</f>
        <v>1.25</v>
      </c>
      <c r="K661" s="3">
        <v>240</v>
      </c>
      <c r="L661" s="3">
        <v>110</v>
      </c>
      <c r="M661" s="3">
        <v>29</v>
      </c>
      <c r="Q661" s="15">
        <v>30</v>
      </c>
      <c r="R661" s="3">
        <v>9</v>
      </c>
      <c r="S661" s="3">
        <v>29</v>
      </c>
      <c r="T661" s="3">
        <f t="shared" si="87"/>
        <v>6.8903999999999996</v>
      </c>
      <c r="U661" s="4">
        <f t="shared" si="88"/>
        <v>6.8903999999999996</v>
      </c>
      <c r="X661" s="4">
        <f>IFERROR(   Table1[[#This Row],[البلوكات /م3]]+Table1[[#This Row],[البواقى
 المنصرفه
/م3]]-Table1[[#This Row],[البواقى
/م3]],0)</f>
        <v>0</v>
      </c>
      <c r="Y661" s="21">
        <f t="shared" si="89"/>
        <v>0</v>
      </c>
      <c r="AB661" s="15"/>
      <c r="AD661" s="9">
        <f>IFERROR((Table1[[#This Row],[إجمالى الإستهلاك
/م3]]-Table1[[#This Row],[الكمية 
المنتجة
/م3
 ]]),0)</f>
        <v>-6.8903999999999996</v>
      </c>
      <c r="AE661" s="29">
        <f>IFERROR((Table1[[#This Row],[الهالك
/م3]]/Table1[[#This Row],[إجمالى الإستهلاك
/م3]]),0)</f>
        <v>0</v>
      </c>
      <c r="AG661" s="5">
        <f>IFERROR((Table1[[#This Row],[عدد
البلوكات]]*0.12),"")</f>
        <v>0</v>
      </c>
      <c r="AH66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7.2</v>
      </c>
      <c r="AJ661" s="59">
        <f>IFERROR(Table1[[#This Row],[Plan Hour]]/Table1[[#This Row],[ساعات
العمل
الفعلية]],0)</f>
        <v>0</v>
      </c>
      <c r="AK661" s="1">
        <f>IFERROR((Table1[[#This Row],[الكمية 
الفعلية
/م3]]-Table1[[#This Row],[الكمية 
المنتجة
/م3
 ]]),"")</f>
        <v>0</v>
      </c>
      <c r="AU661" s="18"/>
      <c r="AV661" s="18"/>
      <c r="AW661" s="1"/>
      <c r="AX661" s="1"/>
      <c r="AY661" s="1"/>
      <c r="AZ661" s="1"/>
      <c r="BA661" s="1"/>
      <c r="BB661" s="1" t="e">
        <f t="shared" si="90"/>
        <v>#DIV/0!</v>
      </c>
      <c r="BC661" s="1"/>
      <c r="BD661" s="1" t="e">
        <f t="shared" si="92"/>
        <v>#DIV/0!</v>
      </c>
      <c r="BE661" s="1"/>
      <c r="BF661" s="33">
        <f t="shared" si="91"/>
        <v>0</v>
      </c>
      <c r="BG661" s="11" t="e">
        <f t="shared" si="93"/>
        <v>#DIV/0!</v>
      </c>
      <c r="CB661"/>
      <c r="CC661"/>
      <c r="CD661"/>
      <c r="CE661" s="83"/>
      <c r="CF661"/>
      <c r="CG661"/>
      <c r="CH661"/>
      <c r="CI661"/>
      <c r="CJ661"/>
      <c r="CK661"/>
      <c r="CL661"/>
      <c r="CM661"/>
      <c r="CN661"/>
      <c r="CO661"/>
      <c r="CP661"/>
    </row>
    <row r="662" spans="1:94" ht="22.5" customHeight="1">
      <c r="A662" s="22">
        <v>44244</v>
      </c>
      <c r="B662" s="3" t="str">
        <f>TEXT(Table1[[#This Row],[Date]],"dddd")</f>
        <v>الأربعاء</v>
      </c>
      <c r="C662" s="3">
        <f>WEEKNUM(Table1[[#This Row],[Date]],16)</f>
        <v>8</v>
      </c>
      <c r="D662" s="3" t="str">
        <f>TEXT(Table1[[#This Row],[Date]],"mmmm")</f>
        <v>فبراير</v>
      </c>
      <c r="E662" s="3" t="str">
        <f>TEXT(Table1[[#This Row],[Date]],"yyyy")</f>
        <v>2021</v>
      </c>
      <c r="F662" s="3" t="s">
        <v>8</v>
      </c>
      <c r="G662" s="3">
        <v>603</v>
      </c>
      <c r="H662" s="5" t="s">
        <v>61</v>
      </c>
      <c r="I662" s="3" t="s">
        <v>201</v>
      </c>
      <c r="J662" s="3">
        <f>IFERROR(VLOOKUP(Table1[[#This Row],[FoamType]],$CB$1:$CC$25,2,FALSE),0)</f>
        <v>1.25</v>
      </c>
      <c r="K662" s="3">
        <v>172.5</v>
      </c>
      <c r="L662" s="3">
        <v>110</v>
      </c>
      <c r="M662" s="3">
        <v>29</v>
      </c>
      <c r="Q662" s="15">
        <v>30</v>
      </c>
      <c r="R662" s="3">
        <v>2</v>
      </c>
      <c r="S662" s="3">
        <v>29</v>
      </c>
      <c r="T662" s="3">
        <f t="shared" si="87"/>
        <v>1.1005499999999999</v>
      </c>
      <c r="U662" s="4">
        <f t="shared" si="88"/>
        <v>1.1005499999999999</v>
      </c>
      <c r="X662" s="4">
        <f>IFERROR(   Table1[[#This Row],[البلوكات /م3]]+Table1[[#This Row],[البواقى
 المنصرفه
/م3]]-Table1[[#This Row],[البواقى
/م3]],0)</f>
        <v>0</v>
      </c>
      <c r="Y662" s="21">
        <f t="shared" si="89"/>
        <v>0</v>
      </c>
      <c r="AB662" s="15"/>
      <c r="AD662" s="9">
        <f>IFERROR((Table1[[#This Row],[إجمالى الإستهلاك
/م3]]-Table1[[#This Row],[الكمية 
المنتجة
/م3
 ]]),0)</f>
        <v>-1.1005499999999999</v>
      </c>
      <c r="AE662" s="29">
        <f>IFERROR((Table1[[#This Row],[الهالك
/م3]]/Table1[[#This Row],[إجمالى الإستهلاك
/م3]]),0)</f>
        <v>0</v>
      </c>
      <c r="AG662" s="5">
        <f>IFERROR((Table1[[#This Row],[عدد
البلوكات]]*0.12),"")</f>
        <v>0</v>
      </c>
      <c r="AH66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662" s="59">
        <f>IFERROR(Table1[[#This Row],[Plan Hour]]/Table1[[#This Row],[ساعات
العمل
الفعلية]],0)</f>
        <v>0</v>
      </c>
      <c r="AK662" s="1">
        <f>IFERROR((Table1[[#This Row],[الكمية 
الفعلية
/م3]]-Table1[[#This Row],[الكمية 
المنتجة
/م3
 ]]),"")</f>
        <v>0</v>
      </c>
      <c r="AU662" s="18"/>
      <c r="AV662" s="18"/>
      <c r="AW662" s="1"/>
      <c r="AX662" s="1"/>
      <c r="AY662" s="1"/>
      <c r="AZ662" s="1"/>
      <c r="BA662" s="1"/>
      <c r="BB662" s="1" t="e">
        <f t="shared" si="90"/>
        <v>#DIV/0!</v>
      </c>
      <c r="BC662" s="1"/>
      <c r="BD662" s="1" t="e">
        <f t="shared" si="92"/>
        <v>#DIV/0!</v>
      </c>
      <c r="BE662" s="1"/>
      <c r="BF662" s="33">
        <f t="shared" si="91"/>
        <v>0</v>
      </c>
      <c r="BG662" s="11" t="e">
        <f t="shared" si="93"/>
        <v>#DIV/0!</v>
      </c>
      <c r="CB662"/>
      <c r="CC662"/>
      <c r="CD662"/>
      <c r="CE662" s="83"/>
      <c r="CF662"/>
      <c r="CG662"/>
      <c r="CH662"/>
      <c r="CI662"/>
      <c r="CJ662"/>
      <c r="CK662"/>
      <c r="CL662"/>
      <c r="CM662"/>
      <c r="CN662"/>
      <c r="CO662"/>
      <c r="CP662"/>
    </row>
    <row r="663" spans="1:94" ht="22.5" customHeight="1">
      <c r="A663" s="22">
        <v>44244</v>
      </c>
      <c r="B663" s="3" t="str">
        <f>TEXT(Table1[[#This Row],[Date]],"dddd")</f>
        <v>الأربعاء</v>
      </c>
      <c r="C663" s="3">
        <f>WEEKNUM(Table1[[#This Row],[Date]],16)</f>
        <v>8</v>
      </c>
      <c r="D663" s="3" t="str">
        <f>TEXT(Table1[[#This Row],[Date]],"mmmm")</f>
        <v>فبراير</v>
      </c>
      <c r="E663" s="3" t="str">
        <f>TEXT(Table1[[#This Row],[Date]],"yyyy")</f>
        <v>2021</v>
      </c>
      <c r="F663" s="3" t="s">
        <v>8</v>
      </c>
      <c r="G663" s="3">
        <v>603</v>
      </c>
      <c r="H663" s="5" t="s">
        <v>61</v>
      </c>
      <c r="I663" s="3" t="s">
        <v>201</v>
      </c>
      <c r="J663" s="3">
        <f>IFERROR(VLOOKUP(Table1[[#This Row],[FoamType]],$CB$1:$CC$25,2,FALSE),0)</f>
        <v>1.25</v>
      </c>
      <c r="K663" s="3">
        <v>77</v>
      </c>
      <c r="L663" s="3">
        <v>110</v>
      </c>
      <c r="M663" s="3">
        <v>29</v>
      </c>
      <c r="Q663" s="15">
        <v>30</v>
      </c>
      <c r="R663" s="3">
        <v>2</v>
      </c>
      <c r="S663" s="3">
        <v>29</v>
      </c>
      <c r="T663" s="3">
        <f t="shared" si="87"/>
        <v>0.49125999999999997</v>
      </c>
      <c r="U663" s="4">
        <f t="shared" si="88"/>
        <v>0.49125999999999997</v>
      </c>
      <c r="X663" s="4">
        <f>IFERROR(   Table1[[#This Row],[البلوكات /م3]]+Table1[[#This Row],[البواقى
 المنصرفه
/م3]]-Table1[[#This Row],[البواقى
/م3]],0)</f>
        <v>0</v>
      </c>
      <c r="Y663" s="21">
        <f t="shared" si="89"/>
        <v>0</v>
      </c>
      <c r="AB663" s="15"/>
      <c r="AD663" s="9">
        <f>IFERROR((Table1[[#This Row],[إجمالى الإستهلاك
/م3]]-Table1[[#This Row],[الكمية 
المنتجة
/م3
 ]]),0)</f>
        <v>-0.49125999999999997</v>
      </c>
      <c r="AE663" s="29">
        <f>IFERROR((Table1[[#This Row],[الهالك
/م3]]/Table1[[#This Row],[إجمالى الإستهلاك
/م3]]),0)</f>
        <v>0</v>
      </c>
      <c r="AG663" s="5">
        <f>IFERROR((Table1[[#This Row],[عدد
البلوكات]]*0.12),"")</f>
        <v>0</v>
      </c>
      <c r="AH66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663" s="59">
        <f>IFERROR(Table1[[#This Row],[Plan Hour]]/Table1[[#This Row],[ساعات
العمل
الفعلية]],0)</f>
        <v>0</v>
      </c>
      <c r="AK663" s="1">
        <f>IFERROR((Table1[[#This Row],[الكمية 
الفعلية
/م3]]-Table1[[#This Row],[الكمية 
المنتجة
/م3
 ]]),"")</f>
        <v>0</v>
      </c>
      <c r="AU663" s="18"/>
      <c r="AV663" s="18"/>
      <c r="AW663" s="1"/>
      <c r="AX663" s="1"/>
      <c r="AY663" s="1"/>
      <c r="AZ663" s="1"/>
      <c r="BA663" s="1"/>
      <c r="BB663" s="1" t="e">
        <f t="shared" si="90"/>
        <v>#DIV/0!</v>
      </c>
      <c r="BC663" s="1"/>
      <c r="BD663" s="1" t="e">
        <f t="shared" si="92"/>
        <v>#DIV/0!</v>
      </c>
      <c r="BE663" s="1"/>
      <c r="BF663" s="33">
        <f t="shared" si="91"/>
        <v>0</v>
      </c>
      <c r="BG663" s="11" t="e">
        <f t="shared" si="93"/>
        <v>#DIV/0!</v>
      </c>
      <c r="CB663"/>
      <c r="CC663"/>
      <c r="CD663"/>
      <c r="CE663" s="83"/>
      <c r="CF663"/>
      <c r="CG663"/>
      <c r="CH663"/>
      <c r="CI663"/>
      <c r="CJ663"/>
      <c r="CK663"/>
      <c r="CL663"/>
      <c r="CM663"/>
      <c r="CN663"/>
      <c r="CO663"/>
      <c r="CP663"/>
    </row>
    <row r="664" spans="1:94" ht="22.5" customHeight="1">
      <c r="A664" s="22">
        <v>44244</v>
      </c>
      <c r="B664" s="3" t="str">
        <f>TEXT(Table1[[#This Row],[Date]],"dddd")</f>
        <v>الأربعاء</v>
      </c>
      <c r="C664" s="3">
        <f>WEEKNUM(Table1[[#This Row],[Date]],16)</f>
        <v>8</v>
      </c>
      <c r="D664" s="3" t="str">
        <f>TEXT(Table1[[#This Row],[Date]],"mmmm")</f>
        <v>فبراير</v>
      </c>
      <c r="E664" s="3" t="str">
        <f>TEXT(Table1[[#This Row],[Date]],"yyyy")</f>
        <v>2021</v>
      </c>
      <c r="F664" s="3" t="s">
        <v>8</v>
      </c>
      <c r="G664" s="3">
        <v>603</v>
      </c>
      <c r="H664" s="5" t="s">
        <v>61</v>
      </c>
      <c r="I664" s="3" t="s">
        <v>201</v>
      </c>
      <c r="J664" s="3">
        <f>IFERROR(VLOOKUP(Table1[[#This Row],[FoamType]],$CB$1:$CC$25,2,FALSE),0)</f>
        <v>1.25</v>
      </c>
      <c r="K664" s="3">
        <v>44.5</v>
      </c>
      <c r="L664" s="3">
        <v>110</v>
      </c>
      <c r="M664" s="3">
        <v>29</v>
      </c>
      <c r="Q664" s="15">
        <v>30</v>
      </c>
      <c r="R664" s="3">
        <v>2</v>
      </c>
      <c r="S664" s="3">
        <v>29</v>
      </c>
      <c r="T664" s="3">
        <f t="shared" si="87"/>
        <v>0.28391</v>
      </c>
      <c r="U664" s="4">
        <f t="shared" si="88"/>
        <v>0.28391</v>
      </c>
      <c r="X664" s="4">
        <f>IFERROR(   Table1[[#This Row],[البلوكات /م3]]+Table1[[#This Row],[البواقى
 المنصرفه
/م3]]-Table1[[#This Row],[البواقى
/م3]],0)</f>
        <v>0</v>
      </c>
      <c r="Y664" s="21">
        <f t="shared" si="89"/>
        <v>0</v>
      </c>
      <c r="AB664" s="15"/>
      <c r="AD664" s="9">
        <f>IFERROR((Table1[[#This Row],[إجمالى الإستهلاك
/م3]]-Table1[[#This Row],[الكمية 
المنتجة
/م3
 ]]),0)</f>
        <v>-0.28391</v>
      </c>
      <c r="AE664" s="29">
        <f>IFERROR((Table1[[#This Row],[الهالك
/م3]]/Table1[[#This Row],[إجمالى الإستهلاك
/م3]]),0)</f>
        <v>0</v>
      </c>
      <c r="AG664" s="5">
        <f>IFERROR((Table1[[#This Row],[عدد
البلوكات]]*0.12),"")</f>
        <v>0</v>
      </c>
      <c r="AH66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664" s="59">
        <f>IFERROR(Table1[[#This Row],[Plan Hour]]/Table1[[#This Row],[ساعات
العمل
الفعلية]],0)</f>
        <v>0</v>
      </c>
      <c r="AK664" s="1">
        <f>IFERROR((Table1[[#This Row],[الكمية 
الفعلية
/م3]]-Table1[[#This Row],[الكمية 
المنتجة
/م3
 ]]),"")</f>
        <v>0</v>
      </c>
      <c r="AU664" s="18"/>
      <c r="AV664" s="18"/>
      <c r="AW664" s="1"/>
      <c r="AX664" s="1"/>
      <c r="AY664" s="1"/>
      <c r="AZ664" s="1"/>
      <c r="BA664" s="1"/>
      <c r="BB664" s="1" t="e">
        <f t="shared" si="90"/>
        <v>#DIV/0!</v>
      </c>
      <c r="BC664" s="1"/>
      <c r="BD664" s="1" t="e">
        <f t="shared" si="92"/>
        <v>#DIV/0!</v>
      </c>
      <c r="BE664" s="1"/>
      <c r="BF664" s="33">
        <f t="shared" si="91"/>
        <v>0</v>
      </c>
      <c r="BG664" s="11" t="e">
        <f t="shared" si="93"/>
        <v>#DIV/0!</v>
      </c>
      <c r="CB664"/>
      <c r="CC664"/>
      <c r="CD664"/>
      <c r="CE664" s="83"/>
      <c r="CF664"/>
      <c r="CG664"/>
      <c r="CH664"/>
      <c r="CI664"/>
      <c r="CJ664"/>
      <c r="CK664"/>
      <c r="CL664"/>
      <c r="CM664"/>
      <c r="CN664"/>
      <c r="CO664"/>
      <c r="CP664"/>
    </row>
    <row r="665" spans="1:94" ht="22.5" customHeight="1">
      <c r="A665" s="22">
        <v>44244</v>
      </c>
      <c r="B665" s="3" t="str">
        <f>TEXT(Table1[[#This Row],[Date]],"dddd")</f>
        <v>الأربعاء</v>
      </c>
      <c r="C665" s="3">
        <f>WEEKNUM(Table1[[#This Row],[Date]],16)</f>
        <v>8</v>
      </c>
      <c r="D665" s="3" t="str">
        <f>TEXT(Table1[[#This Row],[Date]],"mmmm")</f>
        <v>فبراير</v>
      </c>
      <c r="E665" s="3" t="str">
        <f>TEXT(Table1[[#This Row],[Date]],"yyyy")</f>
        <v>2021</v>
      </c>
      <c r="F665" s="3" t="s">
        <v>8</v>
      </c>
      <c r="I665" s="3" t="s">
        <v>91</v>
      </c>
      <c r="J665" s="3">
        <f>IFERROR(VLOOKUP(Table1[[#This Row],[FoamType]],$CB$1:$CC$25,2,FALSE),0)</f>
        <v>1</v>
      </c>
      <c r="K665" s="3">
        <v>100</v>
      </c>
      <c r="L665" s="3">
        <v>20</v>
      </c>
      <c r="M665" s="3">
        <v>2</v>
      </c>
      <c r="Q665" s="15">
        <v>10</v>
      </c>
      <c r="S665" s="3">
        <v>2.2000000000000002</v>
      </c>
      <c r="T665" s="3">
        <v>1.2</v>
      </c>
      <c r="U665" s="4">
        <v>1.2</v>
      </c>
      <c r="X665" s="4">
        <f>IFERROR(   Table1[[#This Row],[البلوكات /م3]]+Table1[[#This Row],[البواقى
 المنصرفه
/م3]]-Table1[[#This Row],[البواقى
/م3]],0)</f>
        <v>1.2</v>
      </c>
      <c r="Y665" s="21">
        <f t="shared" si="89"/>
        <v>0</v>
      </c>
      <c r="AA665" s="12">
        <v>1.2</v>
      </c>
      <c r="AB665" s="15">
        <v>10</v>
      </c>
      <c r="AC665" s="20">
        <v>0</v>
      </c>
      <c r="AD665" s="9">
        <f>IFERROR((Table1[[#This Row],[إجمالى الإستهلاك
/م3]]-Table1[[#This Row],[الكمية 
المنتجة
/م3
 ]]),0)</f>
        <v>0</v>
      </c>
      <c r="AE665" s="29">
        <f>IFERROR((Table1[[#This Row],[الهالك
/م3]]/Table1[[#This Row],[إجمالى الإستهلاك
/م3]]),0)</f>
        <v>0</v>
      </c>
      <c r="AG665" s="5">
        <f>IFERROR((Table1[[#This Row],[عدد
البلوكات]]*0.12),"")</f>
        <v>0</v>
      </c>
      <c r="AH66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</v>
      </c>
      <c r="AJ665" s="59">
        <f>IFERROR(Table1[[#This Row],[Plan Hour]]/Table1[[#This Row],[ساعات
العمل
الفعلية]],0)</f>
        <v>0</v>
      </c>
      <c r="AK665" s="1">
        <f>IFERROR((Table1[[#This Row],[الكمية 
الفعلية
/م3]]-Table1[[#This Row],[الكمية 
المنتجة
/م3
 ]]),"")</f>
        <v>0</v>
      </c>
      <c r="AU665" s="18"/>
      <c r="AV665" s="18"/>
      <c r="AW665" s="1"/>
      <c r="AX665" s="1"/>
      <c r="AY665" s="1"/>
      <c r="AZ665" s="1"/>
      <c r="BA665" s="1"/>
      <c r="BB665" s="1" t="e">
        <f t="shared" si="90"/>
        <v>#DIV/0!</v>
      </c>
      <c r="BC665" s="1"/>
      <c r="BD665" s="1" t="e">
        <f t="shared" si="92"/>
        <v>#DIV/0!</v>
      </c>
      <c r="BE665" s="1"/>
      <c r="BF665" s="33">
        <f t="shared" si="91"/>
        <v>0</v>
      </c>
      <c r="BG665" s="11" t="e">
        <f t="shared" si="93"/>
        <v>#DIV/0!</v>
      </c>
      <c r="CB665"/>
      <c r="CC665"/>
      <c r="CD665"/>
      <c r="CE665" s="83"/>
      <c r="CF665"/>
      <c r="CG665"/>
      <c r="CH665"/>
      <c r="CI665"/>
      <c r="CJ665"/>
      <c r="CK665"/>
      <c r="CL665"/>
      <c r="CM665"/>
      <c r="CN665"/>
      <c r="CO665"/>
      <c r="CP665"/>
    </row>
    <row r="666" spans="1:94" ht="22.5" customHeight="1">
      <c r="A666" s="22">
        <v>44244</v>
      </c>
      <c r="B666" s="3" t="str">
        <f>TEXT(Table1[[#This Row],[Date]],"dddd")</f>
        <v>الأربعاء</v>
      </c>
      <c r="C666" s="3">
        <f>WEEKNUM(Table1[[#This Row],[Date]],16)</f>
        <v>8</v>
      </c>
      <c r="D666" s="3" t="str">
        <f>TEXT(Table1[[#This Row],[Date]],"mmmm")</f>
        <v>فبراير</v>
      </c>
      <c r="E666" s="3" t="str">
        <f>TEXT(Table1[[#This Row],[Date]],"yyyy")</f>
        <v>2021</v>
      </c>
      <c r="F666" s="3" t="s">
        <v>8</v>
      </c>
      <c r="G666" s="3">
        <v>713</v>
      </c>
      <c r="I666" s="3" t="s">
        <v>91</v>
      </c>
      <c r="J666" s="3">
        <f>IFERROR(VLOOKUP(Table1[[#This Row],[FoamType]],$CB$1:$CC$25,2,FALSE),0)</f>
        <v>1</v>
      </c>
      <c r="K666" s="3">
        <v>200</v>
      </c>
      <c r="L666" s="3">
        <v>50</v>
      </c>
      <c r="M666" s="3">
        <v>50</v>
      </c>
      <c r="Q666" s="15">
        <v>20</v>
      </c>
      <c r="R666" s="3">
        <v>194</v>
      </c>
      <c r="S666" s="3">
        <v>50</v>
      </c>
      <c r="T666" s="3">
        <f t="shared" si="87"/>
        <v>97</v>
      </c>
      <c r="U666" s="4">
        <f t="shared" si="88"/>
        <v>97</v>
      </c>
      <c r="W666" s="4" t="s">
        <v>5</v>
      </c>
      <c r="X666" s="4">
        <f>IFERROR(   Table1[[#This Row],[البلوكات /م3]]+Table1[[#This Row],[البواقى
 المنصرفه
/م3]]-Table1[[#This Row],[البواقى
/م3]],0)</f>
        <v>107.10000000000001</v>
      </c>
      <c r="Y666" s="21">
        <v>113.4</v>
      </c>
      <c r="Z666" s="3">
        <v>18</v>
      </c>
      <c r="AA666" s="12">
        <v>4.7</v>
      </c>
      <c r="AB666" s="15">
        <v>20</v>
      </c>
      <c r="AC666" s="20">
        <v>11</v>
      </c>
      <c r="AD666" s="9">
        <f>IFERROR((Table1[[#This Row],[إجمالى الإستهلاك
/م3]]-Table1[[#This Row],[الكمية 
المنتجة
/م3
 ]]),0)</f>
        <v>10.100000000000009</v>
      </c>
      <c r="AE666" s="29">
        <f>IFERROR((Table1[[#This Row],[الهالك
/م3]]/Table1[[#This Row],[إجمالى الإستهلاك
/م3]]),0)</f>
        <v>9.4304388422035548E-2</v>
      </c>
      <c r="AG666" s="5">
        <f>IFERROR((Table1[[#This Row],[عدد
البلوكات]]*0.12),"")</f>
        <v>2.16</v>
      </c>
      <c r="AH66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97</v>
      </c>
      <c r="AJ666" s="59">
        <f>IFERROR(Table1[[#This Row],[Plan Hour]]/Table1[[#This Row],[ساعات
العمل
الفعلية]],0)</f>
        <v>0</v>
      </c>
      <c r="AK666" s="1">
        <f>IFERROR((Table1[[#This Row],[الكمية 
الفعلية
/م3]]-Table1[[#This Row],[الكمية 
المنتجة
/م3
 ]]),"")</f>
        <v>0</v>
      </c>
      <c r="AU666" s="18"/>
      <c r="AV666" s="18"/>
      <c r="AW666" s="1"/>
      <c r="AX666" s="1"/>
      <c r="AY666" s="1"/>
      <c r="AZ666" s="1"/>
      <c r="BA666" s="1"/>
      <c r="BB666" s="1" t="e">
        <f t="shared" si="90"/>
        <v>#DIV/0!</v>
      </c>
      <c r="BC666" s="1"/>
      <c r="BD666" s="1" t="e">
        <f t="shared" si="92"/>
        <v>#DIV/0!</v>
      </c>
      <c r="BE666" s="1"/>
      <c r="BF666" s="33">
        <f t="shared" si="91"/>
        <v>0</v>
      </c>
      <c r="BG666" s="11" t="e">
        <f t="shared" si="93"/>
        <v>#DIV/0!</v>
      </c>
      <c r="CB666"/>
      <c r="CC666"/>
      <c r="CD666"/>
      <c r="CE666" s="83"/>
      <c r="CF666"/>
      <c r="CG666"/>
      <c r="CH666"/>
      <c r="CI666"/>
      <c r="CJ666"/>
      <c r="CK666"/>
      <c r="CL666"/>
      <c r="CM666"/>
      <c r="CN666"/>
      <c r="CO666"/>
      <c r="CP666"/>
    </row>
    <row r="667" spans="1:94" ht="22.5" customHeight="1">
      <c r="A667" s="22">
        <v>44244</v>
      </c>
      <c r="B667" s="3" t="str">
        <f>TEXT(Table1[[#This Row],[Date]],"dddd")</f>
        <v>الأربعاء</v>
      </c>
      <c r="C667" s="3">
        <f>WEEKNUM(Table1[[#This Row],[Date]],16)</f>
        <v>8</v>
      </c>
      <c r="D667" s="3" t="str">
        <f>TEXT(Table1[[#This Row],[Date]],"mmmm")</f>
        <v>فبراير</v>
      </c>
      <c r="E667" s="3" t="str">
        <f>TEXT(Table1[[#This Row],[Date]],"yyyy")</f>
        <v>2021</v>
      </c>
      <c r="F667" s="3" t="s">
        <v>8</v>
      </c>
      <c r="I667" s="3" t="s">
        <v>91</v>
      </c>
      <c r="J667" s="3">
        <f>IFERROR(VLOOKUP(Table1[[#This Row],[FoamType]],$CB$1:$CC$25,2,FALSE),0)</f>
        <v>1</v>
      </c>
      <c r="K667" s="3">
        <v>200</v>
      </c>
      <c r="L667" s="3">
        <v>100</v>
      </c>
      <c r="M667" s="3">
        <v>2.5</v>
      </c>
      <c r="Q667" s="15">
        <v>10</v>
      </c>
      <c r="R667" s="3">
        <v>22</v>
      </c>
      <c r="S667" s="3">
        <v>2.7</v>
      </c>
      <c r="T667" s="3">
        <f t="shared" si="87"/>
        <v>1.1879999999999999</v>
      </c>
      <c r="U667" s="4">
        <f t="shared" si="88"/>
        <v>1.1000000000000001</v>
      </c>
      <c r="X667" s="4">
        <f>IFERROR(   Table1[[#This Row],[البلوكات /م3]]+Table1[[#This Row],[البواقى
 المنصرفه
/م3]]-Table1[[#This Row],[البواقى
/م3]],0)</f>
        <v>1.1000000000000001</v>
      </c>
      <c r="Y667" s="21">
        <f t="shared" si="89"/>
        <v>0</v>
      </c>
      <c r="AA667" s="12">
        <v>1.1000000000000001</v>
      </c>
      <c r="AB667" s="15">
        <v>10</v>
      </c>
      <c r="AC667" s="20">
        <v>0</v>
      </c>
      <c r="AD667" s="9">
        <f>IFERROR((Table1[[#This Row],[إجمالى الإستهلاك
/م3]]-Table1[[#This Row],[الكمية 
المنتجة
/م3
 ]]),0)</f>
        <v>0</v>
      </c>
      <c r="AE667" s="29">
        <f>IFERROR((Table1[[#This Row],[الهالك
/م3]]/Table1[[#This Row],[إجمالى الإستهلاك
/م3]]),0)</f>
        <v>0</v>
      </c>
      <c r="AG667" s="5">
        <f>IFERROR((Table1[[#This Row],[عدد
البلوكات]]*0.12),"")</f>
        <v>0</v>
      </c>
      <c r="AH66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1.1000000000000001</v>
      </c>
      <c r="AJ667" s="59">
        <f>IFERROR(Table1[[#This Row],[Plan Hour]]/Table1[[#This Row],[ساعات
العمل
الفعلية]],0)</f>
        <v>0</v>
      </c>
      <c r="AK667" s="1">
        <f>IFERROR((Table1[[#This Row],[الكمية 
الفعلية
/م3]]-Table1[[#This Row],[الكمية 
المنتجة
/م3
 ]]),"")</f>
        <v>8.7999999999999856E-2</v>
      </c>
      <c r="AU667" s="18"/>
      <c r="AV667" s="18"/>
      <c r="AW667" s="1"/>
      <c r="AX667" s="1"/>
      <c r="AY667" s="1"/>
      <c r="AZ667" s="1"/>
      <c r="BA667" s="1"/>
      <c r="BB667" s="1" t="e">
        <f t="shared" si="90"/>
        <v>#DIV/0!</v>
      </c>
      <c r="BC667" s="1"/>
      <c r="BD667" s="1" t="e">
        <f t="shared" si="92"/>
        <v>#DIV/0!</v>
      </c>
      <c r="BE667" s="1"/>
      <c r="BF667" s="33">
        <f t="shared" si="91"/>
        <v>0</v>
      </c>
      <c r="BG667" s="11" t="e">
        <f t="shared" si="93"/>
        <v>#DIV/0!</v>
      </c>
      <c r="CB667"/>
      <c r="CC667"/>
      <c r="CD667"/>
      <c r="CE667" s="83"/>
      <c r="CF667"/>
      <c r="CG667"/>
      <c r="CH667"/>
      <c r="CI667"/>
      <c r="CJ667"/>
      <c r="CK667"/>
      <c r="CL667"/>
      <c r="CM667"/>
      <c r="CN667"/>
      <c r="CO667"/>
      <c r="CP667"/>
    </row>
    <row r="668" spans="1:94" ht="22.5" customHeight="1">
      <c r="A668" s="22">
        <v>44244</v>
      </c>
      <c r="B668" s="3" t="str">
        <f>TEXT(Table1[[#This Row],[Date]],"dddd")</f>
        <v>الأربعاء</v>
      </c>
      <c r="C668" s="3">
        <f>WEEKNUM(Table1[[#This Row],[Date]],16)</f>
        <v>8</v>
      </c>
      <c r="D668" s="3" t="str">
        <f>TEXT(Table1[[#This Row],[Date]],"mmmm")</f>
        <v>فبراير</v>
      </c>
      <c r="E668" s="3" t="str">
        <f>TEXT(Table1[[#This Row],[Date]],"yyyy")</f>
        <v>2021</v>
      </c>
      <c r="F668" s="3" t="s">
        <v>8</v>
      </c>
      <c r="G668" s="3">
        <v>719</v>
      </c>
      <c r="I668" s="3" t="s">
        <v>96</v>
      </c>
      <c r="J668" s="3">
        <f>IFERROR(VLOOKUP(Table1[[#This Row],[FoamType]],$CB$1:$CC$25,2,FALSE),0)</f>
        <v>200</v>
      </c>
      <c r="K668" s="3">
        <v>116</v>
      </c>
      <c r="L668" s="3">
        <v>10</v>
      </c>
      <c r="M668" s="3">
        <v>4</v>
      </c>
      <c r="Q668" s="15">
        <v>20</v>
      </c>
      <c r="R668" s="3">
        <v>450</v>
      </c>
      <c r="S668" s="3">
        <v>4.0999999999999996</v>
      </c>
      <c r="T668" s="3">
        <f t="shared" si="87"/>
        <v>2.1402000000000001</v>
      </c>
      <c r="U668" s="4">
        <f t="shared" si="88"/>
        <v>2.0880000000000001</v>
      </c>
      <c r="X668" s="4">
        <f>IFERROR(   Table1[[#This Row],[البلوكات /م3]]+Table1[[#This Row],[البواقى
 المنصرفه
/م3]]-Table1[[#This Row],[البواقى
/م3]],0)</f>
        <v>2.1</v>
      </c>
      <c r="Y668" s="21">
        <f t="shared" si="89"/>
        <v>0</v>
      </c>
      <c r="AA668" s="12">
        <v>2.1</v>
      </c>
      <c r="AB668" s="15">
        <v>20</v>
      </c>
      <c r="AC668" s="20">
        <v>0</v>
      </c>
      <c r="AD668" s="9">
        <f>IFERROR((Table1[[#This Row],[إجمالى الإستهلاك
/م3]]-Table1[[#This Row],[الكمية 
المنتجة
/م3
 ]]),0)</f>
        <v>1.2000000000000011E-2</v>
      </c>
      <c r="AE668" s="29">
        <f>IFERROR((Table1[[#This Row],[الهالك
/م3]]/Table1[[#This Row],[إجمالى الإستهلاك
/م3]]),0)</f>
        <v>5.7142857142857195E-3</v>
      </c>
      <c r="AG668" s="5">
        <f>IFERROR((Table1[[#This Row],[عدد
البلوكات]]*0.12),"")</f>
        <v>0</v>
      </c>
      <c r="AH66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2.25</v>
      </c>
      <c r="AJ668" s="59">
        <f>IFERROR(Table1[[#This Row],[Plan Hour]]/Table1[[#This Row],[ساعات
العمل
الفعلية]],0)</f>
        <v>0</v>
      </c>
      <c r="AK668" s="1">
        <f>IFERROR((Table1[[#This Row],[الكمية 
الفعلية
/م3]]-Table1[[#This Row],[الكمية 
المنتجة
/م3
 ]]),"")</f>
        <v>5.2200000000000024E-2</v>
      </c>
      <c r="AU668" s="18"/>
      <c r="AV668" s="18"/>
      <c r="AW668" s="1"/>
      <c r="AX668" s="1"/>
      <c r="AY668" s="1"/>
      <c r="AZ668" s="1"/>
      <c r="BA668" s="1"/>
      <c r="BB668" s="1" t="e">
        <f t="shared" si="90"/>
        <v>#DIV/0!</v>
      </c>
      <c r="BC668" s="1"/>
      <c r="BD668" s="1" t="e">
        <f t="shared" si="92"/>
        <v>#DIV/0!</v>
      </c>
      <c r="BE668" s="1"/>
      <c r="BF668" s="33">
        <f t="shared" si="91"/>
        <v>0</v>
      </c>
      <c r="BG668" s="11" t="e">
        <f t="shared" si="93"/>
        <v>#DIV/0!</v>
      </c>
      <c r="CB668"/>
      <c r="CC668"/>
      <c r="CD668"/>
      <c r="CE668" s="83"/>
      <c r="CF668"/>
      <c r="CG668"/>
      <c r="CH668"/>
      <c r="CI668"/>
      <c r="CJ668"/>
      <c r="CK668"/>
      <c r="CL668"/>
      <c r="CM668"/>
      <c r="CN668"/>
      <c r="CO668"/>
      <c r="CP668"/>
    </row>
    <row r="669" spans="1:94" ht="22.5" customHeight="1">
      <c r="A669" s="22">
        <v>44244</v>
      </c>
      <c r="B669" s="3" t="str">
        <f>TEXT(Table1[[#This Row],[Date]],"dddd")</f>
        <v>الأربعاء</v>
      </c>
      <c r="C669" s="3">
        <f>WEEKNUM(Table1[[#This Row],[Date]],16)</f>
        <v>8</v>
      </c>
      <c r="D669" s="3" t="str">
        <f>TEXT(Table1[[#This Row],[Date]],"mmmm")</f>
        <v>فبراير</v>
      </c>
      <c r="E669" s="3" t="str">
        <f>TEXT(Table1[[#This Row],[Date]],"yyyy")</f>
        <v>2021</v>
      </c>
      <c r="F669" s="3" t="s">
        <v>8</v>
      </c>
      <c r="G669" s="3">
        <v>711</v>
      </c>
      <c r="I669" s="3" t="s">
        <v>85</v>
      </c>
      <c r="J669" s="3">
        <f>IFERROR(VLOOKUP(Table1[[#This Row],[FoamType]],$CB$1:$CC$25,2,FALSE),0)</f>
        <v>2.5</v>
      </c>
      <c r="K669" s="3">
        <v>60</v>
      </c>
      <c r="L669" s="3">
        <v>60</v>
      </c>
      <c r="M669" s="3">
        <v>50</v>
      </c>
      <c r="Q669" s="15">
        <v>17</v>
      </c>
      <c r="R669" s="3">
        <v>32</v>
      </c>
      <c r="S669" s="3">
        <v>50</v>
      </c>
      <c r="T669" s="3">
        <f t="shared" si="87"/>
        <v>5.76</v>
      </c>
      <c r="U669" s="4">
        <f t="shared" si="88"/>
        <v>5.76</v>
      </c>
      <c r="W669" s="4">
        <v>17</v>
      </c>
      <c r="X669" s="4">
        <f>IFERROR(   Table1[[#This Row],[البلوكات /م3]]+Table1[[#This Row],[البواقى
 المنصرفه
/م3]]-Table1[[#This Row],[البواقى
/م3]],0)</f>
        <v>5.98</v>
      </c>
      <c r="Y669" s="21">
        <f t="shared" si="89"/>
        <v>14.64</v>
      </c>
      <c r="Z669" s="3">
        <v>2</v>
      </c>
      <c r="AA669" s="12">
        <v>0</v>
      </c>
      <c r="AB669" s="15">
        <v>17</v>
      </c>
      <c r="AC669" s="20">
        <v>8.66</v>
      </c>
      <c r="AD669" s="9">
        <f>IFERROR((Table1[[#This Row],[إجمالى الإستهلاك
/م3]]-Table1[[#This Row],[الكمية 
المنتجة
/م3
 ]]),0)</f>
        <v>0.22000000000000064</v>
      </c>
      <c r="AE669" s="29">
        <f>IFERROR((Table1[[#This Row],[الهالك
/م3]]/Table1[[#This Row],[إجمالى الإستهلاك
/م3]]),0)</f>
        <v>3.6789297658862984E-2</v>
      </c>
      <c r="AG669" s="5">
        <f>IFERROR((Table1[[#This Row],[عدد
البلوكات]]*0.12),"")</f>
        <v>0.24</v>
      </c>
      <c r="AH66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2.3039999999999998</v>
      </c>
      <c r="AJ669" s="59">
        <f>IFERROR(Table1[[#This Row],[Plan Hour]]/Table1[[#This Row],[ساعات
العمل
الفعلية]],0)</f>
        <v>0</v>
      </c>
      <c r="AK669" s="1">
        <f>IFERROR((Table1[[#This Row],[الكمية 
الفعلية
/م3]]-Table1[[#This Row],[الكمية 
المنتجة
/م3
 ]]),"")</f>
        <v>0</v>
      </c>
      <c r="AU669" s="18"/>
      <c r="AV669" s="18"/>
      <c r="AW669" s="1"/>
      <c r="AX669" s="1"/>
      <c r="AY669" s="1"/>
      <c r="AZ669" s="1"/>
      <c r="BA669" s="1"/>
      <c r="BB669" s="1" t="e">
        <f t="shared" si="90"/>
        <v>#DIV/0!</v>
      </c>
      <c r="BC669" s="1"/>
      <c r="BD669" s="1" t="e">
        <f t="shared" si="92"/>
        <v>#DIV/0!</v>
      </c>
      <c r="BE669" s="1"/>
      <c r="BF669" s="33">
        <f t="shared" si="91"/>
        <v>0</v>
      </c>
      <c r="BG669" s="11" t="e">
        <f t="shared" si="93"/>
        <v>#DIV/0!</v>
      </c>
      <c r="CB669"/>
      <c r="CC669"/>
      <c r="CD669"/>
      <c r="CE669" s="83"/>
      <c r="CF669"/>
      <c r="CG669"/>
      <c r="CH669"/>
      <c r="CI669"/>
      <c r="CJ669"/>
      <c r="CK669"/>
      <c r="CL669"/>
      <c r="CM669"/>
      <c r="CN669"/>
      <c r="CO669"/>
      <c r="CP669"/>
    </row>
    <row r="670" spans="1:94" ht="22.5" customHeight="1">
      <c r="A670" s="22">
        <v>44244</v>
      </c>
      <c r="B670" s="3" t="str">
        <f>TEXT(Table1[[#This Row],[Date]],"dddd")</f>
        <v>الأربعاء</v>
      </c>
      <c r="C670" s="3">
        <f>WEEKNUM(Table1[[#This Row],[Date]],16)</f>
        <v>8</v>
      </c>
      <c r="D670" s="3" t="str">
        <f>TEXT(Table1[[#This Row],[Date]],"mmmm")</f>
        <v>فبراير</v>
      </c>
      <c r="E670" s="3" t="str">
        <f>TEXT(Table1[[#This Row],[Date]],"yyyy")</f>
        <v>2021</v>
      </c>
      <c r="F670" s="3" t="s">
        <v>8</v>
      </c>
      <c r="G670" s="3">
        <v>721</v>
      </c>
      <c r="I670" s="3" t="s">
        <v>135</v>
      </c>
      <c r="J670" s="3">
        <f>IFERROR(VLOOKUP(Table1[[#This Row],[FoamType]],$CB$1:$CC$25,2,FALSE),0)</f>
        <v>1.5</v>
      </c>
      <c r="K670" s="3">
        <v>40</v>
      </c>
      <c r="L670" s="3">
        <v>30</v>
      </c>
      <c r="M670" s="3">
        <v>25</v>
      </c>
      <c r="Q670" s="15">
        <v>30</v>
      </c>
      <c r="R670" s="3">
        <v>181</v>
      </c>
      <c r="S670" s="3">
        <v>25</v>
      </c>
      <c r="T670" s="3">
        <f t="shared" si="87"/>
        <v>5.43</v>
      </c>
      <c r="U670" s="4">
        <f t="shared" si="88"/>
        <v>5.43</v>
      </c>
      <c r="X670" s="4">
        <f>IFERROR(   Table1[[#This Row],[البلوكات /م3]]+Table1[[#This Row],[البواقى
 المنصرفه
/م3]]-Table1[[#This Row],[البواقى
/م3]],0)</f>
        <v>5.5</v>
      </c>
      <c r="Y670" s="21">
        <f t="shared" si="89"/>
        <v>0</v>
      </c>
      <c r="AA670" s="12">
        <v>5.5</v>
      </c>
      <c r="AB670" s="15">
        <v>30</v>
      </c>
      <c r="AC670" s="20">
        <v>0</v>
      </c>
      <c r="AD670" s="9">
        <f>IFERROR((Table1[[#This Row],[إجمالى الإستهلاك
/م3]]-Table1[[#This Row],[الكمية 
المنتجة
/م3
 ]]),0)</f>
        <v>7.0000000000000284E-2</v>
      </c>
      <c r="AE670" s="29">
        <f>IFERROR((Table1[[#This Row],[الهالك
/م3]]/Table1[[#This Row],[إجمالى الإستهلاك
/م3]]),0)</f>
        <v>1.272727272727278E-2</v>
      </c>
      <c r="AG670" s="5">
        <f>IFERROR((Table1[[#This Row],[عدد
البلوكات]]*0.12),"")</f>
        <v>0</v>
      </c>
      <c r="AH67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3.6199999999999997</v>
      </c>
      <c r="AJ670" s="59">
        <f>IFERROR(Table1[[#This Row],[Plan Hour]]/Table1[[#This Row],[ساعات
العمل
الفعلية]],0)</f>
        <v>0</v>
      </c>
      <c r="AK670" s="1">
        <f>IFERROR((Table1[[#This Row],[الكمية 
الفعلية
/م3]]-Table1[[#This Row],[الكمية 
المنتجة
/م3
 ]]),"")</f>
        <v>0</v>
      </c>
      <c r="AU670" s="18"/>
      <c r="AV670" s="18"/>
      <c r="AW670" s="1"/>
      <c r="AX670" s="1"/>
      <c r="AY670" s="1"/>
      <c r="AZ670" s="1"/>
      <c r="BA670" s="1"/>
      <c r="BB670" s="1" t="e">
        <f t="shared" si="90"/>
        <v>#DIV/0!</v>
      </c>
      <c r="BC670" s="1"/>
      <c r="BD670" s="1" t="e">
        <f t="shared" si="92"/>
        <v>#DIV/0!</v>
      </c>
      <c r="BE670" s="1"/>
      <c r="BF670" s="33">
        <f t="shared" si="91"/>
        <v>0</v>
      </c>
      <c r="BG670" s="11" t="e">
        <f t="shared" si="93"/>
        <v>#DIV/0!</v>
      </c>
      <c r="CB670"/>
      <c r="CC670"/>
      <c r="CD670"/>
      <c r="CE670" s="83"/>
      <c r="CF670"/>
      <c r="CG670"/>
      <c r="CH670"/>
      <c r="CI670"/>
      <c r="CJ670"/>
      <c r="CK670"/>
      <c r="CL670"/>
      <c r="CM670"/>
      <c r="CN670"/>
      <c r="CO670"/>
      <c r="CP670"/>
    </row>
    <row r="671" spans="1:94" ht="22.5" customHeight="1">
      <c r="A671" s="22">
        <v>44244</v>
      </c>
      <c r="B671" s="3" t="str">
        <f>TEXT(Table1[[#This Row],[Date]],"dddd")</f>
        <v>الأربعاء</v>
      </c>
      <c r="C671" s="3">
        <f>WEEKNUM(Table1[[#This Row],[Date]],16)</f>
        <v>8</v>
      </c>
      <c r="D671" s="3" t="str">
        <f>TEXT(Table1[[#This Row],[Date]],"mmmm")</f>
        <v>فبراير</v>
      </c>
      <c r="E671" s="3" t="str">
        <f>TEXT(Table1[[#This Row],[Date]],"yyyy")</f>
        <v>2021</v>
      </c>
      <c r="F671" s="3" t="s">
        <v>8</v>
      </c>
      <c r="G671" s="3">
        <v>731</v>
      </c>
      <c r="I671" s="3" t="s">
        <v>92</v>
      </c>
      <c r="J671" s="3">
        <f>IFERROR(VLOOKUP(Table1[[#This Row],[FoamType]],$CB$1:$CC$25,2,FALSE),0)</f>
        <v>0.6</v>
      </c>
      <c r="K671" s="3">
        <v>30</v>
      </c>
      <c r="L671" s="3">
        <v>30</v>
      </c>
      <c r="M671" s="3">
        <v>4</v>
      </c>
      <c r="Q671" s="15">
        <v>8</v>
      </c>
      <c r="R671" s="3">
        <v>3000</v>
      </c>
      <c r="S671" s="3">
        <v>4.2</v>
      </c>
      <c r="T671" s="3">
        <f t="shared" si="87"/>
        <v>11.34</v>
      </c>
      <c r="U671" s="4">
        <f t="shared" si="88"/>
        <v>10.8</v>
      </c>
      <c r="W671" s="4" t="s">
        <v>40</v>
      </c>
      <c r="X671" s="4">
        <f>IFERROR(   Table1[[#This Row],[البلوكات /م3]]+Table1[[#This Row],[البواقى
 المنصرفه
/م3]]-Table1[[#This Row],[البواقى
/م3]],0)</f>
        <v>25.98</v>
      </c>
      <c r="Y671" s="21">
        <f t="shared" si="89"/>
        <v>29.28</v>
      </c>
      <c r="Z671" s="3">
        <v>4</v>
      </c>
      <c r="AA671" s="12">
        <v>0</v>
      </c>
      <c r="AB671" s="15">
        <v>8</v>
      </c>
      <c r="AC671" s="20">
        <v>3.3</v>
      </c>
      <c r="AD671" s="9">
        <f>IFERROR((Table1[[#This Row],[إجمالى الإستهلاك
/م3]]-Table1[[#This Row],[الكمية 
المنتجة
/م3
 ]]),0)</f>
        <v>15.18</v>
      </c>
      <c r="AE671" s="29">
        <f>IFERROR((Table1[[#This Row],[الهالك
/م3]]/Table1[[#This Row],[إجمالى الإستهلاك
/م3]]),0)</f>
        <v>0.58429561200923785</v>
      </c>
      <c r="AG671" s="5">
        <f>IFERROR((Table1[[#This Row],[عدد
البلوكات]]*0.12),"")</f>
        <v>0.48</v>
      </c>
      <c r="AH67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18.000000000000004</v>
      </c>
      <c r="AJ671" s="59">
        <f>IFERROR(Table1[[#This Row],[Plan Hour]]/Table1[[#This Row],[ساعات
العمل
الفعلية]],0)</f>
        <v>0</v>
      </c>
      <c r="AK671" s="1">
        <f>IFERROR((Table1[[#This Row],[الكمية 
الفعلية
/م3]]-Table1[[#This Row],[الكمية 
المنتجة
/م3
 ]]),"")</f>
        <v>0.53999999999999915</v>
      </c>
      <c r="AU671" s="18"/>
      <c r="AV671" s="18"/>
      <c r="AW671" s="1"/>
      <c r="AX671" s="1"/>
      <c r="AY671" s="1"/>
      <c r="AZ671" s="1"/>
      <c r="BA671" s="1"/>
      <c r="BB671" s="1" t="e">
        <f t="shared" si="90"/>
        <v>#DIV/0!</v>
      </c>
      <c r="BC671" s="1"/>
      <c r="BD671" s="1" t="e">
        <f t="shared" si="92"/>
        <v>#DIV/0!</v>
      </c>
      <c r="BE671" s="1"/>
      <c r="BF671" s="33">
        <f t="shared" si="91"/>
        <v>0</v>
      </c>
      <c r="BG671" s="11" t="e">
        <f t="shared" si="93"/>
        <v>#DIV/0!</v>
      </c>
      <c r="CB671"/>
      <c r="CC671"/>
      <c r="CD671"/>
      <c r="CE671" s="83"/>
      <c r="CF671"/>
      <c r="CG671"/>
      <c r="CH671"/>
      <c r="CI671"/>
      <c r="CJ671"/>
      <c r="CK671"/>
      <c r="CL671"/>
      <c r="CM671"/>
      <c r="CN671"/>
      <c r="CO671"/>
      <c r="CP671"/>
    </row>
    <row r="672" spans="1:94" ht="22.5" customHeight="1">
      <c r="A672" s="22">
        <v>44244</v>
      </c>
      <c r="B672" s="3" t="str">
        <f>TEXT(Table1[[#This Row],[Date]],"dddd")</f>
        <v>الأربعاء</v>
      </c>
      <c r="C672" s="3">
        <f>WEEKNUM(Table1[[#This Row],[Date]],16)</f>
        <v>8</v>
      </c>
      <c r="D672" s="3" t="str">
        <f>TEXT(Table1[[#This Row],[Date]],"mmmm")</f>
        <v>فبراير</v>
      </c>
      <c r="E672" s="3" t="str">
        <f>TEXT(Table1[[#This Row],[Date]],"yyyy")</f>
        <v>2021</v>
      </c>
      <c r="F672" s="3" t="s">
        <v>8</v>
      </c>
      <c r="G672" s="3">
        <v>39</v>
      </c>
      <c r="I672" s="3" t="s">
        <v>92</v>
      </c>
      <c r="J672" s="3">
        <f>IFERROR(VLOOKUP(Table1[[#This Row],[FoamType]],$CB$1:$CC$25,2,FALSE),0)</f>
        <v>0.6</v>
      </c>
      <c r="K672" s="3">
        <v>56</v>
      </c>
      <c r="L672" s="3">
        <v>38</v>
      </c>
      <c r="M672" s="3">
        <v>3</v>
      </c>
      <c r="Q672" s="15">
        <v>8</v>
      </c>
      <c r="R672" s="3">
        <v>900</v>
      </c>
      <c r="S672" s="3">
        <v>3.2</v>
      </c>
      <c r="T672" s="3">
        <f t="shared" si="87"/>
        <v>6.1286399999999999</v>
      </c>
      <c r="U672" s="4">
        <f t="shared" si="88"/>
        <v>5.7455999999999996</v>
      </c>
      <c r="X672" s="4">
        <f>IFERROR(   Table1[[#This Row],[البلوكات /م3]]+Table1[[#This Row],[البواقى
 المنصرفه
/م3]]-Table1[[#This Row],[البواقى
/م3]],0)</f>
        <v>0</v>
      </c>
      <c r="Y672" s="21">
        <f t="shared" si="89"/>
        <v>0</v>
      </c>
      <c r="AB672" s="15"/>
      <c r="AD672" s="9">
        <f>IFERROR((Table1[[#This Row],[إجمالى الإستهلاك
/م3]]-Table1[[#This Row],[الكمية 
المنتجة
/م3
 ]]),0)</f>
        <v>-5.7455999999999996</v>
      </c>
      <c r="AE672" s="29">
        <f>IFERROR((Table1[[#This Row],[الهالك
/م3]]/Table1[[#This Row],[إجمالى الإستهلاك
/م3]]),0)</f>
        <v>0</v>
      </c>
      <c r="AG672" s="5">
        <f>IFERROR((Table1[[#This Row],[عدد
البلوكات]]*0.12),"")</f>
        <v>0</v>
      </c>
      <c r="AH67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9.5760000000000005</v>
      </c>
      <c r="AJ672" s="59">
        <f>IFERROR(Table1[[#This Row],[Plan Hour]]/Table1[[#This Row],[ساعات
العمل
الفعلية]],0)</f>
        <v>0</v>
      </c>
      <c r="AK672" s="1">
        <f>IFERROR((Table1[[#This Row],[الكمية 
الفعلية
/م3]]-Table1[[#This Row],[الكمية 
المنتجة
/م3
 ]]),"")</f>
        <v>0.38304000000000027</v>
      </c>
      <c r="AU672" s="18"/>
      <c r="AV672" s="18"/>
      <c r="AW672" s="1"/>
      <c r="AX672" s="1"/>
      <c r="AY672" s="1"/>
      <c r="AZ672" s="1"/>
      <c r="BA672" s="1"/>
      <c r="BB672" s="1" t="e">
        <f t="shared" si="90"/>
        <v>#DIV/0!</v>
      </c>
      <c r="BC672" s="1"/>
      <c r="BD672" s="1" t="e">
        <f t="shared" si="92"/>
        <v>#DIV/0!</v>
      </c>
      <c r="BE672" s="1"/>
      <c r="BF672" s="33">
        <f t="shared" si="91"/>
        <v>0</v>
      </c>
      <c r="BG672" s="11" t="e">
        <f t="shared" si="93"/>
        <v>#DIV/0!</v>
      </c>
      <c r="CB672"/>
      <c r="CC672"/>
      <c r="CD672"/>
      <c r="CE672" s="83"/>
      <c r="CF672"/>
      <c r="CG672"/>
      <c r="CH672"/>
      <c r="CI672"/>
      <c r="CJ672"/>
      <c r="CK672"/>
      <c r="CL672"/>
      <c r="CM672"/>
      <c r="CN672"/>
      <c r="CO672"/>
      <c r="CP672"/>
    </row>
    <row r="673" spans="1:94" ht="22.5" customHeight="1">
      <c r="A673" s="22">
        <v>44244</v>
      </c>
      <c r="B673" s="3" t="str">
        <f>TEXT(Table1[[#This Row],[Date]],"dddd")</f>
        <v>الأربعاء</v>
      </c>
      <c r="C673" s="3">
        <f>WEEKNUM(Table1[[#This Row],[Date]],16)</f>
        <v>8</v>
      </c>
      <c r="D673" s="3" t="str">
        <f>TEXT(Table1[[#This Row],[Date]],"mmmm")</f>
        <v>فبراير</v>
      </c>
      <c r="E673" s="3" t="str">
        <f>TEXT(Table1[[#This Row],[Date]],"yyyy")</f>
        <v>2021</v>
      </c>
      <c r="F673" s="3" t="s">
        <v>8</v>
      </c>
      <c r="G673" s="3">
        <v>608</v>
      </c>
      <c r="I673" s="3" t="s">
        <v>92</v>
      </c>
      <c r="J673" s="3">
        <f>IFERROR(VLOOKUP(Table1[[#This Row],[FoamType]],$CB$1:$CC$25,2,FALSE),0)</f>
        <v>0.6</v>
      </c>
      <c r="K673" s="3">
        <v>56</v>
      </c>
      <c r="L673" s="3">
        <v>38</v>
      </c>
      <c r="M673" s="3">
        <v>2</v>
      </c>
      <c r="Q673" s="15">
        <v>8</v>
      </c>
      <c r="R673" s="3">
        <v>1150</v>
      </c>
      <c r="S673" s="3">
        <v>2.2000000000000002</v>
      </c>
      <c r="T673" s="3">
        <f t="shared" si="87"/>
        <v>5.3838400000000002</v>
      </c>
      <c r="U673" s="4">
        <f t="shared" si="88"/>
        <v>4.8944000000000001</v>
      </c>
      <c r="X673" s="4">
        <f>IFERROR(   Table1[[#This Row],[البلوكات /م3]]+Table1[[#This Row],[البواقى
 المنصرفه
/م3]]-Table1[[#This Row],[البواقى
/م3]],0)</f>
        <v>0</v>
      </c>
      <c r="Y673" s="21">
        <f t="shared" si="89"/>
        <v>0</v>
      </c>
      <c r="AB673" s="15"/>
      <c r="AD673" s="9">
        <f>IFERROR((Table1[[#This Row],[إجمالى الإستهلاك
/م3]]-Table1[[#This Row],[الكمية 
المنتجة
/م3
 ]]),0)</f>
        <v>-4.8944000000000001</v>
      </c>
      <c r="AE673" s="29">
        <f>IFERROR((Table1[[#This Row],[الهالك
/م3]]/Table1[[#This Row],[إجمالى الإستهلاك
/م3]]),0)</f>
        <v>0</v>
      </c>
      <c r="AG673" s="5">
        <f>IFERROR((Table1[[#This Row],[عدد
البلوكات]]*0.12),"")</f>
        <v>0</v>
      </c>
      <c r="AH67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8.1573333333333338</v>
      </c>
      <c r="AJ673" s="59">
        <f>IFERROR(Table1[[#This Row],[Plan Hour]]/Table1[[#This Row],[ساعات
العمل
الفعلية]],0)</f>
        <v>0</v>
      </c>
      <c r="AK673" s="1">
        <f>IFERROR((Table1[[#This Row],[الكمية 
الفعلية
/م3]]-Table1[[#This Row],[الكمية 
المنتجة
/م3
 ]]),"")</f>
        <v>0.4894400000000001</v>
      </c>
      <c r="AU673" s="18"/>
      <c r="AV673" s="18"/>
      <c r="AW673" s="1"/>
      <c r="AX673" s="1"/>
      <c r="AY673" s="1"/>
      <c r="AZ673" s="1"/>
      <c r="BA673" s="1"/>
      <c r="BB673" s="1" t="e">
        <f t="shared" si="90"/>
        <v>#DIV/0!</v>
      </c>
      <c r="BC673" s="1"/>
      <c r="BD673" s="1" t="e">
        <f t="shared" si="92"/>
        <v>#DIV/0!</v>
      </c>
      <c r="BE673" s="1"/>
      <c r="BF673" s="33">
        <f t="shared" si="91"/>
        <v>0</v>
      </c>
      <c r="BG673" s="11" t="e">
        <f t="shared" si="93"/>
        <v>#DIV/0!</v>
      </c>
      <c r="CB673"/>
      <c r="CC673"/>
      <c r="CD673"/>
      <c r="CE673" s="83"/>
      <c r="CF673"/>
      <c r="CG673"/>
      <c r="CH673"/>
      <c r="CI673"/>
      <c r="CJ673"/>
      <c r="CK673"/>
      <c r="CL673"/>
      <c r="CM673"/>
      <c r="CN673"/>
      <c r="CO673"/>
      <c r="CP673"/>
    </row>
    <row r="674" spans="1:94" ht="22.5" customHeight="1">
      <c r="A674" s="22">
        <v>44244</v>
      </c>
      <c r="B674" s="3" t="str">
        <f>TEXT(Table1[[#This Row],[Date]],"dddd")</f>
        <v>الأربعاء</v>
      </c>
      <c r="C674" s="3">
        <f>WEEKNUM(Table1[[#This Row],[Date]],16)</f>
        <v>8</v>
      </c>
      <c r="D674" s="3" t="str">
        <f>TEXT(Table1[[#This Row],[Date]],"mmmm")</f>
        <v>فبراير</v>
      </c>
      <c r="E674" s="3" t="str">
        <f>TEXT(Table1[[#This Row],[Date]],"yyyy")</f>
        <v>2021</v>
      </c>
      <c r="F674" s="3" t="s">
        <v>8</v>
      </c>
      <c r="G674" s="3">
        <v>302</v>
      </c>
      <c r="I674" s="3" t="s">
        <v>92</v>
      </c>
      <c r="J674" s="3">
        <f>IFERROR(VLOOKUP(Table1[[#This Row],[FoamType]],$CB$1:$CC$25,2,FALSE),0)</f>
        <v>0.6</v>
      </c>
      <c r="K674" s="3">
        <v>70</v>
      </c>
      <c r="L674" s="3">
        <v>35</v>
      </c>
      <c r="M674" s="3">
        <v>1</v>
      </c>
      <c r="Q674" s="15">
        <v>12</v>
      </c>
      <c r="S674" s="3">
        <v>1.1000000000000001</v>
      </c>
      <c r="T674" s="3">
        <v>2.5</v>
      </c>
      <c r="U674" s="4">
        <v>2.5</v>
      </c>
      <c r="X674" s="4">
        <f>IFERROR(   Table1[[#This Row],[البلوكات /م3]]+Table1[[#This Row],[البواقى
 المنصرفه
/م3]]-Table1[[#This Row],[البواقى
/م3]],0)</f>
        <v>2.5</v>
      </c>
      <c r="Y674" s="21">
        <f t="shared" si="89"/>
        <v>0</v>
      </c>
      <c r="Z674" s="3">
        <v>0</v>
      </c>
      <c r="AA674" s="12">
        <v>2.5</v>
      </c>
      <c r="AB674" s="15">
        <v>12</v>
      </c>
      <c r="AC674" s="20">
        <v>0</v>
      </c>
      <c r="AD674" s="9">
        <f>IFERROR((Table1[[#This Row],[إجمالى الإستهلاك
/م3]]-Table1[[#This Row],[الكمية 
المنتجة
/م3
 ]]),0)</f>
        <v>0</v>
      </c>
      <c r="AE674" s="29">
        <f>IFERROR((Table1[[#This Row],[الهالك
/م3]]/Table1[[#This Row],[إجمالى الإستهلاك
/م3]]),0)</f>
        <v>0</v>
      </c>
      <c r="AG674" s="5">
        <f>IFERROR((Table1[[#This Row],[عدد
البلوكات]]*0.12),"")</f>
        <v>0</v>
      </c>
      <c r="AH67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4.166666666666667</v>
      </c>
      <c r="AJ674" s="59">
        <f>IFERROR(Table1[[#This Row],[Plan Hour]]/Table1[[#This Row],[ساعات
العمل
الفعلية]],0)</f>
        <v>0</v>
      </c>
      <c r="AK674" s="1">
        <f>IFERROR((Table1[[#This Row],[الكمية 
الفعلية
/م3]]-Table1[[#This Row],[الكمية 
المنتجة
/م3
 ]]),"")</f>
        <v>0</v>
      </c>
      <c r="AU674" s="18"/>
      <c r="AV674" s="18"/>
      <c r="AW674" s="1"/>
      <c r="AX674" s="1"/>
      <c r="AY674" s="1"/>
      <c r="AZ674" s="1"/>
      <c r="BA674" s="1"/>
      <c r="BB674" s="1" t="e">
        <f t="shared" si="90"/>
        <v>#DIV/0!</v>
      </c>
      <c r="BC674" s="1"/>
      <c r="BD674" s="1" t="e">
        <f t="shared" si="92"/>
        <v>#DIV/0!</v>
      </c>
      <c r="BE674" s="1"/>
      <c r="BF674" s="33">
        <f t="shared" si="91"/>
        <v>0</v>
      </c>
      <c r="BG674" s="11" t="e">
        <f t="shared" si="93"/>
        <v>#DIV/0!</v>
      </c>
      <c r="CB674"/>
      <c r="CC674"/>
      <c r="CD674"/>
      <c r="CE674" s="83"/>
      <c r="CF674"/>
      <c r="CG674"/>
      <c r="CH674"/>
      <c r="CI674"/>
      <c r="CJ674"/>
      <c r="CK674"/>
      <c r="CL674"/>
      <c r="CM674"/>
      <c r="CN674"/>
      <c r="CO674"/>
      <c r="CP674"/>
    </row>
    <row r="675" spans="1:94" ht="22.5" customHeight="1">
      <c r="A675" s="22">
        <v>44244</v>
      </c>
      <c r="B675" s="3" t="str">
        <f>TEXT(Table1[[#This Row],[Date]],"dddd")</f>
        <v>الأربعاء</v>
      </c>
      <c r="C675" s="3">
        <f>WEEKNUM(Table1[[#This Row],[Date]],16)</f>
        <v>8</v>
      </c>
      <c r="D675" s="3" t="str">
        <f>TEXT(Table1[[#This Row],[Date]],"mmmm")</f>
        <v>فبراير</v>
      </c>
      <c r="E675" s="3" t="str">
        <f>TEXT(Table1[[#This Row],[Date]],"yyyy")</f>
        <v>2021</v>
      </c>
      <c r="F675" s="3" t="s">
        <v>8</v>
      </c>
      <c r="G675" s="3">
        <v>547</v>
      </c>
      <c r="I675" s="3" t="s">
        <v>92</v>
      </c>
      <c r="J675" s="3">
        <f>IFERROR(VLOOKUP(Table1[[#This Row],[FoamType]],$CB$1:$CC$25,2,FALSE),0)</f>
        <v>0.6</v>
      </c>
      <c r="K675" s="3">
        <v>60</v>
      </c>
      <c r="L675" s="3">
        <v>7</v>
      </c>
      <c r="M675" s="3">
        <v>7</v>
      </c>
      <c r="Q675" s="15">
        <v>30</v>
      </c>
      <c r="R675" s="3">
        <v>98</v>
      </c>
      <c r="S675" s="3">
        <v>7.1</v>
      </c>
      <c r="T675" s="3">
        <f t="shared" si="87"/>
        <v>0.292236</v>
      </c>
      <c r="U675" s="4">
        <f t="shared" si="88"/>
        <v>0.28811999999999999</v>
      </c>
      <c r="X675" s="4">
        <f>IFERROR(   Table1[[#This Row],[البلوكات /م3]]+Table1[[#This Row],[البواقى
 المنصرفه
/م3]]-Table1[[#This Row],[البواقى
/م3]],0)</f>
        <v>0.28999999999999998</v>
      </c>
      <c r="Y675" s="21">
        <f t="shared" si="89"/>
        <v>0</v>
      </c>
      <c r="Z675" s="3">
        <v>0</v>
      </c>
      <c r="AA675" s="12">
        <v>0.28999999999999998</v>
      </c>
      <c r="AB675" s="15">
        <v>30</v>
      </c>
      <c r="AC675" s="20">
        <v>0</v>
      </c>
      <c r="AD675" s="9">
        <f>IFERROR((Table1[[#This Row],[إجمالى الإستهلاك
/م3]]-Table1[[#This Row],[الكمية 
المنتجة
/م3
 ]]),0)</f>
        <v>1.8799999999999928E-3</v>
      </c>
      <c r="AE675" s="29">
        <f>IFERROR((Table1[[#This Row],[الهالك
/م3]]/Table1[[#This Row],[إجمالى الإستهلاك
/م3]]),0)</f>
        <v>6.4827586206896307E-3</v>
      </c>
      <c r="AG675" s="5">
        <f>IFERROR((Table1[[#This Row],[عدد
البلوكات]]*0.12),"")</f>
        <v>0</v>
      </c>
      <c r="AH67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0.48020000000000002</v>
      </c>
      <c r="AJ675" s="59">
        <f>IFERROR(Table1[[#This Row],[Plan Hour]]/Table1[[#This Row],[ساعات
العمل
الفعلية]],0)</f>
        <v>0</v>
      </c>
      <c r="AK675" s="1">
        <f>IFERROR((Table1[[#This Row],[الكمية 
الفعلية
/م3]]-Table1[[#This Row],[الكمية 
المنتجة
/م3
 ]]),"")</f>
        <v>4.1160000000000085E-3</v>
      </c>
      <c r="AU675" s="18"/>
      <c r="AV675" s="18"/>
      <c r="AW675" s="1"/>
      <c r="AX675" s="1"/>
      <c r="AY675" s="1"/>
      <c r="AZ675" s="1"/>
      <c r="BA675" s="1"/>
      <c r="BB675" s="1" t="e">
        <f t="shared" si="90"/>
        <v>#DIV/0!</v>
      </c>
      <c r="BC675" s="1"/>
      <c r="BD675" s="1" t="e">
        <f t="shared" si="92"/>
        <v>#DIV/0!</v>
      </c>
      <c r="BE675" s="1"/>
      <c r="BF675" s="33">
        <f t="shared" si="91"/>
        <v>0</v>
      </c>
      <c r="BG675" s="11" t="e">
        <f t="shared" si="93"/>
        <v>#DIV/0!</v>
      </c>
      <c r="CB675"/>
      <c r="CC675"/>
      <c r="CD675"/>
      <c r="CE675" s="83"/>
      <c r="CF675"/>
      <c r="CG675"/>
      <c r="CH675"/>
      <c r="CI675"/>
      <c r="CJ675"/>
      <c r="CK675"/>
      <c r="CL675"/>
      <c r="CM675"/>
      <c r="CN675"/>
      <c r="CO675"/>
      <c r="CP675"/>
    </row>
    <row r="676" spans="1:94" ht="22.5" customHeight="1">
      <c r="A676" s="22">
        <v>44244</v>
      </c>
      <c r="B676" s="3" t="str">
        <f>TEXT(Table1[[#This Row],[Date]],"dddd")</f>
        <v>الأربعاء</v>
      </c>
      <c r="C676" s="3">
        <f>WEEKNUM(Table1[[#This Row],[Date]],16)</f>
        <v>8</v>
      </c>
      <c r="D676" s="3" t="str">
        <f>TEXT(Table1[[#This Row],[Date]],"mmmm")</f>
        <v>فبراير</v>
      </c>
      <c r="E676" s="3" t="str">
        <f>TEXT(Table1[[#This Row],[Date]],"yyyy")</f>
        <v>2021</v>
      </c>
      <c r="F676" s="3" t="s">
        <v>8</v>
      </c>
      <c r="G676" s="3">
        <v>649</v>
      </c>
      <c r="I676" s="3" t="s">
        <v>92</v>
      </c>
      <c r="J676" s="3">
        <f>IFERROR(VLOOKUP(Table1[[#This Row],[FoamType]],$CB$1:$CC$25,2,FALSE),0)</f>
        <v>0.6</v>
      </c>
      <c r="K676" s="3">
        <v>60</v>
      </c>
      <c r="L676" s="3">
        <v>5</v>
      </c>
      <c r="M676" s="3">
        <v>4.5</v>
      </c>
      <c r="Q676" s="15">
        <v>15</v>
      </c>
      <c r="R676" s="3">
        <v>1300</v>
      </c>
      <c r="S676" s="3">
        <v>4.5999999999999996</v>
      </c>
      <c r="T676" s="3">
        <f t="shared" ref="T676:T686" si="94">K676*L676*R676*S676/1000000</f>
        <v>1.7939999999999998</v>
      </c>
      <c r="U676" s="4">
        <f t="shared" si="88"/>
        <v>1.7549999999999999</v>
      </c>
      <c r="W676" s="4">
        <v>15</v>
      </c>
      <c r="X676" s="4">
        <f>IFERROR(   Table1[[#This Row],[البلوكات /م3]]+Table1[[#This Row],[البواقى
 المنصرفه
/م3]]-Table1[[#This Row],[البواقى
/م3]],0)</f>
        <v>11.290000000000003</v>
      </c>
      <c r="Y676" s="21">
        <f t="shared" si="89"/>
        <v>14.64</v>
      </c>
      <c r="Z676" s="3">
        <v>2</v>
      </c>
      <c r="AA676" s="12">
        <v>3.35</v>
      </c>
      <c r="AB676" s="15">
        <v>15</v>
      </c>
      <c r="AC676" s="20">
        <v>6.7</v>
      </c>
      <c r="AD676" s="9">
        <f>IFERROR((Table1[[#This Row],[إجمالى الإستهلاك
/م3]]-Table1[[#This Row],[الكمية 
المنتجة
/م3
 ]]),0)</f>
        <v>9.5350000000000037</v>
      </c>
      <c r="AE676" s="29">
        <f>IFERROR((Table1[[#This Row],[الهالك
/م3]]/Table1[[#This Row],[إجمالى الإستهلاك
/م3]]),0)</f>
        <v>0.84455270150575745</v>
      </c>
      <c r="AG676" s="5">
        <f>IFERROR((Table1[[#This Row],[عدد
البلوكات]]*0.12),"")</f>
        <v>0.24</v>
      </c>
      <c r="AH67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2.9249999999999998</v>
      </c>
      <c r="AJ676" s="59">
        <f>IFERROR(Table1[[#This Row],[Plan Hour]]/Table1[[#This Row],[ساعات
العمل
الفعلية]],0)</f>
        <v>0</v>
      </c>
      <c r="AK676" s="1">
        <f>IFERROR((Table1[[#This Row],[الكمية 
الفعلية
/م3]]-Table1[[#This Row],[الكمية 
المنتجة
/م3
 ]]),"")</f>
        <v>3.8999999999999924E-2</v>
      </c>
      <c r="AU676" s="18"/>
      <c r="AV676" s="18"/>
      <c r="AW676" s="1"/>
      <c r="AX676" s="1"/>
      <c r="AY676" s="1"/>
      <c r="AZ676" s="1"/>
      <c r="BA676" s="1"/>
      <c r="BB676" s="1" t="e">
        <f t="shared" si="90"/>
        <v>#DIV/0!</v>
      </c>
      <c r="BC676" s="1"/>
      <c r="BD676" s="1" t="e">
        <f t="shared" si="92"/>
        <v>#DIV/0!</v>
      </c>
      <c r="BE676" s="1"/>
      <c r="BF676" s="33">
        <f t="shared" si="91"/>
        <v>0</v>
      </c>
      <c r="BG676" s="11" t="e">
        <f t="shared" si="93"/>
        <v>#DIV/0!</v>
      </c>
      <c r="CB676"/>
      <c r="CC676"/>
      <c r="CD676"/>
      <c r="CE676" s="83"/>
      <c r="CF676"/>
      <c r="CG676"/>
      <c r="CH676"/>
      <c r="CI676"/>
      <c r="CJ676"/>
      <c r="CK676"/>
      <c r="CL676"/>
      <c r="CM676"/>
      <c r="CN676"/>
      <c r="CO676"/>
      <c r="CP676"/>
    </row>
    <row r="677" spans="1:94" ht="22.5" customHeight="1">
      <c r="A677" s="22">
        <v>44244</v>
      </c>
      <c r="B677" s="3" t="str">
        <f>TEXT(Table1[[#This Row],[Date]],"dddd")</f>
        <v>الأربعاء</v>
      </c>
      <c r="C677" s="3">
        <f>WEEKNUM(Table1[[#This Row],[Date]],16)</f>
        <v>8</v>
      </c>
      <c r="D677" s="3" t="str">
        <f>TEXT(Table1[[#This Row],[Date]],"mmmm")</f>
        <v>فبراير</v>
      </c>
      <c r="E677" s="3" t="str">
        <f>TEXT(Table1[[#This Row],[Date]],"yyyy")</f>
        <v>2021</v>
      </c>
      <c r="F677" s="3" t="s">
        <v>8</v>
      </c>
      <c r="G677" s="3">
        <v>649</v>
      </c>
      <c r="I677" s="3" t="s">
        <v>92</v>
      </c>
      <c r="J677" s="3">
        <f>IFERROR(VLOOKUP(Table1[[#This Row],[FoamType]],$CB$1:$CC$25,2,FALSE),0)</f>
        <v>0.6</v>
      </c>
      <c r="K677" s="3">
        <v>80</v>
      </c>
      <c r="L677" s="3">
        <v>25</v>
      </c>
      <c r="M677" s="3">
        <v>1.5</v>
      </c>
      <c r="Q677" s="15">
        <v>15</v>
      </c>
      <c r="R677" s="3">
        <v>1500</v>
      </c>
      <c r="S677" s="3">
        <v>1.6</v>
      </c>
      <c r="T677" s="3">
        <f t="shared" si="94"/>
        <v>4.8</v>
      </c>
      <c r="U677" s="4">
        <f t="shared" ref="U677:U686" si="95">K677*L677*M677*R677/1000000</f>
        <v>4.5</v>
      </c>
      <c r="X677" s="4">
        <f>IFERROR(   Table1[[#This Row],[البلوكات /م3]]+Table1[[#This Row],[البواقى
 المنصرفه
/م3]]-Table1[[#This Row],[البواقى
/م3]],0)</f>
        <v>0</v>
      </c>
      <c r="Y677" s="21">
        <f t="shared" si="89"/>
        <v>0</v>
      </c>
      <c r="AB677" s="15"/>
      <c r="AD677" s="9">
        <f>IFERROR((Table1[[#This Row],[إجمالى الإستهلاك
/م3]]-Table1[[#This Row],[الكمية 
المنتجة
/م3
 ]]),0)</f>
        <v>-4.5</v>
      </c>
      <c r="AE677" s="29">
        <f>IFERROR((Table1[[#This Row],[الهالك
/م3]]/Table1[[#This Row],[إجمالى الإستهلاك
/م3]]),0)</f>
        <v>0</v>
      </c>
      <c r="AG677" s="5">
        <f>IFERROR((Table1[[#This Row],[عدد
البلوكات]]*0.12),"")</f>
        <v>0</v>
      </c>
      <c r="AH67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7.5</v>
      </c>
      <c r="AJ677" s="59">
        <f>IFERROR(Table1[[#This Row],[Plan Hour]]/Table1[[#This Row],[ساعات
العمل
الفعلية]],0)</f>
        <v>0</v>
      </c>
      <c r="AK677" s="1">
        <f>IFERROR((Table1[[#This Row],[الكمية 
الفعلية
/م3]]-Table1[[#This Row],[الكمية 
المنتجة
/م3
 ]]),"")</f>
        <v>0.29999999999999982</v>
      </c>
      <c r="AU677" s="18"/>
      <c r="AV677" s="18"/>
      <c r="AW677" s="1"/>
      <c r="AX677" s="1"/>
      <c r="AY677" s="1"/>
      <c r="AZ677" s="1"/>
      <c r="BA677" s="1"/>
      <c r="BB677" s="1" t="e">
        <f t="shared" si="90"/>
        <v>#DIV/0!</v>
      </c>
      <c r="BC677" s="1"/>
      <c r="BD677" s="1" t="e">
        <f t="shared" si="92"/>
        <v>#DIV/0!</v>
      </c>
      <c r="BE677" s="1"/>
      <c r="BF677" s="33">
        <f t="shared" si="91"/>
        <v>0</v>
      </c>
      <c r="BG677" s="11" t="e">
        <f t="shared" si="93"/>
        <v>#DIV/0!</v>
      </c>
      <c r="CB677"/>
      <c r="CC677"/>
      <c r="CD677"/>
      <c r="CE677" s="83"/>
      <c r="CF677"/>
      <c r="CG677"/>
      <c r="CH677"/>
      <c r="CI677"/>
      <c r="CJ677"/>
      <c r="CK677"/>
      <c r="CL677"/>
      <c r="CM677"/>
      <c r="CN677"/>
      <c r="CO677"/>
      <c r="CP677"/>
    </row>
    <row r="678" spans="1:94" ht="22.5" customHeight="1">
      <c r="A678" s="22">
        <v>44244</v>
      </c>
      <c r="B678" s="3" t="str">
        <f>TEXT(Table1[[#This Row],[Date]],"dddd")</f>
        <v>الأربعاء</v>
      </c>
      <c r="C678" s="3">
        <f>WEEKNUM(Table1[[#This Row],[Date]],16)</f>
        <v>8</v>
      </c>
      <c r="D678" s="3" t="str">
        <f>TEXT(Table1[[#This Row],[Date]],"mmmm")</f>
        <v>فبراير</v>
      </c>
      <c r="E678" s="3" t="str">
        <f>TEXT(Table1[[#This Row],[Date]],"yyyy")</f>
        <v>2021</v>
      </c>
      <c r="F678" s="3" t="s">
        <v>8</v>
      </c>
      <c r="G678" s="3">
        <v>649</v>
      </c>
      <c r="I678" s="3" t="s">
        <v>92</v>
      </c>
      <c r="J678" s="3">
        <f>IFERROR(VLOOKUP(Table1[[#This Row],[FoamType]],$CB$1:$CC$25,2,FALSE),0)</f>
        <v>0.6</v>
      </c>
      <c r="K678" s="3">
        <v>80</v>
      </c>
      <c r="L678" s="3">
        <v>60.5</v>
      </c>
      <c r="M678" s="3">
        <v>1.5</v>
      </c>
      <c r="Q678" s="15">
        <v>15</v>
      </c>
      <c r="R678" s="3">
        <v>550</v>
      </c>
      <c r="S678" s="3">
        <v>1.6</v>
      </c>
      <c r="T678" s="3">
        <f t="shared" si="94"/>
        <v>4.2591999999999999</v>
      </c>
      <c r="U678" s="4">
        <f t="shared" si="95"/>
        <v>3.9929999999999999</v>
      </c>
      <c r="X678" s="4">
        <f>IFERROR(   Table1[[#This Row],[البلوكات /م3]]+Table1[[#This Row],[البواقى
 المنصرفه
/م3]]-Table1[[#This Row],[البواقى
/م3]],0)</f>
        <v>0</v>
      </c>
      <c r="Y678" s="21">
        <f t="shared" si="89"/>
        <v>0</v>
      </c>
      <c r="AB678" s="15"/>
      <c r="AD678" s="9">
        <f>IFERROR((Table1[[#This Row],[إجمالى الإستهلاك
/م3]]-Table1[[#This Row],[الكمية 
المنتجة
/م3
 ]]),0)</f>
        <v>-3.9929999999999999</v>
      </c>
      <c r="AE678" s="29">
        <f>IFERROR((Table1[[#This Row],[الهالك
/م3]]/Table1[[#This Row],[إجمالى الإستهلاك
/م3]]),0)</f>
        <v>0</v>
      </c>
      <c r="AG678" s="5">
        <f>IFERROR((Table1[[#This Row],[عدد
البلوكات]]*0.12),"")</f>
        <v>0</v>
      </c>
      <c r="AH67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6.6550000000000002</v>
      </c>
      <c r="AJ678" s="59">
        <f>IFERROR(Table1[[#This Row],[Plan Hour]]/Table1[[#This Row],[ساعات
العمل
الفعلية]],0)</f>
        <v>0</v>
      </c>
      <c r="AK678" s="1">
        <f>IFERROR((Table1[[#This Row],[الكمية 
الفعلية
/م3]]-Table1[[#This Row],[الكمية 
المنتجة
/م3
 ]]),"")</f>
        <v>0.26619999999999999</v>
      </c>
      <c r="AU678" s="18"/>
      <c r="AV678" s="18"/>
      <c r="AW678" s="1"/>
      <c r="AX678" s="1"/>
      <c r="AY678" s="1"/>
      <c r="AZ678" s="1"/>
      <c r="BA678" s="1"/>
      <c r="BB678" s="1" t="e">
        <f t="shared" si="90"/>
        <v>#DIV/0!</v>
      </c>
      <c r="BC678" s="1"/>
      <c r="BD678" s="1" t="e">
        <f t="shared" si="92"/>
        <v>#DIV/0!</v>
      </c>
      <c r="BE678" s="1"/>
      <c r="BF678" s="33">
        <f t="shared" si="91"/>
        <v>0</v>
      </c>
      <c r="BG678" s="11" t="e">
        <f t="shared" si="93"/>
        <v>#DIV/0!</v>
      </c>
      <c r="CB678"/>
      <c r="CC678"/>
      <c r="CD678"/>
      <c r="CE678" s="83"/>
      <c r="CF678"/>
      <c r="CG678"/>
      <c r="CH678"/>
      <c r="CI678"/>
      <c r="CJ678"/>
      <c r="CK678"/>
      <c r="CL678"/>
      <c r="CM678"/>
      <c r="CN678"/>
      <c r="CO678"/>
      <c r="CP678"/>
    </row>
    <row r="679" spans="1:94" ht="22.5" customHeight="1">
      <c r="A679" s="22">
        <v>44244</v>
      </c>
      <c r="B679" s="3" t="str">
        <f>TEXT(Table1[[#This Row],[Date]],"dddd")</f>
        <v>الأربعاء</v>
      </c>
      <c r="C679" s="3">
        <f>WEEKNUM(Table1[[#This Row],[Date]],16)</f>
        <v>8</v>
      </c>
      <c r="D679" s="3" t="str">
        <f>TEXT(Table1[[#This Row],[Date]],"mmmm")</f>
        <v>فبراير</v>
      </c>
      <c r="E679" s="3" t="str">
        <f>TEXT(Table1[[#This Row],[Date]],"yyyy")</f>
        <v>2021</v>
      </c>
      <c r="F679" s="3" t="s">
        <v>8</v>
      </c>
      <c r="G679" s="3">
        <v>719</v>
      </c>
      <c r="I679" s="3" t="s">
        <v>107</v>
      </c>
      <c r="J679" s="3">
        <f>IFERROR(VLOOKUP(Table1[[#This Row],[FoamType]],$CB$1:$CC$25,2,FALSE),0)</f>
        <v>50</v>
      </c>
      <c r="K679" s="3">
        <v>20</v>
      </c>
      <c r="L679" s="3">
        <v>20</v>
      </c>
      <c r="M679" s="3">
        <v>4</v>
      </c>
      <c r="Q679" s="15">
        <v>20</v>
      </c>
      <c r="R679" s="3">
        <v>700</v>
      </c>
      <c r="S679" s="3">
        <v>4.0999999999999996</v>
      </c>
      <c r="T679" s="3">
        <f t="shared" si="94"/>
        <v>1.1479999999999999</v>
      </c>
      <c r="U679" s="4">
        <f t="shared" si="95"/>
        <v>1.1200000000000001</v>
      </c>
      <c r="X679" s="4">
        <f>IFERROR(   Table1[[#This Row],[البلوكات /م3]]+Table1[[#This Row],[البواقى
 المنصرفه
/م3]]-Table1[[#This Row],[البواقى
/م3]],0)</f>
        <v>1.2</v>
      </c>
      <c r="Y679" s="21">
        <f t="shared" si="89"/>
        <v>0</v>
      </c>
      <c r="AA679" s="12">
        <v>2.4</v>
      </c>
      <c r="AB679" s="15">
        <v>20</v>
      </c>
      <c r="AC679" s="20">
        <v>1.2</v>
      </c>
      <c r="AD679" s="9">
        <f>IFERROR((Table1[[#This Row],[إجمالى الإستهلاك
/م3]]-Table1[[#This Row],[الكمية 
المنتجة
/م3
 ]]),0)</f>
        <v>7.9999999999999849E-2</v>
      </c>
      <c r="AE679" s="29">
        <f>IFERROR((Table1[[#This Row],[الهالك
/م3]]/Table1[[#This Row],[إجمالى الإستهلاك
/م3]]),0)</f>
        <v>6.6666666666666541E-2</v>
      </c>
      <c r="AG679" s="5">
        <f>IFERROR((Table1[[#This Row],[عدد
البلوكات]]*0.12),"")</f>
        <v>0</v>
      </c>
      <c r="AH67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14</v>
      </c>
      <c r="AJ679" s="59">
        <f>IFERROR(Table1[[#This Row],[Plan Hour]]/Table1[[#This Row],[ساعات
العمل
الفعلية]],0)</f>
        <v>0</v>
      </c>
      <c r="AK679" s="1">
        <f>IFERROR((Table1[[#This Row],[الكمية 
الفعلية
/م3]]-Table1[[#This Row],[الكمية 
المنتجة
/م3
 ]]),"")</f>
        <v>2.7999999999999803E-2</v>
      </c>
      <c r="AU679" s="18"/>
      <c r="AV679" s="18"/>
      <c r="AW679" s="1"/>
      <c r="AX679" s="1"/>
      <c r="AY679" s="1"/>
      <c r="AZ679" s="1"/>
      <c r="BA679" s="1"/>
      <c r="BB679" s="1" t="e">
        <f t="shared" si="90"/>
        <v>#DIV/0!</v>
      </c>
      <c r="BC679" s="1"/>
      <c r="BD679" s="1" t="e">
        <f t="shared" si="92"/>
        <v>#DIV/0!</v>
      </c>
      <c r="BE679" s="1"/>
      <c r="BF679" s="33">
        <f t="shared" si="91"/>
        <v>0</v>
      </c>
      <c r="BG679" s="11" t="e">
        <f t="shared" si="93"/>
        <v>#DIV/0!</v>
      </c>
      <c r="CB679"/>
      <c r="CC679"/>
      <c r="CD679"/>
      <c r="CE679" s="83"/>
      <c r="CF679"/>
      <c r="CG679"/>
      <c r="CH679"/>
      <c r="CI679"/>
      <c r="CJ679"/>
      <c r="CK679"/>
      <c r="CL679"/>
      <c r="CM679"/>
      <c r="CN679"/>
      <c r="CO679"/>
      <c r="CP679"/>
    </row>
    <row r="680" spans="1:94" ht="22.5" customHeight="1">
      <c r="A680" s="22">
        <v>44245</v>
      </c>
      <c r="B680" s="9" t="str">
        <f>TEXT(Table1[[#This Row],[Date]],"dddd")</f>
        <v>الخميس</v>
      </c>
      <c r="C680" s="9">
        <f>WEEKNUM(Table1[[#This Row],[Date]],16)</f>
        <v>8</v>
      </c>
      <c r="D680" s="9" t="str">
        <f>TEXT(Table1[[#This Row],[Date]],"mmmm")</f>
        <v>فبراير</v>
      </c>
      <c r="E680" s="9" t="str">
        <f>TEXT(Table1[[#This Row],[Date]],"yyyy")</f>
        <v>2021</v>
      </c>
      <c r="F680" s="9" t="s">
        <v>8</v>
      </c>
      <c r="G680" s="9">
        <v>707</v>
      </c>
      <c r="H680" s="9"/>
      <c r="I680" s="9" t="s">
        <v>86</v>
      </c>
      <c r="J680" s="3">
        <f>IFERROR(VLOOKUP(Table1[[#This Row],[FoamType]],$CB$1:$CC$25,2,FALSE),0)</f>
        <v>3</v>
      </c>
      <c r="K680" s="9">
        <v>200</v>
      </c>
      <c r="L680" s="9">
        <v>100</v>
      </c>
      <c r="M680" s="9">
        <v>2</v>
      </c>
      <c r="N680" s="9"/>
      <c r="O680" s="9"/>
      <c r="P680" s="9"/>
      <c r="Q680" s="9" t="s">
        <v>4</v>
      </c>
      <c r="R680" s="9">
        <v>600</v>
      </c>
      <c r="S680" s="9">
        <v>2.1</v>
      </c>
      <c r="T680" s="9">
        <f t="shared" si="94"/>
        <v>25.2</v>
      </c>
      <c r="U680" s="9">
        <f t="shared" si="95"/>
        <v>24</v>
      </c>
      <c r="V680" s="9"/>
      <c r="W680" s="9" t="s">
        <v>4</v>
      </c>
      <c r="X680" s="9">
        <f>IFERROR(   Table1[[#This Row],[البلوكات /م3]]+Table1[[#This Row],[البواقى
 المنصرفه
/م3]]-Table1[[#This Row],[البواقى
/م3]],0)</f>
        <v>24.5</v>
      </c>
      <c r="Y680" s="9">
        <v>31.5</v>
      </c>
      <c r="Z680" s="9">
        <v>5</v>
      </c>
      <c r="AA680" s="9">
        <v>4</v>
      </c>
      <c r="AB680" s="9">
        <v>17</v>
      </c>
      <c r="AC680" s="9">
        <v>11</v>
      </c>
      <c r="AD680" s="9">
        <f>IFERROR((Table1[[#This Row],[إجمالى الإستهلاك
/م3]]-Table1[[#This Row],[الكمية 
المنتجة
/م3
 ]]),0)</f>
        <v>0.5</v>
      </c>
      <c r="AE680" s="29">
        <f>IFERROR((Table1[[#This Row],[الهالك
/م3]]/Table1[[#This Row],[إجمالى الإستهلاك
/م3]]),0)</f>
        <v>2.0408163265306121E-2</v>
      </c>
      <c r="AF680" s="9"/>
      <c r="AG680" s="9">
        <f>IFERROR((Table1[[#This Row],[عدد
البلوكات]]*0.12),"")</f>
        <v>0.6</v>
      </c>
      <c r="AH680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</v>
      </c>
      <c r="AI680" s="9">
        <v>86</v>
      </c>
      <c r="AJ680" s="60">
        <f>IFERROR(Table1[[#This Row],[Plan Hour]]/Table1[[#This Row],[ساعات
العمل
الفعلية]],0)</f>
        <v>9.3023255813953487E-2</v>
      </c>
      <c r="AK680" s="9">
        <f>IFERROR((Table1[[#This Row],[الكمية 
الفعلية
/م3]]-Table1[[#This Row],[الكمية 
المنتجة
/م3
 ]]),"")</f>
        <v>1.1999999999999993</v>
      </c>
      <c r="AL680" s="9"/>
      <c r="AM680" s="9"/>
      <c r="AN680" s="9"/>
      <c r="AO680" s="9">
        <v>3.69</v>
      </c>
      <c r="AP680" s="9">
        <v>3.69</v>
      </c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 t="e">
        <f t="shared" si="90"/>
        <v>#DIV/0!</v>
      </c>
      <c r="BC680" s="9"/>
      <c r="BD680" s="9" t="e">
        <f t="shared" si="92"/>
        <v>#DIV/0!</v>
      </c>
      <c r="BE680" s="9"/>
      <c r="BF680" s="9">
        <f t="shared" si="91"/>
        <v>0</v>
      </c>
      <c r="BG680" s="9" t="e">
        <f t="shared" si="93"/>
        <v>#DIV/0!</v>
      </c>
      <c r="CB680"/>
      <c r="CC680"/>
      <c r="CD680"/>
      <c r="CE680" s="83"/>
      <c r="CF680"/>
      <c r="CG680"/>
      <c r="CH680"/>
      <c r="CI680"/>
      <c r="CJ680"/>
      <c r="CK680"/>
      <c r="CL680"/>
      <c r="CM680"/>
      <c r="CN680"/>
      <c r="CO680"/>
      <c r="CP680"/>
    </row>
    <row r="681" spans="1:94" ht="22.5" customHeight="1">
      <c r="A681" s="22">
        <v>44245</v>
      </c>
      <c r="B681" s="3" t="str">
        <f>TEXT(Table1[[#This Row],[Date]],"dddd")</f>
        <v>الخميس</v>
      </c>
      <c r="C681" s="3">
        <f>WEEKNUM(Table1[[#This Row],[Date]],16)</f>
        <v>8</v>
      </c>
      <c r="D681" s="3" t="str">
        <f>TEXT(Table1[[#This Row],[Date]],"mmmm")</f>
        <v>فبراير</v>
      </c>
      <c r="E681" s="3" t="str">
        <f>TEXT(Table1[[#This Row],[Date]],"yyyy")</f>
        <v>2021</v>
      </c>
      <c r="F681" s="3" t="s">
        <v>8</v>
      </c>
      <c r="I681" s="3" t="s">
        <v>91</v>
      </c>
      <c r="J681" s="3">
        <f>IFERROR(VLOOKUP(Table1[[#This Row],[FoamType]],$CB$1:$CC$25,2,FALSE),0)</f>
        <v>1</v>
      </c>
      <c r="K681" s="3">
        <v>120</v>
      </c>
      <c r="L681" s="3">
        <v>15</v>
      </c>
      <c r="M681" s="3">
        <v>15</v>
      </c>
      <c r="Q681" s="15">
        <v>12</v>
      </c>
      <c r="R681" s="3">
        <v>305</v>
      </c>
      <c r="S681" s="3">
        <v>15</v>
      </c>
      <c r="T681" s="3">
        <f t="shared" si="94"/>
        <v>8.2349999999999994</v>
      </c>
      <c r="U681" s="4">
        <f t="shared" si="95"/>
        <v>8.2349999999999994</v>
      </c>
      <c r="W681" s="4">
        <v>12</v>
      </c>
      <c r="X681" s="4">
        <f>IFERROR(   Table1[[#This Row],[البلوكات /م3]]+Table1[[#This Row],[البواقى
 المنصرفه
/م3]]-Table1[[#This Row],[البواقى
/م3]],0)</f>
        <v>10.58</v>
      </c>
      <c r="Y681" s="21">
        <f t="shared" si="89"/>
        <v>7.32</v>
      </c>
      <c r="Z681" s="3">
        <v>1</v>
      </c>
      <c r="AA681" s="12">
        <v>3.66</v>
      </c>
      <c r="AB681" s="15">
        <v>12</v>
      </c>
      <c r="AC681" s="20">
        <v>0.4</v>
      </c>
      <c r="AD681" s="9">
        <f>IFERROR((Table1[[#This Row],[إجمالى الإستهلاك
/م3]]-Table1[[#This Row],[الكمية 
المنتجة
/م3
 ]]),0)</f>
        <v>2.3450000000000006</v>
      </c>
      <c r="AE681" s="29">
        <f>IFERROR((Table1[[#This Row],[الهالك
/م3]]/Table1[[#This Row],[إجمالى الإستهلاك
/م3]]),0)</f>
        <v>0.22164461247637057</v>
      </c>
      <c r="AG681" s="5">
        <f>IFERROR((Table1[[#This Row],[عدد
البلوكات]]*0.12),"")</f>
        <v>0.12</v>
      </c>
      <c r="AH68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8.2349999999999994</v>
      </c>
      <c r="AJ681" s="59">
        <f>IFERROR(Table1[[#This Row],[Plan Hour]]/Table1[[#This Row],[ساعات
العمل
الفعلية]],0)</f>
        <v>0</v>
      </c>
      <c r="AK681" s="1">
        <f>IFERROR((Table1[[#This Row],[الكمية 
الفعلية
/م3]]-Table1[[#This Row],[الكمية 
المنتجة
/م3
 ]]),"")</f>
        <v>0</v>
      </c>
      <c r="AU681" s="18"/>
      <c r="AV681" s="18"/>
      <c r="AW681" s="1"/>
      <c r="AX681" s="1"/>
      <c r="AY681" s="1"/>
      <c r="AZ681" s="1"/>
      <c r="BA681" s="1"/>
      <c r="BB681" s="1" t="e">
        <f t="shared" si="90"/>
        <v>#DIV/0!</v>
      </c>
      <c r="BC681" s="1"/>
      <c r="BD681" s="1" t="e">
        <f t="shared" si="92"/>
        <v>#DIV/0!</v>
      </c>
      <c r="BE681" s="1"/>
      <c r="BF681" s="33">
        <f t="shared" si="91"/>
        <v>0</v>
      </c>
      <c r="BG681" s="11" t="e">
        <f t="shared" si="93"/>
        <v>#DIV/0!</v>
      </c>
      <c r="CB681"/>
      <c r="CC681"/>
      <c r="CD681"/>
      <c r="CE681" s="83"/>
      <c r="CF681"/>
      <c r="CG681"/>
      <c r="CH681"/>
      <c r="CI681"/>
      <c r="CJ681"/>
      <c r="CK681"/>
      <c r="CL681"/>
      <c r="CM681"/>
      <c r="CN681"/>
      <c r="CO681"/>
      <c r="CP681"/>
    </row>
    <row r="682" spans="1:94" ht="22.5" customHeight="1">
      <c r="A682" s="22">
        <v>44245</v>
      </c>
      <c r="B682" s="3" t="str">
        <f>TEXT(Table1[[#This Row],[Date]],"dddd")</f>
        <v>الخميس</v>
      </c>
      <c r="C682" s="3">
        <f>WEEKNUM(Table1[[#This Row],[Date]],16)</f>
        <v>8</v>
      </c>
      <c r="D682" s="3" t="str">
        <f>TEXT(Table1[[#This Row],[Date]],"mmmm")</f>
        <v>فبراير</v>
      </c>
      <c r="E682" s="3" t="str">
        <f>TEXT(Table1[[#This Row],[Date]],"yyyy")</f>
        <v>2021</v>
      </c>
      <c r="F682" s="3" t="s">
        <v>8</v>
      </c>
      <c r="G682" s="3">
        <v>775</v>
      </c>
      <c r="H682" s="5" t="s">
        <v>70</v>
      </c>
      <c r="I682" s="3" t="s">
        <v>96</v>
      </c>
      <c r="J682" s="3">
        <f>IFERROR(VLOOKUP(Table1[[#This Row],[FoamType]],$CB$1:$CC$25,2,FALSE),0)</f>
        <v>200</v>
      </c>
      <c r="K682" s="3">
        <v>40</v>
      </c>
      <c r="L682" s="3">
        <v>34</v>
      </c>
      <c r="M682" s="3">
        <v>1</v>
      </c>
      <c r="Q682" s="15">
        <v>15</v>
      </c>
      <c r="R682" s="3">
        <v>1000</v>
      </c>
      <c r="S682" s="3">
        <v>1.1000000000000001</v>
      </c>
      <c r="T682" s="3">
        <f t="shared" si="94"/>
        <v>1.4960000000000002</v>
      </c>
      <c r="U682" s="4">
        <f t="shared" si="95"/>
        <v>1.36</v>
      </c>
      <c r="X682" s="4">
        <f>IFERROR(   Table1[[#This Row],[البلوكات /م3]]+Table1[[#This Row],[البواقى
 المنصرفه
/م3]]-Table1[[#This Row],[البواقى
/م3]],0)</f>
        <v>1.57</v>
      </c>
      <c r="Y682" s="21">
        <f t="shared" si="89"/>
        <v>0</v>
      </c>
      <c r="Z682" s="3">
        <v>0</v>
      </c>
      <c r="AA682" s="12">
        <v>1.57</v>
      </c>
      <c r="AB682" s="15" t="s">
        <v>45</v>
      </c>
      <c r="AC682" s="20">
        <v>0</v>
      </c>
      <c r="AD682" s="9">
        <f>IFERROR((Table1[[#This Row],[إجمالى الإستهلاك
/م3]]-Table1[[#This Row],[الكمية 
المنتجة
/م3
 ]]),0)</f>
        <v>0.20999999999999996</v>
      </c>
      <c r="AE682" s="29">
        <f>IFERROR((Table1[[#This Row],[الهالك
/م3]]/Table1[[#This Row],[إجمالى الإستهلاك
/م3]]),0)</f>
        <v>0.13375796178343946</v>
      </c>
      <c r="AG682" s="5">
        <f>IFERROR((Table1[[#This Row],[عدد
البلوكات]]*0.12),"")</f>
        <v>0</v>
      </c>
      <c r="AH68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682" s="59">
        <f>IFERROR(Table1[[#This Row],[Plan Hour]]/Table1[[#This Row],[ساعات
العمل
الفعلية]],0)</f>
        <v>0</v>
      </c>
      <c r="AK682" s="1">
        <f>IFERROR((Table1[[#This Row],[الكمية 
الفعلية
/م3]]-Table1[[#This Row],[الكمية 
المنتجة
/م3
 ]]),"")</f>
        <v>0.13600000000000012</v>
      </c>
      <c r="AU682" s="18"/>
      <c r="AV682" s="18"/>
      <c r="AW682" s="1"/>
      <c r="AX682" s="1"/>
      <c r="AY682" s="1"/>
      <c r="AZ682" s="1"/>
      <c r="BA682" s="1"/>
      <c r="BB682" s="1" t="e">
        <f t="shared" si="90"/>
        <v>#DIV/0!</v>
      </c>
      <c r="BC682" s="1"/>
      <c r="BD682" s="1" t="e">
        <f t="shared" si="92"/>
        <v>#DIV/0!</v>
      </c>
      <c r="BE682" s="1"/>
      <c r="BF682" s="33">
        <f t="shared" si="91"/>
        <v>0</v>
      </c>
      <c r="BG682" s="11" t="e">
        <f t="shared" si="93"/>
        <v>#DIV/0!</v>
      </c>
      <c r="CB682"/>
      <c r="CC682"/>
      <c r="CD682"/>
      <c r="CE682" s="83"/>
      <c r="CF682"/>
      <c r="CG682"/>
      <c r="CH682"/>
      <c r="CI682"/>
      <c r="CJ682"/>
      <c r="CK682"/>
      <c r="CL682"/>
      <c r="CM682"/>
      <c r="CN682"/>
      <c r="CO682"/>
      <c r="CP682"/>
    </row>
    <row r="683" spans="1:94" ht="22.5" customHeight="1">
      <c r="A683" s="22">
        <v>44245</v>
      </c>
      <c r="B683" s="3" t="str">
        <f>TEXT(Table1[[#This Row],[Date]],"dddd")</f>
        <v>الخميس</v>
      </c>
      <c r="C683" s="3">
        <f>WEEKNUM(Table1[[#This Row],[Date]],16)</f>
        <v>8</v>
      </c>
      <c r="D683" s="3" t="str">
        <f>TEXT(Table1[[#This Row],[Date]],"mmmm")</f>
        <v>فبراير</v>
      </c>
      <c r="E683" s="3" t="str">
        <f>TEXT(Table1[[#This Row],[Date]],"yyyy")</f>
        <v>2021</v>
      </c>
      <c r="F683" s="3" t="s">
        <v>8</v>
      </c>
      <c r="G683" s="3">
        <v>776</v>
      </c>
      <c r="I683" s="3" t="s">
        <v>85</v>
      </c>
      <c r="J683" s="3">
        <f>IFERROR(VLOOKUP(Table1[[#This Row],[FoamType]],$CB$1:$CC$25,2,FALSE),0)</f>
        <v>2.5</v>
      </c>
      <c r="K683" s="3">
        <v>40</v>
      </c>
      <c r="L683" s="3">
        <v>40</v>
      </c>
      <c r="M683" s="3">
        <v>49</v>
      </c>
      <c r="Q683" s="15">
        <v>25</v>
      </c>
      <c r="R683" s="3">
        <v>100</v>
      </c>
      <c r="S683" s="3">
        <v>49</v>
      </c>
      <c r="T683" s="3">
        <f t="shared" si="94"/>
        <v>7.84</v>
      </c>
      <c r="U683" s="4">
        <f t="shared" si="95"/>
        <v>7.84</v>
      </c>
      <c r="W683" s="4" t="s">
        <v>45</v>
      </c>
      <c r="X683" s="4">
        <f>IFERROR(   Table1[[#This Row],[البلوكات /م3]]+Table1[[#This Row],[البواقى
 المنصرفه
/م3]]-Table1[[#This Row],[البواقى
/م3]],0)</f>
        <v>7.92</v>
      </c>
      <c r="Y683" s="21">
        <f t="shared" si="89"/>
        <v>7.32</v>
      </c>
      <c r="Z683" s="3">
        <v>1</v>
      </c>
      <c r="AA683" s="12">
        <v>1</v>
      </c>
      <c r="AB683" s="15" t="s">
        <v>45</v>
      </c>
      <c r="AC683" s="20">
        <v>0.4</v>
      </c>
      <c r="AD683" s="9">
        <f>IFERROR((Table1[[#This Row],[إجمالى الإستهلاك
/م3]]-Table1[[#This Row],[الكمية 
المنتجة
/م3
 ]]),0)</f>
        <v>8.0000000000000071E-2</v>
      </c>
      <c r="AE683" s="29">
        <f>IFERROR((Table1[[#This Row],[الهالك
/م3]]/Table1[[#This Row],[إجمالى الإستهلاك
/م3]]),0)</f>
        <v>1.0101010101010111E-2</v>
      </c>
      <c r="AG683" s="5">
        <f>IFERROR((Table1[[#This Row],[عدد
البلوكات]]*0.12),"")</f>
        <v>0.12</v>
      </c>
      <c r="AH68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3.1360000000000001</v>
      </c>
      <c r="AJ683" s="59">
        <f>IFERROR(Table1[[#This Row],[Plan Hour]]/Table1[[#This Row],[ساعات
العمل
الفعلية]],0)</f>
        <v>0</v>
      </c>
      <c r="AK683" s="1">
        <f>IFERROR((Table1[[#This Row],[الكمية 
الفعلية
/م3]]-Table1[[#This Row],[الكمية 
المنتجة
/م3
 ]]),"")</f>
        <v>0</v>
      </c>
      <c r="AU683" s="18"/>
      <c r="AV683" s="18"/>
      <c r="AW683" s="1"/>
      <c r="AX683" s="1"/>
      <c r="AY683" s="1"/>
      <c r="AZ683" s="1"/>
      <c r="BA683" s="1"/>
      <c r="BB683" s="1" t="e">
        <f t="shared" si="90"/>
        <v>#DIV/0!</v>
      </c>
      <c r="BC683" s="1"/>
      <c r="BD683" s="1" t="e">
        <f t="shared" si="92"/>
        <v>#DIV/0!</v>
      </c>
      <c r="BE683" s="1"/>
      <c r="BF683" s="33">
        <f t="shared" si="91"/>
        <v>0</v>
      </c>
      <c r="BG683" s="11" t="e">
        <f t="shared" si="93"/>
        <v>#DIV/0!</v>
      </c>
      <c r="CB683"/>
      <c r="CC683"/>
      <c r="CD683"/>
      <c r="CE683" s="83"/>
      <c r="CF683"/>
      <c r="CG683"/>
      <c r="CH683"/>
      <c r="CI683"/>
      <c r="CJ683"/>
      <c r="CK683"/>
      <c r="CL683"/>
      <c r="CM683"/>
      <c r="CN683"/>
      <c r="CO683"/>
      <c r="CP683"/>
    </row>
    <row r="684" spans="1:94" ht="22.5" customHeight="1">
      <c r="A684" s="22">
        <v>44245</v>
      </c>
      <c r="B684" s="3" t="str">
        <f>TEXT(Table1[[#This Row],[Date]],"dddd")</f>
        <v>الخميس</v>
      </c>
      <c r="C684" s="3">
        <f>WEEKNUM(Table1[[#This Row],[Date]],16)</f>
        <v>8</v>
      </c>
      <c r="D684" s="3" t="str">
        <f>TEXT(Table1[[#This Row],[Date]],"mmmm")</f>
        <v>فبراير</v>
      </c>
      <c r="E684" s="3" t="str">
        <f>TEXT(Table1[[#This Row],[Date]],"yyyy")</f>
        <v>2021</v>
      </c>
      <c r="F684" s="3" t="s">
        <v>8</v>
      </c>
      <c r="G684" s="3">
        <v>711</v>
      </c>
      <c r="I684" s="3" t="s">
        <v>84</v>
      </c>
      <c r="J684" s="3">
        <f>IFERROR(VLOOKUP(Table1[[#This Row],[FoamType]],$CB$1:$CC$25,2,FALSE),0)</f>
        <v>4</v>
      </c>
      <c r="K684" s="3">
        <v>60</v>
      </c>
      <c r="L684" s="3">
        <v>60</v>
      </c>
      <c r="M684" s="3">
        <v>50</v>
      </c>
      <c r="Q684" s="15">
        <v>17</v>
      </c>
      <c r="R684" s="3">
        <v>16</v>
      </c>
      <c r="S684" s="3">
        <v>50</v>
      </c>
      <c r="T684" s="3">
        <f t="shared" si="94"/>
        <v>2.88</v>
      </c>
      <c r="U684" s="4">
        <f t="shared" si="95"/>
        <v>2.88</v>
      </c>
      <c r="W684" s="4" t="s">
        <v>4</v>
      </c>
      <c r="X684" s="4">
        <f>IFERROR(   Table1[[#This Row],[البلوكات /م3]]+Table1[[#This Row],[البواقى
 المنصرفه
/م3]]-Table1[[#This Row],[البواقى
/م3]],0)</f>
        <v>2.99</v>
      </c>
      <c r="Y684" s="21">
        <f t="shared" ref="Y684:Y749" si="96">Z684*7.32</f>
        <v>7.32</v>
      </c>
      <c r="Z684" s="3">
        <v>1</v>
      </c>
      <c r="AA684" s="12">
        <v>0</v>
      </c>
      <c r="AB684" s="15" t="s">
        <v>4</v>
      </c>
      <c r="AC684" s="20">
        <v>4.33</v>
      </c>
      <c r="AD684" s="9">
        <f>IFERROR((Table1[[#This Row],[إجمالى الإستهلاك
/م3]]-Table1[[#This Row],[الكمية 
المنتجة
/م3
 ]]),0)</f>
        <v>0.11000000000000032</v>
      </c>
      <c r="AE684" s="29">
        <f>IFERROR((Table1[[#This Row],[الهالك
/م3]]/Table1[[#This Row],[إجمالى الإستهلاك
/م3]]),0)</f>
        <v>3.6789297658862984E-2</v>
      </c>
      <c r="AG684" s="5">
        <f>IFERROR((Table1[[#This Row],[عدد
البلوكات]]*0.12),"")</f>
        <v>0.12</v>
      </c>
      <c r="AH68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0.72</v>
      </c>
      <c r="AJ684" s="59">
        <f>IFERROR(Table1[[#This Row],[Plan Hour]]/Table1[[#This Row],[ساعات
العمل
الفعلية]],0)</f>
        <v>0</v>
      </c>
      <c r="AK684" s="1">
        <f>IFERROR((Table1[[#This Row],[الكمية 
الفعلية
/م3]]-Table1[[#This Row],[الكمية 
المنتجة
/م3
 ]]),"")</f>
        <v>0</v>
      </c>
      <c r="AU684" s="18"/>
      <c r="AV684" s="18"/>
      <c r="AW684" s="1"/>
      <c r="AX684" s="1"/>
      <c r="AY684" s="1"/>
      <c r="AZ684" s="1"/>
      <c r="BA684" s="1"/>
      <c r="BB684" s="1" t="e">
        <f t="shared" si="90"/>
        <v>#DIV/0!</v>
      </c>
      <c r="BC684" s="1"/>
      <c r="BD684" s="1" t="e">
        <f t="shared" si="92"/>
        <v>#DIV/0!</v>
      </c>
      <c r="BE684" s="1"/>
      <c r="BF684" s="33">
        <f t="shared" si="91"/>
        <v>0</v>
      </c>
      <c r="BG684" s="11" t="e">
        <f t="shared" si="93"/>
        <v>#DIV/0!</v>
      </c>
      <c r="CB684"/>
      <c r="CC684"/>
      <c r="CD684"/>
      <c r="CE684" s="83"/>
      <c r="CF684"/>
      <c r="CG684"/>
      <c r="CH684"/>
      <c r="CI684"/>
      <c r="CJ684"/>
      <c r="CK684"/>
      <c r="CL684"/>
      <c r="CM684"/>
      <c r="CN684"/>
      <c r="CO684"/>
      <c r="CP684"/>
    </row>
    <row r="685" spans="1:94" ht="22.5" customHeight="1">
      <c r="A685" s="22">
        <v>44245</v>
      </c>
      <c r="B685" s="3" t="str">
        <f>TEXT(Table1[[#This Row],[Date]],"dddd")</f>
        <v>الخميس</v>
      </c>
      <c r="C685" s="3">
        <f>WEEKNUM(Table1[[#This Row],[Date]],16)</f>
        <v>8</v>
      </c>
      <c r="D685" s="3" t="str">
        <f>TEXT(Table1[[#This Row],[Date]],"mmmm")</f>
        <v>فبراير</v>
      </c>
      <c r="E685" s="3" t="str">
        <f>TEXT(Table1[[#This Row],[Date]],"yyyy")</f>
        <v>2021</v>
      </c>
      <c r="F685" s="3" t="s">
        <v>8</v>
      </c>
      <c r="G685" s="3">
        <v>765</v>
      </c>
      <c r="I685" s="3" t="s">
        <v>85</v>
      </c>
      <c r="J685" s="3">
        <f>IFERROR(VLOOKUP(Table1[[#This Row],[FoamType]],$CB$1:$CC$25,2,FALSE),0)</f>
        <v>2.5</v>
      </c>
      <c r="K685" s="3">
        <v>40</v>
      </c>
      <c r="L685" s="3">
        <v>40</v>
      </c>
      <c r="M685" s="3">
        <v>35</v>
      </c>
      <c r="Q685" s="15" t="s">
        <v>45</v>
      </c>
      <c r="R685" s="3">
        <v>135</v>
      </c>
      <c r="S685" s="3">
        <v>35</v>
      </c>
      <c r="T685" s="3">
        <f t="shared" si="94"/>
        <v>7.56</v>
      </c>
      <c r="U685" s="4">
        <f t="shared" si="95"/>
        <v>7.56</v>
      </c>
      <c r="W685" s="4" t="s">
        <v>45</v>
      </c>
      <c r="X685" s="4">
        <f>IFERROR(   Table1[[#This Row],[البلوكات /م3]]+Table1[[#This Row],[البواقى
 المنصرفه
/م3]]-Table1[[#This Row],[البواقى
/م3]],0)</f>
        <v>7.6400000000000006</v>
      </c>
      <c r="Y685" s="21">
        <f t="shared" si="96"/>
        <v>14.64</v>
      </c>
      <c r="Z685" s="3">
        <v>2</v>
      </c>
      <c r="AA685" s="12">
        <v>1</v>
      </c>
      <c r="AB685" s="15" t="s">
        <v>45</v>
      </c>
      <c r="AC685" s="20">
        <v>8</v>
      </c>
      <c r="AD685" s="9">
        <f>IFERROR((Table1[[#This Row],[إجمالى الإستهلاك
/م3]]-Table1[[#This Row],[الكمية 
المنتجة
/م3
 ]]),0)</f>
        <v>8.0000000000000959E-2</v>
      </c>
      <c r="AE685" s="29">
        <f>IFERROR((Table1[[#This Row],[الهالك
/م3]]/Table1[[#This Row],[إجمالى الإستهلاك
/م3]]),0)</f>
        <v>1.0471204188481801E-2</v>
      </c>
      <c r="AG685" s="5">
        <f>IFERROR((Table1[[#This Row],[عدد
البلوكات]]*0.12),"")</f>
        <v>0.24</v>
      </c>
      <c r="AH68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3.024</v>
      </c>
      <c r="AJ685" s="59">
        <f>IFERROR(Table1[[#This Row],[Plan Hour]]/Table1[[#This Row],[ساعات
العمل
الفعلية]],0)</f>
        <v>0</v>
      </c>
      <c r="AK685" s="1">
        <f>IFERROR((Table1[[#This Row],[الكمية 
الفعلية
/م3]]-Table1[[#This Row],[الكمية 
المنتجة
/م3
 ]]),"")</f>
        <v>0</v>
      </c>
      <c r="AU685" s="18"/>
      <c r="AV685" s="18"/>
      <c r="AW685" s="1"/>
      <c r="AX685" s="1"/>
      <c r="AY685" s="1"/>
      <c r="AZ685" s="1"/>
      <c r="BA685" s="1"/>
      <c r="BB685" s="1" t="e">
        <f t="shared" si="90"/>
        <v>#DIV/0!</v>
      </c>
      <c r="BC685" s="1"/>
      <c r="BD685" s="1" t="e">
        <f t="shared" si="92"/>
        <v>#DIV/0!</v>
      </c>
      <c r="BE685" s="1"/>
      <c r="BF685" s="33">
        <f t="shared" si="91"/>
        <v>0</v>
      </c>
      <c r="BG685" s="11" t="e">
        <f t="shared" si="93"/>
        <v>#DIV/0!</v>
      </c>
      <c r="CB685"/>
      <c r="CC685"/>
      <c r="CD685"/>
      <c r="CE685" s="83"/>
      <c r="CF685"/>
      <c r="CG685"/>
      <c r="CH685"/>
      <c r="CI685"/>
      <c r="CJ685"/>
      <c r="CK685"/>
      <c r="CL685"/>
      <c r="CM685"/>
      <c r="CN685"/>
      <c r="CO685"/>
      <c r="CP685"/>
    </row>
    <row r="686" spans="1:94" ht="22.5" customHeight="1">
      <c r="A686" s="22">
        <v>44245</v>
      </c>
      <c r="B686" s="3" t="str">
        <f>TEXT(Table1[[#This Row],[Date]],"dddd")</f>
        <v>الخميس</v>
      </c>
      <c r="C686" s="3">
        <f>WEEKNUM(Table1[[#This Row],[Date]],16)</f>
        <v>8</v>
      </c>
      <c r="D686" s="3" t="str">
        <f>TEXT(Table1[[#This Row],[Date]],"mmmm")</f>
        <v>فبراير</v>
      </c>
      <c r="E686" s="3" t="str">
        <f>TEXT(Table1[[#This Row],[Date]],"yyyy")</f>
        <v>2021</v>
      </c>
      <c r="F686" s="3" t="s">
        <v>8</v>
      </c>
      <c r="G686" s="3">
        <v>714</v>
      </c>
      <c r="I686" s="3" t="s">
        <v>92</v>
      </c>
      <c r="J686" s="3">
        <f>IFERROR(VLOOKUP(Table1[[#This Row],[FoamType]],$CB$1:$CC$25,2,FALSE),0)</f>
        <v>0.6</v>
      </c>
      <c r="K686" s="3">
        <v>9</v>
      </c>
      <c r="L686" s="3">
        <v>9</v>
      </c>
      <c r="M686" s="3">
        <v>2</v>
      </c>
      <c r="Q686" s="15" t="s">
        <v>40</v>
      </c>
      <c r="R686" s="3">
        <v>42500</v>
      </c>
      <c r="S686" s="3">
        <v>2.2000000000000002</v>
      </c>
      <c r="T686" s="3">
        <f t="shared" si="94"/>
        <v>7.573500000000001</v>
      </c>
      <c r="U686" s="4">
        <f t="shared" si="95"/>
        <v>6.8849999999999998</v>
      </c>
      <c r="X686" s="4">
        <f>IFERROR(   Table1[[#This Row],[البلوكات /م3]]+Table1[[#This Row],[البواقى
 المنصرفه
/م3]]-Table1[[#This Row],[البواقى
/م3]],0)</f>
        <v>8.35</v>
      </c>
      <c r="Y686" s="21">
        <f t="shared" si="96"/>
        <v>0</v>
      </c>
      <c r="Z686" s="3">
        <v>0</v>
      </c>
      <c r="AA686" s="12">
        <v>8.35</v>
      </c>
      <c r="AB686" s="15" t="s">
        <v>40</v>
      </c>
      <c r="AC686" s="20">
        <v>0</v>
      </c>
      <c r="AD686" s="9">
        <f>IFERROR((Table1[[#This Row],[إجمالى الإستهلاك
/م3]]-Table1[[#This Row],[الكمية 
المنتجة
/م3
 ]]),0)</f>
        <v>1.4649999999999999</v>
      </c>
      <c r="AE686" s="29">
        <f>IFERROR((Table1[[#This Row],[الهالك
/م3]]/Table1[[#This Row],[إجمالى الإستهلاك
/م3]]),0)</f>
        <v>0.17544910179640719</v>
      </c>
      <c r="AG686" s="5">
        <f>IFERROR((Table1[[#This Row],[عدد
البلوكات]]*0.12),"")</f>
        <v>0</v>
      </c>
      <c r="AH68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11.475</v>
      </c>
      <c r="AJ686" s="59">
        <f>IFERROR(Table1[[#This Row],[Plan Hour]]/Table1[[#This Row],[ساعات
العمل
الفعلية]],0)</f>
        <v>0</v>
      </c>
      <c r="AK686" s="1">
        <f>IFERROR((Table1[[#This Row],[الكمية 
الفعلية
/م3]]-Table1[[#This Row],[الكمية 
المنتجة
/م3
 ]]),"")</f>
        <v>0.68850000000000122</v>
      </c>
      <c r="AU686" s="18"/>
      <c r="AV686" s="18"/>
      <c r="AW686" s="1"/>
      <c r="AX686" s="1"/>
      <c r="AY686" s="1"/>
      <c r="AZ686" s="1"/>
      <c r="BA686" s="1"/>
      <c r="BB686" s="1" t="e">
        <f t="shared" si="90"/>
        <v>#DIV/0!</v>
      </c>
      <c r="BC686" s="1"/>
      <c r="BD686" s="1" t="e">
        <f t="shared" si="92"/>
        <v>#DIV/0!</v>
      </c>
      <c r="BE686" s="1"/>
      <c r="BF686" s="33">
        <f t="shared" si="91"/>
        <v>0</v>
      </c>
      <c r="BG686" s="11" t="e">
        <f t="shared" si="93"/>
        <v>#DIV/0!</v>
      </c>
      <c r="CB686"/>
      <c r="CC686"/>
      <c r="CD686"/>
      <c r="CE686" s="83"/>
      <c r="CF686"/>
      <c r="CG686"/>
      <c r="CH686"/>
      <c r="CI686"/>
      <c r="CJ686"/>
      <c r="CK686"/>
      <c r="CL686"/>
      <c r="CM686"/>
      <c r="CN686"/>
      <c r="CO686"/>
      <c r="CP686"/>
    </row>
    <row r="687" spans="1:94" ht="22.5" customHeight="1">
      <c r="A687" s="22">
        <v>44245</v>
      </c>
      <c r="B687" s="3" t="str">
        <f>TEXT(Table1[[#This Row],[Date]],"dddd")</f>
        <v>الخميس</v>
      </c>
      <c r="C687" s="3">
        <f>WEEKNUM(Table1[[#This Row],[Date]],16)</f>
        <v>8</v>
      </c>
      <c r="D687" s="3" t="str">
        <f>TEXT(Table1[[#This Row],[Date]],"mmmm")</f>
        <v>فبراير</v>
      </c>
      <c r="E687" s="3" t="str">
        <f>TEXT(Table1[[#This Row],[Date]],"yyyy")</f>
        <v>2021</v>
      </c>
      <c r="F687" s="3" t="s">
        <v>8</v>
      </c>
      <c r="G687" s="3">
        <v>717</v>
      </c>
      <c r="I687" s="3" t="s">
        <v>92</v>
      </c>
      <c r="J687" s="3">
        <f>IFERROR(VLOOKUP(Table1[[#This Row],[FoamType]],$CB$1:$CC$25,2,FALSE),0)</f>
        <v>0.6</v>
      </c>
      <c r="K687" s="3">
        <v>35</v>
      </c>
      <c r="L687" s="3">
        <v>15</v>
      </c>
      <c r="M687" s="3">
        <v>2</v>
      </c>
      <c r="Q687" s="15" t="s">
        <v>40</v>
      </c>
      <c r="S687" s="3">
        <v>2.2000000000000002</v>
      </c>
      <c r="T687" s="3">
        <v>0.5</v>
      </c>
      <c r="U687" s="4">
        <v>0.46</v>
      </c>
      <c r="X687" s="4">
        <f>IFERROR(   Table1[[#This Row],[البلوكات /م3]]+Table1[[#This Row],[البواقى
 المنصرفه
/م3]]-Table1[[#This Row],[البواقى
/م3]],0)</f>
        <v>0</v>
      </c>
      <c r="Y687" s="21">
        <f t="shared" si="96"/>
        <v>0</v>
      </c>
      <c r="AB687" s="15"/>
      <c r="AD687" s="9">
        <f>IFERROR((Table1[[#This Row],[إجمالى الإستهلاك
/م3]]-Table1[[#This Row],[الكمية 
المنتجة
/م3
 ]]),0)</f>
        <v>-0.46</v>
      </c>
      <c r="AE687" s="29">
        <f>IFERROR((Table1[[#This Row],[الهالك
/م3]]/Table1[[#This Row],[إجمالى الإستهلاك
/م3]]),0)</f>
        <v>0</v>
      </c>
      <c r="AG687" s="5">
        <f>IFERROR((Table1[[#This Row],[عدد
البلوكات]]*0.12),"")</f>
        <v>0</v>
      </c>
      <c r="AH68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0.76666666666666672</v>
      </c>
      <c r="AJ687" s="59">
        <f>IFERROR(Table1[[#This Row],[Plan Hour]]/Table1[[#This Row],[ساعات
العمل
الفعلية]],0)</f>
        <v>0</v>
      </c>
      <c r="AK687" s="1">
        <f>IFERROR((Table1[[#This Row],[الكمية 
الفعلية
/م3]]-Table1[[#This Row],[الكمية 
المنتجة
/م3
 ]]),"")</f>
        <v>3.999999999999998E-2</v>
      </c>
      <c r="AU687" s="18"/>
      <c r="AV687" s="18"/>
      <c r="AW687" s="1"/>
      <c r="AX687" s="1"/>
      <c r="AY687" s="1"/>
      <c r="AZ687" s="1"/>
      <c r="BA687" s="1"/>
      <c r="BB687" s="1" t="e">
        <f t="shared" si="90"/>
        <v>#DIV/0!</v>
      </c>
      <c r="BC687" s="1"/>
      <c r="BD687" s="1" t="e">
        <f t="shared" si="92"/>
        <v>#DIV/0!</v>
      </c>
      <c r="BE687" s="1"/>
      <c r="BF687" s="33">
        <f t="shared" si="91"/>
        <v>0</v>
      </c>
      <c r="BG687" s="11" t="e">
        <f t="shared" si="93"/>
        <v>#DIV/0!</v>
      </c>
      <c r="CB687"/>
      <c r="CC687"/>
      <c r="CD687"/>
      <c r="CE687" s="83"/>
      <c r="CF687"/>
      <c r="CG687"/>
      <c r="CH687"/>
      <c r="CI687"/>
      <c r="CJ687"/>
      <c r="CK687"/>
      <c r="CL687"/>
      <c r="CM687"/>
      <c r="CN687"/>
      <c r="CO687"/>
      <c r="CP687"/>
    </row>
    <row r="688" spans="1:94" ht="22.5" customHeight="1">
      <c r="A688" s="22">
        <v>44245</v>
      </c>
      <c r="B688" s="3" t="str">
        <f>TEXT(Table1[[#This Row],[Date]],"dddd")</f>
        <v>الخميس</v>
      </c>
      <c r="C688" s="3">
        <f>WEEKNUM(Table1[[#This Row],[Date]],16)</f>
        <v>8</v>
      </c>
      <c r="D688" s="3" t="str">
        <f>TEXT(Table1[[#This Row],[Date]],"mmmm")</f>
        <v>فبراير</v>
      </c>
      <c r="E688" s="3" t="str">
        <f>TEXT(Table1[[#This Row],[Date]],"yyyy")</f>
        <v>2021</v>
      </c>
      <c r="F688" s="3" t="s">
        <v>8</v>
      </c>
      <c r="G688" s="3">
        <v>603</v>
      </c>
      <c r="H688" s="5" t="s">
        <v>61</v>
      </c>
      <c r="I688" s="3" t="s">
        <v>201</v>
      </c>
      <c r="J688" s="3">
        <f>IFERROR(VLOOKUP(Table1[[#This Row],[FoamType]],$CB$1:$CC$25,2,FALSE),0)</f>
        <v>1.25</v>
      </c>
      <c r="K688" s="3">
        <v>44.5</v>
      </c>
      <c r="L688" s="3">
        <v>110</v>
      </c>
      <c r="M688" s="3">
        <v>29</v>
      </c>
      <c r="Q688" s="15" t="s">
        <v>43</v>
      </c>
      <c r="R688" s="3">
        <v>1</v>
      </c>
      <c r="S688" s="3">
        <v>29</v>
      </c>
      <c r="T688" s="3">
        <f t="shared" ref="T688:T721" si="97">K688*L688*R688*S688/1000000</f>
        <v>0.141955</v>
      </c>
      <c r="U688" s="4">
        <f t="shared" ref="U688:U721" si="98">K688*L688*M688*R688/1000000</f>
        <v>0.141955</v>
      </c>
      <c r="X688" s="4">
        <f>IFERROR(   Table1[[#This Row],[البلوكات /م3]]+Table1[[#This Row],[البواقى
 المنصرفه
/م3]]-Table1[[#This Row],[البواقى
/م3]],0)</f>
        <v>0.141955</v>
      </c>
      <c r="Y688" s="21">
        <f t="shared" si="96"/>
        <v>0</v>
      </c>
      <c r="Z688" s="3">
        <v>0</v>
      </c>
      <c r="AA688" s="12">
        <v>0.141955</v>
      </c>
      <c r="AB688" s="15">
        <v>30</v>
      </c>
      <c r="AC688" s="20">
        <v>0</v>
      </c>
      <c r="AD688" s="9">
        <f>IFERROR((Table1[[#This Row],[إجمالى الإستهلاك
/م3]]-Table1[[#This Row],[الكمية 
المنتجة
/م3
 ]]),0)</f>
        <v>0</v>
      </c>
      <c r="AE688" s="29">
        <f>IFERROR((Table1[[#This Row],[الهالك
/م3]]/Table1[[#This Row],[إجمالى الإستهلاك
/م3]]),0)</f>
        <v>0</v>
      </c>
      <c r="AG688" s="5">
        <f>IFERROR((Table1[[#This Row],[عدد
البلوكات]]*0.12),"")</f>
        <v>0</v>
      </c>
      <c r="AH68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</v>
      </c>
      <c r="AJ688" s="59">
        <f>IFERROR(Table1[[#This Row],[Plan Hour]]/Table1[[#This Row],[ساعات
العمل
الفعلية]],0)</f>
        <v>0</v>
      </c>
      <c r="AK688" s="1">
        <f>IFERROR((Table1[[#This Row],[الكمية 
الفعلية
/م3]]-Table1[[#This Row],[الكمية 
المنتجة
/م3
 ]]),"")</f>
        <v>0</v>
      </c>
      <c r="AU688" s="18"/>
      <c r="AV688" s="18"/>
      <c r="AW688" s="1"/>
      <c r="AX688" s="1"/>
      <c r="AY688" s="1"/>
      <c r="AZ688" s="1"/>
      <c r="BA688" s="1"/>
      <c r="BB688" s="1" t="e">
        <f t="shared" si="90"/>
        <v>#DIV/0!</v>
      </c>
      <c r="BC688" s="1"/>
      <c r="BD688" s="1" t="e">
        <f t="shared" si="92"/>
        <v>#DIV/0!</v>
      </c>
      <c r="BE688" s="1"/>
      <c r="BF688" s="33">
        <f t="shared" si="91"/>
        <v>0</v>
      </c>
      <c r="BG688" s="11" t="e">
        <f t="shared" si="93"/>
        <v>#DIV/0!</v>
      </c>
      <c r="CB688"/>
      <c r="CC688"/>
      <c r="CD688"/>
      <c r="CE688" s="83"/>
      <c r="CF688"/>
      <c r="CG688"/>
      <c r="CH688"/>
      <c r="CI688"/>
      <c r="CJ688"/>
      <c r="CK688"/>
      <c r="CL688"/>
      <c r="CM688"/>
      <c r="CN688"/>
      <c r="CO688"/>
      <c r="CP688"/>
    </row>
    <row r="689" spans="1:94" ht="22.5" customHeight="1">
      <c r="A689" s="22">
        <v>44245</v>
      </c>
      <c r="B689" s="3" t="str">
        <f>TEXT(Table1[[#This Row],[Date]],"dddd")</f>
        <v>الخميس</v>
      </c>
      <c r="C689" s="3">
        <f>WEEKNUM(Table1[[#This Row],[Date]],16)</f>
        <v>8</v>
      </c>
      <c r="D689" s="3" t="str">
        <f>TEXT(Table1[[#This Row],[Date]],"mmmm")</f>
        <v>فبراير</v>
      </c>
      <c r="E689" s="3" t="str">
        <f>TEXT(Table1[[#This Row],[Date]],"yyyy")</f>
        <v>2021</v>
      </c>
      <c r="F689" s="3" t="s">
        <v>8</v>
      </c>
      <c r="G689" s="3">
        <v>603</v>
      </c>
      <c r="H689" s="5" t="s">
        <v>61</v>
      </c>
      <c r="I689" s="3" t="s">
        <v>201</v>
      </c>
      <c r="J689" s="3">
        <f>IFERROR(VLOOKUP(Table1[[#This Row],[FoamType]],$CB$1:$CC$25,2,FALSE),0)</f>
        <v>1.25</v>
      </c>
      <c r="K689" s="3">
        <v>77</v>
      </c>
      <c r="L689" s="3">
        <v>110</v>
      </c>
      <c r="M689" s="3">
        <v>29</v>
      </c>
      <c r="Q689" s="15" t="s">
        <v>43</v>
      </c>
      <c r="R689" s="3">
        <v>1</v>
      </c>
      <c r="S689" s="3">
        <v>29</v>
      </c>
      <c r="T689" s="3">
        <f t="shared" si="97"/>
        <v>0.24562999999999999</v>
      </c>
      <c r="U689" s="4">
        <f t="shared" si="98"/>
        <v>0.24562999999999999</v>
      </c>
      <c r="X689" s="4">
        <f>IFERROR(   Table1[[#This Row],[البلوكات /م3]]+Table1[[#This Row],[البواقى
 المنصرفه
/م3]]-Table1[[#This Row],[البواقى
/م3]],0)</f>
        <v>0.24562999999999999</v>
      </c>
      <c r="Y689" s="21">
        <f t="shared" si="96"/>
        <v>0</v>
      </c>
      <c r="AA689" s="12">
        <v>0.24562999999999999</v>
      </c>
      <c r="AB689" s="15">
        <v>30</v>
      </c>
      <c r="AC689" s="20">
        <v>0</v>
      </c>
      <c r="AD689" s="9">
        <f>IFERROR((Table1[[#This Row],[إجمالى الإستهلاك
/م3]]-Table1[[#This Row],[الكمية 
المنتجة
/م3
 ]]),0)</f>
        <v>0</v>
      </c>
      <c r="AE689" s="29">
        <f>IFERROR((Table1[[#This Row],[الهالك
/م3]]/Table1[[#This Row],[إجمالى الإستهلاك
/م3]]),0)</f>
        <v>0</v>
      </c>
      <c r="AG689" s="5">
        <f>IFERROR((Table1[[#This Row],[عدد
البلوكات]]*0.12),"")</f>
        <v>0</v>
      </c>
      <c r="AH68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</v>
      </c>
      <c r="AJ689" s="59">
        <f>IFERROR(Table1[[#This Row],[Plan Hour]]/Table1[[#This Row],[ساعات
العمل
الفعلية]],0)</f>
        <v>0</v>
      </c>
      <c r="AK689" s="1">
        <f>IFERROR((Table1[[#This Row],[الكمية 
الفعلية
/م3]]-Table1[[#This Row],[الكمية 
المنتجة
/م3
 ]]),"")</f>
        <v>0</v>
      </c>
      <c r="AU689" s="18"/>
      <c r="AV689" s="18"/>
      <c r="AW689" s="1"/>
      <c r="AX689" s="1"/>
      <c r="AY689" s="1"/>
      <c r="AZ689" s="1"/>
      <c r="BA689" s="1"/>
      <c r="BB689" s="1" t="e">
        <f t="shared" ref="BB689:BB754" si="99">BC689+BD689</f>
        <v>#DIV/0!</v>
      </c>
      <c r="BC689" s="1"/>
      <c r="BD689" s="1" t="e">
        <f t="shared" si="92"/>
        <v>#DIV/0!</v>
      </c>
      <c r="BE689" s="1"/>
      <c r="BF689" s="33">
        <f t="shared" si="91"/>
        <v>0</v>
      </c>
      <c r="BG689" s="11" t="e">
        <f t="shared" si="93"/>
        <v>#DIV/0!</v>
      </c>
      <c r="CB689"/>
      <c r="CC689"/>
      <c r="CD689"/>
      <c r="CE689" s="83"/>
      <c r="CF689"/>
      <c r="CG689"/>
      <c r="CH689"/>
      <c r="CI689"/>
      <c r="CJ689"/>
      <c r="CK689"/>
      <c r="CL689"/>
      <c r="CM689"/>
      <c r="CN689"/>
      <c r="CO689"/>
      <c r="CP689"/>
    </row>
    <row r="690" spans="1:94" ht="22.5" customHeight="1">
      <c r="A690" s="22">
        <v>44245</v>
      </c>
      <c r="B690" s="3" t="str">
        <f>TEXT(Table1[[#This Row],[Date]],"dddd")</f>
        <v>الخميس</v>
      </c>
      <c r="C690" s="3">
        <f>WEEKNUM(Table1[[#This Row],[Date]],16)</f>
        <v>8</v>
      </c>
      <c r="D690" s="3" t="str">
        <f>TEXT(Table1[[#This Row],[Date]],"mmmm")</f>
        <v>فبراير</v>
      </c>
      <c r="E690" s="3" t="str">
        <f>TEXT(Table1[[#This Row],[Date]],"yyyy")</f>
        <v>2021</v>
      </c>
      <c r="F690" s="3" t="s">
        <v>8</v>
      </c>
      <c r="G690" s="3">
        <v>603</v>
      </c>
      <c r="H690" s="5" t="s">
        <v>61</v>
      </c>
      <c r="I690" s="3" t="s">
        <v>201</v>
      </c>
      <c r="J690" s="3">
        <f>IFERROR(VLOOKUP(Table1[[#This Row],[FoamType]],$CB$1:$CC$25,2,FALSE),0)</f>
        <v>1.25</v>
      </c>
      <c r="K690" s="3">
        <v>240</v>
      </c>
      <c r="L690" s="3">
        <v>110</v>
      </c>
      <c r="M690" s="3">
        <v>29</v>
      </c>
      <c r="Q690" s="15" t="s">
        <v>43</v>
      </c>
      <c r="R690" s="3">
        <v>3</v>
      </c>
      <c r="S690" s="3">
        <v>29</v>
      </c>
      <c r="T690" s="3">
        <f t="shared" si="97"/>
        <v>2.2968000000000002</v>
      </c>
      <c r="U690" s="4">
        <f t="shared" si="98"/>
        <v>2.2968000000000002</v>
      </c>
      <c r="X690" s="4">
        <f>IFERROR(   Table1[[#This Row],[البلوكات /م3]]+Table1[[#This Row],[البواقى
 المنصرفه
/م3]]-Table1[[#This Row],[البواقى
/م3]],0)</f>
        <v>2.2968000000000002</v>
      </c>
      <c r="Y690" s="21">
        <f t="shared" si="96"/>
        <v>0</v>
      </c>
      <c r="AA690" s="12">
        <v>2.2968000000000002</v>
      </c>
      <c r="AB690" s="15">
        <v>30</v>
      </c>
      <c r="AC690" s="20">
        <v>0</v>
      </c>
      <c r="AD690" s="9">
        <f>IFERROR((Table1[[#This Row],[إجمالى الإستهلاك
/م3]]-Table1[[#This Row],[الكمية 
المنتجة
/م3
 ]]),0)</f>
        <v>0</v>
      </c>
      <c r="AE690" s="29">
        <f>IFERROR((Table1[[#This Row],[الهالك
/م3]]/Table1[[#This Row],[إجمالى الإستهلاك
/م3]]),0)</f>
        <v>0</v>
      </c>
      <c r="AG690" s="5">
        <f>IFERROR((Table1[[#This Row],[عدد
البلوكات]]*0.12),"")</f>
        <v>0</v>
      </c>
      <c r="AH69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690" s="59">
        <f>IFERROR(Table1[[#This Row],[Plan Hour]]/Table1[[#This Row],[ساعات
العمل
الفعلية]],0)</f>
        <v>0</v>
      </c>
      <c r="AK690" s="1">
        <f>IFERROR((Table1[[#This Row],[الكمية 
الفعلية
/م3]]-Table1[[#This Row],[الكمية 
المنتجة
/م3
 ]]),"")</f>
        <v>0</v>
      </c>
      <c r="AU690" s="18"/>
      <c r="AV690" s="18"/>
      <c r="AW690" s="1"/>
      <c r="AX690" s="1"/>
      <c r="AY690" s="1"/>
      <c r="AZ690" s="1"/>
      <c r="BA690" s="1"/>
      <c r="BB690" s="1" t="e">
        <f t="shared" si="99"/>
        <v>#DIV/0!</v>
      </c>
      <c r="BC690" s="1"/>
      <c r="BD690" s="1" t="e">
        <f t="shared" si="92"/>
        <v>#DIV/0!</v>
      </c>
      <c r="BE690" s="1"/>
      <c r="BF690" s="33">
        <f t="shared" si="91"/>
        <v>0</v>
      </c>
      <c r="BG690" s="11" t="e">
        <f t="shared" si="93"/>
        <v>#DIV/0!</v>
      </c>
      <c r="CB690"/>
      <c r="CC690"/>
      <c r="CD690"/>
      <c r="CE690" s="83"/>
      <c r="CF690"/>
      <c r="CG690"/>
      <c r="CH690"/>
      <c r="CI690"/>
      <c r="CJ690"/>
      <c r="CK690"/>
      <c r="CL690"/>
      <c r="CM690"/>
      <c r="CN690"/>
      <c r="CO690"/>
      <c r="CP690"/>
    </row>
    <row r="691" spans="1:94" ht="22.5" customHeight="1">
      <c r="A691" s="22">
        <v>44245</v>
      </c>
      <c r="B691" s="3" t="str">
        <f>TEXT(Table1[[#This Row],[Date]],"dddd")</f>
        <v>الخميس</v>
      </c>
      <c r="C691" s="3">
        <f>WEEKNUM(Table1[[#This Row],[Date]],16)</f>
        <v>8</v>
      </c>
      <c r="D691" s="3" t="str">
        <f>TEXT(Table1[[#This Row],[Date]],"mmmm")</f>
        <v>فبراير</v>
      </c>
      <c r="E691" s="3" t="str">
        <f>TEXT(Table1[[#This Row],[Date]],"yyyy")</f>
        <v>2021</v>
      </c>
      <c r="F691" s="3" t="s">
        <v>8</v>
      </c>
      <c r="G691" s="3">
        <v>603</v>
      </c>
      <c r="H691" s="5" t="s">
        <v>61</v>
      </c>
      <c r="I691" s="3" t="s">
        <v>201</v>
      </c>
      <c r="J691" s="3">
        <f>IFERROR(VLOOKUP(Table1[[#This Row],[FoamType]],$CB$1:$CC$25,2,FALSE),0)</f>
        <v>1.25</v>
      </c>
      <c r="K691" s="3">
        <v>243</v>
      </c>
      <c r="L691" s="3">
        <v>110</v>
      </c>
      <c r="M691" s="3">
        <v>29</v>
      </c>
      <c r="Q691" s="15" t="s">
        <v>43</v>
      </c>
      <c r="R691" s="3">
        <v>3</v>
      </c>
      <c r="S691" s="3">
        <v>29</v>
      </c>
      <c r="T691" s="3">
        <f t="shared" si="97"/>
        <v>2.32551</v>
      </c>
      <c r="U691" s="4">
        <f t="shared" si="98"/>
        <v>2.32551</v>
      </c>
      <c r="X691" s="4">
        <f>IFERROR(   Table1[[#This Row],[البلوكات /م3]]+Table1[[#This Row],[البواقى
 المنصرفه
/م3]]-Table1[[#This Row],[البواقى
/م3]],0)</f>
        <v>2.32551</v>
      </c>
      <c r="Y691" s="21">
        <f t="shared" si="96"/>
        <v>0</v>
      </c>
      <c r="AA691" s="12">
        <v>2.32551</v>
      </c>
      <c r="AB691" s="15">
        <v>30</v>
      </c>
      <c r="AC691" s="20">
        <v>0</v>
      </c>
      <c r="AD691" s="9">
        <f>IFERROR((Table1[[#This Row],[إجمالى الإستهلاك
/م3]]-Table1[[#This Row],[الكمية 
المنتجة
/م3
 ]]),0)</f>
        <v>0</v>
      </c>
      <c r="AE691" s="29">
        <f>IFERROR((Table1[[#This Row],[الهالك
/م3]]/Table1[[#This Row],[إجمالى الإستهلاك
/م3]]),0)</f>
        <v>0</v>
      </c>
      <c r="AG691" s="5">
        <f>IFERROR((Table1[[#This Row],[عدد
البلوكات]]*0.12),"")</f>
        <v>0</v>
      </c>
      <c r="AH69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691" s="59">
        <f>IFERROR(Table1[[#This Row],[Plan Hour]]/Table1[[#This Row],[ساعات
العمل
الفعلية]],0)</f>
        <v>0</v>
      </c>
      <c r="AK691" s="1">
        <f>IFERROR((Table1[[#This Row],[الكمية 
الفعلية
/م3]]-Table1[[#This Row],[الكمية 
المنتجة
/م3
 ]]),"")</f>
        <v>0</v>
      </c>
      <c r="AU691" s="18"/>
      <c r="AV691" s="18"/>
      <c r="AW691" s="1"/>
      <c r="AX691" s="1"/>
      <c r="AY691" s="1"/>
      <c r="AZ691" s="1"/>
      <c r="BA691" s="1"/>
      <c r="BB691" s="1" t="e">
        <f t="shared" si="99"/>
        <v>#DIV/0!</v>
      </c>
      <c r="BC691" s="1"/>
      <c r="BD691" s="1" t="e">
        <f t="shared" si="92"/>
        <v>#DIV/0!</v>
      </c>
      <c r="BE691" s="1"/>
      <c r="BF691" s="33">
        <f t="shared" si="91"/>
        <v>0</v>
      </c>
      <c r="BG691" s="11" t="e">
        <f t="shared" si="93"/>
        <v>#DIV/0!</v>
      </c>
      <c r="CB691"/>
      <c r="CC691"/>
      <c r="CD691"/>
      <c r="CE691" s="83"/>
      <c r="CF691"/>
      <c r="CG691"/>
      <c r="CH691"/>
      <c r="CI691"/>
      <c r="CJ691"/>
      <c r="CK691"/>
      <c r="CL691"/>
      <c r="CM691"/>
      <c r="CN691"/>
      <c r="CO691"/>
      <c r="CP691"/>
    </row>
    <row r="692" spans="1:94" ht="22.5" customHeight="1">
      <c r="A692" s="22">
        <v>44245</v>
      </c>
      <c r="B692" s="3" t="str">
        <f>TEXT(Table1[[#This Row],[Date]],"dddd")</f>
        <v>الخميس</v>
      </c>
      <c r="C692" s="3">
        <f>WEEKNUM(Table1[[#This Row],[Date]],16)</f>
        <v>8</v>
      </c>
      <c r="D692" s="3" t="str">
        <f>TEXT(Table1[[#This Row],[Date]],"mmmm")</f>
        <v>فبراير</v>
      </c>
      <c r="E692" s="3" t="str">
        <f>TEXT(Table1[[#This Row],[Date]],"yyyy")</f>
        <v>2021</v>
      </c>
      <c r="F692" s="3" t="s">
        <v>8</v>
      </c>
      <c r="G692" s="3">
        <v>603</v>
      </c>
      <c r="H692" s="5" t="s">
        <v>61</v>
      </c>
      <c r="I692" s="3" t="s">
        <v>201</v>
      </c>
      <c r="J692" s="3">
        <f>IFERROR(VLOOKUP(Table1[[#This Row],[FoamType]],$CB$1:$CC$25,2,FALSE),0)</f>
        <v>1.25</v>
      </c>
      <c r="K692" s="3">
        <v>172.5</v>
      </c>
      <c r="L692" s="3">
        <v>110</v>
      </c>
      <c r="M692" s="3">
        <v>29</v>
      </c>
      <c r="Q692" s="15" t="s">
        <v>43</v>
      </c>
      <c r="R692" s="3">
        <v>1</v>
      </c>
      <c r="S692" s="3">
        <v>29</v>
      </c>
      <c r="T692" s="3">
        <f t="shared" si="97"/>
        <v>0.55027499999999996</v>
      </c>
      <c r="U692" s="4">
        <f t="shared" si="98"/>
        <v>0.55027499999999996</v>
      </c>
      <c r="X692" s="4">
        <f>IFERROR(   Table1[[#This Row],[البلوكات /م3]]+Table1[[#This Row],[البواقى
 المنصرفه
/م3]]-Table1[[#This Row],[البواقى
/م3]],0)</f>
        <v>0.55027499999999996</v>
      </c>
      <c r="Y692" s="21">
        <f t="shared" si="96"/>
        <v>0</v>
      </c>
      <c r="AA692" s="12">
        <v>0.55027499999999996</v>
      </c>
      <c r="AB692" s="15">
        <v>30</v>
      </c>
      <c r="AC692" s="20">
        <v>0</v>
      </c>
      <c r="AD692" s="9">
        <f>IFERROR((Table1[[#This Row],[إجمالى الإستهلاك
/م3]]-Table1[[#This Row],[الكمية 
المنتجة
/م3
 ]]),0)</f>
        <v>0</v>
      </c>
      <c r="AE692" s="29">
        <f>IFERROR((Table1[[#This Row],[الهالك
/م3]]/Table1[[#This Row],[إجمالى الإستهلاك
/م3]]),0)</f>
        <v>0</v>
      </c>
      <c r="AG692" s="5">
        <f>IFERROR((Table1[[#This Row],[عدد
البلوكات]]*0.12),"")</f>
        <v>0</v>
      </c>
      <c r="AH69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</v>
      </c>
      <c r="AJ692" s="59">
        <f>IFERROR(Table1[[#This Row],[Plan Hour]]/Table1[[#This Row],[ساعات
العمل
الفعلية]],0)</f>
        <v>0</v>
      </c>
      <c r="AK692" s="1">
        <f>IFERROR((Table1[[#This Row],[الكمية 
الفعلية
/م3]]-Table1[[#This Row],[الكمية 
المنتجة
/م3
 ]]),"")</f>
        <v>0</v>
      </c>
      <c r="AU692" s="18"/>
      <c r="AV692" s="18"/>
      <c r="AW692" s="1"/>
      <c r="AX692" s="1"/>
      <c r="AY692" s="1"/>
      <c r="AZ692" s="1"/>
      <c r="BA692" s="1"/>
      <c r="BB692" s="1" t="e">
        <f t="shared" si="99"/>
        <v>#DIV/0!</v>
      </c>
      <c r="BC692" s="1"/>
      <c r="BD692" s="1" t="e">
        <f t="shared" si="92"/>
        <v>#DIV/0!</v>
      </c>
      <c r="BE692" s="1"/>
      <c r="BF692" s="33">
        <f t="shared" si="91"/>
        <v>0</v>
      </c>
      <c r="BG692" s="11" t="e">
        <f t="shared" si="93"/>
        <v>#DIV/0!</v>
      </c>
      <c r="CB692"/>
      <c r="CC692"/>
      <c r="CD692"/>
      <c r="CE692" s="83"/>
      <c r="CF692"/>
      <c r="CG692"/>
      <c r="CH692"/>
      <c r="CI692"/>
      <c r="CJ692"/>
      <c r="CK692"/>
      <c r="CL692"/>
      <c r="CM692"/>
      <c r="CN692"/>
      <c r="CO692"/>
      <c r="CP692"/>
    </row>
    <row r="693" spans="1:94" ht="22.5" customHeight="1">
      <c r="A693" s="22">
        <v>44247</v>
      </c>
      <c r="B693" s="9" t="str">
        <f>TEXT(Table1[[#This Row],[Date]],"dddd")</f>
        <v>السبت</v>
      </c>
      <c r="C693" s="9">
        <f>WEEKNUM(Table1[[#This Row],[Date]],16)</f>
        <v>9</v>
      </c>
      <c r="D693" s="9" t="str">
        <f>TEXT(Table1[[#This Row],[Date]],"mmmm")</f>
        <v>فبراير</v>
      </c>
      <c r="E693" s="9" t="str">
        <f>TEXT(Table1[[#This Row],[Date]],"yyyy")</f>
        <v>2021</v>
      </c>
      <c r="F693" s="9" t="s">
        <v>8</v>
      </c>
      <c r="G693" s="9">
        <v>780</v>
      </c>
      <c r="H693" s="9"/>
      <c r="I693" s="9" t="s">
        <v>91</v>
      </c>
      <c r="J693" s="3">
        <f>IFERROR(VLOOKUP(Table1[[#This Row],[FoamType]],$CB$1:$CC$25,2,FALSE),0)</f>
        <v>1</v>
      </c>
      <c r="K693" s="9">
        <v>120</v>
      </c>
      <c r="L693" s="9">
        <v>15</v>
      </c>
      <c r="M693" s="9">
        <v>15</v>
      </c>
      <c r="N693" s="9"/>
      <c r="O693" s="9"/>
      <c r="P693" s="9"/>
      <c r="Q693" s="9">
        <v>12</v>
      </c>
      <c r="R693" s="9">
        <v>181</v>
      </c>
      <c r="S693" s="9">
        <v>15</v>
      </c>
      <c r="T693" s="9">
        <f t="shared" si="97"/>
        <v>4.8869999999999996</v>
      </c>
      <c r="U693" s="9">
        <f t="shared" si="98"/>
        <v>4.8869999999999996</v>
      </c>
      <c r="V693" s="9"/>
      <c r="W693" s="9">
        <v>12</v>
      </c>
      <c r="X693" s="9">
        <f>IFERROR(   Table1[[#This Row],[البلوكات /م3]]+Table1[[#This Row],[البواقى
 المنصرفه
/م3]]-Table1[[#This Row],[البواقى
/م3]],0)</f>
        <v>5.58</v>
      </c>
      <c r="Y693" s="9">
        <f t="shared" si="96"/>
        <v>7.32</v>
      </c>
      <c r="Z693" s="9">
        <v>1</v>
      </c>
      <c r="AA693" s="9">
        <v>0</v>
      </c>
      <c r="AB693" s="9">
        <v>12</v>
      </c>
      <c r="AC693" s="9">
        <v>1.74</v>
      </c>
      <c r="AD693" s="9">
        <f>IFERROR((Table1[[#This Row],[إجمالى الإستهلاك
/م3]]-Table1[[#This Row],[الكمية 
المنتجة
/م3
 ]]),0)</f>
        <v>0.6930000000000005</v>
      </c>
      <c r="AE693" s="29">
        <f>IFERROR((Table1[[#This Row],[الهالك
/م3]]/Table1[[#This Row],[إجمالى الإستهلاك
/م3]]),0)</f>
        <v>0.12419354838709687</v>
      </c>
      <c r="AF693" s="9"/>
      <c r="AG693" s="9">
        <f>IFERROR((Table1[[#This Row],[عدد
البلوكات]]*0.12),"")</f>
        <v>0.12</v>
      </c>
      <c r="AH693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4.8869999999999996</v>
      </c>
      <c r="AI693" s="9">
        <v>55</v>
      </c>
      <c r="AJ693" s="60">
        <f>IFERROR(Table1[[#This Row],[Plan Hour]]/Table1[[#This Row],[ساعات
العمل
الفعلية]],0)</f>
        <v>8.885454545454545E-2</v>
      </c>
      <c r="AK693" s="9">
        <f>IFERROR((Table1[[#This Row],[الكمية 
الفعلية
/م3]]-Table1[[#This Row],[الكمية 
المنتجة
/م3
 ]]),"")</f>
        <v>0</v>
      </c>
      <c r="AL693" s="9"/>
      <c r="AM693" s="9">
        <v>2.3199999999999998</v>
      </c>
      <c r="AN693" s="9"/>
      <c r="AO693" s="9">
        <v>1.39</v>
      </c>
      <c r="AP693" s="9">
        <v>1.39</v>
      </c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 t="e">
        <f t="shared" si="99"/>
        <v>#DIV/0!</v>
      </c>
      <c r="BC693" s="9"/>
      <c r="BD693" s="9" t="e">
        <f t="shared" si="92"/>
        <v>#DIV/0!</v>
      </c>
      <c r="BE693" s="9"/>
      <c r="BF693" s="9">
        <f t="shared" si="91"/>
        <v>0</v>
      </c>
      <c r="BG693" s="9" t="e">
        <f t="shared" si="93"/>
        <v>#DIV/0!</v>
      </c>
      <c r="CB693"/>
      <c r="CC693"/>
      <c r="CD693"/>
      <c r="CE693" s="83"/>
      <c r="CF693"/>
      <c r="CG693"/>
      <c r="CH693"/>
      <c r="CI693"/>
      <c r="CJ693"/>
      <c r="CK693"/>
      <c r="CL693"/>
      <c r="CM693"/>
      <c r="CN693"/>
      <c r="CO693"/>
      <c r="CP693"/>
    </row>
    <row r="694" spans="1:94" ht="22.5" customHeight="1">
      <c r="A694" s="22">
        <v>44247</v>
      </c>
      <c r="B694" s="3" t="str">
        <f>TEXT(Table1[[#This Row],[Date]],"dddd")</f>
        <v>السبت</v>
      </c>
      <c r="C694" s="3">
        <f>WEEKNUM(Table1[[#This Row],[Date]],16)</f>
        <v>9</v>
      </c>
      <c r="D694" s="3" t="str">
        <f>TEXT(Table1[[#This Row],[Date]],"mmmm")</f>
        <v>فبراير</v>
      </c>
      <c r="E694" s="3" t="str">
        <f>TEXT(Table1[[#This Row],[Date]],"yyyy")</f>
        <v>2021</v>
      </c>
      <c r="F694" s="3" t="s">
        <v>8</v>
      </c>
      <c r="G694" s="3">
        <v>805</v>
      </c>
      <c r="I694" s="3" t="s">
        <v>85</v>
      </c>
      <c r="J694" s="3">
        <f>IFERROR(VLOOKUP(Table1[[#This Row],[FoamType]],$CB$1:$CC$25,2,FALSE),0)</f>
        <v>2.5</v>
      </c>
      <c r="K694" s="3">
        <v>40</v>
      </c>
      <c r="L694" s="3">
        <v>40</v>
      </c>
      <c r="M694" s="3">
        <v>19</v>
      </c>
      <c r="Q694" s="15" t="s">
        <v>5</v>
      </c>
      <c r="R694" s="3">
        <v>78</v>
      </c>
      <c r="S694" s="3">
        <v>19</v>
      </c>
      <c r="T694" s="3">
        <f t="shared" si="97"/>
        <v>2.3712</v>
      </c>
      <c r="U694" s="4">
        <f t="shared" si="98"/>
        <v>2.3712</v>
      </c>
      <c r="X694" s="4">
        <f>IFERROR(   Table1[[#This Row],[البلوكات /م3]]+Table1[[#This Row],[البواقى
 المنصرفه
/م3]]-Table1[[#This Row],[البواقى
/م3]],0)</f>
        <v>2.4400000000000004</v>
      </c>
      <c r="Y694" s="21">
        <f t="shared" si="96"/>
        <v>0</v>
      </c>
      <c r="Z694" s="3">
        <v>0</v>
      </c>
      <c r="AA694" s="12">
        <v>7</v>
      </c>
      <c r="AB694" s="15">
        <v>25</v>
      </c>
      <c r="AC694" s="20">
        <v>4.5599999999999996</v>
      </c>
      <c r="AD694" s="9">
        <f>IFERROR((Table1[[#This Row],[إجمالى الإستهلاك
/م3]]-Table1[[#This Row],[الكمية 
المنتجة
/م3
 ]]),0)</f>
        <v>6.8800000000000416E-2</v>
      </c>
      <c r="AE694" s="29">
        <f>IFERROR((Table1[[#This Row],[الهالك
/م3]]/Table1[[#This Row],[إجمالى الإستهلاك
/م3]]),0)</f>
        <v>2.8196721311475575E-2</v>
      </c>
      <c r="AG694" s="5">
        <f>IFERROR((Table1[[#This Row],[عدد
البلوكات]]*0.12),"")</f>
        <v>0</v>
      </c>
      <c r="AH69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0.94847999999999999</v>
      </c>
      <c r="AJ694" s="59">
        <f>IFERROR(Table1[[#This Row],[Plan Hour]]/Table1[[#This Row],[ساعات
العمل
الفعلية]],0)</f>
        <v>0</v>
      </c>
      <c r="AK694" s="1">
        <f>IFERROR((Table1[[#This Row],[الكمية 
الفعلية
/م3]]-Table1[[#This Row],[الكمية 
المنتجة
/م3
 ]]),"")</f>
        <v>0</v>
      </c>
      <c r="AP694" s="17">
        <v>2.3199999999999998</v>
      </c>
      <c r="AU694" s="18"/>
      <c r="AV694" s="18"/>
      <c r="AW694" s="1"/>
      <c r="AX694" s="1"/>
      <c r="AY694" s="1"/>
      <c r="AZ694" s="1"/>
      <c r="BA694" s="1"/>
      <c r="BB694" s="1" t="e">
        <f t="shared" si="99"/>
        <v>#DIV/0!</v>
      </c>
      <c r="BC694" s="1"/>
      <c r="BD694" s="1" t="e">
        <f t="shared" si="92"/>
        <v>#DIV/0!</v>
      </c>
      <c r="BE694" s="1"/>
      <c r="BF694" s="33">
        <f t="shared" si="91"/>
        <v>0</v>
      </c>
      <c r="BG694" s="11" t="e">
        <f t="shared" si="93"/>
        <v>#DIV/0!</v>
      </c>
      <c r="CB694"/>
      <c r="CC694"/>
      <c r="CD694"/>
      <c r="CE694" s="83"/>
      <c r="CF694"/>
      <c r="CG694"/>
      <c r="CH694"/>
      <c r="CI694"/>
      <c r="CJ694"/>
      <c r="CK694"/>
      <c r="CL694"/>
      <c r="CM694"/>
      <c r="CN694"/>
      <c r="CO694"/>
      <c r="CP694"/>
    </row>
    <row r="695" spans="1:94" ht="22.5" customHeight="1">
      <c r="A695" s="22">
        <v>44247</v>
      </c>
      <c r="B695" s="3" t="str">
        <f>TEXT(Table1[[#This Row],[Date]],"dddd")</f>
        <v>السبت</v>
      </c>
      <c r="C695" s="3">
        <f>WEEKNUM(Table1[[#This Row],[Date]],16)</f>
        <v>9</v>
      </c>
      <c r="D695" s="3" t="str">
        <f>TEXT(Table1[[#This Row],[Date]],"mmmm")</f>
        <v>فبراير</v>
      </c>
      <c r="E695" s="3" t="str">
        <f>TEXT(Table1[[#This Row],[Date]],"yyyy")</f>
        <v>2021</v>
      </c>
      <c r="F695" s="3" t="s">
        <v>8</v>
      </c>
      <c r="G695" s="3">
        <v>797</v>
      </c>
      <c r="I695" s="3" t="s">
        <v>84</v>
      </c>
      <c r="J695" s="3">
        <f>IFERROR(VLOOKUP(Table1[[#This Row],[FoamType]],$CB$1:$CC$25,2,FALSE),0)</f>
        <v>4</v>
      </c>
      <c r="K695" s="3">
        <v>40</v>
      </c>
      <c r="L695" s="3">
        <v>40</v>
      </c>
      <c r="M695" s="3">
        <v>29</v>
      </c>
      <c r="Q695" s="15" t="s">
        <v>4</v>
      </c>
      <c r="R695" s="3">
        <v>577</v>
      </c>
      <c r="S695" s="3">
        <v>29</v>
      </c>
      <c r="T695" s="3">
        <f t="shared" si="97"/>
        <v>26.7728</v>
      </c>
      <c r="U695" s="4">
        <f t="shared" si="98"/>
        <v>26.7728</v>
      </c>
      <c r="W695" s="4" t="s">
        <v>4</v>
      </c>
      <c r="X695" s="4">
        <f>IFERROR(   Table1[[#This Row],[البلوكات /م3]]+Table1[[#This Row],[البواقى
 المنصرفه
/م3]]-Table1[[#This Row],[البواقى
/م3]],0)</f>
        <v>51.96</v>
      </c>
      <c r="Y695" s="21">
        <f t="shared" si="96"/>
        <v>58.56</v>
      </c>
      <c r="Z695" s="3">
        <v>8</v>
      </c>
      <c r="AA695" s="12">
        <v>4.3</v>
      </c>
      <c r="AB695" s="15" t="s">
        <v>4</v>
      </c>
      <c r="AC695" s="20">
        <v>10.9</v>
      </c>
      <c r="AD695" s="9">
        <f>IFERROR((Table1[[#This Row],[إجمالى الإستهلاك
/م3]]-Table1[[#This Row],[الكمية 
المنتجة
/م3
 ]]),0)</f>
        <v>25.187200000000001</v>
      </c>
      <c r="AE695" s="29">
        <f>IFERROR((Table1[[#This Row],[الهالك
/م3]]/Table1[[#This Row],[إجمالى الإستهلاك
/م3]]),0)</f>
        <v>0.48474210931485756</v>
      </c>
      <c r="AG695" s="5">
        <f>IFERROR((Table1[[#This Row],[عدد
البلوكات]]*0.12),"")</f>
        <v>0.96</v>
      </c>
      <c r="AH69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6.6932</v>
      </c>
      <c r="AJ695" s="59">
        <f>IFERROR(Table1[[#This Row],[Plan Hour]]/Table1[[#This Row],[ساعات
العمل
الفعلية]],0)</f>
        <v>0</v>
      </c>
      <c r="AK695" s="1">
        <f>IFERROR((Table1[[#This Row],[الكمية 
الفعلية
/م3]]-Table1[[#This Row],[الكمية 
المنتجة
/م3
 ]]),"")</f>
        <v>0</v>
      </c>
      <c r="AU695" s="18"/>
      <c r="AV695" s="18"/>
      <c r="AW695" s="1"/>
      <c r="AX695" s="1"/>
      <c r="AY695" s="1"/>
      <c r="AZ695" s="1"/>
      <c r="BA695" s="1"/>
      <c r="BB695" s="1" t="e">
        <f t="shared" si="99"/>
        <v>#DIV/0!</v>
      </c>
      <c r="BC695" s="1"/>
      <c r="BD695" s="1" t="e">
        <f t="shared" si="92"/>
        <v>#DIV/0!</v>
      </c>
      <c r="BE695" s="1"/>
      <c r="BF695" s="33">
        <f t="shared" ref="BF695:BF760" si="100">(BE695/7.32)</f>
        <v>0</v>
      </c>
      <c r="BG695" s="11" t="e">
        <f t="shared" si="93"/>
        <v>#DIV/0!</v>
      </c>
      <c r="CB695"/>
      <c r="CC695"/>
      <c r="CD695"/>
      <c r="CE695" s="83"/>
      <c r="CF695"/>
      <c r="CG695"/>
      <c r="CH695"/>
      <c r="CI695"/>
      <c r="CJ695"/>
      <c r="CK695"/>
      <c r="CL695"/>
      <c r="CM695"/>
      <c r="CN695"/>
      <c r="CO695"/>
      <c r="CP695"/>
    </row>
    <row r="696" spans="1:94" ht="22.5" customHeight="1">
      <c r="A696" s="22">
        <v>44247</v>
      </c>
      <c r="B696" s="3" t="str">
        <f>TEXT(Table1[[#This Row],[Date]],"dddd")</f>
        <v>السبت</v>
      </c>
      <c r="C696" s="3">
        <f>WEEKNUM(Table1[[#This Row],[Date]],16)</f>
        <v>9</v>
      </c>
      <c r="D696" s="3" t="str">
        <f>TEXT(Table1[[#This Row],[Date]],"mmmm")</f>
        <v>فبراير</v>
      </c>
      <c r="E696" s="3" t="str">
        <f>TEXT(Table1[[#This Row],[Date]],"yyyy")</f>
        <v>2021</v>
      </c>
      <c r="F696" s="3" t="s">
        <v>8</v>
      </c>
      <c r="G696" s="3">
        <v>798</v>
      </c>
      <c r="I696" s="3" t="s">
        <v>84</v>
      </c>
      <c r="J696" s="3">
        <f>IFERROR(VLOOKUP(Table1[[#This Row],[FoamType]],$CB$1:$CC$25,2,FALSE),0)</f>
        <v>4</v>
      </c>
      <c r="K696" s="3">
        <v>40</v>
      </c>
      <c r="L696" s="3">
        <v>40</v>
      </c>
      <c r="M696" s="3">
        <v>19</v>
      </c>
      <c r="Q696" s="15" t="s">
        <v>4</v>
      </c>
      <c r="R696" s="3">
        <v>805</v>
      </c>
      <c r="S696" s="3">
        <v>19</v>
      </c>
      <c r="T696" s="3">
        <f t="shared" si="97"/>
        <v>24.472000000000001</v>
      </c>
      <c r="U696" s="4">
        <f t="shared" si="98"/>
        <v>24.472000000000001</v>
      </c>
      <c r="X696" s="4">
        <f>IFERROR(   Table1[[#This Row],[البلوكات /م3]]+Table1[[#This Row],[البواقى
 المنصرفه
/م3]]-Table1[[#This Row],[البواقى
/م3]],0)</f>
        <v>0</v>
      </c>
      <c r="Y696" s="21">
        <f t="shared" si="96"/>
        <v>0</v>
      </c>
      <c r="AB696" s="15"/>
      <c r="AD696" s="9">
        <f>IFERROR((Table1[[#This Row],[إجمالى الإستهلاك
/م3]]-Table1[[#This Row],[الكمية 
المنتجة
/م3
 ]]),0)</f>
        <v>-24.472000000000001</v>
      </c>
      <c r="AE696" s="29">
        <f>IFERROR((Table1[[#This Row],[الهالك
/م3]]/Table1[[#This Row],[إجمالى الإستهلاك
/م3]]),0)</f>
        <v>0</v>
      </c>
      <c r="AG696" s="5">
        <f>IFERROR((Table1[[#This Row],[عدد
البلوكات]]*0.12),"")</f>
        <v>0</v>
      </c>
      <c r="AH69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6.1180000000000003</v>
      </c>
      <c r="AJ696" s="59">
        <f>IFERROR(Table1[[#This Row],[Plan Hour]]/Table1[[#This Row],[ساعات
العمل
الفعلية]],0)</f>
        <v>0</v>
      </c>
      <c r="AK696" s="1">
        <f>IFERROR((Table1[[#This Row],[الكمية 
الفعلية
/م3]]-Table1[[#This Row],[الكمية 
المنتجة
/م3
 ]]),"")</f>
        <v>0</v>
      </c>
      <c r="AU696" s="18"/>
      <c r="AV696" s="18"/>
      <c r="AW696" s="1"/>
      <c r="AX696" s="1"/>
      <c r="AY696" s="1"/>
      <c r="AZ696" s="1"/>
      <c r="BA696" s="1"/>
      <c r="BB696" s="1" t="e">
        <f t="shared" si="99"/>
        <v>#DIV/0!</v>
      </c>
      <c r="BC696" s="1"/>
      <c r="BD696" s="1" t="e">
        <f t="shared" si="92"/>
        <v>#DIV/0!</v>
      </c>
      <c r="BE696" s="1"/>
      <c r="BF696" s="33">
        <f t="shared" si="100"/>
        <v>0</v>
      </c>
      <c r="BG696" s="11" t="e">
        <f t="shared" si="93"/>
        <v>#DIV/0!</v>
      </c>
      <c r="CB696"/>
      <c r="CC696"/>
      <c r="CD696"/>
      <c r="CE696" s="83"/>
      <c r="CF696"/>
      <c r="CG696"/>
      <c r="CH696"/>
      <c r="CI696"/>
      <c r="CJ696"/>
      <c r="CK696"/>
      <c r="CL696"/>
      <c r="CM696"/>
      <c r="CN696"/>
      <c r="CO696"/>
      <c r="CP696"/>
    </row>
    <row r="697" spans="1:94" ht="22.5" customHeight="1">
      <c r="A697" s="22">
        <v>44247</v>
      </c>
      <c r="B697" s="3" t="str">
        <f>TEXT(Table1[[#This Row],[Date]],"dddd")</f>
        <v>السبت</v>
      </c>
      <c r="C697" s="3">
        <f>WEEKNUM(Table1[[#This Row],[Date]],16)</f>
        <v>9</v>
      </c>
      <c r="D697" s="3" t="str">
        <f>TEXT(Table1[[#This Row],[Date]],"mmmm")</f>
        <v>فبراير</v>
      </c>
      <c r="E697" s="3" t="str">
        <f>TEXT(Table1[[#This Row],[Date]],"yyyy")</f>
        <v>2021</v>
      </c>
      <c r="F697" s="3" t="s">
        <v>8</v>
      </c>
      <c r="G697" s="3">
        <v>714</v>
      </c>
      <c r="I697" s="3" t="s">
        <v>92</v>
      </c>
      <c r="J697" s="3">
        <f>IFERROR(VLOOKUP(Table1[[#This Row],[FoamType]],$CB$1:$CC$25,2,FALSE),0)</f>
        <v>0.6</v>
      </c>
      <c r="K697" s="3">
        <v>9</v>
      </c>
      <c r="L697" s="3">
        <v>9</v>
      </c>
      <c r="M697" s="3">
        <v>2.5</v>
      </c>
      <c r="Q697" s="15" t="s">
        <v>40</v>
      </c>
      <c r="R697" s="3">
        <v>30000</v>
      </c>
      <c r="S697" s="3">
        <v>2.5</v>
      </c>
      <c r="T697" s="3">
        <f t="shared" si="97"/>
        <v>6.0750000000000002</v>
      </c>
      <c r="U697" s="4">
        <f t="shared" si="98"/>
        <v>6.0750000000000002</v>
      </c>
      <c r="W697" s="4" t="s">
        <v>40</v>
      </c>
      <c r="X697" s="4">
        <f>IFERROR(   Table1[[#This Row],[البلوكات /م3]]+Table1[[#This Row],[البواقى
 المنصرفه
/م3]]-Table1[[#This Row],[البواقى
/م3]],0)</f>
        <v>7.32</v>
      </c>
      <c r="Y697" s="21">
        <f t="shared" si="96"/>
        <v>7.32</v>
      </c>
      <c r="Z697" s="3">
        <v>1</v>
      </c>
      <c r="AA697" s="12">
        <v>0</v>
      </c>
      <c r="AB697" s="15">
        <v>8</v>
      </c>
      <c r="AC697" s="20">
        <v>0</v>
      </c>
      <c r="AD697" s="9">
        <f>IFERROR((Table1[[#This Row],[إجمالى الإستهلاك
/م3]]-Table1[[#This Row],[الكمية 
المنتجة
/م3
 ]]),0)</f>
        <v>1.2450000000000001</v>
      </c>
      <c r="AE697" s="29">
        <f>IFERROR((Table1[[#This Row],[الهالك
/م3]]/Table1[[#This Row],[إجمالى الإستهلاك
/م3]]),0)</f>
        <v>0.17008196721311475</v>
      </c>
      <c r="AG697" s="5">
        <f>IFERROR((Table1[[#This Row],[عدد
البلوكات]]*0.12),"")</f>
        <v>0.12</v>
      </c>
      <c r="AH69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10.125</v>
      </c>
      <c r="AJ697" s="59">
        <f>IFERROR(Table1[[#This Row],[Plan Hour]]/Table1[[#This Row],[ساعات
العمل
الفعلية]],0)</f>
        <v>0</v>
      </c>
      <c r="AK697" s="1">
        <f>IFERROR((Table1[[#This Row],[الكمية 
الفعلية
/م3]]-Table1[[#This Row],[الكمية 
المنتجة
/م3
 ]]),"")</f>
        <v>0</v>
      </c>
      <c r="AU697" s="18"/>
      <c r="AV697" s="18"/>
      <c r="AW697" s="1"/>
      <c r="AX697" s="1"/>
      <c r="AY697" s="1"/>
      <c r="AZ697" s="1"/>
      <c r="BA697" s="1"/>
      <c r="BB697" s="1" t="e">
        <f t="shared" si="99"/>
        <v>#DIV/0!</v>
      </c>
      <c r="BC697" s="1"/>
      <c r="BD697" s="1" t="e">
        <f t="shared" si="92"/>
        <v>#DIV/0!</v>
      </c>
      <c r="BE697" s="1"/>
      <c r="BF697" s="33">
        <f t="shared" si="100"/>
        <v>0</v>
      </c>
      <c r="BG697" s="11" t="e">
        <f t="shared" si="93"/>
        <v>#DIV/0!</v>
      </c>
      <c r="CB697"/>
      <c r="CC697"/>
      <c r="CD697"/>
      <c r="CE697" s="83"/>
      <c r="CF697"/>
      <c r="CG697"/>
      <c r="CH697"/>
      <c r="CI697"/>
      <c r="CJ697"/>
      <c r="CK697"/>
      <c r="CL697"/>
      <c r="CM697"/>
      <c r="CN697"/>
      <c r="CO697"/>
      <c r="CP697"/>
    </row>
    <row r="698" spans="1:94" ht="22.5" customHeight="1">
      <c r="A698" s="22">
        <v>44247</v>
      </c>
      <c r="B698" s="3" t="str">
        <f>TEXT(Table1[[#This Row],[Date]],"dddd")</f>
        <v>السبت</v>
      </c>
      <c r="C698" s="3">
        <f>WEEKNUM(Table1[[#This Row],[Date]],16)</f>
        <v>9</v>
      </c>
      <c r="D698" s="3" t="str">
        <f>TEXT(Table1[[#This Row],[Date]],"mmmm")</f>
        <v>فبراير</v>
      </c>
      <c r="E698" s="3" t="str">
        <f>TEXT(Table1[[#This Row],[Date]],"yyyy")</f>
        <v>2021</v>
      </c>
      <c r="F698" s="3" t="s">
        <v>8</v>
      </c>
      <c r="G698" s="3">
        <v>603</v>
      </c>
      <c r="H698" s="5" t="s">
        <v>61</v>
      </c>
      <c r="I698" s="3" t="s">
        <v>201</v>
      </c>
      <c r="J698" s="3">
        <f>IFERROR(VLOOKUP(Table1[[#This Row],[FoamType]],$CB$1:$CC$25,2,FALSE),0)</f>
        <v>1.25</v>
      </c>
      <c r="Q698" s="15" t="s">
        <v>43</v>
      </c>
      <c r="W698" s="4" t="s">
        <v>43</v>
      </c>
      <c r="X698" s="4">
        <f>IFERROR(   Table1[[#This Row],[البلوكات /م3]]+Table1[[#This Row],[البواقى
 المنصرفه
/م3]]-Table1[[#This Row],[البواقى
/م3]],0)</f>
        <v>0</v>
      </c>
      <c r="Y698" s="21">
        <f t="shared" si="96"/>
        <v>21.96</v>
      </c>
      <c r="Z698" s="3">
        <v>3</v>
      </c>
      <c r="AA698" s="12">
        <v>0</v>
      </c>
      <c r="AB698" s="15" t="s">
        <v>43</v>
      </c>
      <c r="AC698" s="20">
        <v>21.96</v>
      </c>
      <c r="AD698" s="9">
        <f>IFERROR((Table1[[#This Row],[إجمالى الإستهلاك
/م3]]-Table1[[#This Row],[الكمية 
المنتجة
/م3
 ]]),0)</f>
        <v>0</v>
      </c>
      <c r="AE698" s="29">
        <f>IFERROR((Table1[[#This Row],[الهالك
/م3]]/Table1[[#This Row],[إجمالى الإستهلاك
/م3]]),0)</f>
        <v>0</v>
      </c>
      <c r="AG698" s="5">
        <f>IFERROR((Table1[[#This Row],[عدد
البلوكات]]*0.12),"")</f>
        <v>0.36</v>
      </c>
      <c r="AH69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698" s="59">
        <f>IFERROR(Table1[[#This Row],[Plan Hour]]/Table1[[#This Row],[ساعات
العمل
الفعلية]],0)</f>
        <v>0</v>
      </c>
      <c r="AK698" s="1">
        <f>IFERROR((Table1[[#This Row],[الكمية 
الفعلية
/م3]]-Table1[[#This Row],[الكمية 
المنتجة
/م3
 ]]),"")</f>
        <v>0</v>
      </c>
      <c r="AU698" s="18"/>
      <c r="AV698" s="18"/>
      <c r="AW698" s="1"/>
      <c r="AX698" s="1"/>
      <c r="AY698" s="1"/>
      <c r="AZ698" s="1"/>
      <c r="BA698" s="1"/>
      <c r="BB698" s="1"/>
      <c r="BC698" s="1"/>
      <c r="BD698" s="1"/>
      <c r="BE698" s="1"/>
      <c r="BF698" s="33"/>
      <c r="BG698" s="11"/>
      <c r="CB698"/>
      <c r="CC698"/>
      <c r="CD698"/>
      <c r="CE698" s="83"/>
      <c r="CF698"/>
      <c r="CG698"/>
      <c r="CH698"/>
      <c r="CI698"/>
      <c r="CJ698"/>
      <c r="CK698"/>
      <c r="CL698"/>
      <c r="CM698"/>
      <c r="CN698"/>
      <c r="CO698"/>
      <c r="CP698"/>
    </row>
    <row r="699" spans="1:94" ht="22.5" customHeight="1">
      <c r="A699" s="22">
        <v>44247</v>
      </c>
      <c r="B699" s="9" t="str">
        <f>TEXT(Table1[[#This Row],[Date]],"dddd")</f>
        <v>السبت</v>
      </c>
      <c r="C699" s="9">
        <f>WEEKNUM(Table1[[#This Row],[Date]],16)</f>
        <v>9</v>
      </c>
      <c r="D699" s="9" t="str">
        <f>TEXT(Table1[[#This Row],[Date]],"mmmm")</f>
        <v>فبراير</v>
      </c>
      <c r="E699" s="9" t="str">
        <f>TEXT(Table1[[#This Row],[Date]],"yyyy")</f>
        <v>2021</v>
      </c>
      <c r="F699" s="9" t="s">
        <v>9</v>
      </c>
      <c r="G699" s="9">
        <v>765</v>
      </c>
      <c r="H699" s="9"/>
      <c r="I699" s="9" t="s">
        <v>92</v>
      </c>
      <c r="J699" s="3">
        <f>IFERROR(VLOOKUP(Table1[[#This Row],[FoamType]],$CB$1:$CC$25,2,FALSE),0)</f>
        <v>0.6</v>
      </c>
      <c r="K699" s="9">
        <v>100</v>
      </c>
      <c r="L699" s="9">
        <v>100</v>
      </c>
      <c r="M699" s="9">
        <v>1.5</v>
      </c>
      <c r="N699" s="9"/>
      <c r="O699" s="9"/>
      <c r="P699" s="9"/>
      <c r="Q699" s="9">
        <v>30</v>
      </c>
      <c r="R699" s="9">
        <v>265</v>
      </c>
      <c r="S699" s="9">
        <v>1.7</v>
      </c>
      <c r="T699" s="3">
        <f t="shared" si="97"/>
        <v>4.5049999999999999</v>
      </c>
      <c r="U699" s="9">
        <v>4</v>
      </c>
      <c r="V699" s="9"/>
      <c r="W699" s="9"/>
      <c r="X699" s="9">
        <f>IFERROR(   Table1[[#This Row],[البلوكات /م3]]+Table1[[#This Row],[البواقى
 المنصرفه
/م3]]-Table1[[#This Row],[البواقى
/م3]],0)</f>
        <v>4.1000000000000005</v>
      </c>
      <c r="Y699" s="9">
        <f t="shared" si="96"/>
        <v>0</v>
      </c>
      <c r="Z699" s="9"/>
      <c r="AA699" s="9">
        <v>4.4000000000000004</v>
      </c>
      <c r="AB699" s="9">
        <v>30</v>
      </c>
      <c r="AC699" s="9">
        <v>0.3</v>
      </c>
      <c r="AD699" s="9">
        <f>IFERROR((Table1[[#This Row],[إجمالى الإستهلاك
/م3]]-Table1[[#This Row],[الكمية 
المنتجة
/م3
 ]]),0)</f>
        <v>0.10000000000000053</v>
      </c>
      <c r="AE699" s="29">
        <f>IFERROR((Table1[[#This Row],[الهالك
/م3]]/Table1[[#This Row],[إجمالى الإستهلاك
/م3]]),0)</f>
        <v>2.439024390243915E-2</v>
      </c>
      <c r="AF699" s="9"/>
      <c r="AG699" s="9">
        <f>IFERROR((Table1[[#This Row],[عدد
البلوكات]]*0.12),"")</f>
        <v>0</v>
      </c>
      <c r="AH699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6.666666666666667</v>
      </c>
      <c r="AI699" s="9">
        <v>66</v>
      </c>
      <c r="AJ699" s="60">
        <f>IFERROR(Table1[[#This Row],[Plan Hour]]/Table1[[#This Row],[ساعات
العمل
الفعلية]],0)</f>
        <v>0.10101010101010101</v>
      </c>
      <c r="AK699" s="9">
        <f>IFERROR((Table1[[#This Row],[الكمية 
الفعلية
/م3]]-Table1[[#This Row],[الكمية 
المنتجة
/م3
 ]]),"")</f>
        <v>0.50499999999999989</v>
      </c>
      <c r="AL699" s="9"/>
      <c r="AM699" s="9"/>
      <c r="AN699" s="9"/>
      <c r="AO699" s="9"/>
      <c r="AP699" s="9">
        <v>0</v>
      </c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 t="e">
        <f t="shared" si="99"/>
        <v>#DIV/0!</v>
      </c>
      <c r="BC699" s="9"/>
      <c r="BD699" s="9" t="e">
        <f t="shared" si="92"/>
        <v>#DIV/0!</v>
      </c>
      <c r="BE699" s="9"/>
      <c r="BF699" s="9">
        <f t="shared" si="100"/>
        <v>0</v>
      </c>
      <c r="BG699" s="9" t="e">
        <f t="shared" si="93"/>
        <v>#DIV/0!</v>
      </c>
      <c r="CB699"/>
      <c r="CC699"/>
      <c r="CD699"/>
      <c r="CE699" s="83"/>
      <c r="CF699"/>
      <c r="CG699"/>
      <c r="CH699"/>
      <c r="CI699"/>
      <c r="CJ699"/>
      <c r="CK699"/>
      <c r="CL699"/>
      <c r="CM699"/>
      <c r="CN699"/>
      <c r="CO699"/>
      <c r="CP699"/>
    </row>
    <row r="700" spans="1:94" ht="22.5" customHeight="1">
      <c r="A700" s="22">
        <v>44247</v>
      </c>
      <c r="B700" s="3" t="str">
        <f>TEXT(Table1[[#This Row],[Date]],"dddd")</f>
        <v>السبت</v>
      </c>
      <c r="C700" s="3">
        <f>WEEKNUM(Table1[[#This Row],[Date]],16)</f>
        <v>9</v>
      </c>
      <c r="D700" s="3" t="str">
        <f>TEXT(Table1[[#This Row],[Date]],"mmmm")</f>
        <v>فبراير</v>
      </c>
      <c r="E700" s="3" t="str">
        <f>TEXT(Table1[[#This Row],[Date]],"yyyy")</f>
        <v>2021</v>
      </c>
      <c r="F700" s="3" t="s">
        <v>9</v>
      </c>
      <c r="G700" s="3">
        <v>765</v>
      </c>
      <c r="I700" s="3" t="s">
        <v>85</v>
      </c>
      <c r="J700" s="3">
        <f>IFERROR(VLOOKUP(Table1[[#This Row],[FoamType]],$CB$1:$CC$25,2,FALSE),0)</f>
        <v>2.5</v>
      </c>
      <c r="K700" s="3">
        <v>40</v>
      </c>
      <c r="L700" s="3">
        <v>40</v>
      </c>
      <c r="M700" s="3">
        <v>35</v>
      </c>
      <c r="Q700" s="15" t="s">
        <v>45</v>
      </c>
      <c r="R700" s="3">
        <v>1115</v>
      </c>
      <c r="S700" s="3">
        <v>35</v>
      </c>
      <c r="T700" s="3">
        <f t="shared" si="97"/>
        <v>62.44</v>
      </c>
      <c r="U700" s="4">
        <f t="shared" si="98"/>
        <v>62.44</v>
      </c>
      <c r="W700" s="4" t="s">
        <v>45</v>
      </c>
      <c r="X700" s="4">
        <f>IFERROR(   Table1[[#This Row],[البلوكات /م3]]+Table1[[#This Row],[البواقى
 المنصرفه
/م3]]-Table1[[#This Row],[البواقى
/م3]],0)</f>
        <v>63.2</v>
      </c>
      <c r="Y700" s="21">
        <f t="shared" si="96"/>
        <v>73.2</v>
      </c>
      <c r="Z700" s="3">
        <v>10</v>
      </c>
      <c r="AA700" s="12">
        <v>0</v>
      </c>
      <c r="AB700" s="15" t="s">
        <v>45</v>
      </c>
      <c r="AC700" s="20">
        <v>10</v>
      </c>
      <c r="AD700" s="9">
        <f>IFERROR((Table1[[#This Row],[إجمالى الإستهلاك
/م3]]-Table1[[#This Row],[الكمية 
المنتجة
/م3
 ]]),0)</f>
        <v>0.76000000000000512</v>
      </c>
      <c r="AE700" s="29">
        <f>IFERROR((Table1[[#This Row],[الهالك
/م3]]/Table1[[#This Row],[إجمالى الإستهلاك
/م3]]),0)</f>
        <v>1.2025316455696282E-2</v>
      </c>
      <c r="AG700" s="5">
        <f>IFERROR((Table1[[#This Row],[عدد
البلوكات]]*0.12),"")</f>
        <v>1.2</v>
      </c>
      <c r="AH70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24.975999999999999</v>
      </c>
      <c r="AJ700" s="59">
        <f>IFERROR(Table1[[#This Row],[Plan Hour]]/Table1[[#This Row],[ساعات
العمل
الفعلية]],0)</f>
        <v>0</v>
      </c>
      <c r="AK700" s="1">
        <f>IFERROR((Table1[[#This Row],[الكمية 
الفعلية
/م3]]-Table1[[#This Row],[الكمية 
المنتجة
/م3
 ]]),"")</f>
        <v>0</v>
      </c>
      <c r="AU700" s="18"/>
      <c r="AV700" s="18"/>
      <c r="AW700" s="1"/>
      <c r="AX700" s="1"/>
      <c r="AY700" s="1"/>
      <c r="AZ700" s="1"/>
      <c r="BA700" s="1"/>
      <c r="BB700" s="1" t="e">
        <f t="shared" si="99"/>
        <v>#DIV/0!</v>
      </c>
      <c r="BC700" s="1"/>
      <c r="BD700" s="1" t="e">
        <f t="shared" ref="BD700:BD765" si="101">(7.32-(BE700*BC700))/BE700</f>
        <v>#DIV/0!</v>
      </c>
      <c r="BE700" s="1"/>
      <c r="BF700" s="33">
        <f t="shared" si="100"/>
        <v>0</v>
      </c>
      <c r="BG700" s="11" t="e">
        <f t="shared" si="93"/>
        <v>#DIV/0!</v>
      </c>
      <c r="CB700"/>
      <c r="CC700"/>
      <c r="CD700"/>
      <c r="CE700" s="83"/>
      <c r="CF700"/>
      <c r="CG700"/>
      <c r="CH700"/>
      <c r="CI700"/>
      <c r="CJ700"/>
      <c r="CK700"/>
      <c r="CL700"/>
      <c r="CM700"/>
      <c r="CN700"/>
      <c r="CO700"/>
      <c r="CP700"/>
    </row>
    <row r="701" spans="1:94" ht="22.5" customHeight="1">
      <c r="A701" s="22">
        <v>44247</v>
      </c>
      <c r="B701" s="3" t="str">
        <f>TEXT(Table1[[#This Row],[Date]],"dddd")</f>
        <v>السبت</v>
      </c>
      <c r="C701" s="3">
        <f>WEEKNUM(Table1[[#This Row],[Date]],16)</f>
        <v>9</v>
      </c>
      <c r="D701" s="3" t="str">
        <f>TEXT(Table1[[#This Row],[Date]],"mmmm")</f>
        <v>فبراير</v>
      </c>
      <c r="E701" s="3" t="str">
        <f>TEXT(Table1[[#This Row],[Date]],"yyyy")</f>
        <v>2021</v>
      </c>
      <c r="F701" s="3" t="s">
        <v>9</v>
      </c>
      <c r="G701" s="3">
        <v>805</v>
      </c>
      <c r="H701" s="5" t="s">
        <v>224</v>
      </c>
      <c r="I701" s="3" t="s">
        <v>85</v>
      </c>
      <c r="J701" s="3">
        <f>IFERROR(VLOOKUP(Table1[[#This Row],[FoamType]],$CB$1:$CC$25,2,FALSE),0)</f>
        <v>2.5</v>
      </c>
      <c r="K701" s="3">
        <v>40</v>
      </c>
      <c r="L701" s="3">
        <v>40</v>
      </c>
      <c r="M701" s="3">
        <v>19</v>
      </c>
      <c r="Q701" s="15" t="s">
        <v>5</v>
      </c>
      <c r="R701" s="3">
        <v>200</v>
      </c>
      <c r="S701" s="3">
        <v>19</v>
      </c>
      <c r="T701" s="3">
        <f t="shared" si="97"/>
        <v>6.08</v>
      </c>
      <c r="U701" s="4">
        <f t="shared" si="98"/>
        <v>6.08</v>
      </c>
      <c r="X701" s="4">
        <f>IFERROR(   Table1[[#This Row],[البلوكات /م3]]+Table1[[#This Row],[البواقى
 المنصرفه
/م3]]-Table1[[#This Row],[البواقى
/م3]],0)</f>
        <v>7.75</v>
      </c>
      <c r="Y701" s="21">
        <f t="shared" si="96"/>
        <v>0</v>
      </c>
      <c r="Z701" s="3">
        <v>0</v>
      </c>
      <c r="AA701" s="12">
        <v>7.75</v>
      </c>
      <c r="AB701" s="15">
        <v>25</v>
      </c>
      <c r="AC701" s="20">
        <v>0</v>
      </c>
      <c r="AD701" s="9">
        <f>IFERROR((Table1[[#This Row],[إجمالى الإستهلاك
/م3]]-Table1[[#This Row],[الكمية 
المنتجة
/م3
 ]]),0)</f>
        <v>1.67</v>
      </c>
      <c r="AE701" s="29">
        <f>IFERROR((Table1[[#This Row],[الهالك
/م3]]/Table1[[#This Row],[إجمالى الإستهلاك
/م3]]),0)</f>
        <v>0.21548387096774194</v>
      </c>
      <c r="AG701" s="5">
        <f>IFERROR((Table1[[#This Row],[عدد
البلوكات]]*0.12),"")</f>
        <v>0</v>
      </c>
      <c r="AH70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2.4319999999999999</v>
      </c>
      <c r="AJ701" s="59">
        <f>IFERROR(Table1[[#This Row],[Plan Hour]]/Table1[[#This Row],[ساعات
العمل
الفعلية]],0)</f>
        <v>0</v>
      </c>
      <c r="AK701" s="1">
        <f>IFERROR((Table1[[#This Row],[الكمية 
الفعلية
/م3]]-Table1[[#This Row],[الكمية 
المنتجة
/م3
 ]]),"")</f>
        <v>0</v>
      </c>
      <c r="AU701" s="18"/>
      <c r="AV701" s="18"/>
      <c r="AW701" s="1"/>
      <c r="AX701" s="1"/>
      <c r="AY701" s="1"/>
      <c r="AZ701" s="1"/>
      <c r="BA701" s="1"/>
      <c r="BB701" s="1" t="e">
        <f t="shared" si="99"/>
        <v>#DIV/0!</v>
      </c>
      <c r="BC701" s="1"/>
      <c r="BD701" s="1" t="e">
        <f t="shared" si="101"/>
        <v>#DIV/0!</v>
      </c>
      <c r="BE701" s="1"/>
      <c r="BF701" s="33">
        <f t="shared" si="100"/>
        <v>0</v>
      </c>
      <c r="BG701" s="11" t="e">
        <f t="shared" si="93"/>
        <v>#DIV/0!</v>
      </c>
      <c r="CB701"/>
      <c r="CC701"/>
      <c r="CD701"/>
      <c r="CE701" s="83"/>
      <c r="CF701"/>
      <c r="CG701"/>
      <c r="CH701"/>
      <c r="CI701"/>
      <c r="CJ701"/>
      <c r="CK701"/>
      <c r="CL701"/>
      <c r="CM701"/>
      <c r="CN701"/>
      <c r="CO701"/>
      <c r="CP701"/>
    </row>
    <row r="702" spans="1:94" ht="22.5" customHeight="1">
      <c r="A702" s="22">
        <v>44247</v>
      </c>
      <c r="B702" s="3" t="str">
        <f>TEXT(Table1[[#This Row],[Date]],"dddd")</f>
        <v>السبت</v>
      </c>
      <c r="C702" s="3">
        <f>WEEKNUM(Table1[[#This Row],[Date]],16)</f>
        <v>9</v>
      </c>
      <c r="D702" s="3" t="str">
        <f>TEXT(Table1[[#This Row],[Date]],"mmmm")</f>
        <v>فبراير</v>
      </c>
      <c r="E702" s="3" t="str">
        <f>TEXT(Table1[[#This Row],[Date]],"yyyy")</f>
        <v>2021</v>
      </c>
      <c r="F702" s="3" t="s">
        <v>9</v>
      </c>
      <c r="G702" s="3">
        <v>720</v>
      </c>
      <c r="I702" s="3" t="s">
        <v>135</v>
      </c>
      <c r="J702" s="3">
        <f>IFERROR(VLOOKUP(Table1[[#This Row],[FoamType]],$CB$1:$CC$25,2,FALSE),0)</f>
        <v>1.5</v>
      </c>
      <c r="K702" s="3">
        <v>40</v>
      </c>
      <c r="L702" s="3">
        <v>25</v>
      </c>
      <c r="M702" s="3">
        <v>30</v>
      </c>
      <c r="Q702" s="15">
        <v>35</v>
      </c>
      <c r="R702" s="3">
        <v>614</v>
      </c>
      <c r="S702" s="3">
        <v>30</v>
      </c>
      <c r="T702" s="3">
        <f t="shared" si="97"/>
        <v>18.420000000000002</v>
      </c>
      <c r="U702" s="4">
        <f t="shared" si="98"/>
        <v>18.420000000000002</v>
      </c>
      <c r="X702" s="4">
        <f>IFERROR(   Table1[[#This Row],[البلوكات /م3]]+Table1[[#This Row],[البواقى
 المنصرفه
/م3]]-Table1[[#This Row],[البواقى
/م3]],0)</f>
        <v>19</v>
      </c>
      <c r="Y702" s="21">
        <f t="shared" si="96"/>
        <v>0</v>
      </c>
      <c r="AA702" s="12">
        <v>19</v>
      </c>
      <c r="AB702" s="15">
        <v>35</v>
      </c>
      <c r="AC702" s="20">
        <v>0</v>
      </c>
      <c r="AD702" s="9">
        <f>IFERROR((Table1[[#This Row],[إجمالى الإستهلاك
/م3]]-Table1[[#This Row],[الكمية 
المنتجة
/م3
 ]]),0)</f>
        <v>0.57999999999999829</v>
      </c>
      <c r="AE702" s="29">
        <f>IFERROR((Table1[[#This Row],[الهالك
/م3]]/Table1[[#This Row],[إجمالى الإستهلاك
/م3]]),0)</f>
        <v>3.0526315789473596E-2</v>
      </c>
      <c r="AG702" s="5">
        <f>IFERROR((Table1[[#This Row],[عدد
البلوكات]]*0.12),"")</f>
        <v>0</v>
      </c>
      <c r="AH70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12.280000000000001</v>
      </c>
      <c r="AJ702" s="59">
        <f>IFERROR(Table1[[#This Row],[Plan Hour]]/Table1[[#This Row],[ساعات
العمل
الفعلية]],0)</f>
        <v>0</v>
      </c>
      <c r="AK702" s="1">
        <f>IFERROR((Table1[[#This Row],[الكمية 
الفعلية
/م3]]-Table1[[#This Row],[الكمية 
المنتجة
/م3
 ]]),"")</f>
        <v>0</v>
      </c>
      <c r="AU702" s="18"/>
      <c r="AV702" s="18"/>
      <c r="AW702" s="1"/>
      <c r="AX702" s="1"/>
      <c r="AY702" s="1"/>
      <c r="AZ702" s="1"/>
      <c r="BA702" s="1"/>
      <c r="BB702" s="1" t="e">
        <f t="shared" si="99"/>
        <v>#DIV/0!</v>
      </c>
      <c r="BC702" s="1"/>
      <c r="BD702" s="1" t="e">
        <f t="shared" si="101"/>
        <v>#DIV/0!</v>
      </c>
      <c r="BE702" s="1"/>
      <c r="BF702" s="33">
        <f t="shared" si="100"/>
        <v>0</v>
      </c>
      <c r="BG702" s="11" t="e">
        <f t="shared" si="93"/>
        <v>#DIV/0!</v>
      </c>
      <c r="CB702"/>
      <c r="CC702"/>
      <c r="CD702"/>
      <c r="CE702" s="83"/>
      <c r="CF702"/>
      <c r="CG702"/>
      <c r="CH702"/>
      <c r="CI702"/>
      <c r="CJ702"/>
      <c r="CK702"/>
      <c r="CL702"/>
      <c r="CM702"/>
      <c r="CN702"/>
      <c r="CO702"/>
      <c r="CP702"/>
    </row>
    <row r="703" spans="1:94" ht="22.5" customHeight="1">
      <c r="A703" s="22">
        <v>44247</v>
      </c>
      <c r="B703" s="3" t="str">
        <f>TEXT(Table1[[#This Row],[Date]],"dddd")</f>
        <v>السبت</v>
      </c>
      <c r="C703" s="3">
        <f>WEEKNUM(Table1[[#This Row],[Date]],16)</f>
        <v>9</v>
      </c>
      <c r="D703" s="3" t="str">
        <f>TEXT(Table1[[#This Row],[Date]],"mmmm")</f>
        <v>فبراير</v>
      </c>
      <c r="E703" s="3" t="str">
        <f>TEXT(Table1[[#This Row],[Date]],"yyyy")</f>
        <v>2021</v>
      </c>
      <c r="F703" s="3" t="s">
        <v>9</v>
      </c>
      <c r="G703" s="3">
        <v>714</v>
      </c>
      <c r="I703" s="3" t="s">
        <v>92</v>
      </c>
      <c r="J703" s="3">
        <f>IFERROR(VLOOKUP(Table1[[#This Row],[FoamType]],$CB$1:$CC$25,2,FALSE),0)</f>
        <v>0.6</v>
      </c>
      <c r="K703" s="3">
        <v>9</v>
      </c>
      <c r="L703" s="3">
        <v>9</v>
      </c>
      <c r="M703" s="3">
        <v>2</v>
      </c>
      <c r="Q703" s="15">
        <v>8</v>
      </c>
      <c r="R703" s="3">
        <v>7500</v>
      </c>
      <c r="S703" s="3">
        <v>2.2000000000000002</v>
      </c>
      <c r="T703" s="3">
        <f t="shared" si="97"/>
        <v>1.3365</v>
      </c>
      <c r="U703" s="4">
        <f t="shared" si="98"/>
        <v>1.2150000000000001</v>
      </c>
      <c r="X703" s="4">
        <f>IFERROR(   Table1[[#This Row],[البلوكات /م3]]+Table1[[#This Row],[البواقى
 المنصرفه
/م3]]-Table1[[#This Row],[البواقى
/م3]],0)</f>
        <v>1.46</v>
      </c>
      <c r="Y703" s="21">
        <f t="shared" si="96"/>
        <v>0</v>
      </c>
      <c r="AA703" s="12">
        <v>1.46</v>
      </c>
      <c r="AB703" s="15">
        <v>8</v>
      </c>
      <c r="AC703" s="20">
        <v>0</v>
      </c>
      <c r="AD703" s="9">
        <f>IFERROR((Table1[[#This Row],[إجمالى الإستهلاك
/م3]]-Table1[[#This Row],[الكمية 
المنتجة
/م3
 ]]),0)</f>
        <v>0.24499999999999988</v>
      </c>
      <c r="AE703" s="29">
        <f>IFERROR((Table1[[#This Row],[الهالك
/م3]]/Table1[[#This Row],[إجمالى الإستهلاك
/م3]]),0)</f>
        <v>0.16780821917808211</v>
      </c>
      <c r="AG703" s="5">
        <f>IFERROR((Table1[[#This Row],[عدد
البلوكات]]*0.12),"")</f>
        <v>0</v>
      </c>
      <c r="AH70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2.0250000000000004</v>
      </c>
      <c r="AJ703" s="59">
        <f>IFERROR(Table1[[#This Row],[Plan Hour]]/Table1[[#This Row],[ساعات
العمل
الفعلية]],0)</f>
        <v>0</v>
      </c>
      <c r="AK703" s="1">
        <f>IFERROR((Table1[[#This Row],[الكمية 
الفعلية
/م3]]-Table1[[#This Row],[الكمية 
المنتجة
/م3
 ]]),"")</f>
        <v>0.12149999999999994</v>
      </c>
      <c r="AU703" s="18"/>
      <c r="AV703" s="18"/>
      <c r="AW703" s="1"/>
      <c r="AX703" s="1"/>
      <c r="AY703" s="1"/>
      <c r="AZ703" s="1"/>
      <c r="BA703" s="1"/>
      <c r="BB703" s="1" t="e">
        <f t="shared" si="99"/>
        <v>#DIV/0!</v>
      </c>
      <c r="BC703" s="1"/>
      <c r="BD703" s="1" t="e">
        <f t="shared" si="101"/>
        <v>#DIV/0!</v>
      </c>
      <c r="BE703" s="1"/>
      <c r="BF703" s="33">
        <f t="shared" si="100"/>
        <v>0</v>
      </c>
      <c r="BG703" s="11" t="e">
        <f t="shared" si="93"/>
        <v>#DIV/0!</v>
      </c>
      <c r="CB703"/>
      <c r="CC703"/>
      <c r="CD703"/>
      <c r="CE703" s="83"/>
      <c r="CF703"/>
      <c r="CG703"/>
      <c r="CH703"/>
      <c r="CI703"/>
      <c r="CJ703"/>
      <c r="CK703"/>
      <c r="CL703"/>
      <c r="CM703"/>
      <c r="CN703"/>
      <c r="CO703"/>
      <c r="CP703"/>
    </row>
    <row r="704" spans="1:94" ht="22.5" customHeight="1">
      <c r="A704" s="22">
        <v>44248</v>
      </c>
      <c r="B704" s="9" t="str">
        <f>TEXT(Table1[[#This Row],[Date]],"dddd")</f>
        <v>الأحد</v>
      </c>
      <c r="C704" s="9">
        <f>WEEKNUM(Table1[[#This Row],[Date]],16)</f>
        <v>9</v>
      </c>
      <c r="D704" s="9" t="str">
        <f>TEXT(Table1[[#This Row],[Date]],"mmmm")</f>
        <v>فبراير</v>
      </c>
      <c r="E704" s="9" t="str">
        <f>TEXT(Table1[[#This Row],[Date]],"yyyy")</f>
        <v>2021</v>
      </c>
      <c r="F704" s="9" t="s">
        <v>9</v>
      </c>
      <c r="G704" s="9">
        <v>780</v>
      </c>
      <c r="H704" s="9" t="s">
        <v>47</v>
      </c>
      <c r="I704" s="9" t="s">
        <v>91</v>
      </c>
      <c r="J704" s="3">
        <f>IFERROR(VLOOKUP(Table1[[#This Row],[FoamType]],$CB$1:$CC$25,2,FALSE),0)</f>
        <v>1</v>
      </c>
      <c r="K704" s="9">
        <v>120</v>
      </c>
      <c r="L704" s="9">
        <v>15</v>
      </c>
      <c r="M704" s="9">
        <v>15</v>
      </c>
      <c r="N704" s="9"/>
      <c r="O704" s="9"/>
      <c r="P704" s="9"/>
      <c r="Q704" s="9">
        <v>12</v>
      </c>
      <c r="R704" s="9">
        <v>14</v>
      </c>
      <c r="S704" s="9">
        <v>15</v>
      </c>
      <c r="T704" s="9">
        <f t="shared" si="97"/>
        <v>0.378</v>
      </c>
      <c r="U704" s="9">
        <f t="shared" si="98"/>
        <v>0.378</v>
      </c>
      <c r="V704" s="9"/>
      <c r="W704" s="9">
        <v>12</v>
      </c>
      <c r="X704" s="9">
        <f>IFERROR(   Table1[[#This Row],[البلوكات /م3]]+Table1[[#This Row],[البواقى
 المنصرفه
/م3]]-Table1[[#This Row],[البواقى
/م3]],0)</f>
        <v>6.0200000000000005</v>
      </c>
      <c r="Y704" s="9">
        <f t="shared" si="96"/>
        <v>7.32</v>
      </c>
      <c r="Z704" s="9">
        <v>1</v>
      </c>
      <c r="AA704" s="9">
        <v>0</v>
      </c>
      <c r="AB704" s="9">
        <v>12</v>
      </c>
      <c r="AC704" s="9">
        <v>1.3</v>
      </c>
      <c r="AD704" s="9">
        <f>IFERROR((Table1[[#This Row],[إجمالى الإستهلاك
/م3]]-Table1[[#This Row],[الكمية 
المنتجة
/م3
 ]]),0)</f>
        <v>5.6420000000000003</v>
      </c>
      <c r="AE704" s="29">
        <f>IFERROR((Table1[[#This Row],[الهالك
/م3]]/Table1[[#This Row],[إجمالى الإستهلاك
/م3]]),0)</f>
        <v>0.93720930232558142</v>
      </c>
      <c r="AF704" s="9"/>
      <c r="AG704" s="9">
        <f>IFERROR((Table1[[#This Row],[عدد
البلوكات]]*0.12),"")</f>
        <v>0.12</v>
      </c>
      <c r="AH704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0.378</v>
      </c>
      <c r="AI704" s="9">
        <v>98</v>
      </c>
      <c r="AJ704" s="60">
        <f>IFERROR(Table1[[#This Row],[Plan Hour]]/Table1[[#This Row],[ساعات
العمل
الفعلية]],0)</f>
        <v>3.8571428571428572E-3</v>
      </c>
      <c r="AK704" s="9">
        <f>IFERROR((Table1[[#This Row],[الكمية 
الفعلية
/م3]]-Table1[[#This Row],[الكمية 
المنتجة
/م3
 ]]),"")</f>
        <v>0</v>
      </c>
      <c r="AL704" s="9"/>
      <c r="AM704" s="9"/>
      <c r="AN704" s="9"/>
      <c r="AO704" s="9">
        <v>15.44</v>
      </c>
      <c r="AP704" s="9">
        <v>15.44</v>
      </c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 t="e">
        <f t="shared" si="99"/>
        <v>#DIV/0!</v>
      </c>
      <c r="BC704" s="9"/>
      <c r="BD704" s="9" t="e">
        <f t="shared" si="101"/>
        <v>#DIV/0!</v>
      </c>
      <c r="BE704" s="9"/>
      <c r="BF704" s="9">
        <f t="shared" si="100"/>
        <v>0</v>
      </c>
      <c r="BG704" s="9" t="e">
        <f t="shared" si="93"/>
        <v>#DIV/0!</v>
      </c>
      <c r="CB704"/>
      <c r="CC704"/>
      <c r="CD704"/>
      <c r="CE704" s="83"/>
      <c r="CF704"/>
      <c r="CG704"/>
      <c r="CH704"/>
      <c r="CI704"/>
      <c r="CJ704"/>
      <c r="CK704"/>
      <c r="CL704"/>
      <c r="CM704"/>
      <c r="CN704"/>
      <c r="CO704"/>
      <c r="CP704"/>
    </row>
    <row r="705" spans="1:94" ht="22.5" customHeight="1">
      <c r="A705" s="22">
        <v>44248</v>
      </c>
      <c r="B705" s="3" t="str">
        <f>TEXT(Table1[[#This Row],[Date]],"dddd")</f>
        <v>الأحد</v>
      </c>
      <c r="C705" s="3">
        <f>WEEKNUM(Table1[[#This Row],[Date]],16)</f>
        <v>9</v>
      </c>
      <c r="D705" s="3" t="str">
        <f>TEXT(Table1[[#This Row],[Date]],"mmmm")</f>
        <v>فبراير</v>
      </c>
      <c r="E705" s="3" t="str">
        <f>TEXT(Table1[[#This Row],[Date]],"yyyy")</f>
        <v>2021</v>
      </c>
      <c r="F705" s="3" t="s">
        <v>9</v>
      </c>
      <c r="G705" s="3">
        <v>748</v>
      </c>
      <c r="H705" s="5" t="s">
        <v>112</v>
      </c>
      <c r="I705" s="3" t="s">
        <v>91</v>
      </c>
      <c r="J705" s="3">
        <f>IFERROR(VLOOKUP(Table1[[#This Row],[FoamType]],$CB$1:$CC$25,2,FALSE),0)</f>
        <v>1</v>
      </c>
      <c r="K705" s="3">
        <v>98</v>
      </c>
      <c r="L705" s="3">
        <v>20</v>
      </c>
      <c r="M705" s="3">
        <v>2.5</v>
      </c>
      <c r="Q705" s="15">
        <v>8</v>
      </c>
      <c r="R705" s="3">
        <v>2565</v>
      </c>
      <c r="S705" s="3">
        <v>2.5</v>
      </c>
      <c r="T705" s="3">
        <f t="shared" si="97"/>
        <v>12.5685</v>
      </c>
      <c r="U705" s="4">
        <f t="shared" si="98"/>
        <v>12.5685</v>
      </c>
      <c r="W705" s="4">
        <v>8</v>
      </c>
      <c r="X705" s="4">
        <f>IFERROR(   Table1[[#This Row],[البلوكات /م3]]+Table1[[#This Row],[البواقى
 المنصرفه
/م3]]-Table1[[#This Row],[البواقى
/م3]],0)</f>
        <v>13.840000000000002</v>
      </c>
      <c r="Y705" s="21">
        <f t="shared" si="96"/>
        <v>29.28</v>
      </c>
      <c r="Z705" s="3">
        <v>4</v>
      </c>
      <c r="AA705" s="12">
        <v>0</v>
      </c>
      <c r="AB705" s="15">
        <v>8</v>
      </c>
      <c r="AC705" s="20">
        <v>15.44</v>
      </c>
      <c r="AD705" s="9">
        <f>IFERROR((Table1[[#This Row],[إجمالى الإستهلاك
/م3]]-Table1[[#This Row],[الكمية 
المنتجة
/م3
 ]]),0)</f>
        <v>1.2715000000000014</v>
      </c>
      <c r="AE705" s="29">
        <f>IFERROR((Table1[[#This Row],[الهالك
/م3]]/Table1[[#This Row],[إجمالى الإستهلاك
/م3]]),0)</f>
        <v>9.1871387283237085E-2</v>
      </c>
      <c r="AG705" s="5">
        <f>IFERROR((Table1[[#This Row],[عدد
البلوكات]]*0.12),"")</f>
        <v>0.48</v>
      </c>
      <c r="AH70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12.5685</v>
      </c>
      <c r="AJ705" s="59">
        <f>IFERROR(Table1[[#This Row],[Plan Hour]]/Table1[[#This Row],[ساعات
العمل
الفعلية]],0)</f>
        <v>0</v>
      </c>
      <c r="AK705" s="1">
        <f>IFERROR((Table1[[#This Row],[الكمية 
الفعلية
/م3]]-Table1[[#This Row],[الكمية 
المنتجة
/م3
 ]]),"")</f>
        <v>0</v>
      </c>
      <c r="AU705" s="18"/>
      <c r="AV705" s="18"/>
      <c r="AW705" s="1"/>
      <c r="AX705" s="1"/>
      <c r="AY705" s="1"/>
      <c r="AZ705" s="1"/>
      <c r="BA705" s="1"/>
      <c r="BB705" s="1" t="e">
        <f t="shared" si="99"/>
        <v>#DIV/0!</v>
      </c>
      <c r="BC705" s="1"/>
      <c r="BD705" s="1" t="e">
        <f t="shared" si="101"/>
        <v>#DIV/0!</v>
      </c>
      <c r="BE705" s="1"/>
      <c r="BF705" s="33">
        <f t="shared" si="100"/>
        <v>0</v>
      </c>
      <c r="BG705" s="11" t="e">
        <f t="shared" si="93"/>
        <v>#DIV/0!</v>
      </c>
      <c r="CB705"/>
      <c r="CC705"/>
      <c r="CD705"/>
      <c r="CE705" s="83"/>
      <c r="CF705"/>
      <c r="CG705"/>
      <c r="CH705"/>
      <c r="CI705"/>
      <c r="CJ705"/>
      <c r="CK705"/>
      <c r="CL705"/>
      <c r="CM705"/>
      <c r="CN705"/>
      <c r="CO705"/>
      <c r="CP705"/>
    </row>
    <row r="706" spans="1:94" ht="22.5" customHeight="1">
      <c r="A706" s="22">
        <v>44248</v>
      </c>
      <c r="B706" s="3" t="str">
        <f>TEXT(Table1[[#This Row],[Date]],"dddd")</f>
        <v>الأحد</v>
      </c>
      <c r="C706" s="3">
        <f>WEEKNUM(Table1[[#This Row],[Date]],16)</f>
        <v>9</v>
      </c>
      <c r="D706" s="3" t="str">
        <f>TEXT(Table1[[#This Row],[Date]],"mmmm")</f>
        <v>فبراير</v>
      </c>
      <c r="E706" s="3" t="str">
        <f>TEXT(Table1[[#This Row],[Date]],"yyyy")</f>
        <v>2021</v>
      </c>
      <c r="F706" s="3" t="s">
        <v>9</v>
      </c>
      <c r="G706" s="3">
        <v>780</v>
      </c>
      <c r="H706" s="5" t="s">
        <v>47</v>
      </c>
      <c r="I706" s="3" t="s">
        <v>96</v>
      </c>
      <c r="J706" s="3">
        <f>IFERROR(VLOOKUP(Table1[[#This Row],[FoamType]],$CB$1:$CC$25,2,FALSE),0)</f>
        <v>200</v>
      </c>
      <c r="K706" s="3">
        <v>40</v>
      </c>
      <c r="L706" s="3">
        <v>35</v>
      </c>
      <c r="M706" s="3">
        <v>8</v>
      </c>
      <c r="Q706" s="15">
        <v>12</v>
      </c>
      <c r="R706" s="3">
        <v>500</v>
      </c>
      <c r="S706" s="3">
        <v>8.1999999999999993</v>
      </c>
      <c r="T706" s="3">
        <f t="shared" si="97"/>
        <v>5.7399999999999993</v>
      </c>
      <c r="U706" s="4">
        <f t="shared" si="98"/>
        <v>5.6</v>
      </c>
      <c r="X706" s="4">
        <f>IFERROR(   Table1[[#This Row],[البلوكات /م3]]+Table1[[#This Row],[البواقى
 المنصرفه
/م3]]-Table1[[#This Row],[البواقى
/م3]],0)</f>
        <v>0</v>
      </c>
      <c r="Y706" s="21">
        <f t="shared" si="96"/>
        <v>0</v>
      </c>
      <c r="AB706" s="15"/>
      <c r="AD706" s="9">
        <f>IFERROR((Table1[[#This Row],[إجمالى الإستهلاك
/م3]]-Table1[[#This Row],[الكمية 
المنتجة
/م3
 ]]),0)</f>
        <v>-5.6</v>
      </c>
      <c r="AE706" s="29">
        <f>IFERROR((Table1[[#This Row],[الهالك
/م3]]/Table1[[#This Row],[إجمالى الإستهلاك
/م3]]),0)</f>
        <v>0</v>
      </c>
      <c r="AG706" s="5">
        <f>IFERROR((Table1[[#This Row],[عدد
البلوكات]]*0.12),"")</f>
        <v>0</v>
      </c>
      <c r="AH70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2.5</v>
      </c>
      <c r="AJ706" s="59">
        <f>IFERROR(Table1[[#This Row],[Plan Hour]]/Table1[[#This Row],[ساعات
العمل
الفعلية]],0)</f>
        <v>0</v>
      </c>
      <c r="AK706" s="1">
        <f>IFERROR((Table1[[#This Row],[الكمية 
الفعلية
/م3]]-Table1[[#This Row],[الكمية 
المنتجة
/م3
 ]]),"")</f>
        <v>0.13999999999999968</v>
      </c>
      <c r="AU706" s="18"/>
      <c r="AV706" s="18"/>
      <c r="AW706" s="1"/>
      <c r="AX706" s="1"/>
      <c r="AY706" s="1"/>
      <c r="AZ706" s="1"/>
      <c r="BA706" s="1"/>
      <c r="BB706" s="1" t="e">
        <f t="shared" si="99"/>
        <v>#DIV/0!</v>
      </c>
      <c r="BC706" s="1"/>
      <c r="BD706" s="1" t="e">
        <f t="shared" si="101"/>
        <v>#DIV/0!</v>
      </c>
      <c r="BE706" s="1"/>
      <c r="BF706" s="33">
        <f t="shared" si="100"/>
        <v>0</v>
      </c>
      <c r="BG706" s="11" t="e">
        <f t="shared" si="93"/>
        <v>#DIV/0!</v>
      </c>
      <c r="CB706"/>
      <c r="CC706"/>
      <c r="CD706"/>
      <c r="CE706" s="83"/>
      <c r="CF706"/>
      <c r="CG706"/>
      <c r="CH706"/>
      <c r="CI706"/>
      <c r="CJ706"/>
      <c r="CK706"/>
      <c r="CL706"/>
      <c r="CM706"/>
      <c r="CN706"/>
      <c r="CO706"/>
      <c r="CP706"/>
    </row>
    <row r="707" spans="1:94" ht="22.5" customHeight="1">
      <c r="A707" s="22">
        <v>44248</v>
      </c>
      <c r="B707" s="3" t="str">
        <f>TEXT(Table1[[#This Row],[Date]],"dddd")</f>
        <v>الأحد</v>
      </c>
      <c r="C707" s="3">
        <f>WEEKNUM(Table1[[#This Row],[Date]],16)</f>
        <v>9</v>
      </c>
      <c r="D707" s="3" t="str">
        <f>TEXT(Table1[[#This Row],[Date]],"mmmm")</f>
        <v>فبراير</v>
      </c>
      <c r="E707" s="3" t="str">
        <f>TEXT(Table1[[#This Row],[Date]],"yyyy")</f>
        <v>2021</v>
      </c>
      <c r="F707" s="3" t="s">
        <v>9</v>
      </c>
      <c r="G707" s="3">
        <v>788</v>
      </c>
      <c r="H707" s="5" t="s">
        <v>225</v>
      </c>
      <c r="I707" s="3" t="s">
        <v>96</v>
      </c>
      <c r="J707" s="3">
        <f>IFERROR(VLOOKUP(Table1[[#This Row],[FoamType]],$CB$1:$CC$25,2,FALSE),0)</f>
        <v>200</v>
      </c>
      <c r="K707" s="3">
        <v>60</v>
      </c>
      <c r="L707" s="3">
        <v>9</v>
      </c>
      <c r="M707" s="3">
        <v>9</v>
      </c>
      <c r="Q707" s="15">
        <v>30</v>
      </c>
      <c r="R707" s="3">
        <v>200</v>
      </c>
      <c r="S707" s="3">
        <v>9.1</v>
      </c>
      <c r="T707" s="3">
        <f t="shared" si="97"/>
        <v>0.98280000000000001</v>
      </c>
      <c r="U707" s="4">
        <f t="shared" si="98"/>
        <v>0.97199999999999998</v>
      </c>
      <c r="W707" s="4">
        <v>30</v>
      </c>
      <c r="X707" s="4">
        <f>IFERROR(   Table1[[#This Row],[البلوكات /م3]]+Table1[[#This Row],[البواقى
 المنصرفه
/م3]]-Table1[[#This Row],[البواقى
/م3]],0)</f>
        <v>0.98000000000000043</v>
      </c>
      <c r="Y707" s="21">
        <f t="shared" si="96"/>
        <v>7.32</v>
      </c>
      <c r="Z707" s="3">
        <v>1</v>
      </c>
      <c r="AA707" s="12">
        <v>0</v>
      </c>
      <c r="AB707" s="15">
        <v>30</v>
      </c>
      <c r="AC707" s="20">
        <v>6.34</v>
      </c>
      <c r="AD707" s="9">
        <f>IFERROR((Table1[[#This Row],[إجمالى الإستهلاك
/م3]]-Table1[[#This Row],[الكمية 
المنتجة
/م3
 ]]),0)</f>
        <v>8.0000000000004512E-3</v>
      </c>
      <c r="AE707" s="29">
        <f>IFERROR((Table1[[#This Row],[الهالك
/م3]]/Table1[[#This Row],[إجمالى الإستهلاك
/م3]]),0)</f>
        <v>8.1632653061229059E-3</v>
      </c>
      <c r="AG707" s="5">
        <f>IFERROR((Table1[[#This Row],[عدد
البلوكات]]*0.12),"")</f>
        <v>0.12</v>
      </c>
      <c r="AH70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707" s="59">
        <f>IFERROR(Table1[[#This Row],[Plan Hour]]/Table1[[#This Row],[ساعات
العمل
الفعلية]],0)</f>
        <v>0</v>
      </c>
      <c r="AK707" s="1">
        <f>IFERROR((Table1[[#This Row],[الكمية 
الفعلية
/م3]]-Table1[[#This Row],[الكمية 
المنتجة
/م3
 ]]),"")</f>
        <v>1.0800000000000032E-2</v>
      </c>
      <c r="AU707" s="18"/>
      <c r="AV707" s="18"/>
      <c r="AW707" s="1"/>
      <c r="AX707" s="1"/>
      <c r="AY707" s="1"/>
      <c r="AZ707" s="1"/>
      <c r="BA707" s="1"/>
      <c r="BB707" s="1" t="e">
        <f t="shared" si="99"/>
        <v>#DIV/0!</v>
      </c>
      <c r="BC707" s="1"/>
      <c r="BD707" s="1" t="e">
        <f t="shared" si="101"/>
        <v>#DIV/0!</v>
      </c>
      <c r="BE707" s="1"/>
      <c r="BF707" s="33">
        <f t="shared" si="100"/>
        <v>0</v>
      </c>
      <c r="BG707" s="11" t="e">
        <f t="shared" si="93"/>
        <v>#DIV/0!</v>
      </c>
      <c r="CB707"/>
      <c r="CC707"/>
      <c r="CD707"/>
      <c r="CE707" s="83"/>
      <c r="CF707"/>
      <c r="CG707"/>
      <c r="CH707"/>
      <c r="CI707"/>
      <c r="CJ707"/>
      <c r="CK707"/>
      <c r="CL707"/>
      <c r="CM707"/>
      <c r="CN707"/>
      <c r="CO707"/>
      <c r="CP707"/>
    </row>
    <row r="708" spans="1:94" ht="22.5" customHeight="1">
      <c r="A708" s="22">
        <v>44248</v>
      </c>
      <c r="B708" s="3" t="str">
        <f>TEXT(Table1[[#This Row],[Date]],"dddd")</f>
        <v>الأحد</v>
      </c>
      <c r="C708" s="3">
        <f>WEEKNUM(Table1[[#This Row],[Date]],16)</f>
        <v>9</v>
      </c>
      <c r="D708" s="3" t="str">
        <f>TEXT(Table1[[#This Row],[Date]],"mmmm")</f>
        <v>فبراير</v>
      </c>
      <c r="E708" s="3" t="str">
        <f>TEXT(Table1[[#This Row],[Date]],"yyyy")</f>
        <v>2021</v>
      </c>
      <c r="F708" s="3" t="s">
        <v>9</v>
      </c>
      <c r="G708" s="3">
        <v>603</v>
      </c>
      <c r="H708" s="5" t="s">
        <v>61</v>
      </c>
      <c r="I708" s="3" t="s">
        <v>201</v>
      </c>
      <c r="J708" s="3">
        <f>IFERROR(VLOOKUP(Table1[[#This Row],[FoamType]],$CB$1:$CC$25,2,FALSE),0)</f>
        <v>1.25</v>
      </c>
      <c r="K708" s="3">
        <v>172.5</v>
      </c>
      <c r="L708" s="3">
        <v>110</v>
      </c>
      <c r="M708" s="3">
        <v>29</v>
      </c>
      <c r="Q708" s="15">
        <v>30</v>
      </c>
      <c r="R708" s="3">
        <v>1</v>
      </c>
      <c r="S708" s="3">
        <v>29</v>
      </c>
      <c r="T708" s="3">
        <f t="shared" si="97"/>
        <v>0.55027499999999996</v>
      </c>
      <c r="U708" s="4">
        <f t="shared" si="98"/>
        <v>0.55027499999999996</v>
      </c>
      <c r="X708" s="4">
        <f>IFERROR(   Table1[[#This Row],[البلوكات /م3]]+Table1[[#This Row],[البواقى
 المنصرفه
/م3]]-Table1[[#This Row],[البواقى
/م3]],0)</f>
        <v>0</v>
      </c>
      <c r="Y708" s="21">
        <f t="shared" si="96"/>
        <v>0</v>
      </c>
      <c r="AB708" s="15"/>
      <c r="AD708" s="9">
        <f>IFERROR((Table1[[#This Row],[إجمالى الإستهلاك
/م3]]-Table1[[#This Row],[الكمية 
المنتجة
/م3
 ]]),0)</f>
        <v>-0.55027499999999996</v>
      </c>
      <c r="AE708" s="29">
        <f>IFERROR((Table1[[#This Row],[الهالك
/م3]]/Table1[[#This Row],[إجمالى الإستهلاك
/م3]]),0)</f>
        <v>0</v>
      </c>
      <c r="AG708" s="5">
        <f>IFERROR((Table1[[#This Row],[عدد
البلوكات]]*0.12),"")</f>
        <v>0</v>
      </c>
      <c r="AH70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</v>
      </c>
      <c r="AJ708" s="59">
        <f>IFERROR(Table1[[#This Row],[Plan Hour]]/Table1[[#This Row],[ساعات
العمل
الفعلية]],0)</f>
        <v>0</v>
      </c>
      <c r="AK708" s="1">
        <f>IFERROR((Table1[[#This Row],[الكمية 
الفعلية
/م3]]-Table1[[#This Row],[الكمية 
المنتجة
/م3
 ]]),"")</f>
        <v>0</v>
      </c>
      <c r="AU708" s="18"/>
      <c r="AV708" s="18"/>
      <c r="AW708" s="1"/>
      <c r="AX708" s="1"/>
      <c r="AY708" s="1"/>
      <c r="AZ708" s="1"/>
      <c r="BA708" s="1"/>
      <c r="BB708" s="1" t="e">
        <f t="shared" si="99"/>
        <v>#DIV/0!</v>
      </c>
      <c r="BC708" s="1"/>
      <c r="BD708" s="1" t="e">
        <f t="shared" si="101"/>
        <v>#DIV/0!</v>
      </c>
      <c r="BE708" s="1"/>
      <c r="BF708" s="33">
        <f t="shared" si="100"/>
        <v>0</v>
      </c>
      <c r="BG708" s="11" t="e">
        <f t="shared" si="93"/>
        <v>#DIV/0!</v>
      </c>
      <c r="CB708"/>
      <c r="CC708"/>
      <c r="CD708"/>
      <c r="CE708" s="83"/>
      <c r="CF708"/>
      <c r="CG708"/>
      <c r="CH708"/>
      <c r="CI708"/>
      <c r="CJ708"/>
      <c r="CK708"/>
      <c r="CL708"/>
      <c r="CM708"/>
      <c r="CN708"/>
      <c r="CO708"/>
      <c r="CP708"/>
    </row>
    <row r="709" spans="1:94" ht="22.5" customHeight="1">
      <c r="A709" s="22">
        <v>44248</v>
      </c>
      <c r="B709" s="3" t="str">
        <f>TEXT(Table1[[#This Row],[Date]],"dddd")</f>
        <v>الأحد</v>
      </c>
      <c r="C709" s="3">
        <f>WEEKNUM(Table1[[#This Row],[Date]],16)</f>
        <v>9</v>
      </c>
      <c r="D709" s="3" t="str">
        <f>TEXT(Table1[[#This Row],[Date]],"mmmm")</f>
        <v>فبراير</v>
      </c>
      <c r="E709" s="3" t="str">
        <f>TEXT(Table1[[#This Row],[Date]],"yyyy")</f>
        <v>2021</v>
      </c>
      <c r="F709" s="3" t="s">
        <v>9</v>
      </c>
      <c r="G709" s="3">
        <v>603</v>
      </c>
      <c r="H709" s="5" t="s">
        <v>61</v>
      </c>
      <c r="I709" s="3" t="s">
        <v>201</v>
      </c>
      <c r="J709" s="3">
        <f>IFERROR(VLOOKUP(Table1[[#This Row],[FoamType]],$CB$1:$CC$25,2,FALSE),0)</f>
        <v>1.25</v>
      </c>
      <c r="K709" s="3">
        <v>44.5</v>
      </c>
      <c r="L709" s="3">
        <v>110</v>
      </c>
      <c r="M709" s="3">
        <v>29</v>
      </c>
      <c r="Q709" s="15">
        <v>30</v>
      </c>
      <c r="R709" s="3">
        <v>4</v>
      </c>
      <c r="S709" s="3">
        <v>29</v>
      </c>
      <c r="T709" s="3">
        <f t="shared" si="97"/>
        <v>0.56781999999999999</v>
      </c>
      <c r="U709" s="4">
        <f t="shared" si="98"/>
        <v>0.56781999999999999</v>
      </c>
      <c r="X709" s="4">
        <f>IFERROR(   Table1[[#This Row],[البلوكات /م3]]+Table1[[#This Row],[البواقى
 المنصرفه
/م3]]-Table1[[#This Row],[البواقى
/م3]],0)</f>
        <v>0</v>
      </c>
      <c r="Y709" s="21">
        <f t="shared" si="96"/>
        <v>0</v>
      </c>
      <c r="AB709" s="15"/>
      <c r="AD709" s="9">
        <f>IFERROR((Table1[[#This Row],[إجمالى الإستهلاك
/م3]]-Table1[[#This Row],[الكمية 
المنتجة
/م3
 ]]),0)</f>
        <v>-0.56781999999999999</v>
      </c>
      <c r="AE709" s="29">
        <f>IFERROR((Table1[[#This Row],[الهالك
/م3]]/Table1[[#This Row],[إجمالى الإستهلاك
/م3]]),0)</f>
        <v>0</v>
      </c>
      <c r="AG709" s="5">
        <f>IFERROR((Table1[[#This Row],[عدد
البلوكات]]*0.12),"")</f>
        <v>0</v>
      </c>
      <c r="AH70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709" s="59">
        <f>IFERROR(Table1[[#This Row],[Plan Hour]]/Table1[[#This Row],[ساعات
العمل
الفعلية]],0)</f>
        <v>0</v>
      </c>
      <c r="AK709" s="1">
        <f>IFERROR((Table1[[#This Row],[الكمية 
الفعلية
/م3]]-Table1[[#This Row],[الكمية 
المنتجة
/م3
 ]]),"")</f>
        <v>0</v>
      </c>
      <c r="AU709" s="18"/>
      <c r="AV709" s="18"/>
      <c r="AW709" s="1"/>
      <c r="AX709" s="1"/>
      <c r="AY709" s="1"/>
      <c r="AZ709" s="1"/>
      <c r="BA709" s="1"/>
      <c r="BB709" s="1" t="e">
        <f t="shared" si="99"/>
        <v>#DIV/0!</v>
      </c>
      <c r="BC709" s="1"/>
      <c r="BD709" s="1" t="e">
        <f t="shared" si="101"/>
        <v>#DIV/0!</v>
      </c>
      <c r="BE709" s="1"/>
      <c r="BF709" s="33">
        <f t="shared" si="100"/>
        <v>0</v>
      </c>
      <c r="BG709" s="11" t="e">
        <f t="shared" si="93"/>
        <v>#DIV/0!</v>
      </c>
      <c r="CB709"/>
      <c r="CC709"/>
      <c r="CD709"/>
      <c r="CE709" s="83"/>
      <c r="CF709"/>
      <c r="CG709"/>
      <c r="CH709"/>
      <c r="CI709"/>
      <c r="CJ709"/>
      <c r="CK709"/>
      <c r="CL709"/>
      <c r="CM709"/>
      <c r="CN709"/>
      <c r="CO709"/>
      <c r="CP709"/>
    </row>
    <row r="710" spans="1:94" ht="22.5" customHeight="1">
      <c r="A710" s="22">
        <v>44248</v>
      </c>
      <c r="B710" s="3" t="str">
        <f>TEXT(Table1[[#This Row],[Date]],"dddd")</f>
        <v>الأحد</v>
      </c>
      <c r="C710" s="3">
        <f>WEEKNUM(Table1[[#This Row],[Date]],16)</f>
        <v>9</v>
      </c>
      <c r="D710" s="3" t="str">
        <f>TEXT(Table1[[#This Row],[Date]],"mmmm")</f>
        <v>فبراير</v>
      </c>
      <c r="E710" s="3" t="str">
        <f>TEXT(Table1[[#This Row],[Date]],"yyyy")</f>
        <v>2021</v>
      </c>
      <c r="F710" s="3" t="s">
        <v>9</v>
      </c>
      <c r="G710" s="3">
        <v>797</v>
      </c>
      <c r="H710" s="5" t="s">
        <v>223</v>
      </c>
      <c r="I710" s="3" t="s">
        <v>84</v>
      </c>
      <c r="J710" s="3">
        <f>IFERROR(VLOOKUP(Table1[[#This Row],[FoamType]],$CB$1:$CC$25,2,FALSE),0)</f>
        <v>4</v>
      </c>
      <c r="K710" s="3">
        <v>40</v>
      </c>
      <c r="L710" s="3">
        <v>40</v>
      </c>
      <c r="M710" s="3">
        <v>29</v>
      </c>
      <c r="Q710" s="15">
        <v>17</v>
      </c>
      <c r="R710" s="3">
        <v>73</v>
      </c>
      <c r="S710" s="3">
        <v>29</v>
      </c>
      <c r="T710" s="3">
        <f t="shared" si="97"/>
        <v>3.3872</v>
      </c>
      <c r="U710" s="4">
        <f t="shared" si="98"/>
        <v>3.3872</v>
      </c>
      <c r="X710" s="4">
        <f>IFERROR(   Table1[[#This Row],[البلوكات /م3]]+Table1[[#This Row],[البواقى
 المنصرفه
/م3]]-Table1[[#This Row],[البواقى
/م3]],0)</f>
        <v>4</v>
      </c>
      <c r="Y710" s="21">
        <f t="shared" si="96"/>
        <v>0</v>
      </c>
      <c r="AA710" s="12">
        <v>4</v>
      </c>
      <c r="AB710" s="15">
        <v>17</v>
      </c>
      <c r="AC710" s="20">
        <v>0</v>
      </c>
      <c r="AD710" s="9">
        <f>IFERROR((Table1[[#This Row],[إجمالى الإستهلاك
/م3]]-Table1[[#This Row],[الكمية 
المنتجة
/م3
 ]]),0)</f>
        <v>0.61280000000000001</v>
      </c>
      <c r="AE710" s="29">
        <f>IFERROR((Table1[[#This Row],[الهالك
/م3]]/Table1[[#This Row],[إجمالى الإستهلاك
/م3]]),0)</f>
        <v>0.1532</v>
      </c>
      <c r="AG710" s="5">
        <f>IFERROR((Table1[[#This Row],[عدد
البلوكات]]*0.12),"")</f>
        <v>0</v>
      </c>
      <c r="AH71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0.8468</v>
      </c>
      <c r="AJ710" s="59">
        <f>IFERROR(Table1[[#This Row],[Plan Hour]]/Table1[[#This Row],[ساعات
العمل
الفعلية]],0)</f>
        <v>0</v>
      </c>
      <c r="AK710" s="1">
        <f>IFERROR((Table1[[#This Row],[الكمية 
الفعلية
/م3]]-Table1[[#This Row],[الكمية 
المنتجة
/م3
 ]]),"")</f>
        <v>0</v>
      </c>
      <c r="AU710" s="18"/>
      <c r="AV710" s="18"/>
      <c r="AW710" s="1"/>
      <c r="AX710" s="1"/>
      <c r="AY710" s="1"/>
      <c r="AZ710" s="1"/>
      <c r="BA710" s="1"/>
      <c r="BB710" s="1" t="e">
        <f t="shared" si="99"/>
        <v>#DIV/0!</v>
      </c>
      <c r="BC710" s="1"/>
      <c r="BD710" s="1" t="e">
        <f t="shared" si="101"/>
        <v>#DIV/0!</v>
      </c>
      <c r="BE710" s="1"/>
      <c r="BF710" s="33">
        <f t="shared" si="100"/>
        <v>0</v>
      </c>
      <c r="BG710" s="11" t="e">
        <f t="shared" si="93"/>
        <v>#DIV/0!</v>
      </c>
      <c r="CB710"/>
      <c r="CC710"/>
      <c r="CD710"/>
      <c r="CE710" s="83"/>
      <c r="CF710"/>
      <c r="CG710"/>
      <c r="CH710"/>
      <c r="CI710"/>
      <c r="CJ710"/>
      <c r="CK710"/>
      <c r="CL710"/>
      <c r="CM710"/>
      <c r="CN710"/>
      <c r="CO710"/>
      <c r="CP710"/>
    </row>
    <row r="711" spans="1:94" ht="22.5" customHeight="1">
      <c r="A711" s="22">
        <v>44248</v>
      </c>
      <c r="B711" s="3" t="str">
        <f>TEXT(Table1[[#This Row],[Date]],"dddd")</f>
        <v>الأحد</v>
      </c>
      <c r="C711" s="3">
        <f>WEEKNUM(Table1[[#This Row],[Date]],16)</f>
        <v>9</v>
      </c>
      <c r="D711" s="3" t="str">
        <f>TEXT(Table1[[#This Row],[Date]],"mmmm")</f>
        <v>فبراير</v>
      </c>
      <c r="E711" s="3" t="str">
        <f>TEXT(Table1[[#This Row],[Date]],"yyyy")</f>
        <v>2021</v>
      </c>
      <c r="F711" s="3" t="s">
        <v>9</v>
      </c>
      <c r="G711" s="3">
        <v>798</v>
      </c>
      <c r="H711" s="5" t="s">
        <v>185</v>
      </c>
      <c r="I711" s="3" t="s">
        <v>84</v>
      </c>
      <c r="J711" s="3">
        <f>IFERROR(VLOOKUP(Table1[[#This Row],[FoamType]],$CB$1:$CC$25,2,FALSE),0)</f>
        <v>4</v>
      </c>
      <c r="K711" s="3">
        <v>40</v>
      </c>
      <c r="L711" s="3">
        <v>40</v>
      </c>
      <c r="M711" s="3">
        <v>19</v>
      </c>
      <c r="Q711" s="15">
        <v>17</v>
      </c>
      <c r="R711" s="3">
        <v>102</v>
      </c>
      <c r="S711" s="3">
        <v>19</v>
      </c>
      <c r="T711" s="3">
        <f t="shared" si="97"/>
        <v>3.1008</v>
      </c>
      <c r="U711" s="4">
        <f t="shared" si="98"/>
        <v>3.1008</v>
      </c>
      <c r="X711" s="4">
        <f>IFERROR(   Table1[[#This Row],[البلوكات /م3]]+Table1[[#This Row],[البواقى
 المنصرفه
/م3]]-Table1[[#This Row],[البواقى
/م3]],0)</f>
        <v>3.37</v>
      </c>
      <c r="Y711" s="21">
        <f t="shared" si="96"/>
        <v>0</v>
      </c>
      <c r="AA711" s="12">
        <v>3.37</v>
      </c>
      <c r="AB711" s="15">
        <v>17</v>
      </c>
      <c r="AC711" s="20">
        <v>0</v>
      </c>
      <c r="AD711" s="9">
        <f>IFERROR((Table1[[#This Row],[إجمالى الإستهلاك
/م3]]-Table1[[#This Row],[الكمية 
المنتجة
/م3
 ]]),0)</f>
        <v>0.26920000000000011</v>
      </c>
      <c r="AE711" s="29">
        <f>IFERROR((Table1[[#This Row],[الهالك
/م3]]/Table1[[#This Row],[إجمالى الإستهلاك
/م3]]),0)</f>
        <v>7.9881305637982222E-2</v>
      </c>
      <c r="AG711" s="5">
        <f>IFERROR((Table1[[#This Row],[عدد
البلوكات]]*0.12),"")</f>
        <v>0</v>
      </c>
      <c r="AH71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0.7752</v>
      </c>
      <c r="AJ711" s="59">
        <f>IFERROR(Table1[[#This Row],[Plan Hour]]/Table1[[#This Row],[ساعات
العمل
الفعلية]],0)</f>
        <v>0</v>
      </c>
      <c r="AK711" s="1">
        <f>IFERROR((Table1[[#This Row],[الكمية 
الفعلية
/م3]]-Table1[[#This Row],[الكمية 
المنتجة
/م3
 ]]),"")</f>
        <v>0</v>
      </c>
      <c r="AU711" s="18"/>
      <c r="AV711" s="18"/>
      <c r="AW711" s="1"/>
      <c r="AX711" s="1"/>
      <c r="AY711" s="1"/>
      <c r="AZ711" s="1"/>
      <c r="BA711" s="1"/>
      <c r="BB711" s="1" t="e">
        <f t="shared" si="99"/>
        <v>#DIV/0!</v>
      </c>
      <c r="BC711" s="1"/>
      <c r="BD711" s="1" t="e">
        <f t="shared" si="101"/>
        <v>#DIV/0!</v>
      </c>
      <c r="BE711" s="1"/>
      <c r="BF711" s="33">
        <f t="shared" si="100"/>
        <v>0</v>
      </c>
      <c r="BG711" s="11" t="e">
        <f t="shared" si="93"/>
        <v>#DIV/0!</v>
      </c>
      <c r="CB711"/>
      <c r="CC711"/>
      <c r="CD711"/>
      <c r="CE711" s="83"/>
      <c r="CF711"/>
      <c r="CG711"/>
      <c r="CH711"/>
      <c r="CI711"/>
      <c r="CJ711"/>
      <c r="CK711"/>
      <c r="CL711"/>
      <c r="CM711"/>
      <c r="CN711"/>
      <c r="CO711"/>
      <c r="CP711"/>
    </row>
    <row r="712" spans="1:94" ht="22.5" customHeight="1">
      <c r="A712" s="22">
        <v>44248</v>
      </c>
      <c r="B712" s="3" t="str">
        <f>TEXT(Table1[[#This Row],[Date]],"dddd")</f>
        <v>الأحد</v>
      </c>
      <c r="C712" s="3">
        <f>WEEKNUM(Table1[[#This Row],[Date]],16)</f>
        <v>9</v>
      </c>
      <c r="D712" s="3" t="str">
        <f>TEXT(Table1[[#This Row],[Date]],"mmmm")</f>
        <v>فبراير</v>
      </c>
      <c r="E712" s="3" t="str">
        <f>TEXT(Table1[[#This Row],[Date]],"yyyy")</f>
        <v>2021</v>
      </c>
      <c r="F712" s="3" t="s">
        <v>9</v>
      </c>
      <c r="G712" s="3">
        <v>805</v>
      </c>
      <c r="H712" s="5" t="s">
        <v>224</v>
      </c>
      <c r="I712" s="3" t="s">
        <v>85</v>
      </c>
      <c r="J712" s="3">
        <f>IFERROR(VLOOKUP(Table1[[#This Row],[FoamType]],$CB$1:$CC$25,2,FALSE),0)</f>
        <v>2.5</v>
      </c>
      <c r="K712" s="3">
        <v>40</v>
      </c>
      <c r="L712" s="3">
        <v>40</v>
      </c>
      <c r="M712" s="3">
        <v>19</v>
      </c>
      <c r="Q712" s="15" t="s">
        <v>5</v>
      </c>
      <c r="R712" s="3">
        <v>176</v>
      </c>
      <c r="S712" s="3">
        <v>19</v>
      </c>
      <c r="T712" s="3">
        <f t="shared" si="97"/>
        <v>5.3503999999999996</v>
      </c>
      <c r="U712" s="4">
        <f t="shared" si="98"/>
        <v>5.3503999999999996</v>
      </c>
      <c r="W712" s="4" t="s">
        <v>5</v>
      </c>
      <c r="X712" s="4">
        <f>IFERROR(   Table1[[#This Row],[البلوكات /م3]]+Table1[[#This Row],[البواقى
 المنصرفه
/م3]]-Table1[[#This Row],[البواقى
/م3]],0)</f>
        <v>22.240000000000002</v>
      </c>
      <c r="Y712" s="21">
        <f t="shared" si="96"/>
        <v>14.64</v>
      </c>
      <c r="Z712" s="3">
        <v>2</v>
      </c>
      <c r="AA712" s="12">
        <v>8</v>
      </c>
      <c r="AB712" s="15">
        <v>20</v>
      </c>
      <c r="AC712" s="20">
        <v>0.4</v>
      </c>
      <c r="AD712" s="9">
        <f>IFERROR((Table1[[#This Row],[إجمالى الإستهلاك
/م3]]-Table1[[#This Row],[الكمية 
المنتجة
/م3
 ]]),0)</f>
        <v>16.889600000000002</v>
      </c>
      <c r="AE712" s="29">
        <f>IFERROR((Table1[[#This Row],[الهالك
/م3]]/Table1[[#This Row],[إجمالى الإستهلاك
/م3]]),0)</f>
        <v>0.75942446043165468</v>
      </c>
      <c r="AG712" s="5">
        <f>IFERROR((Table1[[#This Row],[عدد
البلوكات]]*0.12),"")</f>
        <v>0.24</v>
      </c>
      <c r="AH7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2.1401599999999998</v>
      </c>
      <c r="AJ712" s="59">
        <f>IFERROR(Table1[[#This Row],[Plan Hour]]/Table1[[#This Row],[ساعات
العمل
الفعلية]],0)</f>
        <v>0</v>
      </c>
      <c r="AK712" s="1">
        <f>IFERROR((Table1[[#This Row],[الكمية 
الفعلية
/م3]]-Table1[[#This Row],[الكمية 
المنتجة
/م3
 ]]),"")</f>
        <v>0</v>
      </c>
      <c r="AU712" s="18"/>
      <c r="AV712" s="18"/>
      <c r="AW712" s="1"/>
      <c r="AX712" s="1"/>
      <c r="AY712" s="1"/>
      <c r="AZ712" s="1"/>
      <c r="BA712" s="1"/>
      <c r="BB712" s="1" t="e">
        <f t="shared" si="99"/>
        <v>#DIV/0!</v>
      </c>
      <c r="BC712" s="1"/>
      <c r="BD712" s="1" t="e">
        <f t="shared" si="101"/>
        <v>#DIV/0!</v>
      </c>
      <c r="BE712" s="1"/>
      <c r="BF712" s="33">
        <f t="shared" si="100"/>
        <v>0</v>
      </c>
      <c r="BG712" s="11" t="e">
        <f t="shared" si="93"/>
        <v>#DIV/0!</v>
      </c>
      <c r="CB712"/>
      <c r="CC712"/>
      <c r="CD712"/>
      <c r="CE712" s="83"/>
      <c r="CF712"/>
      <c r="CG712"/>
      <c r="CH712"/>
      <c r="CI712"/>
      <c r="CJ712"/>
      <c r="CK712"/>
      <c r="CL712"/>
      <c r="CM712"/>
      <c r="CN712"/>
      <c r="CO712"/>
      <c r="CP712"/>
    </row>
    <row r="713" spans="1:94" ht="22.5" customHeight="1">
      <c r="A713" s="22">
        <v>44248</v>
      </c>
      <c r="B713" s="3" t="str">
        <f>TEXT(Table1[[#This Row],[Date]],"dddd")</f>
        <v>الأحد</v>
      </c>
      <c r="C713" s="3">
        <f>WEEKNUM(Table1[[#This Row],[Date]],16)</f>
        <v>9</v>
      </c>
      <c r="D713" s="3" t="str">
        <f>TEXT(Table1[[#This Row],[Date]],"mmmm")</f>
        <v>فبراير</v>
      </c>
      <c r="E713" s="3" t="str">
        <f>TEXT(Table1[[#This Row],[Date]],"yyyy")</f>
        <v>2021</v>
      </c>
      <c r="F713" s="3" t="s">
        <v>9</v>
      </c>
      <c r="G713" s="3">
        <v>805</v>
      </c>
      <c r="H713" s="5" t="s">
        <v>224</v>
      </c>
      <c r="I713" s="3" t="s">
        <v>85</v>
      </c>
      <c r="J713" s="3">
        <f>IFERROR(VLOOKUP(Table1[[#This Row],[FoamType]],$CB$1:$CC$25,2,FALSE),0)</f>
        <v>2.5</v>
      </c>
      <c r="K713" s="3">
        <v>40</v>
      </c>
      <c r="L713" s="3">
        <v>40</v>
      </c>
      <c r="M713" s="3">
        <v>24</v>
      </c>
      <c r="Q713" s="15" t="s">
        <v>5</v>
      </c>
      <c r="R713" s="3">
        <v>433</v>
      </c>
      <c r="S713" s="3">
        <v>24</v>
      </c>
      <c r="T713" s="3">
        <f t="shared" si="97"/>
        <v>16.627199999999998</v>
      </c>
      <c r="U713" s="4">
        <f t="shared" si="98"/>
        <v>16.627199999999998</v>
      </c>
      <c r="X713" s="4">
        <f>IFERROR(   Table1[[#This Row],[البلوكات /م3]]+Table1[[#This Row],[البواقى
 المنصرفه
/م3]]-Table1[[#This Row],[البواقى
/م3]],0)</f>
        <v>0</v>
      </c>
      <c r="Y713" s="21">
        <f t="shared" si="96"/>
        <v>0</v>
      </c>
      <c r="AB713" s="15"/>
      <c r="AD713" s="9">
        <f>IFERROR((Table1[[#This Row],[إجمالى الإستهلاك
/م3]]-Table1[[#This Row],[الكمية 
المنتجة
/م3
 ]]),0)</f>
        <v>-16.627199999999998</v>
      </c>
      <c r="AE713" s="29">
        <f>IFERROR((Table1[[#This Row],[الهالك
/م3]]/Table1[[#This Row],[إجمالى الإستهلاك
/م3]]),0)</f>
        <v>0</v>
      </c>
      <c r="AG713" s="5">
        <f>IFERROR((Table1[[#This Row],[عدد
البلوكات]]*0.12),"")</f>
        <v>0</v>
      </c>
      <c r="AH71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6.650879999999999</v>
      </c>
      <c r="AJ713" s="59">
        <f>IFERROR(Table1[[#This Row],[Plan Hour]]/Table1[[#This Row],[ساعات
العمل
الفعلية]],0)</f>
        <v>0</v>
      </c>
      <c r="AK713" s="1">
        <f>IFERROR((Table1[[#This Row],[الكمية 
الفعلية
/م3]]-Table1[[#This Row],[الكمية 
المنتجة
/م3
 ]]),"")</f>
        <v>0</v>
      </c>
      <c r="AU713" s="18"/>
      <c r="AV713" s="18"/>
      <c r="AW713" s="1"/>
      <c r="AX713" s="1"/>
      <c r="AY713" s="1"/>
      <c r="AZ713" s="1"/>
      <c r="BA713" s="1"/>
      <c r="BB713" s="1" t="e">
        <f t="shared" si="99"/>
        <v>#DIV/0!</v>
      </c>
      <c r="BC713" s="1"/>
      <c r="BD713" s="1" t="e">
        <f t="shared" si="101"/>
        <v>#DIV/0!</v>
      </c>
      <c r="BE713" s="1"/>
      <c r="BF713" s="33">
        <f t="shared" si="100"/>
        <v>0</v>
      </c>
      <c r="BG713" s="11" t="e">
        <f t="shared" si="93"/>
        <v>#DIV/0!</v>
      </c>
      <c r="CB713"/>
      <c r="CC713"/>
      <c r="CD713"/>
      <c r="CE713" s="83"/>
      <c r="CF713"/>
      <c r="CG713"/>
      <c r="CH713"/>
      <c r="CI713"/>
      <c r="CJ713"/>
      <c r="CK713"/>
      <c r="CL713"/>
      <c r="CM713"/>
      <c r="CN713"/>
      <c r="CO713"/>
      <c r="CP713"/>
    </row>
    <row r="714" spans="1:94" ht="22.5" customHeight="1">
      <c r="A714" s="22">
        <v>44248</v>
      </c>
      <c r="B714" s="3" t="str">
        <f>TEXT(Table1[[#This Row],[Date]],"dddd")</f>
        <v>الأحد</v>
      </c>
      <c r="C714" s="3">
        <f>WEEKNUM(Table1[[#This Row],[Date]],16)</f>
        <v>9</v>
      </c>
      <c r="D714" s="3" t="str">
        <f>TEXT(Table1[[#This Row],[Date]],"mmmm")</f>
        <v>فبراير</v>
      </c>
      <c r="E714" s="3" t="str">
        <f>TEXT(Table1[[#This Row],[Date]],"yyyy")</f>
        <v>2021</v>
      </c>
      <c r="F714" s="3" t="s">
        <v>9</v>
      </c>
      <c r="G714" s="3">
        <v>603</v>
      </c>
      <c r="H714" s="5" t="s">
        <v>61</v>
      </c>
      <c r="I714" s="3" t="s">
        <v>201</v>
      </c>
      <c r="J714" s="3">
        <f>IFERROR(VLOOKUP(Table1[[#This Row],[FoamType]],$CB$1:$CC$25,2,FALSE),0)</f>
        <v>1.25</v>
      </c>
      <c r="K714" s="3">
        <v>240</v>
      </c>
      <c r="L714" s="3">
        <v>110</v>
      </c>
      <c r="M714" s="3">
        <v>29</v>
      </c>
      <c r="Q714" s="15">
        <v>30</v>
      </c>
      <c r="R714" s="3">
        <v>10</v>
      </c>
      <c r="S714" s="3">
        <v>29</v>
      </c>
      <c r="T714" s="3">
        <f t="shared" si="97"/>
        <v>7.6559999999999997</v>
      </c>
      <c r="U714" s="4">
        <f t="shared" si="98"/>
        <v>7.6559999999999997</v>
      </c>
      <c r="W714" s="4" t="s">
        <v>43</v>
      </c>
      <c r="X714" s="4">
        <f>IFERROR(   Table1[[#This Row],[البلوكات /م3]]+Table1[[#This Row],[البواقى
 المنصرفه
/م3]]-Table1[[#This Row],[البواقى
/م3]],0)</f>
        <v>10.64</v>
      </c>
      <c r="Y714" s="21">
        <f t="shared" si="96"/>
        <v>14.64</v>
      </c>
      <c r="Z714" s="3">
        <v>2</v>
      </c>
      <c r="AA714" s="12">
        <v>0</v>
      </c>
      <c r="AB714" s="15">
        <v>30</v>
      </c>
      <c r="AC714" s="20">
        <v>4</v>
      </c>
      <c r="AD714" s="9">
        <f>IFERROR((Table1[[#This Row],[إجمالى الإستهلاك
/م3]]-Table1[[#This Row],[الكمية 
المنتجة
/م3
 ]]),0)</f>
        <v>2.9840000000000009</v>
      </c>
      <c r="AE714" s="29">
        <f>IFERROR((Table1[[#This Row],[الهالك
/م3]]/Table1[[#This Row],[إجمالى الإستهلاك
/م3]]),0)</f>
        <v>0.28045112781954895</v>
      </c>
      <c r="AG714" s="5">
        <f>IFERROR((Table1[[#This Row],[عدد
البلوكات]]*0.12),"")</f>
        <v>0.24</v>
      </c>
      <c r="AH71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</v>
      </c>
      <c r="AJ714" s="59">
        <f>IFERROR(Table1[[#This Row],[Plan Hour]]/Table1[[#This Row],[ساعات
العمل
الفعلية]],0)</f>
        <v>0</v>
      </c>
      <c r="AK714" s="1">
        <f>IFERROR((Table1[[#This Row],[الكمية 
الفعلية
/م3]]-Table1[[#This Row],[الكمية 
المنتجة
/م3
 ]]),"")</f>
        <v>0</v>
      </c>
      <c r="AU714" s="18"/>
      <c r="AV714" s="18"/>
      <c r="AW714" s="1"/>
      <c r="AX714" s="1"/>
      <c r="AY714" s="1"/>
      <c r="AZ714" s="1"/>
      <c r="BA714" s="1"/>
      <c r="BB714" s="1" t="e">
        <f t="shared" si="99"/>
        <v>#DIV/0!</v>
      </c>
      <c r="BC714" s="1"/>
      <c r="BD714" s="1" t="e">
        <f t="shared" si="101"/>
        <v>#DIV/0!</v>
      </c>
      <c r="BE714" s="1"/>
      <c r="BF714" s="33">
        <f t="shared" si="100"/>
        <v>0</v>
      </c>
      <c r="BG714" s="11" t="e">
        <f t="shared" si="93"/>
        <v>#DIV/0!</v>
      </c>
      <c r="CB714"/>
      <c r="CC714"/>
      <c r="CD714"/>
      <c r="CE714" s="83"/>
      <c r="CF714"/>
      <c r="CG714"/>
      <c r="CH714"/>
      <c r="CI714"/>
      <c r="CJ714"/>
      <c r="CK714"/>
      <c r="CL714"/>
      <c r="CM714"/>
      <c r="CN714"/>
      <c r="CO714"/>
      <c r="CP714"/>
    </row>
    <row r="715" spans="1:94" ht="22.5" customHeight="1">
      <c r="A715" s="22">
        <v>44248</v>
      </c>
      <c r="B715" s="3" t="str">
        <f>TEXT(Table1[[#This Row],[Date]],"dddd")</f>
        <v>الأحد</v>
      </c>
      <c r="C715" s="3">
        <f>WEEKNUM(Table1[[#This Row],[Date]],16)</f>
        <v>9</v>
      </c>
      <c r="D715" s="3" t="str">
        <f>TEXT(Table1[[#This Row],[Date]],"mmmm")</f>
        <v>فبراير</v>
      </c>
      <c r="E715" s="3" t="str">
        <f>TEXT(Table1[[#This Row],[Date]],"yyyy")</f>
        <v>2021</v>
      </c>
      <c r="F715" s="3" t="s">
        <v>9</v>
      </c>
      <c r="G715" s="3">
        <v>603</v>
      </c>
      <c r="H715" s="5" t="s">
        <v>61</v>
      </c>
      <c r="I715" s="3" t="s">
        <v>201</v>
      </c>
      <c r="J715" s="3">
        <f>IFERROR(VLOOKUP(Table1[[#This Row],[FoamType]],$CB$1:$CC$25,2,FALSE),0)</f>
        <v>1.25</v>
      </c>
      <c r="K715" s="3">
        <v>24</v>
      </c>
      <c r="L715" s="3">
        <v>110</v>
      </c>
      <c r="M715" s="3">
        <v>29</v>
      </c>
      <c r="Q715" s="15">
        <v>30</v>
      </c>
      <c r="R715" s="3">
        <v>7</v>
      </c>
      <c r="S715" s="3">
        <v>29</v>
      </c>
      <c r="T715" s="3">
        <f t="shared" si="97"/>
        <v>0.53591999999999995</v>
      </c>
      <c r="U715" s="4">
        <f t="shared" si="98"/>
        <v>0.53591999999999995</v>
      </c>
      <c r="X715" s="4">
        <f>IFERROR(   Table1[[#This Row],[البلوكات /م3]]+Table1[[#This Row],[البواقى
 المنصرفه
/م3]]-Table1[[#This Row],[البواقى
/م3]],0)</f>
        <v>0</v>
      </c>
      <c r="Y715" s="21">
        <f t="shared" si="96"/>
        <v>0</v>
      </c>
      <c r="AB715" s="15"/>
      <c r="AD715" s="9">
        <f>IFERROR((Table1[[#This Row],[إجمالى الإستهلاك
/م3]]-Table1[[#This Row],[الكمية 
المنتجة
/م3
 ]]),0)</f>
        <v>-0.53591999999999995</v>
      </c>
      <c r="AE715" s="29">
        <f>IFERROR((Table1[[#This Row],[الهالك
/م3]]/Table1[[#This Row],[إجمالى الإستهلاك
/م3]]),0)</f>
        <v>0</v>
      </c>
      <c r="AG715" s="5">
        <f>IFERROR((Table1[[#This Row],[عدد
البلوكات]]*0.12),"")</f>
        <v>0</v>
      </c>
      <c r="AH71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5.6</v>
      </c>
      <c r="AJ715" s="59">
        <f>IFERROR(Table1[[#This Row],[Plan Hour]]/Table1[[#This Row],[ساعات
العمل
الفعلية]],0)</f>
        <v>0</v>
      </c>
      <c r="AK715" s="1">
        <f>IFERROR((Table1[[#This Row],[الكمية 
الفعلية
/م3]]-Table1[[#This Row],[الكمية 
المنتجة
/م3
 ]]),"")</f>
        <v>0</v>
      </c>
      <c r="AU715" s="18"/>
      <c r="AV715" s="18"/>
      <c r="AW715" s="1"/>
      <c r="AX715" s="1"/>
      <c r="AY715" s="1"/>
      <c r="AZ715" s="1"/>
      <c r="BA715" s="1"/>
      <c r="BB715" s="1" t="e">
        <f t="shared" si="99"/>
        <v>#DIV/0!</v>
      </c>
      <c r="BC715" s="1"/>
      <c r="BD715" s="1" t="e">
        <f t="shared" si="101"/>
        <v>#DIV/0!</v>
      </c>
      <c r="BE715" s="1"/>
      <c r="BF715" s="33">
        <f t="shared" si="100"/>
        <v>0</v>
      </c>
      <c r="BG715" s="11" t="e">
        <f t="shared" si="93"/>
        <v>#DIV/0!</v>
      </c>
      <c r="CB715"/>
      <c r="CC715"/>
      <c r="CD715"/>
      <c r="CE715" s="83"/>
      <c r="CF715"/>
      <c r="CG715"/>
      <c r="CH715"/>
      <c r="CI715"/>
      <c r="CJ715"/>
      <c r="CK715"/>
      <c r="CL715"/>
      <c r="CM715"/>
      <c r="CN715"/>
      <c r="CO715"/>
      <c r="CP715"/>
    </row>
    <row r="716" spans="1:94" ht="22.5" customHeight="1">
      <c r="A716" s="22">
        <v>44248</v>
      </c>
      <c r="B716" s="3" t="str">
        <f>TEXT(Table1[[#This Row],[Date]],"dddd")</f>
        <v>الأحد</v>
      </c>
      <c r="C716" s="3">
        <f>WEEKNUM(Table1[[#This Row],[Date]],16)</f>
        <v>9</v>
      </c>
      <c r="D716" s="3" t="str">
        <f>TEXT(Table1[[#This Row],[Date]],"mmmm")</f>
        <v>فبراير</v>
      </c>
      <c r="E716" s="3" t="str">
        <f>TEXT(Table1[[#This Row],[Date]],"yyyy")</f>
        <v>2021</v>
      </c>
      <c r="F716" s="3" t="s">
        <v>9</v>
      </c>
      <c r="G716" s="3">
        <v>603</v>
      </c>
      <c r="H716" s="5" t="s">
        <v>61</v>
      </c>
      <c r="I716" s="3" t="s">
        <v>201</v>
      </c>
      <c r="J716" s="3">
        <f>IFERROR(VLOOKUP(Table1[[#This Row],[FoamType]],$CB$1:$CC$25,2,FALSE),0)</f>
        <v>1.25</v>
      </c>
      <c r="K716" s="3">
        <v>77</v>
      </c>
      <c r="L716" s="3">
        <v>110</v>
      </c>
      <c r="M716" s="3">
        <v>29</v>
      </c>
      <c r="Q716" s="15">
        <v>30</v>
      </c>
      <c r="R716" s="3">
        <v>4</v>
      </c>
      <c r="S716" s="3">
        <v>29</v>
      </c>
      <c r="T716" s="3">
        <f t="shared" si="97"/>
        <v>0.98251999999999995</v>
      </c>
      <c r="U716" s="4">
        <f t="shared" si="98"/>
        <v>0.98251999999999995</v>
      </c>
      <c r="X716" s="4">
        <f>IFERROR(   Table1[[#This Row],[البلوكات /م3]]+Table1[[#This Row],[البواقى
 المنصرفه
/م3]]-Table1[[#This Row],[البواقى
/م3]],0)</f>
        <v>0</v>
      </c>
      <c r="Y716" s="21">
        <f t="shared" si="96"/>
        <v>0</v>
      </c>
      <c r="AB716" s="15"/>
      <c r="AD716" s="9">
        <f>IFERROR((Table1[[#This Row],[إجمالى الإستهلاك
/م3]]-Table1[[#This Row],[الكمية 
المنتجة
/م3
 ]]),0)</f>
        <v>-0.98251999999999995</v>
      </c>
      <c r="AE716" s="29">
        <f>IFERROR((Table1[[#This Row],[الهالك
/م3]]/Table1[[#This Row],[إجمالى الإستهلاك
/م3]]),0)</f>
        <v>0</v>
      </c>
      <c r="AG716" s="5">
        <f>IFERROR((Table1[[#This Row],[عدد
البلوكات]]*0.12),"")</f>
        <v>0</v>
      </c>
      <c r="AH71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716" s="59">
        <f>IFERROR(Table1[[#This Row],[Plan Hour]]/Table1[[#This Row],[ساعات
العمل
الفعلية]],0)</f>
        <v>0</v>
      </c>
      <c r="AK716" s="1">
        <f>IFERROR((Table1[[#This Row],[الكمية 
الفعلية
/م3]]-Table1[[#This Row],[الكمية 
المنتجة
/م3
 ]]),"")</f>
        <v>0</v>
      </c>
      <c r="AU716" s="18"/>
      <c r="AV716" s="18"/>
      <c r="AW716" s="1"/>
      <c r="AX716" s="1"/>
      <c r="AY716" s="1"/>
      <c r="AZ716" s="1"/>
      <c r="BA716" s="1"/>
      <c r="BB716" s="1" t="e">
        <f t="shared" si="99"/>
        <v>#DIV/0!</v>
      </c>
      <c r="BC716" s="1"/>
      <c r="BD716" s="1" t="e">
        <f t="shared" si="101"/>
        <v>#DIV/0!</v>
      </c>
      <c r="BE716" s="1"/>
      <c r="BF716" s="33">
        <f t="shared" si="100"/>
        <v>0</v>
      </c>
      <c r="BG716" s="11" t="e">
        <f t="shared" si="93"/>
        <v>#DIV/0!</v>
      </c>
      <c r="CB716"/>
      <c r="CC716"/>
      <c r="CD716"/>
      <c r="CE716" s="83"/>
      <c r="CF716"/>
      <c r="CG716"/>
      <c r="CH716"/>
      <c r="CI716"/>
      <c r="CJ716"/>
      <c r="CK716"/>
      <c r="CL716"/>
      <c r="CM716"/>
      <c r="CN716"/>
      <c r="CO716"/>
      <c r="CP716"/>
    </row>
    <row r="717" spans="1:94" ht="22.5" customHeight="1">
      <c r="A717" s="22">
        <v>44248</v>
      </c>
      <c r="B717" s="3" t="str">
        <f>TEXT(Table1[[#This Row],[Date]],"dddd")</f>
        <v>الأحد</v>
      </c>
      <c r="C717" s="3">
        <f>WEEKNUM(Table1[[#This Row],[Date]],16)</f>
        <v>9</v>
      </c>
      <c r="D717" s="3" t="str">
        <f>TEXT(Table1[[#This Row],[Date]],"mmmm")</f>
        <v>فبراير</v>
      </c>
      <c r="E717" s="3" t="str">
        <f>TEXT(Table1[[#This Row],[Date]],"yyyy")</f>
        <v>2021</v>
      </c>
      <c r="F717" s="3" t="s">
        <v>9</v>
      </c>
      <c r="G717" s="3">
        <v>750</v>
      </c>
      <c r="H717" s="5" t="s">
        <v>32</v>
      </c>
      <c r="J717" s="3">
        <f>IFERROR(VLOOKUP(Table1[[#This Row],[FoamType]],$CB$1:$CC$25,2,FALSE),0)</f>
        <v>0</v>
      </c>
      <c r="Q717" s="15" t="s">
        <v>40</v>
      </c>
      <c r="T717" s="3">
        <f t="shared" ref="T717" si="102">K717*L717*R717*S717/1000000</f>
        <v>0</v>
      </c>
      <c r="U717" s="4">
        <f t="shared" ref="U717" si="103">K717*L717*M717*R717/1000000</f>
        <v>0</v>
      </c>
      <c r="W717" s="4" t="s">
        <v>40</v>
      </c>
      <c r="X717" s="4">
        <f>IFERROR(   Table1[[#This Row],[البلوكات /م3]]+Table1[[#This Row],[البواقى
 المنصرفه
/م3]]-Table1[[#This Row],[البواقى
/م3]],0)</f>
        <v>0</v>
      </c>
      <c r="Y717" s="21">
        <f t="shared" si="96"/>
        <v>7.32</v>
      </c>
      <c r="Z717" s="3">
        <v>1</v>
      </c>
      <c r="AB717" s="15"/>
      <c r="AC717" s="20">
        <v>7.32</v>
      </c>
      <c r="AD717" s="9">
        <f>IFERROR((Table1[[#This Row],[إجمالى الإستهلاك
/م3]]-Table1[[#This Row],[الكمية 
المنتجة
/م3
 ]]),0)</f>
        <v>0</v>
      </c>
      <c r="AE717" s="29">
        <f>IFERROR((Table1[[#This Row],[الهالك
/م3]]/Table1[[#This Row],[إجمالى الإستهلاك
/م3]]),0)</f>
        <v>0</v>
      </c>
      <c r="AG717" s="5">
        <f>IFERROR((Table1[[#This Row],[عدد
البلوكات]]*0.12),"")</f>
        <v>0.12</v>
      </c>
      <c r="AH7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717" s="59">
        <f>IFERROR(Table1[[#This Row],[Plan Hour]]/Table1[[#This Row],[ساعات
العمل
الفعلية]],0)</f>
        <v>0</v>
      </c>
      <c r="AK717" s="1">
        <f>IFERROR((Table1[[#This Row],[الكمية 
الفعلية
/م3]]-Table1[[#This Row],[الكمية 
المنتجة
/م3
 ]]),"")</f>
        <v>0</v>
      </c>
      <c r="AU717" s="18"/>
      <c r="AV717" s="18"/>
      <c r="AW717" s="1"/>
      <c r="AX717" s="1"/>
      <c r="AY717" s="1"/>
      <c r="AZ717" s="1"/>
      <c r="BA717" s="1"/>
      <c r="BB717" s="1"/>
      <c r="BC717" s="1"/>
      <c r="BD717" s="1"/>
      <c r="BE717" s="1"/>
      <c r="BF717" s="33"/>
      <c r="BG717" s="11"/>
      <c r="CB717"/>
      <c r="CC717"/>
      <c r="CD717"/>
      <c r="CE717" s="83"/>
      <c r="CF717"/>
      <c r="CG717"/>
      <c r="CH717"/>
      <c r="CI717"/>
      <c r="CJ717"/>
      <c r="CK717"/>
      <c r="CL717"/>
      <c r="CM717"/>
      <c r="CN717"/>
      <c r="CO717"/>
      <c r="CP717"/>
    </row>
    <row r="718" spans="1:94" ht="22.5" customHeight="1">
      <c r="A718" s="22">
        <v>44248</v>
      </c>
      <c r="B718" s="9" t="str">
        <f>TEXT(Table1[[#This Row],[Date]],"dddd")</f>
        <v>الأحد</v>
      </c>
      <c r="C718" s="9">
        <f>WEEKNUM(Table1[[#This Row],[Date]],16)</f>
        <v>9</v>
      </c>
      <c r="D718" s="9" t="str">
        <f>TEXT(Table1[[#This Row],[Date]],"mmmm")</f>
        <v>فبراير</v>
      </c>
      <c r="E718" s="9" t="str">
        <f>TEXT(Table1[[#This Row],[Date]],"yyyy")</f>
        <v>2021</v>
      </c>
      <c r="F718" s="9" t="s">
        <v>8</v>
      </c>
      <c r="G718" s="9">
        <v>780</v>
      </c>
      <c r="H718" s="5" t="s">
        <v>47</v>
      </c>
      <c r="I718" s="9" t="s">
        <v>85</v>
      </c>
      <c r="J718" s="3">
        <f>IFERROR(VLOOKUP(Table1[[#This Row],[FoamType]],$CB$1:$CC$25,2,FALSE),0)</f>
        <v>2.5</v>
      </c>
      <c r="K718" s="9">
        <v>40</v>
      </c>
      <c r="L718" s="9">
        <v>40</v>
      </c>
      <c r="M718" s="9">
        <v>24</v>
      </c>
      <c r="N718" s="9"/>
      <c r="O718" s="9"/>
      <c r="P718" s="9"/>
      <c r="Q718" s="9" t="s">
        <v>5</v>
      </c>
      <c r="R718" s="9">
        <v>30</v>
      </c>
      <c r="S718" s="9">
        <v>24</v>
      </c>
      <c r="T718" s="9">
        <f t="shared" si="97"/>
        <v>1.1519999999999999</v>
      </c>
      <c r="U718" s="9">
        <f t="shared" si="98"/>
        <v>1.1519999999999999</v>
      </c>
      <c r="V718" s="9"/>
      <c r="W718" s="9" t="s">
        <v>5</v>
      </c>
      <c r="X718" s="9">
        <f>IFERROR(   Table1[[#This Row],[البلوكات /م3]]+Table1[[#This Row],[البواقى
 المنصرفه
/م3]]-Table1[[#This Row],[البواقى
/م3]],0)</f>
        <v>2.4000000000000057</v>
      </c>
      <c r="Y718" s="9">
        <v>113.4</v>
      </c>
      <c r="Z718" s="9">
        <v>18</v>
      </c>
      <c r="AA718" s="9">
        <v>0</v>
      </c>
      <c r="AB718" s="9" t="s">
        <v>5</v>
      </c>
      <c r="AC718" s="9">
        <v>111</v>
      </c>
      <c r="AD718" s="9">
        <f>IFERROR((Table1[[#This Row],[إجمالى الإستهلاك
/م3]]-Table1[[#This Row],[الكمية 
المنتجة
/م3
 ]]),0)</f>
        <v>1.2480000000000058</v>
      </c>
      <c r="AE718" s="29">
        <f>IFERROR((Table1[[#This Row],[الهالك
/م3]]/Table1[[#This Row],[إجمالى الإستهلاك
/م3]]),0)</f>
        <v>0.52000000000000113</v>
      </c>
      <c r="AF718" s="9"/>
      <c r="AG718" s="9">
        <f>IFERROR((Table1[[#This Row],[عدد
البلوكات]]*0.12),"")</f>
        <v>2.16</v>
      </c>
      <c r="AH718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0.46079999999999999</v>
      </c>
      <c r="AI718" s="9">
        <v>66</v>
      </c>
      <c r="AJ718" s="60">
        <f>IFERROR(Table1[[#This Row],[Plan Hour]]/Table1[[#This Row],[ساعات
العمل
الفعلية]],0)</f>
        <v>6.9818181818181819E-3</v>
      </c>
      <c r="AK718" s="9">
        <f>IFERROR((Table1[[#This Row],[الكمية 
الفعلية
/م3]]-Table1[[#This Row],[الكمية 
المنتجة
/م3
 ]]),"")</f>
        <v>0</v>
      </c>
      <c r="AL718" s="9">
        <v>1.1399999999999999</v>
      </c>
      <c r="AM718" s="9"/>
      <c r="AN718" s="9"/>
      <c r="AO718" s="9"/>
      <c r="AP718" s="9">
        <v>1.1399999999999999</v>
      </c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 t="e">
        <f t="shared" si="99"/>
        <v>#DIV/0!</v>
      </c>
      <c r="BC718" s="9"/>
      <c r="BD718" s="9" t="e">
        <f t="shared" si="101"/>
        <v>#DIV/0!</v>
      </c>
      <c r="BE718" s="9"/>
      <c r="BF718" s="9">
        <f t="shared" si="100"/>
        <v>0</v>
      </c>
      <c r="BG718" s="9" t="e">
        <f t="shared" si="93"/>
        <v>#DIV/0!</v>
      </c>
      <c r="CB718"/>
      <c r="CC718"/>
      <c r="CD718"/>
      <c r="CE718" s="83"/>
      <c r="CF718"/>
      <c r="CG718"/>
      <c r="CH718"/>
      <c r="CI718"/>
      <c r="CJ718"/>
      <c r="CK718"/>
      <c r="CL718"/>
      <c r="CM718"/>
      <c r="CN718"/>
      <c r="CO718"/>
      <c r="CP718"/>
    </row>
    <row r="719" spans="1:94" ht="22.5" customHeight="1">
      <c r="A719" s="22">
        <v>44248</v>
      </c>
      <c r="B719" s="3" t="str">
        <f>TEXT(Table1[[#This Row],[Date]],"dddd")</f>
        <v>الأحد</v>
      </c>
      <c r="C719" s="3">
        <f>WEEKNUM(Table1[[#This Row],[Date]],16)</f>
        <v>9</v>
      </c>
      <c r="D719" s="3" t="str">
        <f>TEXT(Table1[[#This Row],[Date]],"mmmm")</f>
        <v>فبراير</v>
      </c>
      <c r="E719" s="3" t="str">
        <f>TEXT(Table1[[#This Row],[Date]],"yyyy")</f>
        <v>2021</v>
      </c>
      <c r="F719" s="3" t="s">
        <v>8</v>
      </c>
      <c r="G719" s="3">
        <v>780</v>
      </c>
      <c r="H719" s="5" t="s">
        <v>47</v>
      </c>
      <c r="I719" s="3" t="s">
        <v>92</v>
      </c>
      <c r="J719" s="3">
        <f>IFERROR(VLOOKUP(Table1[[#This Row],[FoamType]],$CB$1:$CC$25,2,FALSE),0)</f>
        <v>0.6</v>
      </c>
      <c r="K719" s="3">
        <v>50</v>
      </c>
      <c r="L719" s="3">
        <v>10</v>
      </c>
      <c r="M719" s="3">
        <v>10</v>
      </c>
      <c r="Q719" s="15">
        <v>12</v>
      </c>
      <c r="R719" s="3">
        <v>2000</v>
      </c>
      <c r="S719" s="3">
        <v>10</v>
      </c>
      <c r="T719" s="3">
        <f t="shared" si="97"/>
        <v>10</v>
      </c>
      <c r="U719" s="4">
        <f t="shared" si="98"/>
        <v>10</v>
      </c>
      <c r="W719" s="4">
        <v>12</v>
      </c>
      <c r="X719" s="4">
        <f>IFERROR(   Table1[[#This Row],[البلوكات /م3]]+Table1[[#This Row],[البواقى
 المنصرفه
/م3]]-Table1[[#This Row],[البواقى
/م3]],0)</f>
        <v>10.76</v>
      </c>
      <c r="Y719" s="21">
        <f t="shared" si="96"/>
        <v>7.32</v>
      </c>
      <c r="Z719" s="3">
        <v>1</v>
      </c>
      <c r="AA719" s="12">
        <v>3.44</v>
      </c>
      <c r="AB719" s="15">
        <v>12</v>
      </c>
      <c r="AC719" s="20">
        <v>0</v>
      </c>
      <c r="AD719" s="9">
        <f>IFERROR((Table1[[#This Row],[إجمالى الإستهلاك
/م3]]-Table1[[#This Row],[الكمية 
المنتجة
/م3
 ]]),0)</f>
        <v>0.75999999999999979</v>
      </c>
      <c r="AE719" s="29">
        <f>IFERROR((Table1[[#This Row],[الهالك
/م3]]/Table1[[#This Row],[إجمالى الإستهلاك
/م3]]),0)</f>
        <v>7.0631970260223026E-2</v>
      </c>
      <c r="AG719" s="5">
        <f>IFERROR((Table1[[#This Row],[عدد
البلوكات]]*0.12),"")</f>
        <v>0.12</v>
      </c>
      <c r="AH71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16.666666666666668</v>
      </c>
      <c r="AJ719" s="59">
        <f>IFERROR(Table1[[#This Row],[Plan Hour]]/Table1[[#This Row],[ساعات
العمل
الفعلية]],0)</f>
        <v>0</v>
      </c>
      <c r="AK719" s="1">
        <f>IFERROR((Table1[[#This Row],[الكمية 
الفعلية
/م3]]-Table1[[#This Row],[الكمية 
المنتجة
/م3
 ]]),"")</f>
        <v>0</v>
      </c>
      <c r="AU719" s="18"/>
      <c r="AV719" s="18"/>
      <c r="AW719" s="1"/>
      <c r="AX719" s="1"/>
      <c r="AY719" s="1"/>
      <c r="AZ719" s="1"/>
      <c r="BA719" s="1"/>
      <c r="BB719" s="1" t="e">
        <f t="shared" si="99"/>
        <v>#DIV/0!</v>
      </c>
      <c r="BC719" s="1"/>
      <c r="BD719" s="1" t="e">
        <f t="shared" si="101"/>
        <v>#DIV/0!</v>
      </c>
      <c r="BE719" s="1"/>
      <c r="BF719" s="33">
        <f t="shared" si="100"/>
        <v>0</v>
      </c>
      <c r="BG719" s="11" t="e">
        <f t="shared" si="93"/>
        <v>#DIV/0!</v>
      </c>
      <c r="CB719"/>
      <c r="CC719"/>
      <c r="CD719"/>
      <c r="CE719" s="83"/>
      <c r="CF719"/>
      <c r="CG719"/>
      <c r="CH719"/>
      <c r="CI719"/>
      <c r="CJ719"/>
      <c r="CK719"/>
      <c r="CL719"/>
      <c r="CM719"/>
      <c r="CN719"/>
      <c r="CO719"/>
      <c r="CP719"/>
    </row>
    <row r="720" spans="1:94" ht="22.5" customHeight="1">
      <c r="A720" s="22">
        <v>44248</v>
      </c>
      <c r="B720" s="3" t="str">
        <f>TEXT(Table1[[#This Row],[Date]],"dddd")</f>
        <v>الأحد</v>
      </c>
      <c r="C720" s="3">
        <f>WEEKNUM(Table1[[#This Row],[Date]],16)</f>
        <v>9</v>
      </c>
      <c r="D720" s="3" t="str">
        <f>TEXT(Table1[[#This Row],[Date]],"mmmm")</f>
        <v>فبراير</v>
      </c>
      <c r="E720" s="3" t="str">
        <f>TEXT(Table1[[#This Row],[Date]],"yyyy")</f>
        <v>2021</v>
      </c>
      <c r="F720" s="3" t="s">
        <v>8</v>
      </c>
      <c r="G720" s="3">
        <v>750</v>
      </c>
      <c r="H720" s="5" t="s">
        <v>32</v>
      </c>
      <c r="I720" s="3" t="s">
        <v>92</v>
      </c>
      <c r="J720" s="3">
        <f>IFERROR(VLOOKUP(Table1[[#This Row],[FoamType]],$CB$1:$CC$25,2,FALSE),0)</f>
        <v>0.6</v>
      </c>
      <c r="K720" s="3">
        <v>45</v>
      </c>
      <c r="L720" s="3">
        <v>45</v>
      </c>
      <c r="M720" s="3">
        <v>3</v>
      </c>
      <c r="Q720" s="15" t="s">
        <v>40</v>
      </c>
      <c r="R720" s="3">
        <v>1000</v>
      </c>
      <c r="S720" s="3">
        <v>3.2</v>
      </c>
      <c r="T720" s="3">
        <f t="shared" si="97"/>
        <v>6.48</v>
      </c>
      <c r="U720" s="4">
        <f t="shared" si="98"/>
        <v>6.0750000000000002</v>
      </c>
      <c r="W720" s="4" t="s">
        <v>40</v>
      </c>
      <c r="X720" s="4">
        <f>IFERROR(   Table1[[#This Row],[البلوكات /م3]]+Table1[[#This Row],[البواقى
 المنصرفه
/م3]]-Table1[[#This Row],[البواقى
/م3]],0)</f>
        <v>12.790000000000001</v>
      </c>
      <c r="Y720" s="21">
        <f t="shared" si="96"/>
        <v>14.64</v>
      </c>
      <c r="Z720" s="3">
        <v>2</v>
      </c>
      <c r="AA720" s="12">
        <v>2.2999999999999998</v>
      </c>
      <c r="AB720" s="15">
        <v>8</v>
      </c>
      <c r="AC720" s="20">
        <v>4.1500000000000004</v>
      </c>
      <c r="AD720" s="9">
        <f>IFERROR((Table1[[#This Row],[إجمالى الإستهلاك
/م3]]-Table1[[#This Row],[الكمية 
المنتجة
/م3
 ]]),0)</f>
        <v>6.7150000000000007</v>
      </c>
      <c r="AE720" s="29">
        <f>IFERROR((Table1[[#This Row],[الهالك
/م3]]/Table1[[#This Row],[إجمالى الإستهلاك
/م3]]),0)</f>
        <v>0.52501954652071936</v>
      </c>
      <c r="AG720" s="5">
        <f>IFERROR((Table1[[#This Row],[عدد
البلوكات]]*0.12),"")</f>
        <v>0.24</v>
      </c>
      <c r="AH72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10.125</v>
      </c>
      <c r="AJ720" s="59">
        <f>IFERROR(Table1[[#This Row],[Plan Hour]]/Table1[[#This Row],[ساعات
العمل
الفعلية]],0)</f>
        <v>0</v>
      </c>
      <c r="AK720" s="1">
        <f>IFERROR((Table1[[#This Row],[الكمية 
الفعلية
/م3]]-Table1[[#This Row],[الكمية 
المنتجة
/م3
 ]]),"")</f>
        <v>0.40500000000000025</v>
      </c>
      <c r="AU720" s="18"/>
      <c r="AV720" s="18"/>
      <c r="AW720" s="1"/>
      <c r="AX720" s="1"/>
      <c r="AY720" s="1"/>
      <c r="AZ720" s="1"/>
      <c r="BA720" s="1"/>
      <c r="BB720" s="1" t="e">
        <f t="shared" si="99"/>
        <v>#DIV/0!</v>
      </c>
      <c r="BC720" s="1"/>
      <c r="BD720" s="1" t="e">
        <f t="shared" si="101"/>
        <v>#DIV/0!</v>
      </c>
      <c r="BE720" s="1"/>
      <c r="BF720" s="33">
        <f t="shared" si="100"/>
        <v>0</v>
      </c>
      <c r="BG720" s="11" t="e">
        <f t="shared" si="93"/>
        <v>#DIV/0!</v>
      </c>
      <c r="CB720"/>
      <c r="CC720"/>
      <c r="CD720"/>
      <c r="CE720" s="83"/>
      <c r="CF720"/>
      <c r="CG720"/>
      <c r="CH720"/>
      <c r="CI720"/>
      <c r="CJ720"/>
      <c r="CK720"/>
      <c r="CL720"/>
      <c r="CM720"/>
      <c r="CN720"/>
      <c r="CO720"/>
      <c r="CP720"/>
    </row>
    <row r="721" spans="1:94" ht="22.5" customHeight="1">
      <c r="A721" s="22">
        <v>44248</v>
      </c>
      <c r="B721" s="3" t="str">
        <f>TEXT(Table1[[#This Row],[Date]],"dddd")</f>
        <v>الأحد</v>
      </c>
      <c r="C721" s="3">
        <f>WEEKNUM(Table1[[#This Row],[Date]],16)</f>
        <v>9</v>
      </c>
      <c r="D721" s="3" t="str">
        <f>TEXT(Table1[[#This Row],[Date]],"mmmm")</f>
        <v>فبراير</v>
      </c>
      <c r="E721" s="3" t="str">
        <f>TEXT(Table1[[#This Row],[Date]],"yyyy")</f>
        <v>2021</v>
      </c>
      <c r="F721" s="3" t="s">
        <v>8</v>
      </c>
      <c r="G721" s="3">
        <v>750</v>
      </c>
      <c r="H721" s="5" t="s">
        <v>32</v>
      </c>
      <c r="I721" s="3" t="s">
        <v>92</v>
      </c>
      <c r="J721" s="3">
        <f>IFERROR(VLOOKUP(Table1[[#This Row],[FoamType]],$CB$1:$CC$25,2,FALSE),0)</f>
        <v>0.6</v>
      </c>
      <c r="K721" s="3">
        <v>39</v>
      </c>
      <c r="L721" s="3">
        <v>39</v>
      </c>
      <c r="M721" s="3">
        <v>3</v>
      </c>
      <c r="Q721" s="15" t="s">
        <v>40</v>
      </c>
      <c r="R721" s="3">
        <v>1000</v>
      </c>
      <c r="S721" s="3">
        <v>3.2</v>
      </c>
      <c r="T721" s="3">
        <f t="shared" si="97"/>
        <v>4.8672000000000004</v>
      </c>
      <c r="U721" s="4">
        <f t="shared" si="98"/>
        <v>4.5629999999999997</v>
      </c>
      <c r="X721" s="4">
        <f>IFERROR(   Table1[[#This Row],[البلوكات /م3]]+Table1[[#This Row],[البواقى
 المنصرفه
/م3]]-Table1[[#This Row],[البواقى
/م3]],0)</f>
        <v>0</v>
      </c>
      <c r="Y721" s="21">
        <f t="shared" si="96"/>
        <v>0</v>
      </c>
      <c r="AB721" s="15"/>
      <c r="AD721" s="9">
        <f>IFERROR((Table1[[#This Row],[إجمالى الإستهلاك
/م3]]-Table1[[#This Row],[الكمية 
المنتجة
/م3
 ]]),0)</f>
        <v>-4.5629999999999997</v>
      </c>
      <c r="AE721" s="29">
        <f>IFERROR((Table1[[#This Row],[الهالك
/م3]]/Table1[[#This Row],[إجمالى الإستهلاك
/م3]]),0)</f>
        <v>0</v>
      </c>
      <c r="AG721" s="5">
        <f>IFERROR((Table1[[#This Row],[عدد
البلوكات]]*0.12),"")</f>
        <v>0</v>
      </c>
      <c r="AH72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7.6049999999999995</v>
      </c>
      <c r="AJ721" s="59">
        <f>IFERROR(Table1[[#This Row],[Plan Hour]]/Table1[[#This Row],[ساعات
العمل
الفعلية]],0)</f>
        <v>0</v>
      </c>
      <c r="AK721" s="1">
        <f>IFERROR((Table1[[#This Row],[الكمية 
الفعلية
/م3]]-Table1[[#This Row],[الكمية 
المنتجة
/م3
 ]]),"")</f>
        <v>0.30420000000000069</v>
      </c>
      <c r="AU721" s="18"/>
      <c r="AV721" s="18"/>
      <c r="AW721" s="1"/>
      <c r="AX721" s="1"/>
      <c r="AY721" s="1"/>
      <c r="AZ721" s="1"/>
      <c r="BA721" s="1"/>
      <c r="BB721" s="1" t="e">
        <f t="shared" si="99"/>
        <v>#DIV/0!</v>
      </c>
      <c r="BC721" s="1"/>
      <c r="BD721" s="1" t="e">
        <f t="shared" si="101"/>
        <v>#DIV/0!</v>
      </c>
      <c r="BE721" s="1"/>
      <c r="BF721" s="33">
        <f t="shared" si="100"/>
        <v>0</v>
      </c>
      <c r="BG721" s="11" t="e">
        <f t="shared" si="93"/>
        <v>#DIV/0!</v>
      </c>
      <c r="CB721"/>
      <c r="CC721"/>
      <c r="CD721"/>
      <c r="CE721" s="83"/>
      <c r="CF721"/>
      <c r="CG721"/>
      <c r="CH721"/>
      <c r="CI721"/>
      <c r="CJ721"/>
      <c r="CK721"/>
      <c r="CL721"/>
      <c r="CM721"/>
      <c r="CN721"/>
      <c r="CO721"/>
      <c r="CP721"/>
    </row>
    <row r="722" spans="1:94" ht="22.5" customHeight="1">
      <c r="A722" s="22">
        <v>44248</v>
      </c>
      <c r="B722" s="3" t="str">
        <f>TEXT(Table1[[#This Row],[Date]],"dddd")</f>
        <v>الأحد</v>
      </c>
      <c r="C722" s="3">
        <f>WEEKNUM(Table1[[#This Row],[Date]],16)</f>
        <v>9</v>
      </c>
      <c r="D722" s="3" t="str">
        <f>TEXT(Table1[[#This Row],[Date]],"mmmm")</f>
        <v>فبراير</v>
      </c>
      <c r="E722" s="3" t="str">
        <f>TEXT(Table1[[#This Row],[Date]],"yyyy")</f>
        <v>2021</v>
      </c>
      <c r="F722" s="3" t="s">
        <v>8</v>
      </c>
      <c r="G722" s="3">
        <v>603</v>
      </c>
      <c r="H722" s="5" t="s">
        <v>61</v>
      </c>
      <c r="I722" s="3" t="s">
        <v>201</v>
      </c>
      <c r="J722" s="3">
        <f>IFERROR(VLOOKUP(Table1[[#This Row],[FoamType]],$CB$1:$CC$25,2,FALSE),0)</f>
        <v>1.25</v>
      </c>
      <c r="Q722" s="15" t="s">
        <v>43</v>
      </c>
      <c r="T722" s="3">
        <f t="shared" ref="T722:T733" si="104">K722*L722*R722*S722/1000000</f>
        <v>0</v>
      </c>
      <c r="U722" s="4">
        <f t="shared" ref="U722:U733" si="105">K722*L722*M722*R722/1000000</f>
        <v>0</v>
      </c>
      <c r="W722" s="4" t="s">
        <v>43</v>
      </c>
      <c r="X722" s="4">
        <f>IFERROR(   Table1[[#This Row],[البلوكات /م3]]+Table1[[#This Row],[البواقى
 المنصرفه
/م3]]-Table1[[#This Row],[البواقى
/م3]],0)</f>
        <v>0</v>
      </c>
      <c r="Y722" s="21">
        <f t="shared" si="96"/>
        <v>14.64</v>
      </c>
      <c r="Z722" s="3">
        <v>2</v>
      </c>
      <c r="AA722" s="12">
        <v>0</v>
      </c>
      <c r="AB722" s="15">
        <v>30</v>
      </c>
      <c r="AC722" s="20">
        <v>14.64</v>
      </c>
      <c r="AD722" s="9">
        <f>IFERROR((Table1[[#This Row],[إجمالى الإستهلاك
/م3]]-Table1[[#This Row],[الكمية 
المنتجة
/م3
 ]]),0)</f>
        <v>0</v>
      </c>
      <c r="AE722" s="29">
        <f>IFERROR((Table1[[#This Row],[الهالك
/م3]]/Table1[[#This Row],[إجمالى الإستهلاك
/م3]]),0)</f>
        <v>0</v>
      </c>
      <c r="AG722" s="5">
        <f>IFERROR((Table1[[#This Row],[عدد
البلوكات]]*0.12),"")</f>
        <v>0.24</v>
      </c>
      <c r="AH72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722" s="59">
        <f>IFERROR(Table1[[#This Row],[Plan Hour]]/Table1[[#This Row],[ساعات
العمل
الفعلية]],0)</f>
        <v>0</v>
      </c>
      <c r="AK722" s="1">
        <f>IFERROR((Table1[[#This Row],[الكمية 
الفعلية
/م3]]-Table1[[#This Row],[الكمية 
المنتجة
/م3
 ]]),"")</f>
        <v>0</v>
      </c>
      <c r="AU722" s="18"/>
      <c r="AV722" s="18"/>
      <c r="AW722" s="1"/>
      <c r="AX722" s="1"/>
      <c r="AY722" s="1"/>
      <c r="AZ722" s="1"/>
      <c r="BA722" s="1"/>
      <c r="BB722" s="1" t="e">
        <f t="shared" si="99"/>
        <v>#DIV/0!</v>
      </c>
      <c r="BC722" s="1"/>
      <c r="BD722" s="1" t="e">
        <f t="shared" si="101"/>
        <v>#DIV/0!</v>
      </c>
      <c r="BE722" s="1"/>
      <c r="BF722" s="33">
        <f t="shared" si="100"/>
        <v>0</v>
      </c>
      <c r="BG722" s="11" t="e">
        <f t="shared" si="93"/>
        <v>#DIV/0!</v>
      </c>
      <c r="CB722"/>
      <c r="CC722"/>
      <c r="CD722"/>
      <c r="CE722" s="83"/>
      <c r="CF722"/>
      <c r="CG722"/>
      <c r="CH722"/>
      <c r="CI722"/>
      <c r="CJ722"/>
      <c r="CK722"/>
      <c r="CL722"/>
      <c r="CM722"/>
      <c r="CN722"/>
      <c r="CO722"/>
      <c r="CP722"/>
    </row>
    <row r="723" spans="1:94" ht="22.5" customHeight="1">
      <c r="A723" s="22">
        <v>44249</v>
      </c>
      <c r="B723" s="9" t="str">
        <f>TEXT(Table1[[#This Row],[Date]],"dddd")</f>
        <v>الإثنين</v>
      </c>
      <c r="C723" s="9">
        <f>WEEKNUM(Table1[[#This Row],[Date]],16)</f>
        <v>9</v>
      </c>
      <c r="D723" s="9" t="str">
        <f>TEXT(Table1[[#This Row],[Date]],"mmmm")</f>
        <v>فبراير</v>
      </c>
      <c r="E723" s="9" t="str">
        <f>TEXT(Table1[[#This Row],[Date]],"yyyy")</f>
        <v>2021</v>
      </c>
      <c r="F723" s="9" t="s">
        <v>8</v>
      </c>
      <c r="G723" s="9">
        <v>755</v>
      </c>
      <c r="H723" s="9" t="s">
        <v>219</v>
      </c>
      <c r="I723" s="9" t="s">
        <v>86</v>
      </c>
      <c r="J723" s="3">
        <f>IFERROR(VLOOKUP(Table1[[#This Row],[FoamType]],$CB$1:$CC$25,2,FALSE),0)</f>
        <v>3</v>
      </c>
      <c r="K723" s="9">
        <v>200</v>
      </c>
      <c r="L723" s="9">
        <v>100</v>
      </c>
      <c r="M723" s="9">
        <v>2</v>
      </c>
      <c r="N723" s="9"/>
      <c r="O723" s="9"/>
      <c r="P723" s="9"/>
      <c r="Q723" s="9">
        <v>10</v>
      </c>
      <c r="R723" s="9">
        <v>120</v>
      </c>
      <c r="S723" s="9">
        <v>2.2000000000000002</v>
      </c>
      <c r="T723" s="3">
        <f t="shared" si="104"/>
        <v>5.28</v>
      </c>
      <c r="U723" s="4">
        <f t="shared" si="105"/>
        <v>4.8</v>
      </c>
      <c r="W723" s="9">
        <v>10</v>
      </c>
      <c r="X723" s="9">
        <f>IFERROR(   Table1[[#This Row],[البلوكات /م3]]+Table1[[#This Row],[البواقى
 المنصرفه
/م3]]-Table1[[#This Row],[البواقى
/م3]],0)</f>
        <v>5.3599999999999994</v>
      </c>
      <c r="Y723" s="9">
        <f t="shared" si="96"/>
        <v>21.96</v>
      </c>
      <c r="Z723" s="9">
        <v>3</v>
      </c>
      <c r="AA723" s="9">
        <v>0</v>
      </c>
      <c r="AB723" s="9">
        <v>10</v>
      </c>
      <c r="AC723" s="9">
        <v>16.600000000000001</v>
      </c>
      <c r="AD723" s="9">
        <f>IFERROR((Table1[[#This Row],[إجمالى الإستهلاك
/م3]]-Table1[[#This Row],[الكمية 
المنتجة
/م3
 ]]),0)</f>
        <v>0.55999999999999961</v>
      </c>
      <c r="AE723" s="29">
        <f>IFERROR((Table1[[#This Row],[الهالك
/م3]]/Table1[[#This Row],[إجمالى الإستهلاك
/م3]]),0)</f>
        <v>0.10447761194029845</v>
      </c>
      <c r="AF723" s="9"/>
      <c r="AG723" s="9">
        <f>IFERROR((Table1[[#This Row],[عدد
البلوكات]]*0.12),"")</f>
        <v>0.36</v>
      </c>
      <c r="AH723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1.5999999999999999</v>
      </c>
      <c r="AI723" s="9">
        <v>82</v>
      </c>
      <c r="AJ723" s="60">
        <f>IFERROR(Table1[[#This Row],[Plan Hour]]/Table1[[#This Row],[ساعات
العمل
الفعلية]],0)</f>
        <v>1.9512195121951219E-2</v>
      </c>
      <c r="AK723" s="9">
        <f>IFERROR((Table1[[#This Row],[الكمية 
الفعلية
/م3]]-Table1[[#This Row],[الكمية 
المنتجة
/م3
 ]]),"")</f>
        <v>0.48000000000000043</v>
      </c>
      <c r="AL723" s="9">
        <v>1.25</v>
      </c>
      <c r="AM723" s="9"/>
      <c r="AN723" s="9"/>
      <c r="AO723" s="9"/>
      <c r="AP723" s="9">
        <v>1.25</v>
      </c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 t="e">
        <f t="shared" si="99"/>
        <v>#DIV/0!</v>
      </c>
      <c r="BC723" s="9"/>
      <c r="BD723" s="9" t="e">
        <f t="shared" si="101"/>
        <v>#DIV/0!</v>
      </c>
      <c r="BE723" s="9"/>
      <c r="BF723" s="9">
        <f t="shared" si="100"/>
        <v>0</v>
      </c>
      <c r="BG723" s="9" t="e">
        <f t="shared" si="93"/>
        <v>#DIV/0!</v>
      </c>
      <c r="CB723"/>
      <c r="CC723"/>
      <c r="CD723"/>
      <c r="CE723" s="83"/>
      <c r="CF723"/>
      <c r="CG723"/>
      <c r="CH723"/>
      <c r="CI723"/>
      <c r="CJ723"/>
      <c r="CK723"/>
      <c r="CL723"/>
      <c r="CM723"/>
      <c r="CN723"/>
      <c r="CO723"/>
      <c r="CP723"/>
    </row>
    <row r="724" spans="1:94" ht="22.5" customHeight="1">
      <c r="A724" s="22">
        <v>44249</v>
      </c>
      <c r="B724" s="3" t="str">
        <f>TEXT(Table1[[#This Row],[Date]],"dddd")</f>
        <v>الإثنين</v>
      </c>
      <c r="C724" s="3">
        <f>WEEKNUM(Table1[[#This Row],[Date]],16)</f>
        <v>9</v>
      </c>
      <c r="D724" s="3" t="str">
        <f>TEXT(Table1[[#This Row],[Date]],"mmmm")</f>
        <v>فبراير</v>
      </c>
      <c r="E724" s="3" t="str">
        <f>TEXT(Table1[[#This Row],[Date]],"yyyy")</f>
        <v>2021</v>
      </c>
      <c r="F724" s="3" t="s">
        <v>8</v>
      </c>
      <c r="G724" s="3">
        <v>755</v>
      </c>
      <c r="H724" s="5" t="s">
        <v>219</v>
      </c>
      <c r="I724" s="3" t="s">
        <v>86</v>
      </c>
      <c r="J724" s="3">
        <f>IFERROR(VLOOKUP(Table1[[#This Row],[FoamType]],$CB$1:$CC$25,2,FALSE),0)</f>
        <v>3</v>
      </c>
      <c r="K724" s="3">
        <v>200</v>
      </c>
      <c r="L724" s="3">
        <v>100</v>
      </c>
      <c r="M724" s="3">
        <v>5</v>
      </c>
      <c r="Q724" s="15">
        <v>10</v>
      </c>
      <c r="R724" s="3">
        <v>120</v>
      </c>
      <c r="S724" s="3">
        <v>5.2</v>
      </c>
      <c r="T724" s="3">
        <f t="shared" si="104"/>
        <v>12.48</v>
      </c>
      <c r="U724" s="4">
        <f t="shared" si="105"/>
        <v>12</v>
      </c>
      <c r="W724" s="4">
        <v>12</v>
      </c>
      <c r="X724" s="4">
        <f>IFERROR(   Table1[[#This Row],[البلوكات /م3]]+Table1[[#This Row],[البواقى
 المنصرفه
/م3]]-Table1[[#This Row],[البواقى
/م3]],0)</f>
        <v>14.64</v>
      </c>
      <c r="Y724" s="21">
        <f t="shared" si="96"/>
        <v>14.64</v>
      </c>
      <c r="Z724" s="3">
        <v>2</v>
      </c>
      <c r="AA724" s="12">
        <v>0</v>
      </c>
      <c r="AB724" s="15">
        <v>12</v>
      </c>
      <c r="AC724" s="20">
        <v>0</v>
      </c>
      <c r="AD724" s="9">
        <f>IFERROR((Table1[[#This Row],[إجمالى الإستهلاك
/م3]]-Table1[[#This Row],[الكمية 
المنتجة
/م3
 ]]),0)</f>
        <v>2.6400000000000006</v>
      </c>
      <c r="AE724" s="29">
        <f>IFERROR((Table1[[#This Row],[الهالك
/م3]]/Table1[[#This Row],[إجمالى الإستهلاك
/م3]]),0)</f>
        <v>0.18032786885245905</v>
      </c>
      <c r="AG724" s="5">
        <f>IFERROR((Table1[[#This Row],[عدد
البلوكات]]*0.12),"")</f>
        <v>0.24</v>
      </c>
      <c r="AH72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724" s="59">
        <f>IFERROR(Table1[[#This Row],[Plan Hour]]/Table1[[#This Row],[ساعات
العمل
الفعلية]],0)</f>
        <v>0</v>
      </c>
      <c r="AK724" s="1">
        <f>IFERROR((Table1[[#This Row],[الكمية 
الفعلية
/م3]]-Table1[[#This Row],[الكمية 
المنتجة
/م3
 ]]),"")</f>
        <v>0.48000000000000043</v>
      </c>
      <c r="AU724" s="18"/>
      <c r="AV724" s="18"/>
      <c r="AW724" s="1"/>
      <c r="AX724" s="1"/>
      <c r="AY724" s="1"/>
      <c r="AZ724" s="1"/>
      <c r="BA724" s="1"/>
      <c r="BB724" s="1" t="e">
        <f t="shared" si="99"/>
        <v>#DIV/0!</v>
      </c>
      <c r="BC724" s="1"/>
      <c r="BD724" s="1" t="e">
        <f t="shared" si="101"/>
        <v>#DIV/0!</v>
      </c>
      <c r="BE724" s="1"/>
      <c r="BF724" s="33">
        <f t="shared" si="100"/>
        <v>0</v>
      </c>
      <c r="BG724" s="11" t="e">
        <f t="shared" ref="BG724:BG789" si="106">(BD724*BE724)/7.32</f>
        <v>#DIV/0!</v>
      </c>
      <c r="CB724"/>
      <c r="CC724"/>
      <c r="CD724"/>
      <c r="CE724" s="83"/>
      <c r="CF724"/>
      <c r="CG724"/>
      <c r="CH724"/>
      <c r="CI724"/>
      <c r="CJ724"/>
      <c r="CK724"/>
      <c r="CL724"/>
      <c r="CM724"/>
      <c r="CN724"/>
      <c r="CO724"/>
      <c r="CP724"/>
    </row>
    <row r="725" spans="1:94" ht="22.5" customHeight="1">
      <c r="A725" s="22">
        <v>44249</v>
      </c>
      <c r="B725" s="3" t="str">
        <f>TEXT(Table1[[#This Row],[Date]],"dddd")</f>
        <v>الإثنين</v>
      </c>
      <c r="C725" s="3">
        <f>WEEKNUM(Table1[[#This Row],[Date]],16)</f>
        <v>9</v>
      </c>
      <c r="D725" s="3" t="str">
        <f>TEXT(Table1[[#This Row],[Date]],"mmmm")</f>
        <v>فبراير</v>
      </c>
      <c r="E725" s="3" t="str">
        <f>TEXT(Table1[[#This Row],[Date]],"yyyy")</f>
        <v>2021</v>
      </c>
      <c r="F725" s="3" t="s">
        <v>8</v>
      </c>
      <c r="G725" s="3">
        <v>818</v>
      </c>
      <c r="H725" s="5" t="s">
        <v>228</v>
      </c>
      <c r="I725" s="3" t="s">
        <v>96</v>
      </c>
      <c r="J725" s="3">
        <f>IFERROR(VLOOKUP(Table1[[#This Row],[FoamType]],$CB$1:$CC$25,2,FALSE),0)</f>
        <v>200</v>
      </c>
      <c r="K725" s="3">
        <v>30</v>
      </c>
      <c r="L725" s="3">
        <v>10</v>
      </c>
      <c r="M725" s="3">
        <v>10</v>
      </c>
      <c r="Q725" s="15" t="s">
        <v>4</v>
      </c>
      <c r="R725" s="3">
        <v>2000</v>
      </c>
      <c r="S725" s="3">
        <v>10.1</v>
      </c>
      <c r="T725" s="3">
        <f t="shared" si="104"/>
        <v>6.06</v>
      </c>
      <c r="U725" s="4">
        <f t="shared" si="105"/>
        <v>6</v>
      </c>
      <c r="W725" s="4" t="s">
        <v>4</v>
      </c>
      <c r="X725" s="4">
        <f>IFERROR(   Table1[[#This Row],[البلوكات /م3]]+Table1[[#This Row],[البواقى
 المنصرفه
/م3]]-Table1[[#This Row],[البواقى
/م3]],0)</f>
        <v>6.52</v>
      </c>
      <c r="Y725" s="21">
        <f t="shared" si="96"/>
        <v>7.32</v>
      </c>
      <c r="Z725" s="3">
        <v>1</v>
      </c>
      <c r="AA725" s="12">
        <v>1.6</v>
      </c>
      <c r="AB725" s="15" t="s">
        <v>4</v>
      </c>
      <c r="AC725" s="20">
        <v>2.4</v>
      </c>
      <c r="AD725" s="9">
        <f>IFERROR((Table1[[#This Row],[إجمالى الإستهلاك
/م3]]-Table1[[#This Row],[الكمية 
المنتجة
/م3
 ]]),0)</f>
        <v>0.51999999999999957</v>
      </c>
      <c r="AE725" s="29">
        <f>IFERROR((Table1[[#This Row],[الهالك
/م3]]/Table1[[#This Row],[إجمالى الإستهلاك
/م3]]),0)</f>
        <v>7.9754601226993807E-2</v>
      </c>
      <c r="AG725" s="5">
        <f>IFERROR((Table1[[#This Row],[عدد
البلوكات]]*0.12),"")</f>
        <v>0.12</v>
      </c>
      <c r="AH72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</v>
      </c>
      <c r="AJ725" s="59">
        <f>IFERROR(Table1[[#This Row],[Plan Hour]]/Table1[[#This Row],[ساعات
العمل
الفعلية]],0)</f>
        <v>0</v>
      </c>
      <c r="AK725" s="1">
        <f>IFERROR((Table1[[#This Row],[الكمية 
الفعلية
/م3]]-Table1[[#This Row],[الكمية 
المنتجة
/م3
 ]]),"")</f>
        <v>5.9999999999999609E-2</v>
      </c>
      <c r="AU725" s="18"/>
      <c r="AV725" s="18"/>
      <c r="AW725" s="1"/>
      <c r="AX725" s="1"/>
      <c r="AY725" s="1"/>
      <c r="AZ725" s="1"/>
      <c r="BA725" s="1"/>
      <c r="BB725" s="1" t="e">
        <f t="shared" si="99"/>
        <v>#DIV/0!</v>
      </c>
      <c r="BC725" s="1"/>
      <c r="BD725" s="1" t="e">
        <f t="shared" si="101"/>
        <v>#DIV/0!</v>
      </c>
      <c r="BE725" s="1"/>
      <c r="BF725" s="33">
        <f t="shared" si="100"/>
        <v>0</v>
      </c>
      <c r="BG725" s="11" t="e">
        <f t="shared" si="106"/>
        <v>#DIV/0!</v>
      </c>
      <c r="CB725"/>
      <c r="CC725"/>
      <c r="CD725"/>
      <c r="CE725" s="83"/>
      <c r="CF725"/>
      <c r="CG725"/>
      <c r="CH725"/>
      <c r="CI725"/>
      <c r="CJ725"/>
      <c r="CK725"/>
      <c r="CL725"/>
      <c r="CM725"/>
      <c r="CN725"/>
      <c r="CO725"/>
      <c r="CP725"/>
    </row>
    <row r="726" spans="1:94" ht="22.5" customHeight="1">
      <c r="A726" s="22">
        <v>44249</v>
      </c>
      <c r="B726" s="3" t="str">
        <f>TEXT(Table1[[#This Row],[Date]],"dddd")</f>
        <v>الإثنين</v>
      </c>
      <c r="C726" s="3">
        <f>WEEKNUM(Table1[[#This Row],[Date]],16)</f>
        <v>9</v>
      </c>
      <c r="D726" s="3" t="str">
        <f>TEXT(Table1[[#This Row],[Date]],"mmmm")</f>
        <v>فبراير</v>
      </c>
      <c r="E726" s="3" t="str">
        <f>TEXT(Table1[[#This Row],[Date]],"yyyy")</f>
        <v>2021</v>
      </c>
      <c r="F726" s="3" t="s">
        <v>8</v>
      </c>
      <c r="G726" s="3">
        <v>823</v>
      </c>
      <c r="H726" s="5" t="s">
        <v>57</v>
      </c>
      <c r="I726" s="3" t="s">
        <v>92</v>
      </c>
      <c r="J726" s="3">
        <f>IFERROR(VLOOKUP(Table1[[#This Row],[FoamType]],$CB$1:$CC$25,2,FALSE),0)</f>
        <v>0.6</v>
      </c>
      <c r="K726" s="3">
        <v>45</v>
      </c>
      <c r="L726" s="3">
        <v>9</v>
      </c>
      <c r="M726" s="3">
        <v>4</v>
      </c>
      <c r="Q726" s="15">
        <v>12</v>
      </c>
      <c r="R726" s="3">
        <v>2500</v>
      </c>
      <c r="S726" s="3">
        <v>4.0999999999999996</v>
      </c>
      <c r="T726" s="3">
        <f t="shared" si="104"/>
        <v>4.1512499999999992</v>
      </c>
      <c r="U726" s="4">
        <f t="shared" si="105"/>
        <v>4.05</v>
      </c>
      <c r="W726" s="4">
        <v>12</v>
      </c>
      <c r="X726" s="4">
        <f>IFERROR(   Table1[[#This Row],[البلوكات /م3]]+Table1[[#This Row],[البواقى
 المنصرفه
/م3]]-Table1[[#This Row],[البواقى
/م3]],0)</f>
        <v>28.03</v>
      </c>
      <c r="Y726" s="21">
        <f t="shared" si="96"/>
        <v>29.28</v>
      </c>
      <c r="Z726" s="3">
        <v>4</v>
      </c>
      <c r="AA726" s="12">
        <v>0</v>
      </c>
      <c r="AB726" s="15">
        <v>12</v>
      </c>
      <c r="AC726" s="20">
        <v>1.25</v>
      </c>
      <c r="AD726" s="9">
        <f>IFERROR((Table1[[#This Row],[إجمالى الإستهلاك
/م3]]-Table1[[#This Row],[الكمية 
المنتجة
/م3
 ]]),0)</f>
        <v>23.98</v>
      </c>
      <c r="AE726" s="29">
        <f>IFERROR((Table1[[#This Row],[الهالك
/م3]]/Table1[[#This Row],[إجمالى الإستهلاك
/م3]]),0)</f>
        <v>0.85551195148055648</v>
      </c>
      <c r="AG726" s="5">
        <f>IFERROR((Table1[[#This Row],[عدد
البلوكات]]*0.12),"")</f>
        <v>0.48</v>
      </c>
      <c r="AH72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6.75</v>
      </c>
      <c r="AJ726" s="59">
        <f>IFERROR(Table1[[#This Row],[Plan Hour]]/Table1[[#This Row],[ساعات
العمل
الفعلية]],0)</f>
        <v>0</v>
      </c>
      <c r="AK726" s="1">
        <f>IFERROR((Table1[[#This Row],[الكمية 
الفعلية
/م3]]-Table1[[#This Row],[الكمية 
المنتجة
/م3
 ]]),"")</f>
        <v>0.1012499999999994</v>
      </c>
      <c r="AU726" s="18"/>
      <c r="AV726" s="18"/>
      <c r="AW726" s="1"/>
      <c r="AX726" s="1"/>
      <c r="AY726" s="1"/>
      <c r="AZ726" s="1"/>
      <c r="BA726" s="1"/>
      <c r="BB726" s="1" t="e">
        <f t="shared" si="99"/>
        <v>#DIV/0!</v>
      </c>
      <c r="BC726" s="1"/>
      <c r="BD726" s="1" t="e">
        <f t="shared" si="101"/>
        <v>#DIV/0!</v>
      </c>
      <c r="BE726" s="1"/>
      <c r="BF726" s="33">
        <f t="shared" si="100"/>
        <v>0</v>
      </c>
      <c r="BG726" s="11" t="e">
        <f t="shared" si="106"/>
        <v>#DIV/0!</v>
      </c>
      <c r="CB726"/>
      <c r="CC726"/>
      <c r="CD726"/>
      <c r="CE726" s="83"/>
      <c r="CF726"/>
      <c r="CG726"/>
      <c r="CH726"/>
      <c r="CI726"/>
      <c r="CJ726"/>
      <c r="CK726"/>
      <c r="CL726"/>
      <c r="CM726"/>
      <c r="CN726"/>
      <c r="CO726"/>
      <c r="CP726"/>
    </row>
    <row r="727" spans="1:94" ht="22.5" customHeight="1">
      <c r="A727" s="22">
        <v>44249</v>
      </c>
      <c r="B727" s="3" t="str">
        <f>TEXT(Table1[[#This Row],[Date]],"dddd")</f>
        <v>الإثنين</v>
      </c>
      <c r="C727" s="3">
        <f>WEEKNUM(Table1[[#This Row],[Date]],16)</f>
        <v>9</v>
      </c>
      <c r="D727" s="3" t="str">
        <f>TEXT(Table1[[#This Row],[Date]],"mmmm")</f>
        <v>فبراير</v>
      </c>
      <c r="E727" s="3" t="str">
        <f>TEXT(Table1[[#This Row],[Date]],"yyyy")</f>
        <v>2021</v>
      </c>
      <c r="F727" s="3" t="s">
        <v>8</v>
      </c>
      <c r="G727" s="3">
        <v>551</v>
      </c>
      <c r="H727" s="5" t="s">
        <v>57</v>
      </c>
      <c r="I727" s="3" t="s">
        <v>92</v>
      </c>
      <c r="J727" s="3">
        <f>IFERROR(VLOOKUP(Table1[[#This Row],[FoamType]],$CB$1:$CC$25,2,FALSE),0)</f>
        <v>0.6</v>
      </c>
      <c r="K727" s="3">
        <v>46</v>
      </c>
      <c r="L727" s="3">
        <v>34</v>
      </c>
      <c r="M727" s="3">
        <v>2</v>
      </c>
      <c r="Q727" s="15">
        <v>12</v>
      </c>
      <c r="R727" s="3">
        <v>7500</v>
      </c>
      <c r="S727" s="3">
        <v>2.1</v>
      </c>
      <c r="T727" s="3">
        <f t="shared" si="104"/>
        <v>24.632999999999999</v>
      </c>
      <c r="U727" s="4">
        <f t="shared" si="105"/>
        <v>23.46</v>
      </c>
      <c r="X727" s="4">
        <f>IFERROR(   Table1[[#This Row],[البلوكات /م3]]+Table1[[#This Row],[البواقى
 المنصرفه
/م3]]-Table1[[#This Row],[البواقى
/م3]],0)</f>
        <v>0</v>
      </c>
      <c r="Y727" s="21">
        <f t="shared" si="96"/>
        <v>0</v>
      </c>
      <c r="AB727" s="15"/>
      <c r="AD727" s="9">
        <f>IFERROR((Table1[[#This Row],[إجمالى الإستهلاك
/م3]]-Table1[[#This Row],[الكمية 
المنتجة
/م3
 ]]),0)</f>
        <v>-23.46</v>
      </c>
      <c r="AE727" s="29">
        <f>IFERROR((Table1[[#This Row],[الهالك
/م3]]/Table1[[#This Row],[إجمالى الإستهلاك
/م3]]),0)</f>
        <v>0</v>
      </c>
      <c r="AG727" s="5">
        <f>IFERROR((Table1[[#This Row],[عدد
البلوكات]]*0.12),"")</f>
        <v>0</v>
      </c>
      <c r="AH72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39.1</v>
      </c>
      <c r="AJ727" s="59">
        <f>IFERROR(Table1[[#This Row],[Plan Hour]]/Table1[[#This Row],[ساعات
العمل
الفعلية]],0)</f>
        <v>0</v>
      </c>
      <c r="AK727" s="1">
        <f>IFERROR((Table1[[#This Row],[الكمية 
الفعلية
/م3]]-Table1[[#This Row],[الكمية 
المنتجة
/م3
 ]]),"")</f>
        <v>1.1729999999999983</v>
      </c>
      <c r="AU727" s="18"/>
      <c r="AV727" s="18"/>
      <c r="AW727" s="1"/>
      <c r="AX727" s="1"/>
      <c r="AY727" s="1"/>
      <c r="AZ727" s="1"/>
      <c r="BA727" s="1"/>
      <c r="BB727" s="1" t="e">
        <f t="shared" si="99"/>
        <v>#DIV/0!</v>
      </c>
      <c r="BC727" s="1"/>
      <c r="BD727" s="1" t="e">
        <f t="shared" si="101"/>
        <v>#DIV/0!</v>
      </c>
      <c r="BE727" s="1"/>
      <c r="BF727" s="33">
        <f t="shared" si="100"/>
        <v>0</v>
      </c>
      <c r="BG727" s="11" t="e">
        <f t="shared" si="106"/>
        <v>#DIV/0!</v>
      </c>
      <c r="CB727"/>
      <c r="CC727"/>
      <c r="CD727"/>
      <c r="CE727" s="83"/>
      <c r="CF727"/>
      <c r="CG727"/>
      <c r="CH727"/>
      <c r="CI727"/>
      <c r="CJ727"/>
      <c r="CK727"/>
      <c r="CL727"/>
      <c r="CM727"/>
      <c r="CN727"/>
      <c r="CO727"/>
      <c r="CP727"/>
    </row>
    <row r="728" spans="1:94" ht="22.5" customHeight="1">
      <c r="A728" s="22">
        <v>44249</v>
      </c>
      <c r="B728" s="3" t="str">
        <f>TEXT(Table1[[#This Row],[Date]],"dddd")</f>
        <v>الإثنين</v>
      </c>
      <c r="C728" s="3">
        <f>WEEKNUM(Table1[[#This Row],[Date]],16)</f>
        <v>9</v>
      </c>
      <c r="D728" s="3" t="str">
        <f>TEXT(Table1[[#This Row],[Date]],"mmmm")</f>
        <v>فبراير</v>
      </c>
      <c r="E728" s="3" t="str">
        <f>TEXT(Table1[[#This Row],[Date]],"yyyy")</f>
        <v>2021</v>
      </c>
      <c r="F728" s="3" t="s">
        <v>8</v>
      </c>
      <c r="G728" s="3">
        <v>751</v>
      </c>
      <c r="H728" s="5" t="s">
        <v>226</v>
      </c>
      <c r="I728" s="3" t="s">
        <v>92</v>
      </c>
      <c r="J728" s="3">
        <f>IFERROR(VLOOKUP(Table1[[#This Row],[FoamType]],$CB$1:$CC$25,2,FALSE),0)</f>
        <v>0.6</v>
      </c>
      <c r="K728" s="3">
        <v>25</v>
      </c>
      <c r="L728" s="3">
        <v>15</v>
      </c>
      <c r="M728" s="3">
        <v>4</v>
      </c>
      <c r="Q728" s="15">
        <v>8</v>
      </c>
      <c r="S728" s="3">
        <v>4.2</v>
      </c>
      <c r="T728" s="3">
        <v>4</v>
      </c>
      <c r="U728" s="4">
        <v>3.86</v>
      </c>
      <c r="W728" s="4">
        <v>6</v>
      </c>
      <c r="X728" s="4">
        <f>IFERROR(   Table1[[#This Row],[البلوكات /م3]]+Table1[[#This Row],[البواقى
 المنصرفه
/م3]]-Table1[[#This Row],[البواقى
/م3]],0)</f>
        <v>4.42</v>
      </c>
      <c r="Y728" s="21">
        <f t="shared" si="96"/>
        <v>7.32</v>
      </c>
      <c r="Z728" s="3">
        <v>1</v>
      </c>
      <c r="AA728" s="12">
        <v>0</v>
      </c>
      <c r="AB728" s="15">
        <v>6</v>
      </c>
      <c r="AC728" s="20">
        <v>2.9</v>
      </c>
      <c r="AD728" s="9">
        <f>IFERROR((Table1[[#This Row],[إجمالى الإستهلاك
/م3]]-Table1[[#This Row],[الكمية 
المنتجة
/م3
 ]]),0)</f>
        <v>0.56000000000000005</v>
      </c>
      <c r="AE728" s="29">
        <f>IFERROR((Table1[[#This Row],[الهالك
/م3]]/Table1[[#This Row],[إجمالى الإستهلاك
/م3]]),0)</f>
        <v>0.12669683257918554</v>
      </c>
      <c r="AG728" s="5">
        <f>IFERROR((Table1[[#This Row],[عدد
البلوكات]]*0.12),"")</f>
        <v>0.12</v>
      </c>
      <c r="AH72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6.4333333333333336</v>
      </c>
      <c r="AJ728" s="59">
        <f>IFERROR(Table1[[#This Row],[Plan Hour]]/Table1[[#This Row],[ساعات
العمل
الفعلية]],0)</f>
        <v>0</v>
      </c>
      <c r="AK728" s="1">
        <f>IFERROR((Table1[[#This Row],[الكمية 
الفعلية
/م3]]-Table1[[#This Row],[الكمية 
المنتجة
/م3
 ]]),"")</f>
        <v>0.14000000000000012</v>
      </c>
      <c r="AU728" s="18"/>
      <c r="AV728" s="18"/>
      <c r="AW728" s="1"/>
      <c r="AX728" s="1"/>
      <c r="AY728" s="1"/>
      <c r="AZ728" s="1"/>
      <c r="BA728" s="1"/>
      <c r="BB728" s="1" t="e">
        <f t="shared" si="99"/>
        <v>#DIV/0!</v>
      </c>
      <c r="BC728" s="1"/>
      <c r="BD728" s="1" t="e">
        <f t="shared" si="101"/>
        <v>#DIV/0!</v>
      </c>
      <c r="BE728" s="1"/>
      <c r="BF728" s="33">
        <f t="shared" si="100"/>
        <v>0</v>
      </c>
      <c r="BG728" s="11" t="e">
        <f t="shared" si="106"/>
        <v>#DIV/0!</v>
      </c>
      <c r="CB728"/>
      <c r="CC728"/>
      <c r="CD728"/>
      <c r="CE728" s="83"/>
      <c r="CF728"/>
      <c r="CG728"/>
      <c r="CH728"/>
      <c r="CI728"/>
      <c r="CJ728"/>
      <c r="CK728"/>
      <c r="CL728"/>
      <c r="CM728"/>
      <c r="CN728"/>
      <c r="CO728"/>
      <c r="CP728"/>
    </row>
    <row r="729" spans="1:94" ht="22.5" customHeight="1">
      <c r="A729" s="22">
        <v>44249</v>
      </c>
      <c r="B729" s="3" t="str">
        <f>TEXT(Table1[[#This Row],[Date]],"dddd")</f>
        <v>الإثنين</v>
      </c>
      <c r="C729" s="3">
        <f>WEEKNUM(Table1[[#This Row],[Date]],16)</f>
        <v>9</v>
      </c>
      <c r="D729" s="3" t="str">
        <f>TEXT(Table1[[#This Row],[Date]],"mmmm")</f>
        <v>فبراير</v>
      </c>
      <c r="E729" s="3" t="str">
        <f>TEXT(Table1[[#This Row],[Date]],"yyyy")</f>
        <v>2021</v>
      </c>
      <c r="F729" s="3" t="s">
        <v>8</v>
      </c>
      <c r="G729" s="3">
        <v>547</v>
      </c>
      <c r="H729" s="5" t="s">
        <v>47</v>
      </c>
      <c r="I729" s="3" t="s">
        <v>92</v>
      </c>
      <c r="J729" s="3">
        <f>IFERROR(VLOOKUP(Table1[[#This Row],[FoamType]],$CB$1:$CC$25,2,FALSE),0)</f>
        <v>0.6</v>
      </c>
      <c r="K729" s="3">
        <v>10</v>
      </c>
      <c r="L729" s="3">
        <v>8</v>
      </c>
      <c r="M729" s="3">
        <v>4</v>
      </c>
      <c r="Q729" s="15">
        <v>35</v>
      </c>
      <c r="S729" s="3">
        <v>4.0999999999999996</v>
      </c>
      <c r="T729" s="3">
        <v>1.2</v>
      </c>
      <c r="U729" s="4">
        <v>1</v>
      </c>
      <c r="X729" s="4">
        <f>IFERROR(   Table1[[#This Row],[البلوكات /م3]]+Table1[[#This Row],[البواقى
 المنصرفه
/م3]]-Table1[[#This Row],[البواقى
/م3]],0)</f>
        <v>1</v>
      </c>
      <c r="Y729" s="21">
        <f t="shared" si="96"/>
        <v>0</v>
      </c>
      <c r="Z729" s="3">
        <v>0</v>
      </c>
      <c r="AA729" s="12">
        <v>1</v>
      </c>
      <c r="AB729" s="15">
        <v>30</v>
      </c>
      <c r="AC729" s="20">
        <v>0</v>
      </c>
      <c r="AD729" s="9">
        <f>IFERROR((Table1[[#This Row],[إجمالى الإستهلاك
/م3]]-Table1[[#This Row],[الكمية 
المنتجة
/م3
 ]]),0)</f>
        <v>0</v>
      </c>
      <c r="AE729" s="29">
        <f>IFERROR((Table1[[#This Row],[الهالك
/م3]]/Table1[[#This Row],[إجمالى الإستهلاك
/م3]]),0)</f>
        <v>0</v>
      </c>
      <c r="AG729" s="5">
        <f>IFERROR((Table1[[#This Row],[عدد
البلوكات]]*0.12),"")</f>
        <v>0</v>
      </c>
      <c r="AH72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1.6666666666666667</v>
      </c>
      <c r="AJ729" s="59">
        <f>IFERROR(Table1[[#This Row],[Plan Hour]]/Table1[[#This Row],[ساعات
العمل
الفعلية]],0)</f>
        <v>0</v>
      </c>
      <c r="AK729" s="1">
        <f>IFERROR((Table1[[#This Row],[الكمية 
الفعلية
/م3]]-Table1[[#This Row],[الكمية 
المنتجة
/م3
 ]]),"")</f>
        <v>0.19999999999999996</v>
      </c>
      <c r="AU729" s="18"/>
      <c r="AV729" s="18"/>
      <c r="AW729" s="1"/>
      <c r="AX729" s="1"/>
      <c r="AY729" s="1"/>
      <c r="AZ729" s="1"/>
      <c r="BA729" s="1"/>
      <c r="BB729" s="1" t="e">
        <f t="shared" si="99"/>
        <v>#DIV/0!</v>
      </c>
      <c r="BC729" s="1"/>
      <c r="BD729" s="1" t="e">
        <f t="shared" si="101"/>
        <v>#DIV/0!</v>
      </c>
      <c r="BE729" s="1"/>
      <c r="BF729" s="33">
        <f t="shared" si="100"/>
        <v>0</v>
      </c>
      <c r="BG729" s="11" t="e">
        <f t="shared" si="106"/>
        <v>#DIV/0!</v>
      </c>
      <c r="CB729"/>
      <c r="CC729"/>
      <c r="CD729"/>
      <c r="CE729" s="83"/>
      <c r="CF729"/>
      <c r="CG729"/>
      <c r="CH729"/>
      <c r="CI729"/>
      <c r="CJ729"/>
      <c r="CK729"/>
      <c r="CL729"/>
      <c r="CM729"/>
      <c r="CN729"/>
      <c r="CO729"/>
      <c r="CP729"/>
    </row>
    <row r="730" spans="1:94" ht="22.5" customHeight="1">
      <c r="A730" s="22">
        <v>44249</v>
      </c>
      <c r="B730" s="3" t="str">
        <f>TEXT(Table1[[#This Row],[Date]],"dddd")</f>
        <v>الإثنين</v>
      </c>
      <c r="C730" s="3">
        <f>WEEKNUM(Table1[[#This Row],[Date]],16)</f>
        <v>9</v>
      </c>
      <c r="D730" s="3" t="str">
        <f>TEXT(Table1[[#This Row],[Date]],"mmmm")</f>
        <v>فبراير</v>
      </c>
      <c r="E730" s="3" t="str">
        <f>TEXT(Table1[[#This Row],[Date]],"yyyy")</f>
        <v>2021</v>
      </c>
      <c r="F730" s="3" t="s">
        <v>8</v>
      </c>
      <c r="G730" s="3">
        <v>789</v>
      </c>
      <c r="J730" s="3">
        <f>IFERROR(VLOOKUP(Table1[[#This Row],[FoamType]],$CB$1:$CC$25,2,FALSE),0)</f>
        <v>0</v>
      </c>
      <c r="Q730" s="15">
        <v>12</v>
      </c>
      <c r="W730" s="4">
        <v>12</v>
      </c>
      <c r="X730" s="4">
        <f>IFERROR(   Table1[[#This Row],[البلوكات /م3]]+Table1[[#This Row],[البواقى
 المنصرفه
/م3]]-Table1[[#This Row],[البواقى
/م3]],0)</f>
        <v>0</v>
      </c>
      <c r="Y730" s="21">
        <f t="shared" si="96"/>
        <v>7.32</v>
      </c>
      <c r="Z730" s="3">
        <v>1</v>
      </c>
      <c r="AB730" s="15"/>
      <c r="AC730" s="20">
        <v>7.32</v>
      </c>
      <c r="AD730" s="9">
        <f>IFERROR((Table1[[#This Row],[إجمالى الإستهلاك
/م3]]-Table1[[#This Row],[الكمية 
المنتجة
/م3
 ]]),0)</f>
        <v>0</v>
      </c>
      <c r="AE730" s="29">
        <f>IFERROR((Table1[[#This Row],[الهالك
/م3]]/Table1[[#This Row],[إجمالى الإستهلاك
/م3]]),0)</f>
        <v>0</v>
      </c>
      <c r="AG730" s="5">
        <f>IFERROR((Table1[[#This Row],[عدد
البلوكات]]*0.12),"")</f>
        <v>0.12</v>
      </c>
      <c r="AH73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730" s="59">
        <f>IFERROR(Table1[[#This Row],[Plan Hour]]/Table1[[#This Row],[ساعات
العمل
الفعلية]],0)</f>
        <v>0</v>
      </c>
      <c r="AK730" s="1">
        <f>IFERROR((Table1[[#This Row],[الكمية 
الفعلية
/م3]]-Table1[[#This Row],[الكمية 
المنتجة
/م3
 ]]),"")</f>
        <v>0</v>
      </c>
      <c r="AU730" s="18"/>
      <c r="AV730" s="18"/>
      <c r="AW730" s="1"/>
      <c r="AX730" s="1"/>
      <c r="AY730" s="1"/>
      <c r="AZ730" s="1"/>
      <c r="BA730" s="1"/>
      <c r="BB730" s="1"/>
      <c r="BC730" s="1"/>
      <c r="BD730" s="1"/>
      <c r="BE730" s="1"/>
      <c r="BF730" s="33"/>
      <c r="BG730" s="11"/>
      <c r="CB730"/>
      <c r="CC730"/>
      <c r="CD730"/>
      <c r="CE730" s="83"/>
      <c r="CF730"/>
      <c r="CG730"/>
      <c r="CH730"/>
      <c r="CI730"/>
      <c r="CJ730"/>
      <c r="CK730"/>
      <c r="CL730"/>
      <c r="CM730"/>
      <c r="CN730"/>
      <c r="CO730"/>
      <c r="CP730"/>
    </row>
    <row r="731" spans="1:94" ht="22.5" customHeight="1">
      <c r="A731" s="22">
        <v>44249</v>
      </c>
      <c r="B731" s="9" t="str">
        <f>TEXT(Table1[[#This Row],[Date]],"dddd")</f>
        <v>الإثنين</v>
      </c>
      <c r="C731" s="9">
        <f>WEEKNUM(Table1[[#This Row],[Date]],16)</f>
        <v>9</v>
      </c>
      <c r="D731" s="9" t="str">
        <f>TEXT(Table1[[#This Row],[Date]],"mmmm")</f>
        <v>فبراير</v>
      </c>
      <c r="E731" s="9" t="str">
        <f>TEXT(Table1[[#This Row],[Date]],"yyyy")</f>
        <v>2021</v>
      </c>
      <c r="F731" s="9" t="s">
        <v>9</v>
      </c>
      <c r="G731" s="9">
        <v>748</v>
      </c>
      <c r="H731" s="9" t="s">
        <v>112</v>
      </c>
      <c r="I731" s="9" t="s">
        <v>91</v>
      </c>
      <c r="J731" s="3">
        <f>IFERROR(VLOOKUP(Table1[[#This Row],[FoamType]],$CB$1:$CC$25,2,FALSE),0)</f>
        <v>1</v>
      </c>
      <c r="K731" s="9">
        <v>98</v>
      </c>
      <c r="L731" s="9">
        <v>20</v>
      </c>
      <c r="M731" s="9">
        <v>2.5</v>
      </c>
      <c r="N731" s="9"/>
      <c r="O731" s="9"/>
      <c r="P731" s="9"/>
      <c r="Q731" s="9">
        <v>8</v>
      </c>
      <c r="R731" s="9">
        <v>2537</v>
      </c>
      <c r="S731" s="9">
        <v>2.7</v>
      </c>
      <c r="T731" s="9">
        <f t="shared" si="104"/>
        <v>13.425803999999999</v>
      </c>
      <c r="U731" s="9">
        <f t="shared" si="105"/>
        <v>12.4313</v>
      </c>
      <c r="V731" s="9"/>
      <c r="W731" s="9" t="s">
        <v>40</v>
      </c>
      <c r="X731" s="9">
        <f>IFERROR(   Table1[[#This Row],[البلوكات /م3]]+Table1[[#This Row],[البواقى
 المنصرفه
/م3]]-Table1[[#This Row],[البواقى
/م3]],0)</f>
        <v>15.860000000000001</v>
      </c>
      <c r="Y731" s="9">
        <f t="shared" si="96"/>
        <v>14.64</v>
      </c>
      <c r="Z731" s="9">
        <v>2</v>
      </c>
      <c r="AA731" s="9">
        <v>3.66</v>
      </c>
      <c r="AB731" s="9">
        <v>8</v>
      </c>
      <c r="AC731" s="9">
        <v>2.44</v>
      </c>
      <c r="AD731" s="9">
        <f>IFERROR((Table1[[#This Row],[إجمالى الإستهلاك
/م3]]-Table1[[#This Row],[الكمية 
المنتجة
/م3
 ]]),0)</f>
        <v>3.428700000000001</v>
      </c>
      <c r="AE731" s="29">
        <f>IFERROR((Table1[[#This Row],[الهالك
/م3]]/Table1[[#This Row],[إجمالى الإستهلاك
/م3]]),0)</f>
        <v>0.21618537200504417</v>
      </c>
      <c r="AF731" s="9"/>
      <c r="AG731" s="9">
        <f>IFERROR((Table1[[#This Row],[عدد
البلوكات]]*0.12),"")</f>
        <v>0.24</v>
      </c>
      <c r="AH731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12.4313</v>
      </c>
      <c r="AI731" s="9">
        <v>114</v>
      </c>
      <c r="AJ731" s="60">
        <f>IFERROR(Table1[[#This Row],[Plan Hour]]/Table1[[#This Row],[ساعات
العمل
الفعلية]],0)</f>
        <v>0.10904649122807018</v>
      </c>
      <c r="AK731" s="9">
        <f>IFERROR((Table1[[#This Row],[الكمية 
الفعلية
/م3]]-Table1[[#This Row],[الكمية 
المنتجة
/م3
 ]]),"")</f>
        <v>0.99450399999999917</v>
      </c>
      <c r="AL731" s="9"/>
      <c r="AM731" s="9"/>
      <c r="AN731" s="9">
        <v>1.5</v>
      </c>
      <c r="AO731" s="9"/>
      <c r="AP731" s="9">
        <v>1.5</v>
      </c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 t="e">
        <f t="shared" si="99"/>
        <v>#DIV/0!</v>
      </c>
      <c r="BC731" s="9"/>
      <c r="BD731" s="9" t="e">
        <f t="shared" si="101"/>
        <v>#DIV/0!</v>
      </c>
      <c r="BE731" s="9"/>
      <c r="BF731" s="9">
        <f t="shared" si="100"/>
        <v>0</v>
      </c>
      <c r="BG731" s="9" t="e">
        <f t="shared" si="106"/>
        <v>#DIV/0!</v>
      </c>
      <c r="CB731"/>
      <c r="CC731"/>
      <c r="CD731"/>
      <c r="CE731" s="83"/>
      <c r="CF731"/>
      <c r="CG731"/>
      <c r="CH731"/>
      <c r="CI731"/>
      <c r="CJ731"/>
      <c r="CK731"/>
      <c r="CL731"/>
      <c r="CM731"/>
      <c r="CN731"/>
      <c r="CO731"/>
      <c r="CP731"/>
    </row>
    <row r="732" spans="1:94" ht="22.5" customHeight="1">
      <c r="A732" s="22">
        <v>44249</v>
      </c>
      <c r="B732" s="3" t="str">
        <f>TEXT(Table1[[#This Row],[Date]],"dddd")</f>
        <v>الإثنين</v>
      </c>
      <c r="C732" s="3">
        <f>WEEKNUM(Table1[[#This Row],[Date]],16)</f>
        <v>9</v>
      </c>
      <c r="D732" s="3" t="str">
        <f>TEXT(Table1[[#This Row],[Date]],"mmmm")</f>
        <v>فبراير</v>
      </c>
      <c r="E732" s="3" t="str">
        <f>TEXT(Table1[[#This Row],[Date]],"yyyy")</f>
        <v>2021</v>
      </c>
      <c r="F732" s="3" t="s">
        <v>9</v>
      </c>
      <c r="G732" s="3">
        <v>795</v>
      </c>
      <c r="H732" s="5" t="s">
        <v>227</v>
      </c>
      <c r="I732" s="3" t="s">
        <v>91</v>
      </c>
      <c r="J732" s="3">
        <f>IFERROR(VLOOKUP(Table1[[#This Row],[FoamType]],$CB$1:$CC$25,2,FALSE),0)</f>
        <v>1</v>
      </c>
      <c r="K732" s="3">
        <v>100</v>
      </c>
      <c r="L732" s="3">
        <v>100</v>
      </c>
      <c r="M732" s="3">
        <v>4</v>
      </c>
      <c r="Q732" s="15" t="s">
        <v>45</v>
      </c>
      <c r="T732" s="3">
        <v>5.25</v>
      </c>
      <c r="U732" s="4">
        <v>5</v>
      </c>
      <c r="W732" s="4" t="s">
        <v>45</v>
      </c>
      <c r="X732" s="4">
        <f>IFERROR(   Table1[[#This Row],[البلوكات /م3]]+Table1[[#This Row],[البواقى
 المنصرفه
/م3]]-Table1[[#This Row],[البواقى
/م3]],0)</f>
        <v>5.32</v>
      </c>
      <c r="Y732" s="21">
        <f t="shared" si="96"/>
        <v>7.32</v>
      </c>
      <c r="Z732" s="3">
        <v>1</v>
      </c>
      <c r="AB732" s="15"/>
      <c r="AC732" s="20">
        <v>2</v>
      </c>
      <c r="AD732" s="9">
        <f>IFERROR((Table1[[#This Row],[إجمالى الإستهلاك
/م3]]-Table1[[#This Row],[الكمية 
المنتجة
/م3
 ]]),0)</f>
        <v>0.32000000000000028</v>
      </c>
      <c r="AE732" s="29">
        <f>IFERROR((Table1[[#This Row],[الهالك
/م3]]/Table1[[#This Row],[إجمالى الإستهلاك
/م3]]),0)</f>
        <v>6.0150375939849676E-2</v>
      </c>
      <c r="AG732" s="5">
        <f>IFERROR((Table1[[#This Row],[عدد
البلوكات]]*0.12),"")</f>
        <v>0.12</v>
      </c>
      <c r="AH73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732" s="59">
        <f>IFERROR(Table1[[#This Row],[Plan Hour]]/Table1[[#This Row],[ساعات
العمل
الفعلية]],0)</f>
        <v>0</v>
      </c>
      <c r="AK732" s="1">
        <f>IFERROR((Table1[[#This Row],[الكمية 
الفعلية
/م3]]-Table1[[#This Row],[الكمية 
المنتجة
/م3
 ]]),"")</f>
        <v>0.25</v>
      </c>
      <c r="AU732" s="18"/>
      <c r="AV732" s="18"/>
      <c r="AW732" s="1"/>
      <c r="AX732" s="1"/>
      <c r="AY732" s="1"/>
      <c r="AZ732" s="1"/>
      <c r="BA732" s="1"/>
      <c r="BB732" s="1" t="e">
        <f t="shared" si="99"/>
        <v>#DIV/0!</v>
      </c>
      <c r="BC732" s="1"/>
      <c r="BD732" s="1" t="e">
        <f t="shared" si="101"/>
        <v>#DIV/0!</v>
      </c>
      <c r="BE732" s="1"/>
      <c r="BF732" s="33">
        <f t="shared" si="100"/>
        <v>0</v>
      </c>
      <c r="BG732" s="11" t="e">
        <f t="shared" si="106"/>
        <v>#DIV/0!</v>
      </c>
      <c r="CB732"/>
      <c r="CC732"/>
      <c r="CD732"/>
      <c r="CE732" s="83"/>
      <c r="CF732"/>
      <c r="CG732"/>
      <c r="CH732"/>
      <c r="CI732"/>
      <c r="CJ732"/>
      <c r="CK732"/>
      <c r="CL732"/>
      <c r="CM732"/>
      <c r="CN732"/>
      <c r="CO732"/>
      <c r="CP732"/>
    </row>
    <row r="733" spans="1:94" ht="22.5" customHeight="1">
      <c r="A733" s="22">
        <v>44249</v>
      </c>
      <c r="B733" s="3" t="str">
        <f>TEXT(Table1[[#This Row],[Date]],"dddd")</f>
        <v>الإثنين</v>
      </c>
      <c r="C733" s="3">
        <f>WEEKNUM(Table1[[#This Row],[Date]],16)</f>
        <v>9</v>
      </c>
      <c r="D733" s="3" t="str">
        <f>TEXT(Table1[[#This Row],[Date]],"mmmm")</f>
        <v>فبراير</v>
      </c>
      <c r="E733" s="3" t="str">
        <f>TEXT(Table1[[#This Row],[Date]],"yyyy")</f>
        <v>2021</v>
      </c>
      <c r="F733" s="3" t="s">
        <v>9</v>
      </c>
      <c r="G733" s="3">
        <v>788</v>
      </c>
      <c r="H733" s="5" t="s">
        <v>225</v>
      </c>
      <c r="I733" s="3" t="s">
        <v>96</v>
      </c>
      <c r="J733" s="3">
        <f>IFERROR(VLOOKUP(Table1[[#This Row],[FoamType]],$CB$1:$CC$25,2,FALSE),0)</f>
        <v>200</v>
      </c>
      <c r="K733" s="3">
        <v>60</v>
      </c>
      <c r="L733" s="3">
        <v>9</v>
      </c>
      <c r="M733" s="3">
        <v>9</v>
      </c>
      <c r="Q733" s="15">
        <v>30</v>
      </c>
      <c r="R733" s="3">
        <v>400</v>
      </c>
      <c r="S733" s="3">
        <v>9.1</v>
      </c>
      <c r="T733" s="3">
        <f t="shared" si="104"/>
        <v>1.9656</v>
      </c>
      <c r="U733" s="4">
        <f t="shared" si="105"/>
        <v>1.944</v>
      </c>
      <c r="X733" s="4">
        <f>IFERROR(   Table1[[#This Row],[البلوكات /م3]]+Table1[[#This Row],[البواقى
 المنصرفه
/م3]]-Table1[[#This Row],[البواقى
/م3]],0)</f>
        <v>1.9499999999999993</v>
      </c>
      <c r="Y733" s="21">
        <f t="shared" si="96"/>
        <v>0</v>
      </c>
      <c r="Z733" s="3">
        <v>0</v>
      </c>
      <c r="AA733" s="12">
        <v>6.35</v>
      </c>
      <c r="AB733" s="15">
        <v>30</v>
      </c>
      <c r="AC733" s="20">
        <v>4.4000000000000004</v>
      </c>
      <c r="AD733" s="9">
        <f>IFERROR((Table1[[#This Row],[إجمالى الإستهلاك
/م3]]-Table1[[#This Row],[الكمية 
المنتجة
/م3
 ]]),0)</f>
        <v>5.9999999999993392E-3</v>
      </c>
      <c r="AE733" s="29">
        <f>IFERROR((Table1[[#This Row],[الهالك
/م3]]/Table1[[#This Row],[إجمالى الإستهلاك
/م3]]),0)</f>
        <v>3.0769230769227391E-3</v>
      </c>
      <c r="AG733" s="5">
        <f>IFERROR((Table1[[#This Row],[عدد
البلوكات]]*0.12),"")</f>
        <v>0</v>
      </c>
      <c r="AH73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733" s="59">
        <f>IFERROR(Table1[[#This Row],[Plan Hour]]/Table1[[#This Row],[ساعات
العمل
الفعلية]],0)</f>
        <v>0</v>
      </c>
      <c r="AK733" s="1">
        <f>IFERROR((Table1[[#This Row],[الكمية 
الفعلية
/م3]]-Table1[[#This Row],[الكمية 
المنتجة
/م3
 ]]),"")</f>
        <v>2.1600000000000064E-2</v>
      </c>
      <c r="AU733" s="18"/>
      <c r="AV733" s="18"/>
      <c r="AW733" s="1"/>
      <c r="AX733" s="1"/>
      <c r="AY733" s="1"/>
      <c r="AZ733" s="1"/>
      <c r="BA733" s="1"/>
      <c r="BB733" s="1" t="e">
        <f t="shared" si="99"/>
        <v>#DIV/0!</v>
      </c>
      <c r="BC733" s="1"/>
      <c r="BD733" s="1" t="e">
        <f t="shared" si="101"/>
        <v>#DIV/0!</v>
      </c>
      <c r="BE733" s="1"/>
      <c r="BF733" s="33">
        <f t="shared" si="100"/>
        <v>0</v>
      </c>
      <c r="BG733" s="11" t="e">
        <f t="shared" si="106"/>
        <v>#DIV/0!</v>
      </c>
      <c r="CB733"/>
      <c r="CC733"/>
      <c r="CD733"/>
      <c r="CE733" s="83"/>
      <c r="CF733"/>
      <c r="CG733"/>
      <c r="CH733"/>
      <c r="CI733"/>
      <c r="CJ733"/>
      <c r="CK733"/>
      <c r="CL733"/>
      <c r="CM733"/>
      <c r="CN733"/>
      <c r="CO733"/>
      <c r="CP733"/>
    </row>
    <row r="734" spans="1:94" ht="22.5" customHeight="1">
      <c r="A734" s="22">
        <v>44249</v>
      </c>
      <c r="B734" s="3" t="str">
        <f>TEXT(Table1[[#This Row],[Date]],"dddd")</f>
        <v>الإثنين</v>
      </c>
      <c r="C734" s="3">
        <f>WEEKNUM(Table1[[#This Row],[Date]],16)</f>
        <v>9</v>
      </c>
      <c r="D734" s="3" t="str">
        <f>TEXT(Table1[[#This Row],[Date]],"mmmm")</f>
        <v>فبراير</v>
      </c>
      <c r="E734" s="3" t="str">
        <f>TEXT(Table1[[#This Row],[Date]],"yyyy")</f>
        <v>2021</v>
      </c>
      <c r="F734" s="3" t="s">
        <v>9</v>
      </c>
      <c r="G734" s="3">
        <v>818</v>
      </c>
      <c r="H734" s="5" t="s">
        <v>228</v>
      </c>
      <c r="I734" s="3" t="s">
        <v>97</v>
      </c>
      <c r="J734" s="3">
        <f>IFERROR(VLOOKUP(Table1[[#This Row],[FoamType]],$CB$1:$CC$25,2,FALSE),0)</f>
        <v>100</v>
      </c>
      <c r="K734" s="3">
        <v>20</v>
      </c>
      <c r="L734" s="3">
        <v>10</v>
      </c>
      <c r="M734" s="3">
        <v>10</v>
      </c>
      <c r="Q734" s="15" t="s">
        <v>4</v>
      </c>
      <c r="R734" s="3">
        <v>2000</v>
      </c>
      <c r="S734" s="3">
        <v>10.1</v>
      </c>
      <c r="T734" s="3">
        <f t="shared" ref="T734:T799" si="107">K734*L734*R734*S734/1000000</f>
        <v>4.04</v>
      </c>
      <c r="U734" s="4">
        <f t="shared" ref="U734:U799" si="108">K734*L734*M734*R734/1000000</f>
        <v>4</v>
      </c>
      <c r="W734" s="4" t="s">
        <v>4</v>
      </c>
      <c r="X734" s="4">
        <f>IFERROR(   Table1[[#This Row],[البلوكات /م3]]+Table1[[#This Row],[البواقى
 المنصرفه
/م3]]-Table1[[#This Row],[البواقى
/م3]],0)</f>
        <v>4.32</v>
      </c>
      <c r="Y734" s="21">
        <f t="shared" si="96"/>
        <v>7.32</v>
      </c>
      <c r="Z734" s="3">
        <v>1</v>
      </c>
      <c r="AA734" s="12">
        <v>0</v>
      </c>
      <c r="AB734" s="15" t="s">
        <v>4</v>
      </c>
      <c r="AC734" s="20">
        <v>3</v>
      </c>
      <c r="AD734" s="9">
        <f>IFERROR((Table1[[#This Row],[إجمالى الإستهلاك
/م3]]-Table1[[#This Row],[الكمية 
المنتجة
/م3
 ]]),0)</f>
        <v>0.32000000000000028</v>
      </c>
      <c r="AE734" s="29">
        <f>IFERROR((Table1[[#This Row],[الهالك
/م3]]/Table1[[#This Row],[إجمالى الإستهلاك
/م3]]),0)</f>
        <v>7.4074074074074139E-2</v>
      </c>
      <c r="AG734" s="5">
        <f>IFERROR((Table1[[#This Row],[عدد
البلوكات]]*0.12),"")</f>
        <v>0.12</v>
      </c>
      <c r="AH73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20</v>
      </c>
      <c r="AJ734" s="59">
        <f>IFERROR(Table1[[#This Row],[Plan Hour]]/Table1[[#This Row],[ساعات
العمل
الفعلية]],0)</f>
        <v>0</v>
      </c>
      <c r="AK734" s="1">
        <f>IFERROR((Table1[[#This Row],[الكمية 
الفعلية
/م3]]-Table1[[#This Row],[الكمية 
المنتجة
/م3
 ]]),"")</f>
        <v>4.0000000000000036E-2</v>
      </c>
      <c r="AU734" s="18"/>
      <c r="AV734" s="18"/>
      <c r="AW734" s="1"/>
      <c r="AX734" s="1"/>
      <c r="AY734" s="1"/>
      <c r="AZ734" s="1"/>
      <c r="BA734" s="1"/>
      <c r="BB734" s="1" t="e">
        <f t="shared" si="99"/>
        <v>#DIV/0!</v>
      </c>
      <c r="BC734" s="1"/>
      <c r="BD734" s="1" t="e">
        <f t="shared" si="101"/>
        <v>#DIV/0!</v>
      </c>
      <c r="BE734" s="1"/>
      <c r="BF734" s="33">
        <f t="shared" si="100"/>
        <v>0</v>
      </c>
      <c r="BG734" s="11" t="e">
        <f t="shared" si="106"/>
        <v>#DIV/0!</v>
      </c>
      <c r="CB734"/>
      <c r="CC734"/>
      <c r="CD734"/>
      <c r="CE734" s="83"/>
      <c r="CF734"/>
      <c r="CG734"/>
      <c r="CH734"/>
      <c r="CI734"/>
      <c r="CJ734"/>
      <c r="CK734"/>
      <c r="CL734"/>
      <c r="CM734"/>
      <c r="CN734"/>
      <c r="CO734"/>
      <c r="CP734"/>
    </row>
    <row r="735" spans="1:94" ht="22.5" customHeight="1">
      <c r="A735" s="22">
        <v>44249</v>
      </c>
      <c r="B735" s="3" t="str">
        <f>TEXT(Table1[[#This Row],[Date]],"dddd")</f>
        <v>الإثنين</v>
      </c>
      <c r="C735" s="3">
        <f>WEEKNUM(Table1[[#This Row],[Date]],16)</f>
        <v>9</v>
      </c>
      <c r="D735" s="3" t="str">
        <f>TEXT(Table1[[#This Row],[Date]],"mmmm")</f>
        <v>فبراير</v>
      </c>
      <c r="E735" s="3" t="str">
        <f>TEXT(Table1[[#This Row],[Date]],"yyyy")</f>
        <v>2021</v>
      </c>
      <c r="F735" s="3" t="s">
        <v>9</v>
      </c>
      <c r="G735" s="3">
        <v>547</v>
      </c>
      <c r="H735" s="5" t="s">
        <v>47</v>
      </c>
      <c r="I735" s="3" t="s">
        <v>92</v>
      </c>
      <c r="J735" s="3">
        <f>IFERROR(VLOOKUP(Table1[[#This Row],[FoamType]],$CB$1:$CC$25,2,FALSE),0)</f>
        <v>0.6</v>
      </c>
      <c r="K735" s="3">
        <v>62.5</v>
      </c>
      <c r="L735" s="3">
        <v>5</v>
      </c>
      <c r="M735" s="3">
        <v>3</v>
      </c>
      <c r="Q735" s="15" t="s">
        <v>42</v>
      </c>
      <c r="S735" s="3">
        <v>3.1</v>
      </c>
      <c r="T735" s="3">
        <v>4.2</v>
      </c>
      <c r="U735" s="4">
        <v>4</v>
      </c>
      <c r="X735" s="4">
        <f>IFERROR(   Table1[[#This Row],[البلوكات /م3]]+Table1[[#This Row],[البواقى
 المنصرفه
/م3]]-Table1[[#This Row],[البواقى
/م3]],0)</f>
        <v>9.3000000000000007</v>
      </c>
      <c r="Y735" s="21">
        <f t="shared" si="96"/>
        <v>0</v>
      </c>
      <c r="Z735" s="3">
        <v>0</v>
      </c>
      <c r="AA735" s="12">
        <v>9.3000000000000007</v>
      </c>
      <c r="AB735" s="15">
        <v>35</v>
      </c>
      <c r="AC735" s="20">
        <v>0</v>
      </c>
      <c r="AD735" s="9">
        <f>IFERROR((Table1[[#This Row],[إجمالى الإستهلاك
/م3]]-Table1[[#This Row],[الكمية 
المنتجة
/م3
 ]]),0)</f>
        <v>5.3000000000000007</v>
      </c>
      <c r="AE735" s="29">
        <f>IFERROR((Table1[[#This Row],[الهالك
/م3]]/Table1[[#This Row],[إجمالى الإستهلاك
/م3]]),0)</f>
        <v>0.56989247311827962</v>
      </c>
      <c r="AG735" s="5">
        <f>IFERROR((Table1[[#This Row],[عدد
البلوكات]]*0.12),"")</f>
        <v>0</v>
      </c>
      <c r="AH73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6.666666666666667</v>
      </c>
      <c r="AJ735" s="59">
        <f>IFERROR(Table1[[#This Row],[Plan Hour]]/Table1[[#This Row],[ساعات
العمل
الفعلية]],0)</f>
        <v>0</v>
      </c>
      <c r="AK735" s="1">
        <f>IFERROR((Table1[[#This Row],[الكمية 
الفعلية
/م3]]-Table1[[#This Row],[الكمية 
المنتجة
/م3
 ]]),"")</f>
        <v>0.20000000000000018</v>
      </c>
      <c r="AU735" s="18"/>
      <c r="AV735" s="18"/>
      <c r="AW735" s="1"/>
      <c r="AX735" s="1"/>
      <c r="AY735" s="1"/>
      <c r="AZ735" s="1"/>
      <c r="BA735" s="1"/>
      <c r="BB735" s="1" t="e">
        <f t="shared" si="99"/>
        <v>#DIV/0!</v>
      </c>
      <c r="BC735" s="1"/>
      <c r="BD735" s="1" t="e">
        <f t="shared" si="101"/>
        <v>#DIV/0!</v>
      </c>
      <c r="BE735" s="1"/>
      <c r="BF735" s="33">
        <f t="shared" si="100"/>
        <v>0</v>
      </c>
      <c r="BG735" s="11" t="e">
        <f t="shared" si="106"/>
        <v>#DIV/0!</v>
      </c>
      <c r="CB735"/>
      <c r="CC735"/>
      <c r="CD735"/>
      <c r="CE735" s="83"/>
      <c r="CF735"/>
      <c r="CG735"/>
      <c r="CH735"/>
      <c r="CI735"/>
      <c r="CJ735"/>
      <c r="CK735"/>
      <c r="CL735"/>
      <c r="CM735"/>
      <c r="CN735"/>
      <c r="CO735"/>
      <c r="CP735"/>
    </row>
    <row r="736" spans="1:94" ht="22.5" customHeight="1">
      <c r="A736" s="22">
        <v>44249</v>
      </c>
      <c r="B736" s="3" t="str">
        <f>TEXT(Table1[[#This Row],[Date]],"dddd")</f>
        <v>الإثنين</v>
      </c>
      <c r="C736" s="3">
        <f>WEEKNUM(Table1[[#This Row],[Date]],16)</f>
        <v>9</v>
      </c>
      <c r="D736" s="3" t="str">
        <f>TEXT(Table1[[#This Row],[Date]],"mmmm")</f>
        <v>فبراير</v>
      </c>
      <c r="E736" s="3" t="str">
        <f>TEXT(Table1[[#This Row],[Date]],"yyyy")</f>
        <v>2021</v>
      </c>
      <c r="F736" s="3" t="s">
        <v>9</v>
      </c>
      <c r="G736" s="3">
        <v>547</v>
      </c>
      <c r="H736" s="5" t="s">
        <v>47</v>
      </c>
      <c r="I736" s="3" t="s">
        <v>92</v>
      </c>
      <c r="J736" s="3">
        <f>IFERROR(VLOOKUP(Table1[[#This Row],[FoamType]],$CB$1:$CC$25,2,FALSE),0)</f>
        <v>0.6</v>
      </c>
      <c r="K736" s="3">
        <v>10</v>
      </c>
      <c r="L736" s="3">
        <v>8</v>
      </c>
      <c r="M736" s="3">
        <v>4</v>
      </c>
      <c r="Q736" s="15" t="s">
        <v>42</v>
      </c>
      <c r="S736" s="3">
        <v>4.0999999999999996</v>
      </c>
      <c r="T736" s="3">
        <v>3.7</v>
      </c>
      <c r="U736" s="4">
        <v>3.5</v>
      </c>
      <c r="X736" s="4">
        <f>IFERROR(   Table1[[#This Row],[البلوكات /م3]]+Table1[[#This Row],[البواقى
 المنصرفه
/م3]]-Table1[[#This Row],[البواقى
/م3]],0)</f>
        <v>0</v>
      </c>
      <c r="Y736" s="21">
        <f t="shared" si="96"/>
        <v>0</v>
      </c>
      <c r="AB736" s="15"/>
      <c r="AD736" s="9">
        <f>IFERROR((Table1[[#This Row],[إجمالى الإستهلاك
/م3]]-Table1[[#This Row],[الكمية 
المنتجة
/م3
 ]]),0)</f>
        <v>-3.5</v>
      </c>
      <c r="AE736" s="29">
        <f>IFERROR((Table1[[#This Row],[الهالك
/م3]]/Table1[[#This Row],[إجمالى الإستهلاك
/م3]]),0)</f>
        <v>0</v>
      </c>
      <c r="AG736" s="5">
        <f>IFERROR((Table1[[#This Row],[عدد
البلوكات]]*0.12),"")</f>
        <v>0</v>
      </c>
      <c r="AH73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5.8333333333333339</v>
      </c>
      <c r="AJ736" s="59">
        <f>IFERROR(Table1[[#This Row],[Plan Hour]]/Table1[[#This Row],[ساعات
العمل
الفعلية]],0)</f>
        <v>0</v>
      </c>
      <c r="AK736" s="1">
        <f>IFERROR((Table1[[#This Row],[الكمية 
الفعلية
/م3]]-Table1[[#This Row],[الكمية 
المنتجة
/م3
 ]]),"")</f>
        <v>0.20000000000000018</v>
      </c>
      <c r="AU736" s="18"/>
      <c r="AV736" s="18"/>
      <c r="AW736" s="1"/>
      <c r="AX736" s="1"/>
      <c r="AY736" s="1"/>
      <c r="AZ736" s="1"/>
      <c r="BA736" s="1"/>
      <c r="BB736" s="1" t="e">
        <f t="shared" si="99"/>
        <v>#DIV/0!</v>
      </c>
      <c r="BC736" s="1"/>
      <c r="BD736" s="1" t="e">
        <f t="shared" si="101"/>
        <v>#DIV/0!</v>
      </c>
      <c r="BE736" s="1"/>
      <c r="BF736" s="33">
        <f t="shared" si="100"/>
        <v>0</v>
      </c>
      <c r="BG736" s="11" t="e">
        <f t="shared" si="106"/>
        <v>#DIV/0!</v>
      </c>
      <c r="CB736"/>
      <c r="CC736"/>
      <c r="CD736"/>
      <c r="CE736" s="83"/>
      <c r="CF736"/>
      <c r="CG736"/>
      <c r="CH736"/>
      <c r="CI736"/>
      <c r="CJ736"/>
      <c r="CK736"/>
      <c r="CL736"/>
      <c r="CM736"/>
      <c r="CN736"/>
      <c r="CO736"/>
      <c r="CP736"/>
    </row>
    <row r="737" spans="1:94" ht="22.5" customHeight="1">
      <c r="A737" s="22">
        <v>44249</v>
      </c>
      <c r="B737" s="3" t="str">
        <f>TEXT(Table1[[#This Row],[Date]],"dddd")</f>
        <v>الإثنين</v>
      </c>
      <c r="C737" s="3">
        <f>WEEKNUM(Table1[[#This Row],[Date]],16)</f>
        <v>9</v>
      </c>
      <c r="D737" s="3" t="str">
        <f>TEXT(Table1[[#This Row],[Date]],"mmmm")</f>
        <v>فبراير</v>
      </c>
      <c r="E737" s="3" t="str">
        <f>TEXT(Table1[[#This Row],[Date]],"yyyy")</f>
        <v>2021</v>
      </c>
      <c r="F737" s="3" t="s">
        <v>9</v>
      </c>
      <c r="G737" s="3">
        <v>547</v>
      </c>
      <c r="H737" s="5" t="s">
        <v>47</v>
      </c>
      <c r="I737" s="3" t="s">
        <v>92</v>
      </c>
      <c r="J737" s="3">
        <f>IFERROR(VLOOKUP(Table1[[#This Row],[FoamType]],$CB$1:$CC$25,2,FALSE),0)</f>
        <v>0.6</v>
      </c>
      <c r="K737" s="3">
        <v>60</v>
      </c>
      <c r="L737" s="3">
        <v>7</v>
      </c>
      <c r="M737" s="3">
        <v>7</v>
      </c>
      <c r="Q737" s="15" t="s">
        <v>42</v>
      </c>
      <c r="R737" s="3">
        <v>588</v>
      </c>
      <c r="S737" s="3">
        <v>7.1</v>
      </c>
      <c r="T737" s="3">
        <f t="shared" si="107"/>
        <v>1.7534160000000001</v>
      </c>
      <c r="U737" s="4">
        <f t="shared" si="108"/>
        <v>1.72872</v>
      </c>
      <c r="X737" s="4">
        <f>IFERROR(   Table1[[#This Row],[البلوكات /م3]]+Table1[[#This Row],[البواقى
 المنصرفه
/م3]]-Table1[[#This Row],[البواقى
/م3]],0)</f>
        <v>0</v>
      </c>
      <c r="Y737" s="21">
        <f t="shared" si="96"/>
        <v>0</v>
      </c>
      <c r="AB737" s="15"/>
      <c r="AD737" s="9">
        <f>IFERROR((Table1[[#This Row],[إجمالى الإستهلاك
/م3]]-Table1[[#This Row],[الكمية 
المنتجة
/م3
 ]]),0)</f>
        <v>-1.72872</v>
      </c>
      <c r="AE737" s="29">
        <f>IFERROR((Table1[[#This Row],[الهالك
/م3]]/Table1[[#This Row],[إجمالى الإستهلاك
/م3]]),0)</f>
        <v>0</v>
      </c>
      <c r="AG737" s="5">
        <f>IFERROR((Table1[[#This Row],[عدد
البلوكات]]*0.12),"")</f>
        <v>0</v>
      </c>
      <c r="AH73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2.8812000000000002</v>
      </c>
      <c r="AJ737" s="59">
        <f>IFERROR(Table1[[#This Row],[Plan Hour]]/Table1[[#This Row],[ساعات
العمل
الفعلية]],0)</f>
        <v>0</v>
      </c>
      <c r="AK737" s="1">
        <f>IFERROR((Table1[[#This Row],[الكمية 
الفعلية
/م3]]-Table1[[#This Row],[الكمية 
المنتجة
/م3
 ]]),"")</f>
        <v>2.4696000000000051E-2</v>
      </c>
      <c r="AU737" s="18"/>
      <c r="AV737" s="18"/>
      <c r="AW737" s="1"/>
      <c r="AX737" s="1"/>
      <c r="AY737" s="1"/>
      <c r="AZ737" s="1"/>
      <c r="BA737" s="1"/>
      <c r="BB737" s="1" t="e">
        <f t="shared" si="99"/>
        <v>#DIV/0!</v>
      </c>
      <c r="BC737" s="1"/>
      <c r="BD737" s="1" t="e">
        <f t="shared" si="101"/>
        <v>#DIV/0!</v>
      </c>
      <c r="BE737" s="1"/>
      <c r="BF737" s="33">
        <f t="shared" si="100"/>
        <v>0</v>
      </c>
      <c r="BG737" s="11" t="e">
        <f t="shared" si="106"/>
        <v>#DIV/0!</v>
      </c>
      <c r="CB737"/>
      <c r="CC737"/>
      <c r="CD737"/>
      <c r="CE737" s="83"/>
      <c r="CF737"/>
      <c r="CG737"/>
      <c r="CH737"/>
      <c r="CI737"/>
      <c r="CJ737"/>
      <c r="CK737"/>
      <c r="CL737"/>
      <c r="CM737"/>
      <c r="CN737"/>
      <c r="CO737"/>
      <c r="CP737"/>
    </row>
    <row r="738" spans="1:94" ht="22.5" customHeight="1">
      <c r="A738" s="22">
        <v>44249</v>
      </c>
      <c r="B738" s="3" t="str">
        <f>TEXT(Table1[[#This Row],[Date]],"dddd")</f>
        <v>الإثنين</v>
      </c>
      <c r="C738" s="3">
        <f>WEEKNUM(Table1[[#This Row],[Date]],16)</f>
        <v>9</v>
      </c>
      <c r="D738" s="3" t="str">
        <f>TEXT(Table1[[#This Row],[Date]],"mmmm")</f>
        <v>فبراير</v>
      </c>
      <c r="E738" s="3" t="str">
        <f>TEXT(Table1[[#This Row],[Date]],"yyyy")</f>
        <v>2021</v>
      </c>
      <c r="F738" s="3" t="s">
        <v>9</v>
      </c>
      <c r="G738" s="3">
        <v>821</v>
      </c>
      <c r="H738" s="5" t="s">
        <v>47</v>
      </c>
      <c r="I738" s="3" t="s">
        <v>92</v>
      </c>
      <c r="J738" s="3">
        <f>IFERROR(VLOOKUP(Table1[[#This Row],[FoamType]],$CB$1:$CC$25,2,FALSE),0)</f>
        <v>0.6</v>
      </c>
      <c r="K738" s="3">
        <v>30</v>
      </c>
      <c r="L738" s="3">
        <v>7</v>
      </c>
      <c r="M738" s="3">
        <v>7</v>
      </c>
      <c r="Q738" s="15" t="s">
        <v>42</v>
      </c>
      <c r="R738" s="3">
        <v>1176</v>
      </c>
      <c r="S738" s="3">
        <v>7.1</v>
      </c>
      <c r="T738" s="3">
        <f t="shared" si="107"/>
        <v>1.7534160000000001</v>
      </c>
      <c r="U738" s="4">
        <f t="shared" si="108"/>
        <v>1.72872</v>
      </c>
      <c r="X738" s="4">
        <f>IFERROR(   Table1[[#This Row],[البلوكات /م3]]+Table1[[#This Row],[البواقى
 المنصرفه
/م3]]-Table1[[#This Row],[البواقى
/م3]],0)</f>
        <v>1.9</v>
      </c>
      <c r="Y738" s="21">
        <f t="shared" si="96"/>
        <v>0</v>
      </c>
      <c r="AA738" s="12">
        <v>1.9</v>
      </c>
      <c r="AB738" s="15">
        <v>35</v>
      </c>
      <c r="AC738" s="20">
        <v>0</v>
      </c>
      <c r="AD738" s="9">
        <f>IFERROR((Table1[[#This Row],[إجمالى الإستهلاك
/م3]]-Table1[[#This Row],[الكمية 
المنتجة
/م3
 ]]),0)</f>
        <v>0.17127999999999988</v>
      </c>
      <c r="AE738" s="29">
        <f>IFERROR((Table1[[#This Row],[الهالك
/م3]]/Table1[[#This Row],[إجمالى الإستهلاك
/م3]]),0)</f>
        <v>9.0147368421052573E-2</v>
      </c>
      <c r="AG738" s="5">
        <f>IFERROR((Table1[[#This Row],[عدد
البلوكات]]*0.12),"")</f>
        <v>0</v>
      </c>
      <c r="AH73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2.8812000000000002</v>
      </c>
      <c r="AJ738" s="59">
        <f>IFERROR(Table1[[#This Row],[Plan Hour]]/Table1[[#This Row],[ساعات
العمل
الفعلية]],0)</f>
        <v>0</v>
      </c>
      <c r="AK738" s="1">
        <f>IFERROR((Table1[[#This Row],[الكمية 
الفعلية
/م3]]-Table1[[#This Row],[الكمية 
المنتجة
/م3
 ]]),"")</f>
        <v>2.4696000000000051E-2</v>
      </c>
      <c r="AU738" s="18"/>
      <c r="AV738" s="18"/>
      <c r="AW738" s="1"/>
      <c r="AX738" s="1"/>
      <c r="AY738" s="1"/>
      <c r="AZ738" s="1"/>
      <c r="BA738" s="1"/>
      <c r="BB738" s="1" t="e">
        <f t="shared" si="99"/>
        <v>#DIV/0!</v>
      </c>
      <c r="BC738" s="1"/>
      <c r="BD738" s="1" t="e">
        <f t="shared" si="101"/>
        <v>#DIV/0!</v>
      </c>
      <c r="BE738" s="1"/>
      <c r="BF738" s="33">
        <f t="shared" si="100"/>
        <v>0</v>
      </c>
      <c r="BG738" s="11" t="e">
        <f t="shared" si="106"/>
        <v>#DIV/0!</v>
      </c>
      <c r="CB738"/>
      <c r="CC738"/>
      <c r="CD738"/>
      <c r="CE738" s="83"/>
      <c r="CF738"/>
      <c r="CG738"/>
      <c r="CH738"/>
      <c r="CI738"/>
      <c r="CJ738"/>
      <c r="CK738"/>
      <c r="CL738"/>
      <c r="CM738"/>
      <c r="CN738"/>
      <c r="CO738"/>
      <c r="CP738"/>
    </row>
    <row r="739" spans="1:94" ht="22.5" customHeight="1">
      <c r="A739" s="22">
        <v>44249</v>
      </c>
      <c r="B739" s="3" t="str">
        <f>TEXT(Table1[[#This Row],[Date]],"dddd")</f>
        <v>الإثنين</v>
      </c>
      <c r="C739" s="3">
        <f>WEEKNUM(Table1[[#This Row],[Date]],16)</f>
        <v>9</v>
      </c>
      <c r="D739" s="3" t="str">
        <f>TEXT(Table1[[#This Row],[Date]],"mmmm")</f>
        <v>فبراير</v>
      </c>
      <c r="E739" s="3" t="str">
        <f>TEXT(Table1[[#This Row],[Date]],"yyyy")</f>
        <v>2021</v>
      </c>
      <c r="F739" s="3" t="s">
        <v>9</v>
      </c>
      <c r="G739" s="3">
        <v>751</v>
      </c>
      <c r="H739" s="5" t="s">
        <v>226</v>
      </c>
      <c r="I739" s="3" t="s">
        <v>92</v>
      </c>
      <c r="J739" s="3">
        <f>IFERROR(VLOOKUP(Table1[[#This Row],[FoamType]],$CB$1:$CC$25,2,FALSE),0)</f>
        <v>0.6</v>
      </c>
      <c r="K739" s="3">
        <v>30</v>
      </c>
      <c r="L739" s="3">
        <v>15</v>
      </c>
      <c r="M739" s="3">
        <v>4</v>
      </c>
      <c r="Q739" s="15">
        <v>8</v>
      </c>
      <c r="S739" s="3">
        <v>4.2</v>
      </c>
      <c r="T739" s="3">
        <v>5.25</v>
      </c>
      <c r="U739" s="4">
        <v>5</v>
      </c>
      <c r="W739" s="4">
        <v>6</v>
      </c>
      <c r="X739" s="4">
        <f>IFERROR(   Table1[[#This Row],[البلوكات /م3]]+Table1[[#This Row],[البواقى
 المنصرفه
/م3]]-Table1[[#This Row],[البواقى
/م3]],0)</f>
        <v>8.0400000000000009</v>
      </c>
      <c r="Y739" s="21">
        <f t="shared" si="96"/>
        <v>14.64</v>
      </c>
      <c r="Z739" s="3">
        <v>2</v>
      </c>
      <c r="AA739" s="12">
        <v>0</v>
      </c>
      <c r="AB739" s="15">
        <v>6</v>
      </c>
      <c r="AC739" s="20">
        <v>6.6</v>
      </c>
      <c r="AD739" s="9">
        <f>IFERROR((Table1[[#This Row],[إجمالى الإستهلاك
/م3]]-Table1[[#This Row],[الكمية 
المنتجة
/م3
 ]]),0)</f>
        <v>3.0400000000000009</v>
      </c>
      <c r="AE739" s="29">
        <f>IFERROR((Table1[[#This Row],[الهالك
/م3]]/Table1[[#This Row],[إجمالى الإستهلاك
/م3]]),0)</f>
        <v>0.37810945273631846</v>
      </c>
      <c r="AG739" s="5">
        <f>IFERROR((Table1[[#This Row],[عدد
البلوكات]]*0.12),"")</f>
        <v>0.24</v>
      </c>
      <c r="AH73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8.3333333333333339</v>
      </c>
      <c r="AJ739" s="59">
        <f>IFERROR(Table1[[#This Row],[Plan Hour]]/Table1[[#This Row],[ساعات
العمل
الفعلية]],0)</f>
        <v>0</v>
      </c>
      <c r="AK739" s="1">
        <f>IFERROR((Table1[[#This Row],[الكمية 
الفعلية
/م3]]-Table1[[#This Row],[الكمية 
المنتجة
/م3
 ]]),"")</f>
        <v>0.25</v>
      </c>
      <c r="AU739" s="18"/>
      <c r="AV739" s="18"/>
      <c r="AW739" s="1"/>
      <c r="AX739" s="1"/>
      <c r="AY739" s="1"/>
      <c r="AZ739" s="1"/>
      <c r="BA739" s="1"/>
      <c r="BB739" s="1" t="e">
        <f t="shared" si="99"/>
        <v>#DIV/0!</v>
      </c>
      <c r="BC739" s="1"/>
      <c r="BD739" s="1" t="e">
        <f t="shared" si="101"/>
        <v>#DIV/0!</v>
      </c>
      <c r="BE739" s="1"/>
      <c r="BF739" s="33">
        <f t="shared" si="100"/>
        <v>0</v>
      </c>
      <c r="BG739" s="11" t="e">
        <f t="shared" si="106"/>
        <v>#DIV/0!</v>
      </c>
      <c r="CB739"/>
      <c r="CC739"/>
      <c r="CD739"/>
      <c r="CE739" s="83"/>
      <c r="CF739"/>
      <c r="CG739"/>
      <c r="CH739"/>
      <c r="CI739"/>
      <c r="CJ739"/>
      <c r="CK739"/>
      <c r="CL739"/>
      <c r="CM739"/>
      <c r="CN739"/>
      <c r="CO739"/>
      <c r="CP739"/>
    </row>
    <row r="740" spans="1:94" ht="22.5" customHeight="1">
      <c r="A740" s="22">
        <v>44249</v>
      </c>
      <c r="B740" s="3" t="str">
        <f>TEXT(Table1[[#This Row],[Date]],"dddd")</f>
        <v>الإثنين</v>
      </c>
      <c r="C740" s="3">
        <f>WEEKNUM(Table1[[#This Row],[Date]],16)</f>
        <v>9</v>
      </c>
      <c r="D740" s="3" t="str">
        <f>TEXT(Table1[[#This Row],[Date]],"mmmm")</f>
        <v>فبراير</v>
      </c>
      <c r="E740" s="3" t="str">
        <f>TEXT(Table1[[#This Row],[Date]],"yyyy")</f>
        <v>2021</v>
      </c>
      <c r="F740" s="3" t="s">
        <v>9</v>
      </c>
      <c r="G740" s="3">
        <v>751</v>
      </c>
      <c r="H740" s="5" t="s">
        <v>226</v>
      </c>
      <c r="I740" s="3" t="s">
        <v>92</v>
      </c>
      <c r="J740" s="3">
        <f>IFERROR(VLOOKUP(Table1[[#This Row],[FoamType]],$CB$1:$CC$25,2,FALSE),0)</f>
        <v>0.6</v>
      </c>
      <c r="K740" s="3">
        <v>25</v>
      </c>
      <c r="L740" s="3">
        <v>15</v>
      </c>
      <c r="M740" s="3">
        <v>4</v>
      </c>
      <c r="Q740" s="15">
        <v>8</v>
      </c>
      <c r="S740" s="3">
        <v>4.2</v>
      </c>
      <c r="T740" s="3">
        <v>7.75</v>
      </c>
      <c r="U740" s="4">
        <v>6.14</v>
      </c>
      <c r="W740" s="4">
        <v>8</v>
      </c>
      <c r="X740" s="4">
        <f>IFERROR(   Table1[[#This Row],[البلوكات /م3]]+Table1[[#This Row],[البواقى
 المنصرفه
/م3]]-Table1[[#This Row],[البواقى
/م3]],0)</f>
        <v>7.32</v>
      </c>
      <c r="Y740" s="21">
        <f t="shared" si="96"/>
        <v>7.32</v>
      </c>
      <c r="Z740" s="3">
        <v>1</v>
      </c>
      <c r="AA740" s="12">
        <v>0</v>
      </c>
      <c r="AB740" s="15">
        <v>8</v>
      </c>
      <c r="AD740" s="9">
        <f>IFERROR((Table1[[#This Row],[إجمالى الإستهلاك
/م3]]-Table1[[#This Row],[الكمية 
المنتجة
/م3
 ]]),0)</f>
        <v>1.1800000000000006</v>
      </c>
      <c r="AE740" s="29">
        <f>IFERROR((Table1[[#This Row],[الهالك
/م3]]/Table1[[#This Row],[إجمالى الإستهلاك
/م3]]),0)</f>
        <v>0.16120218579234979</v>
      </c>
      <c r="AG740" s="5">
        <f>IFERROR((Table1[[#This Row],[عدد
البلوكات]]*0.12),"")</f>
        <v>0.12</v>
      </c>
      <c r="AH74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10.233333333333333</v>
      </c>
      <c r="AJ740" s="59">
        <f>IFERROR(Table1[[#This Row],[Plan Hour]]/Table1[[#This Row],[ساعات
العمل
الفعلية]],0)</f>
        <v>0</v>
      </c>
      <c r="AK740" s="1">
        <f>IFERROR((Table1[[#This Row],[الكمية 
الفعلية
/م3]]-Table1[[#This Row],[الكمية 
المنتجة
/م3
 ]]),"")</f>
        <v>1.6100000000000003</v>
      </c>
      <c r="AU740" s="18"/>
      <c r="AV740" s="18"/>
      <c r="AW740" s="1"/>
      <c r="AX740" s="1"/>
      <c r="AY740" s="1"/>
      <c r="AZ740" s="1"/>
      <c r="BA740" s="1"/>
      <c r="BB740" s="1" t="e">
        <f t="shared" si="99"/>
        <v>#DIV/0!</v>
      </c>
      <c r="BC740" s="1"/>
      <c r="BD740" s="1" t="e">
        <f t="shared" si="101"/>
        <v>#DIV/0!</v>
      </c>
      <c r="BE740" s="1"/>
      <c r="BF740" s="33">
        <f t="shared" si="100"/>
        <v>0</v>
      </c>
      <c r="BG740" s="11" t="e">
        <f t="shared" si="106"/>
        <v>#DIV/0!</v>
      </c>
      <c r="CB740"/>
      <c r="CC740"/>
      <c r="CD740"/>
      <c r="CE740" s="83"/>
      <c r="CF740"/>
      <c r="CG740"/>
      <c r="CH740"/>
      <c r="CI740"/>
      <c r="CJ740"/>
      <c r="CK740"/>
      <c r="CL740"/>
      <c r="CM740"/>
      <c r="CN740"/>
      <c r="CO740"/>
      <c r="CP740"/>
    </row>
    <row r="741" spans="1:94" ht="22.5" customHeight="1">
      <c r="A741" s="22">
        <v>44249</v>
      </c>
      <c r="B741" s="3" t="str">
        <f>TEXT(Table1[[#This Row],[Date]],"dddd")</f>
        <v>الإثنين</v>
      </c>
      <c r="C741" s="3">
        <f>WEEKNUM(Table1[[#This Row],[Date]],16)</f>
        <v>9</v>
      </c>
      <c r="D741" s="3" t="str">
        <f>TEXT(Table1[[#This Row],[Date]],"mmmm")</f>
        <v>فبراير</v>
      </c>
      <c r="E741" s="3" t="str">
        <f>TEXT(Table1[[#This Row],[Date]],"yyyy")</f>
        <v>2021</v>
      </c>
      <c r="F741" s="3" t="s">
        <v>9</v>
      </c>
      <c r="G741" s="3">
        <v>603</v>
      </c>
      <c r="H741" s="5" t="s">
        <v>61</v>
      </c>
      <c r="I741" s="3" t="s">
        <v>201</v>
      </c>
      <c r="J741" s="3">
        <f>IFERROR(VLOOKUP(Table1[[#This Row],[FoamType]],$CB$1:$CC$25,2,FALSE),0)</f>
        <v>1.25</v>
      </c>
      <c r="K741" s="3">
        <v>243</v>
      </c>
      <c r="L741" s="3">
        <v>110</v>
      </c>
      <c r="M741" s="3">
        <v>29</v>
      </c>
      <c r="Q741" s="15" t="s">
        <v>43</v>
      </c>
      <c r="R741" s="3">
        <v>5</v>
      </c>
      <c r="S741" s="3">
        <v>29</v>
      </c>
      <c r="T741" s="3">
        <f t="shared" si="107"/>
        <v>3.8758499999999998</v>
      </c>
      <c r="U741" s="4">
        <f t="shared" si="108"/>
        <v>3.8758499999999998</v>
      </c>
      <c r="W741" s="4" t="s">
        <v>43</v>
      </c>
      <c r="X741" s="4">
        <f>IFERROR(   Table1[[#This Row],[البلوكات /م3]]+Table1[[#This Row],[البواقى
 المنصرفه
/م3]]-Table1[[#This Row],[البواقى
/م3]],0)</f>
        <v>7.2600000000000016</v>
      </c>
      <c r="Y741" s="21">
        <f t="shared" si="96"/>
        <v>21.96</v>
      </c>
      <c r="Z741" s="3">
        <v>3</v>
      </c>
      <c r="AA741" s="12">
        <v>0</v>
      </c>
      <c r="AB741" s="15" t="s">
        <v>43</v>
      </c>
      <c r="AC741" s="20">
        <v>14.7</v>
      </c>
      <c r="AD741" s="9">
        <f>IFERROR((Table1[[#This Row],[إجمالى الإستهلاك
/م3]]-Table1[[#This Row],[الكمية 
المنتجة
/م3
 ]]),0)</f>
        <v>3.3841500000000018</v>
      </c>
      <c r="AE741" s="29">
        <f>IFERROR((Table1[[#This Row],[الهالك
/م3]]/Table1[[#This Row],[إجمالى الإستهلاك
/م3]]),0)</f>
        <v>0.46613636363636379</v>
      </c>
      <c r="AG741" s="5">
        <f>IFERROR((Table1[[#This Row],[عدد
البلوكات]]*0.12),"")</f>
        <v>0.36</v>
      </c>
      <c r="AH74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741" s="59">
        <f>IFERROR(Table1[[#This Row],[Plan Hour]]/Table1[[#This Row],[ساعات
العمل
الفعلية]],0)</f>
        <v>0</v>
      </c>
      <c r="AK741" s="1">
        <f>IFERROR((Table1[[#This Row],[الكمية 
الفعلية
/م3]]-Table1[[#This Row],[الكمية 
المنتجة
/م3
 ]]),"")</f>
        <v>0</v>
      </c>
      <c r="AU741" s="18"/>
      <c r="AV741" s="18"/>
      <c r="AW741" s="1"/>
      <c r="AX741" s="1"/>
      <c r="AY741" s="1"/>
      <c r="AZ741" s="1"/>
      <c r="BA741" s="1"/>
      <c r="BB741" s="1" t="e">
        <f t="shared" si="99"/>
        <v>#DIV/0!</v>
      </c>
      <c r="BC741" s="1"/>
      <c r="BD741" s="1" t="e">
        <f t="shared" si="101"/>
        <v>#DIV/0!</v>
      </c>
      <c r="BE741" s="1"/>
      <c r="BF741" s="33">
        <f t="shared" si="100"/>
        <v>0</v>
      </c>
      <c r="BG741" s="11" t="e">
        <f t="shared" si="106"/>
        <v>#DIV/0!</v>
      </c>
      <c r="CB741"/>
      <c r="CC741"/>
      <c r="CD741"/>
      <c r="CE741" s="83"/>
      <c r="CF741"/>
      <c r="CG741"/>
      <c r="CH741"/>
      <c r="CI741"/>
      <c r="CJ741"/>
      <c r="CK741"/>
      <c r="CL741"/>
      <c r="CM741"/>
      <c r="CN741"/>
      <c r="CO741"/>
      <c r="CP741"/>
    </row>
    <row r="742" spans="1:94" ht="22.5" customHeight="1">
      <c r="A742" s="22">
        <v>44249</v>
      </c>
      <c r="B742" s="3" t="str">
        <f>TEXT(Table1[[#This Row],[Date]],"dddd")</f>
        <v>الإثنين</v>
      </c>
      <c r="C742" s="3">
        <f>WEEKNUM(Table1[[#This Row],[Date]],16)</f>
        <v>9</v>
      </c>
      <c r="D742" s="3" t="str">
        <f>TEXT(Table1[[#This Row],[Date]],"mmmm")</f>
        <v>فبراير</v>
      </c>
      <c r="E742" s="3" t="str">
        <f>TEXT(Table1[[#This Row],[Date]],"yyyy")</f>
        <v>2021</v>
      </c>
      <c r="F742" s="3" t="s">
        <v>9</v>
      </c>
      <c r="G742" s="3">
        <v>603</v>
      </c>
      <c r="H742" s="5" t="s">
        <v>61</v>
      </c>
      <c r="I742" s="3" t="s">
        <v>201</v>
      </c>
      <c r="J742" s="3">
        <f>IFERROR(VLOOKUP(Table1[[#This Row],[FoamType]],$CB$1:$CC$25,2,FALSE),0)</f>
        <v>1.25</v>
      </c>
      <c r="K742" s="3">
        <v>240</v>
      </c>
      <c r="L742" s="3">
        <v>110</v>
      </c>
      <c r="M742" s="3">
        <v>29</v>
      </c>
      <c r="Q742" s="15" t="s">
        <v>43</v>
      </c>
      <c r="R742" s="3">
        <v>2</v>
      </c>
      <c r="S742" s="3">
        <v>29</v>
      </c>
      <c r="T742" s="3">
        <f t="shared" si="107"/>
        <v>1.5311999999999999</v>
      </c>
      <c r="U742" s="4">
        <f t="shared" si="108"/>
        <v>1.5311999999999999</v>
      </c>
      <c r="X742" s="4">
        <f>IFERROR(   Table1[[#This Row],[البلوكات /م3]]+Table1[[#This Row],[البواقى
 المنصرفه
/م3]]-Table1[[#This Row],[البواقى
/م3]],0)</f>
        <v>0</v>
      </c>
      <c r="Y742" s="21">
        <f t="shared" si="96"/>
        <v>0</v>
      </c>
      <c r="AB742" s="15"/>
      <c r="AD742" s="9">
        <f>IFERROR((Table1[[#This Row],[إجمالى الإستهلاك
/م3]]-Table1[[#This Row],[الكمية 
المنتجة
/م3
 ]]),0)</f>
        <v>-1.5311999999999999</v>
      </c>
      <c r="AE742" s="29">
        <f>IFERROR((Table1[[#This Row],[الهالك
/م3]]/Table1[[#This Row],[إجمالى الإستهلاك
/م3]]),0)</f>
        <v>0</v>
      </c>
      <c r="AG742" s="5">
        <f>IFERROR((Table1[[#This Row],[عدد
البلوكات]]*0.12),"")</f>
        <v>0</v>
      </c>
      <c r="AH74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742" s="59">
        <f>IFERROR(Table1[[#This Row],[Plan Hour]]/Table1[[#This Row],[ساعات
العمل
الفعلية]],0)</f>
        <v>0</v>
      </c>
      <c r="AK742" s="1">
        <f>IFERROR((Table1[[#This Row],[الكمية 
الفعلية
/م3]]-Table1[[#This Row],[الكمية 
المنتجة
/م3
 ]]),"")</f>
        <v>0</v>
      </c>
      <c r="AU742" s="18"/>
      <c r="AV742" s="18"/>
      <c r="AW742" s="1"/>
      <c r="AX742" s="1"/>
      <c r="AY742" s="1"/>
      <c r="AZ742" s="1"/>
      <c r="BA742" s="1"/>
      <c r="BB742" s="1" t="e">
        <f t="shared" si="99"/>
        <v>#DIV/0!</v>
      </c>
      <c r="BC742" s="1"/>
      <c r="BD742" s="1" t="e">
        <f t="shared" si="101"/>
        <v>#DIV/0!</v>
      </c>
      <c r="BE742" s="1"/>
      <c r="BF742" s="33">
        <f t="shared" si="100"/>
        <v>0</v>
      </c>
      <c r="BG742" s="11" t="e">
        <f t="shared" si="106"/>
        <v>#DIV/0!</v>
      </c>
      <c r="CB742"/>
      <c r="CC742"/>
      <c r="CD742"/>
      <c r="CE742" s="83"/>
      <c r="CF742"/>
      <c r="CG742"/>
      <c r="CH742"/>
      <c r="CI742"/>
      <c r="CJ742"/>
      <c r="CK742"/>
      <c r="CL742"/>
      <c r="CM742"/>
      <c r="CN742"/>
      <c r="CO742"/>
      <c r="CP742"/>
    </row>
    <row r="743" spans="1:94" ht="22.5" customHeight="1">
      <c r="A743" s="22">
        <v>44249</v>
      </c>
      <c r="B743" s="3" t="str">
        <f>TEXT(Table1[[#This Row],[Date]],"dddd")</f>
        <v>الإثنين</v>
      </c>
      <c r="C743" s="3">
        <f>WEEKNUM(Table1[[#This Row],[Date]],16)</f>
        <v>9</v>
      </c>
      <c r="D743" s="3" t="str">
        <f>TEXT(Table1[[#This Row],[Date]],"mmmm")</f>
        <v>فبراير</v>
      </c>
      <c r="E743" s="3" t="str">
        <f>TEXT(Table1[[#This Row],[Date]],"yyyy")</f>
        <v>2021</v>
      </c>
      <c r="F743" s="3" t="s">
        <v>9</v>
      </c>
      <c r="G743" s="3">
        <v>603</v>
      </c>
      <c r="H743" s="5" t="s">
        <v>61</v>
      </c>
      <c r="I743" s="3" t="s">
        <v>201</v>
      </c>
      <c r="J743" s="3">
        <f>IFERROR(VLOOKUP(Table1[[#This Row],[FoamType]],$CB$1:$CC$25,2,FALSE),0)</f>
        <v>1.25</v>
      </c>
      <c r="K743" s="3">
        <v>172.5</v>
      </c>
      <c r="L743" s="3">
        <v>110</v>
      </c>
      <c r="M743" s="3">
        <v>29</v>
      </c>
      <c r="Q743" s="15" t="s">
        <v>43</v>
      </c>
      <c r="R743" s="3">
        <v>3</v>
      </c>
      <c r="S743" s="3">
        <v>29</v>
      </c>
      <c r="T743" s="3">
        <f t="shared" si="107"/>
        <v>1.650825</v>
      </c>
      <c r="U743" s="4">
        <f t="shared" si="108"/>
        <v>1.650825</v>
      </c>
      <c r="X743" s="4">
        <f>IFERROR(   Table1[[#This Row],[البلوكات /م3]]+Table1[[#This Row],[البواقى
 المنصرفه
/م3]]-Table1[[#This Row],[البواقى
/م3]],0)</f>
        <v>0</v>
      </c>
      <c r="Y743" s="21">
        <f t="shared" si="96"/>
        <v>0</v>
      </c>
      <c r="AB743" s="15"/>
      <c r="AD743" s="9">
        <f>IFERROR((Table1[[#This Row],[إجمالى الإستهلاك
/م3]]-Table1[[#This Row],[الكمية 
المنتجة
/م3
 ]]),0)</f>
        <v>-1.650825</v>
      </c>
      <c r="AE743" s="29">
        <f>IFERROR((Table1[[#This Row],[الهالك
/م3]]/Table1[[#This Row],[إجمالى الإستهلاك
/م3]]),0)</f>
        <v>0</v>
      </c>
      <c r="AG743" s="5">
        <f>IFERROR((Table1[[#This Row],[عدد
البلوكات]]*0.12),"")</f>
        <v>0</v>
      </c>
      <c r="AH74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743" s="59">
        <f>IFERROR(Table1[[#This Row],[Plan Hour]]/Table1[[#This Row],[ساعات
العمل
الفعلية]],0)</f>
        <v>0</v>
      </c>
      <c r="AK743" s="1">
        <f>IFERROR((Table1[[#This Row],[الكمية 
الفعلية
/م3]]-Table1[[#This Row],[الكمية 
المنتجة
/م3
 ]]),"")</f>
        <v>0</v>
      </c>
      <c r="AU743" s="18"/>
      <c r="AV743" s="18"/>
      <c r="AW743" s="1"/>
      <c r="AX743" s="1"/>
      <c r="AY743" s="1"/>
      <c r="AZ743" s="1"/>
      <c r="BA743" s="1"/>
      <c r="BB743" s="1" t="e">
        <f t="shared" si="99"/>
        <v>#DIV/0!</v>
      </c>
      <c r="BC743" s="1"/>
      <c r="BD743" s="1" t="e">
        <f t="shared" si="101"/>
        <v>#DIV/0!</v>
      </c>
      <c r="BE743" s="1"/>
      <c r="BF743" s="33">
        <f t="shared" si="100"/>
        <v>0</v>
      </c>
      <c r="BG743" s="11" t="e">
        <f t="shared" si="106"/>
        <v>#DIV/0!</v>
      </c>
      <c r="CB743"/>
      <c r="CC743"/>
      <c r="CD743"/>
      <c r="CE743" s="83"/>
      <c r="CF743"/>
      <c r="CG743"/>
      <c r="CH743"/>
      <c r="CI743"/>
      <c r="CJ743"/>
      <c r="CK743"/>
      <c r="CL743"/>
      <c r="CM743"/>
      <c r="CN743"/>
      <c r="CO743"/>
      <c r="CP743"/>
    </row>
    <row r="744" spans="1:94" ht="22.5" customHeight="1">
      <c r="A744" s="22">
        <v>44249</v>
      </c>
      <c r="B744" s="3" t="str">
        <f>TEXT(Table1[[#This Row],[Date]],"dddd")</f>
        <v>الإثنين</v>
      </c>
      <c r="C744" s="3">
        <f>WEEKNUM(Table1[[#This Row],[Date]],16)</f>
        <v>9</v>
      </c>
      <c r="D744" s="3" t="str">
        <f>TEXT(Table1[[#This Row],[Date]],"mmmm")</f>
        <v>فبراير</v>
      </c>
      <c r="E744" s="3" t="str">
        <f>TEXT(Table1[[#This Row],[Date]],"yyyy")</f>
        <v>2021</v>
      </c>
      <c r="F744" s="3" t="s">
        <v>9</v>
      </c>
      <c r="G744" s="3">
        <v>787</v>
      </c>
      <c r="J744" s="3">
        <f>IFERROR(VLOOKUP(Table1[[#This Row],[FoamType]],$CB$1:$CC$25,2,FALSE),0)</f>
        <v>0</v>
      </c>
      <c r="Q744" s="15">
        <v>20</v>
      </c>
      <c r="T744" s="3">
        <f t="shared" si="107"/>
        <v>0</v>
      </c>
      <c r="U744" s="4">
        <v>0</v>
      </c>
      <c r="W744" s="4">
        <v>20</v>
      </c>
      <c r="X744" s="4">
        <f>IFERROR(   Table1[[#This Row],[البلوكات /م3]]+Table1[[#This Row],[البواقى
 المنصرفه
/م3]]-Table1[[#This Row],[البواقى
/م3]],0)</f>
        <v>0</v>
      </c>
      <c r="Y744" s="21">
        <f t="shared" si="96"/>
        <v>7.32</v>
      </c>
      <c r="Z744" s="3">
        <v>1</v>
      </c>
      <c r="AA744" s="12">
        <v>0</v>
      </c>
      <c r="AB744" s="15">
        <v>20</v>
      </c>
      <c r="AC744" s="20">
        <v>7.32</v>
      </c>
      <c r="AD744" s="9">
        <f>IFERROR((Table1[[#This Row],[إجمالى الإستهلاك
/م3]]-Table1[[#This Row],[الكمية 
المنتجة
/م3
 ]]),0)</f>
        <v>0</v>
      </c>
      <c r="AE744" s="29">
        <f>IFERROR((Table1[[#This Row],[الهالك
/م3]]/Table1[[#This Row],[إجمالى الإستهلاك
/م3]]),0)</f>
        <v>0</v>
      </c>
      <c r="AG744" s="5">
        <f>IFERROR((Table1[[#This Row],[عدد
البلوكات]]*0.12),"")</f>
        <v>0.12</v>
      </c>
      <c r="AH74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744" s="59">
        <f>IFERROR(Table1[[#This Row],[Plan Hour]]/Table1[[#This Row],[ساعات
العمل
الفعلية]],0)</f>
        <v>0</v>
      </c>
      <c r="AK744" s="1">
        <f>IFERROR((Table1[[#This Row],[الكمية 
الفعلية
/م3]]-Table1[[#This Row],[الكمية 
المنتجة
/م3
 ]]),"")</f>
        <v>0</v>
      </c>
      <c r="AU744" s="18"/>
      <c r="AV744" s="18"/>
      <c r="AW744" s="1"/>
      <c r="AX744" s="1"/>
      <c r="AY744" s="1"/>
      <c r="AZ744" s="1"/>
      <c r="BA744" s="1"/>
      <c r="BB744" s="1" t="e">
        <f t="shared" si="99"/>
        <v>#DIV/0!</v>
      </c>
      <c r="BC744" s="1"/>
      <c r="BD744" s="1" t="e">
        <f t="shared" si="101"/>
        <v>#DIV/0!</v>
      </c>
      <c r="BE744" s="1"/>
      <c r="BF744" s="33">
        <f t="shared" si="100"/>
        <v>0</v>
      </c>
      <c r="BG744" s="11" t="e">
        <f t="shared" si="106"/>
        <v>#DIV/0!</v>
      </c>
      <c r="CB744"/>
      <c r="CC744"/>
      <c r="CD744"/>
      <c r="CE744" s="83"/>
      <c r="CF744"/>
      <c r="CG744"/>
      <c r="CH744"/>
      <c r="CI744"/>
      <c r="CJ744"/>
      <c r="CK744"/>
      <c r="CL744"/>
      <c r="CM744"/>
      <c r="CN744"/>
      <c r="CO744"/>
      <c r="CP744"/>
    </row>
    <row r="745" spans="1:94" ht="22.5" customHeight="1">
      <c r="A745" s="22">
        <v>44250</v>
      </c>
      <c r="B745" s="9" t="str">
        <f>TEXT(Table1[[#This Row],[Date]],"dddd")</f>
        <v>الثلاثاء</v>
      </c>
      <c r="C745" s="9">
        <f>WEEKNUM(Table1[[#This Row],[Date]],16)</f>
        <v>9</v>
      </c>
      <c r="D745" s="9" t="str">
        <f>TEXT(Table1[[#This Row],[Date]],"mmmm")</f>
        <v>فبراير</v>
      </c>
      <c r="E745" s="9" t="str">
        <f>TEXT(Table1[[#This Row],[Date]],"yyyy")</f>
        <v>2021</v>
      </c>
      <c r="F745" s="9" t="s">
        <v>8</v>
      </c>
      <c r="G745" s="9">
        <v>846</v>
      </c>
      <c r="H745" s="9" t="s">
        <v>200</v>
      </c>
      <c r="I745" s="9" t="s">
        <v>87</v>
      </c>
      <c r="J745" s="3">
        <f>IFERROR(VLOOKUP(Table1[[#This Row],[FoamType]],$CB$1:$CC$25,2,FALSE),0)</f>
        <v>2</v>
      </c>
      <c r="K745" s="9">
        <v>200</v>
      </c>
      <c r="L745" s="9">
        <v>100</v>
      </c>
      <c r="M745" s="9">
        <v>5</v>
      </c>
      <c r="N745" s="9"/>
      <c r="O745" s="9"/>
      <c r="P745" s="9"/>
      <c r="Q745" s="9">
        <v>25</v>
      </c>
      <c r="R745" s="9">
        <v>100</v>
      </c>
      <c r="S745" s="9">
        <v>5.0999999999999996</v>
      </c>
      <c r="T745" s="3">
        <f t="shared" si="107"/>
        <v>10.199999999999999</v>
      </c>
      <c r="U745" s="9">
        <v>10</v>
      </c>
      <c r="V745" s="9"/>
      <c r="W745" s="9">
        <v>25</v>
      </c>
      <c r="X745" s="9">
        <f>IFERROR(   Table1[[#This Row],[البلوكات /م3]]+Table1[[#This Row],[البواقى
 المنصرفه
/م3]]-Table1[[#This Row],[البواقى
/م3]],0)</f>
        <v>11.200000000000001</v>
      </c>
      <c r="Y745" s="9">
        <f t="shared" si="96"/>
        <v>14.64</v>
      </c>
      <c r="Z745" s="9">
        <v>2</v>
      </c>
      <c r="AA745" s="9">
        <v>0</v>
      </c>
      <c r="AB745" s="9">
        <v>25</v>
      </c>
      <c r="AC745" s="9">
        <v>3.44</v>
      </c>
      <c r="AD745" s="9">
        <f>IFERROR((Table1[[#This Row],[إجمالى الإستهلاك
/م3]]-Table1[[#This Row],[الكمية 
المنتجة
/م3
 ]]),0)</f>
        <v>1.2000000000000011</v>
      </c>
      <c r="AE745" s="29">
        <f>IFERROR((Table1[[#This Row],[الهالك
/م3]]/Table1[[#This Row],[إجمالى الإستهلاك
/م3]]),0)</f>
        <v>0.10714285714285723</v>
      </c>
      <c r="AF745" s="9"/>
      <c r="AG745" s="9">
        <f>IFERROR((Table1[[#This Row],[عدد
البلوكات]]*0.12),"")</f>
        <v>0.24</v>
      </c>
      <c r="AH745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I745" s="9">
        <v>77</v>
      </c>
      <c r="AJ745" s="60">
        <f>IFERROR(Table1[[#This Row],[Plan Hour]]/Table1[[#This Row],[ساعات
العمل
الفعلية]],0)</f>
        <v>6.4935064935064929E-2</v>
      </c>
      <c r="AK745" s="9">
        <f>IFERROR((Table1[[#This Row],[الكمية 
الفعلية
/م3]]-Table1[[#This Row],[الكمية 
المنتجة
/م3
 ]]),"")</f>
        <v>0.19999999999999929</v>
      </c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 t="e">
        <f t="shared" si="99"/>
        <v>#DIV/0!</v>
      </c>
      <c r="BC745" s="9"/>
      <c r="BD745" s="9" t="e">
        <f t="shared" si="101"/>
        <v>#DIV/0!</v>
      </c>
      <c r="BE745" s="9"/>
      <c r="BF745" s="9">
        <f t="shared" si="100"/>
        <v>0</v>
      </c>
      <c r="BG745" s="9" t="e">
        <f t="shared" si="106"/>
        <v>#DIV/0!</v>
      </c>
      <c r="CB745"/>
      <c r="CC745"/>
      <c r="CD745"/>
      <c r="CE745" s="83"/>
      <c r="CF745"/>
      <c r="CG745"/>
      <c r="CH745"/>
      <c r="CI745"/>
      <c r="CJ745"/>
      <c r="CK745"/>
      <c r="CL745"/>
      <c r="CM745"/>
      <c r="CN745"/>
      <c r="CO745"/>
      <c r="CP745"/>
    </row>
    <row r="746" spans="1:94" ht="22.5" customHeight="1">
      <c r="A746" s="22">
        <v>44250</v>
      </c>
      <c r="B746" s="3" t="str">
        <f>TEXT(Table1[[#This Row],[Date]],"dddd")</f>
        <v>الثلاثاء</v>
      </c>
      <c r="C746" s="3">
        <f>WEEKNUM(Table1[[#This Row],[Date]],16)</f>
        <v>9</v>
      </c>
      <c r="D746" s="3" t="str">
        <f>TEXT(Table1[[#This Row],[Date]],"mmmm")</f>
        <v>فبراير</v>
      </c>
      <c r="E746" s="3" t="str">
        <f>TEXT(Table1[[#This Row],[Date]],"yyyy")</f>
        <v>2021</v>
      </c>
      <c r="F746" s="3" t="s">
        <v>8</v>
      </c>
      <c r="G746" s="3">
        <v>767</v>
      </c>
      <c r="H746" s="5" t="s">
        <v>46</v>
      </c>
      <c r="I746" s="3" t="s">
        <v>86</v>
      </c>
      <c r="J746" s="3">
        <f>IFERROR(VLOOKUP(Table1[[#This Row],[FoamType]],$CB$1:$CC$25,2,FALSE),0)</f>
        <v>3</v>
      </c>
      <c r="K746" s="3">
        <v>199</v>
      </c>
      <c r="L746" s="3">
        <v>99</v>
      </c>
      <c r="M746" s="3">
        <v>5</v>
      </c>
      <c r="Q746" s="15">
        <v>10</v>
      </c>
      <c r="R746" s="3">
        <v>60</v>
      </c>
      <c r="S746" s="3">
        <v>5.0999999999999996</v>
      </c>
      <c r="T746" s="3">
        <f t="shared" si="107"/>
        <v>6.0285060000000001</v>
      </c>
      <c r="U746" s="4">
        <f t="shared" si="108"/>
        <v>5.9103000000000003</v>
      </c>
      <c r="W746" s="4">
        <v>10</v>
      </c>
      <c r="X746" s="4">
        <f>IFERROR(   Table1[[#This Row],[البلوكات /م3]]+Table1[[#This Row],[البواقى
 المنصرفه
/م3]]-Table1[[#This Row],[البواقى
/م3]],0)</f>
        <v>7.8900000000000006</v>
      </c>
      <c r="Y746" s="21">
        <f t="shared" si="96"/>
        <v>14.64</v>
      </c>
      <c r="Z746" s="3">
        <v>2</v>
      </c>
      <c r="AA746" s="12">
        <v>0</v>
      </c>
      <c r="AB746" s="15">
        <v>10</v>
      </c>
      <c r="AC746" s="20">
        <v>6.75</v>
      </c>
      <c r="AD746" s="9">
        <f>IFERROR((Table1[[#This Row],[إجمالى الإستهلاك
/م3]]-Table1[[#This Row],[الكمية 
المنتجة
/م3
 ]]),0)</f>
        <v>1.9797000000000002</v>
      </c>
      <c r="AE746" s="29">
        <f>IFERROR((Table1[[#This Row],[الهالك
/م3]]/Table1[[#This Row],[إجمالى الإستهلاك
/م3]]),0)</f>
        <v>0.2509125475285171</v>
      </c>
      <c r="AG746" s="5">
        <f>IFERROR((Table1[[#This Row],[عدد
البلوكات]]*0.12),"")</f>
        <v>0.24</v>
      </c>
      <c r="AH74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1.9701000000000002</v>
      </c>
      <c r="AJ746" s="59">
        <f>IFERROR(Table1[[#This Row],[Plan Hour]]/Table1[[#This Row],[ساعات
العمل
الفعلية]],0)</f>
        <v>0</v>
      </c>
      <c r="AK746" s="1">
        <f>IFERROR((Table1[[#This Row],[الكمية 
الفعلية
/م3]]-Table1[[#This Row],[الكمية 
المنتجة
/م3
 ]]),"")</f>
        <v>0.11820599999999981</v>
      </c>
      <c r="AU746" s="18"/>
      <c r="AV746" s="18"/>
      <c r="AW746" s="1"/>
      <c r="AX746" s="1"/>
      <c r="AY746" s="1"/>
      <c r="AZ746" s="1"/>
      <c r="BA746" s="1"/>
      <c r="BB746" s="1" t="e">
        <f t="shared" si="99"/>
        <v>#DIV/0!</v>
      </c>
      <c r="BC746" s="1"/>
      <c r="BD746" s="1" t="e">
        <f t="shared" si="101"/>
        <v>#DIV/0!</v>
      </c>
      <c r="BE746" s="1"/>
      <c r="BF746" s="33">
        <f t="shared" si="100"/>
        <v>0</v>
      </c>
      <c r="BG746" s="11" t="e">
        <f t="shared" si="106"/>
        <v>#DIV/0!</v>
      </c>
      <c r="CB746"/>
      <c r="CC746"/>
      <c r="CD746"/>
      <c r="CE746" s="83"/>
      <c r="CF746"/>
      <c r="CG746"/>
      <c r="CH746"/>
      <c r="CI746"/>
      <c r="CJ746"/>
      <c r="CK746"/>
      <c r="CL746"/>
      <c r="CM746"/>
      <c r="CN746"/>
      <c r="CO746"/>
      <c r="CP746"/>
    </row>
    <row r="747" spans="1:94" ht="22.5" customHeight="1">
      <c r="A747" s="22">
        <v>44250</v>
      </c>
      <c r="B747" s="3" t="str">
        <f>TEXT(Table1[[#This Row],[Date]],"dddd")</f>
        <v>الثلاثاء</v>
      </c>
      <c r="C747" s="3">
        <f>WEEKNUM(Table1[[#This Row],[Date]],16)</f>
        <v>9</v>
      </c>
      <c r="D747" s="3" t="str">
        <f>TEXT(Table1[[#This Row],[Date]],"mmmm")</f>
        <v>فبراير</v>
      </c>
      <c r="E747" s="3" t="str">
        <f>TEXT(Table1[[#This Row],[Date]],"yyyy")</f>
        <v>2021</v>
      </c>
      <c r="F747" s="3" t="s">
        <v>8</v>
      </c>
      <c r="G747" s="3">
        <v>859</v>
      </c>
      <c r="H747" s="5" t="s">
        <v>24</v>
      </c>
      <c r="I747" s="3" t="s">
        <v>96</v>
      </c>
      <c r="J747" s="3">
        <f>IFERROR(VLOOKUP(Table1[[#This Row],[FoamType]],$CB$1:$CC$25,2,FALSE),0)</f>
        <v>200</v>
      </c>
      <c r="M747" s="3">
        <v>3</v>
      </c>
      <c r="N747" s="3">
        <v>15</v>
      </c>
      <c r="Q747" s="15">
        <v>15</v>
      </c>
      <c r="R747" s="3">
        <v>50</v>
      </c>
      <c r="S747" s="3">
        <v>17</v>
      </c>
      <c r="T747" s="4">
        <v>3.4000000000000002E-2</v>
      </c>
      <c r="U747" s="4">
        <v>3.4000000000000002E-2</v>
      </c>
      <c r="W747" s="4">
        <v>15</v>
      </c>
      <c r="X747" s="4">
        <f>IFERROR(   Table1[[#This Row],[البلوكات /م3]]+Table1[[#This Row],[البواقى
 المنصرفه
/م3]]-Table1[[#This Row],[البواقى
/م3]],0)</f>
        <v>2.8200000000000003</v>
      </c>
      <c r="Y747" s="21">
        <f t="shared" si="96"/>
        <v>7.32</v>
      </c>
      <c r="Z747" s="3">
        <v>1</v>
      </c>
      <c r="AA747" s="12">
        <v>0</v>
      </c>
      <c r="AB747" s="15">
        <v>15</v>
      </c>
      <c r="AC747" s="20">
        <v>4.5</v>
      </c>
      <c r="AD747" s="9">
        <f>IFERROR((Table1[[#This Row],[إجمالى الإستهلاك
/م3]]-Table1[[#This Row],[الكمية 
المنتجة
/م3
 ]]),0)</f>
        <v>2.7860000000000005</v>
      </c>
      <c r="AE747" s="29">
        <f>IFERROR((Table1[[#This Row],[الهالك
/م3]]/Table1[[#This Row],[إجمالى الإستهلاك
/م3]]),0)</f>
        <v>0.98794326241134756</v>
      </c>
      <c r="AG747" s="5">
        <f>IFERROR((Table1[[#This Row],[عدد
البلوكات]]*0.12),"")</f>
        <v>0.12</v>
      </c>
      <c r="AH74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0.25</v>
      </c>
      <c r="AJ747" s="59">
        <f>IFERROR(Table1[[#This Row],[Plan Hour]]/Table1[[#This Row],[ساعات
العمل
الفعلية]],0)</f>
        <v>0</v>
      </c>
      <c r="AK747" s="1">
        <f>IFERROR((Table1[[#This Row],[الكمية 
الفعلية
/م3]]-Table1[[#This Row],[الكمية 
المنتجة
/م3
 ]]),"")</f>
        <v>0</v>
      </c>
      <c r="AU747" s="18"/>
      <c r="AV747" s="18"/>
      <c r="AW747" s="1"/>
      <c r="AX747" s="1"/>
      <c r="AY747" s="1"/>
      <c r="AZ747" s="1"/>
      <c r="BA747" s="1"/>
      <c r="BB747" s="1" t="e">
        <f t="shared" si="99"/>
        <v>#DIV/0!</v>
      </c>
      <c r="BC747" s="1"/>
      <c r="BD747" s="1" t="e">
        <f t="shared" si="101"/>
        <v>#DIV/0!</v>
      </c>
      <c r="BE747" s="1"/>
      <c r="BF747" s="33">
        <f t="shared" si="100"/>
        <v>0</v>
      </c>
      <c r="BG747" s="11" t="e">
        <f t="shared" si="106"/>
        <v>#DIV/0!</v>
      </c>
      <c r="CB747"/>
      <c r="CC747"/>
      <c r="CD747"/>
      <c r="CE747" s="83"/>
      <c r="CF747"/>
      <c r="CG747"/>
      <c r="CH747"/>
      <c r="CI747"/>
      <c r="CJ747"/>
      <c r="CK747"/>
      <c r="CL747"/>
      <c r="CM747"/>
      <c r="CN747"/>
      <c r="CO747"/>
      <c r="CP747"/>
    </row>
    <row r="748" spans="1:94" ht="22.5" customHeight="1">
      <c r="A748" s="22">
        <v>44250</v>
      </c>
      <c r="B748" s="3" t="str">
        <f>TEXT(Table1[[#This Row],[Date]],"dddd")</f>
        <v>الثلاثاء</v>
      </c>
      <c r="C748" s="3">
        <f>WEEKNUM(Table1[[#This Row],[Date]],16)</f>
        <v>9</v>
      </c>
      <c r="D748" s="3" t="str">
        <f>TEXT(Table1[[#This Row],[Date]],"mmmm")</f>
        <v>فبراير</v>
      </c>
      <c r="E748" s="3" t="str">
        <f>TEXT(Table1[[#This Row],[Date]],"yyyy")</f>
        <v>2021</v>
      </c>
      <c r="F748" s="3" t="s">
        <v>8</v>
      </c>
      <c r="G748" s="3">
        <v>859</v>
      </c>
      <c r="H748" s="5" t="s">
        <v>24</v>
      </c>
      <c r="I748" s="3" t="s">
        <v>96</v>
      </c>
      <c r="J748" s="3">
        <f>IFERROR(VLOOKUP(Table1[[#This Row],[FoamType]],$CB$1:$CC$25,2,FALSE),0)</f>
        <v>200</v>
      </c>
      <c r="M748" s="3">
        <v>3</v>
      </c>
      <c r="N748" s="3">
        <v>25</v>
      </c>
      <c r="Q748" s="15">
        <v>15</v>
      </c>
      <c r="R748" s="3">
        <v>50</v>
      </c>
      <c r="S748" s="3">
        <v>17</v>
      </c>
      <c r="T748" s="4">
        <v>0.1</v>
      </c>
      <c r="U748" s="4">
        <v>0.1</v>
      </c>
      <c r="X748" s="4">
        <f>IFERROR(   Table1[[#This Row],[البلوكات /م3]]+Table1[[#This Row],[البواقى
 المنصرفه
/م3]]-Table1[[#This Row],[البواقى
/م3]],0)</f>
        <v>0</v>
      </c>
      <c r="Y748" s="21">
        <f t="shared" si="96"/>
        <v>0</v>
      </c>
      <c r="AB748" s="15"/>
      <c r="AD748" s="9">
        <f>IFERROR((Table1[[#This Row],[إجمالى الإستهلاك
/م3]]-Table1[[#This Row],[الكمية 
المنتجة
/م3
 ]]),0)</f>
        <v>-0.1</v>
      </c>
      <c r="AE748" s="29">
        <f>IFERROR((Table1[[#This Row],[الهالك
/م3]]/Table1[[#This Row],[إجمالى الإستهلاك
/م3]]),0)</f>
        <v>0</v>
      </c>
      <c r="AG748" s="5">
        <f>IFERROR((Table1[[#This Row],[عدد
البلوكات]]*0.12),"")</f>
        <v>0</v>
      </c>
      <c r="AH74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0.25</v>
      </c>
      <c r="AJ748" s="59">
        <f>IFERROR(Table1[[#This Row],[Plan Hour]]/Table1[[#This Row],[ساعات
العمل
الفعلية]],0)</f>
        <v>0</v>
      </c>
      <c r="AK748" s="1">
        <f>IFERROR((Table1[[#This Row],[الكمية 
الفعلية
/م3]]-Table1[[#This Row],[الكمية 
المنتجة
/م3
 ]]),"")</f>
        <v>0</v>
      </c>
      <c r="AU748" s="18"/>
      <c r="AV748" s="18"/>
      <c r="AW748" s="1"/>
      <c r="AX748" s="1"/>
      <c r="AY748" s="1"/>
      <c r="AZ748" s="1"/>
      <c r="BA748" s="1"/>
      <c r="BB748" s="1" t="e">
        <f t="shared" si="99"/>
        <v>#DIV/0!</v>
      </c>
      <c r="BC748" s="1"/>
      <c r="BD748" s="1" t="e">
        <f t="shared" si="101"/>
        <v>#DIV/0!</v>
      </c>
      <c r="BE748" s="1"/>
      <c r="BF748" s="33">
        <f t="shared" si="100"/>
        <v>0</v>
      </c>
      <c r="BG748" s="11" t="e">
        <f t="shared" si="106"/>
        <v>#DIV/0!</v>
      </c>
      <c r="CB748"/>
      <c r="CC748"/>
      <c r="CD748"/>
      <c r="CE748" s="83"/>
      <c r="CF748"/>
      <c r="CG748"/>
      <c r="CH748"/>
      <c r="CI748"/>
      <c r="CJ748"/>
      <c r="CK748"/>
      <c r="CL748"/>
      <c r="CM748"/>
      <c r="CN748"/>
      <c r="CO748"/>
      <c r="CP748"/>
    </row>
    <row r="749" spans="1:94" ht="22.5" customHeight="1">
      <c r="A749" s="22">
        <v>44250</v>
      </c>
      <c r="B749" s="3" t="str">
        <f>TEXT(Table1[[#This Row],[Date]],"dddd")</f>
        <v>الثلاثاء</v>
      </c>
      <c r="C749" s="3">
        <f>WEEKNUM(Table1[[#This Row],[Date]],16)</f>
        <v>9</v>
      </c>
      <c r="D749" s="3" t="str">
        <f>TEXT(Table1[[#This Row],[Date]],"mmmm")</f>
        <v>فبراير</v>
      </c>
      <c r="E749" s="3" t="str">
        <f>TEXT(Table1[[#This Row],[Date]],"yyyy")</f>
        <v>2021</v>
      </c>
      <c r="F749" s="3" t="s">
        <v>8</v>
      </c>
      <c r="G749" s="3">
        <v>859</v>
      </c>
      <c r="H749" s="5" t="s">
        <v>24</v>
      </c>
      <c r="I749" s="3" t="s">
        <v>96</v>
      </c>
      <c r="J749" s="3">
        <f>IFERROR(VLOOKUP(Table1[[#This Row],[FoamType]],$CB$1:$CC$25,2,FALSE),0)</f>
        <v>200</v>
      </c>
      <c r="M749" s="3">
        <v>15</v>
      </c>
      <c r="N749" s="3">
        <v>27</v>
      </c>
      <c r="Q749" s="15">
        <v>15</v>
      </c>
      <c r="R749" s="3">
        <v>50</v>
      </c>
      <c r="S749" s="3">
        <v>29</v>
      </c>
      <c r="T749" s="4">
        <v>0.63</v>
      </c>
      <c r="U749" s="4">
        <v>0.63</v>
      </c>
      <c r="X749" s="4">
        <f>IFERROR(   Table1[[#This Row],[البلوكات /م3]]+Table1[[#This Row],[البواقى
 المنصرفه
/م3]]-Table1[[#This Row],[البواقى
/م3]],0)</f>
        <v>0</v>
      </c>
      <c r="Y749" s="21">
        <f t="shared" si="96"/>
        <v>0</v>
      </c>
      <c r="AB749" s="15"/>
      <c r="AD749" s="9">
        <f>IFERROR((Table1[[#This Row],[إجمالى الإستهلاك
/م3]]-Table1[[#This Row],[الكمية 
المنتجة
/م3
 ]]),0)</f>
        <v>-0.63</v>
      </c>
      <c r="AE749" s="29">
        <f>IFERROR((Table1[[#This Row],[الهالك
/م3]]/Table1[[#This Row],[إجمالى الإستهلاك
/م3]]),0)</f>
        <v>0</v>
      </c>
      <c r="AG749" s="5">
        <f>IFERROR((Table1[[#This Row],[عدد
البلوكات]]*0.12),"")</f>
        <v>0</v>
      </c>
      <c r="AH74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0.25</v>
      </c>
      <c r="AJ749" s="59">
        <f>IFERROR(Table1[[#This Row],[Plan Hour]]/Table1[[#This Row],[ساعات
العمل
الفعلية]],0)</f>
        <v>0</v>
      </c>
      <c r="AK749" s="1">
        <f>IFERROR((Table1[[#This Row],[الكمية 
الفعلية
/م3]]-Table1[[#This Row],[الكمية 
المنتجة
/م3
 ]]),"")</f>
        <v>0</v>
      </c>
      <c r="AU749" s="18"/>
      <c r="AV749" s="18"/>
      <c r="AW749" s="1"/>
      <c r="AX749" s="1"/>
      <c r="AY749" s="1"/>
      <c r="AZ749" s="1"/>
      <c r="BA749" s="1"/>
      <c r="BB749" s="1" t="e">
        <f t="shared" si="99"/>
        <v>#DIV/0!</v>
      </c>
      <c r="BC749" s="1"/>
      <c r="BD749" s="1" t="e">
        <f t="shared" si="101"/>
        <v>#DIV/0!</v>
      </c>
      <c r="BE749" s="1"/>
      <c r="BF749" s="33">
        <f t="shared" si="100"/>
        <v>0</v>
      </c>
      <c r="BG749" s="11" t="e">
        <f t="shared" si="106"/>
        <v>#DIV/0!</v>
      </c>
      <c r="CB749"/>
      <c r="CC749"/>
      <c r="CD749"/>
      <c r="CE749" s="83"/>
      <c r="CF749"/>
      <c r="CG749"/>
      <c r="CH749"/>
      <c r="CI749"/>
      <c r="CJ749"/>
      <c r="CK749"/>
      <c r="CL749"/>
      <c r="CM749"/>
      <c r="CN749"/>
      <c r="CO749"/>
      <c r="CP749"/>
    </row>
    <row r="750" spans="1:94" ht="22.5" customHeight="1">
      <c r="A750" s="22">
        <v>44250</v>
      </c>
      <c r="B750" s="3" t="str">
        <f>TEXT(Table1[[#This Row],[Date]],"dddd")</f>
        <v>الثلاثاء</v>
      </c>
      <c r="C750" s="3">
        <f>WEEKNUM(Table1[[#This Row],[Date]],16)</f>
        <v>9</v>
      </c>
      <c r="D750" s="3" t="str">
        <f>TEXT(Table1[[#This Row],[Date]],"mmmm")</f>
        <v>فبراير</v>
      </c>
      <c r="E750" s="3" t="str">
        <f>TEXT(Table1[[#This Row],[Date]],"yyyy")</f>
        <v>2021</v>
      </c>
      <c r="F750" s="3" t="s">
        <v>8</v>
      </c>
      <c r="G750" s="3">
        <v>859</v>
      </c>
      <c r="H750" s="5" t="s">
        <v>24</v>
      </c>
      <c r="I750" s="3" t="s">
        <v>96</v>
      </c>
      <c r="J750" s="3">
        <f>IFERROR(VLOOKUP(Table1[[#This Row],[FoamType]],$CB$1:$CC$25,2,FALSE),0)</f>
        <v>200</v>
      </c>
      <c r="M750" s="3">
        <v>15</v>
      </c>
      <c r="N750" s="3">
        <v>32</v>
      </c>
      <c r="Q750" s="15">
        <v>15</v>
      </c>
      <c r="R750" s="3">
        <v>50</v>
      </c>
      <c r="S750" s="3">
        <v>34</v>
      </c>
      <c r="T750" s="4">
        <v>0.87</v>
      </c>
      <c r="U750" s="4">
        <v>0.87</v>
      </c>
      <c r="X750" s="4">
        <f>IFERROR(   Table1[[#This Row],[البلوكات /م3]]+Table1[[#This Row],[البواقى
 المنصرفه
/م3]]-Table1[[#This Row],[البواقى
/م3]],0)</f>
        <v>0</v>
      </c>
      <c r="Y750" s="21">
        <f t="shared" ref="Y750:Y815" si="109">Z750*7.32</f>
        <v>0</v>
      </c>
      <c r="AB750" s="15"/>
      <c r="AD750" s="9">
        <f>IFERROR((Table1[[#This Row],[إجمالى الإستهلاك
/م3]]-Table1[[#This Row],[الكمية 
المنتجة
/م3
 ]]),0)</f>
        <v>-0.87</v>
      </c>
      <c r="AE750" s="29">
        <f>IFERROR((Table1[[#This Row],[الهالك
/م3]]/Table1[[#This Row],[إجمالى الإستهلاك
/م3]]),0)</f>
        <v>0</v>
      </c>
      <c r="AG750" s="5">
        <f>IFERROR((Table1[[#This Row],[عدد
البلوكات]]*0.12),"")</f>
        <v>0</v>
      </c>
      <c r="AH75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0.25</v>
      </c>
      <c r="AJ750" s="59">
        <f>IFERROR(Table1[[#This Row],[Plan Hour]]/Table1[[#This Row],[ساعات
العمل
الفعلية]],0)</f>
        <v>0</v>
      </c>
      <c r="AK750" s="1">
        <f>IFERROR((Table1[[#This Row],[الكمية 
الفعلية
/م3]]-Table1[[#This Row],[الكمية 
المنتجة
/م3
 ]]),"")</f>
        <v>0</v>
      </c>
      <c r="AU750" s="18"/>
      <c r="AV750" s="18"/>
      <c r="AW750" s="1"/>
      <c r="AX750" s="1"/>
      <c r="AY750" s="1"/>
      <c r="AZ750" s="1"/>
      <c r="BA750" s="1"/>
      <c r="BB750" s="1" t="e">
        <f t="shared" si="99"/>
        <v>#DIV/0!</v>
      </c>
      <c r="BC750" s="1"/>
      <c r="BD750" s="1" t="e">
        <f t="shared" si="101"/>
        <v>#DIV/0!</v>
      </c>
      <c r="BE750" s="1"/>
      <c r="BF750" s="33">
        <f t="shared" si="100"/>
        <v>0</v>
      </c>
      <c r="BG750" s="11" t="e">
        <f t="shared" si="106"/>
        <v>#DIV/0!</v>
      </c>
      <c r="CB750"/>
      <c r="CC750"/>
      <c r="CD750"/>
      <c r="CE750" s="83"/>
      <c r="CF750"/>
      <c r="CG750"/>
      <c r="CH750"/>
      <c r="CI750"/>
      <c r="CJ750"/>
      <c r="CK750"/>
      <c r="CL750"/>
      <c r="CM750"/>
      <c r="CN750"/>
      <c r="CO750"/>
      <c r="CP750"/>
    </row>
    <row r="751" spans="1:94" ht="22.5" customHeight="1">
      <c r="A751" s="22">
        <v>44250</v>
      </c>
      <c r="B751" s="3" t="str">
        <f>TEXT(Table1[[#This Row],[Date]],"dddd")</f>
        <v>الثلاثاء</v>
      </c>
      <c r="C751" s="3">
        <f>WEEKNUM(Table1[[#This Row],[Date]],16)</f>
        <v>9</v>
      </c>
      <c r="D751" s="3" t="str">
        <f>TEXT(Table1[[#This Row],[Date]],"mmmm")</f>
        <v>فبراير</v>
      </c>
      <c r="E751" s="3" t="str">
        <f>TEXT(Table1[[#This Row],[Date]],"yyyy")</f>
        <v>2021</v>
      </c>
      <c r="F751" s="3" t="s">
        <v>8</v>
      </c>
      <c r="G751" s="3">
        <v>844</v>
      </c>
      <c r="H751" s="5" t="s">
        <v>57</v>
      </c>
      <c r="I751" s="3" t="s">
        <v>96</v>
      </c>
      <c r="J751" s="3">
        <f>IFERROR(VLOOKUP(Table1[[#This Row],[FoamType]],$CB$1:$CC$25,2,FALSE),0)</f>
        <v>200</v>
      </c>
      <c r="K751" s="3">
        <v>32.5</v>
      </c>
      <c r="L751" s="3">
        <v>22</v>
      </c>
      <c r="M751" s="3">
        <v>2.4</v>
      </c>
      <c r="Q751" s="15">
        <v>12</v>
      </c>
      <c r="R751" s="3">
        <v>600</v>
      </c>
      <c r="S751" s="3">
        <v>2.6</v>
      </c>
      <c r="T751" s="3">
        <v>2</v>
      </c>
      <c r="U751" s="4">
        <v>2</v>
      </c>
      <c r="X751" s="4">
        <f>IFERROR(   Table1[[#This Row],[البلوكات /م3]]+Table1[[#This Row],[البواقى
 المنصرفه
/م3]]-Table1[[#This Row],[البواقى
/م3]],0)</f>
        <v>2.91</v>
      </c>
      <c r="Y751" s="21">
        <f t="shared" si="109"/>
        <v>0</v>
      </c>
      <c r="AA751" s="12">
        <v>3.66</v>
      </c>
      <c r="AB751" s="15">
        <v>12</v>
      </c>
      <c r="AC751" s="20">
        <v>0.75</v>
      </c>
      <c r="AD751" s="9">
        <f>IFERROR((Table1[[#This Row],[إجمالى الإستهلاك
/م3]]-Table1[[#This Row],[الكمية 
المنتجة
/م3
 ]]),0)</f>
        <v>0.91000000000000014</v>
      </c>
      <c r="AE751" s="29">
        <f>IFERROR((Table1[[#This Row],[الهالك
/م3]]/Table1[[#This Row],[إجمالى الإستهلاك
/م3]]),0)</f>
        <v>0.31271477663230246</v>
      </c>
      <c r="AG751" s="5">
        <f>IFERROR((Table1[[#This Row],[عدد
البلوكات]]*0.12),"")</f>
        <v>0</v>
      </c>
      <c r="AH75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</v>
      </c>
      <c r="AJ751" s="59">
        <f>IFERROR(Table1[[#This Row],[Plan Hour]]/Table1[[#This Row],[ساعات
العمل
الفعلية]],0)</f>
        <v>0</v>
      </c>
      <c r="AK751" s="1">
        <f>IFERROR((Table1[[#This Row],[الكمية 
الفعلية
/م3]]-Table1[[#This Row],[الكمية 
المنتجة
/م3
 ]]),"")</f>
        <v>0</v>
      </c>
      <c r="AU751" s="18"/>
      <c r="AV751" s="18"/>
      <c r="AW751" s="1"/>
      <c r="AX751" s="1"/>
      <c r="AY751" s="1"/>
      <c r="AZ751" s="1"/>
      <c r="BA751" s="1"/>
      <c r="BB751" s="1" t="e">
        <f t="shared" si="99"/>
        <v>#DIV/0!</v>
      </c>
      <c r="BC751" s="1"/>
      <c r="BD751" s="1" t="e">
        <f t="shared" si="101"/>
        <v>#DIV/0!</v>
      </c>
      <c r="BE751" s="1"/>
      <c r="BF751" s="33">
        <f t="shared" si="100"/>
        <v>0</v>
      </c>
      <c r="BG751" s="11" t="e">
        <f t="shared" si="106"/>
        <v>#DIV/0!</v>
      </c>
      <c r="CB751"/>
      <c r="CC751"/>
      <c r="CD751"/>
      <c r="CE751" s="83"/>
      <c r="CF751"/>
      <c r="CG751"/>
      <c r="CH751"/>
      <c r="CI751"/>
      <c r="CJ751"/>
      <c r="CK751"/>
      <c r="CL751"/>
      <c r="CM751"/>
      <c r="CN751"/>
      <c r="CO751"/>
      <c r="CP751"/>
    </row>
    <row r="752" spans="1:94" ht="22.5" customHeight="1">
      <c r="A752" s="22">
        <v>44250</v>
      </c>
      <c r="B752" s="3" t="str">
        <f>TEXT(Table1[[#This Row],[Date]],"dddd")</f>
        <v>الثلاثاء</v>
      </c>
      <c r="C752" s="3">
        <f>WEEKNUM(Table1[[#This Row],[Date]],16)</f>
        <v>9</v>
      </c>
      <c r="D752" s="3" t="str">
        <f>TEXT(Table1[[#This Row],[Date]],"mmmm")</f>
        <v>فبراير</v>
      </c>
      <c r="E752" s="3" t="str">
        <f>TEXT(Table1[[#This Row],[Date]],"yyyy")</f>
        <v>2021</v>
      </c>
      <c r="F752" s="3" t="s">
        <v>8</v>
      </c>
      <c r="G752" s="3">
        <v>866</v>
      </c>
      <c r="H752" s="5" t="s">
        <v>25</v>
      </c>
      <c r="I752" s="3" t="s">
        <v>96</v>
      </c>
      <c r="J752" s="3">
        <f>IFERROR(VLOOKUP(Table1[[#This Row],[FoamType]],$CB$1:$CC$25,2,FALSE),0)</f>
        <v>200</v>
      </c>
      <c r="K752" s="3">
        <v>30</v>
      </c>
      <c r="L752" s="3">
        <v>10</v>
      </c>
      <c r="M752" s="3">
        <v>4</v>
      </c>
      <c r="Q752" s="15">
        <v>25</v>
      </c>
      <c r="R752" s="3">
        <v>400</v>
      </c>
      <c r="S752" s="3">
        <v>4.0999999999999996</v>
      </c>
      <c r="T752" s="3">
        <v>1.5</v>
      </c>
      <c r="U752" s="4">
        <v>1.5</v>
      </c>
      <c r="X752" s="4">
        <f>IFERROR(   Table1[[#This Row],[البلوكات /م3]]+Table1[[#This Row],[البواقى
 المنصرفه
/م3]]-Table1[[#This Row],[البواقى
/م3]],0)</f>
        <v>0</v>
      </c>
      <c r="Y752" s="21">
        <f t="shared" si="109"/>
        <v>0</v>
      </c>
      <c r="AB752" s="15"/>
      <c r="AD752" s="9">
        <f>IFERROR((Table1[[#This Row],[إجمالى الإستهلاك
/م3]]-Table1[[#This Row],[الكمية 
المنتجة
/م3
 ]]),0)</f>
        <v>-1.5</v>
      </c>
      <c r="AE752" s="29">
        <f>IFERROR((Table1[[#This Row],[الهالك
/م3]]/Table1[[#This Row],[إجمالى الإستهلاك
/م3]]),0)</f>
        <v>0</v>
      </c>
      <c r="AG752" s="5">
        <f>IFERROR((Table1[[#This Row],[عدد
البلوكات]]*0.12),"")</f>
        <v>0</v>
      </c>
      <c r="AH75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752" s="59">
        <f>IFERROR(Table1[[#This Row],[Plan Hour]]/Table1[[#This Row],[ساعات
العمل
الفعلية]],0)</f>
        <v>0</v>
      </c>
      <c r="AK752" s="1">
        <f>IFERROR((Table1[[#This Row],[الكمية 
الفعلية
/م3]]-Table1[[#This Row],[الكمية 
المنتجة
/م3
 ]]),"")</f>
        <v>0</v>
      </c>
      <c r="AU752" s="18"/>
      <c r="AV752" s="18"/>
      <c r="AW752" s="1"/>
      <c r="AX752" s="1"/>
      <c r="AY752" s="1"/>
      <c r="AZ752" s="1"/>
      <c r="BA752" s="1"/>
      <c r="BB752" s="1" t="e">
        <f t="shared" si="99"/>
        <v>#DIV/0!</v>
      </c>
      <c r="BC752" s="1"/>
      <c r="BD752" s="1" t="e">
        <f t="shared" si="101"/>
        <v>#DIV/0!</v>
      </c>
      <c r="BE752" s="1"/>
      <c r="BF752" s="33">
        <f t="shared" si="100"/>
        <v>0</v>
      </c>
      <c r="BG752" s="11" t="e">
        <f t="shared" si="106"/>
        <v>#DIV/0!</v>
      </c>
      <c r="CB752"/>
      <c r="CC752"/>
      <c r="CD752"/>
      <c r="CE752" s="83"/>
      <c r="CF752"/>
      <c r="CG752"/>
      <c r="CH752"/>
      <c r="CI752"/>
      <c r="CJ752"/>
      <c r="CK752"/>
      <c r="CL752"/>
      <c r="CM752"/>
      <c r="CN752"/>
      <c r="CO752"/>
      <c r="CP752"/>
    </row>
    <row r="753" spans="1:94" ht="22.5" customHeight="1">
      <c r="A753" s="22">
        <v>44250</v>
      </c>
      <c r="B753" s="3" t="str">
        <f>TEXT(Table1[[#This Row],[Date]],"dddd")</f>
        <v>الثلاثاء</v>
      </c>
      <c r="C753" s="3">
        <f>WEEKNUM(Table1[[#This Row],[Date]],16)</f>
        <v>9</v>
      </c>
      <c r="D753" s="3" t="str">
        <f>TEXT(Table1[[#This Row],[Date]],"mmmm")</f>
        <v>فبراير</v>
      </c>
      <c r="E753" s="3" t="str">
        <f>TEXT(Table1[[#This Row],[Date]],"yyyy")</f>
        <v>2021</v>
      </c>
      <c r="F753" s="3" t="s">
        <v>8</v>
      </c>
      <c r="G753" s="3">
        <v>834</v>
      </c>
      <c r="H753" s="5" t="s">
        <v>34</v>
      </c>
      <c r="I753" s="3" t="s">
        <v>84</v>
      </c>
      <c r="J753" s="3">
        <f>IFERROR(VLOOKUP(Table1[[#This Row],[FoamType]],$CB$1:$CC$25,2,FALSE),0)</f>
        <v>4</v>
      </c>
      <c r="K753" s="3">
        <v>50</v>
      </c>
      <c r="L753" s="3">
        <v>50</v>
      </c>
      <c r="M753" s="3">
        <v>39</v>
      </c>
      <c r="Q753" s="15">
        <v>10</v>
      </c>
      <c r="R753" s="3">
        <v>400</v>
      </c>
      <c r="S753" s="3">
        <v>39</v>
      </c>
      <c r="T753" s="3">
        <f t="shared" si="107"/>
        <v>39</v>
      </c>
      <c r="U753" s="4">
        <f t="shared" si="108"/>
        <v>39</v>
      </c>
      <c r="W753" s="4">
        <v>10</v>
      </c>
      <c r="X753" s="4">
        <f>IFERROR(   Table1[[#This Row],[البلوكات /م3]]+Table1[[#This Row],[البواقى
 المنصرفه
/م3]]-Table1[[#This Row],[البواقى
/م3]],0)</f>
        <v>53.7</v>
      </c>
      <c r="Y753" s="21">
        <f t="shared" si="109"/>
        <v>58.56</v>
      </c>
      <c r="Z753" s="3">
        <v>8</v>
      </c>
      <c r="AA753" s="12">
        <v>2.14</v>
      </c>
      <c r="AB753" s="15">
        <v>10</v>
      </c>
      <c r="AC753" s="20">
        <v>7</v>
      </c>
      <c r="AD753" s="9">
        <f>IFERROR((Table1[[#This Row],[إجمالى الإستهلاك
/م3]]-Table1[[#This Row],[الكمية 
المنتجة
/م3
 ]]),0)</f>
        <v>14.700000000000003</v>
      </c>
      <c r="AE753" s="29">
        <f>IFERROR((Table1[[#This Row],[الهالك
/م3]]/Table1[[#This Row],[إجمالى الإستهلاك
/م3]]),0)</f>
        <v>0.27374301675977658</v>
      </c>
      <c r="AG753" s="5">
        <f>IFERROR((Table1[[#This Row],[عدد
البلوكات]]*0.12),"")</f>
        <v>0.96</v>
      </c>
      <c r="AH75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9.75</v>
      </c>
      <c r="AJ753" s="59">
        <f>IFERROR(Table1[[#This Row],[Plan Hour]]/Table1[[#This Row],[ساعات
العمل
الفعلية]],0)</f>
        <v>0</v>
      </c>
      <c r="AK753" s="1">
        <f>IFERROR((Table1[[#This Row],[الكمية 
الفعلية
/م3]]-Table1[[#This Row],[الكمية 
المنتجة
/م3
 ]]),"")</f>
        <v>0</v>
      </c>
      <c r="AU753" s="18"/>
      <c r="AV753" s="18"/>
      <c r="AW753" s="1"/>
      <c r="AX753" s="1"/>
      <c r="AY753" s="1"/>
      <c r="AZ753" s="1"/>
      <c r="BA753" s="1"/>
      <c r="BB753" s="1" t="e">
        <f t="shared" si="99"/>
        <v>#DIV/0!</v>
      </c>
      <c r="BC753" s="1"/>
      <c r="BD753" s="1" t="e">
        <f t="shared" si="101"/>
        <v>#DIV/0!</v>
      </c>
      <c r="BE753" s="1"/>
      <c r="BF753" s="33">
        <f t="shared" si="100"/>
        <v>0</v>
      </c>
      <c r="BG753" s="11" t="e">
        <f t="shared" si="106"/>
        <v>#DIV/0!</v>
      </c>
      <c r="CB753"/>
      <c r="CC753"/>
      <c r="CD753"/>
      <c r="CE753" s="83"/>
      <c r="CF753"/>
      <c r="CG753"/>
      <c r="CH753"/>
      <c r="CI753"/>
      <c r="CJ753"/>
      <c r="CK753"/>
      <c r="CL753"/>
      <c r="CM753"/>
      <c r="CN753"/>
      <c r="CO753"/>
      <c r="CP753"/>
    </row>
    <row r="754" spans="1:94" ht="22.5" customHeight="1">
      <c r="A754" s="22">
        <v>44250</v>
      </c>
      <c r="B754" s="3" t="str">
        <f>TEXT(Table1[[#This Row],[Date]],"dddd")</f>
        <v>الثلاثاء</v>
      </c>
      <c r="C754" s="3">
        <f>WEEKNUM(Table1[[#This Row],[Date]],16)</f>
        <v>9</v>
      </c>
      <c r="D754" s="3" t="str">
        <f>TEXT(Table1[[#This Row],[Date]],"mmmm")</f>
        <v>فبراير</v>
      </c>
      <c r="E754" s="3" t="str">
        <f>TEXT(Table1[[#This Row],[Date]],"yyyy")</f>
        <v>2021</v>
      </c>
      <c r="F754" s="3" t="s">
        <v>8</v>
      </c>
      <c r="G754" s="3">
        <v>875</v>
      </c>
      <c r="H754" s="5" t="s">
        <v>223</v>
      </c>
      <c r="I754" s="3" t="s">
        <v>84</v>
      </c>
      <c r="J754" s="3">
        <f>IFERROR(VLOOKUP(Table1[[#This Row],[FoamType]],$CB$1:$CC$25,2,FALSE),0)</f>
        <v>4</v>
      </c>
      <c r="K754" s="3">
        <v>40</v>
      </c>
      <c r="L754" s="3">
        <v>20</v>
      </c>
      <c r="M754" s="3">
        <v>24</v>
      </c>
      <c r="Q754" s="15">
        <v>17</v>
      </c>
      <c r="R754" s="3">
        <v>200</v>
      </c>
      <c r="S754" s="3">
        <v>24</v>
      </c>
      <c r="T754" s="3">
        <f t="shared" si="107"/>
        <v>3.84</v>
      </c>
      <c r="U754" s="4">
        <f t="shared" si="108"/>
        <v>3.84</v>
      </c>
      <c r="W754" s="4" t="s">
        <v>4</v>
      </c>
      <c r="X754" s="4">
        <f>IFERROR(   Table1[[#This Row],[البلوكات /م3]]+Table1[[#This Row],[البواقى
 المنصرفه
/م3]]-Table1[[#This Row],[البواقى
/م3]],0)</f>
        <v>35.200000000000003</v>
      </c>
      <c r="Y754" s="21">
        <f t="shared" si="109"/>
        <v>36.6</v>
      </c>
      <c r="Z754" s="3">
        <v>5</v>
      </c>
      <c r="AA754" s="12">
        <v>5.6</v>
      </c>
      <c r="AB754" s="15">
        <v>17</v>
      </c>
      <c r="AC754" s="20">
        <v>7</v>
      </c>
      <c r="AD754" s="9">
        <f>IFERROR((Table1[[#This Row],[إجمالى الإستهلاك
/م3]]-Table1[[#This Row],[الكمية 
المنتجة
/م3
 ]]),0)</f>
        <v>31.360000000000003</v>
      </c>
      <c r="AE754" s="29">
        <f>IFERROR((Table1[[#This Row],[الهالك
/م3]]/Table1[[#This Row],[إجمالى الإستهلاك
/م3]]),0)</f>
        <v>0.89090909090909087</v>
      </c>
      <c r="AG754" s="5">
        <f>IFERROR((Table1[[#This Row],[عدد
البلوكات]]*0.12),"")</f>
        <v>0.6</v>
      </c>
      <c r="AH75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0.96</v>
      </c>
      <c r="AJ754" s="59">
        <f>IFERROR(Table1[[#This Row],[Plan Hour]]/Table1[[#This Row],[ساعات
العمل
الفعلية]],0)</f>
        <v>0</v>
      </c>
      <c r="AK754" s="1">
        <f>IFERROR((Table1[[#This Row],[الكمية 
الفعلية
/م3]]-Table1[[#This Row],[الكمية 
المنتجة
/م3
 ]]),"")</f>
        <v>0</v>
      </c>
      <c r="AU754" s="18"/>
      <c r="AV754" s="18"/>
      <c r="AW754" s="1"/>
      <c r="AX754" s="1"/>
      <c r="AY754" s="1"/>
      <c r="AZ754" s="1"/>
      <c r="BA754" s="1"/>
      <c r="BB754" s="1" t="e">
        <f t="shared" si="99"/>
        <v>#DIV/0!</v>
      </c>
      <c r="BC754" s="1"/>
      <c r="BD754" s="1" t="e">
        <f t="shared" si="101"/>
        <v>#DIV/0!</v>
      </c>
      <c r="BE754" s="1"/>
      <c r="BF754" s="33">
        <f t="shared" si="100"/>
        <v>0</v>
      </c>
      <c r="BG754" s="11" t="e">
        <f t="shared" si="106"/>
        <v>#DIV/0!</v>
      </c>
      <c r="CB754"/>
      <c r="CC754"/>
      <c r="CD754"/>
      <c r="CE754" s="83"/>
      <c r="CF754"/>
      <c r="CG754"/>
      <c r="CH754"/>
      <c r="CI754"/>
      <c r="CJ754"/>
      <c r="CK754"/>
      <c r="CL754"/>
      <c r="CM754"/>
      <c r="CN754"/>
      <c r="CO754"/>
      <c r="CP754"/>
    </row>
    <row r="755" spans="1:94" ht="22.5" customHeight="1">
      <c r="A755" s="22">
        <v>44250</v>
      </c>
      <c r="B755" s="3" t="str">
        <f>TEXT(Table1[[#This Row],[Date]],"dddd")</f>
        <v>الثلاثاء</v>
      </c>
      <c r="C755" s="3">
        <f>WEEKNUM(Table1[[#This Row],[Date]],16)</f>
        <v>9</v>
      </c>
      <c r="D755" s="3" t="str">
        <f>TEXT(Table1[[#This Row],[Date]],"mmmm")</f>
        <v>فبراير</v>
      </c>
      <c r="E755" s="3" t="str">
        <f>TEXT(Table1[[#This Row],[Date]],"yyyy")</f>
        <v>2021</v>
      </c>
      <c r="F755" s="3" t="s">
        <v>8</v>
      </c>
      <c r="G755" s="3">
        <v>875</v>
      </c>
      <c r="H755" s="5" t="s">
        <v>223</v>
      </c>
      <c r="I755" s="3" t="s">
        <v>84</v>
      </c>
      <c r="J755" s="3">
        <f>IFERROR(VLOOKUP(Table1[[#This Row],[FoamType]],$CB$1:$CC$25,2,FALSE),0)</f>
        <v>4</v>
      </c>
      <c r="K755" s="3">
        <v>40</v>
      </c>
      <c r="L755" s="3">
        <v>40</v>
      </c>
      <c r="M755" s="3">
        <v>24</v>
      </c>
      <c r="Q755" s="15">
        <v>17</v>
      </c>
      <c r="R755" s="3">
        <v>800</v>
      </c>
      <c r="S755" s="3">
        <v>24</v>
      </c>
      <c r="T755" s="3">
        <f t="shared" si="107"/>
        <v>30.72</v>
      </c>
      <c r="U755" s="4">
        <f t="shared" si="108"/>
        <v>30.72</v>
      </c>
      <c r="X755" s="4">
        <f>IFERROR(   Table1[[#This Row],[البلوكات /م3]]+Table1[[#This Row],[البواقى
 المنصرفه
/م3]]-Table1[[#This Row],[البواقى
/م3]],0)</f>
        <v>0</v>
      </c>
      <c r="Y755" s="21">
        <f t="shared" si="109"/>
        <v>0</v>
      </c>
      <c r="AB755" s="15"/>
      <c r="AD755" s="9">
        <f>IFERROR((Table1[[#This Row],[إجمالى الإستهلاك
/م3]]-Table1[[#This Row],[الكمية 
المنتجة
/م3
 ]]),0)</f>
        <v>-30.72</v>
      </c>
      <c r="AE755" s="29">
        <f>IFERROR((Table1[[#This Row],[الهالك
/م3]]/Table1[[#This Row],[إجمالى الإستهلاك
/م3]]),0)</f>
        <v>0</v>
      </c>
      <c r="AG755" s="5">
        <f>IFERROR((Table1[[#This Row],[عدد
البلوكات]]*0.12),"")</f>
        <v>0</v>
      </c>
      <c r="AH75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7.68</v>
      </c>
      <c r="AJ755" s="59">
        <f>IFERROR(Table1[[#This Row],[Plan Hour]]/Table1[[#This Row],[ساعات
العمل
الفعلية]],0)</f>
        <v>0</v>
      </c>
      <c r="AK755" s="1">
        <f>IFERROR((Table1[[#This Row],[الكمية 
الفعلية
/م3]]-Table1[[#This Row],[الكمية 
المنتجة
/م3
 ]]),"")</f>
        <v>0</v>
      </c>
      <c r="AU755" s="18"/>
      <c r="AV755" s="18"/>
      <c r="AW755" s="1"/>
      <c r="AX755" s="1"/>
      <c r="AY755" s="1"/>
      <c r="AZ755" s="1"/>
      <c r="BA755" s="1"/>
      <c r="BB755" s="1" t="e">
        <f t="shared" ref="BB755:BB820" si="110">BC755+BD755</f>
        <v>#DIV/0!</v>
      </c>
      <c r="BC755" s="1"/>
      <c r="BD755" s="1" t="e">
        <f t="shared" si="101"/>
        <v>#DIV/0!</v>
      </c>
      <c r="BE755" s="1"/>
      <c r="BF755" s="33">
        <f t="shared" si="100"/>
        <v>0</v>
      </c>
      <c r="BG755" s="11" t="e">
        <f t="shared" si="106"/>
        <v>#DIV/0!</v>
      </c>
      <c r="CB755"/>
      <c r="CC755"/>
      <c r="CD755"/>
      <c r="CE755" s="83"/>
      <c r="CF755"/>
      <c r="CG755"/>
      <c r="CH755"/>
      <c r="CI755"/>
      <c r="CJ755"/>
      <c r="CK755"/>
      <c r="CL755"/>
      <c r="CM755"/>
      <c r="CN755"/>
      <c r="CO755"/>
      <c r="CP755"/>
    </row>
    <row r="756" spans="1:94" ht="22.5" customHeight="1">
      <c r="A756" s="22">
        <v>44250</v>
      </c>
      <c r="B756" s="3" t="str">
        <f>TEXT(Table1[[#This Row],[Date]],"dddd")</f>
        <v>الثلاثاء</v>
      </c>
      <c r="C756" s="3">
        <f>WEEKNUM(Table1[[#This Row],[Date]],16)</f>
        <v>9</v>
      </c>
      <c r="D756" s="3" t="str">
        <f>TEXT(Table1[[#This Row],[Date]],"mmmm")</f>
        <v>فبراير</v>
      </c>
      <c r="E756" s="3" t="str">
        <f>TEXT(Table1[[#This Row],[Date]],"yyyy")</f>
        <v>2021</v>
      </c>
      <c r="F756" s="3" t="s">
        <v>8</v>
      </c>
      <c r="G756" s="3">
        <v>844</v>
      </c>
      <c r="H756" s="5" t="s">
        <v>57</v>
      </c>
      <c r="I756" s="3" t="s">
        <v>92</v>
      </c>
      <c r="J756" s="3">
        <f>IFERROR(VLOOKUP(Table1[[#This Row],[FoamType]],$CB$1:$CC$25,2,FALSE),0)</f>
        <v>0.6</v>
      </c>
      <c r="K756" s="3">
        <v>11.5</v>
      </c>
      <c r="L756" s="3">
        <v>9.15</v>
      </c>
      <c r="M756" s="3">
        <v>1.4</v>
      </c>
      <c r="Q756" s="15">
        <v>12</v>
      </c>
      <c r="R756" s="3">
        <v>5000</v>
      </c>
      <c r="S756" s="3">
        <v>1.5</v>
      </c>
      <c r="T756" s="3">
        <f t="shared" si="107"/>
        <v>0.78918750000000004</v>
      </c>
      <c r="U756" s="4">
        <f t="shared" si="108"/>
        <v>0.73657499999999998</v>
      </c>
      <c r="X756" s="4">
        <f>IFERROR(   Table1[[#This Row],[البلوكات /م3]]+Table1[[#This Row],[البواقى
 المنصرفه
/م3]]-Table1[[#This Row],[البواقى
/م3]],0)</f>
        <v>0</v>
      </c>
      <c r="Y756" s="21">
        <f t="shared" si="109"/>
        <v>0</v>
      </c>
      <c r="AB756" s="15"/>
      <c r="AD756" s="9">
        <f>IFERROR((Table1[[#This Row],[إجمالى الإستهلاك
/م3]]-Table1[[#This Row],[الكمية 
المنتجة
/م3
 ]]),0)</f>
        <v>-0.73657499999999998</v>
      </c>
      <c r="AE756" s="29">
        <f>IFERROR((Table1[[#This Row],[الهالك
/م3]]/Table1[[#This Row],[إجمالى الإستهلاك
/م3]]),0)</f>
        <v>0</v>
      </c>
      <c r="AG756" s="5">
        <f>IFERROR((Table1[[#This Row],[عدد
البلوكات]]*0.12),"")</f>
        <v>0</v>
      </c>
      <c r="AH75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1.227625</v>
      </c>
      <c r="AJ756" s="59">
        <f>IFERROR(Table1[[#This Row],[Plan Hour]]/Table1[[#This Row],[ساعات
العمل
الفعلية]],0)</f>
        <v>0</v>
      </c>
      <c r="AK756" s="1">
        <f>IFERROR((Table1[[#This Row],[الكمية 
الفعلية
/م3]]-Table1[[#This Row],[الكمية 
المنتجة
/م3
 ]]),"")</f>
        <v>5.2612500000000062E-2</v>
      </c>
      <c r="AU756" s="18"/>
      <c r="AV756" s="18"/>
      <c r="AW756" s="1"/>
      <c r="AX756" s="1"/>
      <c r="AY756" s="1"/>
      <c r="AZ756" s="1"/>
      <c r="BA756" s="1"/>
      <c r="BB756" s="1" t="e">
        <f t="shared" si="110"/>
        <v>#DIV/0!</v>
      </c>
      <c r="BC756" s="1"/>
      <c r="BD756" s="1" t="e">
        <f t="shared" si="101"/>
        <v>#DIV/0!</v>
      </c>
      <c r="BE756" s="1"/>
      <c r="BF756" s="33">
        <f t="shared" si="100"/>
        <v>0</v>
      </c>
      <c r="BG756" s="11" t="e">
        <f t="shared" si="106"/>
        <v>#DIV/0!</v>
      </c>
      <c r="CB756"/>
      <c r="CC756"/>
      <c r="CD756"/>
      <c r="CE756" s="83"/>
      <c r="CF756"/>
      <c r="CG756"/>
      <c r="CH756"/>
      <c r="CI756"/>
      <c r="CJ756"/>
      <c r="CK756"/>
      <c r="CL756"/>
      <c r="CM756"/>
      <c r="CN756"/>
      <c r="CO756"/>
      <c r="CP756"/>
    </row>
    <row r="757" spans="1:94" ht="22.5" customHeight="1">
      <c r="A757" s="22">
        <v>44250</v>
      </c>
      <c r="B757" s="9" t="str">
        <f>TEXT(Table1[[#This Row],[Date]],"dddd")</f>
        <v>الثلاثاء</v>
      </c>
      <c r="C757" s="9">
        <f>WEEKNUM(Table1[[#This Row],[Date]],16)</f>
        <v>9</v>
      </c>
      <c r="D757" s="9" t="str">
        <f>TEXT(Table1[[#This Row],[Date]],"mmmm")</f>
        <v>فبراير</v>
      </c>
      <c r="E757" s="9" t="str">
        <f>TEXT(Table1[[#This Row],[Date]],"yyyy")</f>
        <v>2021</v>
      </c>
      <c r="F757" s="9" t="s">
        <v>9</v>
      </c>
      <c r="G757" s="9">
        <v>789</v>
      </c>
      <c r="H757" s="9" t="s">
        <v>53</v>
      </c>
      <c r="I757" s="9" t="s">
        <v>91</v>
      </c>
      <c r="J757" s="3">
        <f>IFERROR(VLOOKUP(Table1[[#This Row],[FoamType]],$CB$1:$CC$25,2,FALSE),0)</f>
        <v>1</v>
      </c>
      <c r="K757" s="9">
        <v>250</v>
      </c>
      <c r="L757" s="9">
        <v>10</v>
      </c>
      <c r="M757" s="9">
        <v>10</v>
      </c>
      <c r="N757" s="9"/>
      <c r="O757" s="9"/>
      <c r="P757" s="9"/>
      <c r="Q757" s="9">
        <v>12</v>
      </c>
      <c r="R757" s="9">
        <v>480</v>
      </c>
      <c r="S757" s="9">
        <v>10.1</v>
      </c>
      <c r="T757" s="9">
        <f t="shared" si="107"/>
        <v>12.12</v>
      </c>
      <c r="U757" s="9">
        <v>12</v>
      </c>
      <c r="V757" s="9"/>
      <c r="W757" s="9">
        <v>12</v>
      </c>
      <c r="X757" s="9">
        <f>IFERROR(   Table1[[#This Row],[البلوكات /م3]]+Table1[[#This Row],[البواقى
 المنصرفه
/م3]]-Table1[[#This Row],[البواقى
/م3]],0)</f>
        <v>24.080000000000002</v>
      </c>
      <c r="Y757" s="9">
        <f t="shared" si="109"/>
        <v>29.28</v>
      </c>
      <c r="Z757" s="9">
        <v>4</v>
      </c>
      <c r="AA757" s="9">
        <v>0</v>
      </c>
      <c r="AB757" s="9">
        <v>12</v>
      </c>
      <c r="AC757" s="9">
        <v>5.2</v>
      </c>
      <c r="AD757" s="9">
        <f>IFERROR((Table1[[#This Row],[إجمالى الإستهلاك
/م3]]-Table1[[#This Row],[الكمية 
المنتجة
/م3
 ]]),0)</f>
        <v>12.080000000000002</v>
      </c>
      <c r="AE757" s="29">
        <f>IFERROR((Table1[[#This Row],[الهالك
/م3]]/Table1[[#This Row],[إجمالى الإستهلاك
/م3]]),0)</f>
        <v>0.50166112956810638</v>
      </c>
      <c r="AF757" s="9"/>
      <c r="AG757" s="9">
        <f>IFERROR((Table1[[#This Row],[عدد
البلوكات]]*0.12),"")</f>
        <v>0.48</v>
      </c>
      <c r="AH757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</v>
      </c>
      <c r="AI757" s="9">
        <v>123</v>
      </c>
      <c r="AJ757" s="60">
        <f>IFERROR(Table1[[#This Row],[Plan Hour]]/Table1[[#This Row],[ساعات
العمل
الفعلية]],0)</f>
        <v>9.7560975609756101E-2</v>
      </c>
      <c r="AK757" s="9">
        <f>IFERROR((Table1[[#This Row],[الكمية 
الفعلية
/م3]]-Table1[[#This Row],[الكمية 
المنتجة
/م3
 ]]),"")</f>
        <v>0.11999999999999922</v>
      </c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 t="e">
        <f t="shared" si="110"/>
        <v>#DIV/0!</v>
      </c>
      <c r="BC757" s="9"/>
      <c r="BD757" s="9" t="e">
        <f t="shared" si="101"/>
        <v>#DIV/0!</v>
      </c>
      <c r="BE757" s="9"/>
      <c r="BF757" s="9">
        <f t="shared" si="100"/>
        <v>0</v>
      </c>
      <c r="BG757" s="9" t="e">
        <f t="shared" si="106"/>
        <v>#DIV/0!</v>
      </c>
      <c r="CB757"/>
      <c r="CC757"/>
      <c r="CD757"/>
      <c r="CE757" s="83"/>
      <c r="CF757"/>
      <c r="CG757"/>
      <c r="CH757"/>
      <c r="CI757"/>
      <c r="CJ757"/>
      <c r="CK757"/>
      <c r="CL757"/>
      <c r="CM757"/>
      <c r="CN757"/>
      <c r="CO757"/>
      <c r="CP757"/>
    </row>
    <row r="758" spans="1:94" ht="22.5" customHeight="1">
      <c r="A758" s="22">
        <v>44250</v>
      </c>
      <c r="B758" s="3" t="str">
        <f>TEXT(Table1[[#This Row],[Date]],"dddd")</f>
        <v>الثلاثاء</v>
      </c>
      <c r="C758" s="3">
        <f>WEEKNUM(Table1[[#This Row],[Date]],16)</f>
        <v>9</v>
      </c>
      <c r="D758" s="3" t="str">
        <f>TEXT(Table1[[#This Row],[Date]],"mmmm")</f>
        <v>فبراير</v>
      </c>
      <c r="E758" s="3" t="str">
        <f>TEXT(Table1[[#This Row],[Date]],"yyyy")</f>
        <v>2021</v>
      </c>
      <c r="F758" s="3" t="s">
        <v>9</v>
      </c>
      <c r="G758" s="3">
        <v>789</v>
      </c>
      <c r="H758" s="5" t="s">
        <v>53</v>
      </c>
      <c r="I758" s="3" t="s">
        <v>91</v>
      </c>
      <c r="J758" s="3">
        <f>IFERROR(VLOOKUP(Table1[[#This Row],[FoamType]],$CB$1:$CC$25,2,FALSE),0)</f>
        <v>1</v>
      </c>
      <c r="K758" s="3">
        <v>200</v>
      </c>
      <c r="L758" s="3">
        <v>10</v>
      </c>
      <c r="M758" s="3">
        <v>5</v>
      </c>
      <c r="Q758" s="15">
        <v>12</v>
      </c>
      <c r="R758" s="3">
        <v>1200</v>
      </c>
      <c r="S758" s="3">
        <v>5.0999999999999996</v>
      </c>
      <c r="T758" s="3">
        <f t="shared" si="107"/>
        <v>12.24</v>
      </c>
      <c r="U758" s="4">
        <v>12</v>
      </c>
      <c r="X758" s="4">
        <f>IFERROR(   Table1[[#This Row],[البلوكات /م3]]+Table1[[#This Row],[البواقى
 المنصرفه
/م3]]-Table1[[#This Row],[البواقى
/م3]],0)</f>
        <v>0</v>
      </c>
      <c r="Y758" s="21">
        <f t="shared" si="109"/>
        <v>0</v>
      </c>
      <c r="AB758" s="15"/>
      <c r="AD758" s="9">
        <f>IFERROR((Table1[[#This Row],[إجمالى الإستهلاك
/م3]]-Table1[[#This Row],[الكمية 
المنتجة
/م3
 ]]),0)</f>
        <v>-12</v>
      </c>
      <c r="AE758" s="29">
        <f>IFERROR((Table1[[#This Row],[الهالك
/م3]]/Table1[[#This Row],[إجمالى الإستهلاك
/م3]]),0)</f>
        <v>0</v>
      </c>
      <c r="AG758" s="5">
        <f>IFERROR((Table1[[#This Row],[عدد
البلوكات]]*0.12),"")</f>
        <v>0</v>
      </c>
      <c r="AH75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</v>
      </c>
      <c r="AJ758" s="59">
        <f>IFERROR(Table1[[#This Row],[Plan Hour]]/Table1[[#This Row],[ساعات
العمل
الفعلية]],0)</f>
        <v>0</v>
      </c>
      <c r="AK758" s="1">
        <f>IFERROR((Table1[[#This Row],[الكمية 
الفعلية
/م3]]-Table1[[#This Row],[الكمية 
المنتجة
/م3
 ]]),"")</f>
        <v>0.24000000000000021</v>
      </c>
      <c r="AU758" s="18"/>
      <c r="AV758" s="18"/>
      <c r="AW758" s="1"/>
      <c r="AX758" s="1"/>
      <c r="AY758" s="1"/>
      <c r="AZ758" s="1"/>
      <c r="BA758" s="1"/>
      <c r="BB758" s="1" t="e">
        <f t="shared" si="110"/>
        <v>#DIV/0!</v>
      </c>
      <c r="BC758" s="1"/>
      <c r="BD758" s="1" t="e">
        <f t="shared" si="101"/>
        <v>#DIV/0!</v>
      </c>
      <c r="BE758" s="1"/>
      <c r="BF758" s="33">
        <f t="shared" si="100"/>
        <v>0</v>
      </c>
      <c r="BG758" s="11" t="e">
        <f t="shared" si="106"/>
        <v>#DIV/0!</v>
      </c>
      <c r="CB758"/>
      <c r="CC758"/>
      <c r="CD758"/>
      <c r="CE758" s="83"/>
      <c r="CF758"/>
      <c r="CG758"/>
      <c r="CH758"/>
      <c r="CI758"/>
      <c r="CJ758"/>
      <c r="CK758"/>
      <c r="CL758"/>
      <c r="CM758"/>
      <c r="CN758"/>
      <c r="CO758"/>
      <c r="CP758"/>
    </row>
    <row r="759" spans="1:94" ht="22.5" customHeight="1">
      <c r="A759" s="22">
        <v>44250</v>
      </c>
      <c r="B759" s="3" t="str">
        <f>TEXT(Table1[[#This Row],[Date]],"dddd")</f>
        <v>الثلاثاء</v>
      </c>
      <c r="C759" s="3">
        <f>WEEKNUM(Table1[[#This Row],[Date]],16)</f>
        <v>9</v>
      </c>
      <c r="D759" s="3" t="str">
        <f>TEXT(Table1[[#This Row],[Date]],"mmmm")</f>
        <v>فبراير</v>
      </c>
      <c r="E759" s="3" t="str">
        <f>TEXT(Table1[[#This Row],[Date]],"yyyy")</f>
        <v>2021</v>
      </c>
      <c r="F759" s="3" t="s">
        <v>9</v>
      </c>
      <c r="G759" s="3">
        <v>837</v>
      </c>
      <c r="H759" s="5" t="s">
        <v>59</v>
      </c>
      <c r="I759" s="3" t="s">
        <v>91</v>
      </c>
      <c r="J759" s="3">
        <f>IFERROR(VLOOKUP(Table1[[#This Row],[FoamType]],$CB$1:$CC$25,2,FALSE),0)</f>
        <v>1</v>
      </c>
      <c r="K759" s="3">
        <v>100</v>
      </c>
      <c r="L759" s="3">
        <v>60</v>
      </c>
      <c r="M759" s="3">
        <v>2</v>
      </c>
      <c r="Q759" s="15">
        <v>30</v>
      </c>
      <c r="R759" s="3">
        <v>600</v>
      </c>
      <c r="S759" s="3">
        <v>2.1</v>
      </c>
      <c r="T759" s="3">
        <f t="shared" si="107"/>
        <v>7.56</v>
      </c>
      <c r="U759" s="4">
        <f t="shared" si="108"/>
        <v>7.2</v>
      </c>
      <c r="X759" s="4">
        <f>IFERROR(   Table1[[#This Row],[البلوكات /م3]]+Table1[[#This Row],[البواقى
 المنصرفه
/م3]]-Table1[[#This Row],[البواقى
/م3]],0)</f>
        <v>10</v>
      </c>
      <c r="Y759" s="21">
        <f t="shared" si="109"/>
        <v>0</v>
      </c>
      <c r="AA759" s="12">
        <v>10</v>
      </c>
      <c r="AB759" s="15">
        <v>35</v>
      </c>
      <c r="AC759" s="20">
        <v>0</v>
      </c>
      <c r="AD759" s="9">
        <f>IFERROR((Table1[[#This Row],[إجمالى الإستهلاك
/م3]]-Table1[[#This Row],[الكمية 
المنتجة
/م3
 ]]),0)</f>
        <v>2.8</v>
      </c>
      <c r="AE759" s="29">
        <f>IFERROR((Table1[[#This Row],[الهالك
/م3]]/Table1[[#This Row],[إجمالى الإستهلاك
/م3]]),0)</f>
        <v>0.27999999999999997</v>
      </c>
      <c r="AG759" s="5">
        <f>IFERROR((Table1[[#This Row],[عدد
البلوكات]]*0.12),"")</f>
        <v>0</v>
      </c>
      <c r="AH75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7.2</v>
      </c>
      <c r="AJ759" s="59">
        <f>IFERROR(Table1[[#This Row],[Plan Hour]]/Table1[[#This Row],[ساعات
العمل
الفعلية]],0)</f>
        <v>0</v>
      </c>
      <c r="AK759" s="1">
        <f>IFERROR((Table1[[#This Row],[الكمية 
الفعلية
/م3]]-Table1[[#This Row],[الكمية 
المنتجة
/م3
 ]]),"")</f>
        <v>0.35999999999999943</v>
      </c>
      <c r="AU759" s="18"/>
      <c r="AV759" s="18"/>
      <c r="AW759" s="1"/>
      <c r="AX759" s="1"/>
      <c r="AY759" s="1"/>
      <c r="AZ759" s="1"/>
      <c r="BA759" s="1"/>
      <c r="BB759" s="1" t="e">
        <f t="shared" si="110"/>
        <v>#DIV/0!</v>
      </c>
      <c r="BC759" s="1"/>
      <c r="BD759" s="1" t="e">
        <f t="shared" si="101"/>
        <v>#DIV/0!</v>
      </c>
      <c r="BE759" s="1"/>
      <c r="BF759" s="33">
        <f t="shared" si="100"/>
        <v>0</v>
      </c>
      <c r="BG759" s="11" t="e">
        <f t="shared" si="106"/>
        <v>#DIV/0!</v>
      </c>
      <c r="CB759"/>
      <c r="CC759"/>
      <c r="CD759"/>
      <c r="CE759" s="83"/>
      <c r="CF759"/>
      <c r="CG759"/>
      <c r="CH759"/>
      <c r="CI759"/>
      <c r="CJ759"/>
      <c r="CK759"/>
      <c r="CL759"/>
      <c r="CM759"/>
      <c r="CN759"/>
      <c r="CO759"/>
      <c r="CP759"/>
    </row>
    <row r="760" spans="1:94" ht="22.5" customHeight="1">
      <c r="A760" s="22">
        <v>44250</v>
      </c>
      <c r="B760" s="3" t="str">
        <f>TEXT(Table1[[#This Row],[Date]],"dddd")</f>
        <v>الثلاثاء</v>
      </c>
      <c r="C760" s="3">
        <f>WEEKNUM(Table1[[#This Row],[Date]],16)</f>
        <v>9</v>
      </c>
      <c r="D760" s="3" t="str">
        <f>TEXT(Table1[[#This Row],[Date]],"mmmm")</f>
        <v>فبراير</v>
      </c>
      <c r="E760" s="3" t="str">
        <f>TEXT(Table1[[#This Row],[Date]],"yyyy")</f>
        <v>2021</v>
      </c>
      <c r="F760" s="3" t="s">
        <v>9</v>
      </c>
      <c r="G760" s="3">
        <v>842</v>
      </c>
      <c r="H760" s="5" t="s">
        <v>31</v>
      </c>
      <c r="I760" s="3" t="s">
        <v>91</v>
      </c>
      <c r="J760" s="3">
        <f>IFERROR(VLOOKUP(Table1[[#This Row],[FoamType]],$CB$1:$CC$25,2,FALSE),0)</f>
        <v>1</v>
      </c>
      <c r="K760" s="3">
        <v>120</v>
      </c>
      <c r="L760" s="3">
        <v>100</v>
      </c>
      <c r="M760" s="3">
        <v>2</v>
      </c>
      <c r="Q760" s="15">
        <v>25</v>
      </c>
      <c r="R760" s="3">
        <v>400</v>
      </c>
      <c r="S760" s="3">
        <v>2.1</v>
      </c>
      <c r="T760" s="3">
        <f t="shared" si="107"/>
        <v>10.08</v>
      </c>
      <c r="U760" s="4">
        <f t="shared" si="108"/>
        <v>9.6</v>
      </c>
      <c r="X760" s="4">
        <f>IFERROR(   Table1[[#This Row],[البلوكات /م3]]+Table1[[#This Row],[البواقى
 المنصرفه
/م3]]-Table1[[#This Row],[البواقى
/م3]],0)</f>
        <v>10</v>
      </c>
      <c r="Y760" s="21">
        <f t="shared" si="109"/>
        <v>0</v>
      </c>
      <c r="AA760" s="12">
        <v>10</v>
      </c>
      <c r="AB760" s="15">
        <v>25</v>
      </c>
      <c r="AC760" s="20">
        <v>0</v>
      </c>
      <c r="AD760" s="9">
        <f>IFERROR((Table1[[#This Row],[إجمالى الإستهلاك
/م3]]-Table1[[#This Row],[الكمية 
المنتجة
/م3
 ]]),0)</f>
        <v>0.40000000000000036</v>
      </c>
      <c r="AE760" s="29">
        <f>IFERROR((Table1[[#This Row],[الهالك
/م3]]/Table1[[#This Row],[إجمالى الإستهلاك
/م3]]),0)</f>
        <v>4.0000000000000036E-2</v>
      </c>
      <c r="AG760" s="5">
        <f>IFERROR((Table1[[#This Row],[عدد
البلوكات]]*0.12),"")</f>
        <v>0</v>
      </c>
      <c r="AH76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9.6</v>
      </c>
      <c r="AJ760" s="59">
        <f>IFERROR(Table1[[#This Row],[Plan Hour]]/Table1[[#This Row],[ساعات
العمل
الفعلية]],0)</f>
        <v>0</v>
      </c>
      <c r="AK760" s="1">
        <f>IFERROR((Table1[[#This Row],[الكمية 
الفعلية
/م3]]-Table1[[#This Row],[الكمية 
المنتجة
/م3
 ]]),"")</f>
        <v>0.48000000000000043</v>
      </c>
      <c r="AU760" s="18"/>
      <c r="AV760" s="18"/>
      <c r="AW760" s="1"/>
      <c r="AX760" s="1"/>
      <c r="AY760" s="1"/>
      <c r="AZ760" s="1"/>
      <c r="BA760" s="1"/>
      <c r="BB760" s="1" t="e">
        <f t="shared" si="110"/>
        <v>#DIV/0!</v>
      </c>
      <c r="BC760" s="1"/>
      <c r="BD760" s="1" t="e">
        <f t="shared" si="101"/>
        <v>#DIV/0!</v>
      </c>
      <c r="BE760" s="1"/>
      <c r="BF760" s="33">
        <f t="shared" si="100"/>
        <v>0</v>
      </c>
      <c r="BG760" s="11" t="e">
        <f t="shared" si="106"/>
        <v>#DIV/0!</v>
      </c>
      <c r="CB760"/>
      <c r="CC760"/>
      <c r="CD760"/>
      <c r="CE760" s="83"/>
      <c r="CF760"/>
      <c r="CG760"/>
      <c r="CH760"/>
      <c r="CI760"/>
      <c r="CJ760"/>
      <c r="CK760"/>
      <c r="CL760"/>
      <c r="CM760"/>
      <c r="CN760"/>
      <c r="CO760"/>
      <c r="CP760"/>
    </row>
    <row r="761" spans="1:94" ht="22.5" customHeight="1">
      <c r="A761" s="22">
        <v>44250</v>
      </c>
      <c r="B761" s="3" t="str">
        <f>TEXT(Table1[[#This Row],[Date]],"dddd")</f>
        <v>الثلاثاء</v>
      </c>
      <c r="C761" s="3">
        <f>WEEKNUM(Table1[[#This Row],[Date]],16)</f>
        <v>9</v>
      </c>
      <c r="D761" s="3" t="str">
        <f>TEXT(Table1[[#This Row],[Date]],"mmmm")</f>
        <v>فبراير</v>
      </c>
      <c r="E761" s="3" t="str">
        <f>TEXT(Table1[[#This Row],[Date]],"yyyy")</f>
        <v>2021</v>
      </c>
      <c r="F761" s="3" t="s">
        <v>9</v>
      </c>
      <c r="G761" s="3">
        <v>844</v>
      </c>
      <c r="H761" s="5" t="s">
        <v>57</v>
      </c>
      <c r="I761" s="3" t="s">
        <v>96</v>
      </c>
      <c r="J761" s="3">
        <f>IFERROR(VLOOKUP(Table1[[#This Row],[FoamType]],$CB$1:$CC$25,2,FALSE),0)</f>
        <v>200</v>
      </c>
      <c r="K761" s="3">
        <v>32.5</v>
      </c>
      <c r="L761" s="3">
        <v>24</v>
      </c>
      <c r="M761" s="3">
        <v>2.4</v>
      </c>
      <c r="Q761" s="15">
        <v>12</v>
      </c>
      <c r="R761" s="3">
        <v>200</v>
      </c>
      <c r="S761" s="3">
        <v>2.6</v>
      </c>
      <c r="T761" s="3">
        <f t="shared" si="107"/>
        <v>0.40560000000000002</v>
      </c>
      <c r="U761" s="4">
        <f t="shared" si="108"/>
        <v>0.37440000000000001</v>
      </c>
      <c r="W761" s="4">
        <v>12</v>
      </c>
      <c r="X761" s="4">
        <f>IFERROR(   Table1[[#This Row],[البلوكات /م3]]+Table1[[#This Row],[البواقى
 المنصرفه
/م3]]-Table1[[#This Row],[البواقى
/م3]],0)</f>
        <v>1.9000000000000004</v>
      </c>
      <c r="Y761" s="21">
        <f t="shared" si="109"/>
        <v>7.32</v>
      </c>
      <c r="Z761" s="3">
        <v>1</v>
      </c>
      <c r="AA761" s="12">
        <v>1.9</v>
      </c>
      <c r="AB761" s="15">
        <v>12</v>
      </c>
      <c r="AC761" s="20">
        <v>7.32</v>
      </c>
      <c r="AD761" s="9">
        <f>IFERROR((Table1[[#This Row],[إجمالى الإستهلاك
/م3]]-Table1[[#This Row],[الكمية 
المنتجة
/م3
 ]]),0)</f>
        <v>1.5256000000000003</v>
      </c>
      <c r="AE761" s="29">
        <f>IFERROR((Table1[[#This Row],[الهالك
/م3]]/Table1[[#This Row],[إجمالى الإستهلاك
/م3]]),0)</f>
        <v>0.80294736842105263</v>
      </c>
      <c r="AG761" s="5">
        <f>IFERROR((Table1[[#This Row],[عدد
البلوكات]]*0.12),"")</f>
        <v>0.12</v>
      </c>
      <c r="AH76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761" s="59">
        <f>IFERROR(Table1[[#This Row],[Plan Hour]]/Table1[[#This Row],[ساعات
العمل
الفعلية]],0)</f>
        <v>0</v>
      </c>
      <c r="AK761" s="1">
        <f>IFERROR((Table1[[#This Row],[الكمية 
الفعلية
/م3]]-Table1[[#This Row],[الكمية 
المنتجة
/م3
 ]]),"")</f>
        <v>3.1200000000000006E-2</v>
      </c>
      <c r="AU761" s="18"/>
      <c r="AV761" s="18"/>
      <c r="AW761" s="1"/>
      <c r="AX761" s="1"/>
      <c r="AY761" s="1"/>
      <c r="AZ761" s="1"/>
      <c r="BA761" s="1"/>
      <c r="BB761" s="1" t="e">
        <f t="shared" si="110"/>
        <v>#DIV/0!</v>
      </c>
      <c r="BC761" s="1"/>
      <c r="BD761" s="1" t="e">
        <f t="shared" si="101"/>
        <v>#DIV/0!</v>
      </c>
      <c r="BE761" s="1"/>
      <c r="BF761" s="33">
        <f t="shared" ref="BF761:BF826" si="111">(BE761/7.32)</f>
        <v>0</v>
      </c>
      <c r="BG761" s="11" t="e">
        <f t="shared" si="106"/>
        <v>#DIV/0!</v>
      </c>
      <c r="CB761"/>
      <c r="CC761"/>
      <c r="CD761"/>
      <c r="CE761" s="83"/>
      <c r="CF761"/>
      <c r="CG761"/>
      <c r="CH761"/>
      <c r="CI761"/>
      <c r="CJ761"/>
      <c r="CK761"/>
      <c r="CL761"/>
      <c r="CM761"/>
      <c r="CN761"/>
      <c r="CO761"/>
      <c r="CP761"/>
    </row>
    <row r="762" spans="1:94" ht="22.5" customHeight="1">
      <c r="A762" s="22">
        <v>44250</v>
      </c>
      <c r="B762" s="3" t="str">
        <f>TEXT(Table1[[#This Row],[Date]],"dddd")</f>
        <v>الثلاثاء</v>
      </c>
      <c r="C762" s="3">
        <f>WEEKNUM(Table1[[#This Row],[Date]],16)</f>
        <v>9</v>
      </c>
      <c r="D762" s="3" t="str">
        <f>TEXT(Table1[[#This Row],[Date]],"mmmm")</f>
        <v>فبراير</v>
      </c>
      <c r="E762" s="3" t="str">
        <f>TEXT(Table1[[#This Row],[Date]],"yyyy")</f>
        <v>2021</v>
      </c>
      <c r="F762" s="3" t="s">
        <v>9</v>
      </c>
      <c r="G762" s="3">
        <v>866</v>
      </c>
      <c r="H762" s="5" t="s">
        <v>25</v>
      </c>
      <c r="I762" s="3" t="s">
        <v>96</v>
      </c>
      <c r="J762" s="3">
        <f>IFERROR(VLOOKUP(Table1[[#This Row],[FoamType]],$CB$1:$CC$25,2,FALSE),0)</f>
        <v>200</v>
      </c>
      <c r="K762" s="3">
        <v>30</v>
      </c>
      <c r="L762" s="3">
        <v>10</v>
      </c>
      <c r="M762" s="3">
        <v>4</v>
      </c>
      <c r="Q762" s="15">
        <v>25</v>
      </c>
      <c r="R762" s="3">
        <v>1600</v>
      </c>
      <c r="S762" s="3">
        <v>4.0999999999999996</v>
      </c>
      <c r="T762" s="3">
        <v>2.92</v>
      </c>
      <c r="U762" s="4">
        <v>2.92</v>
      </c>
      <c r="X762" s="4">
        <f>IFERROR(   Table1[[#This Row],[البلوكات /م3]]+Table1[[#This Row],[البواقى
 المنصرفه
/م3]]-Table1[[#This Row],[البواقى
/م3]],0)</f>
        <v>3.75</v>
      </c>
      <c r="Y762" s="21">
        <f t="shared" si="109"/>
        <v>0</v>
      </c>
      <c r="AA762" s="12">
        <v>3.75</v>
      </c>
      <c r="AB762" s="15">
        <v>25</v>
      </c>
      <c r="AC762" s="20">
        <v>0</v>
      </c>
      <c r="AD762" s="9">
        <f>IFERROR((Table1[[#This Row],[إجمالى الإستهلاك
/م3]]-Table1[[#This Row],[الكمية 
المنتجة
/م3
 ]]),0)</f>
        <v>0.83000000000000007</v>
      </c>
      <c r="AE762" s="29">
        <f>IFERROR((Table1[[#This Row],[الهالك
/م3]]/Table1[[#This Row],[إجمالى الإستهلاك
/م3]]),0)</f>
        <v>0.22133333333333335</v>
      </c>
      <c r="AG762" s="5">
        <f>IFERROR((Table1[[#This Row],[عدد
البلوكات]]*0.12),"")</f>
        <v>0</v>
      </c>
      <c r="AH76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</v>
      </c>
      <c r="AJ762" s="59">
        <f>IFERROR(Table1[[#This Row],[Plan Hour]]/Table1[[#This Row],[ساعات
العمل
الفعلية]],0)</f>
        <v>0</v>
      </c>
      <c r="AK762" s="1">
        <f>IFERROR((Table1[[#This Row],[الكمية 
الفعلية
/م3]]-Table1[[#This Row],[الكمية 
المنتجة
/م3
 ]]),"")</f>
        <v>0</v>
      </c>
      <c r="AU762" s="18"/>
      <c r="AV762" s="18"/>
      <c r="AW762" s="1"/>
      <c r="AX762" s="1"/>
      <c r="AY762" s="1"/>
      <c r="AZ762" s="1"/>
      <c r="BA762" s="1"/>
      <c r="BB762" s="1" t="e">
        <f t="shared" si="110"/>
        <v>#DIV/0!</v>
      </c>
      <c r="BC762" s="1"/>
      <c r="BD762" s="1" t="e">
        <f t="shared" si="101"/>
        <v>#DIV/0!</v>
      </c>
      <c r="BE762" s="1"/>
      <c r="BF762" s="33">
        <f t="shared" si="111"/>
        <v>0</v>
      </c>
      <c r="BG762" s="11" t="e">
        <f t="shared" si="106"/>
        <v>#DIV/0!</v>
      </c>
      <c r="CB762"/>
      <c r="CC762"/>
      <c r="CD762"/>
      <c r="CE762" s="83"/>
      <c r="CF762"/>
      <c r="CG762"/>
      <c r="CH762"/>
      <c r="CI762"/>
      <c r="CJ762"/>
      <c r="CK762"/>
      <c r="CL762"/>
      <c r="CM762"/>
      <c r="CN762"/>
      <c r="CO762"/>
      <c r="CP762"/>
    </row>
    <row r="763" spans="1:94" ht="22.5" customHeight="1">
      <c r="A763" s="22">
        <v>44250</v>
      </c>
      <c r="B763" s="3" t="str">
        <f>TEXT(Table1[[#This Row],[Date]],"dddd")</f>
        <v>الثلاثاء</v>
      </c>
      <c r="C763" s="3">
        <f>WEEKNUM(Table1[[#This Row],[Date]],16)</f>
        <v>9</v>
      </c>
      <c r="D763" s="3" t="str">
        <f>TEXT(Table1[[#This Row],[Date]],"mmmm")</f>
        <v>فبراير</v>
      </c>
      <c r="E763" s="3" t="str">
        <f>TEXT(Table1[[#This Row],[Date]],"yyyy")</f>
        <v>2021</v>
      </c>
      <c r="F763" s="3" t="s">
        <v>9</v>
      </c>
      <c r="G763" s="3">
        <v>844</v>
      </c>
      <c r="H763" s="5" t="s">
        <v>57</v>
      </c>
      <c r="I763" s="3" t="s">
        <v>92</v>
      </c>
      <c r="J763" s="3">
        <f>IFERROR(VLOOKUP(Table1[[#This Row],[FoamType]],$CB$1:$CC$25,2,FALSE),0)</f>
        <v>0.6</v>
      </c>
      <c r="K763" s="3">
        <v>11.5</v>
      </c>
      <c r="L763" s="3">
        <v>9.15</v>
      </c>
      <c r="M763" s="3">
        <v>1.4</v>
      </c>
      <c r="Q763" s="15">
        <v>12</v>
      </c>
      <c r="R763" s="3">
        <v>6000</v>
      </c>
      <c r="S763" s="3">
        <v>1.5</v>
      </c>
      <c r="T763" s="3">
        <f t="shared" si="107"/>
        <v>0.94702500000000001</v>
      </c>
      <c r="U763" s="4">
        <f t="shared" si="108"/>
        <v>0.88388999999999995</v>
      </c>
      <c r="X763" s="4">
        <f>IFERROR(   Table1[[#This Row],[البلوكات /م3]]+Table1[[#This Row],[البواقى
 المنصرفه
/م3]]-Table1[[#This Row],[البواقى
/م3]],0)</f>
        <v>0</v>
      </c>
      <c r="Y763" s="21">
        <f t="shared" si="109"/>
        <v>0</v>
      </c>
      <c r="AB763" s="15"/>
      <c r="AD763" s="9">
        <f>IFERROR((Table1[[#This Row],[إجمالى الإستهلاك
/م3]]-Table1[[#This Row],[الكمية 
المنتجة
/م3
 ]]),0)</f>
        <v>-0.88388999999999995</v>
      </c>
      <c r="AE763" s="29">
        <f>IFERROR((Table1[[#This Row],[الهالك
/م3]]/Table1[[#This Row],[إجمالى الإستهلاك
/م3]]),0)</f>
        <v>0</v>
      </c>
      <c r="AG763" s="5">
        <f>IFERROR((Table1[[#This Row],[عدد
البلوكات]]*0.12),"")</f>
        <v>0</v>
      </c>
      <c r="AH76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1.47315</v>
      </c>
      <c r="AJ763" s="59">
        <f>IFERROR(Table1[[#This Row],[Plan Hour]]/Table1[[#This Row],[ساعات
العمل
الفعلية]],0)</f>
        <v>0</v>
      </c>
      <c r="AK763" s="1">
        <f>IFERROR((Table1[[#This Row],[الكمية 
الفعلية
/م3]]-Table1[[#This Row],[الكمية 
المنتجة
/م3
 ]]),"")</f>
        <v>6.3135000000000052E-2</v>
      </c>
      <c r="AU763" s="18"/>
      <c r="AV763" s="18"/>
      <c r="AW763" s="1"/>
      <c r="AX763" s="1"/>
      <c r="AY763" s="1"/>
      <c r="AZ763" s="1"/>
      <c r="BA763" s="1"/>
      <c r="BB763" s="1" t="e">
        <f t="shared" si="110"/>
        <v>#DIV/0!</v>
      </c>
      <c r="BC763" s="1"/>
      <c r="BD763" s="1" t="e">
        <f t="shared" si="101"/>
        <v>#DIV/0!</v>
      </c>
      <c r="BE763" s="1"/>
      <c r="BF763" s="33">
        <f t="shared" si="111"/>
        <v>0</v>
      </c>
      <c r="BG763" s="11" t="e">
        <f t="shared" si="106"/>
        <v>#DIV/0!</v>
      </c>
      <c r="CB763"/>
      <c r="CC763"/>
      <c r="CD763"/>
      <c r="CE763" s="83"/>
      <c r="CF763"/>
      <c r="CG763"/>
      <c r="CH763"/>
      <c r="CI763"/>
      <c r="CJ763"/>
      <c r="CK763"/>
      <c r="CL763"/>
      <c r="CM763"/>
      <c r="CN763"/>
      <c r="CO763"/>
      <c r="CP763"/>
    </row>
    <row r="764" spans="1:94" ht="22.5" customHeight="1">
      <c r="A764" s="22">
        <v>44250</v>
      </c>
      <c r="B764" s="3" t="str">
        <f>TEXT(Table1[[#This Row],[Date]],"dddd")</f>
        <v>الثلاثاء</v>
      </c>
      <c r="C764" s="3">
        <f>WEEKNUM(Table1[[#This Row],[Date]],16)</f>
        <v>9</v>
      </c>
      <c r="D764" s="3" t="str">
        <f>TEXT(Table1[[#This Row],[Date]],"mmmm")</f>
        <v>فبراير</v>
      </c>
      <c r="E764" s="3" t="str">
        <f>TEXT(Table1[[#This Row],[Date]],"yyyy")</f>
        <v>2021</v>
      </c>
      <c r="F764" s="3" t="s">
        <v>9</v>
      </c>
      <c r="G764" s="3">
        <v>831</v>
      </c>
      <c r="H764" s="5" t="s">
        <v>144</v>
      </c>
      <c r="I764" s="3" t="s">
        <v>107</v>
      </c>
      <c r="J764" s="3">
        <f>IFERROR(VLOOKUP(Table1[[#This Row],[FoamType]],$CB$1:$CC$25,2,FALSE),0)</f>
        <v>50</v>
      </c>
      <c r="K764" s="3">
        <v>19</v>
      </c>
      <c r="L764" s="3">
        <v>8</v>
      </c>
      <c r="M764" s="3">
        <v>2</v>
      </c>
      <c r="Q764" s="15">
        <v>17</v>
      </c>
      <c r="R764" s="3">
        <v>500</v>
      </c>
      <c r="S764" s="3">
        <v>2.1</v>
      </c>
      <c r="T764" s="3">
        <v>0.61</v>
      </c>
      <c r="U764" s="4">
        <v>0.61</v>
      </c>
      <c r="X764" s="4">
        <f>IFERROR(   Table1[[#This Row],[البلوكات /م3]]+Table1[[#This Row],[البواقى
 المنصرفه
/م3]]-Table1[[#This Row],[البواقى
/م3]],0)</f>
        <v>0.7</v>
      </c>
      <c r="Y764" s="21">
        <f t="shared" si="109"/>
        <v>0</v>
      </c>
      <c r="AA764" s="12">
        <v>0.7</v>
      </c>
      <c r="AB764" s="15">
        <v>17</v>
      </c>
      <c r="AC764" s="20">
        <v>0</v>
      </c>
      <c r="AD764" s="9">
        <f>IFERROR((Table1[[#This Row],[إجمالى الإستهلاك
/م3]]-Table1[[#This Row],[الكمية 
المنتجة
/م3
 ]]),0)</f>
        <v>8.9999999999999969E-2</v>
      </c>
      <c r="AE764" s="29">
        <f>IFERROR((Table1[[#This Row],[الهالك
/م3]]/Table1[[#This Row],[إجمالى الإستهلاك
/م3]]),0)</f>
        <v>0.12857142857142853</v>
      </c>
      <c r="AG764" s="5">
        <f>IFERROR((Table1[[#This Row],[عدد
البلوكات]]*0.12),"")</f>
        <v>0</v>
      </c>
      <c r="AH76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</v>
      </c>
      <c r="AJ764" s="59">
        <f>IFERROR(Table1[[#This Row],[Plan Hour]]/Table1[[#This Row],[ساعات
العمل
الفعلية]],0)</f>
        <v>0</v>
      </c>
      <c r="AK764" s="1">
        <f>IFERROR((Table1[[#This Row],[الكمية 
الفعلية
/م3]]-Table1[[#This Row],[الكمية 
المنتجة
/م3
 ]]),"")</f>
        <v>0</v>
      </c>
      <c r="AU764" s="18"/>
      <c r="AV764" s="18"/>
      <c r="AW764" s="1"/>
      <c r="AX764" s="1"/>
      <c r="AY764" s="1"/>
      <c r="AZ764" s="1"/>
      <c r="BA764" s="1"/>
      <c r="BB764" s="1" t="e">
        <f t="shared" si="110"/>
        <v>#DIV/0!</v>
      </c>
      <c r="BC764" s="1"/>
      <c r="BD764" s="1" t="e">
        <f t="shared" si="101"/>
        <v>#DIV/0!</v>
      </c>
      <c r="BE764" s="1"/>
      <c r="BF764" s="33">
        <f t="shared" si="111"/>
        <v>0</v>
      </c>
      <c r="BG764" s="11" t="e">
        <f t="shared" si="106"/>
        <v>#DIV/0!</v>
      </c>
      <c r="CB764"/>
      <c r="CC764"/>
      <c r="CD764"/>
      <c r="CE764" s="83"/>
      <c r="CF764"/>
      <c r="CG764"/>
      <c r="CH764"/>
      <c r="CI764"/>
      <c r="CJ764"/>
      <c r="CK764"/>
      <c r="CL764"/>
      <c r="CM764"/>
      <c r="CN764"/>
      <c r="CO764"/>
      <c r="CP764"/>
    </row>
    <row r="765" spans="1:94" ht="22.5" customHeight="1">
      <c r="A765" s="22">
        <v>44250</v>
      </c>
      <c r="B765" s="3" t="str">
        <f>TEXT(Table1[[#This Row],[Date]],"dddd")</f>
        <v>الثلاثاء</v>
      </c>
      <c r="C765" s="3">
        <f>WEEKNUM(Table1[[#This Row],[Date]],16)</f>
        <v>9</v>
      </c>
      <c r="D765" s="3" t="str">
        <f>TEXT(Table1[[#This Row],[Date]],"mmmm")</f>
        <v>فبراير</v>
      </c>
      <c r="E765" s="3" t="str">
        <f>TEXT(Table1[[#This Row],[Date]],"yyyy")</f>
        <v>2021</v>
      </c>
      <c r="F765" s="3" t="s">
        <v>9</v>
      </c>
      <c r="G765" s="3">
        <v>878</v>
      </c>
      <c r="H765" s="5" t="s">
        <v>99</v>
      </c>
      <c r="I765" s="3" t="s">
        <v>94</v>
      </c>
      <c r="J765" s="3">
        <f>IFERROR(VLOOKUP(Table1[[#This Row],[FoamType]],$CB$1:$CC$25,2,FALSE),0)</f>
        <v>0.02</v>
      </c>
      <c r="K765" s="3">
        <v>1200</v>
      </c>
      <c r="L765" s="3">
        <v>300</v>
      </c>
      <c r="M765" s="3">
        <v>100</v>
      </c>
      <c r="Q765" s="15">
        <v>20</v>
      </c>
      <c r="R765" s="3">
        <v>1</v>
      </c>
      <c r="S765" s="3">
        <v>100</v>
      </c>
      <c r="T765" s="3">
        <f t="shared" si="107"/>
        <v>36</v>
      </c>
      <c r="U765" s="4">
        <f t="shared" si="108"/>
        <v>36</v>
      </c>
      <c r="X765" s="4">
        <f>IFERROR(   Table1[[#This Row],[البلوكات /م3]]+Table1[[#This Row],[البواقى
 المنصرفه
/م3]]-Table1[[#This Row],[البواقى
/م3]],0)</f>
        <v>36</v>
      </c>
      <c r="Y765" s="21">
        <f t="shared" si="109"/>
        <v>0</v>
      </c>
      <c r="AA765" s="12">
        <v>36</v>
      </c>
      <c r="AB765" s="15">
        <v>20</v>
      </c>
      <c r="AC765" s="20">
        <v>0</v>
      </c>
      <c r="AD765" s="9">
        <f>IFERROR((Table1[[#This Row],[إجمالى الإستهلاك
/م3]]-Table1[[#This Row],[الكمية 
المنتجة
/م3
 ]]),0)</f>
        <v>0</v>
      </c>
      <c r="AE765" s="29">
        <f>IFERROR((Table1[[#This Row],[الهالك
/م3]]/Table1[[#This Row],[إجمالى الإستهلاك
/م3]]),0)</f>
        <v>0</v>
      </c>
      <c r="AG765" s="5">
        <f>IFERROR((Table1[[#This Row],[عدد
البلوكات]]*0.12),"")</f>
        <v>0</v>
      </c>
      <c r="AH76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50</v>
      </c>
      <c r="AJ765" s="59">
        <f>IFERROR(Table1[[#This Row],[Plan Hour]]/Table1[[#This Row],[ساعات
العمل
الفعلية]],0)</f>
        <v>0</v>
      </c>
      <c r="AK765" s="1">
        <f>IFERROR((Table1[[#This Row],[الكمية 
الفعلية
/م3]]-Table1[[#This Row],[الكمية 
المنتجة
/م3
 ]]),"")</f>
        <v>0</v>
      </c>
      <c r="AU765" s="18"/>
      <c r="AV765" s="18"/>
      <c r="AW765" s="1"/>
      <c r="AX765" s="1"/>
      <c r="AY765" s="1"/>
      <c r="AZ765" s="1"/>
      <c r="BA765" s="1"/>
      <c r="BB765" s="1" t="e">
        <f t="shared" si="110"/>
        <v>#DIV/0!</v>
      </c>
      <c r="BC765" s="1"/>
      <c r="BD765" s="1" t="e">
        <f t="shared" si="101"/>
        <v>#DIV/0!</v>
      </c>
      <c r="BE765" s="1"/>
      <c r="BF765" s="33">
        <f t="shared" si="111"/>
        <v>0</v>
      </c>
      <c r="BG765" s="11" t="e">
        <f t="shared" si="106"/>
        <v>#DIV/0!</v>
      </c>
      <c r="CB765"/>
      <c r="CC765"/>
      <c r="CD765"/>
      <c r="CE765" s="83"/>
      <c r="CF765"/>
      <c r="CG765"/>
      <c r="CH765"/>
      <c r="CI765"/>
      <c r="CJ765"/>
      <c r="CK765"/>
      <c r="CL765"/>
      <c r="CM765"/>
      <c r="CN765"/>
      <c r="CO765"/>
      <c r="CP765"/>
    </row>
    <row r="766" spans="1:94" ht="22.5" customHeight="1">
      <c r="A766" s="22">
        <v>44250</v>
      </c>
      <c r="B766" s="3" t="str">
        <f>TEXT(Table1[[#This Row],[Date]],"dddd")</f>
        <v>الثلاثاء</v>
      </c>
      <c r="C766" s="3">
        <f>WEEKNUM(Table1[[#This Row],[Date]],16)</f>
        <v>9</v>
      </c>
      <c r="D766" s="3" t="str">
        <f>TEXT(Table1[[#This Row],[Date]],"mmmm")</f>
        <v>فبراير</v>
      </c>
      <c r="E766" s="3" t="str">
        <f>TEXT(Table1[[#This Row],[Date]],"yyyy")</f>
        <v>2021</v>
      </c>
      <c r="F766" s="3" t="s">
        <v>9</v>
      </c>
      <c r="G766" s="3">
        <v>862</v>
      </c>
      <c r="H766" s="5" t="s">
        <v>61</v>
      </c>
      <c r="I766" s="3" t="s">
        <v>201</v>
      </c>
      <c r="J766" s="3">
        <f>IFERROR(VLOOKUP(Table1[[#This Row],[FoamType]],$CB$1:$CC$25,2,FALSE),0)</f>
        <v>1.25</v>
      </c>
      <c r="K766" s="3">
        <v>234</v>
      </c>
      <c r="L766" s="3">
        <v>110</v>
      </c>
      <c r="M766" s="3">
        <v>29</v>
      </c>
      <c r="Q766" s="15">
        <v>30</v>
      </c>
      <c r="R766" s="3">
        <v>1</v>
      </c>
      <c r="S766" s="3">
        <v>29</v>
      </c>
      <c r="T766" s="3">
        <f t="shared" si="107"/>
        <v>0.74646000000000001</v>
      </c>
      <c r="U766" s="4">
        <f t="shared" si="108"/>
        <v>0.74646000000000001</v>
      </c>
      <c r="W766" s="4">
        <v>30</v>
      </c>
      <c r="X766" s="4">
        <f>IFERROR(   Table1[[#This Row],[البلوكات /م3]]+Table1[[#This Row],[البواقى
 المنصرفه
/م3]]-Table1[[#This Row],[البواقى
/م3]],0)</f>
        <v>10.5</v>
      </c>
      <c r="Y766" s="21">
        <v>34.5</v>
      </c>
      <c r="Z766" s="3">
        <v>5</v>
      </c>
      <c r="AA766" s="12">
        <v>0</v>
      </c>
      <c r="AB766" s="15">
        <v>30</v>
      </c>
      <c r="AC766" s="20">
        <v>24</v>
      </c>
      <c r="AD766" s="9">
        <f>IFERROR((Table1[[#This Row],[إجمالى الإستهلاك
/م3]]-Table1[[#This Row],[الكمية 
المنتجة
/م3
 ]]),0)</f>
        <v>9.7535399999999992</v>
      </c>
      <c r="AE766" s="29">
        <f>IFERROR((Table1[[#This Row],[الهالك
/م3]]/Table1[[#This Row],[إجمالى الإستهلاك
/م3]]),0)</f>
        <v>0.92890857142857131</v>
      </c>
      <c r="AG766" s="5">
        <f>IFERROR((Table1[[#This Row],[عدد
البلوكات]]*0.12),"")</f>
        <v>0.6</v>
      </c>
      <c r="AH76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</v>
      </c>
      <c r="AJ766" s="59">
        <f>IFERROR(Table1[[#This Row],[Plan Hour]]/Table1[[#This Row],[ساعات
العمل
الفعلية]],0)</f>
        <v>0</v>
      </c>
      <c r="AK766" s="1">
        <f>IFERROR((Table1[[#This Row],[الكمية 
الفعلية
/م3]]-Table1[[#This Row],[الكمية 
المنتجة
/م3
 ]]),"")</f>
        <v>0</v>
      </c>
      <c r="AU766" s="18"/>
      <c r="AV766" s="18"/>
      <c r="AW766" s="1"/>
      <c r="AX766" s="1"/>
      <c r="AY766" s="1"/>
      <c r="AZ766" s="1"/>
      <c r="BA766" s="1"/>
      <c r="BB766" s="1" t="e">
        <f t="shared" si="110"/>
        <v>#DIV/0!</v>
      </c>
      <c r="BC766" s="1"/>
      <c r="BD766" s="1" t="e">
        <f t="shared" ref="BD766:BD831" si="112">(7.32-(BE766*BC766))/BE766</f>
        <v>#DIV/0!</v>
      </c>
      <c r="BE766" s="1"/>
      <c r="BF766" s="33">
        <f t="shared" si="111"/>
        <v>0</v>
      </c>
      <c r="BG766" s="11" t="e">
        <f t="shared" si="106"/>
        <v>#DIV/0!</v>
      </c>
      <c r="CB766"/>
      <c r="CC766"/>
      <c r="CD766"/>
      <c r="CE766" s="83"/>
      <c r="CF766"/>
      <c r="CG766"/>
      <c r="CH766"/>
      <c r="CI766"/>
      <c r="CJ766"/>
      <c r="CK766"/>
      <c r="CL766"/>
      <c r="CM766"/>
      <c r="CN766"/>
      <c r="CO766"/>
      <c r="CP766"/>
    </row>
    <row r="767" spans="1:94" ht="22.5" customHeight="1">
      <c r="A767" s="22">
        <v>44250</v>
      </c>
      <c r="B767" s="3" t="str">
        <f>TEXT(Table1[[#This Row],[Date]],"dddd")</f>
        <v>الثلاثاء</v>
      </c>
      <c r="C767" s="3">
        <f>WEEKNUM(Table1[[#This Row],[Date]],16)</f>
        <v>9</v>
      </c>
      <c r="D767" s="3" t="str">
        <f>TEXT(Table1[[#This Row],[Date]],"mmmm")</f>
        <v>فبراير</v>
      </c>
      <c r="E767" s="3" t="str">
        <f>TEXT(Table1[[#This Row],[Date]],"yyyy")</f>
        <v>2021</v>
      </c>
      <c r="F767" s="3" t="s">
        <v>9</v>
      </c>
      <c r="G767" s="3">
        <v>862</v>
      </c>
      <c r="H767" s="5" t="s">
        <v>61</v>
      </c>
      <c r="I767" s="3" t="s">
        <v>201</v>
      </c>
      <c r="J767" s="3">
        <f>IFERROR(VLOOKUP(Table1[[#This Row],[FoamType]],$CB$1:$CC$25,2,FALSE),0)</f>
        <v>1.25</v>
      </c>
      <c r="K767" s="3">
        <v>243</v>
      </c>
      <c r="L767" s="3">
        <v>110</v>
      </c>
      <c r="M767" s="3">
        <v>29</v>
      </c>
      <c r="Q767" s="15">
        <v>30</v>
      </c>
      <c r="R767" s="3">
        <v>3</v>
      </c>
      <c r="S767" s="3">
        <v>29</v>
      </c>
      <c r="T767" s="3">
        <f t="shared" si="107"/>
        <v>2.32551</v>
      </c>
      <c r="U767" s="4">
        <f t="shared" si="108"/>
        <v>2.32551</v>
      </c>
      <c r="X767" s="4">
        <f>IFERROR(   Table1[[#This Row],[البلوكات /م3]]+Table1[[#This Row],[البواقى
 المنصرفه
/م3]]-Table1[[#This Row],[البواقى
/م3]],0)</f>
        <v>0</v>
      </c>
      <c r="Y767" s="21">
        <f t="shared" si="109"/>
        <v>0</v>
      </c>
      <c r="AB767" s="15"/>
      <c r="AD767" s="9">
        <f>IFERROR((Table1[[#This Row],[إجمالى الإستهلاك
/م3]]-Table1[[#This Row],[الكمية 
المنتجة
/م3
 ]]),0)</f>
        <v>-2.32551</v>
      </c>
      <c r="AE767" s="29">
        <f>IFERROR((Table1[[#This Row],[الهالك
/م3]]/Table1[[#This Row],[إجمالى الإستهلاك
/م3]]),0)</f>
        <v>0</v>
      </c>
      <c r="AG767" s="5">
        <f>IFERROR((Table1[[#This Row],[عدد
البلوكات]]*0.12),"")</f>
        <v>0</v>
      </c>
      <c r="AH76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767" s="59">
        <f>IFERROR(Table1[[#This Row],[Plan Hour]]/Table1[[#This Row],[ساعات
العمل
الفعلية]],0)</f>
        <v>0</v>
      </c>
      <c r="AK767" s="1">
        <f>IFERROR((Table1[[#This Row],[الكمية 
الفعلية
/م3]]-Table1[[#This Row],[الكمية 
المنتجة
/م3
 ]]),"")</f>
        <v>0</v>
      </c>
      <c r="AU767" s="18"/>
      <c r="AV767" s="18"/>
      <c r="AW767" s="1"/>
      <c r="AX767" s="1"/>
      <c r="AY767" s="1"/>
      <c r="AZ767" s="1"/>
      <c r="BA767" s="1"/>
      <c r="BB767" s="1" t="e">
        <f t="shared" si="110"/>
        <v>#DIV/0!</v>
      </c>
      <c r="BC767" s="1"/>
      <c r="BD767" s="1" t="e">
        <f t="shared" si="112"/>
        <v>#DIV/0!</v>
      </c>
      <c r="BE767" s="1"/>
      <c r="BF767" s="33">
        <f t="shared" si="111"/>
        <v>0</v>
      </c>
      <c r="BG767" s="11" t="e">
        <f t="shared" si="106"/>
        <v>#DIV/0!</v>
      </c>
      <c r="CB767"/>
      <c r="CC767"/>
      <c r="CD767"/>
      <c r="CE767" s="83"/>
      <c r="CF767"/>
      <c r="CG767"/>
      <c r="CH767"/>
      <c r="CI767"/>
      <c r="CJ767"/>
      <c r="CK767"/>
      <c r="CL767"/>
      <c r="CM767"/>
      <c r="CN767"/>
      <c r="CO767"/>
      <c r="CP767"/>
    </row>
    <row r="768" spans="1:94" ht="22.5" customHeight="1">
      <c r="A768" s="22">
        <v>44250</v>
      </c>
      <c r="B768" s="3" t="str">
        <f>TEXT(Table1[[#This Row],[Date]],"dddd")</f>
        <v>الثلاثاء</v>
      </c>
      <c r="C768" s="3">
        <f>WEEKNUM(Table1[[#This Row],[Date]],16)</f>
        <v>9</v>
      </c>
      <c r="D768" s="3" t="str">
        <f>TEXT(Table1[[#This Row],[Date]],"mmmm")</f>
        <v>فبراير</v>
      </c>
      <c r="E768" s="3" t="str">
        <f>TEXT(Table1[[#This Row],[Date]],"yyyy")</f>
        <v>2021</v>
      </c>
      <c r="F768" s="3" t="s">
        <v>9</v>
      </c>
      <c r="G768" s="3">
        <v>862</v>
      </c>
      <c r="H768" s="5" t="s">
        <v>61</v>
      </c>
      <c r="I768" s="3" t="s">
        <v>201</v>
      </c>
      <c r="J768" s="3">
        <f>IFERROR(VLOOKUP(Table1[[#This Row],[FoamType]],$CB$1:$CC$25,2,FALSE),0)</f>
        <v>1.25</v>
      </c>
      <c r="K768" s="3">
        <v>240</v>
      </c>
      <c r="L768" s="3">
        <v>110</v>
      </c>
      <c r="M768" s="3">
        <v>29</v>
      </c>
      <c r="Q768" s="15">
        <v>30</v>
      </c>
      <c r="R768" s="3">
        <v>7</v>
      </c>
      <c r="S768" s="3">
        <v>29</v>
      </c>
      <c r="T768" s="3">
        <f t="shared" si="107"/>
        <v>5.3592000000000004</v>
      </c>
      <c r="U768" s="4">
        <f t="shared" si="108"/>
        <v>5.3592000000000004</v>
      </c>
      <c r="X768" s="4">
        <f>IFERROR(   Table1[[#This Row],[البلوكات /م3]]+Table1[[#This Row],[البواقى
 المنصرفه
/م3]]-Table1[[#This Row],[البواقى
/م3]],0)</f>
        <v>0</v>
      </c>
      <c r="Y768" s="21">
        <f t="shared" si="109"/>
        <v>0</v>
      </c>
      <c r="AB768" s="15"/>
      <c r="AD768" s="9">
        <f>IFERROR((Table1[[#This Row],[إجمالى الإستهلاك
/م3]]-Table1[[#This Row],[الكمية 
المنتجة
/م3
 ]]),0)</f>
        <v>-5.3592000000000004</v>
      </c>
      <c r="AE768" s="29">
        <f>IFERROR((Table1[[#This Row],[الهالك
/م3]]/Table1[[#This Row],[إجمالى الإستهلاك
/م3]]),0)</f>
        <v>0</v>
      </c>
      <c r="AG768" s="5">
        <f>IFERROR((Table1[[#This Row],[عدد
البلوكات]]*0.12),"")</f>
        <v>0</v>
      </c>
      <c r="AH76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5.6</v>
      </c>
      <c r="AJ768" s="59">
        <f>IFERROR(Table1[[#This Row],[Plan Hour]]/Table1[[#This Row],[ساعات
العمل
الفعلية]],0)</f>
        <v>0</v>
      </c>
      <c r="AK768" s="1">
        <f>IFERROR((Table1[[#This Row],[الكمية 
الفعلية
/م3]]-Table1[[#This Row],[الكمية 
المنتجة
/م3
 ]]),"")</f>
        <v>0</v>
      </c>
      <c r="AU768" s="18"/>
      <c r="AV768" s="18"/>
      <c r="AW768" s="1"/>
      <c r="AX768" s="1"/>
      <c r="AY768" s="1"/>
      <c r="AZ768" s="1"/>
      <c r="BA768" s="1"/>
      <c r="BB768" s="1" t="e">
        <f t="shared" si="110"/>
        <v>#DIV/0!</v>
      </c>
      <c r="BC768" s="1"/>
      <c r="BD768" s="1" t="e">
        <f t="shared" si="112"/>
        <v>#DIV/0!</v>
      </c>
      <c r="BE768" s="1"/>
      <c r="BF768" s="33">
        <f t="shared" si="111"/>
        <v>0</v>
      </c>
      <c r="BG768" s="11" t="e">
        <f t="shared" si="106"/>
        <v>#DIV/0!</v>
      </c>
      <c r="CB768"/>
      <c r="CC768"/>
      <c r="CD768"/>
      <c r="CE768" s="83"/>
      <c r="CF768"/>
      <c r="CG768"/>
      <c r="CH768"/>
      <c r="CI768"/>
      <c r="CJ768"/>
      <c r="CK768"/>
      <c r="CL768"/>
      <c r="CM768"/>
      <c r="CN768"/>
      <c r="CO768"/>
      <c r="CP768"/>
    </row>
    <row r="769" spans="1:94" ht="22.5" customHeight="1">
      <c r="A769" s="22">
        <v>44250</v>
      </c>
      <c r="B769" s="3" t="str">
        <f>TEXT(Table1[[#This Row],[Date]],"dddd")</f>
        <v>الثلاثاء</v>
      </c>
      <c r="C769" s="3">
        <f>WEEKNUM(Table1[[#This Row],[Date]],16)</f>
        <v>9</v>
      </c>
      <c r="D769" s="3" t="str">
        <f>TEXT(Table1[[#This Row],[Date]],"mmmm")</f>
        <v>فبراير</v>
      </c>
      <c r="E769" s="3" t="str">
        <f>TEXT(Table1[[#This Row],[Date]],"yyyy")</f>
        <v>2021</v>
      </c>
      <c r="F769" s="3" t="s">
        <v>9</v>
      </c>
      <c r="G769" s="3">
        <v>862</v>
      </c>
      <c r="H769" s="5" t="s">
        <v>61</v>
      </c>
      <c r="I769" s="3" t="s">
        <v>201</v>
      </c>
      <c r="J769" s="3">
        <f>IFERROR(VLOOKUP(Table1[[#This Row],[FoamType]],$CB$1:$CC$25,2,FALSE),0)</f>
        <v>1.25</v>
      </c>
      <c r="K769" s="3">
        <v>237</v>
      </c>
      <c r="L769" s="3">
        <v>110</v>
      </c>
      <c r="M769" s="3">
        <v>29</v>
      </c>
      <c r="Q769" s="15">
        <v>30</v>
      </c>
      <c r="R769" s="3">
        <v>2</v>
      </c>
      <c r="S769" s="3">
        <v>29</v>
      </c>
      <c r="T769" s="3">
        <f t="shared" si="107"/>
        <v>1.51206</v>
      </c>
      <c r="U769" s="4">
        <f t="shared" si="108"/>
        <v>1.51206</v>
      </c>
      <c r="X769" s="4">
        <f>IFERROR(   Table1[[#This Row],[البلوكات /م3]]+Table1[[#This Row],[البواقى
 المنصرفه
/م3]]-Table1[[#This Row],[البواقى
/م3]],0)</f>
        <v>0</v>
      </c>
      <c r="Y769" s="21">
        <f t="shared" si="109"/>
        <v>0</v>
      </c>
      <c r="AB769" s="15"/>
      <c r="AD769" s="9">
        <f>IFERROR((Table1[[#This Row],[إجمالى الإستهلاك
/م3]]-Table1[[#This Row],[الكمية 
المنتجة
/م3
 ]]),0)</f>
        <v>-1.51206</v>
      </c>
      <c r="AE769" s="29">
        <f>IFERROR((Table1[[#This Row],[الهالك
/م3]]/Table1[[#This Row],[إجمالى الإستهلاك
/م3]]),0)</f>
        <v>0</v>
      </c>
      <c r="AG769" s="5">
        <f>IFERROR((Table1[[#This Row],[عدد
البلوكات]]*0.12),"")</f>
        <v>0</v>
      </c>
      <c r="AH76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769" s="59">
        <f>IFERROR(Table1[[#This Row],[Plan Hour]]/Table1[[#This Row],[ساعات
العمل
الفعلية]],0)</f>
        <v>0</v>
      </c>
      <c r="AK769" s="1">
        <f>IFERROR((Table1[[#This Row],[الكمية 
الفعلية
/م3]]-Table1[[#This Row],[الكمية 
المنتجة
/م3
 ]]),"")</f>
        <v>0</v>
      </c>
      <c r="AU769" s="18"/>
      <c r="AV769" s="18"/>
      <c r="AW769" s="1"/>
      <c r="AX769" s="1"/>
      <c r="AY769" s="1"/>
      <c r="AZ769" s="1"/>
      <c r="BA769" s="1"/>
      <c r="BB769" s="1" t="e">
        <f t="shared" si="110"/>
        <v>#DIV/0!</v>
      </c>
      <c r="BC769" s="1"/>
      <c r="BD769" s="1" t="e">
        <f t="shared" si="112"/>
        <v>#DIV/0!</v>
      </c>
      <c r="BE769" s="1"/>
      <c r="BF769" s="33">
        <f t="shared" si="111"/>
        <v>0</v>
      </c>
      <c r="BG769" s="11" t="e">
        <f t="shared" si="106"/>
        <v>#DIV/0!</v>
      </c>
      <c r="CB769"/>
      <c r="CC769"/>
      <c r="CD769"/>
      <c r="CE769" s="83"/>
      <c r="CF769"/>
      <c r="CG769"/>
      <c r="CH769"/>
      <c r="CI769"/>
      <c r="CJ769"/>
      <c r="CK769"/>
      <c r="CL769"/>
      <c r="CM769"/>
      <c r="CN769"/>
      <c r="CO769"/>
      <c r="CP769"/>
    </row>
    <row r="770" spans="1:94" ht="22.5" customHeight="1">
      <c r="A770" s="22">
        <v>44251</v>
      </c>
      <c r="B770" s="9" t="str">
        <f>TEXT(Table1[[#This Row],[Date]],"dddd")</f>
        <v>الأربعاء</v>
      </c>
      <c r="C770" s="9">
        <f>WEEKNUM(Table1[[#This Row],[Date]],16)</f>
        <v>9</v>
      </c>
      <c r="D770" s="9" t="str">
        <f>TEXT(Table1[[#This Row],[Date]],"mmmm")</f>
        <v>فبراير</v>
      </c>
      <c r="E770" s="9" t="str">
        <f>TEXT(Table1[[#This Row],[Date]],"yyyy")</f>
        <v>2021</v>
      </c>
      <c r="F770" s="9" t="s">
        <v>9</v>
      </c>
      <c r="G770" s="9">
        <v>787</v>
      </c>
      <c r="H770" s="9" t="s">
        <v>75</v>
      </c>
      <c r="I770" s="9" t="s">
        <v>87</v>
      </c>
      <c r="J770" s="3">
        <f>IFERROR(VLOOKUP(Table1[[#This Row],[FoamType]],$CB$1:$CC$25,2,FALSE),0)</f>
        <v>2</v>
      </c>
      <c r="K770" s="9">
        <v>200</v>
      </c>
      <c r="L770" s="9">
        <v>100</v>
      </c>
      <c r="M770" s="9">
        <v>10</v>
      </c>
      <c r="N770" s="9"/>
      <c r="O770" s="9"/>
      <c r="P770" s="9"/>
      <c r="Q770" s="9">
        <v>20</v>
      </c>
      <c r="R770" s="9">
        <v>20</v>
      </c>
      <c r="S770" s="9">
        <v>10.1</v>
      </c>
      <c r="T770" s="9">
        <f t="shared" si="107"/>
        <v>4.04</v>
      </c>
      <c r="U770" s="9">
        <f t="shared" si="108"/>
        <v>4</v>
      </c>
      <c r="V770" s="9"/>
      <c r="W770" s="9" t="s">
        <v>5</v>
      </c>
      <c r="X770" s="9">
        <f>IFERROR(   Table1[[#This Row],[البلوكات /م3]]+Table1[[#This Row],[البواقى
 المنصرفه
/م3]]-Table1[[#This Row],[البواقى
/م3]],0)</f>
        <v>34.519999999999996</v>
      </c>
      <c r="Y770" s="9">
        <f t="shared" si="109"/>
        <v>7.32</v>
      </c>
      <c r="Z770" s="9">
        <v>1</v>
      </c>
      <c r="AA770" s="9">
        <v>27.2</v>
      </c>
      <c r="AB770" s="9">
        <v>20</v>
      </c>
      <c r="AC770" s="9">
        <v>0</v>
      </c>
      <c r="AD770" s="9">
        <f>IFERROR((Table1[[#This Row],[إجمالى الإستهلاك
/م3]]-Table1[[#This Row],[الكمية 
المنتجة
/م3
 ]]),0)</f>
        <v>30.519999999999996</v>
      </c>
      <c r="AE770" s="29">
        <f>IFERROR((Table1[[#This Row],[الهالك
/م3]]/Table1[[#This Row],[إجمالى الإستهلاك
/م3]]),0)</f>
        <v>0.88412514484356897</v>
      </c>
      <c r="AF770" s="9">
        <v>15.77</v>
      </c>
      <c r="AG770" s="9">
        <f>IFERROR((Table1[[#This Row],[عدد
البلوكات]]*0.12),"")</f>
        <v>0.12</v>
      </c>
      <c r="AH770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I770" s="9">
        <v>129</v>
      </c>
      <c r="AJ770" s="60">
        <f>IFERROR(Table1[[#This Row],[Plan Hour]]/Table1[[#This Row],[ساعات
العمل
الفعلية]],0)</f>
        <v>1.5503875968992248E-2</v>
      </c>
      <c r="AK770" s="9">
        <f>IFERROR((Table1[[#This Row],[الكمية 
الفعلية
/م3]]-Table1[[#This Row],[الكمية 
المنتجة
/م3
 ]]),"")</f>
        <v>4.0000000000000036E-2</v>
      </c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 t="e">
        <f t="shared" si="110"/>
        <v>#DIV/0!</v>
      </c>
      <c r="BC770" s="9"/>
      <c r="BD770" s="9" t="e">
        <f t="shared" si="112"/>
        <v>#DIV/0!</v>
      </c>
      <c r="BE770" s="9"/>
      <c r="BF770" s="9">
        <f t="shared" si="111"/>
        <v>0</v>
      </c>
      <c r="BG770" s="9" t="e">
        <f t="shared" si="106"/>
        <v>#DIV/0!</v>
      </c>
      <c r="CB770"/>
      <c r="CC770"/>
      <c r="CD770"/>
      <c r="CE770" s="83"/>
      <c r="CF770"/>
      <c r="CG770"/>
      <c r="CH770"/>
      <c r="CI770"/>
      <c r="CJ770"/>
      <c r="CK770"/>
      <c r="CL770"/>
      <c r="CM770"/>
      <c r="CN770"/>
      <c r="CO770"/>
      <c r="CP770"/>
    </row>
    <row r="771" spans="1:94" ht="22.5" customHeight="1">
      <c r="A771" s="22">
        <v>44251</v>
      </c>
      <c r="B771" s="3" t="str">
        <f>TEXT(Table1[[#This Row],[Date]],"dddd")</f>
        <v>الأربعاء</v>
      </c>
      <c r="C771" s="3">
        <f>WEEKNUM(Table1[[#This Row],[Date]],16)</f>
        <v>9</v>
      </c>
      <c r="D771" s="3" t="str">
        <f>TEXT(Table1[[#This Row],[Date]],"mmmm")</f>
        <v>فبراير</v>
      </c>
      <c r="E771" s="3" t="str">
        <f>TEXT(Table1[[#This Row],[Date]],"yyyy")</f>
        <v>2021</v>
      </c>
      <c r="F771" s="3" t="s">
        <v>9</v>
      </c>
      <c r="G771" s="3">
        <v>787</v>
      </c>
      <c r="H771" s="5" t="s">
        <v>75</v>
      </c>
      <c r="I771" s="3" t="s">
        <v>87</v>
      </c>
      <c r="J771" s="3">
        <f>IFERROR(VLOOKUP(Table1[[#This Row],[FoamType]],$CB$1:$CC$25,2,FALSE),0)</f>
        <v>2</v>
      </c>
      <c r="K771" s="3">
        <v>200</v>
      </c>
      <c r="L771" s="3">
        <v>100</v>
      </c>
      <c r="M771" s="3">
        <v>5</v>
      </c>
      <c r="Q771" s="15">
        <v>20</v>
      </c>
      <c r="R771" s="3">
        <v>19</v>
      </c>
      <c r="S771" s="3">
        <v>5.0999999999999996</v>
      </c>
      <c r="T771" s="3">
        <f t="shared" si="107"/>
        <v>1.9379999999999997</v>
      </c>
      <c r="U771" s="4">
        <f t="shared" si="108"/>
        <v>1.9</v>
      </c>
      <c r="X771" s="4">
        <f>IFERROR(   Table1[[#This Row],[البلوكات /م3]]+Table1[[#This Row],[البواقى
 المنصرفه
/م3]]-Table1[[#This Row],[البواقى
/م3]],0)</f>
        <v>0</v>
      </c>
      <c r="Y771" s="21">
        <f t="shared" si="109"/>
        <v>0</v>
      </c>
      <c r="AB771" s="15"/>
      <c r="AD771" s="9">
        <f>IFERROR((Table1[[#This Row],[إجمالى الإستهلاك
/م3]]-Table1[[#This Row],[الكمية 
المنتجة
/م3
 ]]),0)</f>
        <v>-1.9</v>
      </c>
      <c r="AE771" s="29">
        <f>IFERROR((Table1[[#This Row],[الهالك
/م3]]/Table1[[#This Row],[إجمالى الإستهلاك
/م3]]),0)</f>
        <v>0</v>
      </c>
      <c r="AG771" s="5">
        <f>IFERROR((Table1[[#This Row],[عدد
البلوكات]]*0.12),"")</f>
        <v>0</v>
      </c>
      <c r="AH77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0.95</v>
      </c>
      <c r="AJ771" s="59">
        <f>IFERROR(Table1[[#This Row],[Plan Hour]]/Table1[[#This Row],[ساعات
العمل
الفعلية]],0)</f>
        <v>0</v>
      </c>
      <c r="AK771" s="1">
        <f>IFERROR((Table1[[#This Row],[الكمية 
الفعلية
/م3]]-Table1[[#This Row],[الكمية 
المنتجة
/م3
 ]]),"")</f>
        <v>3.7999999999999812E-2</v>
      </c>
      <c r="AU771" s="18"/>
      <c r="AV771" s="18"/>
      <c r="AW771" s="1"/>
      <c r="AX771" s="1"/>
      <c r="AY771" s="1"/>
      <c r="AZ771" s="1"/>
      <c r="BA771" s="1"/>
      <c r="BB771" s="1" t="e">
        <f t="shared" si="110"/>
        <v>#DIV/0!</v>
      </c>
      <c r="BC771" s="1"/>
      <c r="BD771" s="1" t="e">
        <f t="shared" si="112"/>
        <v>#DIV/0!</v>
      </c>
      <c r="BE771" s="1"/>
      <c r="BF771" s="33">
        <f t="shared" si="111"/>
        <v>0</v>
      </c>
      <c r="BG771" s="11" t="e">
        <f t="shared" si="106"/>
        <v>#DIV/0!</v>
      </c>
      <c r="CB771"/>
      <c r="CC771"/>
      <c r="CD771"/>
      <c r="CE771" s="83"/>
      <c r="CF771"/>
      <c r="CG771"/>
      <c r="CH771"/>
      <c r="CI771"/>
      <c r="CJ771"/>
      <c r="CK771"/>
      <c r="CL771"/>
      <c r="CM771"/>
      <c r="CN771"/>
      <c r="CO771"/>
      <c r="CP771"/>
    </row>
    <row r="772" spans="1:94" ht="22.5" customHeight="1">
      <c r="A772" s="22">
        <v>44251</v>
      </c>
      <c r="B772" s="3" t="str">
        <f>TEXT(Table1[[#This Row],[Date]],"dddd")</f>
        <v>الأربعاء</v>
      </c>
      <c r="C772" s="3">
        <f>WEEKNUM(Table1[[#This Row],[Date]],16)</f>
        <v>9</v>
      </c>
      <c r="D772" s="3" t="str">
        <f>TEXT(Table1[[#This Row],[Date]],"mmmm")</f>
        <v>فبراير</v>
      </c>
      <c r="E772" s="3" t="str">
        <f>TEXT(Table1[[#This Row],[Date]],"yyyy")</f>
        <v>2021</v>
      </c>
      <c r="F772" s="3" t="s">
        <v>9</v>
      </c>
      <c r="G772" s="3">
        <v>767</v>
      </c>
      <c r="H772" s="5" t="s">
        <v>46</v>
      </c>
      <c r="I772" s="3" t="s">
        <v>86</v>
      </c>
      <c r="J772" s="3">
        <f>IFERROR(VLOOKUP(Table1[[#This Row],[FoamType]],$CB$1:$CC$25,2,FALSE),0)</f>
        <v>3</v>
      </c>
      <c r="K772" s="3">
        <v>199</v>
      </c>
      <c r="L772" s="3">
        <v>99</v>
      </c>
      <c r="M772" s="3">
        <v>5</v>
      </c>
      <c r="Q772" s="15">
        <v>10</v>
      </c>
      <c r="R772" s="3">
        <v>140</v>
      </c>
      <c r="S772" s="3">
        <v>5.2</v>
      </c>
      <c r="T772" s="3">
        <f t="shared" si="107"/>
        <v>14.342328</v>
      </c>
      <c r="U772" s="4">
        <v>14</v>
      </c>
      <c r="W772" s="4">
        <v>10</v>
      </c>
      <c r="X772" s="4">
        <f>IFERROR(   Table1[[#This Row],[البلوكات /م3]]+Table1[[#This Row],[البواقى
 المنصرفه
/م3]]-Table1[[#This Row],[البواقى
/م3]],0)</f>
        <v>14.260000000000002</v>
      </c>
      <c r="Y772" s="21">
        <f t="shared" si="109"/>
        <v>21.96</v>
      </c>
      <c r="Z772" s="3">
        <v>3</v>
      </c>
      <c r="AA772" s="12">
        <v>0</v>
      </c>
      <c r="AB772" s="15">
        <v>10</v>
      </c>
      <c r="AC772" s="20">
        <v>7.7</v>
      </c>
      <c r="AD772" s="9">
        <f>IFERROR((Table1[[#This Row],[إجمالى الإستهلاك
/م3]]-Table1[[#This Row],[الكمية 
المنتجة
/م3
 ]]),0)</f>
        <v>0.26000000000000156</v>
      </c>
      <c r="AE772" s="29">
        <f>IFERROR((Table1[[#This Row],[الهالك
/م3]]/Table1[[#This Row],[إجمالى الإستهلاك
/م3]]),0)</f>
        <v>1.8232819074333908E-2</v>
      </c>
      <c r="AG772" s="5">
        <f>IFERROR((Table1[[#This Row],[عدد
البلوكات]]*0.12),"")</f>
        <v>0.36</v>
      </c>
      <c r="AH77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4.666666666666667</v>
      </c>
      <c r="AJ772" s="59">
        <f>IFERROR(Table1[[#This Row],[Plan Hour]]/Table1[[#This Row],[ساعات
العمل
الفعلية]],0)</f>
        <v>0</v>
      </c>
      <c r="AK772" s="1">
        <f>IFERROR((Table1[[#This Row],[الكمية 
الفعلية
/م3]]-Table1[[#This Row],[الكمية 
المنتجة
/م3
 ]]),"")</f>
        <v>0.34232800000000019</v>
      </c>
      <c r="AU772" s="18"/>
      <c r="AV772" s="18"/>
      <c r="AW772" s="1"/>
      <c r="AX772" s="1"/>
      <c r="AY772" s="1"/>
      <c r="AZ772" s="1"/>
      <c r="BA772" s="1"/>
      <c r="BB772" s="1" t="e">
        <f t="shared" si="110"/>
        <v>#DIV/0!</v>
      </c>
      <c r="BC772" s="1"/>
      <c r="BD772" s="1" t="e">
        <f t="shared" si="112"/>
        <v>#DIV/0!</v>
      </c>
      <c r="BE772" s="1"/>
      <c r="BF772" s="33">
        <f t="shared" si="111"/>
        <v>0</v>
      </c>
      <c r="BG772" s="11" t="e">
        <f t="shared" si="106"/>
        <v>#DIV/0!</v>
      </c>
      <c r="CB772"/>
      <c r="CC772"/>
      <c r="CD772"/>
      <c r="CE772" s="83"/>
      <c r="CF772"/>
      <c r="CG772"/>
      <c r="CH772"/>
      <c r="CI772"/>
      <c r="CJ772"/>
      <c r="CK772"/>
      <c r="CL772"/>
      <c r="CM772"/>
      <c r="CN772"/>
      <c r="CO772"/>
      <c r="CP772"/>
    </row>
    <row r="773" spans="1:94" ht="22.5" customHeight="1">
      <c r="A773" s="22">
        <v>44251</v>
      </c>
      <c r="B773" s="3" t="str">
        <f>TEXT(Table1[[#This Row],[Date]],"dddd")</f>
        <v>الأربعاء</v>
      </c>
      <c r="C773" s="3">
        <f>WEEKNUM(Table1[[#This Row],[Date]],16)</f>
        <v>9</v>
      </c>
      <c r="D773" s="3" t="str">
        <f>TEXT(Table1[[#This Row],[Date]],"mmmm")</f>
        <v>فبراير</v>
      </c>
      <c r="E773" s="3" t="str">
        <f>TEXT(Table1[[#This Row],[Date]],"yyyy")</f>
        <v>2021</v>
      </c>
      <c r="F773" s="3" t="s">
        <v>9</v>
      </c>
      <c r="G773" s="3">
        <v>3</v>
      </c>
      <c r="I773" s="3" t="s">
        <v>87</v>
      </c>
      <c r="J773" s="3">
        <f>IFERROR(VLOOKUP(Table1[[#This Row],[FoamType]],$CB$1:$CC$25,2,FALSE),0)</f>
        <v>2</v>
      </c>
      <c r="K773" s="3">
        <v>180</v>
      </c>
      <c r="L773" s="3">
        <v>90</v>
      </c>
      <c r="M773" s="3">
        <v>5</v>
      </c>
      <c r="Q773" s="15">
        <v>25</v>
      </c>
      <c r="R773" s="3">
        <v>80</v>
      </c>
      <c r="S773" s="3">
        <v>5.0999999999999996</v>
      </c>
      <c r="T773" s="3">
        <f t="shared" si="107"/>
        <v>6.6096000000000004</v>
      </c>
      <c r="U773" s="4">
        <f t="shared" si="108"/>
        <v>6.48</v>
      </c>
      <c r="X773" s="4">
        <f>IFERROR(   Table1[[#This Row],[البلوكات /م3]]+Table1[[#This Row],[البواقى
 المنصرفه
/م3]]-Table1[[#This Row],[البواقى
/م3]],0)</f>
        <v>7</v>
      </c>
      <c r="Y773" s="21">
        <f t="shared" si="109"/>
        <v>0</v>
      </c>
      <c r="AA773" s="12">
        <v>7</v>
      </c>
      <c r="AB773" s="15">
        <v>25</v>
      </c>
      <c r="AC773" s="20">
        <v>0</v>
      </c>
      <c r="AD773" s="9">
        <f>IFERROR((Table1[[#This Row],[إجمالى الإستهلاك
/م3]]-Table1[[#This Row],[الكمية 
المنتجة
/م3
 ]]),0)</f>
        <v>0.51999999999999957</v>
      </c>
      <c r="AE773" s="29">
        <f>IFERROR((Table1[[#This Row],[الهالك
/م3]]/Table1[[#This Row],[إجمالى الإستهلاك
/م3]]),0)</f>
        <v>7.4285714285714219E-2</v>
      </c>
      <c r="AG773" s="5">
        <f>IFERROR((Table1[[#This Row],[عدد
البلوكات]]*0.12),"")</f>
        <v>0</v>
      </c>
      <c r="AH77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3.24</v>
      </c>
      <c r="AJ773" s="59">
        <f>IFERROR(Table1[[#This Row],[Plan Hour]]/Table1[[#This Row],[ساعات
العمل
الفعلية]],0)</f>
        <v>0</v>
      </c>
      <c r="AK773" s="1">
        <f>IFERROR((Table1[[#This Row],[الكمية 
الفعلية
/م3]]-Table1[[#This Row],[الكمية 
المنتجة
/م3
 ]]),"")</f>
        <v>0.12959999999999994</v>
      </c>
      <c r="AU773" s="18"/>
      <c r="AV773" s="18"/>
      <c r="AW773" s="1"/>
      <c r="AX773" s="1"/>
      <c r="AY773" s="1"/>
      <c r="AZ773" s="1"/>
      <c r="BA773" s="1"/>
      <c r="BB773" s="1" t="e">
        <f t="shared" si="110"/>
        <v>#DIV/0!</v>
      </c>
      <c r="BC773" s="1"/>
      <c r="BD773" s="1" t="e">
        <f t="shared" si="112"/>
        <v>#DIV/0!</v>
      </c>
      <c r="BE773" s="1"/>
      <c r="BF773" s="33">
        <f t="shared" si="111"/>
        <v>0</v>
      </c>
      <c r="BG773" s="11" t="e">
        <f t="shared" si="106"/>
        <v>#DIV/0!</v>
      </c>
      <c r="CB773"/>
      <c r="CC773"/>
      <c r="CD773"/>
      <c r="CE773" s="83"/>
      <c r="CF773"/>
      <c r="CG773"/>
      <c r="CH773"/>
      <c r="CI773"/>
      <c r="CJ773"/>
      <c r="CK773"/>
      <c r="CL773"/>
      <c r="CM773"/>
      <c r="CN773"/>
      <c r="CO773"/>
      <c r="CP773"/>
    </row>
    <row r="774" spans="1:94" ht="22.5" customHeight="1">
      <c r="A774" s="22">
        <v>44251</v>
      </c>
      <c r="B774" s="3" t="str">
        <f>TEXT(Table1[[#This Row],[Date]],"dddd")</f>
        <v>الأربعاء</v>
      </c>
      <c r="C774" s="3">
        <f>WEEKNUM(Table1[[#This Row],[Date]],16)</f>
        <v>9</v>
      </c>
      <c r="D774" s="3" t="str">
        <f>TEXT(Table1[[#This Row],[Date]],"mmmm")</f>
        <v>فبراير</v>
      </c>
      <c r="E774" s="3" t="str">
        <f>TEXT(Table1[[#This Row],[Date]],"yyyy")</f>
        <v>2021</v>
      </c>
      <c r="F774" s="3" t="s">
        <v>9</v>
      </c>
      <c r="G774" s="3">
        <v>3</v>
      </c>
      <c r="I774" s="3" t="s">
        <v>91</v>
      </c>
      <c r="J774" s="3">
        <f>IFERROR(VLOOKUP(Table1[[#This Row],[FoamType]],$CB$1:$CC$25,2,FALSE),0)</f>
        <v>1</v>
      </c>
      <c r="K774" s="3">
        <v>100</v>
      </c>
      <c r="L774" s="3">
        <v>15</v>
      </c>
      <c r="M774" s="3">
        <v>2</v>
      </c>
      <c r="Q774" s="15">
        <v>35</v>
      </c>
      <c r="R774" s="3">
        <v>1260</v>
      </c>
      <c r="S774" s="3">
        <v>2.1</v>
      </c>
      <c r="T774" s="3">
        <f t="shared" si="107"/>
        <v>3.9689999999999999</v>
      </c>
      <c r="U774" s="4">
        <f t="shared" si="108"/>
        <v>3.78</v>
      </c>
      <c r="X774" s="4">
        <f>IFERROR(   Table1[[#This Row],[البلوكات /م3]]+Table1[[#This Row],[البواقى
 المنصرفه
/م3]]-Table1[[#This Row],[البواقى
/م3]],0)</f>
        <v>4</v>
      </c>
      <c r="Y774" s="21">
        <f t="shared" si="109"/>
        <v>0</v>
      </c>
      <c r="AA774" s="12">
        <v>4</v>
      </c>
      <c r="AB774" s="15">
        <v>35</v>
      </c>
      <c r="AC774" s="20">
        <v>0</v>
      </c>
      <c r="AD774" s="9">
        <f>IFERROR((Table1[[#This Row],[إجمالى الإستهلاك
/م3]]-Table1[[#This Row],[الكمية 
المنتجة
/م3
 ]]),0)</f>
        <v>0.2200000000000002</v>
      </c>
      <c r="AE774" s="29">
        <f>IFERROR((Table1[[#This Row],[الهالك
/م3]]/Table1[[#This Row],[إجمالى الإستهلاك
/م3]]),0)</f>
        <v>5.5000000000000049E-2</v>
      </c>
      <c r="AG774" s="5">
        <f>IFERROR((Table1[[#This Row],[عدد
البلوكات]]*0.12),"")</f>
        <v>0</v>
      </c>
      <c r="AH77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3.78</v>
      </c>
      <c r="AJ774" s="59">
        <f>IFERROR(Table1[[#This Row],[Plan Hour]]/Table1[[#This Row],[ساعات
العمل
الفعلية]],0)</f>
        <v>0</v>
      </c>
      <c r="AK774" s="1">
        <f>IFERROR((Table1[[#This Row],[الكمية 
الفعلية
/م3]]-Table1[[#This Row],[الكمية 
المنتجة
/م3
 ]]),"")</f>
        <v>0.18900000000000006</v>
      </c>
      <c r="AU774" s="18"/>
      <c r="AV774" s="18"/>
      <c r="AW774" s="1"/>
      <c r="AX774" s="1"/>
      <c r="AY774" s="1"/>
      <c r="AZ774" s="1"/>
      <c r="BA774" s="1"/>
      <c r="BB774" s="1" t="e">
        <f t="shared" si="110"/>
        <v>#DIV/0!</v>
      </c>
      <c r="BC774" s="1"/>
      <c r="BD774" s="1" t="e">
        <f t="shared" si="112"/>
        <v>#DIV/0!</v>
      </c>
      <c r="BE774" s="1"/>
      <c r="BF774" s="33">
        <f t="shared" si="111"/>
        <v>0</v>
      </c>
      <c r="BG774" s="11" t="e">
        <f t="shared" si="106"/>
        <v>#DIV/0!</v>
      </c>
      <c r="CB774"/>
      <c r="CC774"/>
      <c r="CD774"/>
      <c r="CE774" s="83"/>
      <c r="CF774"/>
      <c r="CG774"/>
      <c r="CH774"/>
      <c r="CI774"/>
      <c r="CJ774"/>
      <c r="CK774"/>
      <c r="CL774"/>
      <c r="CM774"/>
      <c r="CN774"/>
      <c r="CO774"/>
      <c r="CP774"/>
    </row>
    <row r="775" spans="1:94" ht="22.5" customHeight="1">
      <c r="A775" s="22">
        <v>44251</v>
      </c>
      <c r="B775" s="3" t="str">
        <f>TEXT(Table1[[#This Row],[Date]],"dddd")</f>
        <v>الأربعاء</v>
      </c>
      <c r="C775" s="3">
        <f>WEEKNUM(Table1[[#This Row],[Date]],16)</f>
        <v>9</v>
      </c>
      <c r="D775" s="3" t="str">
        <f>TEXT(Table1[[#This Row],[Date]],"mmmm")</f>
        <v>فبراير</v>
      </c>
      <c r="E775" s="3" t="str">
        <f>TEXT(Table1[[#This Row],[Date]],"yyyy")</f>
        <v>2021</v>
      </c>
      <c r="F775" s="3" t="s">
        <v>9</v>
      </c>
      <c r="G775" s="3">
        <v>844</v>
      </c>
      <c r="H775" s="5" t="s">
        <v>57</v>
      </c>
      <c r="I775" s="3" t="s">
        <v>96</v>
      </c>
      <c r="J775" s="3">
        <f>IFERROR(VLOOKUP(Table1[[#This Row],[FoamType]],$CB$1:$CC$25,2,FALSE),0)</f>
        <v>200</v>
      </c>
      <c r="K775" s="3">
        <v>32.5</v>
      </c>
      <c r="L775" s="3">
        <v>24</v>
      </c>
      <c r="M775" s="3">
        <v>2.4</v>
      </c>
      <c r="Q775" s="15">
        <v>12</v>
      </c>
      <c r="R775" s="3">
        <v>2200</v>
      </c>
      <c r="S775" s="3">
        <v>2.6</v>
      </c>
      <c r="T775" s="3">
        <f t="shared" si="107"/>
        <v>4.4615999999999998</v>
      </c>
      <c r="U775" s="4">
        <f>K775*L775*M775*R775/1000000</f>
        <v>4.1184000000000003</v>
      </c>
      <c r="W775" s="4">
        <v>12</v>
      </c>
      <c r="X775" s="4">
        <f>IFERROR(   Table1[[#This Row],[البلوكات /م3]]+Table1[[#This Row],[البواقى
 المنصرفه
/م3]]-Table1[[#This Row],[البواقى
/م3]],0)</f>
        <v>6.1999999999999993</v>
      </c>
      <c r="Y775" s="21">
        <v>19</v>
      </c>
      <c r="Z775" s="3">
        <v>3</v>
      </c>
      <c r="AA775" s="12">
        <v>0</v>
      </c>
      <c r="AB775" s="15">
        <v>12</v>
      </c>
      <c r="AC775" s="20">
        <v>12.8</v>
      </c>
      <c r="AD775" s="9">
        <f>IFERROR((Table1[[#This Row],[إجمالى الإستهلاك
/م3]]-Table1[[#This Row],[الكمية 
المنتجة
/م3
 ]]),0)</f>
        <v>2.081599999999999</v>
      </c>
      <c r="AE775" s="29">
        <f>IFERROR((Table1[[#This Row],[الهالك
/م3]]/Table1[[#This Row],[إجمالى الإستهلاك
/م3]]),0)</f>
        <v>0.33574193548387082</v>
      </c>
      <c r="AG775" s="5">
        <f>IFERROR((Table1[[#This Row],[عدد
البلوكات]]*0.12),"")</f>
        <v>0.36</v>
      </c>
      <c r="AH77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11</v>
      </c>
      <c r="AJ775" s="59">
        <f>IFERROR(Table1[[#This Row],[Plan Hour]]/Table1[[#This Row],[ساعات
العمل
الفعلية]],0)</f>
        <v>0</v>
      </c>
      <c r="AK775" s="1">
        <f>IFERROR((Table1[[#This Row],[الكمية 
الفعلية
/م3]]-Table1[[#This Row],[الكمية 
المنتجة
/م3
 ]]),"")</f>
        <v>0.34319999999999951</v>
      </c>
      <c r="AU775" s="18"/>
      <c r="AV775" s="18"/>
      <c r="AW775" s="1"/>
      <c r="AX775" s="1"/>
      <c r="AY775" s="1"/>
      <c r="AZ775" s="1"/>
      <c r="BA775" s="1"/>
      <c r="BB775" s="1" t="e">
        <f t="shared" si="110"/>
        <v>#DIV/0!</v>
      </c>
      <c r="BC775" s="1"/>
      <c r="BD775" s="1" t="e">
        <f t="shared" si="112"/>
        <v>#DIV/0!</v>
      </c>
      <c r="BE775" s="1"/>
      <c r="BF775" s="33">
        <f t="shared" si="111"/>
        <v>0</v>
      </c>
      <c r="BG775" s="11" t="e">
        <f t="shared" si="106"/>
        <v>#DIV/0!</v>
      </c>
      <c r="CB775"/>
      <c r="CC775"/>
      <c r="CD775"/>
      <c r="CE775" s="83"/>
      <c r="CF775"/>
      <c r="CG775"/>
      <c r="CH775"/>
      <c r="CI775"/>
      <c r="CJ775"/>
      <c r="CK775"/>
      <c r="CL775"/>
      <c r="CM775"/>
      <c r="CN775"/>
      <c r="CO775"/>
      <c r="CP775"/>
    </row>
    <row r="776" spans="1:94" ht="22.5" customHeight="1">
      <c r="A776" s="22">
        <v>44251</v>
      </c>
      <c r="B776" s="3" t="str">
        <f>TEXT(Table1[[#This Row],[Date]],"dddd")</f>
        <v>الأربعاء</v>
      </c>
      <c r="C776" s="3">
        <f>WEEKNUM(Table1[[#This Row],[Date]],16)</f>
        <v>9</v>
      </c>
      <c r="D776" s="3" t="str">
        <f>TEXT(Table1[[#This Row],[Date]],"mmmm")</f>
        <v>فبراير</v>
      </c>
      <c r="E776" s="3" t="str">
        <f>TEXT(Table1[[#This Row],[Date]],"yyyy")</f>
        <v>2021</v>
      </c>
      <c r="F776" s="3" t="s">
        <v>9</v>
      </c>
      <c r="G776" s="3">
        <v>894</v>
      </c>
      <c r="H776" s="5" t="s">
        <v>41</v>
      </c>
      <c r="I776" s="3" t="s">
        <v>84</v>
      </c>
      <c r="J776" s="3">
        <f>IFERROR(VLOOKUP(Table1[[#This Row],[FoamType]],$CB$1:$CC$25,2,FALSE),0)</f>
        <v>4</v>
      </c>
      <c r="K776" s="3">
        <v>75</v>
      </c>
      <c r="L776" s="3">
        <v>75</v>
      </c>
      <c r="M776" s="3">
        <v>49</v>
      </c>
      <c r="Q776" s="15">
        <v>15</v>
      </c>
      <c r="R776" s="3">
        <v>1</v>
      </c>
      <c r="S776" s="3">
        <v>49</v>
      </c>
      <c r="T776" s="3">
        <f t="shared" si="107"/>
        <v>0.27562500000000001</v>
      </c>
      <c r="U776" s="4">
        <f t="shared" si="108"/>
        <v>0.27562500000000001</v>
      </c>
      <c r="W776" s="4">
        <v>15</v>
      </c>
      <c r="X776" s="4">
        <f>IFERROR(   Table1[[#This Row],[البلوكات /م3]]+Table1[[#This Row],[البواقى
 المنصرفه
/م3]]-Table1[[#This Row],[البواقى
/م3]],0)</f>
        <v>0.32000000000000028</v>
      </c>
      <c r="Y776" s="21">
        <f t="shared" si="109"/>
        <v>7.32</v>
      </c>
      <c r="Z776" s="3">
        <v>1</v>
      </c>
      <c r="AA776" s="12">
        <v>0</v>
      </c>
      <c r="AB776" s="15">
        <v>15</v>
      </c>
      <c r="AC776" s="20">
        <v>7</v>
      </c>
      <c r="AD776" s="9">
        <f>IFERROR((Table1[[#This Row],[إجمالى الإستهلاك
/م3]]-Table1[[#This Row],[الكمية 
المنتجة
/م3
 ]]),0)</f>
        <v>4.4375000000000275E-2</v>
      </c>
      <c r="AE776" s="29">
        <f>IFERROR((Table1[[#This Row],[الهالك
/م3]]/Table1[[#This Row],[إجمالى الإستهلاك
/م3]]),0)</f>
        <v>0.13867187500000075</v>
      </c>
      <c r="AG776" s="5">
        <f>IFERROR((Table1[[#This Row],[عدد
البلوكات]]*0.12),"")</f>
        <v>0.12</v>
      </c>
      <c r="AH77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6.8906250000000002E-2</v>
      </c>
      <c r="AJ776" s="59">
        <f>IFERROR(Table1[[#This Row],[Plan Hour]]/Table1[[#This Row],[ساعات
العمل
الفعلية]],0)</f>
        <v>0</v>
      </c>
      <c r="AK776" s="1">
        <f>IFERROR((Table1[[#This Row],[الكمية 
الفعلية
/م3]]-Table1[[#This Row],[الكمية 
المنتجة
/م3
 ]]),"")</f>
        <v>0</v>
      </c>
      <c r="AU776" s="18"/>
      <c r="AV776" s="18"/>
      <c r="AW776" s="1"/>
      <c r="AX776" s="1"/>
      <c r="AY776" s="1"/>
      <c r="AZ776" s="1"/>
      <c r="BA776" s="1"/>
      <c r="BB776" s="1" t="e">
        <f t="shared" si="110"/>
        <v>#DIV/0!</v>
      </c>
      <c r="BC776" s="1"/>
      <c r="BD776" s="1" t="e">
        <f t="shared" si="112"/>
        <v>#DIV/0!</v>
      </c>
      <c r="BE776" s="1"/>
      <c r="BF776" s="33">
        <f t="shared" si="111"/>
        <v>0</v>
      </c>
      <c r="BG776" s="11" t="e">
        <f t="shared" si="106"/>
        <v>#DIV/0!</v>
      </c>
      <c r="CB776"/>
      <c r="CC776"/>
      <c r="CD776"/>
      <c r="CE776" s="83"/>
      <c r="CF776"/>
      <c r="CG776"/>
      <c r="CH776"/>
      <c r="CI776"/>
      <c r="CJ776"/>
      <c r="CK776"/>
      <c r="CL776"/>
      <c r="CM776"/>
      <c r="CN776"/>
      <c r="CO776"/>
      <c r="CP776"/>
    </row>
    <row r="777" spans="1:94" ht="22.5" customHeight="1">
      <c r="A777" s="22">
        <v>44251</v>
      </c>
      <c r="B777" s="3" t="str">
        <f>TEXT(Table1[[#This Row],[Date]],"dddd")</f>
        <v>الأربعاء</v>
      </c>
      <c r="C777" s="3">
        <f>WEEKNUM(Table1[[#This Row],[Date]],16)</f>
        <v>9</v>
      </c>
      <c r="D777" s="3" t="str">
        <f>TEXT(Table1[[#This Row],[Date]],"mmmm")</f>
        <v>فبراير</v>
      </c>
      <c r="E777" s="3" t="str">
        <f>TEXT(Table1[[#This Row],[Date]],"yyyy")</f>
        <v>2021</v>
      </c>
      <c r="F777" s="3" t="s">
        <v>9</v>
      </c>
      <c r="G777" s="3">
        <v>900</v>
      </c>
      <c r="H777" s="5" t="s">
        <v>205</v>
      </c>
      <c r="I777" s="3" t="s">
        <v>85</v>
      </c>
      <c r="J777" s="3">
        <f>IFERROR(VLOOKUP(Table1[[#This Row],[FoamType]],$CB$1:$CC$25,2,FALSE),0)</f>
        <v>2.5</v>
      </c>
      <c r="K777" s="3">
        <v>60</v>
      </c>
      <c r="L777" s="3">
        <v>60</v>
      </c>
      <c r="M777" s="3">
        <v>60</v>
      </c>
      <c r="Q777" s="15">
        <v>20</v>
      </c>
      <c r="R777" s="3">
        <v>1</v>
      </c>
      <c r="S777" s="3">
        <v>60</v>
      </c>
      <c r="T777" s="3">
        <f t="shared" si="107"/>
        <v>0.216</v>
      </c>
      <c r="U777" s="4">
        <f t="shared" si="108"/>
        <v>0.216</v>
      </c>
      <c r="W777" s="4" t="s">
        <v>5</v>
      </c>
      <c r="X777" s="4">
        <f>IFERROR(   Table1[[#This Row],[البلوكات /م3]]+Table1[[#This Row],[البواقى
 المنصرفه
/م3]]-Table1[[#This Row],[البواقى
/م3]],0)</f>
        <v>0.72000000000000064</v>
      </c>
      <c r="Y777" s="21">
        <f t="shared" si="109"/>
        <v>7.32</v>
      </c>
      <c r="Z777" s="3">
        <v>1</v>
      </c>
      <c r="AA777" s="12">
        <v>0</v>
      </c>
      <c r="AB777" s="15" t="s">
        <v>5</v>
      </c>
      <c r="AC777" s="20">
        <v>6.6</v>
      </c>
      <c r="AD777" s="9">
        <f>IFERROR((Table1[[#This Row],[إجمالى الإستهلاك
/م3]]-Table1[[#This Row],[الكمية 
المنتجة
/م3
 ]]),0)</f>
        <v>0.50400000000000067</v>
      </c>
      <c r="AE777" s="29">
        <f>IFERROR((Table1[[#This Row],[الهالك
/م3]]/Table1[[#This Row],[إجمالى الإستهلاك
/م3]]),0)</f>
        <v>0.70000000000000029</v>
      </c>
      <c r="AG777" s="5">
        <f>IFERROR((Table1[[#This Row],[عدد
البلوكات]]*0.12),"")</f>
        <v>0.12</v>
      </c>
      <c r="AH77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8.6400000000000005E-2</v>
      </c>
      <c r="AJ777" s="59">
        <f>IFERROR(Table1[[#This Row],[Plan Hour]]/Table1[[#This Row],[ساعات
العمل
الفعلية]],0)</f>
        <v>0</v>
      </c>
      <c r="AK777" s="1">
        <f>IFERROR((Table1[[#This Row],[الكمية 
الفعلية
/م3]]-Table1[[#This Row],[الكمية 
المنتجة
/م3
 ]]),"")</f>
        <v>0</v>
      </c>
      <c r="AU777" s="18"/>
      <c r="AV777" s="18"/>
      <c r="AW777" s="1"/>
      <c r="AX777" s="1"/>
      <c r="AY777" s="1"/>
      <c r="AZ777" s="1"/>
      <c r="BA777" s="1"/>
      <c r="BB777" s="1" t="e">
        <f t="shared" si="110"/>
        <v>#DIV/0!</v>
      </c>
      <c r="BC777" s="1"/>
      <c r="BD777" s="1" t="e">
        <f t="shared" si="112"/>
        <v>#DIV/0!</v>
      </c>
      <c r="BE777" s="1"/>
      <c r="BF777" s="33">
        <f t="shared" si="111"/>
        <v>0</v>
      </c>
      <c r="BG777" s="11" t="e">
        <f t="shared" si="106"/>
        <v>#DIV/0!</v>
      </c>
      <c r="CB777"/>
      <c r="CC777"/>
      <c r="CD777"/>
      <c r="CE777" s="83"/>
      <c r="CF777"/>
      <c r="CG777"/>
      <c r="CH777"/>
      <c r="CI777"/>
      <c r="CJ777"/>
      <c r="CK777"/>
      <c r="CL777"/>
      <c r="CM777"/>
      <c r="CN777"/>
      <c r="CO777"/>
      <c r="CP777"/>
    </row>
    <row r="778" spans="1:94" ht="22.5" customHeight="1">
      <c r="A778" s="22">
        <v>44251</v>
      </c>
      <c r="B778" s="3" t="str">
        <f>TEXT(Table1[[#This Row],[Date]],"dddd")</f>
        <v>الأربعاء</v>
      </c>
      <c r="C778" s="3">
        <f>WEEKNUM(Table1[[#This Row],[Date]],16)</f>
        <v>9</v>
      </c>
      <c r="D778" s="3" t="str">
        <f>TEXT(Table1[[#This Row],[Date]],"mmmm")</f>
        <v>فبراير</v>
      </c>
      <c r="E778" s="3" t="str">
        <f>TEXT(Table1[[#This Row],[Date]],"yyyy")</f>
        <v>2021</v>
      </c>
      <c r="F778" s="3" t="s">
        <v>9</v>
      </c>
      <c r="G778" s="3">
        <v>847</v>
      </c>
      <c r="H778" s="5" t="s">
        <v>41</v>
      </c>
      <c r="I778" s="3" t="s">
        <v>92</v>
      </c>
      <c r="J778" s="3">
        <f>IFERROR(VLOOKUP(Table1[[#This Row],[FoamType]],$CB$1:$CC$25,2,FALSE),0)</f>
        <v>0.6</v>
      </c>
      <c r="K778" s="3">
        <v>64.5</v>
      </c>
      <c r="L778" s="3">
        <v>68.5</v>
      </c>
      <c r="M778" s="3">
        <v>3</v>
      </c>
      <c r="Q778" s="15">
        <v>15</v>
      </c>
      <c r="R778" s="3">
        <v>2</v>
      </c>
      <c r="S778" s="3">
        <v>3.1</v>
      </c>
      <c r="T778" s="3">
        <f t="shared" si="107"/>
        <v>2.7393150000000002E-2</v>
      </c>
      <c r="U778" s="4">
        <f t="shared" si="108"/>
        <v>2.6509499999999998E-2</v>
      </c>
      <c r="X778" s="4">
        <f>IFERROR(   Table1[[#This Row],[البلوكات /م3]]+Table1[[#This Row],[البواقى
 المنصرفه
/م3]]-Table1[[#This Row],[البواقى
/م3]],0)</f>
        <v>0</v>
      </c>
      <c r="Y778" s="21">
        <f t="shared" si="109"/>
        <v>0</v>
      </c>
      <c r="AB778" s="15"/>
      <c r="AD778" s="9">
        <f>IFERROR((Table1[[#This Row],[إجمالى الإستهلاك
/م3]]-Table1[[#This Row],[الكمية 
المنتجة
/م3
 ]]),0)</f>
        <v>-2.6509499999999998E-2</v>
      </c>
      <c r="AE778" s="29">
        <f>IFERROR((Table1[[#This Row],[الهالك
/م3]]/Table1[[#This Row],[إجمالى الإستهلاك
/م3]]),0)</f>
        <v>0</v>
      </c>
      <c r="AG778" s="5">
        <f>IFERROR((Table1[[#This Row],[عدد
البلوكات]]*0.12),"")</f>
        <v>0</v>
      </c>
      <c r="AH77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4.41825E-2</v>
      </c>
      <c r="AJ778" s="59">
        <f>IFERROR(Table1[[#This Row],[Plan Hour]]/Table1[[#This Row],[ساعات
العمل
الفعلية]],0)</f>
        <v>0</v>
      </c>
      <c r="AK778" s="1">
        <f>IFERROR((Table1[[#This Row],[الكمية 
الفعلية
/م3]]-Table1[[#This Row],[الكمية 
المنتجة
/م3
 ]]),"")</f>
        <v>8.8365000000000318E-4</v>
      </c>
      <c r="AU778" s="18"/>
      <c r="AV778" s="18"/>
      <c r="AW778" s="1"/>
      <c r="AX778" s="1"/>
      <c r="AY778" s="1"/>
      <c r="AZ778" s="1"/>
      <c r="BA778" s="1"/>
      <c r="BB778" s="1" t="e">
        <f t="shared" si="110"/>
        <v>#DIV/0!</v>
      </c>
      <c r="BC778" s="1"/>
      <c r="BD778" s="1" t="e">
        <f t="shared" si="112"/>
        <v>#DIV/0!</v>
      </c>
      <c r="BE778" s="1"/>
      <c r="BF778" s="33">
        <f t="shared" si="111"/>
        <v>0</v>
      </c>
      <c r="BG778" s="11" t="e">
        <f t="shared" si="106"/>
        <v>#DIV/0!</v>
      </c>
      <c r="CB778"/>
      <c r="CC778"/>
      <c r="CD778"/>
      <c r="CE778" s="83"/>
      <c r="CF778"/>
      <c r="CG778"/>
      <c r="CH778"/>
      <c r="CI778"/>
      <c r="CJ778"/>
      <c r="CK778"/>
      <c r="CL778"/>
      <c r="CM778"/>
      <c r="CN778"/>
      <c r="CO778"/>
      <c r="CP778"/>
    </row>
    <row r="779" spans="1:94" ht="22.5" customHeight="1">
      <c r="A779" s="22">
        <v>44251</v>
      </c>
      <c r="B779" s="3" t="str">
        <f>TEXT(Table1[[#This Row],[Date]],"dddd")</f>
        <v>الأربعاء</v>
      </c>
      <c r="C779" s="3">
        <f>WEEKNUM(Table1[[#This Row],[Date]],16)</f>
        <v>9</v>
      </c>
      <c r="D779" s="3" t="str">
        <f>TEXT(Table1[[#This Row],[Date]],"mmmm")</f>
        <v>فبراير</v>
      </c>
      <c r="E779" s="3" t="str">
        <f>TEXT(Table1[[#This Row],[Date]],"yyyy")</f>
        <v>2021</v>
      </c>
      <c r="F779" s="3" t="s">
        <v>9</v>
      </c>
      <c r="G779" s="3">
        <v>847</v>
      </c>
      <c r="H779" s="5" t="s">
        <v>41</v>
      </c>
      <c r="I779" s="3" t="s">
        <v>92</v>
      </c>
      <c r="J779" s="3">
        <f>IFERROR(VLOOKUP(Table1[[#This Row],[FoamType]],$CB$1:$CC$25,2,FALSE),0)</f>
        <v>0.6</v>
      </c>
      <c r="K779" s="3">
        <v>64.5</v>
      </c>
      <c r="L779" s="3">
        <v>68.5</v>
      </c>
      <c r="M779" s="3">
        <v>3</v>
      </c>
      <c r="Q779" s="15">
        <v>20</v>
      </c>
      <c r="R779" s="3">
        <v>2</v>
      </c>
      <c r="S779" s="3">
        <v>3.1</v>
      </c>
      <c r="T779" s="3">
        <f t="shared" si="107"/>
        <v>2.7393150000000002E-2</v>
      </c>
      <c r="U779" s="4">
        <f t="shared" si="108"/>
        <v>2.6509499999999998E-2</v>
      </c>
      <c r="X779" s="4">
        <f>IFERROR(   Table1[[#This Row],[البلوكات /م3]]+Table1[[#This Row],[البواقى
 المنصرفه
/م3]]-Table1[[#This Row],[البواقى
/م3]],0)</f>
        <v>0</v>
      </c>
      <c r="Y779" s="21">
        <f t="shared" si="109"/>
        <v>0</v>
      </c>
      <c r="AB779" s="15"/>
      <c r="AD779" s="9">
        <f>IFERROR((Table1[[#This Row],[إجمالى الإستهلاك
/م3]]-Table1[[#This Row],[الكمية 
المنتجة
/م3
 ]]),0)</f>
        <v>-2.6509499999999998E-2</v>
      </c>
      <c r="AE779" s="29">
        <f>IFERROR((Table1[[#This Row],[الهالك
/م3]]/Table1[[#This Row],[إجمالى الإستهلاك
/م3]]),0)</f>
        <v>0</v>
      </c>
      <c r="AG779" s="5">
        <f>IFERROR((Table1[[#This Row],[عدد
البلوكات]]*0.12),"")</f>
        <v>0</v>
      </c>
      <c r="AH77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4.41825E-2</v>
      </c>
      <c r="AJ779" s="59">
        <f>IFERROR(Table1[[#This Row],[Plan Hour]]/Table1[[#This Row],[ساعات
العمل
الفعلية]],0)</f>
        <v>0</v>
      </c>
      <c r="AK779" s="1">
        <f>IFERROR((Table1[[#This Row],[الكمية 
الفعلية
/م3]]-Table1[[#This Row],[الكمية 
المنتجة
/م3
 ]]),"")</f>
        <v>8.8365000000000318E-4</v>
      </c>
      <c r="AU779" s="18"/>
      <c r="AV779" s="18"/>
      <c r="AW779" s="1"/>
      <c r="AX779" s="1"/>
      <c r="AY779" s="1"/>
      <c r="AZ779" s="1"/>
      <c r="BA779" s="1"/>
      <c r="BB779" s="1" t="e">
        <f t="shared" si="110"/>
        <v>#DIV/0!</v>
      </c>
      <c r="BC779" s="1"/>
      <c r="BD779" s="1" t="e">
        <f t="shared" si="112"/>
        <v>#DIV/0!</v>
      </c>
      <c r="BE779" s="1"/>
      <c r="BF779" s="33">
        <f t="shared" si="111"/>
        <v>0</v>
      </c>
      <c r="BG779" s="11" t="e">
        <f t="shared" si="106"/>
        <v>#DIV/0!</v>
      </c>
      <c r="CB779"/>
      <c r="CC779"/>
      <c r="CD779"/>
      <c r="CE779" s="83"/>
      <c r="CF779"/>
      <c r="CG779"/>
      <c r="CH779"/>
      <c r="CI779"/>
      <c r="CJ779"/>
      <c r="CK779"/>
      <c r="CL779"/>
      <c r="CM779"/>
      <c r="CN779"/>
      <c r="CO779"/>
      <c r="CP779"/>
    </row>
    <row r="780" spans="1:94" ht="22.5" customHeight="1">
      <c r="A780" s="22">
        <v>44251</v>
      </c>
      <c r="B780" s="3" t="str">
        <f>TEXT(Table1[[#This Row],[Date]],"dddd")</f>
        <v>الأربعاء</v>
      </c>
      <c r="C780" s="3">
        <f>WEEKNUM(Table1[[#This Row],[Date]],16)</f>
        <v>9</v>
      </c>
      <c r="D780" s="3" t="str">
        <f>TEXT(Table1[[#This Row],[Date]],"mmmm")</f>
        <v>فبراير</v>
      </c>
      <c r="E780" s="3" t="str">
        <f>TEXT(Table1[[#This Row],[Date]],"yyyy")</f>
        <v>2021</v>
      </c>
      <c r="F780" s="3" t="s">
        <v>9</v>
      </c>
      <c r="G780" s="3">
        <v>734</v>
      </c>
      <c r="H780" s="5" t="s">
        <v>47</v>
      </c>
      <c r="I780" s="3" t="s">
        <v>92</v>
      </c>
      <c r="J780" s="3">
        <f>IFERROR(VLOOKUP(Table1[[#This Row],[FoamType]],$CB$1:$CC$25,2,FALSE),0)</f>
        <v>0.6</v>
      </c>
      <c r="K780" s="3">
        <v>25</v>
      </c>
      <c r="L780" s="3">
        <v>7.5</v>
      </c>
      <c r="M780" s="3">
        <v>1</v>
      </c>
      <c r="Q780" s="15">
        <v>12</v>
      </c>
      <c r="R780" s="3">
        <v>2100</v>
      </c>
      <c r="S780" s="3">
        <v>1.2</v>
      </c>
      <c r="T780" s="3">
        <f t="shared" si="107"/>
        <v>0.47249999999999998</v>
      </c>
      <c r="U780" s="4">
        <f t="shared" si="108"/>
        <v>0.39374999999999999</v>
      </c>
      <c r="X780" s="4">
        <f>IFERROR(   Table1[[#This Row],[البلوكات /م3]]+Table1[[#This Row],[البواقى
 المنصرفه
/م3]]-Table1[[#This Row],[البواقى
/م3]],0)</f>
        <v>5.8</v>
      </c>
      <c r="Y780" s="21">
        <f t="shared" si="109"/>
        <v>0</v>
      </c>
      <c r="Z780" s="3">
        <v>0</v>
      </c>
      <c r="AA780" s="12">
        <v>5.8</v>
      </c>
      <c r="AB780" s="15">
        <v>12</v>
      </c>
      <c r="AC780" s="20">
        <v>0</v>
      </c>
      <c r="AD780" s="9">
        <f>IFERROR((Table1[[#This Row],[إجمالى الإستهلاك
/م3]]-Table1[[#This Row],[الكمية 
المنتجة
/م3
 ]]),0)</f>
        <v>5.40625</v>
      </c>
      <c r="AE780" s="29">
        <f>IFERROR((Table1[[#This Row],[الهالك
/م3]]/Table1[[#This Row],[إجمالى الإستهلاك
/م3]]),0)</f>
        <v>0.93211206896551724</v>
      </c>
      <c r="AG780" s="5">
        <f>IFERROR((Table1[[#This Row],[عدد
البلوكات]]*0.12),"")</f>
        <v>0</v>
      </c>
      <c r="AH78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0.65625</v>
      </c>
      <c r="AJ780" s="59">
        <f>IFERROR(Table1[[#This Row],[Plan Hour]]/Table1[[#This Row],[ساعات
العمل
الفعلية]],0)</f>
        <v>0</v>
      </c>
      <c r="AK780" s="1">
        <f>IFERROR((Table1[[#This Row],[الكمية 
الفعلية
/م3]]-Table1[[#This Row],[الكمية 
المنتجة
/م3
 ]]),"")</f>
        <v>7.8749999999999987E-2</v>
      </c>
      <c r="AU780" s="18"/>
      <c r="AV780" s="18"/>
      <c r="AW780" s="1"/>
      <c r="AX780" s="1"/>
      <c r="AY780" s="1"/>
      <c r="AZ780" s="1"/>
      <c r="BA780" s="1"/>
      <c r="BB780" s="1" t="e">
        <f t="shared" si="110"/>
        <v>#DIV/0!</v>
      </c>
      <c r="BC780" s="1"/>
      <c r="BD780" s="1" t="e">
        <f t="shared" si="112"/>
        <v>#DIV/0!</v>
      </c>
      <c r="BE780" s="1"/>
      <c r="BF780" s="33">
        <f t="shared" si="111"/>
        <v>0</v>
      </c>
      <c r="BG780" s="11" t="e">
        <f t="shared" si="106"/>
        <v>#DIV/0!</v>
      </c>
      <c r="CB780"/>
      <c r="CC780"/>
      <c r="CD780"/>
      <c r="CE780" s="83"/>
      <c r="CF780"/>
      <c r="CG780"/>
      <c r="CH780"/>
      <c r="CI780"/>
      <c r="CJ780"/>
      <c r="CK780"/>
      <c r="CL780"/>
      <c r="CM780"/>
      <c r="CN780"/>
      <c r="CO780"/>
      <c r="CP780"/>
    </row>
    <row r="781" spans="1:94" ht="22.5" customHeight="1">
      <c r="A781" s="22">
        <v>44251</v>
      </c>
      <c r="B781" s="3" t="str">
        <f>TEXT(Table1[[#This Row],[Date]],"dddd")</f>
        <v>الأربعاء</v>
      </c>
      <c r="C781" s="3">
        <f>WEEKNUM(Table1[[#This Row],[Date]],16)</f>
        <v>9</v>
      </c>
      <c r="D781" s="3" t="str">
        <f>TEXT(Table1[[#This Row],[Date]],"mmmm")</f>
        <v>فبراير</v>
      </c>
      <c r="E781" s="3" t="str">
        <f>TEXT(Table1[[#This Row],[Date]],"yyyy")</f>
        <v>2021</v>
      </c>
      <c r="F781" s="3" t="s">
        <v>9</v>
      </c>
      <c r="G781" s="3">
        <v>734</v>
      </c>
      <c r="H781" s="5" t="s">
        <v>47</v>
      </c>
      <c r="I781" s="3" t="s">
        <v>92</v>
      </c>
      <c r="J781" s="3">
        <f>IFERROR(VLOOKUP(Table1[[#This Row],[FoamType]],$CB$1:$CC$25,2,FALSE),0)</f>
        <v>0.6</v>
      </c>
      <c r="K781" s="3">
        <v>25</v>
      </c>
      <c r="L781" s="3">
        <v>7.5</v>
      </c>
      <c r="M781" s="3">
        <v>0.5</v>
      </c>
      <c r="Q781" s="15">
        <v>12</v>
      </c>
      <c r="R781" s="3">
        <v>31850</v>
      </c>
      <c r="S781" s="3">
        <v>0.6</v>
      </c>
      <c r="T781" s="3">
        <f t="shared" si="107"/>
        <v>3.5831249999999999</v>
      </c>
      <c r="U781" s="4">
        <f t="shared" si="108"/>
        <v>2.9859374999999999</v>
      </c>
      <c r="X781" s="4">
        <f>IFERROR(   Table1[[#This Row],[البلوكات /م3]]+Table1[[#This Row],[البواقى
 المنصرفه
/م3]]-Table1[[#This Row],[البواقى
/م3]],0)</f>
        <v>0</v>
      </c>
      <c r="Y781" s="21">
        <f t="shared" si="109"/>
        <v>0</v>
      </c>
      <c r="AB781" s="15"/>
      <c r="AD781" s="9">
        <f>IFERROR((Table1[[#This Row],[إجمالى الإستهلاك
/م3]]-Table1[[#This Row],[الكمية 
المنتجة
/م3
 ]]),0)</f>
        <v>-2.9859374999999999</v>
      </c>
      <c r="AE781" s="29">
        <f>IFERROR((Table1[[#This Row],[الهالك
/م3]]/Table1[[#This Row],[إجمالى الإستهلاك
/م3]]),0)</f>
        <v>0</v>
      </c>
      <c r="AG781" s="5">
        <f>IFERROR((Table1[[#This Row],[عدد
البلوكات]]*0.12),"")</f>
        <v>0</v>
      </c>
      <c r="AH78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4.9765625</v>
      </c>
      <c r="AJ781" s="59">
        <f>IFERROR(Table1[[#This Row],[Plan Hour]]/Table1[[#This Row],[ساعات
العمل
الفعلية]],0)</f>
        <v>0</v>
      </c>
      <c r="AK781" s="1">
        <f>IFERROR((Table1[[#This Row],[الكمية 
الفعلية
/م3]]-Table1[[#This Row],[الكمية 
المنتجة
/م3
 ]]),"")</f>
        <v>0.59718749999999998</v>
      </c>
      <c r="AU781" s="18"/>
      <c r="AV781" s="18"/>
      <c r="AW781" s="1"/>
      <c r="AX781" s="1"/>
      <c r="AY781" s="1"/>
      <c r="AZ781" s="1"/>
      <c r="BA781" s="1"/>
      <c r="BB781" s="1" t="e">
        <f t="shared" si="110"/>
        <v>#DIV/0!</v>
      </c>
      <c r="BC781" s="1"/>
      <c r="BD781" s="1" t="e">
        <f t="shared" si="112"/>
        <v>#DIV/0!</v>
      </c>
      <c r="BE781" s="1"/>
      <c r="BF781" s="33">
        <f t="shared" si="111"/>
        <v>0</v>
      </c>
      <c r="BG781" s="11" t="e">
        <f t="shared" si="106"/>
        <v>#DIV/0!</v>
      </c>
      <c r="CB781"/>
      <c r="CC781"/>
      <c r="CD781"/>
      <c r="CE781" s="83"/>
      <c r="CF781"/>
      <c r="CG781"/>
      <c r="CH781"/>
      <c r="CI781"/>
      <c r="CJ781"/>
      <c r="CK781"/>
      <c r="CL781"/>
      <c r="CM781"/>
      <c r="CN781"/>
      <c r="CO781"/>
      <c r="CP781"/>
    </row>
    <row r="782" spans="1:94" ht="22.5" customHeight="1">
      <c r="A782" s="22">
        <v>44251</v>
      </c>
      <c r="B782" s="3" t="str">
        <f>TEXT(Table1[[#This Row],[Date]],"dddd")</f>
        <v>الأربعاء</v>
      </c>
      <c r="C782" s="3">
        <f>WEEKNUM(Table1[[#This Row],[Date]],16)</f>
        <v>9</v>
      </c>
      <c r="D782" s="3" t="str">
        <f>TEXT(Table1[[#This Row],[Date]],"mmmm")</f>
        <v>فبراير</v>
      </c>
      <c r="E782" s="3" t="str">
        <f>TEXT(Table1[[#This Row],[Date]],"yyyy")</f>
        <v>2021</v>
      </c>
      <c r="F782" s="3" t="s">
        <v>9</v>
      </c>
      <c r="G782" s="3">
        <v>787</v>
      </c>
      <c r="H782" s="5" t="s">
        <v>99</v>
      </c>
      <c r="I782" s="3" t="s">
        <v>94</v>
      </c>
      <c r="J782" s="3">
        <f>IFERROR(VLOOKUP(Table1[[#This Row],[FoamType]],$CB$1:$CC$25,2,FALSE),0)</f>
        <v>0.02</v>
      </c>
      <c r="K782" s="3">
        <v>600</v>
      </c>
      <c r="L782" s="3">
        <v>300</v>
      </c>
      <c r="M782" s="3">
        <v>100</v>
      </c>
      <c r="Q782" s="15">
        <v>20</v>
      </c>
      <c r="R782" s="3">
        <v>1</v>
      </c>
      <c r="S782" s="3">
        <v>100</v>
      </c>
      <c r="T782" s="3">
        <f t="shared" si="107"/>
        <v>18</v>
      </c>
      <c r="U782" s="4">
        <f t="shared" si="108"/>
        <v>18</v>
      </c>
      <c r="X782" s="4">
        <f>IFERROR(   Table1[[#This Row],[البلوكات /م3]]+Table1[[#This Row],[البواقى
 المنصرفه
/م3]]-Table1[[#This Row],[البواقى
/م3]],0)</f>
        <v>0</v>
      </c>
      <c r="Y782" s="21">
        <f t="shared" si="109"/>
        <v>0</v>
      </c>
      <c r="AB782" s="15"/>
      <c r="AD782" s="9">
        <f>IFERROR((Table1[[#This Row],[إجمالى الإستهلاك
/م3]]-Table1[[#This Row],[الكمية 
المنتجة
/م3
 ]]),0)</f>
        <v>-18</v>
      </c>
      <c r="AE782" s="29">
        <f>IFERROR((Table1[[#This Row],[الهالك
/م3]]/Table1[[#This Row],[إجمالى الإستهلاك
/م3]]),0)</f>
        <v>0</v>
      </c>
      <c r="AG782" s="5">
        <f>IFERROR((Table1[[#This Row],[عدد
البلوكات]]*0.12),"")</f>
        <v>0</v>
      </c>
      <c r="AH78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50</v>
      </c>
      <c r="AJ782" s="59">
        <f>IFERROR(Table1[[#This Row],[Plan Hour]]/Table1[[#This Row],[ساعات
العمل
الفعلية]],0)</f>
        <v>0</v>
      </c>
      <c r="AK782" s="1">
        <f>IFERROR((Table1[[#This Row],[الكمية 
الفعلية
/م3]]-Table1[[#This Row],[الكمية 
المنتجة
/م3
 ]]),"")</f>
        <v>0</v>
      </c>
      <c r="AU782" s="18"/>
      <c r="AV782" s="18"/>
      <c r="AW782" s="1"/>
      <c r="AX782" s="1"/>
      <c r="AY782" s="1"/>
      <c r="AZ782" s="1"/>
      <c r="BA782" s="1"/>
      <c r="BB782" s="1" t="e">
        <f t="shared" si="110"/>
        <v>#DIV/0!</v>
      </c>
      <c r="BC782" s="1"/>
      <c r="BD782" s="1" t="e">
        <f t="shared" si="112"/>
        <v>#DIV/0!</v>
      </c>
      <c r="BE782" s="1"/>
      <c r="BF782" s="33">
        <f t="shared" si="111"/>
        <v>0</v>
      </c>
      <c r="BG782" s="11" t="e">
        <f t="shared" si="106"/>
        <v>#DIV/0!</v>
      </c>
      <c r="CB782"/>
      <c r="CC782"/>
      <c r="CD782"/>
      <c r="CE782" s="83"/>
      <c r="CF782"/>
      <c r="CG782"/>
      <c r="CH782"/>
      <c r="CI782"/>
      <c r="CJ782"/>
      <c r="CK782"/>
      <c r="CL782"/>
      <c r="CM782"/>
      <c r="CN782"/>
      <c r="CO782"/>
      <c r="CP782"/>
    </row>
    <row r="783" spans="1:94" ht="22.5" customHeight="1">
      <c r="A783" s="22">
        <v>44251</v>
      </c>
      <c r="B783" s="3" t="str">
        <f>TEXT(Table1[[#This Row],[Date]],"dddd")</f>
        <v>الأربعاء</v>
      </c>
      <c r="C783" s="3">
        <f>WEEKNUM(Table1[[#This Row],[Date]],16)</f>
        <v>9</v>
      </c>
      <c r="D783" s="3" t="str">
        <f>TEXT(Table1[[#This Row],[Date]],"mmmm")</f>
        <v>فبراير</v>
      </c>
      <c r="E783" s="3" t="str">
        <f>TEXT(Table1[[#This Row],[Date]],"yyyy")</f>
        <v>2021</v>
      </c>
      <c r="F783" s="3" t="s">
        <v>9</v>
      </c>
      <c r="G783" s="3">
        <v>787</v>
      </c>
      <c r="H783" s="5" t="s">
        <v>99</v>
      </c>
      <c r="I783" s="3" t="s">
        <v>94</v>
      </c>
      <c r="J783" s="3">
        <f>IFERROR(VLOOKUP(Table1[[#This Row],[FoamType]],$CB$1:$CC$25,2,FALSE),0)</f>
        <v>0.02</v>
      </c>
      <c r="K783" s="3">
        <v>1200</v>
      </c>
      <c r="L783" s="3">
        <v>300</v>
      </c>
      <c r="M783" s="3">
        <v>100</v>
      </c>
      <c r="Q783" s="15">
        <v>20</v>
      </c>
      <c r="R783" s="3">
        <v>0.25</v>
      </c>
      <c r="S783" s="3">
        <v>100</v>
      </c>
      <c r="T783" s="3">
        <f t="shared" si="107"/>
        <v>9</v>
      </c>
      <c r="U783" s="4">
        <f t="shared" si="108"/>
        <v>9</v>
      </c>
      <c r="X783" s="4">
        <f>IFERROR(   Table1[[#This Row],[البلوكات /م3]]+Table1[[#This Row],[البواقى
 المنصرفه
/م3]]-Table1[[#This Row],[البواقى
/م3]],0)</f>
        <v>0</v>
      </c>
      <c r="Y783" s="21">
        <f t="shared" si="109"/>
        <v>0</v>
      </c>
      <c r="AB783" s="15"/>
      <c r="AD783" s="9">
        <f>IFERROR((Table1[[#This Row],[إجمالى الإستهلاك
/م3]]-Table1[[#This Row],[الكمية 
المنتجة
/م3
 ]]),0)</f>
        <v>-9</v>
      </c>
      <c r="AE783" s="29">
        <f>IFERROR((Table1[[#This Row],[الهالك
/م3]]/Table1[[#This Row],[إجمالى الإستهلاك
/م3]]),0)</f>
        <v>0</v>
      </c>
      <c r="AG783" s="5">
        <f>IFERROR((Table1[[#This Row],[عدد
البلوكات]]*0.12),"")</f>
        <v>0</v>
      </c>
      <c r="AH78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12.5</v>
      </c>
      <c r="AJ783" s="59">
        <f>IFERROR(Table1[[#This Row],[Plan Hour]]/Table1[[#This Row],[ساعات
العمل
الفعلية]],0)</f>
        <v>0</v>
      </c>
      <c r="AK783" s="1">
        <f>IFERROR((Table1[[#This Row],[الكمية 
الفعلية
/م3]]-Table1[[#This Row],[الكمية 
المنتجة
/م3
 ]]),"")</f>
        <v>0</v>
      </c>
      <c r="AU783" s="18"/>
      <c r="AV783" s="18"/>
      <c r="AW783" s="1"/>
      <c r="AX783" s="1"/>
      <c r="AY783" s="1"/>
      <c r="AZ783" s="1"/>
      <c r="BA783" s="1"/>
      <c r="BB783" s="1"/>
      <c r="BC783" s="1"/>
      <c r="BD783" s="1"/>
      <c r="BE783" s="1"/>
      <c r="BF783" s="33"/>
      <c r="BG783" s="11"/>
      <c r="CB783"/>
      <c r="CC783"/>
      <c r="CD783"/>
      <c r="CE783" s="83"/>
      <c r="CF783"/>
      <c r="CG783"/>
      <c r="CH783"/>
      <c r="CI783"/>
      <c r="CJ783"/>
      <c r="CK783"/>
      <c r="CL783"/>
      <c r="CM783"/>
      <c r="CN783"/>
      <c r="CO783"/>
      <c r="CP783"/>
    </row>
    <row r="784" spans="1:94" ht="22.5" customHeight="1">
      <c r="A784" s="22">
        <v>44251</v>
      </c>
      <c r="B784" s="3" t="str">
        <f>TEXT(Table1[[#This Row],[Date]],"dddd")</f>
        <v>الأربعاء</v>
      </c>
      <c r="C784" s="3">
        <f>WEEKNUM(Table1[[#This Row],[Date]],16)</f>
        <v>9</v>
      </c>
      <c r="D784" s="3" t="str">
        <f>TEXT(Table1[[#This Row],[Date]],"mmmm")</f>
        <v>فبراير</v>
      </c>
      <c r="E784" s="3" t="str">
        <f>TEXT(Table1[[#This Row],[Date]],"yyyy")</f>
        <v>2021</v>
      </c>
      <c r="F784" s="3" t="s">
        <v>9</v>
      </c>
      <c r="G784" s="3">
        <v>859</v>
      </c>
      <c r="H784" s="5" t="s">
        <v>24</v>
      </c>
      <c r="I784" s="3" t="s">
        <v>108</v>
      </c>
      <c r="J784" s="3">
        <f>IFERROR(VLOOKUP(Table1[[#This Row],[FoamType]],$CB$1:$CC$25,2,FALSE),0)</f>
        <v>25</v>
      </c>
      <c r="M784" s="3">
        <v>30</v>
      </c>
      <c r="N784" s="3">
        <v>20</v>
      </c>
      <c r="Q784" s="15">
        <v>15</v>
      </c>
      <c r="R784" s="3">
        <v>50</v>
      </c>
      <c r="S784" s="3">
        <v>22</v>
      </c>
      <c r="T784" s="4">
        <v>0.72599999999999998</v>
      </c>
      <c r="U784" s="4">
        <v>0.72599999999999998</v>
      </c>
      <c r="X784" s="4">
        <f>IFERROR(   Table1[[#This Row],[البلوكات /م3]]+Table1[[#This Row],[البواقى
 المنصرفه
/م3]]-Table1[[#This Row],[البواقى
/م3]],0)</f>
        <v>1.8599999999999999</v>
      </c>
      <c r="Y784" s="21">
        <f t="shared" si="109"/>
        <v>0</v>
      </c>
      <c r="AA784" s="12">
        <v>4.3</v>
      </c>
      <c r="AB784" s="15">
        <v>15</v>
      </c>
      <c r="AC784" s="20">
        <v>2.44</v>
      </c>
      <c r="AD784" s="9">
        <f>IFERROR((Table1[[#This Row],[إجمالى الإستهلاك
/م3]]-Table1[[#This Row],[الكمية 
المنتجة
/م3
 ]]),0)</f>
        <v>1.1339999999999999</v>
      </c>
      <c r="AE784" s="29">
        <f>IFERROR((Table1[[#This Row],[الهالك
/م3]]/Table1[[#This Row],[إجمالى الإستهلاك
/م3]]),0)</f>
        <v>0.60967741935483866</v>
      </c>
      <c r="AG784" s="5">
        <f>IFERROR((Table1[[#This Row],[عدد
البلوكات]]*0.12),"")</f>
        <v>0</v>
      </c>
      <c r="AH78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784" s="59">
        <f>IFERROR(Table1[[#This Row],[Plan Hour]]/Table1[[#This Row],[ساعات
العمل
الفعلية]],0)</f>
        <v>0</v>
      </c>
      <c r="AK784" s="1">
        <f>IFERROR((Table1[[#This Row],[الكمية 
الفعلية
/م3]]-Table1[[#This Row],[الكمية 
المنتجة
/م3
 ]]),"")</f>
        <v>0</v>
      </c>
      <c r="AU784" s="18"/>
      <c r="AV784" s="18"/>
      <c r="AW784" s="1"/>
      <c r="AX784" s="1"/>
      <c r="AY784" s="1"/>
      <c r="AZ784" s="1"/>
      <c r="BA784" s="1"/>
      <c r="BB784" s="1" t="e">
        <f t="shared" si="110"/>
        <v>#DIV/0!</v>
      </c>
      <c r="BC784" s="1"/>
      <c r="BD784" s="1" t="e">
        <f t="shared" si="112"/>
        <v>#DIV/0!</v>
      </c>
      <c r="BE784" s="1"/>
      <c r="BF784" s="33">
        <f t="shared" si="111"/>
        <v>0</v>
      </c>
      <c r="BG784" s="11" t="e">
        <f t="shared" si="106"/>
        <v>#DIV/0!</v>
      </c>
      <c r="CB784"/>
      <c r="CC784"/>
      <c r="CD784"/>
      <c r="CE784" s="83"/>
      <c r="CF784"/>
      <c r="CG784"/>
      <c r="CH784"/>
      <c r="CI784"/>
      <c r="CJ784"/>
      <c r="CK784"/>
      <c r="CL784"/>
      <c r="CM784"/>
      <c r="CN784"/>
      <c r="CO784"/>
      <c r="CP784"/>
    </row>
    <row r="785" spans="1:94" ht="22.5" customHeight="1">
      <c r="A785" s="22">
        <v>44251</v>
      </c>
      <c r="B785" s="3" t="str">
        <f>TEXT(Table1[[#This Row],[Date]],"dddd")</f>
        <v>الأربعاء</v>
      </c>
      <c r="C785" s="3">
        <f>WEEKNUM(Table1[[#This Row],[Date]],16)</f>
        <v>9</v>
      </c>
      <c r="D785" s="3" t="str">
        <f>TEXT(Table1[[#This Row],[Date]],"mmmm")</f>
        <v>فبراير</v>
      </c>
      <c r="E785" s="3" t="str">
        <f>TEXT(Table1[[#This Row],[Date]],"yyyy")</f>
        <v>2021</v>
      </c>
      <c r="F785" s="3" t="s">
        <v>9</v>
      </c>
      <c r="G785" s="3">
        <v>862</v>
      </c>
      <c r="H785" s="5" t="s">
        <v>61</v>
      </c>
      <c r="I785" s="3" t="s">
        <v>201</v>
      </c>
      <c r="J785" s="3">
        <f>IFERROR(VLOOKUP(Table1[[#This Row],[FoamType]],$CB$1:$CC$25,2,FALSE),0)</f>
        <v>1.25</v>
      </c>
      <c r="K785" s="3">
        <v>237</v>
      </c>
      <c r="L785" s="3">
        <v>110</v>
      </c>
      <c r="M785" s="3">
        <v>29</v>
      </c>
      <c r="Q785" s="15">
        <v>30</v>
      </c>
      <c r="R785" s="3">
        <v>13</v>
      </c>
      <c r="S785" s="3">
        <v>29</v>
      </c>
      <c r="T785" s="3">
        <f t="shared" si="107"/>
        <v>9.8283900000000006</v>
      </c>
      <c r="U785" s="4">
        <f t="shared" si="108"/>
        <v>9.8283900000000006</v>
      </c>
      <c r="W785" s="4" t="s">
        <v>43</v>
      </c>
      <c r="X785" s="4">
        <f>IFERROR(   Table1[[#This Row],[البلوكات /م3]]+Table1[[#This Row],[البواقى
 المنصرفه
/م3]]-Table1[[#This Row],[البواقى
/م3]],0)</f>
        <v>-1.8200000000000003</v>
      </c>
      <c r="Y785" s="21">
        <v>48.3</v>
      </c>
      <c r="Z785" s="3">
        <v>7</v>
      </c>
      <c r="AA785" s="12">
        <v>0</v>
      </c>
      <c r="AB785" s="15">
        <v>30</v>
      </c>
      <c r="AC785" s="20">
        <v>50.12</v>
      </c>
      <c r="AD785" s="9">
        <f>IFERROR((Table1[[#This Row],[إجمالى الإستهلاك
/م3]]-Table1[[#This Row],[الكمية 
المنتجة
/م3
 ]]),0)</f>
        <v>-11.648390000000001</v>
      </c>
      <c r="AE785" s="29">
        <f>IFERROR((Table1[[#This Row],[الهالك
/م3]]/Table1[[#This Row],[إجمالى الإستهلاك
/م3]]),0)</f>
        <v>6.4002142857142852</v>
      </c>
      <c r="AG785" s="5">
        <f>IFERROR((Table1[[#This Row],[عدد
البلوكات]]*0.12),"")</f>
        <v>0.84</v>
      </c>
      <c r="AH78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10.4</v>
      </c>
      <c r="AJ785" s="59">
        <f>IFERROR(Table1[[#This Row],[Plan Hour]]/Table1[[#This Row],[ساعات
العمل
الفعلية]],0)</f>
        <v>0</v>
      </c>
      <c r="AK785" s="1">
        <f>IFERROR((Table1[[#This Row],[الكمية 
الفعلية
/م3]]-Table1[[#This Row],[الكمية 
المنتجة
/م3
 ]]),"")</f>
        <v>0</v>
      </c>
      <c r="AU785" s="18"/>
      <c r="AV785" s="18"/>
      <c r="AW785" s="1"/>
      <c r="AX785" s="1"/>
      <c r="AY785" s="1"/>
      <c r="AZ785" s="1"/>
      <c r="BA785" s="1"/>
      <c r="BB785" s="1" t="e">
        <f t="shared" si="110"/>
        <v>#DIV/0!</v>
      </c>
      <c r="BC785" s="1"/>
      <c r="BD785" s="1" t="e">
        <f t="shared" si="112"/>
        <v>#DIV/0!</v>
      </c>
      <c r="BE785" s="1"/>
      <c r="BF785" s="33">
        <f t="shared" si="111"/>
        <v>0</v>
      </c>
      <c r="BG785" s="11" t="e">
        <f t="shared" si="106"/>
        <v>#DIV/0!</v>
      </c>
      <c r="CB785"/>
      <c r="CC785"/>
      <c r="CD785"/>
      <c r="CE785" s="83"/>
      <c r="CF785"/>
      <c r="CG785"/>
      <c r="CH785"/>
      <c r="CI785"/>
      <c r="CJ785"/>
      <c r="CK785"/>
      <c r="CL785"/>
      <c r="CM785"/>
      <c r="CN785"/>
      <c r="CO785"/>
      <c r="CP785"/>
    </row>
    <row r="786" spans="1:94" ht="22.5" customHeight="1">
      <c r="A786" s="22">
        <v>44251</v>
      </c>
      <c r="B786" s="3" t="str">
        <f>TEXT(Table1[[#This Row],[Date]],"dddd")</f>
        <v>الأربعاء</v>
      </c>
      <c r="C786" s="3">
        <f>WEEKNUM(Table1[[#This Row],[Date]],16)</f>
        <v>9</v>
      </c>
      <c r="D786" s="3" t="str">
        <f>TEXT(Table1[[#This Row],[Date]],"mmmm")</f>
        <v>فبراير</v>
      </c>
      <c r="E786" s="3" t="str">
        <f>TEXT(Table1[[#This Row],[Date]],"yyyy")</f>
        <v>2021</v>
      </c>
      <c r="F786" s="3" t="s">
        <v>9</v>
      </c>
      <c r="G786" s="3">
        <v>862</v>
      </c>
      <c r="H786" s="5" t="s">
        <v>61</v>
      </c>
      <c r="I786" s="3" t="s">
        <v>201</v>
      </c>
      <c r="J786" s="3">
        <f>IFERROR(VLOOKUP(Table1[[#This Row],[FoamType]],$CB$1:$CC$25,2,FALSE),0)</f>
        <v>1.25</v>
      </c>
      <c r="K786" s="3">
        <v>185.5</v>
      </c>
      <c r="L786" s="3">
        <v>110</v>
      </c>
      <c r="M786" s="3">
        <v>29</v>
      </c>
      <c r="Q786" s="15">
        <v>30</v>
      </c>
      <c r="R786" s="3">
        <v>12</v>
      </c>
      <c r="S786" s="3">
        <v>29</v>
      </c>
      <c r="T786" s="3">
        <f t="shared" si="107"/>
        <v>7.1009399999999996</v>
      </c>
      <c r="U786" s="4">
        <f t="shared" si="108"/>
        <v>7.1009399999999996</v>
      </c>
      <c r="W786" s="4">
        <v>30</v>
      </c>
      <c r="X786" s="4">
        <f>IFERROR(   Table1[[#This Row],[البلوكات /م3]]+Table1[[#This Row],[البواقى
 المنصرفه
/م3]]-Table1[[#This Row],[البواقى
/م3]],0)</f>
        <v>27.6</v>
      </c>
      <c r="Y786" s="21">
        <v>27.6</v>
      </c>
      <c r="Z786" s="3">
        <v>4</v>
      </c>
      <c r="AB786" s="15"/>
      <c r="AD786" s="9">
        <f>IFERROR((Table1[[#This Row],[إجمالى الإستهلاك
/م3]]-Table1[[#This Row],[الكمية 
المنتجة
/م3
 ]]),0)</f>
        <v>20.49906</v>
      </c>
      <c r="AE786" s="29">
        <f>IFERROR((Table1[[#This Row],[الهالك
/م3]]/Table1[[#This Row],[إجمالى الإستهلاك
/م3]]),0)</f>
        <v>0.74271956521739124</v>
      </c>
      <c r="AG786" s="5">
        <f>IFERROR((Table1[[#This Row],[عدد
البلوكات]]*0.12),"")</f>
        <v>0.48</v>
      </c>
      <c r="AH78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9.6</v>
      </c>
      <c r="AJ786" s="59">
        <f>IFERROR(Table1[[#This Row],[Plan Hour]]/Table1[[#This Row],[ساعات
العمل
الفعلية]],0)</f>
        <v>0</v>
      </c>
      <c r="AK786" s="1">
        <f>IFERROR((Table1[[#This Row],[الكمية 
الفعلية
/م3]]-Table1[[#This Row],[الكمية 
المنتجة
/م3
 ]]),"")</f>
        <v>0</v>
      </c>
      <c r="AU786" s="18"/>
      <c r="AV786" s="18"/>
      <c r="AW786" s="1"/>
      <c r="AX786" s="1"/>
      <c r="AY786" s="1"/>
      <c r="AZ786" s="1"/>
      <c r="BA786" s="1"/>
      <c r="BB786" s="1" t="e">
        <f t="shared" si="110"/>
        <v>#DIV/0!</v>
      </c>
      <c r="BC786" s="1"/>
      <c r="BD786" s="1" t="e">
        <f t="shared" si="112"/>
        <v>#DIV/0!</v>
      </c>
      <c r="BE786" s="1"/>
      <c r="BF786" s="33">
        <f t="shared" si="111"/>
        <v>0</v>
      </c>
      <c r="BG786" s="11" t="e">
        <f t="shared" si="106"/>
        <v>#DIV/0!</v>
      </c>
      <c r="CB786"/>
      <c r="CC786"/>
      <c r="CD786"/>
      <c r="CE786" s="83"/>
      <c r="CF786"/>
      <c r="CG786"/>
      <c r="CH786"/>
      <c r="CI786"/>
      <c r="CJ786"/>
      <c r="CK786"/>
      <c r="CL786"/>
      <c r="CM786"/>
      <c r="CN786"/>
      <c r="CO786"/>
      <c r="CP786"/>
    </row>
    <row r="787" spans="1:94" ht="22.5" customHeight="1">
      <c r="A787" s="22">
        <v>44251</v>
      </c>
      <c r="B787" s="3" t="str">
        <f>TEXT(Table1[[#This Row],[Date]],"dddd")</f>
        <v>الأربعاء</v>
      </c>
      <c r="C787" s="3">
        <f>WEEKNUM(Table1[[#This Row],[Date]],16)</f>
        <v>9</v>
      </c>
      <c r="D787" s="3" t="str">
        <f>TEXT(Table1[[#This Row],[Date]],"mmmm")</f>
        <v>فبراير</v>
      </c>
      <c r="E787" s="3" t="str">
        <f>TEXT(Table1[[#This Row],[Date]],"yyyy")</f>
        <v>2021</v>
      </c>
      <c r="F787" s="3" t="s">
        <v>9</v>
      </c>
      <c r="G787" s="3">
        <v>862</v>
      </c>
      <c r="H787" s="5" t="s">
        <v>61</v>
      </c>
      <c r="I787" s="3" t="s">
        <v>201</v>
      </c>
      <c r="J787" s="3">
        <f>IFERROR(VLOOKUP(Table1[[#This Row],[FoamType]],$CB$1:$CC$25,2,FALSE),0)</f>
        <v>1.25</v>
      </c>
      <c r="K787" s="3">
        <v>234</v>
      </c>
      <c r="L787" s="3">
        <v>110</v>
      </c>
      <c r="M787" s="3">
        <v>29</v>
      </c>
      <c r="Q787" s="15">
        <v>30</v>
      </c>
      <c r="R787" s="3">
        <v>2</v>
      </c>
      <c r="S787" s="3">
        <v>29</v>
      </c>
      <c r="T787" s="3">
        <f t="shared" si="107"/>
        <v>1.49292</v>
      </c>
      <c r="U787" s="4">
        <f t="shared" si="108"/>
        <v>1.49292</v>
      </c>
      <c r="X787" s="4">
        <f>IFERROR(   Table1[[#This Row],[البلوكات /م3]]+Table1[[#This Row],[البواقى
 المنصرفه
/م3]]-Table1[[#This Row],[البواقى
/م3]],0)</f>
        <v>0</v>
      </c>
      <c r="Y787" s="21">
        <f t="shared" si="109"/>
        <v>0</v>
      </c>
      <c r="AB787" s="15"/>
      <c r="AD787" s="9">
        <f>IFERROR((Table1[[#This Row],[إجمالى الإستهلاك
/م3]]-Table1[[#This Row],[الكمية 
المنتجة
/م3
 ]]),0)</f>
        <v>-1.49292</v>
      </c>
      <c r="AE787" s="29">
        <f>IFERROR((Table1[[#This Row],[الهالك
/م3]]/Table1[[#This Row],[إجمالى الإستهلاك
/م3]]),0)</f>
        <v>0</v>
      </c>
      <c r="AG787" s="5">
        <f>IFERROR((Table1[[#This Row],[عدد
البلوكات]]*0.12),"")</f>
        <v>0</v>
      </c>
      <c r="AH78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787" s="59">
        <f>IFERROR(Table1[[#This Row],[Plan Hour]]/Table1[[#This Row],[ساعات
العمل
الفعلية]],0)</f>
        <v>0</v>
      </c>
      <c r="AK787" s="1">
        <f>IFERROR((Table1[[#This Row],[الكمية 
الفعلية
/م3]]-Table1[[#This Row],[الكمية 
المنتجة
/م3
 ]]),"")</f>
        <v>0</v>
      </c>
      <c r="AU787" s="18"/>
      <c r="AV787" s="18"/>
      <c r="AW787" s="1"/>
      <c r="AX787" s="1"/>
      <c r="AY787" s="1"/>
      <c r="AZ787" s="1"/>
      <c r="BA787" s="1"/>
      <c r="BB787" s="1" t="e">
        <f t="shared" si="110"/>
        <v>#DIV/0!</v>
      </c>
      <c r="BC787" s="1"/>
      <c r="BD787" s="1" t="e">
        <f t="shared" si="112"/>
        <v>#DIV/0!</v>
      </c>
      <c r="BE787" s="1"/>
      <c r="BF787" s="33">
        <f t="shared" si="111"/>
        <v>0</v>
      </c>
      <c r="BG787" s="11" t="e">
        <f t="shared" si="106"/>
        <v>#DIV/0!</v>
      </c>
      <c r="CB787"/>
      <c r="CC787"/>
      <c r="CD787"/>
      <c r="CE787" s="83"/>
      <c r="CF787"/>
      <c r="CG787"/>
      <c r="CH787"/>
      <c r="CI787"/>
      <c r="CJ787"/>
      <c r="CK787"/>
      <c r="CL787"/>
      <c r="CM787"/>
      <c r="CN787"/>
      <c r="CO787"/>
      <c r="CP787"/>
    </row>
    <row r="788" spans="1:94" ht="22.5" customHeight="1">
      <c r="A788" s="22">
        <v>44251</v>
      </c>
      <c r="B788" s="3" t="str">
        <f>TEXT(Table1[[#This Row],[Date]],"dddd")</f>
        <v>الأربعاء</v>
      </c>
      <c r="C788" s="3">
        <f>WEEKNUM(Table1[[#This Row],[Date]],16)</f>
        <v>9</v>
      </c>
      <c r="D788" s="3" t="str">
        <f>TEXT(Table1[[#This Row],[Date]],"mmmm")</f>
        <v>فبراير</v>
      </c>
      <c r="E788" s="3" t="str">
        <f>TEXT(Table1[[#This Row],[Date]],"yyyy")</f>
        <v>2021</v>
      </c>
      <c r="F788" s="3" t="s">
        <v>9</v>
      </c>
      <c r="G788" s="3">
        <v>862</v>
      </c>
      <c r="H788" s="5" t="s">
        <v>61</v>
      </c>
      <c r="I788" s="3" t="s">
        <v>201</v>
      </c>
      <c r="J788" s="3">
        <f>IFERROR(VLOOKUP(Table1[[#This Row],[FoamType]],$CB$1:$CC$25,2,FALSE),0)</f>
        <v>1.25</v>
      </c>
      <c r="K788" s="3">
        <v>243</v>
      </c>
      <c r="L788" s="3">
        <v>110</v>
      </c>
      <c r="M788" s="3">
        <v>29</v>
      </c>
      <c r="Q788" s="15">
        <v>30</v>
      </c>
      <c r="R788" s="3">
        <v>2</v>
      </c>
      <c r="S788" s="3">
        <v>29</v>
      </c>
      <c r="T788" s="3">
        <f t="shared" si="107"/>
        <v>1.5503400000000001</v>
      </c>
      <c r="U788" s="4">
        <f t="shared" si="108"/>
        <v>1.5503400000000001</v>
      </c>
      <c r="X788" s="4">
        <f>IFERROR(   Table1[[#This Row],[البلوكات /م3]]+Table1[[#This Row],[البواقى
 المنصرفه
/م3]]-Table1[[#This Row],[البواقى
/م3]],0)</f>
        <v>0</v>
      </c>
      <c r="Y788" s="21">
        <f t="shared" si="109"/>
        <v>0</v>
      </c>
      <c r="AB788" s="15"/>
      <c r="AD788" s="9">
        <f>IFERROR((Table1[[#This Row],[إجمالى الإستهلاك
/م3]]-Table1[[#This Row],[الكمية 
المنتجة
/م3
 ]]),0)</f>
        <v>-1.5503400000000001</v>
      </c>
      <c r="AE788" s="29">
        <f>IFERROR((Table1[[#This Row],[الهالك
/م3]]/Table1[[#This Row],[إجمالى الإستهلاك
/م3]]),0)</f>
        <v>0</v>
      </c>
      <c r="AG788" s="5">
        <f>IFERROR((Table1[[#This Row],[عدد
البلوكات]]*0.12),"")</f>
        <v>0</v>
      </c>
      <c r="AH78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788" s="59">
        <f>IFERROR(Table1[[#This Row],[Plan Hour]]/Table1[[#This Row],[ساعات
العمل
الفعلية]],0)</f>
        <v>0</v>
      </c>
      <c r="AK788" s="1">
        <f>IFERROR((Table1[[#This Row],[الكمية 
الفعلية
/م3]]-Table1[[#This Row],[الكمية 
المنتجة
/م3
 ]]),"")</f>
        <v>0</v>
      </c>
      <c r="AU788" s="18"/>
      <c r="AV788" s="18"/>
      <c r="AW788" s="1"/>
      <c r="AX788" s="1"/>
      <c r="AY788" s="1"/>
      <c r="AZ788" s="1"/>
      <c r="BA788" s="1"/>
      <c r="BB788" s="1" t="e">
        <f t="shared" si="110"/>
        <v>#DIV/0!</v>
      </c>
      <c r="BC788" s="1"/>
      <c r="BD788" s="1" t="e">
        <f t="shared" si="112"/>
        <v>#DIV/0!</v>
      </c>
      <c r="BE788" s="1"/>
      <c r="BF788" s="33">
        <f t="shared" si="111"/>
        <v>0</v>
      </c>
      <c r="BG788" s="11" t="e">
        <f t="shared" si="106"/>
        <v>#DIV/0!</v>
      </c>
      <c r="CB788"/>
      <c r="CC788"/>
      <c r="CD788"/>
      <c r="CE788" s="83"/>
      <c r="CF788"/>
      <c r="CG788"/>
      <c r="CH788"/>
      <c r="CI788"/>
      <c r="CJ788"/>
      <c r="CK788"/>
      <c r="CL788"/>
      <c r="CM788"/>
      <c r="CN788"/>
      <c r="CO788"/>
      <c r="CP788"/>
    </row>
    <row r="789" spans="1:94" ht="22.5" customHeight="1">
      <c r="A789" s="22">
        <v>44251</v>
      </c>
      <c r="B789" s="3" t="str">
        <f>TEXT(Table1[[#This Row],[Date]],"dddd")</f>
        <v>الأربعاء</v>
      </c>
      <c r="C789" s="3">
        <f>WEEKNUM(Table1[[#This Row],[Date]],16)</f>
        <v>9</v>
      </c>
      <c r="D789" s="3" t="str">
        <f>TEXT(Table1[[#This Row],[Date]],"mmmm")</f>
        <v>فبراير</v>
      </c>
      <c r="E789" s="3" t="str">
        <f>TEXT(Table1[[#This Row],[Date]],"yyyy")</f>
        <v>2021</v>
      </c>
      <c r="F789" s="3" t="s">
        <v>9</v>
      </c>
      <c r="G789" s="3">
        <v>862</v>
      </c>
      <c r="H789" s="5" t="s">
        <v>61</v>
      </c>
      <c r="I789" s="3" t="s">
        <v>201</v>
      </c>
      <c r="J789" s="3">
        <f>IFERROR(VLOOKUP(Table1[[#This Row],[FoamType]],$CB$1:$CC$25,2,FALSE),0)</f>
        <v>1.25</v>
      </c>
      <c r="K789" s="3">
        <v>240</v>
      </c>
      <c r="L789" s="3">
        <v>110</v>
      </c>
      <c r="M789" s="3">
        <v>29</v>
      </c>
      <c r="Q789" s="15">
        <v>30</v>
      </c>
      <c r="R789" s="3">
        <v>4</v>
      </c>
      <c r="S789" s="3">
        <v>29</v>
      </c>
      <c r="T789" s="3">
        <f t="shared" si="107"/>
        <v>3.0623999999999998</v>
      </c>
      <c r="U789" s="4">
        <f t="shared" si="108"/>
        <v>3.0623999999999998</v>
      </c>
      <c r="X789" s="4">
        <f>IFERROR(   Table1[[#This Row],[البلوكات /م3]]+Table1[[#This Row],[البواقى
 المنصرفه
/م3]]-Table1[[#This Row],[البواقى
/م3]],0)</f>
        <v>0</v>
      </c>
      <c r="Y789" s="21">
        <f t="shared" si="109"/>
        <v>0</v>
      </c>
      <c r="AB789" s="15"/>
      <c r="AD789" s="9">
        <f>IFERROR((Table1[[#This Row],[إجمالى الإستهلاك
/م3]]-Table1[[#This Row],[الكمية 
المنتجة
/م3
 ]]),0)</f>
        <v>-3.0623999999999998</v>
      </c>
      <c r="AE789" s="29">
        <f>IFERROR((Table1[[#This Row],[الهالك
/م3]]/Table1[[#This Row],[إجمالى الإستهلاك
/م3]]),0)</f>
        <v>0</v>
      </c>
      <c r="AG789" s="5">
        <f>IFERROR((Table1[[#This Row],[عدد
البلوكات]]*0.12),"")</f>
        <v>0</v>
      </c>
      <c r="AH78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789" s="59">
        <f>IFERROR(Table1[[#This Row],[Plan Hour]]/Table1[[#This Row],[ساعات
العمل
الفعلية]],0)</f>
        <v>0</v>
      </c>
      <c r="AK789" s="1">
        <f>IFERROR((Table1[[#This Row],[الكمية 
الفعلية
/م3]]-Table1[[#This Row],[الكمية 
المنتجة
/م3
 ]]),"")</f>
        <v>0</v>
      </c>
      <c r="AU789" s="18"/>
      <c r="AV789" s="18"/>
      <c r="AW789" s="1"/>
      <c r="AX789" s="1"/>
      <c r="AY789" s="1"/>
      <c r="AZ789" s="1"/>
      <c r="BA789" s="1"/>
      <c r="BB789" s="1" t="e">
        <f t="shared" si="110"/>
        <v>#DIV/0!</v>
      </c>
      <c r="BC789" s="1"/>
      <c r="BD789" s="1" t="e">
        <f t="shared" si="112"/>
        <v>#DIV/0!</v>
      </c>
      <c r="BE789" s="1"/>
      <c r="BF789" s="33">
        <f t="shared" si="111"/>
        <v>0</v>
      </c>
      <c r="BG789" s="11" t="e">
        <f t="shared" si="106"/>
        <v>#DIV/0!</v>
      </c>
      <c r="CB789"/>
      <c r="CC789"/>
      <c r="CD789"/>
      <c r="CE789" s="83"/>
      <c r="CF789"/>
      <c r="CG789"/>
      <c r="CH789"/>
      <c r="CI789"/>
      <c r="CJ789"/>
      <c r="CK789"/>
      <c r="CL789"/>
      <c r="CM789"/>
      <c r="CN789"/>
      <c r="CO789"/>
      <c r="CP789"/>
    </row>
    <row r="790" spans="1:94" ht="22.5" customHeight="1">
      <c r="A790" s="22">
        <v>44251</v>
      </c>
      <c r="B790" s="3" t="str">
        <f>TEXT(Table1[[#This Row],[Date]],"dddd")</f>
        <v>الأربعاء</v>
      </c>
      <c r="C790" s="3">
        <f>WEEKNUM(Table1[[#This Row],[Date]],16)</f>
        <v>9</v>
      </c>
      <c r="D790" s="3" t="str">
        <f>TEXT(Table1[[#This Row],[Date]],"mmmm")</f>
        <v>فبراير</v>
      </c>
      <c r="E790" s="3" t="str">
        <f>TEXT(Table1[[#This Row],[Date]],"yyyy")</f>
        <v>2021</v>
      </c>
      <c r="F790" s="3" t="s">
        <v>9</v>
      </c>
      <c r="G790" s="3">
        <v>790</v>
      </c>
      <c r="H790" s="5" t="s">
        <v>58</v>
      </c>
      <c r="I790" s="3" t="s">
        <v>136</v>
      </c>
      <c r="J790" s="3">
        <f>IFERROR(VLOOKUP(Table1[[#This Row],[FoamType]],$CB$1:$CC$25,2,FALSE),0)</f>
        <v>1.5</v>
      </c>
      <c r="Q790" s="15" t="s">
        <v>42</v>
      </c>
      <c r="T790" s="3">
        <f t="shared" ref="T790" si="113">K790*L790*R790*S790/1000000</f>
        <v>0</v>
      </c>
      <c r="U790" s="4">
        <f t="shared" ref="U790" si="114">K790*L790*M790*R790/1000000</f>
        <v>0</v>
      </c>
      <c r="W790" s="4" t="s">
        <v>42</v>
      </c>
      <c r="X790" s="4">
        <f>IFERROR(   Table1[[#This Row],[البلوكات /م3]]+Table1[[#This Row],[البواقى
 المنصرفه
/م3]]-Table1[[#This Row],[البواقى
/م3]],0)</f>
        <v>0</v>
      </c>
      <c r="Y790" s="21">
        <f t="shared" si="109"/>
        <v>7.32</v>
      </c>
      <c r="Z790" s="3">
        <v>1</v>
      </c>
      <c r="AA790" s="12">
        <v>0</v>
      </c>
      <c r="AB790" s="15">
        <v>35</v>
      </c>
      <c r="AC790" s="20">
        <v>7.32</v>
      </c>
      <c r="AD790" s="9">
        <f>IFERROR((Table1[[#This Row],[إجمالى الإستهلاك
/م3]]-Table1[[#This Row],[الكمية 
المنتجة
/م3
 ]]),0)</f>
        <v>0</v>
      </c>
      <c r="AE790" s="29">
        <f>IFERROR((Table1[[#This Row],[الهالك
/م3]]/Table1[[#This Row],[إجمالى الإستهلاك
/م3]]),0)</f>
        <v>0</v>
      </c>
      <c r="AG790" s="5">
        <f>IFERROR((Table1[[#This Row],[عدد
البلوكات]]*0.12),"")</f>
        <v>0.12</v>
      </c>
      <c r="AH79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790" s="59">
        <f>IFERROR(Table1[[#This Row],[Plan Hour]]/Table1[[#This Row],[ساعات
العمل
الفعلية]],0)</f>
        <v>0</v>
      </c>
      <c r="AK790" s="1">
        <f>IFERROR((Table1[[#This Row],[الكمية 
الفعلية
/م3]]-Table1[[#This Row],[الكمية 
المنتجة
/م3
 ]]),"")</f>
        <v>0</v>
      </c>
      <c r="AU790" s="18"/>
      <c r="AV790" s="18"/>
      <c r="AW790" s="1"/>
      <c r="AX790" s="1"/>
      <c r="AY790" s="1"/>
      <c r="AZ790" s="1"/>
      <c r="BA790" s="1"/>
      <c r="BB790" s="1"/>
      <c r="BC790" s="1"/>
      <c r="BD790" s="1"/>
      <c r="BE790" s="1"/>
      <c r="BF790" s="33"/>
      <c r="BG790" s="11"/>
      <c r="CB790"/>
      <c r="CC790"/>
      <c r="CD790"/>
      <c r="CE790" s="83"/>
      <c r="CF790"/>
      <c r="CG790"/>
      <c r="CH790"/>
      <c r="CI790"/>
      <c r="CJ790"/>
      <c r="CK790"/>
      <c r="CL790"/>
      <c r="CM790"/>
      <c r="CN790"/>
      <c r="CO790"/>
      <c r="CP790"/>
    </row>
    <row r="791" spans="1:94" ht="22.5" customHeight="1">
      <c r="A791" s="22">
        <v>44251</v>
      </c>
      <c r="B791" s="9" t="str">
        <f>TEXT(Table1[[#This Row],[Date]],"dddd")</f>
        <v>الأربعاء</v>
      </c>
      <c r="C791" s="9">
        <f>WEEKNUM(Table1[[#This Row],[Date]],16)</f>
        <v>9</v>
      </c>
      <c r="D791" s="9" t="str">
        <f>TEXT(Table1[[#This Row],[Date]],"mmmm")</f>
        <v>فبراير</v>
      </c>
      <c r="E791" s="9" t="str">
        <f>TEXT(Table1[[#This Row],[Date]],"yyyy")</f>
        <v>2021</v>
      </c>
      <c r="F791" s="9" t="s">
        <v>8</v>
      </c>
      <c r="G791" s="9">
        <v>790</v>
      </c>
      <c r="H791" s="9" t="s">
        <v>58</v>
      </c>
      <c r="I791" s="9" t="s">
        <v>136</v>
      </c>
      <c r="J791" s="3">
        <f>IFERROR(VLOOKUP(Table1[[#This Row],[FoamType]],$CB$1:$CC$25,2,FALSE),0)</f>
        <v>1.5</v>
      </c>
      <c r="K791" s="9">
        <v>300</v>
      </c>
      <c r="L791" s="9">
        <v>100</v>
      </c>
      <c r="M791" s="9">
        <v>10</v>
      </c>
      <c r="N791" s="9"/>
      <c r="O791" s="9"/>
      <c r="P791" s="9"/>
      <c r="Q791" s="9" t="s">
        <v>42</v>
      </c>
      <c r="R791" s="9">
        <v>38</v>
      </c>
      <c r="S791" s="9">
        <v>10.1</v>
      </c>
      <c r="T791" s="9">
        <f t="shared" si="107"/>
        <v>11.513999999999999</v>
      </c>
      <c r="U791" s="9">
        <f t="shared" si="108"/>
        <v>11.4</v>
      </c>
      <c r="V791" s="9"/>
      <c r="W791" s="9" t="s">
        <v>42</v>
      </c>
      <c r="X791" s="9">
        <f>IFERROR(   Table1[[#This Row],[البلوكات /م3]]+Table1[[#This Row],[البواقى
 المنصرفه
/م3]]-Table1[[#This Row],[البواقى
/م3]],0)</f>
        <v>19.720000000000002</v>
      </c>
      <c r="Y791" s="9">
        <f t="shared" si="109"/>
        <v>36.6</v>
      </c>
      <c r="Z791" s="9">
        <v>5</v>
      </c>
      <c r="AA791" s="9">
        <v>7.32</v>
      </c>
      <c r="AB791" s="9" t="s">
        <v>42</v>
      </c>
      <c r="AC791" s="9">
        <v>24.2</v>
      </c>
      <c r="AD791" s="9">
        <f>IFERROR((Table1[[#This Row],[إجمالى الإستهلاك
/م3]]-Table1[[#This Row],[الكمية 
المنتجة
/م3
 ]]),0)</f>
        <v>8.3200000000000021</v>
      </c>
      <c r="AE791" s="29">
        <f>IFERROR((Table1[[#This Row],[الهالك
/م3]]/Table1[[#This Row],[إجمالى الإستهلاك
/م3]]),0)</f>
        <v>0.4219066937119676</v>
      </c>
      <c r="AF791" s="9"/>
      <c r="AG791" s="9">
        <f>IFERROR((Table1[[#This Row],[عدد
البلوكات]]*0.12),"")</f>
        <v>0.6</v>
      </c>
      <c r="AH791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7.6000000000000005</v>
      </c>
      <c r="AI791" s="9">
        <v>93</v>
      </c>
      <c r="AJ791" s="60">
        <f>IFERROR(Table1[[#This Row],[Plan Hour]]/Table1[[#This Row],[ساعات
العمل
الفعلية]],0)</f>
        <v>8.1720430107526887E-2</v>
      </c>
      <c r="AK791" s="9">
        <f>IFERROR((Table1[[#This Row],[الكمية 
الفعلية
/م3]]-Table1[[#This Row],[الكمية 
المنتجة
/م3
 ]]),"")</f>
        <v>0.11399999999999899</v>
      </c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 t="e">
        <f t="shared" si="110"/>
        <v>#DIV/0!</v>
      </c>
      <c r="BC791" s="9"/>
      <c r="BD791" s="9" t="e">
        <f t="shared" si="112"/>
        <v>#DIV/0!</v>
      </c>
      <c r="BE791" s="9"/>
      <c r="BF791" s="9">
        <f t="shared" si="111"/>
        <v>0</v>
      </c>
      <c r="BG791" s="9" t="e">
        <f t="shared" ref="BG791:BG855" si="115">(BD791*BE791)/7.32</f>
        <v>#DIV/0!</v>
      </c>
      <c r="CB791"/>
      <c r="CC791"/>
      <c r="CD791"/>
      <c r="CE791" s="83"/>
      <c r="CF791"/>
      <c r="CG791"/>
      <c r="CH791"/>
      <c r="CI791"/>
      <c r="CJ791"/>
      <c r="CK791"/>
      <c r="CL791"/>
      <c r="CM791"/>
      <c r="CN791"/>
      <c r="CO791"/>
      <c r="CP791"/>
    </row>
    <row r="792" spans="1:94" ht="22.5" customHeight="1">
      <c r="A792" s="22">
        <v>44251</v>
      </c>
      <c r="B792" s="3" t="str">
        <f>TEXT(Table1[[#This Row],[Date]],"dddd")</f>
        <v>الأربعاء</v>
      </c>
      <c r="C792" s="3">
        <f>WEEKNUM(Table1[[#This Row],[Date]],16)</f>
        <v>9</v>
      </c>
      <c r="D792" s="3" t="str">
        <f>TEXT(Table1[[#This Row],[Date]],"mmmm")</f>
        <v>فبراير</v>
      </c>
      <c r="E792" s="3" t="str">
        <f>TEXT(Table1[[#This Row],[Date]],"yyyy")</f>
        <v>2021</v>
      </c>
      <c r="F792" s="3" t="s">
        <v>8</v>
      </c>
      <c r="G792" s="3">
        <v>790</v>
      </c>
      <c r="H792" s="5" t="s">
        <v>58</v>
      </c>
      <c r="I792" s="3" t="s">
        <v>136</v>
      </c>
      <c r="J792" s="3">
        <f>IFERROR(VLOOKUP(Table1[[#This Row],[FoamType]],$CB$1:$CC$25,2,FALSE),0)</f>
        <v>1.5</v>
      </c>
      <c r="K792" s="3">
        <v>150</v>
      </c>
      <c r="L792" s="3">
        <v>100</v>
      </c>
      <c r="M792" s="3">
        <v>7.5</v>
      </c>
      <c r="Q792" s="15" t="s">
        <v>42</v>
      </c>
      <c r="R792" s="3">
        <v>60</v>
      </c>
      <c r="S792" s="3">
        <v>7.6</v>
      </c>
      <c r="T792" s="3">
        <f t="shared" si="107"/>
        <v>6.84</v>
      </c>
      <c r="U792" s="4">
        <f t="shared" si="108"/>
        <v>6.75</v>
      </c>
      <c r="X792" s="4">
        <f>IFERROR(   Table1[[#This Row],[البلوكات /م3]]+Table1[[#This Row],[البواقى
 المنصرفه
/م3]]-Table1[[#This Row],[البواقى
/م3]],0)</f>
        <v>0</v>
      </c>
      <c r="Y792" s="21">
        <f t="shared" si="109"/>
        <v>0</v>
      </c>
      <c r="AB792" s="15"/>
      <c r="AD792" s="9">
        <f>IFERROR((Table1[[#This Row],[إجمالى الإستهلاك
/م3]]-Table1[[#This Row],[الكمية 
المنتجة
/م3
 ]]),0)</f>
        <v>-6.75</v>
      </c>
      <c r="AE792" s="29">
        <f>IFERROR((Table1[[#This Row],[الهالك
/م3]]/Table1[[#This Row],[إجمالى الإستهلاك
/م3]]),0)</f>
        <v>0</v>
      </c>
      <c r="AG792" s="5">
        <f>IFERROR((Table1[[#This Row],[عدد
البلوكات]]*0.12),"")</f>
        <v>0</v>
      </c>
      <c r="AH79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4.5</v>
      </c>
      <c r="AJ792" s="59">
        <f>IFERROR(Table1[[#This Row],[Plan Hour]]/Table1[[#This Row],[ساعات
العمل
الفعلية]],0)</f>
        <v>0</v>
      </c>
      <c r="AK792" s="1">
        <f>IFERROR((Table1[[#This Row],[الكمية 
الفعلية
/م3]]-Table1[[#This Row],[الكمية 
المنتجة
/م3
 ]]),"")</f>
        <v>8.9999999999999858E-2</v>
      </c>
      <c r="AU792" s="18"/>
      <c r="AV792" s="18"/>
      <c r="AW792" s="1"/>
      <c r="AX792" s="1"/>
      <c r="AY792" s="1"/>
      <c r="AZ792" s="1"/>
      <c r="BA792" s="1"/>
      <c r="BB792" s="1" t="e">
        <f t="shared" si="110"/>
        <v>#DIV/0!</v>
      </c>
      <c r="BC792" s="1"/>
      <c r="BD792" s="1" t="e">
        <f t="shared" si="112"/>
        <v>#DIV/0!</v>
      </c>
      <c r="BE792" s="1"/>
      <c r="BF792" s="33">
        <f t="shared" si="111"/>
        <v>0</v>
      </c>
      <c r="BG792" s="11" t="e">
        <f t="shared" si="115"/>
        <v>#DIV/0!</v>
      </c>
      <c r="CB792"/>
      <c r="CC792"/>
      <c r="CD792"/>
      <c r="CE792" s="83"/>
      <c r="CF792"/>
      <c r="CG792"/>
      <c r="CH792"/>
      <c r="CI792"/>
      <c r="CJ792"/>
      <c r="CK792"/>
      <c r="CL792"/>
      <c r="CM792"/>
      <c r="CN792"/>
      <c r="CO792"/>
      <c r="CP792"/>
    </row>
    <row r="793" spans="1:94" ht="22.5" customHeight="1">
      <c r="A793" s="22">
        <v>44251</v>
      </c>
      <c r="B793" s="3" t="str">
        <f>TEXT(Table1[[#This Row],[Date]],"dddd")</f>
        <v>الأربعاء</v>
      </c>
      <c r="C793" s="3">
        <f>WEEKNUM(Table1[[#This Row],[Date]],16)</f>
        <v>9</v>
      </c>
      <c r="D793" s="3" t="str">
        <f>TEXT(Table1[[#This Row],[Date]],"mmmm")</f>
        <v>فبراير</v>
      </c>
      <c r="E793" s="3" t="str">
        <f>TEXT(Table1[[#This Row],[Date]],"yyyy")</f>
        <v>2021</v>
      </c>
      <c r="F793" s="3" t="s">
        <v>8</v>
      </c>
      <c r="G793" s="3">
        <v>844</v>
      </c>
      <c r="H793" s="5" t="s">
        <v>57</v>
      </c>
      <c r="I793" s="3" t="s">
        <v>96</v>
      </c>
      <c r="J793" s="3">
        <f>IFERROR(VLOOKUP(Table1[[#This Row],[FoamType]],$CB$1:$CC$25,2,FALSE),0)</f>
        <v>200</v>
      </c>
      <c r="K793" s="3">
        <v>32.5</v>
      </c>
      <c r="L793" s="3">
        <v>24</v>
      </c>
      <c r="M793" s="3">
        <v>2.4</v>
      </c>
      <c r="Q793" s="15">
        <v>12</v>
      </c>
      <c r="R793" s="3">
        <v>1600</v>
      </c>
      <c r="S793" s="3">
        <v>2.5</v>
      </c>
      <c r="T793" s="3">
        <f t="shared" si="107"/>
        <v>3.12</v>
      </c>
      <c r="U793" s="4">
        <f t="shared" si="108"/>
        <v>2.9952000000000001</v>
      </c>
      <c r="X793" s="4">
        <f>IFERROR(   Table1[[#This Row],[البلوكات /م3]]+Table1[[#This Row],[البواقى
 المنصرفه
/م3]]-Table1[[#This Row],[البواقى
/م3]],0)</f>
        <v>3.25</v>
      </c>
      <c r="Y793" s="21">
        <f t="shared" si="109"/>
        <v>0</v>
      </c>
      <c r="Z793" s="3">
        <v>0</v>
      </c>
      <c r="AA793" s="12">
        <v>3.25</v>
      </c>
      <c r="AB793" s="15">
        <v>12</v>
      </c>
      <c r="AC793" s="20">
        <v>0</v>
      </c>
      <c r="AD793" s="9">
        <f>IFERROR((Table1[[#This Row],[إجمالى الإستهلاك
/م3]]-Table1[[#This Row],[الكمية 
المنتجة
/م3
 ]]),0)</f>
        <v>0.25479999999999992</v>
      </c>
      <c r="AE793" s="29">
        <f>IFERROR((Table1[[#This Row],[الهالك
/م3]]/Table1[[#This Row],[إجمالى الإستهلاك
/م3]]),0)</f>
        <v>7.839999999999997E-2</v>
      </c>
      <c r="AG793" s="5">
        <f>IFERROR((Table1[[#This Row],[عدد
البلوكات]]*0.12),"")</f>
        <v>0</v>
      </c>
      <c r="AH79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</v>
      </c>
      <c r="AJ793" s="59">
        <f>IFERROR(Table1[[#This Row],[Plan Hour]]/Table1[[#This Row],[ساعات
العمل
الفعلية]],0)</f>
        <v>0</v>
      </c>
      <c r="AK793" s="1">
        <f>IFERROR((Table1[[#This Row],[الكمية 
الفعلية
/م3]]-Table1[[#This Row],[الكمية 
المنتجة
/م3
 ]]),"")</f>
        <v>0.12480000000000002</v>
      </c>
      <c r="AU793" s="18"/>
      <c r="AV793" s="18"/>
      <c r="AW793" s="1"/>
      <c r="AX793" s="1"/>
      <c r="AY793" s="1"/>
      <c r="AZ793" s="1"/>
      <c r="BA793" s="1"/>
      <c r="BB793" s="1" t="e">
        <f t="shared" si="110"/>
        <v>#DIV/0!</v>
      </c>
      <c r="BC793" s="1"/>
      <c r="BD793" s="1" t="e">
        <f t="shared" si="112"/>
        <v>#DIV/0!</v>
      </c>
      <c r="BE793" s="1"/>
      <c r="BF793" s="33">
        <f t="shared" si="111"/>
        <v>0</v>
      </c>
      <c r="BG793" s="11" t="e">
        <f t="shared" si="115"/>
        <v>#DIV/0!</v>
      </c>
      <c r="CB793"/>
      <c r="CC793"/>
      <c r="CD793"/>
      <c r="CE793" s="83"/>
      <c r="CF793"/>
      <c r="CG793"/>
      <c r="CH793"/>
      <c r="CI793"/>
      <c r="CJ793"/>
      <c r="CK793"/>
      <c r="CL793"/>
      <c r="CM793"/>
      <c r="CN793"/>
      <c r="CO793"/>
      <c r="CP793"/>
    </row>
    <row r="794" spans="1:94" ht="22.5" customHeight="1">
      <c r="A794" s="22">
        <v>44251</v>
      </c>
      <c r="B794" s="3" t="str">
        <f>TEXT(Table1[[#This Row],[Date]],"dddd")</f>
        <v>الأربعاء</v>
      </c>
      <c r="C794" s="3">
        <f>WEEKNUM(Table1[[#This Row],[Date]],16)</f>
        <v>9</v>
      </c>
      <c r="D794" s="3" t="str">
        <f>TEXT(Table1[[#This Row],[Date]],"mmmm")</f>
        <v>فبراير</v>
      </c>
      <c r="E794" s="3" t="str">
        <f>TEXT(Table1[[#This Row],[Date]],"yyyy")</f>
        <v>2021</v>
      </c>
      <c r="F794" s="3" t="s">
        <v>8</v>
      </c>
      <c r="G794" s="3">
        <v>734</v>
      </c>
      <c r="H794" s="5" t="s">
        <v>47</v>
      </c>
      <c r="I794" s="3" t="s">
        <v>92</v>
      </c>
      <c r="J794" s="3">
        <f>IFERROR(VLOOKUP(Table1[[#This Row],[FoamType]],$CB$1:$CC$25,2,FALSE),0)</f>
        <v>0.6</v>
      </c>
      <c r="K794" s="3">
        <v>25</v>
      </c>
      <c r="L794" s="3">
        <v>7.5</v>
      </c>
      <c r="M794" s="3">
        <v>0.5</v>
      </c>
      <c r="Q794" s="15">
        <v>12</v>
      </c>
      <c r="R794" s="3">
        <v>19600</v>
      </c>
      <c r="S794" s="3">
        <v>0.6</v>
      </c>
      <c r="T794" s="3">
        <f t="shared" si="107"/>
        <v>2.2050000000000001</v>
      </c>
      <c r="U794" s="4">
        <f t="shared" si="108"/>
        <v>1.8374999999999999</v>
      </c>
      <c r="W794" s="4">
        <v>12</v>
      </c>
      <c r="X794" s="4">
        <f>IFERROR(   Table1[[#This Row],[البلوكات /م3]]+Table1[[#This Row],[البواقى
 المنصرفه
/م3]]-Table1[[#This Row],[البواقى
/م3]],0)</f>
        <v>9.32</v>
      </c>
      <c r="Y794" s="21">
        <f t="shared" si="109"/>
        <v>7.32</v>
      </c>
      <c r="Z794" s="3">
        <v>1</v>
      </c>
      <c r="AA794" s="12">
        <v>2</v>
      </c>
      <c r="AB794" s="15">
        <v>12</v>
      </c>
      <c r="AC794" s="20">
        <v>0</v>
      </c>
      <c r="AD794" s="9">
        <f>IFERROR((Table1[[#This Row],[إجمالى الإستهلاك
/م3]]-Table1[[#This Row],[الكمية 
المنتجة
/م3
 ]]),0)</f>
        <v>7.4824999999999999</v>
      </c>
      <c r="AE794" s="29">
        <f>IFERROR((Table1[[#This Row],[الهالك
/م3]]/Table1[[#This Row],[إجمالى الإستهلاك
/م3]]),0)</f>
        <v>0.80284334763948495</v>
      </c>
      <c r="AG794" s="5">
        <f>IFERROR((Table1[[#This Row],[عدد
البلوكات]]*0.12),"")</f>
        <v>0.12</v>
      </c>
      <c r="AH79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3.0625</v>
      </c>
      <c r="AJ794" s="59">
        <f>IFERROR(Table1[[#This Row],[Plan Hour]]/Table1[[#This Row],[ساعات
العمل
الفعلية]],0)</f>
        <v>0</v>
      </c>
      <c r="AK794" s="1">
        <f>IFERROR((Table1[[#This Row],[الكمية 
الفعلية
/م3]]-Table1[[#This Row],[الكمية 
المنتجة
/م3
 ]]),"")</f>
        <v>0.36750000000000016</v>
      </c>
      <c r="AU794" s="18"/>
      <c r="AV794" s="18"/>
      <c r="AW794" s="1"/>
      <c r="AX794" s="1"/>
      <c r="AY794" s="1"/>
      <c r="AZ794" s="1"/>
      <c r="BA794" s="1"/>
      <c r="BB794" s="1" t="e">
        <f t="shared" si="110"/>
        <v>#DIV/0!</v>
      </c>
      <c r="BC794" s="1"/>
      <c r="BD794" s="1" t="e">
        <f t="shared" si="112"/>
        <v>#DIV/0!</v>
      </c>
      <c r="BE794" s="1"/>
      <c r="BF794" s="33">
        <f t="shared" si="111"/>
        <v>0</v>
      </c>
      <c r="BG794" s="11" t="e">
        <f t="shared" si="115"/>
        <v>#DIV/0!</v>
      </c>
      <c r="CB794"/>
      <c r="CC794"/>
      <c r="CD794"/>
      <c r="CE794" s="83"/>
      <c r="CF794"/>
      <c r="CG794"/>
      <c r="CH794"/>
      <c r="CI794"/>
      <c r="CJ794"/>
      <c r="CK794"/>
      <c r="CL794"/>
      <c r="CM794"/>
      <c r="CN794"/>
      <c r="CO794"/>
      <c r="CP794"/>
    </row>
    <row r="795" spans="1:94" ht="22.5" customHeight="1">
      <c r="A795" s="22">
        <v>44251</v>
      </c>
      <c r="B795" s="3" t="str">
        <f>TEXT(Table1[[#This Row],[Date]],"dddd")</f>
        <v>الأربعاء</v>
      </c>
      <c r="C795" s="3">
        <f>WEEKNUM(Table1[[#This Row],[Date]],16)</f>
        <v>9</v>
      </c>
      <c r="D795" s="3" t="str">
        <f>TEXT(Table1[[#This Row],[Date]],"mmmm")</f>
        <v>فبراير</v>
      </c>
      <c r="E795" s="3" t="str">
        <f>TEXT(Table1[[#This Row],[Date]],"yyyy")</f>
        <v>2021</v>
      </c>
      <c r="F795" s="3" t="s">
        <v>8</v>
      </c>
      <c r="G795" s="3">
        <v>734</v>
      </c>
      <c r="H795" s="5" t="s">
        <v>47</v>
      </c>
      <c r="I795" s="3" t="s">
        <v>92</v>
      </c>
      <c r="J795" s="3">
        <f>IFERROR(VLOOKUP(Table1[[#This Row],[FoamType]],$CB$1:$CC$25,2,FALSE),0)</f>
        <v>0.6</v>
      </c>
      <c r="K795" s="3">
        <v>25</v>
      </c>
      <c r="L795" s="3">
        <v>7.5</v>
      </c>
      <c r="M795" s="3">
        <v>1</v>
      </c>
      <c r="Q795" s="15">
        <v>12</v>
      </c>
      <c r="R795" s="3">
        <v>36750</v>
      </c>
      <c r="S795" s="3">
        <v>1.1000000000000001</v>
      </c>
      <c r="T795" s="3">
        <f t="shared" si="107"/>
        <v>7.5796875000000012</v>
      </c>
      <c r="U795" s="4">
        <f t="shared" si="108"/>
        <v>6.890625</v>
      </c>
      <c r="X795" s="4">
        <f>IFERROR(   Table1[[#This Row],[البلوكات /م3]]+Table1[[#This Row],[البواقى
 المنصرفه
/م3]]-Table1[[#This Row],[البواقى
/م3]],0)</f>
        <v>0</v>
      </c>
      <c r="Y795" s="21">
        <f t="shared" si="109"/>
        <v>0</v>
      </c>
      <c r="AB795" s="15"/>
      <c r="AD795" s="9">
        <f>IFERROR((Table1[[#This Row],[إجمالى الإستهلاك
/م3]]-Table1[[#This Row],[الكمية 
المنتجة
/م3
 ]]),0)</f>
        <v>-6.890625</v>
      </c>
      <c r="AE795" s="29">
        <f>IFERROR((Table1[[#This Row],[الهالك
/م3]]/Table1[[#This Row],[إجمالى الإستهلاك
/م3]]),0)</f>
        <v>0</v>
      </c>
      <c r="AG795" s="5">
        <f>IFERROR((Table1[[#This Row],[عدد
البلوكات]]*0.12),"")</f>
        <v>0</v>
      </c>
      <c r="AH79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11.484375</v>
      </c>
      <c r="AJ795" s="59">
        <f>IFERROR(Table1[[#This Row],[Plan Hour]]/Table1[[#This Row],[ساعات
العمل
الفعلية]],0)</f>
        <v>0</v>
      </c>
      <c r="AK795" s="1">
        <f>IFERROR((Table1[[#This Row],[الكمية 
الفعلية
/م3]]-Table1[[#This Row],[الكمية 
المنتجة
/م3
 ]]),"")</f>
        <v>0.68906250000000124</v>
      </c>
      <c r="AU795" s="18"/>
      <c r="AV795" s="18"/>
      <c r="AW795" s="1"/>
      <c r="AX795" s="1"/>
      <c r="AY795" s="1"/>
      <c r="AZ795" s="1"/>
      <c r="BA795" s="1"/>
      <c r="BB795" s="1" t="e">
        <f t="shared" si="110"/>
        <v>#DIV/0!</v>
      </c>
      <c r="BC795" s="1"/>
      <c r="BD795" s="1" t="e">
        <f t="shared" si="112"/>
        <v>#DIV/0!</v>
      </c>
      <c r="BE795" s="1"/>
      <c r="BF795" s="33">
        <f t="shared" si="111"/>
        <v>0</v>
      </c>
      <c r="BG795" s="11" t="e">
        <f t="shared" si="115"/>
        <v>#DIV/0!</v>
      </c>
      <c r="CB795"/>
      <c r="CC795"/>
      <c r="CD795"/>
      <c r="CE795" s="83"/>
      <c r="CF795"/>
      <c r="CG795"/>
      <c r="CH795"/>
      <c r="CI795"/>
      <c r="CJ795"/>
      <c r="CK795"/>
      <c r="CL795"/>
      <c r="CM795"/>
      <c r="CN795"/>
      <c r="CO795"/>
      <c r="CP795"/>
    </row>
    <row r="796" spans="1:94" ht="22.5" customHeight="1">
      <c r="A796" s="22">
        <v>44251</v>
      </c>
      <c r="B796" s="3" t="str">
        <f>TEXT(Table1[[#This Row],[Date]],"dddd")</f>
        <v>الأربعاء</v>
      </c>
      <c r="C796" s="3">
        <f>WEEKNUM(Table1[[#This Row],[Date]],16)</f>
        <v>9</v>
      </c>
      <c r="D796" s="3" t="str">
        <f>TEXT(Table1[[#This Row],[Date]],"mmmm")</f>
        <v>فبراير</v>
      </c>
      <c r="E796" s="3" t="str">
        <f>TEXT(Table1[[#This Row],[Date]],"yyyy")</f>
        <v>2021</v>
      </c>
      <c r="F796" s="3" t="s">
        <v>8</v>
      </c>
      <c r="G796" s="3">
        <v>885</v>
      </c>
      <c r="H796" s="5" t="s">
        <v>206</v>
      </c>
      <c r="I796" s="3" t="s">
        <v>92</v>
      </c>
      <c r="J796" s="3">
        <f>IFERROR(VLOOKUP(Table1[[#This Row],[FoamType]],$CB$1:$CC$25,2,FALSE),0)</f>
        <v>0.6</v>
      </c>
      <c r="K796" s="3">
        <v>56</v>
      </c>
      <c r="L796" s="3">
        <v>38</v>
      </c>
      <c r="M796" s="3">
        <v>2</v>
      </c>
      <c r="Q796" s="15">
        <v>8</v>
      </c>
      <c r="R796" s="3">
        <v>6000</v>
      </c>
      <c r="S796" s="3">
        <v>2.2000000000000002</v>
      </c>
      <c r="T796" s="3">
        <f t="shared" si="107"/>
        <v>28.089600000000004</v>
      </c>
      <c r="U796" s="4">
        <f t="shared" si="108"/>
        <v>25.536000000000001</v>
      </c>
      <c r="W796" s="4" t="s">
        <v>40</v>
      </c>
      <c r="X796" s="4">
        <f>IFERROR(   Table1[[#This Row],[البلوكات /م3]]+Table1[[#This Row],[البواقى
 المنصرفه
/م3]]-Table1[[#This Row],[البواقى
/م3]],0)</f>
        <v>29.28</v>
      </c>
      <c r="Y796" s="21">
        <f t="shared" si="109"/>
        <v>29.28</v>
      </c>
      <c r="Z796" s="3">
        <v>4</v>
      </c>
      <c r="AA796" s="12">
        <v>0</v>
      </c>
      <c r="AB796" s="15">
        <v>8</v>
      </c>
      <c r="AC796" s="20">
        <v>0</v>
      </c>
      <c r="AD796" s="9">
        <f>IFERROR((Table1[[#This Row],[إجمالى الإستهلاك
/م3]]-Table1[[#This Row],[الكمية 
المنتجة
/م3
 ]]),0)</f>
        <v>3.7439999999999998</v>
      </c>
      <c r="AE796" s="29">
        <f>IFERROR((Table1[[#This Row],[الهالك
/م3]]/Table1[[#This Row],[إجمالى الإستهلاك
/م3]]),0)</f>
        <v>0.12786885245901639</v>
      </c>
      <c r="AG796" s="5">
        <f>IFERROR((Table1[[#This Row],[عدد
البلوكات]]*0.12),"")</f>
        <v>0.48</v>
      </c>
      <c r="AH79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42.56</v>
      </c>
      <c r="AJ796" s="59">
        <f>IFERROR(Table1[[#This Row],[Plan Hour]]/Table1[[#This Row],[ساعات
العمل
الفعلية]],0)</f>
        <v>0</v>
      </c>
      <c r="AK796" s="1">
        <f>IFERROR((Table1[[#This Row],[الكمية 
الفعلية
/م3]]-Table1[[#This Row],[الكمية 
المنتجة
/م3
 ]]),"")</f>
        <v>2.553600000000003</v>
      </c>
      <c r="AU796" s="18"/>
      <c r="AV796" s="18"/>
      <c r="AW796" s="1"/>
      <c r="AX796" s="1"/>
      <c r="AY796" s="1"/>
      <c r="AZ796" s="1"/>
      <c r="BA796" s="1"/>
      <c r="BB796" s="1" t="e">
        <f t="shared" si="110"/>
        <v>#DIV/0!</v>
      </c>
      <c r="BC796" s="1"/>
      <c r="BD796" s="1" t="e">
        <f t="shared" si="112"/>
        <v>#DIV/0!</v>
      </c>
      <c r="BE796" s="1"/>
      <c r="BF796" s="33">
        <f t="shared" si="111"/>
        <v>0</v>
      </c>
      <c r="BG796" s="11" t="e">
        <f t="shared" si="115"/>
        <v>#DIV/0!</v>
      </c>
      <c r="CB796"/>
      <c r="CC796"/>
      <c r="CD796"/>
      <c r="CE796" s="83"/>
      <c r="CF796"/>
      <c r="CG796"/>
      <c r="CH796"/>
      <c r="CI796"/>
      <c r="CJ796"/>
      <c r="CK796"/>
      <c r="CL796"/>
      <c r="CM796"/>
      <c r="CN796"/>
      <c r="CO796"/>
      <c r="CP796"/>
    </row>
    <row r="797" spans="1:94" ht="22.5" customHeight="1">
      <c r="A797" s="22">
        <v>44252</v>
      </c>
      <c r="B797" s="9" t="str">
        <f>TEXT(Table1[[#This Row],[Date]],"dddd")</f>
        <v>الخميس</v>
      </c>
      <c r="C797" s="9">
        <f>WEEKNUM(Table1[[#This Row],[Date]],16)</f>
        <v>9</v>
      </c>
      <c r="D797" s="9" t="str">
        <f>TEXT(Table1[[#This Row],[Date]],"mmmm")</f>
        <v>فبراير</v>
      </c>
      <c r="E797" s="9" t="str">
        <f>TEXT(Table1[[#This Row],[Date]],"yyyy")</f>
        <v>2021</v>
      </c>
      <c r="F797" s="9" t="s">
        <v>9</v>
      </c>
      <c r="G797" s="9">
        <v>790</v>
      </c>
      <c r="H797" s="9" t="s">
        <v>58</v>
      </c>
      <c r="I797" s="9" t="s">
        <v>136</v>
      </c>
      <c r="J797" s="3">
        <f>IFERROR(VLOOKUP(Table1[[#This Row],[FoamType]],$CB$1:$CC$25,2,FALSE),0)</f>
        <v>1.5</v>
      </c>
      <c r="K797" s="9">
        <v>300</v>
      </c>
      <c r="L797" s="9">
        <v>100</v>
      </c>
      <c r="M797" s="9">
        <v>10</v>
      </c>
      <c r="N797" s="9"/>
      <c r="O797" s="9"/>
      <c r="P797" s="9"/>
      <c r="Q797" s="9" t="s">
        <v>42</v>
      </c>
      <c r="R797" s="9">
        <v>19</v>
      </c>
      <c r="S797" s="9">
        <v>10.1</v>
      </c>
      <c r="T797" s="9">
        <f t="shared" si="107"/>
        <v>5.7569999999999997</v>
      </c>
      <c r="U797" s="9">
        <v>5.6</v>
      </c>
      <c r="V797" s="9"/>
      <c r="W797" s="9" t="s">
        <v>43</v>
      </c>
      <c r="X797" s="9">
        <f>IFERROR(   Table1[[#This Row],[البلوكات /م3]]+Table1[[#This Row],[البواقى
 المنصرفه
/م3]]-Table1[[#This Row],[البواقى
/م3]],0)</f>
        <v>8.84</v>
      </c>
      <c r="Y797" s="9">
        <f t="shared" si="109"/>
        <v>14.64</v>
      </c>
      <c r="Z797" s="9">
        <v>2</v>
      </c>
      <c r="AA797" s="9">
        <v>0</v>
      </c>
      <c r="AB797" s="9" t="s">
        <v>43</v>
      </c>
      <c r="AC797" s="9">
        <v>5.8</v>
      </c>
      <c r="AD797" s="9">
        <f>IFERROR((Table1[[#This Row],[إجمالى الإستهلاك
/م3]]-Table1[[#This Row],[الكمية 
المنتجة
/م3
 ]]),0)</f>
        <v>3.24</v>
      </c>
      <c r="AE797" s="29">
        <f>IFERROR((Table1[[#This Row],[الهالك
/م3]]/Table1[[#This Row],[إجمالى الإستهلاك
/م3]]),0)</f>
        <v>0.36651583710407243</v>
      </c>
      <c r="AF797" s="9"/>
      <c r="AG797" s="9">
        <f>IFERROR((Table1[[#This Row],[عدد
البلوكات]]*0.12),"")</f>
        <v>0.24</v>
      </c>
      <c r="AH797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3.7333333333333329</v>
      </c>
      <c r="AI797" s="9">
        <v>96</v>
      </c>
      <c r="AJ797" s="60">
        <f>IFERROR(Table1[[#This Row],[Plan Hour]]/Table1[[#This Row],[ساعات
العمل
الفعلية]],0)</f>
        <v>3.8888888888888883E-2</v>
      </c>
      <c r="AK797" s="9">
        <f>IFERROR((Table1[[#This Row],[الكمية 
الفعلية
/م3]]-Table1[[#This Row],[الكمية 
المنتجة
/م3
 ]]),"")</f>
        <v>0.15700000000000003</v>
      </c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 t="e">
        <f t="shared" si="110"/>
        <v>#DIV/0!</v>
      </c>
      <c r="BC797" s="9"/>
      <c r="BD797" s="9" t="e">
        <f t="shared" si="112"/>
        <v>#DIV/0!</v>
      </c>
      <c r="BE797" s="9"/>
      <c r="BF797" s="9">
        <f t="shared" si="111"/>
        <v>0</v>
      </c>
      <c r="BG797" s="9" t="e">
        <f t="shared" si="115"/>
        <v>#DIV/0!</v>
      </c>
      <c r="CB797"/>
      <c r="CC797"/>
      <c r="CD797"/>
      <c r="CE797" s="83"/>
      <c r="CF797"/>
      <c r="CG797"/>
      <c r="CH797"/>
      <c r="CI797"/>
      <c r="CJ797"/>
      <c r="CK797"/>
      <c r="CL797"/>
      <c r="CM797"/>
      <c r="CN797"/>
      <c r="CO797"/>
      <c r="CP797"/>
    </row>
    <row r="798" spans="1:94" ht="22.5" customHeight="1">
      <c r="A798" s="22">
        <v>44252</v>
      </c>
      <c r="B798" s="3" t="str">
        <f>TEXT(Table1[[#This Row],[Date]],"dddd")</f>
        <v>الخميس</v>
      </c>
      <c r="C798" s="3">
        <f>WEEKNUM(Table1[[#This Row],[Date]],16)</f>
        <v>9</v>
      </c>
      <c r="D798" s="3" t="str">
        <f>TEXT(Table1[[#This Row],[Date]],"mmmm")</f>
        <v>فبراير</v>
      </c>
      <c r="E798" s="3" t="str">
        <f>TEXT(Table1[[#This Row],[Date]],"yyyy")</f>
        <v>2021</v>
      </c>
      <c r="F798" s="3" t="s">
        <v>9</v>
      </c>
      <c r="G798" s="3">
        <v>790</v>
      </c>
      <c r="H798" s="5" t="s">
        <v>58</v>
      </c>
      <c r="I798" s="3" t="s">
        <v>136</v>
      </c>
      <c r="J798" s="3">
        <f>IFERROR(VLOOKUP(Table1[[#This Row],[FoamType]],$CB$1:$CC$25,2,FALSE),0)</f>
        <v>1.5</v>
      </c>
      <c r="K798" s="3">
        <v>150</v>
      </c>
      <c r="L798" s="3">
        <v>100</v>
      </c>
      <c r="M798" s="3">
        <v>7.5</v>
      </c>
      <c r="Q798" s="15" t="s">
        <v>42</v>
      </c>
      <c r="R798" s="3">
        <v>20</v>
      </c>
      <c r="S798" s="3">
        <v>7.6</v>
      </c>
      <c r="T798" s="3">
        <f t="shared" si="107"/>
        <v>2.2799999999999998</v>
      </c>
      <c r="U798" s="4">
        <v>2.25</v>
      </c>
      <c r="X798" s="4">
        <f>IFERROR(   Table1[[#This Row],[البلوكات /م3]]+Table1[[#This Row],[البواقى
 المنصرفه
/م3]]-Table1[[#This Row],[البواقى
/م3]],0)</f>
        <v>0</v>
      </c>
      <c r="Y798" s="21">
        <f t="shared" si="109"/>
        <v>0</v>
      </c>
      <c r="AB798" s="15"/>
      <c r="AD798" s="9">
        <f>IFERROR((Table1[[#This Row],[إجمالى الإستهلاك
/م3]]-Table1[[#This Row],[الكمية 
المنتجة
/م3
 ]]),0)</f>
        <v>-2.25</v>
      </c>
      <c r="AE798" s="29">
        <f>IFERROR((Table1[[#This Row],[الهالك
/م3]]/Table1[[#This Row],[إجمالى الإستهلاك
/م3]]),0)</f>
        <v>0</v>
      </c>
      <c r="AG798" s="5">
        <f>IFERROR((Table1[[#This Row],[عدد
البلوكات]]*0.12),"")</f>
        <v>0</v>
      </c>
      <c r="AH79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</v>
      </c>
      <c r="AJ798" s="59">
        <f>IFERROR(Table1[[#This Row],[Plan Hour]]/Table1[[#This Row],[ساعات
العمل
الفعلية]],0)</f>
        <v>0</v>
      </c>
      <c r="AK798" s="1">
        <f>IFERROR((Table1[[#This Row],[الكمية 
الفعلية
/م3]]-Table1[[#This Row],[الكمية 
المنتجة
/م3
 ]]),"")</f>
        <v>2.9999999999999805E-2</v>
      </c>
      <c r="AU798" s="18"/>
      <c r="AV798" s="18"/>
      <c r="AW798" s="1"/>
      <c r="AX798" s="1"/>
      <c r="AY798" s="1"/>
      <c r="AZ798" s="1"/>
      <c r="BA798" s="1"/>
      <c r="BB798" s="1" t="e">
        <f t="shared" si="110"/>
        <v>#DIV/0!</v>
      </c>
      <c r="BC798" s="1"/>
      <c r="BD798" s="1" t="e">
        <f t="shared" si="112"/>
        <v>#DIV/0!</v>
      </c>
      <c r="BE798" s="1"/>
      <c r="BF798" s="33">
        <f t="shared" si="111"/>
        <v>0</v>
      </c>
      <c r="BG798" s="11" t="e">
        <f t="shared" si="115"/>
        <v>#DIV/0!</v>
      </c>
      <c r="CB798"/>
      <c r="CC798"/>
      <c r="CD798"/>
      <c r="CE798" s="83"/>
      <c r="CF798"/>
      <c r="CG798"/>
      <c r="CH798"/>
      <c r="CI798"/>
      <c r="CJ798"/>
      <c r="CK798"/>
      <c r="CL798"/>
      <c r="CM798"/>
      <c r="CN798"/>
      <c r="CO798"/>
      <c r="CP798"/>
    </row>
    <row r="799" spans="1:94" ht="22.5" customHeight="1">
      <c r="A799" s="22">
        <v>44252</v>
      </c>
      <c r="B799" s="3" t="str">
        <f>TEXT(Table1[[#This Row],[Date]],"dddd")</f>
        <v>الخميس</v>
      </c>
      <c r="C799" s="3">
        <f>WEEKNUM(Table1[[#This Row],[Date]],16)</f>
        <v>9</v>
      </c>
      <c r="D799" s="3" t="str">
        <f>TEXT(Table1[[#This Row],[Date]],"mmmm")</f>
        <v>فبراير</v>
      </c>
      <c r="E799" s="3" t="str">
        <f>TEXT(Table1[[#This Row],[Date]],"yyyy")</f>
        <v>2021</v>
      </c>
      <c r="F799" s="3" t="s">
        <v>9</v>
      </c>
      <c r="G799" s="3">
        <v>857</v>
      </c>
      <c r="H799" s="5" t="s">
        <v>36</v>
      </c>
      <c r="I799" s="3" t="s">
        <v>86</v>
      </c>
      <c r="J799" s="3">
        <f>IFERROR(VLOOKUP(Table1[[#This Row],[FoamType]],$CB$1:$CC$25,2,FALSE),0)</f>
        <v>3</v>
      </c>
      <c r="K799" s="3">
        <v>200</v>
      </c>
      <c r="L799" s="3">
        <v>100</v>
      </c>
      <c r="M799" s="3">
        <v>2</v>
      </c>
      <c r="Q799" s="15">
        <v>8</v>
      </c>
      <c r="R799" s="3">
        <v>205</v>
      </c>
      <c r="S799" s="3">
        <v>2.2000000000000002</v>
      </c>
      <c r="T799" s="3">
        <f t="shared" si="107"/>
        <v>9.02</v>
      </c>
      <c r="U799" s="4">
        <f t="shared" si="108"/>
        <v>8.1999999999999993</v>
      </c>
      <c r="W799" s="4" t="s">
        <v>40</v>
      </c>
      <c r="X799" s="4">
        <f>IFERROR(   Table1[[#This Row],[البلوكات /م3]]+Table1[[#This Row],[البواقى
 المنصرفه
/م3]]-Table1[[#This Row],[البواقى
/م3]],0)</f>
        <v>28.340000000000003</v>
      </c>
      <c r="Y799" s="21">
        <f t="shared" si="109"/>
        <v>51.24</v>
      </c>
      <c r="Z799" s="3">
        <v>7</v>
      </c>
      <c r="AA799" s="12">
        <v>0</v>
      </c>
      <c r="AB799" s="15">
        <v>8</v>
      </c>
      <c r="AC799" s="20">
        <v>22.9</v>
      </c>
      <c r="AD799" s="9">
        <f>IFERROR((Table1[[#This Row],[إجمالى الإستهلاك
/م3]]-Table1[[#This Row],[الكمية 
المنتجة
/م3
 ]]),0)</f>
        <v>20.140000000000004</v>
      </c>
      <c r="AE799" s="29">
        <f>IFERROR((Table1[[#This Row],[الهالك
/م3]]/Table1[[#This Row],[إجمالى الإستهلاك
/م3]]),0)</f>
        <v>0.71065631616090341</v>
      </c>
      <c r="AG799" s="5">
        <f>IFERROR((Table1[[#This Row],[عدد
البلوكات]]*0.12),"")</f>
        <v>0.84</v>
      </c>
      <c r="AH79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2.7333333333333329</v>
      </c>
      <c r="AJ799" s="59">
        <f>IFERROR(Table1[[#This Row],[Plan Hour]]/Table1[[#This Row],[ساعات
العمل
الفعلية]],0)</f>
        <v>0</v>
      </c>
      <c r="AK799" s="1">
        <f>IFERROR((Table1[[#This Row],[الكمية 
الفعلية
/م3]]-Table1[[#This Row],[الكمية 
المنتجة
/م3
 ]]),"")</f>
        <v>0.82000000000000028</v>
      </c>
      <c r="AU799" s="18"/>
      <c r="AV799" s="18"/>
      <c r="AW799" s="1"/>
      <c r="AX799" s="1"/>
      <c r="AY799" s="1"/>
      <c r="AZ799" s="1"/>
      <c r="BA799" s="1"/>
      <c r="BB799" s="1" t="e">
        <f t="shared" si="110"/>
        <v>#DIV/0!</v>
      </c>
      <c r="BC799" s="1"/>
      <c r="BD799" s="1" t="e">
        <f t="shared" si="112"/>
        <v>#DIV/0!</v>
      </c>
      <c r="BE799" s="1"/>
      <c r="BF799" s="33">
        <f t="shared" si="111"/>
        <v>0</v>
      </c>
      <c r="BG799" s="11" t="e">
        <f t="shared" si="115"/>
        <v>#DIV/0!</v>
      </c>
      <c r="CB799"/>
      <c r="CC799"/>
      <c r="CD799"/>
      <c r="CE799" s="83"/>
      <c r="CF799"/>
      <c r="CG799"/>
      <c r="CH799"/>
      <c r="CI799"/>
      <c r="CJ799"/>
      <c r="CK799"/>
      <c r="CL799"/>
      <c r="CM799"/>
      <c r="CN799"/>
      <c r="CO799"/>
      <c r="CP799"/>
    </row>
    <row r="800" spans="1:94" ht="22.5" customHeight="1">
      <c r="A800" s="22">
        <v>44252</v>
      </c>
      <c r="B800" s="3" t="str">
        <f>TEXT(Table1[[#This Row],[Date]],"dddd")</f>
        <v>الخميس</v>
      </c>
      <c r="C800" s="3">
        <f>WEEKNUM(Table1[[#This Row],[Date]],16)</f>
        <v>9</v>
      </c>
      <c r="D800" s="3" t="str">
        <f>TEXT(Table1[[#This Row],[Date]],"mmmm")</f>
        <v>فبراير</v>
      </c>
      <c r="E800" s="3" t="str">
        <f>TEXT(Table1[[#This Row],[Date]],"yyyy")</f>
        <v>2021</v>
      </c>
      <c r="F800" s="3" t="s">
        <v>9</v>
      </c>
      <c r="G800" s="3">
        <v>857</v>
      </c>
      <c r="H800" s="5" t="s">
        <v>36</v>
      </c>
      <c r="I800" s="3" t="s">
        <v>86</v>
      </c>
      <c r="J800" s="3">
        <f>IFERROR(VLOOKUP(Table1[[#This Row],[FoamType]],$CB$1:$CC$25,2,FALSE),0)</f>
        <v>3</v>
      </c>
      <c r="K800" s="3">
        <v>198</v>
      </c>
      <c r="L800" s="3">
        <v>98</v>
      </c>
      <c r="M800" s="3">
        <v>2</v>
      </c>
      <c r="Q800" s="15">
        <v>8</v>
      </c>
      <c r="R800" s="3">
        <v>300</v>
      </c>
      <c r="S800" s="3">
        <v>2.2000000000000002</v>
      </c>
      <c r="T800" s="3">
        <f t="shared" ref="T800:T861" si="116">K800*L800*R800*S800/1000000</f>
        <v>12.806640000000002</v>
      </c>
      <c r="U800" s="4">
        <f t="shared" ref="U800:U857" si="117">K800*L800*M800*R800/1000000</f>
        <v>11.6424</v>
      </c>
      <c r="X800" s="4">
        <f>IFERROR(   Table1[[#This Row],[البلوكات /م3]]+Table1[[#This Row],[البواقى
 المنصرفه
/م3]]-Table1[[#This Row],[البواقى
/م3]],0)</f>
        <v>0</v>
      </c>
      <c r="Y800" s="21">
        <f t="shared" si="109"/>
        <v>0</v>
      </c>
      <c r="AB800" s="15"/>
      <c r="AD800" s="9">
        <f>IFERROR((Table1[[#This Row],[إجمالى الإستهلاك
/م3]]-Table1[[#This Row],[الكمية 
المنتجة
/م3
 ]]),0)</f>
        <v>-11.6424</v>
      </c>
      <c r="AE800" s="29">
        <f>IFERROR((Table1[[#This Row],[الهالك
/م3]]/Table1[[#This Row],[إجمالى الإستهلاك
/م3]]),0)</f>
        <v>0</v>
      </c>
      <c r="AG800" s="5">
        <f>IFERROR((Table1[[#This Row],[عدد
البلوكات]]*0.12),"")</f>
        <v>0</v>
      </c>
      <c r="AH80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3.8808000000000002</v>
      </c>
      <c r="AJ800" s="59">
        <f>IFERROR(Table1[[#This Row],[Plan Hour]]/Table1[[#This Row],[ساعات
العمل
الفعلية]],0)</f>
        <v>0</v>
      </c>
      <c r="AK800" s="1">
        <f>IFERROR((Table1[[#This Row],[الكمية 
الفعلية
/م3]]-Table1[[#This Row],[الكمية 
المنتجة
/م3
 ]]),"")</f>
        <v>1.1642400000000013</v>
      </c>
      <c r="AU800" s="18"/>
      <c r="AV800" s="18"/>
      <c r="AW800" s="1"/>
      <c r="AX800" s="1"/>
      <c r="AY800" s="1"/>
      <c r="AZ800" s="1"/>
      <c r="BA800" s="1"/>
      <c r="BB800" s="1" t="e">
        <f t="shared" si="110"/>
        <v>#DIV/0!</v>
      </c>
      <c r="BC800" s="1"/>
      <c r="BD800" s="1" t="e">
        <f t="shared" si="112"/>
        <v>#DIV/0!</v>
      </c>
      <c r="BE800" s="1"/>
      <c r="BF800" s="33">
        <f t="shared" si="111"/>
        <v>0</v>
      </c>
      <c r="BG800" s="11" t="e">
        <f t="shared" si="115"/>
        <v>#DIV/0!</v>
      </c>
      <c r="CB800"/>
      <c r="CC800"/>
      <c r="CD800"/>
      <c r="CE800" s="83"/>
      <c r="CF800"/>
      <c r="CG800"/>
      <c r="CH800"/>
      <c r="CI800"/>
      <c r="CJ800"/>
      <c r="CK800"/>
      <c r="CL800"/>
      <c r="CM800"/>
      <c r="CN800"/>
      <c r="CO800"/>
      <c r="CP800"/>
    </row>
    <row r="801" spans="1:94" ht="22.5" customHeight="1">
      <c r="A801" s="22">
        <v>44252</v>
      </c>
      <c r="B801" s="3" t="str">
        <f>TEXT(Table1[[#This Row],[Date]],"dddd")</f>
        <v>الخميس</v>
      </c>
      <c r="C801" s="3">
        <f>WEEKNUM(Table1[[#This Row],[Date]],16)</f>
        <v>9</v>
      </c>
      <c r="D801" s="3" t="str">
        <f>TEXT(Table1[[#This Row],[Date]],"mmmm")</f>
        <v>فبراير</v>
      </c>
      <c r="E801" s="3" t="str">
        <f>TEXT(Table1[[#This Row],[Date]],"yyyy")</f>
        <v>2021</v>
      </c>
      <c r="F801" s="3" t="s">
        <v>9</v>
      </c>
      <c r="G801" s="3">
        <v>810</v>
      </c>
      <c r="H801" s="5" t="s">
        <v>229</v>
      </c>
      <c r="I801" s="3" t="s">
        <v>86</v>
      </c>
      <c r="J801" s="3">
        <f>IFERROR(VLOOKUP(Table1[[#This Row],[FoamType]],$CB$1:$CC$25,2,FALSE),0)</f>
        <v>3</v>
      </c>
      <c r="K801" s="3">
        <v>198</v>
      </c>
      <c r="L801" s="3">
        <v>98</v>
      </c>
      <c r="M801" s="3">
        <v>1</v>
      </c>
      <c r="Q801" s="15">
        <v>8</v>
      </c>
      <c r="R801" s="3">
        <v>15</v>
      </c>
      <c r="S801" s="3">
        <v>1.2</v>
      </c>
      <c r="T801" s="3">
        <f t="shared" si="116"/>
        <v>0.34927200000000003</v>
      </c>
      <c r="U801" s="4">
        <f t="shared" si="117"/>
        <v>0.29105999999999999</v>
      </c>
      <c r="X801" s="4">
        <f>IFERROR(   Table1[[#This Row],[البلوكات /م3]]+Table1[[#This Row],[البواقى
 المنصرفه
/م3]]-Table1[[#This Row],[البواقى
/م3]],0)</f>
        <v>0</v>
      </c>
      <c r="Y801" s="21">
        <f t="shared" si="109"/>
        <v>0</v>
      </c>
      <c r="AB801" s="15"/>
      <c r="AD801" s="9">
        <f>IFERROR((Table1[[#This Row],[إجمالى الإستهلاك
/م3]]-Table1[[#This Row],[الكمية 
المنتجة
/م3
 ]]),0)</f>
        <v>-0.29105999999999999</v>
      </c>
      <c r="AE801" s="29">
        <f>IFERROR((Table1[[#This Row],[الهالك
/م3]]/Table1[[#This Row],[إجمالى الإستهلاك
/م3]]),0)</f>
        <v>0</v>
      </c>
      <c r="AG801" s="5">
        <f>IFERROR((Table1[[#This Row],[عدد
البلوكات]]*0.12),"")</f>
        <v>0</v>
      </c>
      <c r="AH80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9.7019999999999995E-2</v>
      </c>
      <c r="AJ801" s="59">
        <f>IFERROR(Table1[[#This Row],[Plan Hour]]/Table1[[#This Row],[ساعات
العمل
الفعلية]],0)</f>
        <v>0</v>
      </c>
      <c r="AK801" s="1">
        <f>IFERROR((Table1[[#This Row],[الكمية 
الفعلية
/م3]]-Table1[[#This Row],[الكمية 
المنتجة
/م3
 ]]),"")</f>
        <v>5.8212000000000041E-2</v>
      </c>
      <c r="AU801" s="18"/>
      <c r="AV801" s="18"/>
      <c r="AW801" s="1"/>
      <c r="AX801" s="1"/>
      <c r="AY801" s="1"/>
      <c r="AZ801" s="1"/>
      <c r="BA801" s="1"/>
      <c r="BB801" s="1" t="e">
        <f t="shared" si="110"/>
        <v>#DIV/0!</v>
      </c>
      <c r="BC801" s="1"/>
      <c r="BD801" s="1" t="e">
        <f t="shared" si="112"/>
        <v>#DIV/0!</v>
      </c>
      <c r="BE801" s="1"/>
      <c r="BF801" s="33">
        <f t="shared" si="111"/>
        <v>0</v>
      </c>
      <c r="BG801" s="11" t="e">
        <f t="shared" si="115"/>
        <v>#DIV/0!</v>
      </c>
      <c r="CB801"/>
      <c r="CC801"/>
      <c r="CD801"/>
      <c r="CE801" s="83"/>
      <c r="CF801"/>
      <c r="CG801"/>
      <c r="CH801"/>
      <c r="CI801"/>
      <c r="CJ801"/>
      <c r="CK801"/>
      <c r="CL801"/>
      <c r="CM801"/>
      <c r="CN801"/>
      <c r="CO801"/>
      <c r="CP801"/>
    </row>
    <row r="802" spans="1:94" ht="22.5" customHeight="1">
      <c r="A802" s="22">
        <v>44252</v>
      </c>
      <c r="B802" s="3" t="str">
        <f>TEXT(Table1[[#This Row],[Date]],"dddd")</f>
        <v>الخميس</v>
      </c>
      <c r="C802" s="3">
        <f>WEEKNUM(Table1[[#This Row],[Date]],16)</f>
        <v>9</v>
      </c>
      <c r="D802" s="3" t="str">
        <f>TEXT(Table1[[#This Row],[Date]],"mmmm")</f>
        <v>فبراير</v>
      </c>
      <c r="E802" s="3" t="str">
        <f>TEXT(Table1[[#This Row],[Date]],"yyyy")</f>
        <v>2021</v>
      </c>
      <c r="F802" s="3" t="s">
        <v>9</v>
      </c>
      <c r="G802" s="3">
        <v>844</v>
      </c>
      <c r="H802" s="5" t="s">
        <v>57</v>
      </c>
      <c r="I802" s="3" t="s">
        <v>96</v>
      </c>
      <c r="J802" s="3">
        <f>IFERROR(VLOOKUP(Table1[[#This Row],[FoamType]],$CB$1:$CC$25,2,FALSE),0)</f>
        <v>200</v>
      </c>
      <c r="K802" s="3">
        <v>32.5</v>
      </c>
      <c r="L802" s="3">
        <v>24</v>
      </c>
      <c r="M802" s="3">
        <v>2.4</v>
      </c>
      <c r="Q802" s="15">
        <v>12</v>
      </c>
      <c r="R802" s="3">
        <v>3000</v>
      </c>
      <c r="S802" s="3">
        <v>2.6</v>
      </c>
      <c r="T802" s="3">
        <v>6.6</v>
      </c>
      <c r="U802" s="4">
        <v>6.6</v>
      </c>
      <c r="W802" s="4">
        <v>12</v>
      </c>
      <c r="X802" s="4">
        <f>IFERROR(   Table1[[#This Row],[البلوكات /م3]]+Table1[[#This Row],[البواقى
 المنصرفه
/م3]]-Table1[[#This Row],[البواقى
/م3]],0)</f>
        <v>7.1400000000000006</v>
      </c>
      <c r="Y802" s="21">
        <f t="shared" si="109"/>
        <v>14.64</v>
      </c>
      <c r="Z802" s="3">
        <v>2</v>
      </c>
      <c r="AA802" s="12">
        <v>0</v>
      </c>
      <c r="AB802" s="15">
        <v>12</v>
      </c>
      <c r="AC802" s="20">
        <v>7.5</v>
      </c>
      <c r="AD802" s="9">
        <f>IFERROR((Table1[[#This Row],[إجمالى الإستهلاك
/م3]]-Table1[[#This Row],[الكمية 
المنتجة
/م3
 ]]),0)</f>
        <v>0.54000000000000092</v>
      </c>
      <c r="AE802" s="29">
        <f>IFERROR((Table1[[#This Row],[الهالك
/م3]]/Table1[[#This Row],[إجمالى الإستهلاك
/م3]]),0)</f>
        <v>7.5630252100840456E-2</v>
      </c>
      <c r="AG802" s="5">
        <f>IFERROR((Table1[[#This Row],[عدد
البلوكات]]*0.12),"")</f>
        <v>0.24</v>
      </c>
      <c r="AH80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15</v>
      </c>
      <c r="AJ802" s="59">
        <f>IFERROR(Table1[[#This Row],[Plan Hour]]/Table1[[#This Row],[ساعات
العمل
الفعلية]],0)</f>
        <v>0</v>
      </c>
      <c r="AK802" s="1">
        <f>IFERROR((Table1[[#This Row],[الكمية 
الفعلية
/م3]]-Table1[[#This Row],[الكمية 
المنتجة
/م3
 ]]),"")</f>
        <v>0</v>
      </c>
      <c r="AU802" s="18"/>
      <c r="AV802" s="18"/>
      <c r="AW802" s="1"/>
      <c r="AX802" s="1"/>
      <c r="AY802" s="1"/>
      <c r="AZ802" s="1"/>
      <c r="BA802" s="1"/>
      <c r="BB802" s="1" t="e">
        <f t="shared" si="110"/>
        <v>#DIV/0!</v>
      </c>
      <c r="BC802" s="1"/>
      <c r="BD802" s="1" t="e">
        <f t="shared" si="112"/>
        <v>#DIV/0!</v>
      </c>
      <c r="BE802" s="1"/>
      <c r="BF802" s="33">
        <f t="shared" si="111"/>
        <v>0</v>
      </c>
      <c r="BG802" s="11" t="e">
        <f t="shared" si="115"/>
        <v>#DIV/0!</v>
      </c>
      <c r="CB802"/>
      <c r="CC802"/>
      <c r="CD802"/>
      <c r="CE802" s="83"/>
      <c r="CF802"/>
      <c r="CG802"/>
      <c r="CH802"/>
      <c r="CI802"/>
      <c r="CJ802"/>
      <c r="CK802"/>
      <c r="CL802"/>
      <c r="CM802"/>
      <c r="CN802"/>
      <c r="CO802"/>
      <c r="CP802"/>
    </row>
    <row r="803" spans="1:94" ht="22.5" customHeight="1">
      <c r="A803" s="22">
        <v>44252</v>
      </c>
      <c r="B803" s="3" t="str">
        <f>TEXT(Table1[[#This Row],[Date]],"dddd")</f>
        <v>الخميس</v>
      </c>
      <c r="C803" s="3">
        <f>WEEKNUM(Table1[[#This Row],[Date]],16)</f>
        <v>9</v>
      </c>
      <c r="D803" s="3" t="str">
        <f>TEXT(Table1[[#This Row],[Date]],"mmmm")</f>
        <v>فبراير</v>
      </c>
      <c r="E803" s="3" t="str">
        <f>TEXT(Table1[[#This Row],[Date]],"yyyy")</f>
        <v>2021</v>
      </c>
      <c r="F803" s="3" t="s">
        <v>9</v>
      </c>
      <c r="G803" s="3">
        <v>862</v>
      </c>
      <c r="H803" s="5" t="s">
        <v>61</v>
      </c>
      <c r="I803" s="3" t="s">
        <v>201</v>
      </c>
      <c r="J803" s="3">
        <f>IFERROR(VLOOKUP(Table1[[#This Row],[FoamType]],$CB$1:$CC$25,2,FALSE),0)</f>
        <v>1.25</v>
      </c>
      <c r="K803" s="3">
        <v>237</v>
      </c>
      <c r="L803" s="3">
        <v>110</v>
      </c>
      <c r="M803" s="3">
        <v>29</v>
      </c>
      <c r="Q803" s="15">
        <v>30</v>
      </c>
      <c r="R803" s="3">
        <v>3</v>
      </c>
      <c r="S803" s="3">
        <v>29</v>
      </c>
      <c r="T803" s="3">
        <f t="shared" si="116"/>
        <v>2.2680899999999999</v>
      </c>
      <c r="U803" s="4">
        <f t="shared" si="117"/>
        <v>2.2680899999999999</v>
      </c>
      <c r="X803" s="4">
        <f>IFERROR(   Table1[[#This Row],[البلوكات /م3]]+Table1[[#This Row],[البواقى
 المنصرفه
/م3]]-Table1[[#This Row],[البواقى
/م3]],0)</f>
        <v>11.96</v>
      </c>
      <c r="Y803" s="21">
        <f t="shared" si="109"/>
        <v>0</v>
      </c>
      <c r="AA803" s="12">
        <v>11.96</v>
      </c>
      <c r="AB803" s="15">
        <v>30</v>
      </c>
      <c r="AC803" s="20">
        <v>0</v>
      </c>
      <c r="AD803" s="9">
        <f>IFERROR((Table1[[#This Row],[إجمالى الإستهلاك
/م3]]-Table1[[#This Row],[الكمية 
المنتجة
/م3
 ]]),0)</f>
        <v>9.69191</v>
      </c>
      <c r="AE803" s="29">
        <f>IFERROR((Table1[[#This Row],[الهالك
/م3]]/Table1[[#This Row],[إجمالى الإستهلاك
/م3]]),0)</f>
        <v>0.8103603678929765</v>
      </c>
      <c r="AG803" s="5">
        <f>IFERROR((Table1[[#This Row],[عدد
البلوكات]]*0.12),"")</f>
        <v>0</v>
      </c>
      <c r="AH80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803" s="59">
        <f>IFERROR(Table1[[#This Row],[Plan Hour]]/Table1[[#This Row],[ساعات
العمل
الفعلية]],0)</f>
        <v>0</v>
      </c>
      <c r="AK803" s="1">
        <f>IFERROR((Table1[[#This Row],[الكمية 
الفعلية
/م3]]-Table1[[#This Row],[الكمية 
المنتجة
/م3
 ]]),"")</f>
        <v>0</v>
      </c>
      <c r="AU803" s="18"/>
      <c r="AV803" s="18"/>
      <c r="AW803" s="1"/>
      <c r="AX803" s="1"/>
      <c r="AY803" s="1"/>
      <c r="AZ803" s="1"/>
      <c r="BA803" s="1"/>
      <c r="BB803" s="1" t="e">
        <f t="shared" si="110"/>
        <v>#DIV/0!</v>
      </c>
      <c r="BC803" s="1"/>
      <c r="BD803" s="1" t="e">
        <f t="shared" si="112"/>
        <v>#DIV/0!</v>
      </c>
      <c r="BE803" s="1"/>
      <c r="BF803" s="33">
        <f t="shared" si="111"/>
        <v>0</v>
      </c>
      <c r="BG803" s="11" t="e">
        <f t="shared" si="115"/>
        <v>#DIV/0!</v>
      </c>
      <c r="CB803"/>
      <c r="CC803"/>
      <c r="CD803"/>
      <c r="CE803" s="83"/>
      <c r="CF803"/>
      <c r="CG803"/>
      <c r="CH803"/>
      <c r="CI803"/>
      <c r="CJ803"/>
      <c r="CK803"/>
      <c r="CL803"/>
      <c r="CM803"/>
      <c r="CN803"/>
      <c r="CO803"/>
      <c r="CP803"/>
    </row>
    <row r="804" spans="1:94" ht="22.5" customHeight="1">
      <c r="A804" s="22">
        <v>44252</v>
      </c>
      <c r="B804" s="3" t="str">
        <f>TEXT(Table1[[#This Row],[Date]],"dddd")</f>
        <v>الخميس</v>
      </c>
      <c r="C804" s="3">
        <f>WEEKNUM(Table1[[#This Row],[Date]],16)</f>
        <v>9</v>
      </c>
      <c r="D804" s="3" t="str">
        <f>TEXT(Table1[[#This Row],[Date]],"mmmm")</f>
        <v>فبراير</v>
      </c>
      <c r="E804" s="3" t="str">
        <f>TEXT(Table1[[#This Row],[Date]],"yyyy")</f>
        <v>2021</v>
      </c>
      <c r="F804" s="3" t="s">
        <v>9</v>
      </c>
      <c r="G804" s="3">
        <v>862</v>
      </c>
      <c r="H804" s="5" t="s">
        <v>61</v>
      </c>
      <c r="I804" s="3" t="s">
        <v>201</v>
      </c>
      <c r="J804" s="3">
        <f>IFERROR(VLOOKUP(Table1[[#This Row],[FoamType]],$CB$1:$CC$25,2,FALSE),0)</f>
        <v>1.25</v>
      </c>
      <c r="K804" s="3">
        <v>185.5</v>
      </c>
      <c r="L804" s="3">
        <v>110</v>
      </c>
      <c r="M804" s="3">
        <v>29</v>
      </c>
      <c r="Q804" s="15">
        <v>30</v>
      </c>
      <c r="R804" s="3">
        <v>2</v>
      </c>
      <c r="S804" s="3">
        <v>29</v>
      </c>
      <c r="T804" s="3">
        <f t="shared" si="116"/>
        <v>1.1834899999999999</v>
      </c>
      <c r="U804" s="4">
        <f t="shared" si="117"/>
        <v>1.1834899999999999</v>
      </c>
      <c r="X804" s="4">
        <f>IFERROR(   Table1[[#This Row],[البلوكات /م3]]+Table1[[#This Row],[البواقى
 المنصرفه
/م3]]-Table1[[#This Row],[البواقى
/م3]],0)</f>
        <v>0</v>
      </c>
      <c r="Y804" s="21">
        <f t="shared" si="109"/>
        <v>0</v>
      </c>
      <c r="AB804" s="15"/>
      <c r="AD804" s="9">
        <f>IFERROR((Table1[[#This Row],[إجمالى الإستهلاك
/م3]]-Table1[[#This Row],[الكمية 
المنتجة
/م3
 ]]),0)</f>
        <v>-1.1834899999999999</v>
      </c>
      <c r="AE804" s="29">
        <f>IFERROR((Table1[[#This Row],[الهالك
/م3]]/Table1[[#This Row],[إجمالى الإستهلاك
/م3]]),0)</f>
        <v>0</v>
      </c>
      <c r="AG804" s="5">
        <f>IFERROR((Table1[[#This Row],[عدد
البلوكات]]*0.12),"")</f>
        <v>0</v>
      </c>
      <c r="AH80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804" s="59">
        <f>IFERROR(Table1[[#This Row],[Plan Hour]]/Table1[[#This Row],[ساعات
العمل
الفعلية]],0)</f>
        <v>0</v>
      </c>
      <c r="AK804" s="1">
        <f>IFERROR((Table1[[#This Row],[الكمية 
الفعلية
/م3]]-Table1[[#This Row],[الكمية 
المنتجة
/م3
 ]]),"")</f>
        <v>0</v>
      </c>
      <c r="AU804" s="18"/>
      <c r="AV804" s="18"/>
      <c r="AW804" s="1"/>
      <c r="AX804" s="1"/>
      <c r="AY804" s="1"/>
      <c r="AZ804" s="1"/>
      <c r="BA804" s="1"/>
      <c r="BB804" s="1" t="e">
        <f t="shared" si="110"/>
        <v>#DIV/0!</v>
      </c>
      <c r="BC804" s="1"/>
      <c r="BD804" s="1" t="e">
        <f t="shared" si="112"/>
        <v>#DIV/0!</v>
      </c>
      <c r="BE804" s="1"/>
      <c r="BF804" s="33">
        <f t="shared" si="111"/>
        <v>0</v>
      </c>
      <c r="BG804" s="11" t="e">
        <f t="shared" si="115"/>
        <v>#DIV/0!</v>
      </c>
      <c r="CB804"/>
      <c r="CC804"/>
      <c r="CD804"/>
      <c r="CE804" s="83"/>
      <c r="CF804"/>
      <c r="CG804"/>
      <c r="CH804"/>
      <c r="CI804"/>
      <c r="CJ804"/>
      <c r="CK804"/>
      <c r="CL804"/>
      <c r="CM804"/>
      <c r="CN804"/>
      <c r="CO804"/>
      <c r="CP804"/>
    </row>
    <row r="805" spans="1:94" ht="22.5" customHeight="1">
      <c r="A805" s="22">
        <v>44252</v>
      </c>
      <c r="B805" s="3" t="str">
        <f>TEXT(Table1[[#This Row],[Date]],"dddd")</f>
        <v>الخميس</v>
      </c>
      <c r="C805" s="3">
        <f>WEEKNUM(Table1[[#This Row],[Date]],16)</f>
        <v>9</v>
      </c>
      <c r="D805" s="3" t="str">
        <f>TEXT(Table1[[#This Row],[Date]],"mmmm")</f>
        <v>فبراير</v>
      </c>
      <c r="E805" s="3" t="str">
        <f>TEXT(Table1[[#This Row],[Date]],"yyyy")</f>
        <v>2021</v>
      </c>
      <c r="F805" s="3" t="s">
        <v>9</v>
      </c>
      <c r="G805" s="3">
        <v>3</v>
      </c>
      <c r="H805" s="5" t="s">
        <v>47</v>
      </c>
      <c r="I805" s="3" t="s">
        <v>92</v>
      </c>
      <c r="J805" s="3">
        <f>IFERROR(VLOOKUP(Table1[[#This Row],[FoamType]],$CB$1:$CC$25,2,FALSE),0)</f>
        <v>0.6</v>
      </c>
      <c r="K805" s="3">
        <v>62.5</v>
      </c>
      <c r="L805" s="3">
        <v>5</v>
      </c>
      <c r="M805" s="3">
        <v>3</v>
      </c>
      <c r="Q805" s="15">
        <v>35</v>
      </c>
      <c r="R805" s="3">
        <v>5300</v>
      </c>
      <c r="S805" s="3">
        <v>3.1</v>
      </c>
      <c r="T805" s="3">
        <f t="shared" si="116"/>
        <v>5.1343750000000004</v>
      </c>
      <c r="U805" s="4">
        <v>5</v>
      </c>
      <c r="X805" s="4">
        <f>IFERROR(   Table1[[#This Row],[البلوكات /م3]]+Table1[[#This Row],[البواقى
 المنصرفه
/م3]]-Table1[[#This Row],[البواقى
/م3]],0)</f>
        <v>5.8</v>
      </c>
      <c r="Y805" s="21">
        <f t="shared" si="109"/>
        <v>0</v>
      </c>
      <c r="AA805" s="12">
        <v>5.8</v>
      </c>
      <c r="AB805" s="15">
        <v>35</v>
      </c>
      <c r="AC805" s="20">
        <v>0</v>
      </c>
      <c r="AD805" s="9">
        <f>IFERROR((Table1[[#This Row],[إجمالى الإستهلاك
/م3]]-Table1[[#This Row],[الكمية 
المنتجة
/م3
 ]]),0)</f>
        <v>0.79999999999999982</v>
      </c>
      <c r="AE805" s="29">
        <f>IFERROR((Table1[[#This Row],[الهالك
/م3]]/Table1[[#This Row],[إجمالى الإستهلاك
/م3]]),0)</f>
        <v>0.13793103448275859</v>
      </c>
      <c r="AG805" s="5">
        <f>IFERROR((Table1[[#This Row],[عدد
البلوكات]]*0.12),"")</f>
        <v>0</v>
      </c>
      <c r="AH80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8.3333333333333339</v>
      </c>
      <c r="AJ805" s="59">
        <f>IFERROR(Table1[[#This Row],[Plan Hour]]/Table1[[#This Row],[ساعات
العمل
الفعلية]],0)</f>
        <v>0</v>
      </c>
      <c r="AK805" s="1">
        <f>IFERROR((Table1[[#This Row],[الكمية 
الفعلية
/م3]]-Table1[[#This Row],[الكمية 
المنتجة
/م3
 ]]),"")</f>
        <v>0.13437500000000036</v>
      </c>
      <c r="AU805" s="18"/>
      <c r="AV805" s="18"/>
      <c r="AW805" s="1"/>
      <c r="AX805" s="1"/>
      <c r="AY805" s="1"/>
      <c r="AZ805" s="1"/>
      <c r="BA805" s="1"/>
      <c r="BB805" s="1" t="e">
        <f t="shared" si="110"/>
        <v>#DIV/0!</v>
      </c>
      <c r="BC805" s="1"/>
      <c r="BD805" s="1" t="e">
        <f t="shared" si="112"/>
        <v>#DIV/0!</v>
      </c>
      <c r="BE805" s="1"/>
      <c r="BF805" s="33">
        <f t="shared" si="111"/>
        <v>0</v>
      </c>
      <c r="BG805" s="11" t="e">
        <f t="shared" si="115"/>
        <v>#DIV/0!</v>
      </c>
      <c r="CB805"/>
      <c r="CC805"/>
      <c r="CD805"/>
      <c r="CE805" s="83"/>
      <c r="CF805"/>
      <c r="CG805"/>
      <c r="CH805"/>
      <c r="CI805"/>
      <c r="CJ805"/>
      <c r="CK805"/>
      <c r="CL805"/>
      <c r="CM805"/>
      <c r="CN805"/>
      <c r="CO805"/>
      <c r="CP805"/>
    </row>
    <row r="806" spans="1:94" ht="22.5" customHeight="1">
      <c r="A806" s="22">
        <v>44252</v>
      </c>
      <c r="B806" s="3" t="str">
        <f>TEXT(Table1[[#This Row],[Date]],"dddd")</f>
        <v>الخميس</v>
      </c>
      <c r="C806" s="3">
        <f>WEEKNUM(Table1[[#This Row],[Date]],16)</f>
        <v>9</v>
      </c>
      <c r="D806" s="3" t="str">
        <f>TEXT(Table1[[#This Row],[Date]],"mmmm")</f>
        <v>فبراير</v>
      </c>
      <c r="E806" s="3" t="str">
        <f>TEXT(Table1[[#This Row],[Date]],"yyyy")</f>
        <v>2021</v>
      </c>
      <c r="F806" s="3" t="s">
        <v>9</v>
      </c>
      <c r="G806" s="3">
        <v>906</v>
      </c>
      <c r="H806" s="5" t="s">
        <v>140</v>
      </c>
      <c r="I806" s="3" t="s">
        <v>92</v>
      </c>
      <c r="J806" s="3">
        <f>IFERROR(VLOOKUP(Table1[[#This Row],[FoamType]],$CB$1:$CC$25,2,FALSE),0)</f>
        <v>0.6</v>
      </c>
      <c r="K806" s="3">
        <v>20</v>
      </c>
      <c r="L806" s="3">
        <v>10</v>
      </c>
      <c r="M806" s="3">
        <v>3</v>
      </c>
      <c r="Q806" s="15">
        <v>20</v>
      </c>
      <c r="R806" s="3">
        <v>1</v>
      </c>
      <c r="S806" s="3">
        <v>3.1</v>
      </c>
      <c r="T806" s="3">
        <f t="shared" si="116"/>
        <v>6.2E-4</v>
      </c>
      <c r="U806" s="4">
        <f t="shared" si="117"/>
        <v>5.9999999999999995E-4</v>
      </c>
      <c r="X806" s="4">
        <f>IFERROR(   Table1[[#This Row],[البلوكات /م3]]+Table1[[#This Row],[البواقى
 المنصرفه
/م3]]-Table1[[#This Row],[البواقى
/م3]],0)</f>
        <v>5.9999999999999995E-4</v>
      </c>
      <c r="Y806" s="21">
        <f t="shared" si="109"/>
        <v>0</v>
      </c>
      <c r="AA806" s="12">
        <v>5.9999999999999995E-4</v>
      </c>
      <c r="AB806" s="15">
        <v>20</v>
      </c>
      <c r="AC806" s="20">
        <v>0</v>
      </c>
      <c r="AD806" s="9">
        <f>IFERROR((Table1[[#This Row],[إجمالى الإستهلاك
/م3]]-Table1[[#This Row],[الكمية 
المنتجة
/م3
 ]]),0)</f>
        <v>0</v>
      </c>
      <c r="AE806" s="29">
        <f>IFERROR((Table1[[#This Row],[الهالك
/م3]]/Table1[[#This Row],[إجمالى الإستهلاك
/م3]]),0)</f>
        <v>0</v>
      </c>
      <c r="AG806" s="5">
        <f>IFERROR((Table1[[#This Row],[عدد
البلوكات]]*0.12),"")</f>
        <v>0</v>
      </c>
      <c r="AH80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1E-3</v>
      </c>
      <c r="AJ806" s="59">
        <f>IFERROR(Table1[[#This Row],[Plan Hour]]/Table1[[#This Row],[ساعات
العمل
الفعلية]],0)</f>
        <v>0</v>
      </c>
      <c r="AK806" s="1">
        <f>IFERROR((Table1[[#This Row],[الكمية 
الفعلية
/م3]]-Table1[[#This Row],[الكمية 
المنتجة
/م3
 ]]),"")</f>
        <v>2.0000000000000052E-5</v>
      </c>
      <c r="AU806" s="18"/>
      <c r="AV806" s="18"/>
      <c r="AW806" s="1"/>
      <c r="AX806" s="1"/>
      <c r="AY806" s="1"/>
      <c r="AZ806" s="1"/>
      <c r="BA806" s="1"/>
      <c r="BB806" s="1" t="e">
        <f t="shared" si="110"/>
        <v>#DIV/0!</v>
      </c>
      <c r="BC806" s="1"/>
      <c r="BD806" s="1" t="e">
        <f t="shared" si="112"/>
        <v>#DIV/0!</v>
      </c>
      <c r="BE806" s="1"/>
      <c r="BF806" s="33">
        <f t="shared" si="111"/>
        <v>0</v>
      </c>
      <c r="BG806" s="11" t="e">
        <f t="shared" si="115"/>
        <v>#DIV/0!</v>
      </c>
      <c r="CB806"/>
      <c r="CC806"/>
      <c r="CD806"/>
      <c r="CE806" s="83"/>
      <c r="CF806"/>
      <c r="CG806"/>
      <c r="CH806"/>
      <c r="CI806"/>
      <c r="CJ806"/>
      <c r="CK806"/>
      <c r="CL806"/>
      <c r="CM806"/>
      <c r="CN806"/>
      <c r="CO806"/>
      <c r="CP806"/>
    </row>
    <row r="807" spans="1:94" ht="22.5" customHeight="1">
      <c r="A807" s="22">
        <v>44252</v>
      </c>
      <c r="B807" s="3" t="str">
        <f>TEXT(Table1[[#This Row],[Date]],"dddd")</f>
        <v>الخميس</v>
      </c>
      <c r="C807" s="3">
        <f>WEEKNUM(Table1[[#This Row],[Date]],16)</f>
        <v>9</v>
      </c>
      <c r="D807" s="3" t="str">
        <f>TEXT(Table1[[#This Row],[Date]],"mmmm")</f>
        <v>فبراير</v>
      </c>
      <c r="E807" s="3" t="str">
        <f>TEXT(Table1[[#This Row],[Date]],"yyyy")</f>
        <v>2021</v>
      </c>
      <c r="F807" s="3" t="s">
        <v>9</v>
      </c>
      <c r="G807" s="3">
        <v>787</v>
      </c>
      <c r="H807" s="5" t="s">
        <v>99</v>
      </c>
      <c r="I807" s="3" t="s">
        <v>94</v>
      </c>
      <c r="J807" s="3">
        <f>IFERROR(VLOOKUP(Table1[[#This Row],[FoamType]],$CB$1:$CC$25,2,FALSE),0)</f>
        <v>0.02</v>
      </c>
      <c r="K807" s="3">
        <v>1200</v>
      </c>
      <c r="L807" s="3">
        <v>300</v>
      </c>
      <c r="M807" s="3">
        <v>100</v>
      </c>
      <c r="Q807" s="15" t="s">
        <v>5</v>
      </c>
      <c r="R807" s="3">
        <v>1</v>
      </c>
      <c r="S807" s="3">
        <v>100</v>
      </c>
      <c r="T807" s="3">
        <f t="shared" si="116"/>
        <v>36</v>
      </c>
      <c r="U807" s="4">
        <f t="shared" si="117"/>
        <v>36</v>
      </c>
      <c r="X807" s="4">
        <f>IFERROR(   Table1[[#This Row],[البلوكات /م3]]+Table1[[#This Row],[البواقى
 المنصرفه
/م3]]-Table1[[#This Row],[البواقى
/م3]],0)</f>
        <v>36</v>
      </c>
      <c r="Y807" s="21">
        <f t="shared" si="109"/>
        <v>0</v>
      </c>
      <c r="AA807" s="12">
        <v>36</v>
      </c>
      <c r="AB807" s="15">
        <v>20</v>
      </c>
      <c r="AC807" s="20">
        <v>0</v>
      </c>
      <c r="AD807" s="9">
        <f>IFERROR((Table1[[#This Row],[إجمالى الإستهلاك
/م3]]-Table1[[#This Row],[الكمية 
المنتجة
/م3
 ]]),0)</f>
        <v>0</v>
      </c>
      <c r="AE807" s="29">
        <f>IFERROR((Table1[[#This Row],[الهالك
/م3]]/Table1[[#This Row],[إجمالى الإستهلاك
/م3]]),0)</f>
        <v>0</v>
      </c>
      <c r="AG807" s="5">
        <f>IFERROR((Table1[[#This Row],[عدد
البلوكات]]*0.12),"")</f>
        <v>0</v>
      </c>
      <c r="AH80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50</v>
      </c>
      <c r="AJ807" s="59">
        <f>IFERROR(Table1[[#This Row],[Plan Hour]]/Table1[[#This Row],[ساعات
العمل
الفعلية]],0)</f>
        <v>0</v>
      </c>
      <c r="AK807" s="1">
        <f>IFERROR((Table1[[#This Row],[الكمية 
الفعلية
/م3]]-Table1[[#This Row],[الكمية 
المنتجة
/م3
 ]]),"")</f>
        <v>0</v>
      </c>
      <c r="AU807" s="18"/>
      <c r="AV807" s="18"/>
      <c r="AW807" s="1"/>
      <c r="AX807" s="1"/>
      <c r="AY807" s="1"/>
      <c r="AZ807" s="1"/>
      <c r="BA807" s="1"/>
      <c r="BB807" s="1" t="e">
        <f t="shared" si="110"/>
        <v>#DIV/0!</v>
      </c>
      <c r="BC807" s="1"/>
      <c r="BD807" s="1" t="e">
        <f t="shared" si="112"/>
        <v>#DIV/0!</v>
      </c>
      <c r="BE807" s="1"/>
      <c r="BF807" s="33">
        <f t="shared" si="111"/>
        <v>0</v>
      </c>
      <c r="BG807" s="11" t="e">
        <f t="shared" si="115"/>
        <v>#DIV/0!</v>
      </c>
      <c r="CB807"/>
      <c r="CC807"/>
      <c r="CD807"/>
      <c r="CE807" s="83"/>
      <c r="CF807"/>
      <c r="CG807"/>
      <c r="CH807"/>
      <c r="CI807"/>
      <c r="CJ807"/>
      <c r="CK807"/>
      <c r="CL807"/>
      <c r="CM807"/>
      <c r="CN807"/>
      <c r="CO807"/>
      <c r="CP807"/>
    </row>
    <row r="808" spans="1:94" ht="22.5" customHeight="1">
      <c r="A808" s="22">
        <v>44252</v>
      </c>
      <c r="B808" s="3" t="str">
        <f>TEXT(Table1[[#This Row],[Date]],"dddd")</f>
        <v>الخميس</v>
      </c>
      <c r="C808" s="3">
        <f>WEEKNUM(Table1[[#This Row],[Date]],16)</f>
        <v>9</v>
      </c>
      <c r="D808" s="3" t="str">
        <f>TEXT(Table1[[#This Row],[Date]],"mmmm")</f>
        <v>فبراير</v>
      </c>
      <c r="E808" s="3" t="str">
        <f>TEXT(Table1[[#This Row],[Date]],"yyyy")</f>
        <v>2021</v>
      </c>
      <c r="F808" s="3" t="s">
        <v>9</v>
      </c>
      <c r="G808" s="3">
        <v>862</v>
      </c>
      <c r="H808" s="5" t="s">
        <v>61</v>
      </c>
      <c r="I808" s="3" t="s">
        <v>201</v>
      </c>
      <c r="J808" s="3">
        <f>IFERROR(VLOOKUP(Table1[[#This Row],[FoamType]],$CB$1:$CC$25,2,FALSE),0)</f>
        <v>1.25</v>
      </c>
      <c r="K808" s="3">
        <v>243</v>
      </c>
      <c r="L808" s="3">
        <v>110</v>
      </c>
      <c r="M808" s="3">
        <v>29</v>
      </c>
      <c r="Q808" s="15">
        <v>30</v>
      </c>
      <c r="R808" s="3">
        <v>5</v>
      </c>
      <c r="S808" s="3">
        <v>29</v>
      </c>
      <c r="T808" s="3">
        <f t="shared" si="116"/>
        <v>3.8758499999999998</v>
      </c>
      <c r="U808" s="4">
        <f t="shared" si="117"/>
        <v>3.8758499999999998</v>
      </c>
      <c r="X808" s="4">
        <f>IFERROR(   Table1[[#This Row],[البلوكات /م3]]+Table1[[#This Row],[البواقى
 المنصرفه
/م3]]-Table1[[#This Row],[البواقى
/م3]],0)</f>
        <v>0</v>
      </c>
      <c r="Y808" s="21">
        <f t="shared" si="109"/>
        <v>0</v>
      </c>
      <c r="AB808" s="15"/>
      <c r="AD808" s="9">
        <f>IFERROR((Table1[[#This Row],[إجمالى الإستهلاك
/م3]]-Table1[[#This Row],[الكمية 
المنتجة
/م3
 ]]),0)</f>
        <v>-3.8758499999999998</v>
      </c>
      <c r="AE808" s="29">
        <f>IFERROR((Table1[[#This Row],[الهالك
/م3]]/Table1[[#This Row],[إجمالى الإستهلاك
/م3]]),0)</f>
        <v>0</v>
      </c>
      <c r="AG808" s="5">
        <f>IFERROR((Table1[[#This Row],[عدد
البلوكات]]*0.12),"")</f>
        <v>0</v>
      </c>
      <c r="AH80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808" s="59">
        <f>IFERROR(Table1[[#This Row],[Plan Hour]]/Table1[[#This Row],[ساعات
العمل
الفعلية]],0)</f>
        <v>0</v>
      </c>
      <c r="AK808" s="1">
        <f>IFERROR((Table1[[#This Row],[الكمية 
الفعلية
/م3]]-Table1[[#This Row],[الكمية 
المنتجة
/م3
 ]]),"")</f>
        <v>0</v>
      </c>
      <c r="AU808" s="18"/>
      <c r="AV808" s="18"/>
      <c r="AW808" s="1"/>
      <c r="AX808" s="1"/>
      <c r="AY808" s="1"/>
      <c r="AZ808" s="1"/>
      <c r="BA808" s="1"/>
      <c r="BB808" s="1" t="e">
        <f t="shared" si="110"/>
        <v>#DIV/0!</v>
      </c>
      <c r="BC808" s="1"/>
      <c r="BD808" s="1" t="e">
        <f t="shared" si="112"/>
        <v>#DIV/0!</v>
      </c>
      <c r="BE808" s="1"/>
      <c r="BF808" s="33">
        <f t="shared" si="111"/>
        <v>0</v>
      </c>
      <c r="BG808" s="11" t="e">
        <f t="shared" si="115"/>
        <v>#DIV/0!</v>
      </c>
      <c r="CB808"/>
      <c r="CC808"/>
      <c r="CD808"/>
      <c r="CE808" s="83"/>
      <c r="CF808"/>
      <c r="CG808"/>
      <c r="CH808"/>
      <c r="CI808"/>
      <c r="CJ808"/>
      <c r="CK808"/>
      <c r="CL808"/>
      <c r="CM808"/>
      <c r="CN808"/>
      <c r="CO808"/>
      <c r="CP808"/>
    </row>
    <row r="809" spans="1:94" ht="22.5" customHeight="1">
      <c r="A809" s="22">
        <v>44252</v>
      </c>
      <c r="B809" s="3" t="str">
        <f>TEXT(Table1[[#This Row],[Date]],"dddd")</f>
        <v>الخميس</v>
      </c>
      <c r="C809" s="3">
        <f>WEEKNUM(Table1[[#This Row],[Date]],16)</f>
        <v>9</v>
      </c>
      <c r="D809" s="3" t="str">
        <f>TEXT(Table1[[#This Row],[Date]],"mmmm")</f>
        <v>فبراير</v>
      </c>
      <c r="E809" s="3" t="str">
        <f>TEXT(Table1[[#This Row],[Date]],"yyyy")</f>
        <v>2021</v>
      </c>
      <c r="F809" s="3" t="s">
        <v>9</v>
      </c>
      <c r="G809" s="3">
        <v>862</v>
      </c>
      <c r="H809" s="5" t="s">
        <v>61</v>
      </c>
      <c r="I809" s="3" t="s">
        <v>201</v>
      </c>
      <c r="J809" s="3">
        <f>IFERROR(VLOOKUP(Table1[[#This Row],[FoamType]],$CB$1:$CC$25,2,FALSE),0)</f>
        <v>1.25</v>
      </c>
      <c r="K809" s="3">
        <v>234</v>
      </c>
      <c r="L809" s="3">
        <v>110</v>
      </c>
      <c r="M809" s="3">
        <v>29</v>
      </c>
      <c r="Q809" s="15">
        <v>30</v>
      </c>
      <c r="R809" s="3">
        <v>6</v>
      </c>
      <c r="S809" s="3">
        <v>29</v>
      </c>
      <c r="T809" s="3">
        <f t="shared" si="116"/>
        <v>4.4787600000000003</v>
      </c>
      <c r="U809" s="4">
        <f t="shared" si="117"/>
        <v>4.4787600000000003</v>
      </c>
      <c r="X809" s="4">
        <f>IFERROR(   Table1[[#This Row],[البلوكات /م3]]+Table1[[#This Row],[البواقى
 المنصرفه
/م3]]-Table1[[#This Row],[البواقى
/م3]],0)</f>
        <v>0</v>
      </c>
      <c r="Y809" s="21">
        <f t="shared" si="109"/>
        <v>0</v>
      </c>
      <c r="AB809" s="15"/>
      <c r="AD809" s="9">
        <f>IFERROR((Table1[[#This Row],[إجمالى الإستهلاك
/م3]]-Table1[[#This Row],[الكمية 
المنتجة
/م3
 ]]),0)</f>
        <v>-4.4787600000000003</v>
      </c>
      <c r="AE809" s="29">
        <f>IFERROR((Table1[[#This Row],[الهالك
/م3]]/Table1[[#This Row],[إجمالى الإستهلاك
/م3]]),0)</f>
        <v>0</v>
      </c>
      <c r="AG809" s="5">
        <f>IFERROR((Table1[[#This Row],[عدد
البلوكات]]*0.12),"")</f>
        <v>0</v>
      </c>
      <c r="AH80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809" s="59">
        <f>IFERROR(Table1[[#This Row],[Plan Hour]]/Table1[[#This Row],[ساعات
العمل
الفعلية]],0)</f>
        <v>0</v>
      </c>
      <c r="AK809" s="1">
        <f>IFERROR((Table1[[#This Row],[الكمية 
الفعلية
/م3]]-Table1[[#This Row],[الكمية 
المنتجة
/م3
 ]]),"")</f>
        <v>0</v>
      </c>
      <c r="AU809" s="18"/>
      <c r="AV809" s="18"/>
      <c r="AW809" s="1"/>
      <c r="AX809" s="1"/>
      <c r="AY809" s="1"/>
      <c r="AZ809" s="1"/>
      <c r="BA809" s="1"/>
      <c r="BB809" s="1" t="e">
        <f t="shared" si="110"/>
        <v>#DIV/0!</v>
      </c>
      <c r="BC809" s="1"/>
      <c r="BD809" s="1" t="e">
        <f t="shared" si="112"/>
        <v>#DIV/0!</v>
      </c>
      <c r="BE809" s="1"/>
      <c r="BF809" s="33">
        <f t="shared" si="111"/>
        <v>0</v>
      </c>
      <c r="BG809" s="11" t="e">
        <f t="shared" si="115"/>
        <v>#DIV/0!</v>
      </c>
      <c r="CB809"/>
      <c r="CC809"/>
      <c r="CD809"/>
      <c r="CE809" s="83"/>
      <c r="CF809"/>
      <c r="CG809"/>
      <c r="CH809"/>
      <c r="CI809"/>
      <c r="CJ809"/>
      <c r="CK809"/>
      <c r="CL809"/>
      <c r="CM809"/>
      <c r="CN809"/>
      <c r="CO809"/>
      <c r="CP809"/>
    </row>
    <row r="810" spans="1:94" ht="22.5" customHeight="1">
      <c r="A810" s="22">
        <v>44254</v>
      </c>
      <c r="B810" s="9" t="str">
        <f>TEXT(Table1[[#This Row],[Date]],"dddd")</f>
        <v>السبت</v>
      </c>
      <c r="C810" s="9">
        <f>WEEKNUM(Table1[[#This Row],[Date]],16)</f>
        <v>10</v>
      </c>
      <c r="D810" s="9" t="str">
        <f>TEXT(Table1[[#This Row],[Date]],"mmmm")</f>
        <v>فبراير</v>
      </c>
      <c r="E810" s="9" t="str">
        <f>TEXT(Table1[[#This Row],[Date]],"yyyy")</f>
        <v>2021</v>
      </c>
      <c r="F810" s="9" t="s">
        <v>9</v>
      </c>
      <c r="G810" s="9">
        <v>741</v>
      </c>
      <c r="H810" s="9" t="s">
        <v>120</v>
      </c>
      <c r="I810" s="9" t="s">
        <v>91</v>
      </c>
      <c r="J810" s="3">
        <f>IFERROR(VLOOKUP(Table1[[#This Row],[FoamType]],$CB$1:$CC$25,2,FALSE),0)</f>
        <v>1</v>
      </c>
      <c r="K810" s="9">
        <v>100</v>
      </c>
      <c r="L810" s="9">
        <v>50</v>
      </c>
      <c r="M810" s="9">
        <v>1.5</v>
      </c>
      <c r="N810" s="9"/>
      <c r="O810" s="9"/>
      <c r="P810" s="9"/>
      <c r="Q810" s="9" t="s">
        <v>40</v>
      </c>
      <c r="R810" s="9">
        <v>1333</v>
      </c>
      <c r="S810" s="9">
        <v>1.7</v>
      </c>
      <c r="T810" s="9">
        <f t="shared" si="116"/>
        <v>11.330500000000001</v>
      </c>
      <c r="U810" s="9">
        <v>10</v>
      </c>
      <c r="V810" s="9"/>
      <c r="W810" s="9" t="s">
        <v>40</v>
      </c>
      <c r="X810" s="9">
        <f>IFERROR(   Table1[[#This Row],[البلوكات /م3]]+Table1[[#This Row],[البواقى
 المنصرفه
/م3]]-Table1[[#This Row],[البواقى
/م3]],0)</f>
        <v>24.19</v>
      </c>
      <c r="Y810" s="9">
        <f t="shared" si="109"/>
        <v>14.64</v>
      </c>
      <c r="Z810" s="9">
        <v>2</v>
      </c>
      <c r="AA810" s="9">
        <v>9.5500000000000007</v>
      </c>
      <c r="AB810" s="9">
        <v>8</v>
      </c>
      <c r="AC810" s="9">
        <v>0</v>
      </c>
      <c r="AD810" s="9">
        <f>IFERROR((Table1[[#This Row],[إجمالى الإستهلاك
/م3]]-Table1[[#This Row],[الكمية 
المنتجة
/م3
 ]]),0)</f>
        <v>14.190000000000001</v>
      </c>
      <c r="AE810" s="29">
        <f>IFERROR((Table1[[#This Row],[الهالك
/م3]]/Table1[[#This Row],[إجمالى الإستهلاك
/م3]]),0)</f>
        <v>0.58660603555188096</v>
      </c>
      <c r="AF810" s="9"/>
      <c r="AG810" s="9">
        <f>IFERROR((Table1[[#This Row],[عدد
البلوكات]]*0.12),"")</f>
        <v>0.24</v>
      </c>
      <c r="AH810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</v>
      </c>
      <c r="AI810" s="9">
        <v>110</v>
      </c>
      <c r="AJ810" s="60">
        <f>IFERROR(Table1[[#This Row],[Plan Hour]]/Table1[[#This Row],[ساعات
العمل
الفعلية]],0)</f>
        <v>9.0909090909090912E-2</v>
      </c>
      <c r="AK810" s="9">
        <f>IFERROR((Table1[[#This Row],[الكمية 
الفعلية
/م3]]-Table1[[#This Row],[الكمية 
المنتجة
/م3
 ]]),"")</f>
        <v>1.3305000000000007</v>
      </c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 t="e">
        <f t="shared" si="110"/>
        <v>#DIV/0!</v>
      </c>
      <c r="BC810" s="9"/>
      <c r="BD810" s="9" t="e">
        <f t="shared" si="112"/>
        <v>#DIV/0!</v>
      </c>
      <c r="BE810" s="9"/>
      <c r="BF810" s="9">
        <f t="shared" si="111"/>
        <v>0</v>
      </c>
      <c r="BG810" s="9" t="e">
        <f t="shared" si="115"/>
        <v>#DIV/0!</v>
      </c>
      <c r="CB810"/>
      <c r="CC810"/>
      <c r="CD810"/>
      <c r="CE810" s="83"/>
      <c r="CF810"/>
      <c r="CG810"/>
      <c r="CH810"/>
      <c r="CI810"/>
      <c r="CJ810"/>
      <c r="CK810"/>
      <c r="CL810"/>
      <c r="CM810"/>
      <c r="CN810"/>
      <c r="CO810"/>
      <c r="CP810"/>
    </row>
    <row r="811" spans="1:94" ht="22.5" customHeight="1">
      <c r="A811" s="22">
        <v>44254</v>
      </c>
      <c r="B811" s="3" t="str">
        <f>TEXT(Table1[[#This Row],[Date]],"dddd")</f>
        <v>السبت</v>
      </c>
      <c r="C811" s="3">
        <f>WEEKNUM(Table1[[#This Row],[Date]],16)</f>
        <v>10</v>
      </c>
      <c r="D811" s="3" t="str">
        <f>TEXT(Table1[[#This Row],[Date]],"mmmm")</f>
        <v>فبراير</v>
      </c>
      <c r="E811" s="3" t="str">
        <f>TEXT(Table1[[#This Row],[Date]],"yyyy")</f>
        <v>2021</v>
      </c>
      <c r="F811" s="3" t="s">
        <v>9</v>
      </c>
      <c r="G811" s="3">
        <v>741</v>
      </c>
      <c r="H811" s="5" t="s">
        <v>120</v>
      </c>
      <c r="I811" s="3" t="s">
        <v>91</v>
      </c>
      <c r="J811" s="3">
        <f>IFERROR(VLOOKUP(Table1[[#This Row],[FoamType]],$CB$1:$CC$25,2,FALSE),0)</f>
        <v>1</v>
      </c>
      <c r="K811" s="3">
        <v>100</v>
      </c>
      <c r="L811" s="3">
        <v>50</v>
      </c>
      <c r="M811" s="3">
        <v>1</v>
      </c>
      <c r="Q811" s="15" t="s">
        <v>40</v>
      </c>
      <c r="R811" s="3">
        <v>400</v>
      </c>
      <c r="S811" s="3">
        <v>1.2</v>
      </c>
      <c r="T811" s="3">
        <f t="shared" si="116"/>
        <v>2.4</v>
      </c>
      <c r="U811" s="4">
        <v>2</v>
      </c>
      <c r="X811" s="4">
        <f>IFERROR(   Table1[[#This Row],[البلوكات /م3]]+Table1[[#This Row],[البواقى
 المنصرفه
/م3]]-Table1[[#This Row],[البواقى
/م3]],0)</f>
        <v>0</v>
      </c>
      <c r="Y811" s="21">
        <f t="shared" si="109"/>
        <v>0</v>
      </c>
      <c r="AB811" s="15"/>
      <c r="AD811" s="9">
        <f>IFERROR((Table1[[#This Row],[إجمالى الإستهلاك
/م3]]-Table1[[#This Row],[الكمية 
المنتجة
/م3
 ]]),0)</f>
        <v>-2</v>
      </c>
      <c r="AE811" s="29">
        <f>IFERROR((Table1[[#This Row],[الهالك
/م3]]/Table1[[#This Row],[إجمالى الإستهلاك
/م3]]),0)</f>
        <v>0</v>
      </c>
      <c r="AG811" s="5">
        <f>IFERROR((Table1[[#This Row],[عدد
البلوكات]]*0.12),"")</f>
        <v>0</v>
      </c>
      <c r="AH81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811" s="59">
        <f>IFERROR(Table1[[#This Row],[Plan Hour]]/Table1[[#This Row],[ساعات
العمل
الفعلية]],0)</f>
        <v>0</v>
      </c>
      <c r="AK811" s="1">
        <f>IFERROR((Table1[[#This Row],[الكمية 
الفعلية
/م3]]-Table1[[#This Row],[الكمية 
المنتجة
/م3
 ]]),"")</f>
        <v>0.39999999999999991</v>
      </c>
      <c r="AU811" s="18"/>
      <c r="AV811" s="18"/>
      <c r="AW811" s="1"/>
      <c r="AX811" s="1"/>
      <c r="AY811" s="1"/>
      <c r="AZ811" s="1"/>
      <c r="BA811" s="1"/>
      <c r="BB811" s="1" t="e">
        <f t="shared" si="110"/>
        <v>#DIV/0!</v>
      </c>
      <c r="BC811" s="1"/>
      <c r="BD811" s="1" t="e">
        <f t="shared" si="112"/>
        <v>#DIV/0!</v>
      </c>
      <c r="BE811" s="1"/>
      <c r="BF811" s="33">
        <f t="shared" si="111"/>
        <v>0</v>
      </c>
      <c r="BG811" s="11" t="e">
        <f t="shared" si="115"/>
        <v>#DIV/0!</v>
      </c>
      <c r="CB811"/>
      <c r="CC811"/>
      <c r="CD811"/>
      <c r="CE811" s="83"/>
      <c r="CF811"/>
      <c r="CG811"/>
      <c r="CH811"/>
      <c r="CI811"/>
      <c r="CJ811"/>
      <c r="CK811"/>
      <c r="CL811"/>
      <c r="CM811"/>
      <c r="CN811"/>
      <c r="CO811"/>
      <c r="CP811"/>
    </row>
    <row r="812" spans="1:94" ht="22.5" customHeight="1">
      <c r="A812" s="22">
        <v>44254</v>
      </c>
      <c r="B812" s="3" t="str">
        <f>TEXT(Table1[[#This Row],[Date]],"dddd")</f>
        <v>السبت</v>
      </c>
      <c r="C812" s="3">
        <f>WEEKNUM(Table1[[#This Row],[Date]],16)</f>
        <v>10</v>
      </c>
      <c r="D812" s="3" t="str">
        <f>TEXT(Table1[[#This Row],[Date]],"mmmm")</f>
        <v>فبراير</v>
      </c>
      <c r="E812" s="3" t="str">
        <f>TEXT(Table1[[#This Row],[Date]],"yyyy")</f>
        <v>2021</v>
      </c>
      <c r="F812" s="3" t="s">
        <v>9</v>
      </c>
      <c r="G812" s="3">
        <v>741</v>
      </c>
      <c r="H812" s="5" t="s">
        <v>120</v>
      </c>
      <c r="I812" s="3" t="s">
        <v>91</v>
      </c>
      <c r="J812" s="3">
        <f>IFERROR(VLOOKUP(Table1[[#This Row],[FoamType]],$CB$1:$CC$25,2,FALSE),0)</f>
        <v>1</v>
      </c>
      <c r="K812" s="3">
        <v>100</v>
      </c>
      <c r="L812" s="3">
        <v>50</v>
      </c>
      <c r="M812" s="3">
        <v>2</v>
      </c>
      <c r="Q812" s="15" t="s">
        <v>40</v>
      </c>
      <c r="R812" s="3">
        <v>200</v>
      </c>
      <c r="S812" s="3">
        <v>2.2000000000000002</v>
      </c>
      <c r="T812" s="3">
        <f t="shared" si="116"/>
        <v>2.2000000000000002</v>
      </c>
      <c r="U812" s="4">
        <v>2</v>
      </c>
      <c r="X812" s="4">
        <f>IFERROR(   Table1[[#This Row],[البلوكات /م3]]+Table1[[#This Row],[البواقى
 المنصرفه
/م3]]-Table1[[#This Row],[البواقى
/م3]],0)</f>
        <v>0</v>
      </c>
      <c r="Y812" s="21">
        <f t="shared" si="109"/>
        <v>0</v>
      </c>
      <c r="AB812" s="15"/>
      <c r="AD812" s="9">
        <f>IFERROR((Table1[[#This Row],[إجمالى الإستهلاك
/م3]]-Table1[[#This Row],[الكمية 
المنتجة
/م3
 ]]),0)</f>
        <v>-2</v>
      </c>
      <c r="AE812" s="29">
        <f>IFERROR((Table1[[#This Row],[الهالك
/م3]]/Table1[[#This Row],[إجمالى الإستهلاك
/م3]]),0)</f>
        <v>0</v>
      </c>
      <c r="AG812" s="5">
        <f>IFERROR((Table1[[#This Row],[عدد
البلوكات]]*0.12),"")</f>
        <v>0</v>
      </c>
      <c r="AH8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812" s="59">
        <f>IFERROR(Table1[[#This Row],[Plan Hour]]/Table1[[#This Row],[ساعات
العمل
الفعلية]],0)</f>
        <v>0</v>
      </c>
      <c r="AK812" s="1">
        <f>IFERROR((Table1[[#This Row],[الكمية 
الفعلية
/م3]]-Table1[[#This Row],[الكمية 
المنتجة
/م3
 ]]),"")</f>
        <v>0.20000000000000018</v>
      </c>
      <c r="AU812" s="18"/>
      <c r="AV812" s="18"/>
      <c r="AW812" s="1"/>
      <c r="AX812" s="1"/>
      <c r="AY812" s="1"/>
      <c r="AZ812" s="1"/>
      <c r="BA812" s="1"/>
      <c r="BB812" s="1" t="e">
        <f t="shared" si="110"/>
        <v>#DIV/0!</v>
      </c>
      <c r="BC812" s="1"/>
      <c r="BD812" s="1" t="e">
        <f t="shared" si="112"/>
        <v>#DIV/0!</v>
      </c>
      <c r="BE812" s="1"/>
      <c r="BF812" s="33">
        <f t="shared" si="111"/>
        <v>0</v>
      </c>
      <c r="BG812" s="11" t="e">
        <f t="shared" si="115"/>
        <v>#DIV/0!</v>
      </c>
      <c r="CB812"/>
      <c r="CC812"/>
      <c r="CD812"/>
      <c r="CE812" s="83"/>
      <c r="CF812"/>
      <c r="CG812"/>
      <c r="CH812"/>
      <c r="CI812"/>
      <c r="CJ812"/>
      <c r="CK812"/>
      <c r="CL812"/>
      <c r="CM812"/>
      <c r="CN812"/>
      <c r="CO812"/>
      <c r="CP812"/>
    </row>
    <row r="813" spans="1:94" ht="22.5" customHeight="1">
      <c r="A813" s="22">
        <v>44254</v>
      </c>
      <c r="B813" s="3" t="str">
        <f>TEXT(Table1[[#This Row],[Date]],"dddd")</f>
        <v>السبت</v>
      </c>
      <c r="C813" s="3">
        <f>WEEKNUM(Table1[[#This Row],[Date]],16)</f>
        <v>10</v>
      </c>
      <c r="D813" s="3" t="str">
        <f>TEXT(Table1[[#This Row],[Date]],"mmmm")</f>
        <v>فبراير</v>
      </c>
      <c r="E813" s="3" t="str">
        <f>TEXT(Table1[[#This Row],[Date]],"yyyy")</f>
        <v>2021</v>
      </c>
      <c r="F813" s="3" t="s">
        <v>9</v>
      </c>
      <c r="G813" s="3">
        <v>741</v>
      </c>
      <c r="H813" s="5" t="s">
        <v>120</v>
      </c>
      <c r="I813" s="3" t="s">
        <v>91</v>
      </c>
      <c r="J813" s="3">
        <f>IFERROR(VLOOKUP(Table1[[#This Row],[FoamType]],$CB$1:$CC$25,2,FALSE),0)</f>
        <v>1</v>
      </c>
      <c r="K813" s="3">
        <v>100</v>
      </c>
      <c r="L813" s="3">
        <v>50</v>
      </c>
      <c r="M813" s="3">
        <v>3</v>
      </c>
      <c r="Q813" s="15" t="s">
        <v>40</v>
      </c>
      <c r="R813" s="3">
        <v>133</v>
      </c>
      <c r="S813" s="3">
        <v>3.2</v>
      </c>
      <c r="T813" s="3">
        <f t="shared" si="116"/>
        <v>2.1280000000000001</v>
      </c>
      <c r="U813" s="4">
        <v>2</v>
      </c>
      <c r="X813" s="4">
        <f>IFERROR(   Table1[[#This Row],[البلوكات /م3]]+Table1[[#This Row],[البواقى
 المنصرفه
/م3]]-Table1[[#This Row],[البواقى
/م3]],0)</f>
        <v>0</v>
      </c>
      <c r="Y813" s="21">
        <f t="shared" si="109"/>
        <v>0</v>
      </c>
      <c r="AB813" s="15"/>
      <c r="AD813" s="9">
        <f>IFERROR((Table1[[#This Row],[إجمالى الإستهلاك
/م3]]-Table1[[#This Row],[الكمية 
المنتجة
/م3
 ]]),0)</f>
        <v>-2</v>
      </c>
      <c r="AE813" s="29">
        <f>IFERROR((Table1[[#This Row],[الهالك
/م3]]/Table1[[#This Row],[إجمالى الإستهلاك
/م3]]),0)</f>
        <v>0</v>
      </c>
      <c r="AG813" s="5">
        <f>IFERROR((Table1[[#This Row],[عدد
البلوكات]]*0.12),"")</f>
        <v>0</v>
      </c>
      <c r="AH81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813" s="59">
        <f>IFERROR(Table1[[#This Row],[Plan Hour]]/Table1[[#This Row],[ساعات
العمل
الفعلية]],0)</f>
        <v>0</v>
      </c>
      <c r="AK813" s="1">
        <f>IFERROR((Table1[[#This Row],[الكمية 
الفعلية
/م3]]-Table1[[#This Row],[الكمية 
المنتجة
/م3
 ]]),"")</f>
        <v>0.12800000000000011</v>
      </c>
      <c r="AU813" s="18"/>
      <c r="AV813" s="18"/>
      <c r="AW813" s="1"/>
      <c r="AX813" s="1"/>
      <c r="AY813" s="1"/>
      <c r="AZ813" s="1"/>
      <c r="BA813" s="1"/>
      <c r="BB813" s="1" t="e">
        <f t="shared" si="110"/>
        <v>#DIV/0!</v>
      </c>
      <c r="BC813" s="1"/>
      <c r="BD813" s="1" t="e">
        <f t="shared" si="112"/>
        <v>#DIV/0!</v>
      </c>
      <c r="BE813" s="1"/>
      <c r="BF813" s="33">
        <f t="shared" si="111"/>
        <v>0</v>
      </c>
      <c r="BG813" s="11" t="e">
        <f t="shared" si="115"/>
        <v>#DIV/0!</v>
      </c>
      <c r="CB813"/>
      <c r="CC813"/>
      <c r="CD813"/>
      <c r="CE813" s="83"/>
      <c r="CF813"/>
      <c r="CG813"/>
      <c r="CH813"/>
      <c r="CI813"/>
      <c r="CJ813"/>
      <c r="CK813"/>
      <c r="CL813"/>
      <c r="CM813"/>
      <c r="CN813"/>
      <c r="CO813"/>
      <c r="CP813"/>
    </row>
    <row r="814" spans="1:94" ht="22.5" customHeight="1">
      <c r="A814" s="22">
        <v>44254</v>
      </c>
      <c r="B814" s="3" t="str">
        <f>TEXT(Table1[[#This Row],[Date]],"dddd")</f>
        <v>السبت</v>
      </c>
      <c r="C814" s="3">
        <f>WEEKNUM(Table1[[#This Row],[Date]],16)</f>
        <v>10</v>
      </c>
      <c r="D814" s="3" t="str">
        <f>TEXT(Table1[[#This Row],[Date]],"mmmm")</f>
        <v>فبراير</v>
      </c>
      <c r="E814" s="3" t="str">
        <f>TEXT(Table1[[#This Row],[Date]],"yyyy")</f>
        <v>2021</v>
      </c>
      <c r="F814" s="3" t="s">
        <v>9</v>
      </c>
      <c r="G814" s="3">
        <v>741</v>
      </c>
      <c r="H814" s="5" t="s">
        <v>120</v>
      </c>
      <c r="I814" s="3" t="s">
        <v>91</v>
      </c>
      <c r="J814" s="3">
        <f>IFERROR(VLOOKUP(Table1[[#This Row],[FoamType]],$CB$1:$CC$25,2,FALSE),0)</f>
        <v>1</v>
      </c>
      <c r="K814" s="3">
        <v>100</v>
      </c>
      <c r="L814" s="3">
        <v>50</v>
      </c>
      <c r="M814" s="3">
        <v>4</v>
      </c>
      <c r="Q814" s="15" t="s">
        <v>40</v>
      </c>
      <c r="R814" s="3">
        <v>100</v>
      </c>
      <c r="S814" s="3">
        <v>4.2</v>
      </c>
      <c r="T814" s="3">
        <f t="shared" si="116"/>
        <v>2.1</v>
      </c>
      <c r="U814" s="4">
        <v>2</v>
      </c>
      <c r="X814" s="4">
        <f>IFERROR(   Table1[[#This Row],[البلوكات /م3]]+Table1[[#This Row],[البواقى
 المنصرفه
/م3]]-Table1[[#This Row],[البواقى
/م3]],0)</f>
        <v>0</v>
      </c>
      <c r="Y814" s="21">
        <f t="shared" si="109"/>
        <v>0</v>
      </c>
      <c r="AB814" s="15"/>
      <c r="AD814" s="9">
        <f>IFERROR((Table1[[#This Row],[إجمالى الإستهلاك
/م3]]-Table1[[#This Row],[الكمية 
المنتجة
/م3
 ]]),0)</f>
        <v>-2</v>
      </c>
      <c r="AE814" s="29">
        <f>IFERROR((Table1[[#This Row],[الهالك
/م3]]/Table1[[#This Row],[إجمالى الإستهلاك
/م3]]),0)</f>
        <v>0</v>
      </c>
      <c r="AG814" s="5">
        <f>IFERROR((Table1[[#This Row],[عدد
البلوكات]]*0.12),"")</f>
        <v>0</v>
      </c>
      <c r="AH81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814" s="59">
        <f>IFERROR(Table1[[#This Row],[Plan Hour]]/Table1[[#This Row],[ساعات
العمل
الفعلية]],0)</f>
        <v>0</v>
      </c>
      <c r="AK814" s="1">
        <f>IFERROR((Table1[[#This Row],[الكمية 
الفعلية
/م3]]-Table1[[#This Row],[الكمية 
المنتجة
/م3
 ]]),"")</f>
        <v>0.10000000000000009</v>
      </c>
      <c r="AU814" s="18"/>
      <c r="AV814" s="18"/>
      <c r="AW814" s="1"/>
      <c r="AX814" s="1"/>
      <c r="AY814" s="1"/>
      <c r="AZ814" s="1"/>
      <c r="BA814" s="1"/>
      <c r="BB814" s="1" t="e">
        <f t="shared" si="110"/>
        <v>#DIV/0!</v>
      </c>
      <c r="BC814" s="1"/>
      <c r="BD814" s="1" t="e">
        <f t="shared" si="112"/>
        <v>#DIV/0!</v>
      </c>
      <c r="BE814" s="1"/>
      <c r="BF814" s="33">
        <f t="shared" si="111"/>
        <v>0</v>
      </c>
      <c r="BG814" s="11" t="e">
        <f t="shared" si="115"/>
        <v>#DIV/0!</v>
      </c>
      <c r="CB814"/>
      <c r="CC814"/>
      <c r="CD814"/>
      <c r="CE814" s="83"/>
      <c r="CF814"/>
      <c r="CG814"/>
      <c r="CH814"/>
      <c r="CI814"/>
      <c r="CJ814"/>
      <c r="CK814"/>
      <c r="CL814"/>
      <c r="CM814"/>
      <c r="CN814"/>
      <c r="CO814"/>
      <c r="CP814"/>
    </row>
    <row r="815" spans="1:94" ht="22.5" customHeight="1">
      <c r="A815" s="22">
        <v>44254</v>
      </c>
      <c r="B815" s="3" t="str">
        <f>TEXT(Table1[[#This Row],[Date]],"dddd")</f>
        <v>السبت</v>
      </c>
      <c r="C815" s="3">
        <f>WEEKNUM(Table1[[#This Row],[Date]],16)</f>
        <v>10</v>
      </c>
      <c r="D815" s="3" t="str">
        <f>TEXT(Table1[[#This Row],[Date]],"mmmm")</f>
        <v>فبراير</v>
      </c>
      <c r="E815" s="3" t="str">
        <f>TEXT(Table1[[#This Row],[Date]],"yyyy")</f>
        <v>2021</v>
      </c>
      <c r="F815" s="3" t="s">
        <v>9</v>
      </c>
      <c r="G815" s="3">
        <v>741</v>
      </c>
      <c r="H815" s="5" t="s">
        <v>120</v>
      </c>
      <c r="I815" s="3" t="s">
        <v>91</v>
      </c>
      <c r="J815" s="3">
        <f>IFERROR(VLOOKUP(Table1[[#This Row],[FoamType]],$CB$1:$CC$25,2,FALSE),0)</f>
        <v>1</v>
      </c>
      <c r="K815" s="3">
        <v>100</v>
      </c>
      <c r="L815" s="3">
        <v>50</v>
      </c>
      <c r="M815" s="3">
        <v>5</v>
      </c>
      <c r="Q815" s="15" t="s">
        <v>40</v>
      </c>
      <c r="R815" s="3">
        <v>40</v>
      </c>
      <c r="S815" s="3">
        <v>5.2</v>
      </c>
      <c r="T815" s="3">
        <f t="shared" si="116"/>
        <v>1.04</v>
      </c>
      <c r="U815" s="4">
        <v>2</v>
      </c>
      <c r="X815" s="4">
        <f>IFERROR(   Table1[[#This Row],[البلوكات /م3]]+Table1[[#This Row],[البواقى
 المنصرفه
/م3]]-Table1[[#This Row],[البواقى
/م3]],0)</f>
        <v>0</v>
      </c>
      <c r="Y815" s="21">
        <f t="shared" si="109"/>
        <v>0</v>
      </c>
      <c r="AB815" s="15"/>
      <c r="AD815" s="9">
        <f>IFERROR((Table1[[#This Row],[إجمالى الإستهلاك
/م3]]-Table1[[#This Row],[الكمية 
المنتجة
/م3
 ]]),0)</f>
        <v>-2</v>
      </c>
      <c r="AE815" s="29">
        <f>IFERROR((Table1[[#This Row],[الهالك
/م3]]/Table1[[#This Row],[إجمالى الإستهلاك
/م3]]),0)</f>
        <v>0</v>
      </c>
      <c r="AG815" s="5">
        <f>IFERROR((Table1[[#This Row],[عدد
البلوكات]]*0.12),"")</f>
        <v>0</v>
      </c>
      <c r="AH81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815" s="59">
        <f>IFERROR(Table1[[#This Row],[Plan Hour]]/Table1[[#This Row],[ساعات
العمل
الفعلية]],0)</f>
        <v>0</v>
      </c>
      <c r="AK815" s="1">
        <f>IFERROR((Table1[[#This Row],[الكمية 
الفعلية
/م3]]-Table1[[#This Row],[الكمية 
المنتجة
/م3
 ]]),"")</f>
        <v>-0.96</v>
      </c>
      <c r="AU815" s="18"/>
      <c r="AV815" s="18"/>
      <c r="AW815" s="1"/>
      <c r="AX815" s="1"/>
      <c r="AY815" s="1"/>
      <c r="AZ815" s="1"/>
      <c r="BA815" s="1"/>
      <c r="BB815" s="1" t="e">
        <f t="shared" si="110"/>
        <v>#DIV/0!</v>
      </c>
      <c r="BC815" s="1"/>
      <c r="BD815" s="1" t="e">
        <f t="shared" si="112"/>
        <v>#DIV/0!</v>
      </c>
      <c r="BE815" s="1"/>
      <c r="BF815" s="33">
        <f t="shared" si="111"/>
        <v>0</v>
      </c>
      <c r="BG815" s="11" t="e">
        <f t="shared" si="115"/>
        <v>#DIV/0!</v>
      </c>
      <c r="CB815"/>
      <c r="CC815"/>
      <c r="CD815"/>
      <c r="CE815" s="83"/>
      <c r="CF815"/>
      <c r="CG815"/>
      <c r="CH815"/>
      <c r="CI815"/>
      <c r="CJ815"/>
      <c r="CK815"/>
      <c r="CL815"/>
      <c r="CM815"/>
      <c r="CN815"/>
      <c r="CO815"/>
      <c r="CP815"/>
    </row>
    <row r="816" spans="1:94" ht="22.5" customHeight="1">
      <c r="A816" s="22">
        <v>44254</v>
      </c>
      <c r="B816" s="3" t="str">
        <f>TEXT(Table1[[#This Row],[Date]],"dddd")</f>
        <v>السبت</v>
      </c>
      <c r="C816" s="3">
        <f>WEEKNUM(Table1[[#This Row],[Date]],16)</f>
        <v>10</v>
      </c>
      <c r="D816" s="3" t="str">
        <f>TEXT(Table1[[#This Row],[Date]],"mmmm")</f>
        <v>فبراير</v>
      </c>
      <c r="E816" s="3" t="str">
        <f>TEXT(Table1[[#This Row],[Date]],"yyyy")</f>
        <v>2021</v>
      </c>
      <c r="F816" s="3" t="s">
        <v>9</v>
      </c>
      <c r="G816" s="3">
        <v>898</v>
      </c>
      <c r="H816" s="5" t="s">
        <v>231</v>
      </c>
      <c r="I816" s="3" t="s">
        <v>91</v>
      </c>
      <c r="J816" s="3">
        <f>IFERROR(VLOOKUP(Table1[[#This Row],[FoamType]],$CB$1:$CC$25,2,FALSE),0)</f>
        <v>1</v>
      </c>
      <c r="K816" s="3">
        <v>120</v>
      </c>
      <c r="L816" s="3">
        <v>100</v>
      </c>
      <c r="M816" s="3">
        <v>2</v>
      </c>
      <c r="Q816" s="15" t="s">
        <v>39</v>
      </c>
      <c r="R816" s="3">
        <v>60</v>
      </c>
      <c r="S816" s="3">
        <v>2.2000000000000002</v>
      </c>
      <c r="T816" s="3">
        <f t="shared" si="116"/>
        <v>1.5840000000000003</v>
      </c>
      <c r="U816" s="4">
        <v>1</v>
      </c>
      <c r="X816" s="4">
        <f>IFERROR(   Table1[[#This Row],[البلوكات /م3]]+Table1[[#This Row],[البواقى
 المنصرفه
/م3]]-Table1[[#This Row],[البواقى
/م3]],0)</f>
        <v>1.24</v>
      </c>
      <c r="Y816" s="21">
        <f t="shared" ref="Y816:Y881" si="118">Z816*7.32</f>
        <v>0</v>
      </c>
      <c r="AA816" s="12">
        <v>2.19</v>
      </c>
      <c r="AB816" s="15">
        <v>10</v>
      </c>
      <c r="AC816" s="20">
        <v>0.95</v>
      </c>
      <c r="AD816" s="9">
        <f>IFERROR((Table1[[#This Row],[إجمالى الإستهلاك
/م3]]-Table1[[#This Row],[الكمية 
المنتجة
/م3
 ]]),0)</f>
        <v>0.24</v>
      </c>
      <c r="AE816" s="29">
        <f>IFERROR((Table1[[#This Row],[الهالك
/م3]]/Table1[[#This Row],[إجمالى الإستهلاك
/م3]]),0)</f>
        <v>0.19354838709677419</v>
      </c>
      <c r="AG816" s="5">
        <f>IFERROR((Table1[[#This Row],[عدد
البلوكات]]*0.12),"")</f>
        <v>0</v>
      </c>
      <c r="AH81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816" s="59">
        <f>IFERROR(Table1[[#This Row],[Plan Hour]]/Table1[[#This Row],[ساعات
العمل
الفعلية]],0)</f>
        <v>0</v>
      </c>
      <c r="AK816" s="1">
        <f>IFERROR((Table1[[#This Row],[الكمية 
الفعلية
/م3]]-Table1[[#This Row],[الكمية 
المنتجة
/م3
 ]]),"")</f>
        <v>0.5840000000000003</v>
      </c>
      <c r="AU816" s="18"/>
      <c r="AV816" s="18"/>
      <c r="AW816" s="1"/>
      <c r="AX816" s="1"/>
      <c r="AY816" s="1"/>
      <c r="AZ816" s="1"/>
      <c r="BA816" s="1"/>
      <c r="BB816" s="1" t="e">
        <f t="shared" si="110"/>
        <v>#DIV/0!</v>
      </c>
      <c r="BC816" s="1"/>
      <c r="BD816" s="1" t="e">
        <f t="shared" si="112"/>
        <v>#DIV/0!</v>
      </c>
      <c r="BE816" s="1"/>
      <c r="BF816" s="33">
        <f t="shared" si="111"/>
        <v>0</v>
      </c>
      <c r="BG816" s="11" t="e">
        <f t="shared" si="115"/>
        <v>#DIV/0!</v>
      </c>
      <c r="CB816"/>
      <c r="CC816"/>
      <c r="CD816"/>
      <c r="CE816" s="83"/>
      <c r="CF816"/>
      <c r="CG816"/>
      <c r="CH816"/>
      <c r="CI816"/>
      <c r="CJ816"/>
      <c r="CK816"/>
      <c r="CL816"/>
      <c r="CM816"/>
      <c r="CN816"/>
      <c r="CO816"/>
      <c r="CP816"/>
    </row>
    <row r="817" spans="1:94" ht="22.5" customHeight="1">
      <c r="A817" s="22">
        <v>44254</v>
      </c>
      <c r="B817" s="3" t="str">
        <f>TEXT(Table1[[#This Row],[Date]],"dddd")</f>
        <v>السبت</v>
      </c>
      <c r="C817" s="3">
        <f>WEEKNUM(Table1[[#This Row],[Date]],16)</f>
        <v>10</v>
      </c>
      <c r="D817" s="3" t="str">
        <f>TEXT(Table1[[#This Row],[Date]],"mmmm")</f>
        <v>فبراير</v>
      </c>
      <c r="E817" s="3" t="str">
        <f>TEXT(Table1[[#This Row],[Date]],"yyyy")</f>
        <v>2021</v>
      </c>
      <c r="F817" s="3" t="s">
        <v>9</v>
      </c>
      <c r="G817" s="3">
        <v>844</v>
      </c>
      <c r="H817" s="5" t="s">
        <v>57</v>
      </c>
      <c r="I817" s="3" t="s">
        <v>96</v>
      </c>
      <c r="J817" s="3">
        <f>IFERROR(VLOOKUP(Table1[[#This Row],[FoamType]],$CB$1:$CC$25,2,FALSE),0)</f>
        <v>200</v>
      </c>
      <c r="K817" s="3">
        <v>32.5</v>
      </c>
      <c r="L817" s="3">
        <v>24</v>
      </c>
      <c r="M817" s="3">
        <v>2.4</v>
      </c>
      <c r="Q817" s="15">
        <v>12</v>
      </c>
      <c r="R817" s="3">
        <v>1600</v>
      </c>
      <c r="S817" s="3">
        <v>2.6</v>
      </c>
      <c r="T817" s="3">
        <f t="shared" si="116"/>
        <v>3.2448000000000001</v>
      </c>
      <c r="U817" s="4">
        <f t="shared" si="117"/>
        <v>2.9952000000000001</v>
      </c>
      <c r="X817" s="4">
        <f>IFERROR(   Table1[[#This Row],[البلوكات /م3]]+Table1[[#This Row],[البواقى
 المنصرفه
/م3]]-Table1[[#This Row],[البواقى
/م3]],0)</f>
        <v>3.25</v>
      </c>
      <c r="Y817" s="21">
        <f t="shared" si="118"/>
        <v>0</v>
      </c>
      <c r="AA817" s="12">
        <v>3.25</v>
      </c>
      <c r="AB817" s="15">
        <v>12</v>
      </c>
      <c r="AC817" s="20">
        <v>0</v>
      </c>
      <c r="AD817" s="9">
        <f>IFERROR((Table1[[#This Row],[إجمالى الإستهلاك
/م3]]-Table1[[#This Row],[الكمية 
المنتجة
/م3
 ]]),0)</f>
        <v>0.25479999999999992</v>
      </c>
      <c r="AE817" s="29">
        <f>IFERROR((Table1[[#This Row],[الهالك
/م3]]/Table1[[#This Row],[إجمالى الإستهلاك
/م3]]),0)</f>
        <v>7.839999999999997E-2</v>
      </c>
      <c r="AG817" s="5">
        <f>IFERROR((Table1[[#This Row],[عدد
البلوكات]]*0.12),"")</f>
        <v>0</v>
      </c>
      <c r="AH8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</v>
      </c>
      <c r="AJ817" s="59">
        <f>IFERROR(Table1[[#This Row],[Plan Hour]]/Table1[[#This Row],[ساعات
العمل
الفعلية]],0)</f>
        <v>0</v>
      </c>
      <c r="AK817" s="1">
        <f>IFERROR((Table1[[#This Row],[الكمية 
الفعلية
/م3]]-Table1[[#This Row],[الكمية 
المنتجة
/م3
 ]]),"")</f>
        <v>0.24960000000000004</v>
      </c>
      <c r="AU817" s="18"/>
      <c r="AV817" s="18"/>
      <c r="AW817" s="1"/>
      <c r="AX817" s="1"/>
      <c r="AY817" s="1"/>
      <c r="AZ817" s="1"/>
      <c r="BA817" s="1"/>
      <c r="BB817" s="1" t="e">
        <f t="shared" si="110"/>
        <v>#DIV/0!</v>
      </c>
      <c r="BC817" s="1"/>
      <c r="BD817" s="1" t="e">
        <f t="shared" si="112"/>
        <v>#DIV/0!</v>
      </c>
      <c r="BE817" s="1"/>
      <c r="BF817" s="33">
        <f t="shared" si="111"/>
        <v>0</v>
      </c>
      <c r="BG817" s="11" t="e">
        <f t="shared" si="115"/>
        <v>#DIV/0!</v>
      </c>
      <c r="CB817"/>
      <c r="CC817"/>
      <c r="CD817"/>
      <c r="CE817" s="83"/>
      <c r="CF817"/>
      <c r="CG817"/>
      <c r="CH817"/>
      <c r="CI817"/>
      <c r="CJ817"/>
      <c r="CK817"/>
      <c r="CL817"/>
      <c r="CM817"/>
      <c r="CN817"/>
      <c r="CO817"/>
      <c r="CP817"/>
    </row>
    <row r="818" spans="1:94" ht="22.5" customHeight="1">
      <c r="A818" s="22">
        <v>44254</v>
      </c>
      <c r="B818" s="3" t="str">
        <f>TEXT(Table1[[#This Row],[Date]],"dddd")</f>
        <v>السبت</v>
      </c>
      <c r="C818" s="3">
        <f>WEEKNUM(Table1[[#This Row],[Date]],16)</f>
        <v>10</v>
      </c>
      <c r="D818" s="3" t="str">
        <f>TEXT(Table1[[#This Row],[Date]],"mmmm")</f>
        <v>فبراير</v>
      </c>
      <c r="E818" s="3" t="str">
        <f>TEXT(Table1[[#This Row],[Date]],"yyyy")</f>
        <v>2021</v>
      </c>
      <c r="F818" s="3" t="s">
        <v>9</v>
      </c>
      <c r="G818" s="3">
        <v>858</v>
      </c>
      <c r="H818" s="5" t="s">
        <v>28</v>
      </c>
      <c r="I818" s="3" t="s">
        <v>92</v>
      </c>
      <c r="J818" s="3">
        <f>IFERROR(VLOOKUP(Table1[[#This Row],[FoamType]],$CB$1:$CC$25,2,FALSE),0)</f>
        <v>0.6</v>
      </c>
      <c r="K818" s="3">
        <v>5</v>
      </c>
      <c r="L818" s="3">
        <v>4</v>
      </c>
      <c r="M818" s="3">
        <v>4</v>
      </c>
      <c r="Q818" s="15">
        <v>10</v>
      </c>
      <c r="R818" s="3">
        <v>10000</v>
      </c>
      <c r="S818" s="3">
        <v>4.2</v>
      </c>
      <c r="T818" s="3">
        <f t="shared" si="116"/>
        <v>0.84</v>
      </c>
      <c r="U818" s="4">
        <f t="shared" si="117"/>
        <v>0.8</v>
      </c>
      <c r="X818" s="4">
        <f>IFERROR(   Table1[[#This Row],[البلوكات /م3]]+Table1[[#This Row],[البواقى
 المنصرفه
/م3]]-Table1[[#This Row],[البواقى
/م3]],0)</f>
        <v>0.96</v>
      </c>
      <c r="Y818" s="21">
        <f t="shared" si="118"/>
        <v>0</v>
      </c>
      <c r="Z818" s="3">
        <v>0</v>
      </c>
      <c r="AA818" s="12">
        <v>0.96</v>
      </c>
      <c r="AB818" s="15">
        <v>15</v>
      </c>
      <c r="AC818" s="20">
        <v>0</v>
      </c>
      <c r="AD818" s="9">
        <f>IFERROR((Table1[[#This Row],[إجمالى الإستهلاك
/م3]]-Table1[[#This Row],[الكمية 
المنتجة
/م3
 ]]),0)</f>
        <v>0.15999999999999992</v>
      </c>
      <c r="AE818" s="29">
        <f>IFERROR((Table1[[#This Row],[الهالك
/م3]]/Table1[[#This Row],[إجمالى الإستهلاك
/م3]]),0)</f>
        <v>0.1666666666666666</v>
      </c>
      <c r="AG818" s="5">
        <f>IFERROR((Table1[[#This Row],[عدد
البلوكات]]*0.12),"")</f>
        <v>0</v>
      </c>
      <c r="AH81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1.3333333333333335</v>
      </c>
      <c r="AJ818" s="59">
        <f>IFERROR(Table1[[#This Row],[Plan Hour]]/Table1[[#This Row],[ساعات
العمل
الفعلية]],0)</f>
        <v>0</v>
      </c>
      <c r="AK818" s="1">
        <f>IFERROR((Table1[[#This Row],[الكمية 
الفعلية
/م3]]-Table1[[#This Row],[الكمية 
المنتجة
/م3
 ]]),"")</f>
        <v>3.9999999999999925E-2</v>
      </c>
      <c r="AU818" s="18"/>
      <c r="AV818" s="18"/>
      <c r="AW818" s="1"/>
      <c r="AX818" s="1"/>
      <c r="AY818" s="1"/>
      <c r="AZ818" s="1"/>
      <c r="BA818" s="1"/>
      <c r="BB818" s="1" t="e">
        <f t="shared" si="110"/>
        <v>#DIV/0!</v>
      </c>
      <c r="BC818" s="1"/>
      <c r="BD818" s="1" t="e">
        <f t="shared" si="112"/>
        <v>#DIV/0!</v>
      </c>
      <c r="BE818" s="1"/>
      <c r="BF818" s="33">
        <f t="shared" si="111"/>
        <v>0</v>
      </c>
      <c r="BG818" s="11" t="e">
        <f t="shared" si="115"/>
        <v>#DIV/0!</v>
      </c>
      <c r="CB818"/>
      <c r="CC818"/>
      <c r="CD818"/>
      <c r="CE818" s="83"/>
      <c r="CF818"/>
      <c r="CG818"/>
      <c r="CH818"/>
      <c r="CI818"/>
      <c r="CJ818"/>
      <c r="CK818"/>
      <c r="CL818"/>
      <c r="CM818"/>
      <c r="CN818"/>
      <c r="CO818"/>
      <c r="CP818"/>
    </row>
    <row r="819" spans="1:94" ht="22.5" customHeight="1">
      <c r="A819" s="22">
        <v>44254</v>
      </c>
      <c r="B819" s="3" t="str">
        <f>TEXT(Table1[[#This Row],[Date]],"dddd")</f>
        <v>السبت</v>
      </c>
      <c r="C819" s="3">
        <f>WEEKNUM(Table1[[#This Row],[Date]],16)</f>
        <v>10</v>
      </c>
      <c r="D819" s="3" t="str">
        <f>TEXT(Table1[[#This Row],[Date]],"mmmm")</f>
        <v>فبراير</v>
      </c>
      <c r="E819" s="3" t="str">
        <f>TEXT(Table1[[#This Row],[Date]],"yyyy")</f>
        <v>2021</v>
      </c>
      <c r="F819" s="3" t="s">
        <v>9</v>
      </c>
      <c r="G819" s="3">
        <v>816</v>
      </c>
      <c r="H819" s="5" t="s">
        <v>25</v>
      </c>
      <c r="I819" s="3" t="s">
        <v>92</v>
      </c>
      <c r="J819" s="3">
        <f>IFERROR(VLOOKUP(Table1[[#This Row],[FoamType]],$CB$1:$CC$25,2,FALSE),0)</f>
        <v>0.6</v>
      </c>
      <c r="K819" s="3">
        <v>70</v>
      </c>
      <c r="L819" s="3">
        <v>35</v>
      </c>
      <c r="M819" s="3">
        <v>1</v>
      </c>
      <c r="Q819" s="15">
        <v>12</v>
      </c>
      <c r="R819" s="3">
        <v>5408</v>
      </c>
      <c r="S819" s="3">
        <v>1.1000000000000001</v>
      </c>
      <c r="T819" s="3">
        <f t="shared" si="116"/>
        <v>14.574560000000002</v>
      </c>
      <c r="U819" s="4">
        <v>13.25</v>
      </c>
      <c r="W819" s="4">
        <v>12</v>
      </c>
      <c r="X819" s="4">
        <f>IFERROR(   Table1[[#This Row],[البلوكات /م3]]+Table1[[#This Row],[البواقى
 المنصرفه
/م3]]-Table1[[#This Row],[البواقى
/م3]],0)</f>
        <v>14.64</v>
      </c>
      <c r="Y819" s="21">
        <f t="shared" si="118"/>
        <v>14.64</v>
      </c>
      <c r="Z819" s="3">
        <v>2</v>
      </c>
      <c r="AA819" s="12">
        <v>0</v>
      </c>
      <c r="AB819" s="15">
        <v>12</v>
      </c>
      <c r="AC819" s="20">
        <v>0</v>
      </c>
      <c r="AD819" s="9">
        <f>IFERROR((Table1[[#This Row],[إجمالى الإستهلاك
/م3]]-Table1[[#This Row],[الكمية 
المنتجة
/م3
 ]]),0)</f>
        <v>1.3900000000000006</v>
      </c>
      <c r="AE819" s="29">
        <f>IFERROR((Table1[[#This Row],[الهالك
/م3]]/Table1[[#This Row],[إجمالى الإستهلاك
/م3]]),0)</f>
        <v>9.4945355191256867E-2</v>
      </c>
      <c r="AG819" s="5">
        <f>IFERROR((Table1[[#This Row],[عدد
البلوكات]]*0.12),"")</f>
        <v>0.24</v>
      </c>
      <c r="AH81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22.083333333333336</v>
      </c>
      <c r="AJ819" s="59">
        <f>IFERROR(Table1[[#This Row],[Plan Hour]]/Table1[[#This Row],[ساعات
العمل
الفعلية]],0)</f>
        <v>0</v>
      </c>
      <c r="AK819" s="1">
        <f>IFERROR((Table1[[#This Row],[الكمية 
الفعلية
/م3]]-Table1[[#This Row],[الكمية 
المنتجة
/م3
 ]]),"")</f>
        <v>1.3245600000000017</v>
      </c>
      <c r="AU819" s="18"/>
      <c r="AV819" s="18"/>
      <c r="AW819" s="1"/>
      <c r="AX819" s="1"/>
      <c r="AY819" s="1"/>
      <c r="AZ819" s="1"/>
      <c r="BA819" s="1"/>
      <c r="BB819" s="1" t="e">
        <f t="shared" si="110"/>
        <v>#DIV/0!</v>
      </c>
      <c r="BC819" s="1"/>
      <c r="BD819" s="1" t="e">
        <f t="shared" si="112"/>
        <v>#DIV/0!</v>
      </c>
      <c r="BE819" s="1"/>
      <c r="BF819" s="33">
        <f t="shared" si="111"/>
        <v>0</v>
      </c>
      <c r="BG819" s="11" t="e">
        <f t="shared" si="115"/>
        <v>#DIV/0!</v>
      </c>
      <c r="CB819"/>
      <c r="CC819"/>
      <c r="CD819"/>
      <c r="CE819" s="83"/>
      <c r="CF819"/>
      <c r="CG819"/>
      <c r="CH819"/>
      <c r="CI819"/>
      <c r="CJ819"/>
      <c r="CK819"/>
      <c r="CL819"/>
      <c r="CM819"/>
      <c r="CN819"/>
      <c r="CO819"/>
      <c r="CP819"/>
    </row>
    <row r="820" spans="1:94" ht="22.5" customHeight="1">
      <c r="A820" s="22">
        <v>44254</v>
      </c>
      <c r="B820" s="3" t="str">
        <f>TEXT(Table1[[#This Row],[Date]],"dddd")</f>
        <v>السبت</v>
      </c>
      <c r="C820" s="3">
        <f>WEEKNUM(Table1[[#This Row],[Date]],16)</f>
        <v>10</v>
      </c>
      <c r="D820" s="3" t="str">
        <f>TEXT(Table1[[#This Row],[Date]],"mmmm")</f>
        <v>فبراير</v>
      </c>
      <c r="E820" s="3" t="str">
        <f>TEXT(Table1[[#This Row],[Date]],"yyyy")</f>
        <v>2021</v>
      </c>
      <c r="F820" s="3" t="s">
        <v>9</v>
      </c>
      <c r="G820" s="3">
        <v>840</v>
      </c>
      <c r="H820" s="5" t="s">
        <v>69</v>
      </c>
      <c r="I820" s="3" t="s">
        <v>92</v>
      </c>
      <c r="J820" s="3">
        <f>IFERROR(VLOOKUP(Table1[[#This Row],[FoamType]],$CB$1:$CC$25,2,FALSE),0)</f>
        <v>0.6</v>
      </c>
      <c r="K820" s="3">
        <v>32.5</v>
      </c>
      <c r="L820" s="3">
        <v>3.5</v>
      </c>
      <c r="M820" s="3">
        <v>3.5</v>
      </c>
      <c r="Q820" s="15" t="s">
        <v>40</v>
      </c>
      <c r="R820" s="3">
        <v>5023</v>
      </c>
      <c r="S820" s="3">
        <v>3.7</v>
      </c>
      <c r="T820" s="3">
        <f t="shared" si="116"/>
        <v>2.1140551250000001</v>
      </c>
      <c r="U820" s="4">
        <v>2</v>
      </c>
      <c r="X820" s="4">
        <f>IFERROR(   Table1[[#This Row],[البلوكات /م3]]+Table1[[#This Row],[البواقى
 المنصرفه
/م3]]-Table1[[#This Row],[البواقى
/م3]],0)</f>
        <v>5.85</v>
      </c>
      <c r="Y820" s="21">
        <f t="shared" si="118"/>
        <v>0</v>
      </c>
      <c r="Z820" s="3">
        <v>0</v>
      </c>
      <c r="AA820" s="12">
        <v>5.85</v>
      </c>
      <c r="AB820" s="15">
        <v>8</v>
      </c>
      <c r="AC820" s="20">
        <v>0</v>
      </c>
      <c r="AD820" s="9">
        <f>IFERROR((Table1[[#This Row],[إجمالى الإستهلاك
/م3]]-Table1[[#This Row],[الكمية 
المنتجة
/م3
 ]]),0)</f>
        <v>3.8499999999999996</v>
      </c>
      <c r="AE820" s="29">
        <f>IFERROR((Table1[[#This Row],[الهالك
/م3]]/Table1[[#This Row],[إجمالى الإستهلاك
/م3]]),0)</f>
        <v>0.65811965811965811</v>
      </c>
      <c r="AG820" s="5">
        <f>IFERROR((Table1[[#This Row],[عدد
البلوكات]]*0.12),"")</f>
        <v>0</v>
      </c>
      <c r="AH82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3.3333333333333335</v>
      </c>
      <c r="AJ820" s="59">
        <f>IFERROR(Table1[[#This Row],[Plan Hour]]/Table1[[#This Row],[ساعات
العمل
الفعلية]],0)</f>
        <v>0</v>
      </c>
      <c r="AK820" s="1">
        <f>IFERROR((Table1[[#This Row],[الكمية 
الفعلية
/م3]]-Table1[[#This Row],[الكمية 
المنتجة
/م3
 ]]),"")</f>
        <v>0.11405512500000015</v>
      </c>
      <c r="AU820" s="18"/>
      <c r="AV820" s="18"/>
      <c r="AW820" s="1"/>
      <c r="AX820" s="1"/>
      <c r="AY820" s="1"/>
      <c r="AZ820" s="1"/>
      <c r="BA820" s="1"/>
      <c r="BB820" s="1" t="e">
        <f t="shared" si="110"/>
        <v>#DIV/0!</v>
      </c>
      <c r="BC820" s="1"/>
      <c r="BD820" s="1" t="e">
        <f t="shared" si="112"/>
        <v>#DIV/0!</v>
      </c>
      <c r="BE820" s="1"/>
      <c r="BF820" s="33">
        <f t="shared" si="111"/>
        <v>0</v>
      </c>
      <c r="BG820" s="11" t="e">
        <f t="shared" si="115"/>
        <v>#DIV/0!</v>
      </c>
      <c r="CB820"/>
      <c r="CC820"/>
      <c r="CD820"/>
      <c r="CE820" s="83"/>
      <c r="CF820"/>
      <c r="CG820"/>
      <c r="CH820"/>
      <c r="CI820"/>
      <c r="CJ820"/>
      <c r="CK820"/>
      <c r="CL820"/>
      <c r="CM820"/>
      <c r="CN820"/>
      <c r="CO820"/>
      <c r="CP820"/>
    </row>
    <row r="821" spans="1:94" ht="22.5" customHeight="1">
      <c r="A821" s="22">
        <v>44254</v>
      </c>
      <c r="B821" s="3" t="str">
        <f>TEXT(Table1[[#This Row],[Date]],"dddd")</f>
        <v>السبت</v>
      </c>
      <c r="C821" s="3">
        <f>WEEKNUM(Table1[[#This Row],[Date]],16)</f>
        <v>10</v>
      </c>
      <c r="D821" s="3" t="str">
        <f>TEXT(Table1[[#This Row],[Date]],"mmmm")</f>
        <v>فبراير</v>
      </c>
      <c r="E821" s="3" t="str">
        <f>TEXT(Table1[[#This Row],[Date]],"yyyy")</f>
        <v>2021</v>
      </c>
      <c r="F821" s="3" t="s">
        <v>9</v>
      </c>
      <c r="G821" s="3">
        <v>839</v>
      </c>
      <c r="H821" s="5" t="s">
        <v>69</v>
      </c>
      <c r="I821" s="3" t="s">
        <v>92</v>
      </c>
      <c r="J821" s="3">
        <f>IFERROR(VLOOKUP(Table1[[#This Row],[FoamType]],$CB$1:$CC$25,2,FALSE),0)</f>
        <v>0.6</v>
      </c>
      <c r="K821" s="3">
        <v>32</v>
      </c>
      <c r="L821" s="3">
        <v>22</v>
      </c>
      <c r="M821" s="3">
        <v>0.8</v>
      </c>
      <c r="Q821" s="15" t="s">
        <v>40</v>
      </c>
      <c r="R821" s="3">
        <v>5326</v>
      </c>
      <c r="S821" s="3">
        <v>1</v>
      </c>
      <c r="T821" s="3">
        <f t="shared" si="116"/>
        <v>3.7495039999999999</v>
      </c>
      <c r="U821" s="4">
        <v>3</v>
      </c>
      <c r="X821" s="4">
        <f>IFERROR(   Table1[[#This Row],[البلوكات /م3]]+Table1[[#This Row],[البواقى
 المنصرفه
/م3]]-Table1[[#This Row],[البواقى
/م3]],0)</f>
        <v>0</v>
      </c>
      <c r="Y821" s="21">
        <f t="shared" si="118"/>
        <v>0</v>
      </c>
      <c r="AB821" s="15"/>
      <c r="AD821" s="9">
        <f>IFERROR((Table1[[#This Row],[إجمالى الإستهلاك
/م3]]-Table1[[#This Row],[الكمية 
المنتجة
/م3
 ]]),0)</f>
        <v>-3</v>
      </c>
      <c r="AE821" s="29">
        <f>IFERROR((Table1[[#This Row],[الهالك
/م3]]/Table1[[#This Row],[إجمالى الإستهلاك
/م3]]),0)</f>
        <v>0</v>
      </c>
      <c r="AG821" s="5">
        <f>IFERROR((Table1[[#This Row],[عدد
البلوكات]]*0.12),"")</f>
        <v>0</v>
      </c>
      <c r="AH82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821" s="59">
        <f>IFERROR(Table1[[#This Row],[Plan Hour]]/Table1[[#This Row],[ساعات
العمل
الفعلية]],0)</f>
        <v>0</v>
      </c>
      <c r="AK821" s="1">
        <f>IFERROR((Table1[[#This Row],[الكمية 
الفعلية
/م3]]-Table1[[#This Row],[الكمية 
المنتجة
/م3
 ]]),"")</f>
        <v>0.74950399999999995</v>
      </c>
      <c r="AU821" s="18"/>
      <c r="AV821" s="18"/>
      <c r="AW821" s="1"/>
      <c r="AX821" s="1"/>
      <c r="AY821" s="1"/>
      <c r="AZ821" s="1"/>
      <c r="BA821" s="1"/>
      <c r="BB821" s="1" t="e">
        <f t="shared" ref="BB821:BB886" si="119">BC821+BD821</f>
        <v>#DIV/0!</v>
      </c>
      <c r="BC821" s="1"/>
      <c r="BD821" s="1" t="e">
        <f t="shared" si="112"/>
        <v>#DIV/0!</v>
      </c>
      <c r="BE821" s="1"/>
      <c r="BF821" s="33">
        <f t="shared" si="111"/>
        <v>0</v>
      </c>
      <c r="BG821" s="11" t="e">
        <f t="shared" si="115"/>
        <v>#DIV/0!</v>
      </c>
      <c r="CB821"/>
      <c r="CC821"/>
      <c r="CD821"/>
      <c r="CE821" s="83"/>
      <c r="CF821"/>
      <c r="CG821"/>
      <c r="CH821"/>
      <c r="CI821"/>
      <c r="CJ821"/>
      <c r="CK821"/>
      <c r="CL821"/>
      <c r="CM821"/>
      <c r="CN821"/>
      <c r="CO821"/>
      <c r="CP821"/>
    </row>
    <row r="822" spans="1:94" ht="22.5" customHeight="1">
      <c r="A822" s="22">
        <v>44254</v>
      </c>
      <c r="B822" s="3" t="str">
        <f>TEXT(Table1[[#This Row],[Date]],"dddd")</f>
        <v>السبت</v>
      </c>
      <c r="C822" s="3">
        <f>WEEKNUM(Table1[[#This Row],[Date]],16)</f>
        <v>10</v>
      </c>
      <c r="D822" s="3" t="str">
        <f>TEXT(Table1[[#This Row],[Date]],"mmmm")</f>
        <v>فبراير</v>
      </c>
      <c r="E822" s="3" t="str">
        <f>TEXT(Table1[[#This Row],[Date]],"yyyy")</f>
        <v>2021</v>
      </c>
      <c r="F822" s="3" t="s">
        <v>9</v>
      </c>
      <c r="G822" s="3">
        <v>787</v>
      </c>
      <c r="H822" s="5" t="s">
        <v>99</v>
      </c>
      <c r="I822" s="3" t="s">
        <v>94</v>
      </c>
      <c r="J822" s="3">
        <f>IFERROR(VLOOKUP(Table1[[#This Row],[FoamType]],$CB$1:$CC$25,2,FALSE),0)</f>
        <v>0.02</v>
      </c>
      <c r="K822" s="3">
        <v>1200</v>
      </c>
      <c r="L822" s="3">
        <v>300</v>
      </c>
      <c r="M822" s="3">
        <v>100</v>
      </c>
      <c r="Q822" s="15" t="s">
        <v>5</v>
      </c>
      <c r="R822" s="3">
        <v>1</v>
      </c>
      <c r="S822" s="3">
        <v>100</v>
      </c>
      <c r="T822" s="3">
        <f t="shared" si="116"/>
        <v>36</v>
      </c>
      <c r="U822" s="4">
        <f t="shared" si="117"/>
        <v>36</v>
      </c>
      <c r="W822" s="4" t="s">
        <v>5</v>
      </c>
      <c r="X822" s="4">
        <f>IFERROR(   Table1[[#This Row],[البلوكات /م3]]+Table1[[#This Row],[البواقى
 المنصرفه
/م3]]-Table1[[#This Row],[البواقى
/م3]],0)</f>
        <v>38.57</v>
      </c>
      <c r="Y822" s="21">
        <f t="shared" si="118"/>
        <v>43.92</v>
      </c>
      <c r="Z822" s="3">
        <v>6</v>
      </c>
      <c r="AA822" s="12">
        <v>0</v>
      </c>
      <c r="AB822" s="15">
        <v>20</v>
      </c>
      <c r="AC822" s="20">
        <v>5.35</v>
      </c>
      <c r="AD822" s="9">
        <f>IFERROR((Table1[[#This Row],[إجمالى الإستهلاك
/م3]]-Table1[[#This Row],[الكمية 
المنتجة
/م3
 ]]),0)</f>
        <v>2.5700000000000003</v>
      </c>
      <c r="AE822" s="29">
        <f>IFERROR((Table1[[#This Row],[الهالك
/م3]]/Table1[[#This Row],[إجمالى الإستهلاك
/م3]]),0)</f>
        <v>6.6632097485092051E-2</v>
      </c>
      <c r="AG822" s="5">
        <f>IFERROR((Table1[[#This Row],[عدد
البلوكات]]*0.12),"")</f>
        <v>0.72</v>
      </c>
      <c r="AH82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50</v>
      </c>
      <c r="AJ822" s="59">
        <f>IFERROR(Table1[[#This Row],[Plan Hour]]/Table1[[#This Row],[ساعات
العمل
الفعلية]],0)</f>
        <v>0</v>
      </c>
      <c r="AK822" s="1">
        <f>IFERROR((Table1[[#This Row],[الكمية 
الفعلية
/م3]]-Table1[[#This Row],[الكمية 
المنتجة
/م3
 ]]),"")</f>
        <v>0</v>
      </c>
      <c r="AU822" s="18"/>
      <c r="AV822" s="18"/>
      <c r="AW822" s="1"/>
      <c r="AX822" s="1"/>
      <c r="AY822" s="1"/>
      <c r="AZ822" s="1"/>
      <c r="BA822" s="1"/>
      <c r="BB822" s="1" t="e">
        <f t="shared" si="119"/>
        <v>#DIV/0!</v>
      </c>
      <c r="BC822" s="1"/>
      <c r="BD822" s="1" t="e">
        <f t="shared" si="112"/>
        <v>#DIV/0!</v>
      </c>
      <c r="BE822" s="1"/>
      <c r="BF822" s="33">
        <f t="shared" si="111"/>
        <v>0</v>
      </c>
      <c r="BG822" s="11" t="e">
        <f t="shared" si="115"/>
        <v>#DIV/0!</v>
      </c>
      <c r="CB822"/>
      <c r="CC822"/>
      <c r="CD822"/>
      <c r="CE822" s="83"/>
      <c r="CF822"/>
      <c r="CG822"/>
      <c r="CH822"/>
      <c r="CI822"/>
      <c r="CJ822"/>
      <c r="CK822"/>
      <c r="CL822"/>
      <c r="CM822"/>
      <c r="CN822"/>
      <c r="CO822"/>
      <c r="CP822"/>
    </row>
    <row r="823" spans="1:94" ht="22.5" customHeight="1">
      <c r="A823" s="22">
        <v>44254</v>
      </c>
      <c r="B823" s="9" t="str">
        <f>TEXT(Table1[[#This Row],[Date]],"dddd")</f>
        <v>السبت</v>
      </c>
      <c r="C823" s="9">
        <f>WEEKNUM(Table1[[#This Row],[Date]],16)</f>
        <v>10</v>
      </c>
      <c r="D823" s="9" t="str">
        <f>TEXT(Table1[[#This Row],[Date]],"mmmm")</f>
        <v>فبراير</v>
      </c>
      <c r="E823" s="9" t="str">
        <f>TEXT(Table1[[#This Row],[Date]],"yyyy")</f>
        <v>2021</v>
      </c>
      <c r="F823" s="9" t="s">
        <v>8</v>
      </c>
      <c r="G823" s="9">
        <v>867</v>
      </c>
      <c r="H823" s="9" t="s">
        <v>227</v>
      </c>
      <c r="I823" s="9" t="s">
        <v>91</v>
      </c>
      <c r="J823" s="3">
        <f>IFERROR(VLOOKUP(Table1[[#This Row],[FoamType]],$CB$1:$CC$25,2,FALSE),0)</f>
        <v>1</v>
      </c>
      <c r="K823" s="9">
        <v>100</v>
      </c>
      <c r="L823" s="9">
        <v>100</v>
      </c>
      <c r="M823" s="9">
        <v>4</v>
      </c>
      <c r="N823" s="9"/>
      <c r="O823" s="9"/>
      <c r="P823" s="9"/>
      <c r="Q823" s="9">
        <v>25</v>
      </c>
      <c r="R823" s="9">
        <v>125</v>
      </c>
      <c r="S823" s="9">
        <v>4.0999999999999996</v>
      </c>
      <c r="T823" s="9">
        <f t="shared" si="116"/>
        <v>5.125</v>
      </c>
      <c r="U823" s="9">
        <f t="shared" si="117"/>
        <v>5</v>
      </c>
      <c r="V823" s="9"/>
      <c r="W823" s="9"/>
      <c r="X823" s="9">
        <f>IFERROR(   Table1[[#This Row],[البلوكات /م3]]+Table1[[#This Row],[البواقى
 المنصرفه
/م3]]-Table1[[#This Row],[البواقى
/م3]],0)</f>
        <v>5.1899999999999995</v>
      </c>
      <c r="Y823" s="9">
        <f t="shared" si="118"/>
        <v>0</v>
      </c>
      <c r="Z823" s="9"/>
      <c r="AA823" s="9">
        <v>7.29</v>
      </c>
      <c r="AB823" s="9">
        <v>30</v>
      </c>
      <c r="AC823" s="9">
        <v>2.1</v>
      </c>
      <c r="AD823" s="9">
        <f>IFERROR((Table1[[#This Row],[إجمالى الإستهلاك
/م3]]-Table1[[#This Row],[الكمية 
المنتجة
/م3
 ]]),0)</f>
        <v>0.1899999999999995</v>
      </c>
      <c r="AE823" s="29">
        <f>IFERROR((Table1[[#This Row],[الهالك
/م3]]/Table1[[#This Row],[إجمالى الإستهلاك
/م3]]),0)</f>
        <v>3.6608863198458484E-2</v>
      </c>
      <c r="AF823" s="9"/>
      <c r="AG823" s="9">
        <f>IFERROR((Table1[[#This Row],[عدد
البلوكات]]*0.12),"")</f>
        <v>0</v>
      </c>
      <c r="AH823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I823" s="9">
        <v>33</v>
      </c>
      <c r="AJ823" s="60">
        <f>IFERROR(Table1[[#This Row],[Plan Hour]]/Table1[[#This Row],[ساعات
العمل
الفعلية]],0)</f>
        <v>0.15151515151515152</v>
      </c>
      <c r="AK823" s="9">
        <f>IFERROR((Table1[[#This Row],[الكمية 
الفعلية
/م3]]-Table1[[#This Row],[الكمية 
المنتجة
/م3
 ]]),"")</f>
        <v>0.125</v>
      </c>
      <c r="AL823" s="9"/>
      <c r="AM823" s="9"/>
      <c r="AN823" s="9"/>
      <c r="AO823" s="9">
        <v>1</v>
      </c>
      <c r="AP823" s="9">
        <v>1</v>
      </c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 t="e">
        <f t="shared" si="119"/>
        <v>#DIV/0!</v>
      </c>
      <c r="BC823" s="9"/>
      <c r="BD823" s="9" t="e">
        <f t="shared" si="112"/>
        <v>#DIV/0!</v>
      </c>
      <c r="BE823" s="9"/>
      <c r="BF823" s="9">
        <f t="shared" si="111"/>
        <v>0</v>
      </c>
      <c r="BG823" s="9" t="e">
        <f t="shared" si="115"/>
        <v>#DIV/0!</v>
      </c>
      <c r="CB823"/>
      <c r="CC823"/>
      <c r="CD823"/>
      <c r="CE823" s="83"/>
      <c r="CF823"/>
      <c r="CG823"/>
      <c r="CH823"/>
      <c r="CI823"/>
      <c r="CJ823"/>
      <c r="CK823"/>
      <c r="CL823"/>
      <c r="CM823"/>
      <c r="CN823"/>
      <c r="CO823"/>
      <c r="CP823"/>
    </row>
    <row r="824" spans="1:94" ht="22.5" customHeight="1">
      <c r="A824" s="22">
        <v>44254</v>
      </c>
      <c r="B824" s="3" t="str">
        <f>TEXT(Table1[[#This Row],[Date]],"dddd")</f>
        <v>السبت</v>
      </c>
      <c r="C824" s="3">
        <f>WEEKNUM(Table1[[#This Row],[Date]],16)</f>
        <v>10</v>
      </c>
      <c r="D824" s="3" t="str">
        <f>TEXT(Table1[[#This Row],[Date]],"mmmm")</f>
        <v>فبراير</v>
      </c>
      <c r="E824" s="3" t="str">
        <f>TEXT(Table1[[#This Row],[Date]],"yyyy")</f>
        <v>2021</v>
      </c>
      <c r="F824" s="3" t="s">
        <v>8</v>
      </c>
      <c r="G824" s="3">
        <v>878</v>
      </c>
      <c r="H824" s="5" t="s">
        <v>230</v>
      </c>
      <c r="I824" s="3" t="s">
        <v>91</v>
      </c>
      <c r="J824" s="3">
        <f>IFERROR(VLOOKUP(Table1[[#This Row],[FoamType]],$CB$1:$CC$25,2,FALSE),0)</f>
        <v>1</v>
      </c>
      <c r="K824" s="3">
        <v>100</v>
      </c>
      <c r="L824" s="3">
        <v>50</v>
      </c>
      <c r="M824" s="3">
        <v>1</v>
      </c>
      <c r="Q824" s="15">
        <v>15</v>
      </c>
      <c r="R824" s="3">
        <v>600</v>
      </c>
      <c r="S824" s="3">
        <v>1.1000000000000001</v>
      </c>
      <c r="T824" s="3">
        <f t="shared" si="116"/>
        <v>3.3000000000000003</v>
      </c>
      <c r="U824" s="4">
        <f t="shared" si="117"/>
        <v>3</v>
      </c>
      <c r="W824" s="4" t="s">
        <v>6</v>
      </c>
      <c r="X824" s="4">
        <f>IFERROR(   Table1[[#This Row],[البلوكات /م3]]+Table1[[#This Row],[البواقى
 المنصرفه
/م3]]-Table1[[#This Row],[البواقى
/م3]],0)</f>
        <v>10.85</v>
      </c>
      <c r="Y824" s="21">
        <f t="shared" si="118"/>
        <v>7.32</v>
      </c>
      <c r="Z824" s="3">
        <v>1</v>
      </c>
      <c r="AA824" s="12">
        <v>6.5</v>
      </c>
      <c r="AB824" s="15">
        <v>15</v>
      </c>
      <c r="AC824" s="20">
        <v>2.97</v>
      </c>
      <c r="AD824" s="9">
        <f>IFERROR((Table1[[#This Row],[إجمالى الإستهلاك
/م3]]-Table1[[#This Row],[الكمية 
المنتجة
/م3
 ]]),0)</f>
        <v>7.85</v>
      </c>
      <c r="AE824" s="29">
        <f>IFERROR((Table1[[#This Row],[الهالك
/م3]]/Table1[[#This Row],[إجمالى الإستهلاك
/م3]]),0)</f>
        <v>0.72350230414746541</v>
      </c>
      <c r="AG824" s="5">
        <f>IFERROR((Table1[[#This Row],[عدد
البلوكات]]*0.12),"")</f>
        <v>0.12</v>
      </c>
      <c r="AH82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</v>
      </c>
      <c r="AJ824" s="59">
        <f>IFERROR(Table1[[#This Row],[Plan Hour]]/Table1[[#This Row],[ساعات
العمل
الفعلية]],0)</f>
        <v>0</v>
      </c>
      <c r="AK824" s="1">
        <f>IFERROR((Table1[[#This Row],[الكمية 
الفعلية
/م3]]-Table1[[#This Row],[الكمية 
المنتجة
/م3
 ]]),"")</f>
        <v>0.30000000000000027</v>
      </c>
      <c r="AU824" s="18"/>
      <c r="AV824" s="18"/>
      <c r="AW824" s="1"/>
      <c r="AX824" s="1"/>
      <c r="AY824" s="1"/>
      <c r="AZ824" s="1"/>
      <c r="BA824" s="1"/>
      <c r="BB824" s="1" t="e">
        <f t="shared" si="119"/>
        <v>#DIV/0!</v>
      </c>
      <c r="BC824" s="1"/>
      <c r="BD824" s="1" t="e">
        <f t="shared" si="112"/>
        <v>#DIV/0!</v>
      </c>
      <c r="BE824" s="1"/>
      <c r="BF824" s="33">
        <f t="shared" si="111"/>
        <v>0</v>
      </c>
      <c r="BG824" s="11" t="e">
        <f t="shared" si="115"/>
        <v>#DIV/0!</v>
      </c>
      <c r="CB824"/>
      <c r="CC824"/>
      <c r="CD824"/>
      <c r="CE824" s="83"/>
      <c r="CF824"/>
      <c r="CG824"/>
      <c r="CH824"/>
      <c r="CI824"/>
      <c r="CJ824"/>
      <c r="CK824"/>
      <c r="CL824"/>
      <c r="CM824"/>
      <c r="CN824"/>
      <c r="CO824"/>
      <c r="CP824"/>
    </row>
    <row r="825" spans="1:94" ht="22.5" customHeight="1">
      <c r="A825" s="22">
        <v>44254</v>
      </c>
      <c r="B825" s="3" t="str">
        <f>TEXT(Table1[[#This Row],[Date]],"dddd")</f>
        <v>السبت</v>
      </c>
      <c r="C825" s="3">
        <f>WEEKNUM(Table1[[#This Row],[Date]],16)</f>
        <v>10</v>
      </c>
      <c r="D825" s="3" t="str">
        <f>TEXT(Table1[[#This Row],[Date]],"mmmm")</f>
        <v>فبراير</v>
      </c>
      <c r="E825" s="3" t="str">
        <f>TEXT(Table1[[#This Row],[Date]],"yyyy")</f>
        <v>2021</v>
      </c>
      <c r="F825" s="3" t="s">
        <v>8</v>
      </c>
      <c r="G825" s="3">
        <v>869</v>
      </c>
      <c r="H825" s="5" t="s">
        <v>30</v>
      </c>
      <c r="I825" s="3" t="s">
        <v>91</v>
      </c>
      <c r="J825" s="3">
        <f>IFERROR(VLOOKUP(Table1[[#This Row],[FoamType]],$CB$1:$CC$25,2,FALSE),0)</f>
        <v>1</v>
      </c>
      <c r="K825" s="3">
        <v>122</v>
      </c>
      <c r="L825" s="3">
        <v>82</v>
      </c>
      <c r="M825" s="3">
        <v>1.5</v>
      </c>
      <c r="Q825" s="15" t="s">
        <v>40</v>
      </c>
      <c r="R825" s="3">
        <v>100</v>
      </c>
      <c r="S825" s="3">
        <v>1.7</v>
      </c>
      <c r="T825" s="3">
        <f t="shared" si="116"/>
        <v>1.70068</v>
      </c>
      <c r="U825" s="4">
        <f t="shared" si="117"/>
        <v>1.5005999999999999</v>
      </c>
      <c r="X825" s="4">
        <f>IFERROR(   Table1[[#This Row],[البلوكات /م3]]+Table1[[#This Row],[البواقى
 المنصرفه
/م3]]-Table1[[#This Row],[البواقى
/م3]],0)</f>
        <v>1.9</v>
      </c>
      <c r="Y825" s="21">
        <f t="shared" si="118"/>
        <v>0</v>
      </c>
      <c r="AA825" s="12">
        <v>1.9</v>
      </c>
      <c r="AB825" s="15">
        <v>8</v>
      </c>
      <c r="AC825" s="20">
        <v>0</v>
      </c>
      <c r="AD825" s="9">
        <f>IFERROR((Table1[[#This Row],[إجمالى الإستهلاك
/م3]]-Table1[[#This Row],[الكمية 
المنتجة
/م3
 ]]),0)</f>
        <v>0.39939999999999998</v>
      </c>
      <c r="AE825" s="29">
        <f>IFERROR((Table1[[#This Row],[الهالك
/م3]]/Table1[[#This Row],[إجمالى الإستهلاك
/م3]]),0)</f>
        <v>0.21021052631578946</v>
      </c>
      <c r="AG825" s="5">
        <f>IFERROR((Table1[[#This Row],[عدد
البلوكات]]*0.12),"")</f>
        <v>0</v>
      </c>
      <c r="AH82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1.5005999999999999</v>
      </c>
      <c r="AJ825" s="59">
        <f>IFERROR(Table1[[#This Row],[Plan Hour]]/Table1[[#This Row],[ساعات
العمل
الفعلية]],0)</f>
        <v>0</v>
      </c>
      <c r="AK825" s="1">
        <f>IFERROR((Table1[[#This Row],[الكمية 
الفعلية
/م3]]-Table1[[#This Row],[الكمية 
المنتجة
/م3
 ]]),"")</f>
        <v>0.20008000000000004</v>
      </c>
      <c r="AU825" s="18"/>
      <c r="AV825" s="18"/>
      <c r="AW825" s="1"/>
      <c r="AX825" s="1"/>
      <c r="AY825" s="1"/>
      <c r="AZ825" s="1"/>
      <c r="BA825" s="1"/>
      <c r="BB825" s="1" t="e">
        <f t="shared" si="119"/>
        <v>#DIV/0!</v>
      </c>
      <c r="BC825" s="1"/>
      <c r="BD825" s="1" t="e">
        <f t="shared" si="112"/>
        <v>#DIV/0!</v>
      </c>
      <c r="BE825" s="1"/>
      <c r="BF825" s="33">
        <f t="shared" si="111"/>
        <v>0</v>
      </c>
      <c r="BG825" s="11" t="e">
        <f t="shared" si="115"/>
        <v>#DIV/0!</v>
      </c>
      <c r="CB825"/>
      <c r="CC825"/>
      <c r="CD825"/>
      <c r="CE825" s="83"/>
      <c r="CF825"/>
      <c r="CG825"/>
      <c r="CH825"/>
      <c r="CI825"/>
      <c r="CJ825"/>
      <c r="CK825"/>
      <c r="CL825"/>
      <c r="CM825"/>
      <c r="CN825"/>
      <c r="CO825"/>
      <c r="CP825"/>
    </row>
    <row r="826" spans="1:94" ht="22.5" customHeight="1">
      <c r="A826" s="22">
        <v>44254</v>
      </c>
      <c r="B826" s="3" t="str">
        <f>TEXT(Table1[[#This Row],[Date]],"dddd")</f>
        <v>السبت</v>
      </c>
      <c r="C826" s="3">
        <f>WEEKNUM(Table1[[#This Row],[Date]],16)</f>
        <v>10</v>
      </c>
      <c r="D826" s="3" t="str">
        <f>TEXT(Table1[[#This Row],[Date]],"mmmm")</f>
        <v>فبراير</v>
      </c>
      <c r="E826" s="3" t="str">
        <f>TEXT(Table1[[#This Row],[Date]],"yyyy")</f>
        <v>2021</v>
      </c>
      <c r="F826" s="3" t="s">
        <v>8</v>
      </c>
      <c r="G826" s="3">
        <v>866</v>
      </c>
      <c r="H826" s="5" t="s">
        <v>25</v>
      </c>
      <c r="I826" s="3" t="s">
        <v>92</v>
      </c>
      <c r="J826" s="3">
        <f>IFERROR(VLOOKUP(Table1[[#This Row],[FoamType]],$CB$1:$CC$25,2,FALSE),0)</f>
        <v>0.6</v>
      </c>
      <c r="K826" s="3">
        <v>31</v>
      </c>
      <c r="L826" s="3">
        <v>5</v>
      </c>
      <c r="M826" s="3">
        <v>3</v>
      </c>
      <c r="Q826" s="15" t="s">
        <v>6</v>
      </c>
      <c r="R826" s="3">
        <v>10753</v>
      </c>
      <c r="S826" s="3">
        <v>3.1</v>
      </c>
      <c r="T826" s="3">
        <f t="shared" si="116"/>
        <v>5.1668165000000004</v>
      </c>
      <c r="U826" s="4">
        <f t="shared" si="117"/>
        <v>5.0001449999999998</v>
      </c>
      <c r="X826" s="4">
        <f>IFERROR(   Table1[[#This Row],[البلوكات /م3]]+Table1[[#This Row],[البواقى
 المنصرفه
/م3]]-Table1[[#This Row],[البواقى
/م3]],0)</f>
        <v>0</v>
      </c>
      <c r="Y826" s="21">
        <f t="shared" si="118"/>
        <v>0</v>
      </c>
      <c r="AB826" s="15"/>
      <c r="AD826" s="9">
        <f>IFERROR((Table1[[#This Row],[إجمالى الإستهلاك
/م3]]-Table1[[#This Row],[الكمية 
المنتجة
/م3
 ]]),0)</f>
        <v>-5.0001449999999998</v>
      </c>
      <c r="AE826" s="29">
        <f>IFERROR((Table1[[#This Row],[الهالك
/م3]]/Table1[[#This Row],[إجمالى الإستهلاك
/م3]]),0)</f>
        <v>0</v>
      </c>
      <c r="AG826" s="5">
        <f>IFERROR((Table1[[#This Row],[عدد
البلوكات]]*0.12),"")</f>
        <v>0</v>
      </c>
      <c r="AH82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8.3335749999999997</v>
      </c>
      <c r="AJ826" s="59">
        <f>IFERROR(Table1[[#This Row],[Plan Hour]]/Table1[[#This Row],[ساعات
العمل
الفعلية]],0)</f>
        <v>0</v>
      </c>
      <c r="AK826" s="1">
        <f>IFERROR((Table1[[#This Row],[الكمية 
الفعلية
/م3]]-Table1[[#This Row],[الكمية 
المنتجة
/م3
 ]]),"")</f>
        <v>0.16667150000000053</v>
      </c>
      <c r="AU826" s="18"/>
      <c r="AV826" s="18"/>
      <c r="AW826" s="1"/>
      <c r="AX826" s="1"/>
      <c r="AY826" s="1"/>
      <c r="AZ826" s="1"/>
      <c r="BA826" s="1"/>
      <c r="BB826" s="1" t="e">
        <f t="shared" si="119"/>
        <v>#DIV/0!</v>
      </c>
      <c r="BC826" s="1"/>
      <c r="BD826" s="1" t="e">
        <f t="shared" si="112"/>
        <v>#DIV/0!</v>
      </c>
      <c r="BE826" s="1"/>
      <c r="BF826" s="33">
        <f t="shared" si="111"/>
        <v>0</v>
      </c>
      <c r="BG826" s="11" t="e">
        <f t="shared" si="115"/>
        <v>#DIV/0!</v>
      </c>
      <c r="CB826"/>
      <c r="CC826"/>
      <c r="CD826"/>
      <c r="CE826" s="83"/>
      <c r="CF826"/>
      <c r="CG826"/>
      <c r="CH826"/>
      <c r="CI826"/>
      <c r="CJ826"/>
      <c r="CK826"/>
      <c r="CL826"/>
      <c r="CM826"/>
      <c r="CN826"/>
      <c r="CO826"/>
      <c r="CP826"/>
    </row>
    <row r="827" spans="1:94" ht="22.5" customHeight="1">
      <c r="A827" s="22">
        <v>44254</v>
      </c>
      <c r="B827" s="3" t="str">
        <f>TEXT(Table1[[#This Row],[Date]],"dddd")</f>
        <v>السبت</v>
      </c>
      <c r="C827" s="3">
        <f>WEEKNUM(Table1[[#This Row],[Date]],16)</f>
        <v>10</v>
      </c>
      <c r="D827" s="3" t="str">
        <f>TEXT(Table1[[#This Row],[Date]],"mmmm")</f>
        <v>فبراير</v>
      </c>
      <c r="E827" s="3" t="str">
        <f>TEXT(Table1[[#This Row],[Date]],"yyyy")</f>
        <v>2021</v>
      </c>
      <c r="F827" s="3" t="s">
        <v>8</v>
      </c>
      <c r="G827" s="3">
        <v>866</v>
      </c>
      <c r="H827" s="5" t="s">
        <v>25</v>
      </c>
      <c r="I827" s="3" t="s">
        <v>92</v>
      </c>
      <c r="J827" s="3">
        <f>IFERROR(VLOOKUP(Table1[[#This Row],[FoamType]],$CB$1:$CC$25,2,FALSE),0)</f>
        <v>0.6</v>
      </c>
      <c r="K827" s="3">
        <v>60</v>
      </c>
      <c r="L827" s="3">
        <v>13</v>
      </c>
      <c r="M827" s="3">
        <v>8</v>
      </c>
      <c r="Q827" s="15">
        <v>25</v>
      </c>
      <c r="R827" s="3">
        <v>161</v>
      </c>
      <c r="S827" s="3">
        <v>8.1</v>
      </c>
      <c r="T827" s="3">
        <f t="shared" si="116"/>
        <v>1.017198</v>
      </c>
      <c r="U827" s="4">
        <f t="shared" si="117"/>
        <v>1.00464</v>
      </c>
      <c r="X827" s="4">
        <f>IFERROR(   Table1[[#This Row],[البلوكات /م3]]+Table1[[#This Row],[البواقى
 المنصرفه
/م3]]-Table1[[#This Row],[البواقى
/م3]],0)</f>
        <v>1.2</v>
      </c>
      <c r="Y827" s="21">
        <f t="shared" si="118"/>
        <v>0</v>
      </c>
      <c r="AA827" s="12">
        <v>1.2</v>
      </c>
      <c r="AB827" s="15">
        <v>25</v>
      </c>
      <c r="AC827" s="20">
        <v>0</v>
      </c>
      <c r="AD827" s="9">
        <f>IFERROR((Table1[[#This Row],[إجمالى الإستهلاك
/م3]]-Table1[[#This Row],[الكمية 
المنتجة
/م3
 ]]),0)</f>
        <v>0.19535999999999998</v>
      </c>
      <c r="AE827" s="29">
        <f>IFERROR((Table1[[#This Row],[الهالك
/م3]]/Table1[[#This Row],[إجمالى الإستهلاك
/م3]]),0)</f>
        <v>0.1628</v>
      </c>
      <c r="AG827" s="5">
        <f>IFERROR((Table1[[#This Row],[عدد
البلوكات]]*0.12),"")</f>
        <v>0</v>
      </c>
      <c r="AH82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1.6744000000000001</v>
      </c>
      <c r="AJ827" s="59">
        <f>IFERROR(Table1[[#This Row],[Plan Hour]]/Table1[[#This Row],[ساعات
العمل
الفعلية]],0)</f>
        <v>0</v>
      </c>
      <c r="AK827" s="1">
        <f>IFERROR((Table1[[#This Row],[الكمية 
الفعلية
/م3]]-Table1[[#This Row],[الكمية 
المنتجة
/م3
 ]]),"")</f>
        <v>1.2558000000000069E-2</v>
      </c>
      <c r="AU827" s="18"/>
      <c r="AV827" s="18"/>
      <c r="AW827" s="1"/>
      <c r="AX827" s="1"/>
      <c r="AY827" s="1"/>
      <c r="AZ827" s="1"/>
      <c r="BA827" s="1"/>
      <c r="BB827" s="1" t="e">
        <f t="shared" si="119"/>
        <v>#DIV/0!</v>
      </c>
      <c r="BC827" s="1"/>
      <c r="BD827" s="1" t="e">
        <f t="shared" si="112"/>
        <v>#DIV/0!</v>
      </c>
      <c r="BE827" s="1"/>
      <c r="BF827" s="33">
        <f t="shared" ref="BF827:BF892" si="120">(BE827/7.32)</f>
        <v>0</v>
      </c>
      <c r="BG827" s="11" t="e">
        <f t="shared" si="115"/>
        <v>#DIV/0!</v>
      </c>
      <c r="CB827"/>
      <c r="CC827"/>
      <c r="CD827"/>
      <c r="CE827" s="83"/>
      <c r="CF827"/>
      <c r="CG827"/>
      <c r="CH827"/>
      <c r="CI827"/>
      <c r="CJ827"/>
      <c r="CK827"/>
      <c r="CL827"/>
      <c r="CM827"/>
      <c r="CN827"/>
      <c r="CO827"/>
      <c r="CP827"/>
    </row>
    <row r="828" spans="1:94" ht="22.5" customHeight="1">
      <c r="A828" s="22">
        <v>44254</v>
      </c>
      <c r="B828" s="3" t="str">
        <f>TEXT(Table1[[#This Row],[Date]],"dddd")</f>
        <v>السبت</v>
      </c>
      <c r="C828" s="3">
        <f>WEEKNUM(Table1[[#This Row],[Date]],16)</f>
        <v>10</v>
      </c>
      <c r="D828" s="3" t="str">
        <f>TEXT(Table1[[#This Row],[Date]],"mmmm")</f>
        <v>فبراير</v>
      </c>
      <c r="E828" s="3" t="str">
        <f>TEXT(Table1[[#This Row],[Date]],"yyyy")</f>
        <v>2021</v>
      </c>
      <c r="F828" s="3" t="s">
        <v>8</v>
      </c>
      <c r="G828" s="3">
        <v>858</v>
      </c>
      <c r="H828" s="5" t="s">
        <v>28</v>
      </c>
      <c r="I828" s="3" t="s">
        <v>92</v>
      </c>
      <c r="J828" s="3">
        <f>IFERROR(VLOOKUP(Table1[[#This Row],[FoamType]],$CB$1:$CC$25,2,FALSE),0)</f>
        <v>0.6</v>
      </c>
      <c r="K828" s="3">
        <v>5</v>
      </c>
      <c r="L828" s="3">
        <v>5</v>
      </c>
      <c r="M828" s="3">
        <v>2.5</v>
      </c>
      <c r="Q828" s="15">
        <v>10</v>
      </c>
      <c r="R828" s="3">
        <v>20000</v>
      </c>
      <c r="S828" s="3">
        <v>2.7</v>
      </c>
      <c r="T828" s="3">
        <f t="shared" si="116"/>
        <v>1.35</v>
      </c>
      <c r="U828" s="4">
        <f t="shared" si="117"/>
        <v>1.25</v>
      </c>
      <c r="X828" s="4">
        <f>IFERROR(   Table1[[#This Row],[البلوكات /م3]]+Table1[[#This Row],[البواقى
 المنصرفه
/م3]]-Table1[[#This Row],[البواقى
/م3]],0)</f>
        <v>1.2999999999999998</v>
      </c>
      <c r="Y828" s="21">
        <f t="shared" si="118"/>
        <v>0</v>
      </c>
      <c r="AA828" s="12">
        <v>1.9</v>
      </c>
      <c r="AB828" s="15">
        <v>10</v>
      </c>
      <c r="AC828" s="20">
        <v>0.6</v>
      </c>
      <c r="AD828" s="9">
        <f>IFERROR((Table1[[#This Row],[إجمالى الإستهلاك
/م3]]-Table1[[#This Row],[الكمية 
المنتجة
/م3
 ]]),0)</f>
        <v>4.9999999999999822E-2</v>
      </c>
      <c r="AE828" s="29">
        <f>IFERROR((Table1[[#This Row],[الهالك
/م3]]/Table1[[#This Row],[إجمالى الإستهلاك
/م3]]),0)</f>
        <v>3.8461538461538332E-2</v>
      </c>
      <c r="AG828" s="5">
        <f>IFERROR((Table1[[#This Row],[عدد
البلوكات]]*0.12),"")</f>
        <v>0</v>
      </c>
      <c r="AH82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2.0833333333333335</v>
      </c>
      <c r="AJ828" s="59">
        <f>IFERROR(Table1[[#This Row],[Plan Hour]]/Table1[[#This Row],[ساعات
العمل
الفعلية]],0)</f>
        <v>0</v>
      </c>
      <c r="AK828" s="1">
        <f>IFERROR((Table1[[#This Row],[الكمية 
الفعلية
/م3]]-Table1[[#This Row],[الكمية 
المنتجة
/م3
 ]]),"")</f>
        <v>0.10000000000000009</v>
      </c>
      <c r="AU828" s="18"/>
      <c r="AV828" s="18"/>
      <c r="AW828" s="1"/>
      <c r="AX828" s="1"/>
      <c r="AY828" s="1"/>
      <c r="AZ828" s="1"/>
      <c r="BA828" s="1"/>
      <c r="BB828" s="1" t="e">
        <f t="shared" si="119"/>
        <v>#DIV/0!</v>
      </c>
      <c r="BC828" s="1"/>
      <c r="BD828" s="1" t="e">
        <f t="shared" si="112"/>
        <v>#DIV/0!</v>
      </c>
      <c r="BE828" s="1"/>
      <c r="BF828" s="33">
        <f t="shared" si="120"/>
        <v>0</v>
      </c>
      <c r="BG828" s="11" t="e">
        <f t="shared" si="115"/>
        <v>#DIV/0!</v>
      </c>
      <c r="CB828"/>
      <c r="CC828"/>
      <c r="CD828"/>
      <c r="CE828" s="83"/>
      <c r="CF828"/>
      <c r="CG828"/>
      <c r="CH828"/>
      <c r="CI828"/>
      <c r="CJ828"/>
      <c r="CK828"/>
      <c r="CL828"/>
      <c r="CM828"/>
      <c r="CN828"/>
      <c r="CO828"/>
      <c r="CP828"/>
    </row>
    <row r="829" spans="1:94" ht="22.5" customHeight="1">
      <c r="A829" s="22">
        <v>44254</v>
      </c>
      <c r="B829" s="3" t="str">
        <f>TEXT(Table1[[#This Row],[Date]],"dddd")</f>
        <v>السبت</v>
      </c>
      <c r="C829" s="3">
        <f>WEEKNUM(Table1[[#This Row],[Date]],16)</f>
        <v>10</v>
      </c>
      <c r="D829" s="3" t="str">
        <f>TEXT(Table1[[#This Row],[Date]],"mmmm")</f>
        <v>فبراير</v>
      </c>
      <c r="E829" s="3" t="str">
        <f>TEXT(Table1[[#This Row],[Date]],"yyyy")</f>
        <v>2021</v>
      </c>
      <c r="F829" s="3" t="s">
        <v>8</v>
      </c>
      <c r="G829" s="3">
        <v>859</v>
      </c>
      <c r="H829" s="5" t="s">
        <v>24</v>
      </c>
      <c r="I829" s="3" t="s">
        <v>107</v>
      </c>
      <c r="J829" s="3">
        <f>IFERROR(VLOOKUP(Table1[[#This Row],[FoamType]],$CB$1:$CC$25,2,FALSE),0)</f>
        <v>50</v>
      </c>
      <c r="M829" s="3">
        <v>50</v>
      </c>
      <c r="N829" s="3">
        <v>25</v>
      </c>
      <c r="Q829" s="15">
        <v>15</v>
      </c>
      <c r="R829" s="3">
        <v>50</v>
      </c>
      <c r="S829" s="3">
        <v>27</v>
      </c>
      <c r="T829" s="4">
        <v>1.8225</v>
      </c>
      <c r="U829" s="4">
        <v>1.8225</v>
      </c>
      <c r="X829" s="4">
        <f>IFERROR(   Table1[[#This Row],[البلوكات /م3]]+Table1[[#This Row],[البواقى
 المنصرفه
/م3]]-Table1[[#This Row],[البواقى
/م3]],0)</f>
        <v>1.83</v>
      </c>
      <c r="Y829" s="21">
        <f t="shared" si="118"/>
        <v>0</v>
      </c>
      <c r="AA829" s="12">
        <v>1.83</v>
      </c>
      <c r="AB829" s="15">
        <v>15</v>
      </c>
      <c r="AC829" s="20">
        <v>0</v>
      </c>
      <c r="AD829" s="9">
        <f>IFERROR((Table1[[#This Row],[إجمالى الإستهلاك
/م3]]-Table1[[#This Row],[الكمية 
المنتجة
/م3
 ]]),0)</f>
        <v>7.5000000000000622E-3</v>
      </c>
      <c r="AE829" s="29">
        <f>IFERROR((Table1[[#This Row],[الهالك
/م3]]/Table1[[#This Row],[إجمالى الإستهلاك
/م3]]),0)</f>
        <v>4.098360655737739E-3</v>
      </c>
      <c r="AG829" s="5">
        <f>IFERROR((Table1[[#This Row],[عدد
البلوكات]]*0.12),"")</f>
        <v>0</v>
      </c>
      <c r="AH82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829" s="59">
        <f>IFERROR(Table1[[#This Row],[Plan Hour]]/Table1[[#This Row],[ساعات
العمل
الفعلية]],0)</f>
        <v>0</v>
      </c>
      <c r="AK829" s="1">
        <f>IFERROR((Table1[[#This Row],[الكمية 
الفعلية
/م3]]-Table1[[#This Row],[الكمية 
المنتجة
/م3
 ]]),"")</f>
        <v>0</v>
      </c>
      <c r="AU829" s="18"/>
      <c r="AV829" s="18"/>
      <c r="AW829" s="1"/>
      <c r="AX829" s="1"/>
      <c r="AY829" s="1"/>
      <c r="AZ829" s="1"/>
      <c r="BA829" s="1"/>
      <c r="BB829" s="1" t="e">
        <f t="shared" si="119"/>
        <v>#DIV/0!</v>
      </c>
      <c r="BC829" s="1"/>
      <c r="BD829" s="1" t="e">
        <f t="shared" si="112"/>
        <v>#DIV/0!</v>
      </c>
      <c r="BE829" s="1"/>
      <c r="BF829" s="33">
        <f t="shared" si="120"/>
        <v>0</v>
      </c>
      <c r="BG829" s="11" t="e">
        <f t="shared" si="115"/>
        <v>#DIV/0!</v>
      </c>
      <c r="CB829"/>
      <c r="CC829"/>
      <c r="CD829"/>
      <c r="CE829" s="83"/>
      <c r="CF829"/>
      <c r="CG829"/>
      <c r="CH829"/>
      <c r="CI829"/>
      <c r="CJ829"/>
      <c r="CK829"/>
      <c r="CL829"/>
      <c r="CM829"/>
      <c r="CN829"/>
      <c r="CO829"/>
      <c r="CP829"/>
    </row>
    <row r="830" spans="1:94" ht="22.5" customHeight="1">
      <c r="A830" s="22">
        <v>44255</v>
      </c>
      <c r="B830" s="9" t="str">
        <f>TEXT(Table1[[#This Row],[Date]],"dddd")</f>
        <v>الأحد</v>
      </c>
      <c r="C830" s="9">
        <f>WEEKNUM(Table1[[#This Row],[Date]],16)</f>
        <v>10</v>
      </c>
      <c r="D830" s="9" t="str">
        <f>TEXT(Table1[[#This Row],[Date]],"mmmm")</f>
        <v>فبراير</v>
      </c>
      <c r="E830" s="9" t="str">
        <f>TEXT(Table1[[#This Row],[Date]],"yyyy")</f>
        <v>2021</v>
      </c>
      <c r="F830" s="9" t="s">
        <v>8</v>
      </c>
      <c r="G830" s="9">
        <v>963</v>
      </c>
      <c r="H830" s="9"/>
      <c r="I830" s="9" t="s">
        <v>87</v>
      </c>
      <c r="J830" s="3">
        <f>IFERROR(VLOOKUP(Table1[[#This Row],[FoamType]],$CB$1:$CC$25,2,FALSE),0)</f>
        <v>2</v>
      </c>
      <c r="K830" s="9">
        <v>550</v>
      </c>
      <c r="L830" s="9">
        <v>100</v>
      </c>
      <c r="M830" s="9">
        <v>60</v>
      </c>
      <c r="N830" s="9"/>
      <c r="O830" s="9"/>
      <c r="P830" s="9"/>
      <c r="Q830" s="9" t="s">
        <v>45</v>
      </c>
      <c r="R830" s="9">
        <v>3</v>
      </c>
      <c r="S830" s="9">
        <v>60</v>
      </c>
      <c r="T830" s="9">
        <f t="shared" si="116"/>
        <v>9.9</v>
      </c>
      <c r="U830" s="9">
        <f t="shared" si="117"/>
        <v>9.9</v>
      </c>
      <c r="V830" s="9"/>
      <c r="W830" s="9" t="s">
        <v>45</v>
      </c>
      <c r="X830" s="9">
        <f>IFERROR(   Table1[[#This Row],[البلوكات /م3]]+Table1[[#This Row],[البواقى
 المنصرفه
/م3]]-Table1[[#This Row],[البواقى
/م3]],0)</f>
        <v>14.780000000000001</v>
      </c>
      <c r="Y830" s="9">
        <f t="shared" si="118"/>
        <v>29.28</v>
      </c>
      <c r="Z830" s="9">
        <v>4</v>
      </c>
      <c r="AA830" s="9">
        <v>0</v>
      </c>
      <c r="AB830" s="9" t="s">
        <v>45</v>
      </c>
      <c r="AC830" s="9">
        <v>14.5</v>
      </c>
      <c r="AD830" s="9">
        <f>IFERROR((Table1[[#This Row],[إجمالى الإستهلاك
/م3]]-Table1[[#This Row],[الكمية 
المنتجة
/م3
 ]]),0)</f>
        <v>4.8800000000000008</v>
      </c>
      <c r="AE830" s="29">
        <f>IFERROR((Table1[[#This Row],[الهالك
/م3]]/Table1[[#This Row],[إجمالى الإستهلاك
/م3]]),0)</f>
        <v>0.33017591339648178</v>
      </c>
      <c r="AF830" s="9">
        <v>9.75</v>
      </c>
      <c r="AG830" s="9">
        <f>IFERROR((Table1[[#This Row],[عدد
البلوكات]]*0.12),"")</f>
        <v>0.48</v>
      </c>
      <c r="AH830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4.95</v>
      </c>
      <c r="AI830" s="9">
        <v>94</v>
      </c>
      <c r="AJ830" s="60">
        <f>IFERROR(Table1[[#This Row],[Plan Hour]]/Table1[[#This Row],[ساعات
العمل
الفعلية]],0)</f>
        <v>5.2659574468085106E-2</v>
      </c>
      <c r="AK830" s="9">
        <f>IFERROR((Table1[[#This Row],[الكمية 
الفعلية
/م3]]-Table1[[#This Row],[الكمية 
المنتجة
/م3
 ]]),"")</f>
        <v>0</v>
      </c>
      <c r="AL830" s="9"/>
      <c r="AM830" s="9"/>
      <c r="AN830" s="9"/>
      <c r="AO830" s="9">
        <v>1.59</v>
      </c>
      <c r="AP830" s="9">
        <v>1.59</v>
      </c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 t="e">
        <f t="shared" si="119"/>
        <v>#DIV/0!</v>
      </c>
      <c r="BC830" s="9"/>
      <c r="BD830" s="9" t="e">
        <f t="shared" si="112"/>
        <v>#DIV/0!</v>
      </c>
      <c r="BE830" s="9"/>
      <c r="BF830" s="9">
        <f t="shared" si="120"/>
        <v>0</v>
      </c>
      <c r="BG830" s="9" t="e">
        <f t="shared" si="115"/>
        <v>#DIV/0!</v>
      </c>
      <c r="CB830"/>
      <c r="CC830"/>
      <c r="CD830"/>
      <c r="CE830" s="83"/>
      <c r="CF830"/>
      <c r="CG830"/>
      <c r="CH830"/>
      <c r="CI830"/>
      <c r="CJ830"/>
      <c r="CK830"/>
      <c r="CL830"/>
      <c r="CM830"/>
      <c r="CN830"/>
      <c r="CO830"/>
      <c r="CP830"/>
    </row>
    <row r="831" spans="1:94" ht="22.5" customHeight="1">
      <c r="A831" s="22">
        <v>44255</v>
      </c>
      <c r="B831" s="3" t="str">
        <f>TEXT(Table1[[#This Row],[Date]],"dddd")</f>
        <v>الأحد</v>
      </c>
      <c r="C831" s="3">
        <f>WEEKNUM(Table1[[#This Row],[Date]],16)</f>
        <v>10</v>
      </c>
      <c r="D831" s="3" t="str">
        <f>TEXT(Table1[[#This Row],[Date]],"mmmm")</f>
        <v>فبراير</v>
      </c>
      <c r="E831" s="3" t="str">
        <f>TEXT(Table1[[#This Row],[Date]],"yyyy")</f>
        <v>2021</v>
      </c>
      <c r="F831" s="3" t="s">
        <v>8</v>
      </c>
      <c r="G831" s="3">
        <v>904</v>
      </c>
      <c r="I831" s="3" t="s">
        <v>92</v>
      </c>
      <c r="J831" s="3">
        <f>IFERROR(VLOOKUP(Table1[[#This Row],[FoamType]],$CB$1:$CC$25,2,FALSE),0)</f>
        <v>0.6</v>
      </c>
      <c r="K831" s="3">
        <v>58</v>
      </c>
      <c r="L831" s="3">
        <v>10</v>
      </c>
      <c r="M831" s="3">
        <v>2</v>
      </c>
      <c r="Q831" s="15">
        <v>10</v>
      </c>
      <c r="R831" s="3">
        <v>600</v>
      </c>
      <c r="S831" s="3">
        <v>2.1</v>
      </c>
      <c r="T831" s="3">
        <f t="shared" si="116"/>
        <v>0.73080000000000001</v>
      </c>
      <c r="U831" s="4">
        <f t="shared" si="117"/>
        <v>0.69599999999999995</v>
      </c>
      <c r="X831" s="4">
        <f>IFERROR(   Table1[[#This Row],[البلوكات /م3]]+Table1[[#This Row],[البواقى
 المنصرفه
/م3]]-Table1[[#This Row],[البواقى
/م3]],0)</f>
        <v>4.2</v>
      </c>
      <c r="Y831" s="21">
        <f t="shared" si="118"/>
        <v>0</v>
      </c>
      <c r="Z831" s="3">
        <v>0</v>
      </c>
      <c r="AA831" s="12">
        <v>4.2</v>
      </c>
      <c r="AB831" s="15">
        <v>10</v>
      </c>
      <c r="AC831" s="20">
        <v>0</v>
      </c>
      <c r="AD831" s="9">
        <f>IFERROR((Table1[[#This Row],[إجمالى الإستهلاك
/م3]]-Table1[[#This Row],[الكمية 
المنتجة
/م3
 ]]),0)</f>
        <v>3.5040000000000004</v>
      </c>
      <c r="AE831" s="29">
        <f>IFERROR((Table1[[#This Row],[الهالك
/م3]]/Table1[[#This Row],[إجمالى الإستهلاك
/م3]]),0)</f>
        <v>0.83428571428571441</v>
      </c>
      <c r="AF831" s="5">
        <v>32.24</v>
      </c>
      <c r="AG831" s="5">
        <f>IFERROR((Table1[[#This Row],[عدد
البلوكات]]*0.12),"")</f>
        <v>0</v>
      </c>
      <c r="AH83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1.1599999999999999</v>
      </c>
      <c r="AJ831" s="59">
        <f>IFERROR(Table1[[#This Row],[Plan Hour]]/Table1[[#This Row],[ساعات
العمل
الفعلية]],0)</f>
        <v>0</v>
      </c>
      <c r="AK831" s="1">
        <f>IFERROR((Table1[[#This Row],[الكمية 
الفعلية
/م3]]-Table1[[#This Row],[الكمية 
المنتجة
/م3
 ]]),"")</f>
        <v>3.4800000000000053E-2</v>
      </c>
      <c r="AU831" s="18"/>
      <c r="AV831" s="18"/>
      <c r="AW831" s="1"/>
      <c r="AX831" s="1"/>
      <c r="AY831" s="1"/>
      <c r="AZ831" s="1"/>
      <c r="BA831" s="1"/>
      <c r="BB831" s="1" t="e">
        <f t="shared" si="119"/>
        <v>#DIV/0!</v>
      </c>
      <c r="BC831" s="1"/>
      <c r="BD831" s="1" t="e">
        <f t="shared" si="112"/>
        <v>#DIV/0!</v>
      </c>
      <c r="BE831" s="1"/>
      <c r="BF831" s="33">
        <f t="shared" si="120"/>
        <v>0</v>
      </c>
      <c r="BG831" s="11" t="e">
        <f t="shared" si="115"/>
        <v>#DIV/0!</v>
      </c>
      <c r="CB831"/>
      <c r="CC831"/>
      <c r="CD831"/>
      <c r="CE831" s="83"/>
      <c r="CF831"/>
      <c r="CG831"/>
      <c r="CH831"/>
      <c r="CI831"/>
      <c r="CJ831"/>
      <c r="CK831"/>
      <c r="CL831"/>
      <c r="CM831"/>
      <c r="CN831"/>
      <c r="CO831"/>
      <c r="CP831"/>
    </row>
    <row r="832" spans="1:94" ht="22.5" customHeight="1">
      <c r="A832" s="22">
        <v>44255</v>
      </c>
      <c r="B832" s="3" t="str">
        <f>TEXT(Table1[[#This Row],[Date]],"dddd")</f>
        <v>الأحد</v>
      </c>
      <c r="C832" s="3">
        <f>WEEKNUM(Table1[[#This Row],[Date]],16)</f>
        <v>10</v>
      </c>
      <c r="D832" s="3" t="str">
        <f>TEXT(Table1[[#This Row],[Date]],"mmmm")</f>
        <v>فبراير</v>
      </c>
      <c r="E832" s="3" t="str">
        <f>TEXT(Table1[[#This Row],[Date]],"yyyy")</f>
        <v>2021</v>
      </c>
      <c r="F832" s="3" t="s">
        <v>8</v>
      </c>
      <c r="G832" s="3">
        <v>734</v>
      </c>
      <c r="I832" s="3" t="s">
        <v>92</v>
      </c>
      <c r="J832" s="3">
        <f>IFERROR(VLOOKUP(Table1[[#This Row],[FoamType]],$CB$1:$CC$25,2,FALSE),0)</f>
        <v>0.6</v>
      </c>
      <c r="K832" s="3">
        <v>25</v>
      </c>
      <c r="L832" s="3">
        <v>7.5</v>
      </c>
      <c r="M832" s="3">
        <v>1</v>
      </c>
      <c r="Q832" s="15">
        <v>12</v>
      </c>
      <c r="R832" s="3">
        <v>12250</v>
      </c>
      <c r="S832" s="3">
        <v>1.1000000000000001</v>
      </c>
      <c r="T832" s="3">
        <f t="shared" si="116"/>
        <v>2.5265624999999998</v>
      </c>
      <c r="U832" s="4">
        <f t="shared" si="117"/>
        <v>2.296875</v>
      </c>
      <c r="W832" s="4">
        <v>15</v>
      </c>
      <c r="X832" s="4">
        <f>IFERROR(   Table1[[#This Row],[البلوكات /م3]]+Table1[[#This Row],[البواقى
 المنصرفه
/م3]]-Table1[[#This Row],[البواقى
/م3]],0)</f>
        <v>3.4200000000000004</v>
      </c>
      <c r="Y832" s="21">
        <f t="shared" si="118"/>
        <v>7.32</v>
      </c>
      <c r="Z832" s="3">
        <v>1</v>
      </c>
      <c r="AA832" s="12">
        <v>0</v>
      </c>
      <c r="AB832" s="15">
        <v>15</v>
      </c>
      <c r="AC832" s="20">
        <v>3.9</v>
      </c>
      <c r="AD832" s="9">
        <f>IFERROR((Table1[[#This Row],[إجمالى الإستهلاك
/م3]]-Table1[[#This Row],[الكمية 
المنتجة
/م3
 ]]),0)</f>
        <v>1.1231250000000004</v>
      </c>
      <c r="AE832" s="29">
        <f>IFERROR((Table1[[#This Row],[الهالك
/م3]]/Table1[[#This Row],[إجمالى الإستهلاك
/م3]]),0)</f>
        <v>0.32839912280701761</v>
      </c>
      <c r="AF832" s="5">
        <v>27.32</v>
      </c>
      <c r="AG832" s="5">
        <f>IFERROR((Table1[[#This Row],[عدد
البلوكات]]*0.12),"")</f>
        <v>0.12</v>
      </c>
      <c r="AH83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3.828125</v>
      </c>
      <c r="AJ832" s="59">
        <f>IFERROR(Table1[[#This Row],[Plan Hour]]/Table1[[#This Row],[ساعات
العمل
الفعلية]],0)</f>
        <v>0</v>
      </c>
      <c r="AK832" s="1">
        <f>IFERROR((Table1[[#This Row],[الكمية 
الفعلية
/م3]]-Table1[[#This Row],[الكمية 
المنتجة
/م3
 ]]),"")</f>
        <v>0.22968749999999982</v>
      </c>
      <c r="AU832" s="18"/>
      <c r="AV832" s="18"/>
      <c r="AW832" s="1"/>
      <c r="AX832" s="1"/>
      <c r="AY832" s="1"/>
      <c r="AZ832" s="1"/>
      <c r="BA832" s="1"/>
      <c r="BB832" s="1" t="e">
        <f t="shared" si="119"/>
        <v>#DIV/0!</v>
      </c>
      <c r="BC832" s="1"/>
      <c r="BD832" s="1" t="e">
        <f t="shared" ref="BD832:BD897" si="121">(7.32-(BE832*BC832))/BE832</f>
        <v>#DIV/0!</v>
      </c>
      <c r="BE832" s="1"/>
      <c r="BF832" s="33">
        <f t="shared" si="120"/>
        <v>0</v>
      </c>
      <c r="BG832" s="11" t="e">
        <f t="shared" si="115"/>
        <v>#DIV/0!</v>
      </c>
      <c r="CB832"/>
      <c r="CC832"/>
      <c r="CD832"/>
      <c r="CE832" s="83"/>
      <c r="CF832"/>
      <c r="CG832"/>
      <c r="CH832"/>
      <c r="CI832"/>
      <c r="CJ832"/>
      <c r="CK832"/>
      <c r="CL832"/>
      <c r="CM832"/>
      <c r="CN832"/>
      <c r="CO832"/>
      <c r="CP832"/>
    </row>
    <row r="833" spans="1:94" ht="22.5" customHeight="1">
      <c r="A833" s="22">
        <v>44255</v>
      </c>
      <c r="B833" s="3" t="str">
        <f>TEXT(Table1[[#This Row],[Date]],"dddd")</f>
        <v>الأحد</v>
      </c>
      <c r="C833" s="3">
        <f>WEEKNUM(Table1[[#This Row],[Date]],16)</f>
        <v>10</v>
      </c>
      <c r="D833" s="3" t="str">
        <f>TEXT(Table1[[#This Row],[Date]],"mmmm")</f>
        <v>فبراير</v>
      </c>
      <c r="E833" s="3" t="str">
        <f>TEXT(Table1[[#This Row],[Date]],"yyyy")</f>
        <v>2021</v>
      </c>
      <c r="F833" s="3" t="s">
        <v>8</v>
      </c>
      <c r="G833" s="3">
        <v>3</v>
      </c>
      <c r="I833" s="3" t="s">
        <v>92</v>
      </c>
      <c r="J833" s="3">
        <f>IFERROR(VLOOKUP(Table1[[#This Row],[FoamType]],$CB$1:$CC$25,2,FALSE),0)</f>
        <v>0.6</v>
      </c>
      <c r="K833" s="3">
        <v>62.5</v>
      </c>
      <c r="L833" s="3">
        <v>61.5</v>
      </c>
      <c r="M833" s="3">
        <v>4</v>
      </c>
      <c r="Q833" s="15">
        <v>12</v>
      </c>
      <c r="R833" s="3">
        <v>90</v>
      </c>
      <c r="S833" s="3">
        <v>4.0999999999999996</v>
      </c>
      <c r="T833" s="3">
        <f t="shared" si="116"/>
        <v>1.4183437499999998</v>
      </c>
      <c r="U833" s="4">
        <f t="shared" si="117"/>
        <v>1.38375</v>
      </c>
      <c r="X833" s="4">
        <f>IFERROR(   Table1[[#This Row],[البلوكات /م3]]+Table1[[#This Row],[البواقى
 المنصرفه
/م3]]-Table1[[#This Row],[البواقى
/م3]],0)</f>
        <v>2.4</v>
      </c>
      <c r="Y833" s="21">
        <f t="shared" si="118"/>
        <v>0</v>
      </c>
      <c r="Z833" s="3">
        <v>0</v>
      </c>
      <c r="AA833" s="12">
        <v>2.4</v>
      </c>
      <c r="AB833" s="15">
        <v>12</v>
      </c>
      <c r="AC833" s="20">
        <v>0</v>
      </c>
      <c r="AD833" s="9">
        <f>IFERROR((Table1[[#This Row],[إجمالى الإستهلاك
/م3]]-Table1[[#This Row],[الكمية 
المنتجة
/م3
 ]]),0)</f>
        <v>1.0162499999999999</v>
      </c>
      <c r="AE833" s="29">
        <f>IFERROR((Table1[[#This Row],[الهالك
/م3]]/Table1[[#This Row],[إجمالى الإستهلاك
/م3]]),0)</f>
        <v>0.42343749999999997</v>
      </c>
      <c r="AG833" s="5">
        <f>IFERROR((Table1[[#This Row],[عدد
البلوكات]]*0.12),"")</f>
        <v>0</v>
      </c>
      <c r="AH83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2.3062500000000004</v>
      </c>
      <c r="AJ833" s="59">
        <f>IFERROR(Table1[[#This Row],[Plan Hour]]/Table1[[#This Row],[ساعات
العمل
الفعلية]],0)</f>
        <v>0</v>
      </c>
      <c r="AK833" s="1">
        <f>IFERROR((Table1[[#This Row],[الكمية 
الفعلية
/م3]]-Table1[[#This Row],[الكمية 
المنتجة
/م3
 ]]),"")</f>
        <v>3.4593749999999757E-2</v>
      </c>
      <c r="AU833" s="18"/>
      <c r="AV833" s="18"/>
      <c r="AW833" s="1"/>
      <c r="AX833" s="1"/>
      <c r="AY833" s="1"/>
      <c r="AZ833" s="1"/>
      <c r="BA833" s="1"/>
      <c r="BB833" s="1" t="e">
        <f t="shared" si="119"/>
        <v>#DIV/0!</v>
      </c>
      <c r="BC833" s="1"/>
      <c r="BD833" s="1" t="e">
        <f t="shared" si="121"/>
        <v>#DIV/0!</v>
      </c>
      <c r="BE833" s="1"/>
      <c r="BF833" s="33">
        <f t="shared" si="120"/>
        <v>0</v>
      </c>
      <c r="BG833" s="11" t="e">
        <f t="shared" si="115"/>
        <v>#DIV/0!</v>
      </c>
      <c r="CB833"/>
      <c r="CC833"/>
      <c r="CD833"/>
      <c r="CE833" s="83"/>
      <c r="CF833"/>
      <c r="CG833"/>
      <c r="CH833"/>
      <c r="CI833"/>
      <c r="CJ833"/>
      <c r="CK833"/>
      <c r="CL833"/>
      <c r="CM833"/>
      <c r="CN833"/>
      <c r="CO833"/>
      <c r="CP833"/>
    </row>
    <row r="834" spans="1:94" ht="22.5" customHeight="1">
      <c r="A834" s="22">
        <v>44255</v>
      </c>
      <c r="B834" s="3" t="str">
        <f>TEXT(Table1[[#This Row],[Date]],"dddd")</f>
        <v>الأحد</v>
      </c>
      <c r="C834" s="3">
        <f>WEEKNUM(Table1[[#This Row],[Date]],16)</f>
        <v>10</v>
      </c>
      <c r="D834" s="3" t="str">
        <f>TEXT(Table1[[#This Row],[Date]],"mmmm")</f>
        <v>فبراير</v>
      </c>
      <c r="E834" s="3" t="str">
        <f>TEXT(Table1[[#This Row],[Date]],"yyyy")</f>
        <v>2021</v>
      </c>
      <c r="F834" s="3" t="s">
        <v>8</v>
      </c>
      <c r="G834" s="3">
        <v>3</v>
      </c>
      <c r="I834" s="3" t="s">
        <v>92</v>
      </c>
      <c r="J834" s="3">
        <f>IFERROR(VLOOKUP(Table1[[#This Row],[FoamType]],$CB$1:$CC$25,2,FALSE),0)</f>
        <v>0.6</v>
      </c>
      <c r="K834" s="3">
        <v>100</v>
      </c>
      <c r="L834" s="3">
        <v>100</v>
      </c>
      <c r="M834" s="3">
        <v>1</v>
      </c>
      <c r="Q834" s="15">
        <v>12</v>
      </c>
      <c r="R834" s="3">
        <v>10</v>
      </c>
      <c r="S834" s="3">
        <v>1.1000000000000001</v>
      </c>
      <c r="T834" s="3">
        <f t="shared" si="116"/>
        <v>0.11000000000000001</v>
      </c>
      <c r="U834" s="4">
        <f t="shared" si="117"/>
        <v>0.1</v>
      </c>
      <c r="X834" s="4">
        <f>IFERROR(   Table1[[#This Row],[البلوكات /م3]]+Table1[[#This Row],[البواقى
 المنصرفه
/م3]]-Table1[[#This Row],[البواقى
/م3]],0)</f>
        <v>0</v>
      </c>
      <c r="Y834" s="21">
        <f t="shared" si="118"/>
        <v>0</v>
      </c>
      <c r="AB834" s="15"/>
      <c r="AD834" s="9">
        <f>IFERROR((Table1[[#This Row],[إجمالى الإستهلاك
/م3]]-Table1[[#This Row],[الكمية 
المنتجة
/م3
 ]]),0)</f>
        <v>-0.1</v>
      </c>
      <c r="AE834" s="29">
        <f>IFERROR((Table1[[#This Row],[الهالك
/م3]]/Table1[[#This Row],[إجمالى الإستهلاك
/م3]]),0)</f>
        <v>0</v>
      </c>
      <c r="AG834" s="5">
        <f>IFERROR((Table1[[#This Row],[عدد
البلوكات]]*0.12),"")</f>
        <v>0</v>
      </c>
      <c r="AH83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0.16666666666666669</v>
      </c>
      <c r="AJ834" s="59">
        <f>IFERROR(Table1[[#This Row],[Plan Hour]]/Table1[[#This Row],[ساعات
العمل
الفعلية]],0)</f>
        <v>0</v>
      </c>
      <c r="AK834" s="1">
        <f>IFERROR((Table1[[#This Row],[الكمية 
الفعلية
/م3]]-Table1[[#This Row],[الكمية 
المنتجة
/م3
 ]]),"")</f>
        <v>1.0000000000000009E-2</v>
      </c>
      <c r="AU834" s="18"/>
      <c r="AV834" s="18"/>
      <c r="AW834" s="1"/>
      <c r="AX834" s="1"/>
      <c r="AY834" s="1"/>
      <c r="AZ834" s="1"/>
      <c r="BA834" s="1"/>
      <c r="BB834" s="1" t="e">
        <f t="shared" si="119"/>
        <v>#DIV/0!</v>
      </c>
      <c r="BC834" s="1"/>
      <c r="BD834" s="1" t="e">
        <f t="shared" si="121"/>
        <v>#DIV/0!</v>
      </c>
      <c r="BE834" s="1"/>
      <c r="BF834" s="33">
        <f t="shared" si="120"/>
        <v>0</v>
      </c>
      <c r="BG834" s="11" t="e">
        <f t="shared" si="115"/>
        <v>#DIV/0!</v>
      </c>
      <c r="CB834"/>
      <c r="CC834"/>
      <c r="CD834"/>
      <c r="CE834" s="83"/>
      <c r="CF834"/>
      <c r="CG834"/>
      <c r="CH834"/>
      <c r="CI834"/>
      <c r="CJ834"/>
      <c r="CK834"/>
      <c r="CL834"/>
      <c r="CM834"/>
      <c r="CN834"/>
      <c r="CO834"/>
      <c r="CP834"/>
    </row>
    <row r="835" spans="1:94" ht="22.5" customHeight="1">
      <c r="A835" s="22">
        <v>44255</v>
      </c>
      <c r="B835" s="3" t="str">
        <f>TEXT(Table1[[#This Row],[Date]],"dddd")</f>
        <v>الأحد</v>
      </c>
      <c r="C835" s="3">
        <f>WEEKNUM(Table1[[#This Row],[Date]],16)</f>
        <v>10</v>
      </c>
      <c r="D835" s="3" t="str">
        <f>TEXT(Table1[[#This Row],[Date]],"mmmm")</f>
        <v>فبراير</v>
      </c>
      <c r="E835" s="3" t="str">
        <f>TEXT(Table1[[#This Row],[Date]],"yyyy")</f>
        <v>2021</v>
      </c>
      <c r="F835" s="3" t="s">
        <v>8</v>
      </c>
      <c r="G835" s="3">
        <v>844</v>
      </c>
      <c r="I835" s="3" t="s">
        <v>96</v>
      </c>
      <c r="J835" s="3">
        <f>IFERROR(VLOOKUP(Table1[[#This Row],[FoamType]],$CB$1:$CC$25,2,FALSE),0)</f>
        <v>200</v>
      </c>
      <c r="K835" s="3">
        <v>32.5</v>
      </c>
      <c r="L835" s="3">
        <v>24</v>
      </c>
      <c r="M835" s="3">
        <v>2.4</v>
      </c>
      <c r="Q835" s="15">
        <v>12</v>
      </c>
      <c r="R835" s="3">
        <v>600</v>
      </c>
      <c r="S835" s="3">
        <v>2.6</v>
      </c>
      <c r="T835" s="3">
        <f t="shared" si="116"/>
        <v>1.2168000000000001</v>
      </c>
      <c r="U835" s="4">
        <f>K835*L835*M835*R835/1000000</f>
        <v>1.1232</v>
      </c>
      <c r="X835" s="4">
        <f>IFERROR(   Table1[[#This Row],[البلوكات /م3]]+Table1[[#This Row],[البواقى
 المنصرفه
/م3]]-Table1[[#This Row],[البواقى
/م3]],0)</f>
        <v>1.3</v>
      </c>
      <c r="Y835" s="21">
        <f t="shared" si="118"/>
        <v>0</v>
      </c>
      <c r="Z835" s="3">
        <v>0</v>
      </c>
      <c r="AA835" s="12">
        <v>1.3</v>
      </c>
      <c r="AB835" s="15">
        <v>15</v>
      </c>
      <c r="AC835" s="20">
        <v>0</v>
      </c>
      <c r="AD835" s="9">
        <f>IFERROR((Table1[[#This Row],[إجمالى الإستهلاك
/م3]]-Table1[[#This Row],[الكمية 
المنتجة
/م3
 ]]),0)</f>
        <v>0.17680000000000007</v>
      </c>
      <c r="AE835" s="29">
        <f>IFERROR((Table1[[#This Row],[الهالك
/م3]]/Table1[[#This Row],[إجمالى الإستهلاك
/م3]]),0)</f>
        <v>0.13600000000000004</v>
      </c>
      <c r="AG835" s="5">
        <f>IFERROR((Table1[[#This Row],[عدد
البلوكات]]*0.12),"")</f>
        <v>0</v>
      </c>
      <c r="AH83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</v>
      </c>
      <c r="AJ835" s="59">
        <f>IFERROR(Table1[[#This Row],[Plan Hour]]/Table1[[#This Row],[ساعات
العمل
الفعلية]],0)</f>
        <v>0</v>
      </c>
      <c r="AK835" s="1">
        <f>IFERROR((Table1[[#This Row],[الكمية 
الفعلية
/م3]]-Table1[[#This Row],[الكمية 
المنتجة
/م3
 ]]),"")</f>
        <v>9.3600000000000128E-2</v>
      </c>
      <c r="AU835" s="18"/>
      <c r="AV835" s="18"/>
      <c r="AW835" s="1"/>
      <c r="AX835" s="1"/>
      <c r="AY835" s="1"/>
      <c r="AZ835" s="1"/>
      <c r="BA835" s="1"/>
      <c r="BB835" s="1" t="e">
        <f t="shared" si="119"/>
        <v>#DIV/0!</v>
      </c>
      <c r="BC835" s="1"/>
      <c r="BD835" s="1" t="e">
        <f t="shared" si="121"/>
        <v>#DIV/0!</v>
      </c>
      <c r="BE835" s="1"/>
      <c r="BF835" s="33">
        <f t="shared" si="120"/>
        <v>0</v>
      </c>
      <c r="BG835" s="11" t="e">
        <f t="shared" si="115"/>
        <v>#DIV/0!</v>
      </c>
      <c r="CB835"/>
      <c r="CC835"/>
      <c r="CD835"/>
      <c r="CE835" s="83"/>
      <c r="CF835"/>
      <c r="CG835"/>
      <c r="CH835"/>
      <c r="CI835"/>
      <c r="CJ835"/>
      <c r="CK835"/>
      <c r="CL835"/>
      <c r="CM835"/>
      <c r="CN835"/>
      <c r="CO835"/>
      <c r="CP835"/>
    </row>
    <row r="836" spans="1:94" ht="22.5" customHeight="1">
      <c r="A836" s="22">
        <v>44255</v>
      </c>
      <c r="B836" s="3" t="str">
        <f>TEXT(Table1[[#This Row],[Date]],"dddd")</f>
        <v>الأحد</v>
      </c>
      <c r="C836" s="3">
        <f>WEEKNUM(Table1[[#This Row],[Date]],16)</f>
        <v>10</v>
      </c>
      <c r="D836" s="3" t="str">
        <f>TEXT(Table1[[#This Row],[Date]],"mmmm")</f>
        <v>فبراير</v>
      </c>
      <c r="E836" s="3" t="str">
        <f>TEXT(Table1[[#This Row],[Date]],"yyyy")</f>
        <v>2021</v>
      </c>
      <c r="F836" s="3" t="s">
        <v>8</v>
      </c>
      <c r="G836" s="3">
        <v>963</v>
      </c>
      <c r="I836" s="3" t="s">
        <v>87</v>
      </c>
      <c r="J836" s="3">
        <f>IFERROR(VLOOKUP(Table1[[#This Row],[FoamType]],$CB$1:$CC$25,2,FALSE),0)</f>
        <v>2</v>
      </c>
      <c r="K836" s="3">
        <v>185</v>
      </c>
      <c r="L836" s="3">
        <v>85</v>
      </c>
      <c r="M836" s="3">
        <v>40</v>
      </c>
      <c r="Q836" s="15" t="s">
        <v>45</v>
      </c>
      <c r="R836" s="3">
        <v>3</v>
      </c>
      <c r="S836" s="3">
        <v>40</v>
      </c>
      <c r="T836" s="3">
        <f t="shared" si="116"/>
        <v>1.887</v>
      </c>
      <c r="U836" s="4">
        <f t="shared" si="117"/>
        <v>1.887</v>
      </c>
      <c r="X836" s="4">
        <f>IFERROR(   Table1[[#This Row],[البلوكات /م3]]+Table1[[#This Row],[البواقى
 المنصرفه
/م3]]-Table1[[#This Row],[البواقى
/م3]],0)</f>
        <v>0</v>
      </c>
      <c r="Y836" s="21">
        <f t="shared" si="118"/>
        <v>0</v>
      </c>
      <c r="AB836" s="15"/>
      <c r="AD836" s="9">
        <f>IFERROR((Table1[[#This Row],[إجمالى الإستهلاك
/م3]]-Table1[[#This Row],[الكمية 
المنتجة
/م3
 ]]),0)</f>
        <v>-1.887</v>
      </c>
      <c r="AE836" s="29">
        <f>IFERROR((Table1[[#This Row],[الهالك
/م3]]/Table1[[#This Row],[إجمالى الإستهلاك
/م3]]),0)</f>
        <v>0</v>
      </c>
      <c r="AG836" s="5">
        <f>IFERROR((Table1[[#This Row],[عدد
البلوكات]]*0.12),"")</f>
        <v>0</v>
      </c>
      <c r="AH83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0.94350000000000001</v>
      </c>
      <c r="AJ836" s="59">
        <f>IFERROR(Table1[[#This Row],[Plan Hour]]/Table1[[#This Row],[ساعات
العمل
الفعلية]],0)</f>
        <v>0</v>
      </c>
      <c r="AK836" s="1">
        <f>IFERROR((Table1[[#This Row],[الكمية 
الفعلية
/م3]]-Table1[[#This Row],[الكمية 
المنتجة
/م3
 ]]),"")</f>
        <v>0</v>
      </c>
      <c r="AU836" s="18"/>
      <c r="AV836" s="18"/>
      <c r="AW836" s="1"/>
      <c r="AX836" s="1"/>
      <c r="AY836" s="1"/>
      <c r="AZ836" s="1"/>
      <c r="BA836" s="1"/>
      <c r="BB836" s="1" t="e">
        <f t="shared" si="119"/>
        <v>#DIV/0!</v>
      </c>
      <c r="BC836" s="1"/>
      <c r="BD836" s="1" t="e">
        <f t="shared" si="121"/>
        <v>#DIV/0!</v>
      </c>
      <c r="BE836" s="1"/>
      <c r="BF836" s="33">
        <f t="shared" si="120"/>
        <v>0</v>
      </c>
      <c r="BG836" s="11" t="e">
        <f t="shared" si="115"/>
        <v>#DIV/0!</v>
      </c>
      <c r="CB836"/>
      <c r="CC836"/>
      <c r="CD836"/>
      <c r="CE836" s="83"/>
      <c r="CF836"/>
      <c r="CG836"/>
      <c r="CH836"/>
      <c r="CI836"/>
      <c r="CJ836"/>
      <c r="CK836"/>
      <c r="CL836"/>
      <c r="CM836"/>
      <c r="CN836"/>
      <c r="CO836"/>
      <c r="CP836"/>
    </row>
    <row r="837" spans="1:94" ht="22.5" customHeight="1">
      <c r="A837" s="22">
        <v>44255</v>
      </c>
      <c r="B837" s="3" t="str">
        <f>TEXT(Table1[[#This Row],[Date]],"dddd")</f>
        <v>الأحد</v>
      </c>
      <c r="C837" s="3">
        <f>WEEKNUM(Table1[[#This Row],[Date]],16)</f>
        <v>10</v>
      </c>
      <c r="D837" s="3" t="str">
        <f>TEXT(Table1[[#This Row],[Date]],"mmmm")</f>
        <v>فبراير</v>
      </c>
      <c r="E837" s="3" t="str">
        <f>TEXT(Table1[[#This Row],[Date]],"yyyy")</f>
        <v>2021</v>
      </c>
      <c r="F837" s="3" t="s">
        <v>8</v>
      </c>
      <c r="G837" s="3">
        <v>963</v>
      </c>
      <c r="I837" s="3" t="s">
        <v>87</v>
      </c>
      <c r="J837" s="3">
        <f>IFERROR(VLOOKUP(Table1[[#This Row],[FoamType]],$CB$1:$CC$25,2,FALSE),0)</f>
        <v>2</v>
      </c>
      <c r="K837" s="3">
        <v>185</v>
      </c>
      <c r="L837" s="3">
        <v>100</v>
      </c>
      <c r="M837" s="3">
        <v>20</v>
      </c>
      <c r="Q837" s="15" t="s">
        <v>45</v>
      </c>
      <c r="R837" s="3">
        <v>2</v>
      </c>
      <c r="S837" s="3">
        <v>20</v>
      </c>
      <c r="T837" s="3">
        <f t="shared" si="116"/>
        <v>0.74</v>
      </c>
      <c r="U837" s="4">
        <f t="shared" si="117"/>
        <v>0.74</v>
      </c>
      <c r="X837" s="4">
        <f>IFERROR(   Table1[[#This Row],[البلوكات /م3]]+Table1[[#This Row],[البواقى
 المنصرفه
/م3]]-Table1[[#This Row],[البواقى
/م3]],0)</f>
        <v>0</v>
      </c>
      <c r="Y837" s="21">
        <f t="shared" si="118"/>
        <v>0</v>
      </c>
      <c r="AB837" s="15"/>
      <c r="AD837" s="9">
        <f>IFERROR((Table1[[#This Row],[إجمالى الإستهلاك
/م3]]-Table1[[#This Row],[الكمية 
المنتجة
/م3
 ]]),0)</f>
        <v>-0.74</v>
      </c>
      <c r="AE837" s="29">
        <f>IFERROR((Table1[[#This Row],[الهالك
/م3]]/Table1[[#This Row],[إجمالى الإستهلاك
/م3]]),0)</f>
        <v>0</v>
      </c>
      <c r="AG837" s="5">
        <f>IFERROR((Table1[[#This Row],[عدد
البلوكات]]*0.12),"")</f>
        <v>0</v>
      </c>
      <c r="AH83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0.37</v>
      </c>
      <c r="AJ837" s="59">
        <f>IFERROR(Table1[[#This Row],[Plan Hour]]/Table1[[#This Row],[ساعات
العمل
الفعلية]],0)</f>
        <v>0</v>
      </c>
      <c r="AK837" s="1">
        <f>IFERROR((Table1[[#This Row],[الكمية 
الفعلية
/م3]]-Table1[[#This Row],[الكمية 
المنتجة
/م3
 ]]),"")</f>
        <v>0</v>
      </c>
      <c r="AU837" s="18"/>
      <c r="AV837" s="18"/>
      <c r="AW837" s="1"/>
      <c r="AX837" s="1"/>
      <c r="AY837" s="1"/>
      <c r="AZ837" s="1"/>
      <c r="BA837" s="1"/>
      <c r="BB837" s="1" t="e">
        <f t="shared" si="119"/>
        <v>#DIV/0!</v>
      </c>
      <c r="BC837" s="1"/>
      <c r="BD837" s="1" t="e">
        <f t="shared" si="121"/>
        <v>#DIV/0!</v>
      </c>
      <c r="BE837" s="1"/>
      <c r="BF837" s="33">
        <f t="shared" si="120"/>
        <v>0</v>
      </c>
      <c r="BG837" s="11" t="e">
        <f t="shared" si="115"/>
        <v>#DIV/0!</v>
      </c>
      <c r="CB837"/>
      <c r="CC837"/>
      <c r="CD837"/>
      <c r="CE837" s="83"/>
      <c r="CF837"/>
      <c r="CG837"/>
      <c r="CH837"/>
      <c r="CI837"/>
      <c r="CJ837"/>
      <c r="CK837"/>
      <c r="CL837"/>
      <c r="CM837"/>
      <c r="CN837"/>
      <c r="CO837"/>
      <c r="CP837"/>
    </row>
    <row r="838" spans="1:94" ht="22.5" customHeight="1">
      <c r="A838" s="22">
        <v>44255</v>
      </c>
      <c r="B838" s="3" t="str">
        <f>TEXT(Table1[[#This Row],[Date]],"dddd")</f>
        <v>الأحد</v>
      </c>
      <c r="C838" s="3">
        <f>WEEKNUM(Table1[[#This Row],[Date]],16)</f>
        <v>10</v>
      </c>
      <c r="D838" s="3" t="str">
        <f>TEXT(Table1[[#This Row],[Date]],"mmmm")</f>
        <v>فبراير</v>
      </c>
      <c r="E838" s="3" t="str">
        <f>TEXT(Table1[[#This Row],[Date]],"yyyy")</f>
        <v>2021</v>
      </c>
      <c r="F838" s="3" t="s">
        <v>8</v>
      </c>
      <c r="G838" s="3">
        <v>839</v>
      </c>
      <c r="I838" s="3" t="s">
        <v>92</v>
      </c>
      <c r="J838" s="3">
        <f>IFERROR(VLOOKUP(Table1[[#This Row],[FoamType]],$CB$1:$CC$25,2,FALSE),0)</f>
        <v>0.6</v>
      </c>
      <c r="K838" s="3">
        <v>32</v>
      </c>
      <c r="L838" s="3">
        <v>22</v>
      </c>
      <c r="M838" s="3">
        <v>0.8</v>
      </c>
      <c r="Q838" s="15">
        <v>8</v>
      </c>
      <c r="R838" s="3">
        <v>14205</v>
      </c>
      <c r="S838" s="3">
        <v>1</v>
      </c>
      <c r="T838" s="3">
        <f t="shared" si="116"/>
        <v>10.00032</v>
      </c>
      <c r="U838" s="4">
        <v>8</v>
      </c>
      <c r="X838" s="4">
        <f>IFERROR(   Table1[[#This Row],[البلوكات /م3]]+Table1[[#This Row],[البواقى
 المنصرفه
/م3]]-Table1[[#This Row],[البواقى
/م3]],0)</f>
        <v>8.65</v>
      </c>
      <c r="Y838" s="21">
        <f t="shared" si="118"/>
        <v>0</v>
      </c>
      <c r="Z838" s="3">
        <v>0</v>
      </c>
      <c r="AA838" s="12">
        <v>8.65</v>
      </c>
      <c r="AB838" s="15">
        <v>8</v>
      </c>
      <c r="AC838" s="20">
        <v>0</v>
      </c>
      <c r="AD838" s="9">
        <f>IFERROR((Table1[[#This Row],[إجمالى الإستهلاك
/م3]]-Table1[[#This Row],[الكمية 
المنتجة
/م3
 ]]),0)</f>
        <v>0.65000000000000036</v>
      </c>
      <c r="AE838" s="29">
        <f>IFERROR((Table1[[#This Row],[الهالك
/م3]]/Table1[[#This Row],[إجمالى الإستهلاك
/م3]]),0)</f>
        <v>7.5144508670520263E-2</v>
      </c>
      <c r="AG838" s="5">
        <f>IFERROR((Table1[[#This Row],[عدد
البلوكات]]*0.12),"")</f>
        <v>0</v>
      </c>
      <c r="AH83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13.333333333333334</v>
      </c>
      <c r="AJ838" s="59">
        <f>IFERROR(Table1[[#This Row],[Plan Hour]]/Table1[[#This Row],[ساعات
العمل
الفعلية]],0)</f>
        <v>0</v>
      </c>
      <c r="AK838" s="1">
        <f>IFERROR((Table1[[#This Row],[الكمية 
الفعلية
/م3]]-Table1[[#This Row],[الكمية 
المنتجة
/م3
 ]]),"")</f>
        <v>2.0003200000000003</v>
      </c>
      <c r="AU838" s="18"/>
      <c r="AV838" s="18"/>
      <c r="AW838" s="1"/>
      <c r="AX838" s="1"/>
      <c r="AY838" s="1"/>
      <c r="AZ838" s="1"/>
      <c r="BA838" s="1"/>
      <c r="BB838" s="1" t="e">
        <f t="shared" si="119"/>
        <v>#DIV/0!</v>
      </c>
      <c r="BC838" s="1"/>
      <c r="BD838" s="1" t="e">
        <f t="shared" si="121"/>
        <v>#DIV/0!</v>
      </c>
      <c r="BE838" s="1"/>
      <c r="BF838" s="33">
        <f t="shared" si="120"/>
        <v>0</v>
      </c>
      <c r="BG838" s="11" t="e">
        <f t="shared" si="115"/>
        <v>#DIV/0!</v>
      </c>
      <c r="CB838"/>
      <c r="CC838"/>
      <c r="CD838"/>
      <c r="CE838" s="83"/>
      <c r="CF838"/>
      <c r="CG838"/>
      <c r="CH838"/>
      <c r="CI838"/>
      <c r="CJ838"/>
      <c r="CK838"/>
      <c r="CL838"/>
      <c r="CM838"/>
      <c r="CN838"/>
      <c r="CO838"/>
      <c r="CP838"/>
    </row>
    <row r="839" spans="1:94" ht="22.5" customHeight="1">
      <c r="A839" s="22">
        <v>44255</v>
      </c>
      <c r="B839" s="3" t="str">
        <f>TEXT(Table1[[#This Row],[Date]],"dddd")</f>
        <v>الأحد</v>
      </c>
      <c r="C839" s="3">
        <f>WEEKNUM(Table1[[#This Row],[Date]],16)</f>
        <v>10</v>
      </c>
      <c r="D839" s="3" t="str">
        <f>TEXT(Table1[[#This Row],[Date]],"mmmm")</f>
        <v>فبراير</v>
      </c>
      <c r="E839" s="3" t="str">
        <f>TEXT(Table1[[#This Row],[Date]],"yyyy")</f>
        <v>2021</v>
      </c>
      <c r="F839" s="3" t="s">
        <v>8</v>
      </c>
      <c r="G839" s="3">
        <v>904</v>
      </c>
      <c r="I839" s="3" t="s">
        <v>92</v>
      </c>
      <c r="J839" s="3">
        <f>IFERROR(VLOOKUP(Table1[[#This Row],[FoamType]],$CB$1:$CC$25,2,FALSE),0)</f>
        <v>0.6</v>
      </c>
      <c r="K839" s="3">
        <v>78</v>
      </c>
      <c r="L839" s="3">
        <v>10</v>
      </c>
      <c r="M839" s="3">
        <v>2</v>
      </c>
      <c r="Q839" s="15">
        <v>12</v>
      </c>
      <c r="R839" s="3">
        <v>500</v>
      </c>
      <c r="S839" s="3">
        <v>2.1</v>
      </c>
      <c r="T839" s="3">
        <f t="shared" si="116"/>
        <v>0.81899999999999995</v>
      </c>
      <c r="U839" s="4">
        <f t="shared" si="117"/>
        <v>0.78</v>
      </c>
      <c r="X839" s="4">
        <f>IFERROR(   Table1[[#This Row],[البلوكات /م3]]+Table1[[#This Row],[البواقى
 المنصرفه
/م3]]-Table1[[#This Row],[البواقى
/م3]],0)</f>
        <v>0</v>
      </c>
      <c r="Y839" s="21">
        <f t="shared" si="118"/>
        <v>0</v>
      </c>
      <c r="AB839" s="15"/>
      <c r="AD839" s="9">
        <f>IFERROR((Table1[[#This Row],[إجمالى الإستهلاك
/م3]]-Table1[[#This Row],[الكمية 
المنتجة
/م3
 ]]),0)</f>
        <v>-0.78</v>
      </c>
      <c r="AE839" s="29">
        <f>IFERROR((Table1[[#This Row],[الهالك
/م3]]/Table1[[#This Row],[إجمالى الإستهلاك
/م3]]),0)</f>
        <v>0</v>
      </c>
      <c r="AG839" s="5">
        <f>IFERROR((Table1[[#This Row],[عدد
البلوكات]]*0.12),"")</f>
        <v>0</v>
      </c>
      <c r="AH83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</v>
      </c>
      <c r="AJ839" s="59">
        <f>IFERROR(Table1[[#This Row],[Plan Hour]]/Table1[[#This Row],[ساعات
العمل
الفعلية]],0)</f>
        <v>0</v>
      </c>
      <c r="AK839" s="1">
        <f>IFERROR((Table1[[#This Row],[الكمية 
الفعلية
/م3]]-Table1[[#This Row],[الكمية 
المنتجة
/م3
 ]]),"")</f>
        <v>3.8999999999999924E-2</v>
      </c>
      <c r="AU839" s="18"/>
      <c r="AV839" s="18"/>
      <c r="AW839" s="1"/>
      <c r="AX839" s="1"/>
      <c r="AY839" s="1"/>
      <c r="AZ839" s="1"/>
      <c r="BA839" s="1"/>
      <c r="BB839" s="1" t="e">
        <f t="shared" si="119"/>
        <v>#DIV/0!</v>
      </c>
      <c r="BC839" s="1"/>
      <c r="BD839" s="1" t="e">
        <f t="shared" si="121"/>
        <v>#DIV/0!</v>
      </c>
      <c r="BE839" s="1"/>
      <c r="BF839" s="33">
        <f t="shared" si="120"/>
        <v>0</v>
      </c>
      <c r="BG839" s="11" t="e">
        <f t="shared" si="115"/>
        <v>#DIV/0!</v>
      </c>
      <c r="CB839"/>
      <c r="CC839"/>
      <c r="CD839"/>
      <c r="CE839" s="83"/>
      <c r="CF839"/>
      <c r="CG839"/>
      <c r="CH839"/>
      <c r="CI839"/>
      <c r="CJ839"/>
      <c r="CK839"/>
      <c r="CL839"/>
      <c r="CM839"/>
      <c r="CN839"/>
      <c r="CO839"/>
      <c r="CP839"/>
    </row>
    <row r="840" spans="1:94" ht="22.5" customHeight="1">
      <c r="A840" s="22">
        <v>44255</v>
      </c>
      <c r="B840" s="3" t="str">
        <f>TEXT(Table1[[#This Row],[Date]],"dddd")</f>
        <v>الأحد</v>
      </c>
      <c r="C840" s="3">
        <f>WEEKNUM(Table1[[#This Row],[Date]],16)</f>
        <v>10</v>
      </c>
      <c r="D840" s="3" t="str">
        <f>TEXT(Table1[[#This Row],[Date]],"mmmm")</f>
        <v>فبراير</v>
      </c>
      <c r="E840" s="3" t="str">
        <f>TEXT(Table1[[#This Row],[Date]],"yyyy")</f>
        <v>2021</v>
      </c>
      <c r="F840" s="3" t="s">
        <v>8</v>
      </c>
      <c r="G840" s="3">
        <v>904</v>
      </c>
      <c r="I840" s="3" t="s">
        <v>92</v>
      </c>
      <c r="J840" s="3">
        <f>IFERROR(VLOOKUP(Table1[[#This Row],[FoamType]],$CB$1:$CC$25,2,FALSE),0)</f>
        <v>0.6</v>
      </c>
      <c r="K840" s="3">
        <v>28</v>
      </c>
      <c r="L840" s="3">
        <v>10</v>
      </c>
      <c r="M840" s="3">
        <v>2</v>
      </c>
      <c r="Q840" s="15">
        <v>12</v>
      </c>
      <c r="R840" s="3">
        <v>500</v>
      </c>
      <c r="S840" s="3">
        <v>5.0999999999999996</v>
      </c>
      <c r="T840" s="3">
        <f t="shared" si="116"/>
        <v>0.71399999999999997</v>
      </c>
      <c r="U840" s="4">
        <f t="shared" si="117"/>
        <v>0.28000000000000003</v>
      </c>
      <c r="X840" s="4">
        <f>IFERROR(   Table1[[#This Row],[البلوكات /م3]]+Table1[[#This Row],[البواقى
 المنصرفه
/م3]]-Table1[[#This Row],[البواقى
/م3]],0)</f>
        <v>0</v>
      </c>
      <c r="Y840" s="21">
        <f t="shared" si="118"/>
        <v>0</v>
      </c>
      <c r="AB840" s="15"/>
      <c r="AD840" s="9">
        <f>IFERROR((Table1[[#This Row],[إجمالى الإستهلاك
/م3]]-Table1[[#This Row],[الكمية 
المنتجة
/م3
 ]]),0)</f>
        <v>-0.28000000000000003</v>
      </c>
      <c r="AE840" s="29">
        <f>IFERROR((Table1[[#This Row],[الهالك
/م3]]/Table1[[#This Row],[إجمالى الإستهلاك
/م3]]),0)</f>
        <v>0</v>
      </c>
      <c r="AG840" s="5">
        <f>IFERROR((Table1[[#This Row],[عدد
البلوكات]]*0.12),"")</f>
        <v>0</v>
      </c>
      <c r="AH84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0.46666666666666673</v>
      </c>
      <c r="AJ840" s="59">
        <f>IFERROR(Table1[[#This Row],[Plan Hour]]/Table1[[#This Row],[ساعات
العمل
الفعلية]],0)</f>
        <v>0</v>
      </c>
      <c r="AK840" s="1">
        <f>IFERROR((Table1[[#This Row],[الكمية 
الفعلية
/م3]]-Table1[[#This Row],[الكمية 
المنتجة
/م3
 ]]),"")</f>
        <v>0.43399999999999994</v>
      </c>
      <c r="AU840" s="18"/>
      <c r="AV840" s="18"/>
      <c r="AW840" s="1"/>
      <c r="AX840" s="1"/>
      <c r="AY840" s="1"/>
      <c r="AZ840" s="1"/>
      <c r="BA840" s="1"/>
      <c r="BB840" s="1" t="e">
        <f t="shared" si="119"/>
        <v>#DIV/0!</v>
      </c>
      <c r="BC840" s="1"/>
      <c r="BD840" s="1" t="e">
        <f t="shared" si="121"/>
        <v>#DIV/0!</v>
      </c>
      <c r="BE840" s="1"/>
      <c r="BF840" s="33">
        <f t="shared" si="120"/>
        <v>0</v>
      </c>
      <c r="BG840" s="11" t="e">
        <f t="shared" si="115"/>
        <v>#DIV/0!</v>
      </c>
      <c r="CB840"/>
      <c r="CC840"/>
      <c r="CD840"/>
      <c r="CE840" s="83"/>
      <c r="CF840"/>
      <c r="CG840"/>
      <c r="CH840"/>
      <c r="CI840"/>
      <c r="CJ840"/>
      <c r="CK840"/>
      <c r="CL840"/>
      <c r="CM840"/>
      <c r="CN840"/>
      <c r="CO840"/>
      <c r="CP840"/>
    </row>
    <row r="841" spans="1:94" ht="22.5" customHeight="1">
      <c r="A841" s="22">
        <v>44255</v>
      </c>
      <c r="B841" s="3" t="str">
        <f>TEXT(Table1[[#This Row],[Date]],"dddd")</f>
        <v>الأحد</v>
      </c>
      <c r="C841" s="3">
        <f>WEEKNUM(Table1[[#This Row],[Date]],16)</f>
        <v>10</v>
      </c>
      <c r="D841" s="3" t="str">
        <f>TEXT(Table1[[#This Row],[Date]],"mmmm")</f>
        <v>فبراير</v>
      </c>
      <c r="E841" s="3" t="str">
        <f>TEXT(Table1[[#This Row],[Date]],"yyyy")</f>
        <v>2021</v>
      </c>
      <c r="F841" s="3" t="s">
        <v>8</v>
      </c>
      <c r="G841" s="3">
        <v>904</v>
      </c>
      <c r="I841" s="3" t="s">
        <v>92</v>
      </c>
      <c r="J841" s="3">
        <f>IFERROR(VLOOKUP(Table1[[#This Row],[FoamType]],$CB$1:$CC$25,2,FALSE),0)</f>
        <v>0.6</v>
      </c>
      <c r="K841" s="3">
        <v>49</v>
      </c>
      <c r="L841" s="3">
        <v>5</v>
      </c>
      <c r="M841" s="3">
        <v>5</v>
      </c>
      <c r="Q841" s="15">
        <v>12</v>
      </c>
      <c r="R841" s="3">
        <v>600</v>
      </c>
      <c r="S841" s="3">
        <v>5.0999999999999996</v>
      </c>
      <c r="T841" s="3">
        <f t="shared" si="116"/>
        <v>0.74970000000000003</v>
      </c>
      <c r="U841" s="4">
        <f t="shared" si="117"/>
        <v>0.73499999999999999</v>
      </c>
      <c r="X841" s="4">
        <f>IFERROR(   Table1[[#This Row],[البلوكات /م3]]+Table1[[#This Row],[البواقى
 المنصرفه
/م3]]-Table1[[#This Row],[البواقى
/م3]],0)</f>
        <v>0</v>
      </c>
      <c r="Y841" s="21">
        <f t="shared" si="118"/>
        <v>0</v>
      </c>
      <c r="AB841" s="15"/>
      <c r="AD841" s="9">
        <f>IFERROR((Table1[[#This Row],[إجمالى الإستهلاك
/م3]]-Table1[[#This Row],[الكمية 
المنتجة
/م3
 ]]),0)</f>
        <v>-0.73499999999999999</v>
      </c>
      <c r="AE841" s="29">
        <f>IFERROR((Table1[[#This Row],[الهالك
/م3]]/Table1[[#This Row],[إجمالى الإستهلاك
/م3]]),0)</f>
        <v>0</v>
      </c>
      <c r="AG841" s="5">
        <f>IFERROR((Table1[[#This Row],[عدد
البلوكات]]*0.12),"")</f>
        <v>0</v>
      </c>
      <c r="AH84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1.2250000000000001</v>
      </c>
      <c r="AJ841" s="59">
        <f>IFERROR(Table1[[#This Row],[Plan Hour]]/Table1[[#This Row],[ساعات
العمل
الفعلية]],0)</f>
        <v>0</v>
      </c>
      <c r="AK841" s="1">
        <f>IFERROR((Table1[[#This Row],[الكمية 
الفعلية
/م3]]-Table1[[#This Row],[الكمية 
المنتجة
/م3
 ]]),"")</f>
        <v>1.4700000000000046E-2</v>
      </c>
      <c r="AU841" s="18"/>
      <c r="AV841" s="18"/>
      <c r="AW841" s="1"/>
      <c r="AX841" s="1"/>
      <c r="AY841" s="1"/>
      <c r="AZ841" s="1"/>
      <c r="BA841" s="1"/>
      <c r="BB841" s="1" t="e">
        <f t="shared" si="119"/>
        <v>#DIV/0!</v>
      </c>
      <c r="BC841" s="1"/>
      <c r="BD841" s="1" t="e">
        <f t="shared" si="121"/>
        <v>#DIV/0!</v>
      </c>
      <c r="BE841" s="1"/>
      <c r="BF841" s="33">
        <f t="shared" si="120"/>
        <v>0</v>
      </c>
      <c r="BG841" s="11" t="e">
        <f t="shared" si="115"/>
        <v>#DIV/0!</v>
      </c>
      <c r="CB841"/>
      <c r="CC841"/>
      <c r="CD841"/>
      <c r="CE841" s="83"/>
      <c r="CF841"/>
      <c r="CG841"/>
      <c r="CH841"/>
      <c r="CI841"/>
      <c r="CJ841"/>
      <c r="CK841"/>
      <c r="CL841"/>
      <c r="CM841"/>
      <c r="CN841"/>
      <c r="CO841"/>
      <c r="CP841"/>
    </row>
    <row r="842" spans="1:94" ht="22.5" customHeight="1">
      <c r="A842" s="22">
        <v>44255</v>
      </c>
      <c r="B842" s="3" t="str">
        <f>TEXT(Table1[[#This Row],[Date]],"dddd")</f>
        <v>الأحد</v>
      </c>
      <c r="C842" s="3">
        <f>WEEKNUM(Table1[[#This Row],[Date]],16)</f>
        <v>10</v>
      </c>
      <c r="D842" s="3" t="str">
        <f>TEXT(Table1[[#This Row],[Date]],"mmmm")</f>
        <v>فبراير</v>
      </c>
      <c r="E842" s="3" t="str">
        <f>TEXT(Table1[[#This Row],[Date]],"yyyy")</f>
        <v>2021</v>
      </c>
      <c r="F842" s="3" t="s">
        <v>8</v>
      </c>
      <c r="G842" s="3">
        <v>904</v>
      </c>
      <c r="I842" s="3" t="s">
        <v>92</v>
      </c>
      <c r="J842" s="3">
        <f>IFERROR(VLOOKUP(Table1[[#This Row],[FoamType]],$CB$1:$CC$25,2,FALSE),0)</f>
        <v>0.6</v>
      </c>
      <c r="K842" s="3">
        <v>28</v>
      </c>
      <c r="L842" s="3">
        <v>5</v>
      </c>
      <c r="M842" s="3">
        <v>5</v>
      </c>
      <c r="Q842" s="15">
        <v>12</v>
      </c>
      <c r="R842" s="3">
        <v>400</v>
      </c>
      <c r="S842" s="3">
        <v>5.0999999999999996</v>
      </c>
      <c r="T842" s="3">
        <f t="shared" si="116"/>
        <v>0.28560000000000002</v>
      </c>
      <c r="U842" s="4">
        <f t="shared" si="117"/>
        <v>0.28000000000000003</v>
      </c>
      <c r="X842" s="4">
        <f>IFERROR(   Table1[[#This Row],[البلوكات /م3]]+Table1[[#This Row],[البواقى
 المنصرفه
/م3]]-Table1[[#This Row],[البواقى
/م3]],0)</f>
        <v>0</v>
      </c>
      <c r="Y842" s="21">
        <f t="shared" si="118"/>
        <v>0</v>
      </c>
      <c r="AB842" s="15"/>
      <c r="AD842" s="9">
        <f>IFERROR((Table1[[#This Row],[إجمالى الإستهلاك
/م3]]-Table1[[#This Row],[الكمية 
المنتجة
/م3
 ]]),0)</f>
        <v>-0.28000000000000003</v>
      </c>
      <c r="AE842" s="29">
        <f>IFERROR((Table1[[#This Row],[الهالك
/م3]]/Table1[[#This Row],[إجمالى الإستهلاك
/م3]]),0)</f>
        <v>0</v>
      </c>
      <c r="AG842" s="5">
        <f>IFERROR((Table1[[#This Row],[عدد
البلوكات]]*0.12),"")</f>
        <v>0</v>
      </c>
      <c r="AH84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0.46666666666666673</v>
      </c>
      <c r="AJ842" s="59">
        <f>IFERROR(Table1[[#This Row],[Plan Hour]]/Table1[[#This Row],[ساعات
العمل
الفعلية]],0)</f>
        <v>0</v>
      </c>
      <c r="AK842" s="1">
        <f>IFERROR((Table1[[#This Row],[الكمية 
الفعلية
/م3]]-Table1[[#This Row],[الكمية 
المنتجة
/م3
 ]]),"")</f>
        <v>5.5999999999999939E-3</v>
      </c>
      <c r="AU842" s="18"/>
      <c r="AV842" s="18"/>
      <c r="AW842" s="1"/>
      <c r="AX842" s="1"/>
      <c r="AY842" s="1"/>
      <c r="AZ842" s="1"/>
      <c r="BA842" s="1"/>
      <c r="BB842" s="1" t="e">
        <f t="shared" si="119"/>
        <v>#DIV/0!</v>
      </c>
      <c r="BC842" s="1"/>
      <c r="BD842" s="1" t="e">
        <f t="shared" si="121"/>
        <v>#DIV/0!</v>
      </c>
      <c r="BE842" s="1"/>
      <c r="BF842" s="33">
        <f t="shared" si="120"/>
        <v>0</v>
      </c>
      <c r="BG842" s="11" t="e">
        <f t="shared" si="115"/>
        <v>#DIV/0!</v>
      </c>
      <c r="CB842"/>
      <c r="CC842"/>
      <c r="CD842"/>
      <c r="CE842" s="83"/>
      <c r="CF842"/>
      <c r="CG842"/>
      <c r="CH842"/>
      <c r="CI842"/>
      <c r="CJ842"/>
      <c r="CK842"/>
      <c r="CL842"/>
      <c r="CM842"/>
      <c r="CN842"/>
      <c r="CO842"/>
      <c r="CP842"/>
    </row>
    <row r="843" spans="1:94" ht="22.5" customHeight="1">
      <c r="A843" s="22">
        <v>44255</v>
      </c>
      <c r="B843" s="3" t="str">
        <f>TEXT(Table1[[#This Row],[Date]],"dddd")</f>
        <v>الأحد</v>
      </c>
      <c r="C843" s="3">
        <f>WEEKNUM(Table1[[#This Row],[Date]],16)</f>
        <v>10</v>
      </c>
      <c r="D843" s="3" t="str">
        <f>TEXT(Table1[[#This Row],[Date]],"mmmm")</f>
        <v>فبراير</v>
      </c>
      <c r="E843" s="3" t="str">
        <f>TEXT(Table1[[#This Row],[Date]],"yyyy")</f>
        <v>2021</v>
      </c>
      <c r="F843" s="3" t="s">
        <v>8</v>
      </c>
      <c r="G843" s="3">
        <v>904</v>
      </c>
      <c r="I843" s="3" t="s">
        <v>92</v>
      </c>
      <c r="J843" s="3">
        <f>IFERROR(VLOOKUP(Table1[[#This Row],[FoamType]],$CB$1:$CC$25,2,FALSE),0)</f>
        <v>0.6</v>
      </c>
      <c r="K843" s="3">
        <v>69</v>
      </c>
      <c r="L843" s="3">
        <v>5</v>
      </c>
      <c r="M843" s="3">
        <v>5</v>
      </c>
      <c r="Q843" s="15">
        <v>12</v>
      </c>
      <c r="R843" s="3">
        <v>700</v>
      </c>
      <c r="S843" s="3">
        <v>5.0999999999999996</v>
      </c>
      <c r="T843" s="3">
        <f t="shared" si="116"/>
        <v>1.2316499999999999</v>
      </c>
      <c r="U843" s="4">
        <f t="shared" si="117"/>
        <v>1.2075</v>
      </c>
      <c r="X843" s="4">
        <f>IFERROR(   Table1[[#This Row],[البلوكات /م3]]+Table1[[#This Row],[البواقى
 المنصرفه
/م3]]-Table1[[#This Row],[البواقى
/م3]],0)</f>
        <v>0</v>
      </c>
      <c r="Y843" s="21">
        <f t="shared" si="118"/>
        <v>0</v>
      </c>
      <c r="AB843" s="15"/>
      <c r="AD843" s="9">
        <f>IFERROR((Table1[[#This Row],[إجمالى الإستهلاك
/م3]]-Table1[[#This Row],[الكمية 
المنتجة
/م3
 ]]),0)</f>
        <v>-1.2075</v>
      </c>
      <c r="AE843" s="29">
        <f>IFERROR((Table1[[#This Row],[الهالك
/م3]]/Table1[[#This Row],[إجمالى الإستهلاك
/م3]]),0)</f>
        <v>0</v>
      </c>
      <c r="AG843" s="5">
        <f>IFERROR((Table1[[#This Row],[عدد
البلوكات]]*0.12),"")</f>
        <v>0</v>
      </c>
      <c r="AH84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2.0125000000000002</v>
      </c>
      <c r="AJ843" s="59">
        <f>IFERROR(Table1[[#This Row],[Plan Hour]]/Table1[[#This Row],[ساعات
العمل
الفعلية]],0)</f>
        <v>0</v>
      </c>
      <c r="AK843" s="1">
        <f>IFERROR((Table1[[#This Row],[الكمية 
الفعلية
/م3]]-Table1[[#This Row],[الكمية 
المنتجة
/م3
 ]]),"")</f>
        <v>2.4149999999999894E-2</v>
      </c>
      <c r="AU843" s="18"/>
      <c r="AV843" s="18"/>
      <c r="AW843" s="1"/>
      <c r="AX843" s="1"/>
      <c r="AY843" s="1"/>
      <c r="AZ843" s="1"/>
      <c r="BA843" s="1"/>
      <c r="BB843" s="1" t="e">
        <f t="shared" si="119"/>
        <v>#DIV/0!</v>
      </c>
      <c r="BC843" s="1"/>
      <c r="BD843" s="1" t="e">
        <f t="shared" si="121"/>
        <v>#DIV/0!</v>
      </c>
      <c r="BE843" s="1"/>
      <c r="BF843" s="33">
        <f t="shared" si="120"/>
        <v>0</v>
      </c>
      <c r="BG843" s="11" t="e">
        <f t="shared" si="115"/>
        <v>#DIV/0!</v>
      </c>
      <c r="CB843"/>
      <c r="CC843"/>
      <c r="CD843"/>
      <c r="CE843" s="83"/>
      <c r="CF843"/>
      <c r="CG843"/>
      <c r="CH843"/>
      <c r="CI843"/>
      <c r="CJ843"/>
      <c r="CK843"/>
      <c r="CL843"/>
      <c r="CM843"/>
      <c r="CN843"/>
      <c r="CO843"/>
      <c r="CP843"/>
    </row>
    <row r="844" spans="1:94" ht="22.5" customHeight="1">
      <c r="A844" s="22">
        <v>44255</v>
      </c>
      <c r="B844" s="3" t="str">
        <f>TEXT(Table1[[#This Row],[Date]],"dddd")</f>
        <v>الأحد</v>
      </c>
      <c r="C844" s="3">
        <f>WEEKNUM(Table1[[#This Row],[Date]],16)</f>
        <v>10</v>
      </c>
      <c r="D844" s="3" t="str">
        <f>TEXT(Table1[[#This Row],[Date]],"mmmm")</f>
        <v>فبراير</v>
      </c>
      <c r="E844" s="3" t="str">
        <f>TEXT(Table1[[#This Row],[Date]],"yyyy")</f>
        <v>2021</v>
      </c>
      <c r="F844" s="3" t="s">
        <v>8</v>
      </c>
      <c r="G844" s="3">
        <v>931</v>
      </c>
      <c r="I844" s="3" t="s">
        <v>92</v>
      </c>
      <c r="J844" s="3">
        <f>IFERROR(VLOOKUP(Table1[[#This Row],[FoamType]],$CB$1:$CC$25,2,FALSE),0)</f>
        <v>0.6</v>
      </c>
      <c r="K844" s="3">
        <v>170</v>
      </c>
      <c r="L844" s="3">
        <v>10</v>
      </c>
      <c r="M844" s="3">
        <v>4</v>
      </c>
      <c r="Q844" s="15">
        <v>35</v>
      </c>
      <c r="R844" s="3">
        <v>500</v>
      </c>
      <c r="S844" s="3">
        <v>4.0999999999999996</v>
      </c>
      <c r="T844" s="3">
        <f t="shared" si="116"/>
        <v>3.4849999999999994</v>
      </c>
      <c r="U844" s="4">
        <f t="shared" si="117"/>
        <v>3.4</v>
      </c>
      <c r="X844" s="4">
        <f>IFERROR(   Table1[[#This Row],[البلوكات /م3]]+Table1[[#This Row],[البواقى
 المنصرفه
/م3]]-Table1[[#This Row],[البواقى
/م3]],0)</f>
        <v>3.47</v>
      </c>
      <c r="Y844" s="21">
        <f t="shared" si="118"/>
        <v>0</v>
      </c>
      <c r="AA844" s="12">
        <v>3.74</v>
      </c>
      <c r="AB844" s="15">
        <v>30</v>
      </c>
      <c r="AC844" s="20">
        <v>0.27</v>
      </c>
      <c r="AD844" s="9">
        <f>IFERROR((Table1[[#This Row],[إجمالى الإستهلاك
/م3]]-Table1[[#This Row],[الكمية 
المنتجة
/م3
 ]]),0)</f>
        <v>7.0000000000000284E-2</v>
      </c>
      <c r="AE844" s="29">
        <f>IFERROR((Table1[[#This Row],[الهالك
/م3]]/Table1[[#This Row],[إجمالى الإستهلاك
/م3]]),0)</f>
        <v>2.0172910662824287E-2</v>
      </c>
      <c r="AG844" s="5">
        <f>IFERROR((Table1[[#This Row],[عدد
البلوكات]]*0.12),"")</f>
        <v>0</v>
      </c>
      <c r="AH84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5.666666666666667</v>
      </c>
      <c r="AJ844" s="59">
        <f>IFERROR(Table1[[#This Row],[Plan Hour]]/Table1[[#This Row],[ساعات
العمل
الفعلية]],0)</f>
        <v>0</v>
      </c>
      <c r="AK844" s="1">
        <f>IFERROR((Table1[[#This Row],[الكمية 
الفعلية
/م3]]-Table1[[#This Row],[الكمية 
المنتجة
/م3
 ]]),"")</f>
        <v>8.499999999999952E-2</v>
      </c>
      <c r="AU844" s="18"/>
      <c r="AV844" s="18"/>
      <c r="AW844" s="1"/>
      <c r="AX844" s="1"/>
      <c r="AY844" s="1"/>
      <c r="AZ844" s="1"/>
      <c r="BA844" s="1"/>
      <c r="BB844" s="1" t="e">
        <f t="shared" si="119"/>
        <v>#DIV/0!</v>
      </c>
      <c r="BC844" s="1"/>
      <c r="BD844" s="1" t="e">
        <f t="shared" si="121"/>
        <v>#DIV/0!</v>
      </c>
      <c r="BE844" s="1"/>
      <c r="BF844" s="33">
        <f t="shared" si="120"/>
        <v>0</v>
      </c>
      <c r="BG844" s="11" t="e">
        <f t="shared" si="115"/>
        <v>#DIV/0!</v>
      </c>
      <c r="CB844"/>
      <c r="CC844"/>
      <c r="CD844"/>
      <c r="CE844" s="83"/>
      <c r="CF844"/>
      <c r="CG844"/>
      <c r="CH844"/>
      <c r="CI844"/>
      <c r="CJ844"/>
      <c r="CK844"/>
      <c r="CL844"/>
      <c r="CM844"/>
      <c r="CN844"/>
      <c r="CO844"/>
      <c r="CP844"/>
    </row>
    <row r="845" spans="1:94" ht="22.5" customHeight="1">
      <c r="A845" s="22">
        <v>44255</v>
      </c>
      <c r="B845" s="3" t="str">
        <f>TEXT(Table1[[#This Row],[Date]],"dddd")</f>
        <v>الأحد</v>
      </c>
      <c r="C845" s="3">
        <f>WEEKNUM(Table1[[#This Row],[Date]],16)</f>
        <v>10</v>
      </c>
      <c r="D845" s="3" t="str">
        <f>TEXT(Table1[[#This Row],[Date]],"mmmm")</f>
        <v>فبراير</v>
      </c>
      <c r="E845" s="3" t="str">
        <f>TEXT(Table1[[#This Row],[Date]],"yyyy")</f>
        <v>2021</v>
      </c>
      <c r="F845" s="3" t="s">
        <v>8</v>
      </c>
      <c r="G845" s="3">
        <v>930</v>
      </c>
      <c r="H845" s="5" t="s">
        <v>47</v>
      </c>
      <c r="I845" s="3" t="s">
        <v>107</v>
      </c>
      <c r="J845" s="3">
        <f>IFERROR(VLOOKUP(Table1[[#This Row],[FoamType]],$CB$1:$CC$25,2,FALSE),0)</f>
        <v>50</v>
      </c>
      <c r="K845" s="3">
        <v>10</v>
      </c>
      <c r="L845" s="3">
        <v>10</v>
      </c>
      <c r="M845" s="3">
        <v>4</v>
      </c>
      <c r="Q845" s="15">
        <v>25</v>
      </c>
      <c r="R845" s="3">
        <v>1000</v>
      </c>
      <c r="S845" s="3">
        <v>4.0999999999999996</v>
      </c>
      <c r="T845" s="3">
        <f t="shared" si="116"/>
        <v>0.40999999999999992</v>
      </c>
      <c r="U845" s="4">
        <f t="shared" si="117"/>
        <v>0.4</v>
      </c>
      <c r="X845" s="4">
        <f>IFERROR(   Table1[[#This Row],[البلوكات /م3]]+Table1[[#This Row],[البواقى
 المنصرفه
/م3]]-Table1[[#This Row],[البواقى
/م3]],0)</f>
        <v>0.47</v>
      </c>
      <c r="Y845" s="21">
        <f t="shared" si="118"/>
        <v>0</v>
      </c>
      <c r="Z845" s="3">
        <v>0</v>
      </c>
      <c r="AA845" s="12">
        <v>0.47</v>
      </c>
      <c r="AB845" s="15">
        <v>25</v>
      </c>
      <c r="AC845" s="20">
        <v>0</v>
      </c>
      <c r="AD845" s="9">
        <f>IFERROR((Table1[[#This Row],[إجمالى الإستهلاك
/م3]]-Table1[[#This Row],[الكمية 
المنتجة
/م3
 ]]),0)</f>
        <v>6.9999999999999951E-2</v>
      </c>
      <c r="AE845" s="29">
        <f>IFERROR((Table1[[#This Row],[الهالك
/م3]]/Table1[[#This Row],[إجمالى الإستهلاك
/م3]]),0)</f>
        <v>0.14893617021276587</v>
      </c>
      <c r="AG845" s="5">
        <f>IFERROR((Table1[[#This Row],[عدد
البلوكات]]*0.12),"")</f>
        <v>0</v>
      </c>
      <c r="AH84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20</v>
      </c>
      <c r="AJ845" s="59">
        <f>IFERROR(Table1[[#This Row],[Plan Hour]]/Table1[[#This Row],[ساعات
العمل
الفعلية]],0)</f>
        <v>0</v>
      </c>
      <c r="AK845" s="1">
        <f>IFERROR((Table1[[#This Row],[الكمية 
الفعلية
/م3]]-Table1[[#This Row],[الكمية 
المنتجة
/م3
 ]]),"")</f>
        <v>9.9999999999998979E-3</v>
      </c>
      <c r="AU845" s="18"/>
      <c r="AV845" s="18"/>
      <c r="AW845" s="1"/>
      <c r="AX845" s="1"/>
      <c r="AY845" s="1"/>
      <c r="AZ845" s="1"/>
      <c r="BA845" s="1"/>
      <c r="BB845" s="1" t="e">
        <f t="shared" si="119"/>
        <v>#DIV/0!</v>
      </c>
      <c r="BC845" s="1"/>
      <c r="BD845" s="1" t="e">
        <f t="shared" si="121"/>
        <v>#DIV/0!</v>
      </c>
      <c r="BE845" s="1"/>
      <c r="BF845" s="33">
        <f t="shared" si="120"/>
        <v>0</v>
      </c>
      <c r="BG845" s="11" t="e">
        <f t="shared" si="115"/>
        <v>#DIV/0!</v>
      </c>
      <c r="CB845"/>
      <c r="CC845"/>
      <c r="CD845"/>
      <c r="CE845" s="83"/>
      <c r="CF845"/>
      <c r="CG845"/>
      <c r="CH845"/>
      <c r="CI845"/>
      <c r="CJ845"/>
      <c r="CK845"/>
      <c r="CL845"/>
      <c r="CM845"/>
      <c r="CN845"/>
      <c r="CO845"/>
      <c r="CP845"/>
    </row>
    <row r="846" spans="1:94" ht="22.5" customHeight="1">
      <c r="A846" s="22">
        <v>44255</v>
      </c>
      <c r="B846" s="3" t="str">
        <f>TEXT(Table1[[#This Row],[Date]],"dddd")</f>
        <v>الأحد</v>
      </c>
      <c r="C846" s="3">
        <f>WEEKNUM(Table1[[#This Row],[Date]],16)</f>
        <v>10</v>
      </c>
      <c r="D846" s="3" t="str">
        <f>TEXT(Table1[[#This Row],[Date]],"mmmm")</f>
        <v>فبراير</v>
      </c>
      <c r="E846" s="3" t="str">
        <f>TEXT(Table1[[#This Row],[Date]],"yyyy")</f>
        <v>2021</v>
      </c>
      <c r="F846" s="3" t="s">
        <v>8</v>
      </c>
      <c r="G846" s="3">
        <v>787</v>
      </c>
      <c r="I846" s="3" t="s">
        <v>94</v>
      </c>
      <c r="J846" s="3">
        <f>IFERROR(VLOOKUP(Table1[[#This Row],[FoamType]],$CB$1:$CC$25,2,FALSE),0)</f>
        <v>0.02</v>
      </c>
      <c r="Q846" s="15" t="s">
        <v>5</v>
      </c>
      <c r="W846" s="4" t="s">
        <v>5</v>
      </c>
      <c r="X846" s="4">
        <f>IFERROR(   Table1[[#This Row],[البلوكات /م3]]+Table1[[#This Row],[البواقى
 المنصرفه
/م3]]-Table1[[#This Row],[البواقى
/م3]],0)</f>
        <v>7.1054273576010019E-15</v>
      </c>
      <c r="Y846" s="21">
        <f t="shared" si="118"/>
        <v>51.24</v>
      </c>
      <c r="Z846" s="3">
        <v>7</v>
      </c>
      <c r="AA846" s="12">
        <v>1.38</v>
      </c>
      <c r="AB846" s="15" t="s">
        <v>5</v>
      </c>
      <c r="AC846" s="20">
        <v>52.62</v>
      </c>
      <c r="AD846" s="9">
        <f>IFERROR((Table1[[#This Row],[إجمالى الإستهلاك
/م3]]-Table1[[#This Row],[الكمية 
المنتجة
/م3
 ]]),0)</f>
        <v>7.1054273576010019E-15</v>
      </c>
      <c r="AE846" s="29">
        <f>IFERROR((Table1[[#This Row],[الهالك
/م3]]/Table1[[#This Row],[إجمالى الإستهلاك
/م3]]),0)</f>
        <v>1</v>
      </c>
      <c r="AG846" s="5">
        <f>IFERROR((Table1[[#This Row],[عدد
البلوكات]]*0.12),"")</f>
        <v>0.84</v>
      </c>
      <c r="AH84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846" s="59">
        <f>IFERROR(Table1[[#This Row],[Plan Hour]]/Table1[[#This Row],[ساعات
العمل
الفعلية]],0)</f>
        <v>0</v>
      </c>
      <c r="AK846" s="1">
        <f>IFERROR((Table1[[#This Row],[الكمية 
الفعلية
/م3]]-Table1[[#This Row],[الكمية 
المنتجة
/م3
 ]]),"")</f>
        <v>0</v>
      </c>
      <c r="AU846" s="18"/>
      <c r="AV846" s="18"/>
      <c r="AW846" s="1"/>
      <c r="AX846" s="1"/>
      <c r="AY846" s="1"/>
      <c r="AZ846" s="1"/>
      <c r="BA846" s="1"/>
      <c r="BB846" s="1"/>
      <c r="BC846" s="1"/>
      <c r="BD846" s="1"/>
      <c r="BE846" s="1"/>
      <c r="BF846" s="33"/>
      <c r="BG846" s="11"/>
      <c r="CB846"/>
      <c r="CC846"/>
      <c r="CD846"/>
      <c r="CE846" s="83"/>
      <c r="CF846"/>
      <c r="CG846"/>
      <c r="CH846"/>
      <c r="CI846"/>
      <c r="CJ846"/>
      <c r="CK846"/>
      <c r="CL846"/>
      <c r="CM846"/>
      <c r="CN846"/>
      <c r="CO846"/>
      <c r="CP846"/>
    </row>
    <row r="847" spans="1:94" ht="22.5" customHeight="1">
      <c r="A847" s="22">
        <v>44255</v>
      </c>
      <c r="B847" s="9" t="str">
        <f>TEXT(Table1[[#This Row],[Date]],"dddd")</f>
        <v>الأحد</v>
      </c>
      <c r="C847" s="9">
        <f>WEEKNUM(Table1[[#This Row],[Date]],16)</f>
        <v>10</v>
      </c>
      <c r="D847" s="9" t="str">
        <f>TEXT(Table1[[#This Row],[Date]],"mmmm")</f>
        <v>فبراير</v>
      </c>
      <c r="E847" s="9" t="str">
        <f>TEXT(Table1[[#This Row],[Date]],"yyyy")</f>
        <v>2021</v>
      </c>
      <c r="F847" s="9" t="s">
        <v>9</v>
      </c>
      <c r="G847" s="9">
        <v>876</v>
      </c>
      <c r="H847" s="9"/>
      <c r="I847" s="9" t="s">
        <v>86</v>
      </c>
      <c r="J847" s="3">
        <f>IFERROR(VLOOKUP(Table1[[#This Row],[FoamType]],$CB$1:$CC$25,2,FALSE),0)</f>
        <v>3</v>
      </c>
      <c r="K847" s="9">
        <v>198</v>
      </c>
      <c r="L847" s="9">
        <v>98</v>
      </c>
      <c r="M847" s="9">
        <v>2</v>
      </c>
      <c r="N847" s="9"/>
      <c r="O847" s="9"/>
      <c r="P847" s="9"/>
      <c r="Q847" s="9" t="s">
        <v>40</v>
      </c>
      <c r="R847" s="9">
        <v>400</v>
      </c>
      <c r="S847" s="9">
        <v>2.2000000000000002</v>
      </c>
      <c r="T847" s="9">
        <f t="shared" si="116"/>
        <v>17.075520000000001</v>
      </c>
      <c r="U847" s="9">
        <v>16</v>
      </c>
      <c r="V847" s="9"/>
      <c r="W847" s="9" t="s">
        <v>40</v>
      </c>
      <c r="X847" s="9">
        <f>IFERROR(   Table1[[#This Row],[البلوكات /م3]]+Table1[[#This Row],[البواقى
 المنصرفه
/م3]]-Table1[[#This Row],[البواقى
/م3]],0)</f>
        <v>18.78</v>
      </c>
      <c r="Y847" s="9">
        <f t="shared" si="118"/>
        <v>29.28</v>
      </c>
      <c r="Z847" s="9">
        <v>4</v>
      </c>
      <c r="AA847" s="9">
        <v>0</v>
      </c>
      <c r="AB847" s="9" t="s">
        <v>40</v>
      </c>
      <c r="AC847" s="9">
        <v>10.5</v>
      </c>
      <c r="AD847" s="9">
        <f>IFERROR((Table1[[#This Row],[إجمالى الإستهلاك
/م3]]-Table1[[#This Row],[الكمية 
المنتجة
/م3
 ]]),0)</f>
        <v>2.7800000000000011</v>
      </c>
      <c r="AE847" s="29">
        <f>IFERROR((Table1[[#This Row],[الهالك
/م3]]/Table1[[#This Row],[إجمالى الإستهلاك
/م3]]),0)</f>
        <v>0.14802981895633657</v>
      </c>
      <c r="AF847" s="9"/>
      <c r="AG847" s="9">
        <f>IFERROR((Table1[[#This Row],[عدد
البلوكات]]*0.12),"")</f>
        <v>0.48</v>
      </c>
      <c r="AH847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5.333333333333333</v>
      </c>
      <c r="AI847" s="9">
        <v>88</v>
      </c>
      <c r="AJ847" s="60">
        <f>IFERROR(Table1[[#This Row],[Plan Hour]]/Table1[[#This Row],[ساعات
العمل
الفعلية]],0)</f>
        <v>6.0606060606060601E-2</v>
      </c>
      <c r="AK847" s="9">
        <f>IFERROR((Table1[[#This Row],[الكمية 
الفعلية
/م3]]-Table1[[#This Row],[الكمية 
المنتجة
/م3
 ]]),"")</f>
        <v>1.0755200000000009</v>
      </c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 t="e">
        <f t="shared" si="119"/>
        <v>#DIV/0!</v>
      </c>
      <c r="BC847" s="9"/>
      <c r="BD847" s="9" t="e">
        <f t="shared" si="121"/>
        <v>#DIV/0!</v>
      </c>
      <c r="BE847" s="9"/>
      <c r="BF847" s="9">
        <f t="shared" si="120"/>
        <v>0</v>
      </c>
      <c r="BG847" s="9" t="e">
        <f t="shared" si="115"/>
        <v>#DIV/0!</v>
      </c>
      <c r="CB847"/>
      <c r="CC847"/>
      <c r="CD847"/>
      <c r="CE847" s="83"/>
      <c r="CF847"/>
      <c r="CG847"/>
      <c r="CH847"/>
      <c r="CI847"/>
      <c r="CJ847"/>
      <c r="CK847"/>
      <c r="CL847"/>
      <c r="CM847"/>
      <c r="CN847"/>
      <c r="CO847"/>
      <c r="CP847"/>
    </row>
    <row r="848" spans="1:94" ht="22.5" customHeight="1">
      <c r="A848" s="22">
        <v>44255</v>
      </c>
      <c r="B848" s="3" t="str">
        <f>TEXT(Table1[[#This Row],[Date]],"dddd")</f>
        <v>الأحد</v>
      </c>
      <c r="C848" s="3">
        <f>WEEKNUM(Table1[[#This Row],[Date]],16)</f>
        <v>10</v>
      </c>
      <c r="D848" s="3" t="str">
        <f>TEXT(Table1[[#This Row],[Date]],"mmmm")</f>
        <v>فبراير</v>
      </c>
      <c r="E848" s="3" t="str">
        <f>TEXT(Table1[[#This Row],[Date]],"yyyy")</f>
        <v>2021</v>
      </c>
      <c r="F848" s="3" t="s">
        <v>9</v>
      </c>
      <c r="G848" s="3">
        <v>899</v>
      </c>
      <c r="I848" s="3" t="s">
        <v>86</v>
      </c>
      <c r="J848" s="3">
        <f>IFERROR(VLOOKUP(Table1[[#This Row],[FoamType]],$CB$1:$CC$25,2,FALSE),0)</f>
        <v>3</v>
      </c>
      <c r="K848" s="3">
        <v>200</v>
      </c>
      <c r="L848" s="3">
        <v>100</v>
      </c>
      <c r="M848" s="3">
        <v>30</v>
      </c>
      <c r="Q848" s="15">
        <v>10</v>
      </c>
      <c r="R848" s="3">
        <v>29</v>
      </c>
      <c r="S848" s="3">
        <v>30</v>
      </c>
      <c r="T848" s="3">
        <f t="shared" si="116"/>
        <v>17.399999999999999</v>
      </c>
      <c r="U848" s="4">
        <f t="shared" si="117"/>
        <v>17.399999999999999</v>
      </c>
      <c r="W848" s="4">
        <v>10</v>
      </c>
      <c r="X848" s="4">
        <f>IFERROR(   Table1[[#This Row],[البلوكات /م3]]+Table1[[#This Row],[البواقى
 المنصرفه
/م3]]-Table1[[#This Row],[البواقى
/م3]],0)</f>
        <v>24.32</v>
      </c>
      <c r="Y848" s="21">
        <f t="shared" si="118"/>
        <v>43.92</v>
      </c>
      <c r="Z848" s="3">
        <v>6</v>
      </c>
      <c r="AA848" s="12">
        <v>0</v>
      </c>
      <c r="AB848" s="15">
        <v>10</v>
      </c>
      <c r="AC848" s="20">
        <v>19.600000000000001</v>
      </c>
      <c r="AD848" s="9">
        <f>IFERROR((Table1[[#This Row],[إجمالى الإستهلاك
/م3]]-Table1[[#This Row],[الكمية 
المنتجة
/م3
 ]]),0)</f>
        <v>6.9200000000000017</v>
      </c>
      <c r="AE848" s="29">
        <f>IFERROR((Table1[[#This Row],[الهالك
/م3]]/Table1[[#This Row],[إجمالى الإستهلاك
/م3]]),0)</f>
        <v>0.28453947368421062</v>
      </c>
      <c r="AG848" s="5">
        <f>IFERROR((Table1[[#This Row],[عدد
البلوكات]]*0.12),"")</f>
        <v>0.72</v>
      </c>
      <c r="AH84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5.8</v>
      </c>
      <c r="AJ848" s="59">
        <f>IFERROR(Table1[[#This Row],[Plan Hour]]/Table1[[#This Row],[ساعات
العمل
الفعلية]],0)</f>
        <v>0</v>
      </c>
      <c r="AK848" s="1">
        <f>IFERROR((Table1[[#This Row],[الكمية 
الفعلية
/م3]]-Table1[[#This Row],[الكمية 
المنتجة
/م3
 ]]),"")</f>
        <v>0</v>
      </c>
      <c r="AU848" s="18"/>
      <c r="AV848" s="18"/>
      <c r="AW848" s="1"/>
      <c r="AX848" s="1"/>
      <c r="AY848" s="1"/>
      <c r="AZ848" s="1"/>
      <c r="BA848" s="1"/>
      <c r="BB848" s="1" t="e">
        <f t="shared" si="119"/>
        <v>#DIV/0!</v>
      </c>
      <c r="BC848" s="1"/>
      <c r="BD848" s="1" t="e">
        <f t="shared" si="121"/>
        <v>#DIV/0!</v>
      </c>
      <c r="BE848" s="1"/>
      <c r="BF848" s="33">
        <f t="shared" si="120"/>
        <v>0</v>
      </c>
      <c r="BG848" s="11" t="e">
        <f t="shared" si="115"/>
        <v>#DIV/0!</v>
      </c>
      <c r="CB848"/>
      <c r="CC848"/>
      <c r="CD848"/>
      <c r="CE848" s="83"/>
      <c r="CF848"/>
      <c r="CG848"/>
      <c r="CH848"/>
      <c r="CI848"/>
      <c r="CJ848"/>
      <c r="CK848"/>
      <c r="CL848"/>
      <c r="CM848"/>
      <c r="CN848"/>
      <c r="CO848"/>
      <c r="CP848"/>
    </row>
    <row r="849" spans="1:94" ht="22.5" customHeight="1">
      <c r="A849" s="22">
        <v>44255</v>
      </c>
      <c r="B849" s="3" t="str">
        <f>TEXT(Table1[[#This Row],[Date]],"dddd")</f>
        <v>الأحد</v>
      </c>
      <c r="C849" s="3">
        <f>WEEKNUM(Table1[[#This Row],[Date]],16)</f>
        <v>10</v>
      </c>
      <c r="D849" s="3" t="str">
        <f>TEXT(Table1[[#This Row],[Date]],"mmmm")</f>
        <v>فبراير</v>
      </c>
      <c r="E849" s="3" t="str">
        <f>TEXT(Table1[[#This Row],[Date]],"yyyy")</f>
        <v>2021</v>
      </c>
      <c r="F849" s="3" t="s">
        <v>9</v>
      </c>
      <c r="G849" s="3">
        <v>931</v>
      </c>
      <c r="I849" s="3" t="s">
        <v>91</v>
      </c>
      <c r="J849" s="3">
        <f>IFERROR(VLOOKUP(Table1[[#This Row],[FoamType]],$CB$1:$CC$25,2,FALSE),0)</f>
        <v>1</v>
      </c>
      <c r="K849" s="3">
        <v>230</v>
      </c>
      <c r="L849" s="3">
        <v>10</v>
      </c>
      <c r="M849" s="3">
        <v>4</v>
      </c>
      <c r="Q849" s="15">
        <v>35</v>
      </c>
      <c r="R849" s="3">
        <v>200</v>
      </c>
      <c r="S849" s="3">
        <v>4.0999999999999996</v>
      </c>
      <c r="T849" s="3">
        <f t="shared" si="116"/>
        <v>1.8859999999999997</v>
      </c>
      <c r="U849" s="4">
        <f t="shared" si="117"/>
        <v>1.84</v>
      </c>
      <c r="W849" s="4">
        <v>35</v>
      </c>
      <c r="X849" s="4">
        <f>IFERROR(   Table1[[#This Row],[البلوكات /م3]]+Table1[[#This Row],[البواقى
 المنصرفه
/م3]]-Table1[[#This Row],[البواقى
/م3]],0)</f>
        <v>3.5200000000000005</v>
      </c>
      <c r="Y849" s="21">
        <f t="shared" si="118"/>
        <v>7.32</v>
      </c>
      <c r="Z849" s="3">
        <v>1</v>
      </c>
      <c r="AA849" s="12">
        <v>0</v>
      </c>
      <c r="AB849" s="15">
        <v>35</v>
      </c>
      <c r="AC849" s="20">
        <v>3.8</v>
      </c>
      <c r="AD849" s="9">
        <f>IFERROR((Table1[[#This Row],[إجمالى الإستهلاك
/م3]]-Table1[[#This Row],[الكمية 
المنتجة
/م3
 ]]),0)</f>
        <v>1.6800000000000004</v>
      </c>
      <c r="AE849" s="29">
        <f>IFERROR((Table1[[#This Row],[الهالك
/م3]]/Table1[[#This Row],[إجمالى الإستهلاك
/م3]]),0)</f>
        <v>0.47727272727272729</v>
      </c>
      <c r="AG849" s="5">
        <f>IFERROR((Table1[[#This Row],[عدد
البلوكات]]*0.12),"")</f>
        <v>0.12</v>
      </c>
      <c r="AH84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1.84</v>
      </c>
      <c r="AJ849" s="59">
        <f>IFERROR(Table1[[#This Row],[Plan Hour]]/Table1[[#This Row],[ساعات
العمل
الفعلية]],0)</f>
        <v>0</v>
      </c>
      <c r="AK849" s="1">
        <f>IFERROR((Table1[[#This Row],[الكمية 
الفعلية
/م3]]-Table1[[#This Row],[الكمية 
المنتجة
/م3
 ]]),"")</f>
        <v>4.5999999999999597E-2</v>
      </c>
      <c r="AU849" s="18"/>
      <c r="AV849" s="18"/>
      <c r="AW849" s="1"/>
      <c r="AX849" s="1"/>
      <c r="AY849" s="1"/>
      <c r="AZ849" s="1"/>
      <c r="BA849" s="1"/>
      <c r="BB849" s="1" t="e">
        <f t="shared" si="119"/>
        <v>#DIV/0!</v>
      </c>
      <c r="BC849" s="1"/>
      <c r="BD849" s="1" t="e">
        <f t="shared" si="121"/>
        <v>#DIV/0!</v>
      </c>
      <c r="BE849" s="1"/>
      <c r="BF849" s="33">
        <f t="shared" si="120"/>
        <v>0</v>
      </c>
      <c r="BG849" s="11" t="e">
        <f t="shared" si="115"/>
        <v>#DIV/0!</v>
      </c>
      <c r="CB849"/>
      <c r="CC849"/>
      <c r="CD849"/>
      <c r="CE849" s="83"/>
      <c r="CF849"/>
      <c r="CG849"/>
      <c r="CH849"/>
      <c r="CI849"/>
      <c r="CJ849"/>
      <c r="CK849"/>
      <c r="CL849"/>
      <c r="CM849"/>
      <c r="CN849"/>
      <c r="CO849"/>
      <c r="CP849"/>
    </row>
    <row r="850" spans="1:94" ht="22.5" customHeight="1">
      <c r="A850" s="22">
        <v>44255</v>
      </c>
      <c r="B850" s="3" t="str">
        <f>TEXT(Table1[[#This Row],[Date]],"dddd")</f>
        <v>الأحد</v>
      </c>
      <c r="C850" s="3">
        <f>WEEKNUM(Table1[[#This Row],[Date]],16)</f>
        <v>10</v>
      </c>
      <c r="D850" s="3" t="str">
        <f>TEXT(Table1[[#This Row],[Date]],"mmmm")</f>
        <v>فبراير</v>
      </c>
      <c r="E850" s="3" t="str">
        <f>TEXT(Table1[[#This Row],[Date]],"yyyy")</f>
        <v>2021</v>
      </c>
      <c r="F850" s="3" t="s">
        <v>9</v>
      </c>
      <c r="G850" s="3">
        <v>734</v>
      </c>
      <c r="I850" s="3" t="s">
        <v>92</v>
      </c>
      <c r="J850" s="3">
        <f>IFERROR(VLOOKUP(Table1[[#This Row],[FoamType]],$CB$1:$CC$25,2,FALSE),0)</f>
        <v>0.6</v>
      </c>
      <c r="K850" s="3">
        <v>25</v>
      </c>
      <c r="L850" s="3">
        <v>7.5</v>
      </c>
      <c r="M850" s="3">
        <v>1</v>
      </c>
      <c r="Q850" s="15">
        <v>15</v>
      </c>
      <c r="R850" s="3">
        <v>19600</v>
      </c>
      <c r="S850" s="3">
        <v>1.1000000000000001</v>
      </c>
      <c r="T850" s="3">
        <f t="shared" si="116"/>
        <v>4.0425000000000004</v>
      </c>
      <c r="U850" s="4">
        <f t="shared" si="117"/>
        <v>3.6749999999999998</v>
      </c>
      <c r="W850" s="4">
        <v>15</v>
      </c>
      <c r="X850" s="4">
        <f>IFERROR(   Table1[[#This Row],[البلوكات /م3]]+Table1[[#This Row],[البواقى
 المنصرفه
/م3]]-Table1[[#This Row],[البواقى
/م3]],0)</f>
        <v>10.71</v>
      </c>
      <c r="Y850" s="21">
        <f t="shared" si="118"/>
        <v>7.32</v>
      </c>
      <c r="Z850" s="3">
        <v>1</v>
      </c>
      <c r="AA850" s="12">
        <v>3.39</v>
      </c>
      <c r="AB850" s="15">
        <v>15</v>
      </c>
      <c r="AC850" s="20">
        <v>0</v>
      </c>
      <c r="AD850" s="9">
        <f>IFERROR((Table1[[#This Row],[إجمالى الإستهلاك
/م3]]-Table1[[#This Row],[الكمية 
المنتجة
/م3
 ]]),0)</f>
        <v>7.035000000000001</v>
      </c>
      <c r="AE850" s="29">
        <f>IFERROR((Table1[[#This Row],[الهالك
/م3]]/Table1[[#This Row],[إجمالى الإستهلاك
/م3]]),0)</f>
        <v>0.65686274509803921</v>
      </c>
      <c r="AG850" s="5">
        <f>IFERROR((Table1[[#This Row],[عدد
البلوكات]]*0.12),"")</f>
        <v>0.12</v>
      </c>
      <c r="AH85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6.125</v>
      </c>
      <c r="AJ850" s="59">
        <f>IFERROR(Table1[[#This Row],[Plan Hour]]/Table1[[#This Row],[ساعات
العمل
الفعلية]],0)</f>
        <v>0</v>
      </c>
      <c r="AK850" s="1">
        <f>IFERROR((Table1[[#This Row],[الكمية 
الفعلية
/م3]]-Table1[[#This Row],[الكمية 
المنتجة
/م3
 ]]),"")</f>
        <v>0.3675000000000006</v>
      </c>
      <c r="AU850" s="18"/>
      <c r="AV850" s="18"/>
      <c r="AW850" s="1"/>
      <c r="AX850" s="1"/>
      <c r="AY850" s="1"/>
      <c r="AZ850" s="1"/>
      <c r="BA850" s="1"/>
      <c r="BB850" s="1" t="e">
        <f t="shared" si="119"/>
        <v>#DIV/0!</v>
      </c>
      <c r="BC850" s="1"/>
      <c r="BD850" s="1" t="e">
        <f t="shared" si="121"/>
        <v>#DIV/0!</v>
      </c>
      <c r="BE850" s="1"/>
      <c r="BF850" s="33">
        <f t="shared" si="120"/>
        <v>0</v>
      </c>
      <c r="BG850" s="11" t="e">
        <f t="shared" si="115"/>
        <v>#DIV/0!</v>
      </c>
      <c r="CB850"/>
      <c r="CC850"/>
      <c r="CD850"/>
      <c r="CE850" s="83"/>
      <c r="CF850"/>
      <c r="CG850"/>
      <c r="CH850"/>
      <c r="CI850"/>
      <c r="CJ850"/>
      <c r="CK850"/>
      <c r="CL850"/>
      <c r="CM850"/>
      <c r="CN850"/>
      <c r="CO850"/>
      <c r="CP850"/>
    </row>
    <row r="851" spans="1:94" ht="22.5" customHeight="1">
      <c r="A851" s="22">
        <v>44255</v>
      </c>
      <c r="B851" s="3" t="str">
        <f>TEXT(Table1[[#This Row],[Date]],"dddd")</f>
        <v>الأحد</v>
      </c>
      <c r="C851" s="3">
        <f>WEEKNUM(Table1[[#This Row],[Date]],16)</f>
        <v>10</v>
      </c>
      <c r="D851" s="3" t="str">
        <f>TEXT(Table1[[#This Row],[Date]],"mmmm")</f>
        <v>فبراير</v>
      </c>
      <c r="E851" s="3" t="str">
        <f>TEXT(Table1[[#This Row],[Date]],"yyyy")</f>
        <v>2021</v>
      </c>
      <c r="F851" s="3" t="s">
        <v>9</v>
      </c>
      <c r="G851" s="3">
        <v>734</v>
      </c>
      <c r="I851" s="3" t="s">
        <v>92</v>
      </c>
      <c r="J851" s="3">
        <f>IFERROR(VLOOKUP(Table1[[#This Row],[FoamType]],$CB$1:$CC$25,2,FALSE),0)</f>
        <v>0.6</v>
      </c>
      <c r="K851" s="3">
        <v>25</v>
      </c>
      <c r="L851" s="3">
        <v>7.5</v>
      </c>
      <c r="M851" s="3">
        <v>0.5</v>
      </c>
      <c r="Q851" s="15">
        <v>15</v>
      </c>
      <c r="R851" s="3">
        <v>56350</v>
      </c>
      <c r="S851" s="3">
        <v>0.6</v>
      </c>
      <c r="T851" s="3">
        <f t="shared" si="116"/>
        <v>6.3393750000000004</v>
      </c>
      <c r="U851" s="4">
        <f t="shared" si="117"/>
        <v>5.2828125000000004</v>
      </c>
      <c r="X851" s="4">
        <f>IFERROR(   Table1[[#This Row],[البلوكات /م3]]+Table1[[#This Row],[البواقى
 المنصرفه
/م3]]-Table1[[#This Row],[البواقى
/م3]],0)</f>
        <v>0</v>
      </c>
      <c r="Y851" s="21">
        <f t="shared" si="118"/>
        <v>0</v>
      </c>
      <c r="AB851" s="15"/>
      <c r="AD851" s="9">
        <f>IFERROR((Table1[[#This Row],[إجمالى الإستهلاك
/م3]]-Table1[[#This Row],[الكمية 
المنتجة
/م3
 ]]),0)</f>
        <v>-5.2828125000000004</v>
      </c>
      <c r="AE851" s="29">
        <f>IFERROR((Table1[[#This Row],[الهالك
/م3]]/Table1[[#This Row],[إجمالى الإستهلاك
/م3]]),0)</f>
        <v>0</v>
      </c>
      <c r="AG851" s="5">
        <f>IFERROR((Table1[[#This Row],[عدد
البلوكات]]*0.12),"")</f>
        <v>0</v>
      </c>
      <c r="AH85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8.8046875000000018</v>
      </c>
      <c r="AJ851" s="59">
        <f>IFERROR(Table1[[#This Row],[Plan Hour]]/Table1[[#This Row],[ساعات
العمل
الفعلية]],0)</f>
        <v>0</v>
      </c>
      <c r="AK851" s="1">
        <f>IFERROR((Table1[[#This Row],[الكمية 
الفعلية
/م3]]-Table1[[#This Row],[الكمية 
المنتجة
/م3
 ]]),"")</f>
        <v>1.0565625000000001</v>
      </c>
      <c r="AU851" s="18"/>
      <c r="AV851" s="18"/>
      <c r="AW851" s="1"/>
      <c r="AX851" s="1"/>
      <c r="AY851" s="1"/>
      <c r="AZ851" s="1"/>
      <c r="BA851" s="1"/>
      <c r="BB851" s="1" t="e">
        <f t="shared" si="119"/>
        <v>#DIV/0!</v>
      </c>
      <c r="BC851" s="1"/>
      <c r="BD851" s="1" t="e">
        <f t="shared" si="121"/>
        <v>#DIV/0!</v>
      </c>
      <c r="BE851" s="1"/>
      <c r="BF851" s="33">
        <f t="shared" si="120"/>
        <v>0</v>
      </c>
      <c r="BG851" s="11" t="e">
        <f t="shared" si="115"/>
        <v>#DIV/0!</v>
      </c>
      <c r="CB851"/>
      <c r="CC851"/>
      <c r="CD851"/>
      <c r="CE851" s="83"/>
      <c r="CF851"/>
      <c r="CG851"/>
      <c r="CH851"/>
      <c r="CI851"/>
      <c r="CJ851"/>
      <c r="CK851"/>
      <c r="CL851"/>
      <c r="CM851"/>
      <c r="CN851"/>
      <c r="CO851"/>
      <c r="CP851"/>
    </row>
    <row r="852" spans="1:94" ht="22.5" customHeight="1">
      <c r="A852" s="22">
        <v>44255</v>
      </c>
      <c r="B852" s="3" t="str">
        <f>TEXT(Table1[[#This Row],[Date]],"dddd")</f>
        <v>الأحد</v>
      </c>
      <c r="C852" s="3">
        <f>WEEKNUM(Table1[[#This Row],[Date]],16)</f>
        <v>10</v>
      </c>
      <c r="D852" s="3" t="str">
        <f>TEXT(Table1[[#This Row],[Date]],"mmmm")</f>
        <v>فبراير</v>
      </c>
      <c r="E852" s="3" t="str">
        <f>TEXT(Table1[[#This Row],[Date]],"yyyy")</f>
        <v>2021</v>
      </c>
      <c r="F852" s="3" t="s">
        <v>9</v>
      </c>
      <c r="G852" s="3">
        <v>787</v>
      </c>
      <c r="I852" s="3" t="s">
        <v>94</v>
      </c>
      <c r="J852" s="3">
        <f>IFERROR(VLOOKUP(Table1[[#This Row],[FoamType]],$CB$1:$CC$25,2,FALSE),0)</f>
        <v>0.02</v>
      </c>
      <c r="K852" s="3">
        <v>1200</v>
      </c>
      <c r="L852" s="3">
        <v>300</v>
      </c>
      <c r="M852" s="3">
        <v>100</v>
      </c>
      <c r="Q852" s="15" t="s">
        <v>5</v>
      </c>
      <c r="R852" s="3">
        <v>1</v>
      </c>
      <c r="S852" s="3">
        <v>100</v>
      </c>
      <c r="T852" s="3">
        <f t="shared" si="116"/>
        <v>36</v>
      </c>
      <c r="U852" s="4">
        <f t="shared" si="117"/>
        <v>36</v>
      </c>
      <c r="W852" s="4" t="s">
        <v>5</v>
      </c>
      <c r="X852" s="4">
        <f>IFERROR(   Table1[[#This Row],[البلوكات /م3]]+Table1[[#This Row],[البواقى
 المنصرفه
/م3]]-Table1[[#This Row],[البواقى
/م3]],0)</f>
        <v>36.24</v>
      </c>
      <c r="Y852" s="21">
        <f t="shared" si="118"/>
        <v>51.24</v>
      </c>
      <c r="Z852" s="3">
        <v>7</v>
      </c>
      <c r="AA852" s="12">
        <v>0</v>
      </c>
      <c r="AB852" s="15" t="s">
        <v>5</v>
      </c>
      <c r="AC852" s="20">
        <v>15</v>
      </c>
      <c r="AD852" s="9">
        <f>IFERROR((Table1[[#This Row],[إجمالى الإستهلاك
/م3]]-Table1[[#This Row],[الكمية 
المنتجة
/م3
 ]]),0)</f>
        <v>0.24000000000000199</v>
      </c>
      <c r="AE852" s="29">
        <f>IFERROR((Table1[[#This Row],[الهالك
/م3]]/Table1[[#This Row],[إجمالى الإستهلاك
/م3]]),0)</f>
        <v>6.6225165562914454E-3</v>
      </c>
      <c r="AG852" s="5">
        <f>IFERROR((Table1[[#This Row],[عدد
البلوكات]]*0.12),"")</f>
        <v>0.84</v>
      </c>
      <c r="AH85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50</v>
      </c>
      <c r="AJ852" s="59">
        <f>IFERROR(Table1[[#This Row],[Plan Hour]]/Table1[[#This Row],[ساعات
العمل
الفعلية]],0)</f>
        <v>0</v>
      </c>
      <c r="AK852" s="1">
        <f>IFERROR((Table1[[#This Row],[الكمية 
الفعلية
/م3]]-Table1[[#This Row],[الكمية 
المنتجة
/م3
 ]]),"")</f>
        <v>0</v>
      </c>
      <c r="AU852" s="18"/>
      <c r="AV852" s="18"/>
      <c r="AW852" s="1"/>
      <c r="AX852" s="1"/>
      <c r="AY852" s="1"/>
      <c r="AZ852" s="1"/>
      <c r="BA852" s="1"/>
      <c r="BB852" s="1" t="e">
        <f t="shared" si="119"/>
        <v>#DIV/0!</v>
      </c>
      <c r="BC852" s="1"/>
      <c r="BD852" s="1" t="e">
        <f t="shared" si="121"/>
        <v>#DIV/0!</v>
      </c>
      <c r="BE852" s="1"/>
      <c r="BF852" s="33">
        <f t="shared" si="120"/>
        <v>0</v>
      </c>
      <c r="BG852" s="11" t="e">
        <f t="shared" si="115"/>
        <v>#DIV/0!</v>
      </c>
      <c r="CB852"/>
      <c r="CC852"/>
      <c r="CD852"/>
      <c r="CE852" s="83"/>
      <c r="CF852"/>
      <c r="CG852"/>
      <c r="CH852"/>
      <c r="CI852"/>
      <c r="CJ852"/>
      <c r="CK852"/>
      <c r="CL852"/>
      <c r="CM852"/>
      <c r="CN852"/>
      <c r="CO852"/>
      <c r="CP852"/>
    </row>
    <row r="853" spans="1:94" ht="22.5" customHeight="1">
      <c r="A853" s="22">
        <v>44256</v>
      </c>
      <c r="B853" s="9" t="str">
        <f>TEXT(Table1[[#This Row],[Date]],"dddd")</f>
        <v>الإثنين</v>
      </c>
      <c r="C853" s="9">
        <f>WEEKNUM(Table1[[#This Row],[Date]],16)</f>
        <v>10</v>
      </c>
      <c r="D853" s="9" t="str">
        <f>TEXT(Table1[[#This Row],[Date]],"mmmm")</f>
        <v>مارس</v>
      </c>
      <c r="E853" s="9" t="str">
        <f>TEXT(Table1[[#This Row],[Date]],"yyyy")</f>
        <v>2021</v>
      </c>
      <c r="F853" s="9" t="s">
        <v>9</v>
      </c>
      <c r="G853" s="9">
        <v>876</v>
      </c>
      <c r="H853" s="9" t="s">
        <v>36</v>
      </c>
      <c r="I853" s="9" t="s">
        <v>86</v>
      </c>
      <c r="J853" s="3">
        <f>IFERROR(VLOOKUP(Table1[[#This Row],[FoamType]],$CB$1:$CC$25,2,FALSE),0)</f>
        <v>3</v>
      </c>
      <c r="K853" s="9">
        <v>198</v>
      </c>
      <c r="L853" s="9">
        <v>98</v>
      </c>
      <c r="M853" s="9">
        <v>2</v>
      </c>
      <c r="N853" s="9"/>
      <c r="O853" s="9"/>
      <c r="P853" s="9"/>
      <c r="Q853" s="9" t="s">
        <v>40</v>
      </c>
      <c r="R853" s="9">
        <v>100</v>
      </c>
      <c r="S853" s="9">
        <v>2.2000000000000002</v>
      </c>
      <c r="T853" s="9">
        <f t="shared" si="116"/>
        <v>4.2688800000000002</v>
      </c>
      <c r="U853" s="9">
        <v>4</v>
      </c>
      <c r="V853" s="9"/>
      <c r="W853" s="9" t="s">
        <v>40</v>
      </c>
      <c r="X853" s="9">
        <f>IFERROR(   Table1[[#This Row],[البلوكات /م3]]+Table1[[#This Row],[البواقى
 المنصرفه
/م3]]-Table1[[#This Row],[البواقى
/م3]],0)</f>
        <v>4.6400000000000006</v>
      </c>
      <c r="Y853" s="9">
        <f t="shared" si="118"/>
        <v>14.64</v>
      </c>
      <c r="Z853" s="9">
        <v>2</v>
      </c>
      <c r="AA853" s="9">
        <v>0</v>
      </c>
      <c r="AB853" s="9" t="s">
        <v>40</v>
      </c>
      <c r="AC853" s="9">
        <v>10</v>
      </c>
      <c r="AD853" s="9">
        <f>IFERROR((Table1[[#This Row],[إجمالى الإستهلاك
/م3]]-Table1[[#This Row],[الكمية 
المنتجة
/م3
 ]]),0)</f>
        <v>0.64000000000000057</v>
      </c>
      <c r="AE853" s="29">
        <f>IFERROR((Table1[[#This Row],[الهالك
/م3]]/Table1[[#This Row],[إجمالى الإستهلاك
/م3]]),0)</f>
        <v>0.13793103448275873</v>
      </c>
      <c r="AF853" s="9">
        <v>2.77</v>
      </c>
      <c r="AG853" s="9">
        <f>IFERROR((Table1[[#This Row],[عدد
البلوكات]]*0.12),"")</f>
        <v>0.24</v>
      </c>
      <c r="AH853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1.3333333333333333</v>
      </c>
      <c r="AI853" s="9">
        <v>102</v>
      </c>
      <c r="AJ853" s="60">
        <f>IFERROR(Table1[[#This Row],[Plan Hour]]/Table1[[#This Row],[ساعات
العمل
الفعلية]],0)</f>
        <v>1.30718954248366E-2</v>
      </c>
      <c r="AK853" s="9">
        <f>IFERROR((Table1[[#This Row],[الكمية 
الفعلية
/م3]]-Table1[[#This Row],[الكمية 
المنتجة
/م3
 ]]),"")</f>
        <v>0.26888000000000023</v>
      </c>
      <c r="AL853" s="9"/>
      <c r="AM853" s="9"/>
      <c r="AN853" s="9"/>
      <c r="AO853" s="9"/>
      <c r="AP853" s="9">
        <v>0</v>
      </c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 t="e">
        <f t="shared" si="119"/>
        <v>#DIV/0!</v>
      </c>
      <c r="BC853" s="9"/>
      <c r="BD853" s="9" t="e">
        <f t="shared" si="121"/>
        <v>#DIV/0!</v>
      </c>
      <c r="BE853" s="9"/>
      <c r="BF853" s="9">
        <f t="shared" si="120"/>
        <v>0</v>
      </c>
      <c r="BG853" s="9" t="e">
        <f t="shared" si="115"/>
        <v>#DIV/0!</v>
      </c>
      <c r="CB853"/>
      <c r="CC853"/>
      <c r="CD853"/>
      <c r="CE853" s="83"/>
      <c r="CF853"/>
      <c r="CG853"/>
      <c r="CH853"/>
      <c r="CI853"/>
      <c r="CJ853"/>
      <c r="CK853"/>
      <c r="CL853"/>
      <c r="CM853"/>
      <c r="CN853"/>
      <c r="CO853"/>
      <c r="CP853"/>
    </row>
    <row r="854" spans="1:94" ht="22.5" customHeight="1">
      <c r="A854" s="22">
        <v>44256</v>
      </c>
      <c r="B854" s="3" t="str">
        <f>TEXT(Table1[[#This Row],[Date]],"dddd")</f>
        <v>الإثنين</v>
      </c>
      <c r="C854" s="3">
        <f>WEEKNUM(Table1[[#This Row],[Date]],16)</f>
        <v>10</v>
      </c>
      <c r="D854" s="3" t="str">
        <f>TEXT(Table1[[#This Row],[Date]],"mmmm")</f>
        <v>مارس</v>
      </c>
      <c r="E854" s="3" t="str">
        <f>TEXT(Table1[[#This Row],[Date]],"yyyy")</f>
        <v>2021</v>
      </c>
      <c r="F854" s="3" t="s">
        <v>9</v>
      </c>
      <c r="G854" s="3">
        <v>940</v>
      </c>
      <c r="H854" s="5" t="s">
        <v>235</v>
      </c>
      <c r="I854" s="3" t="s">
        <v>255</v>
      </c>
      <c r="J854" s="3">
        <f>IFERROR(VLOOKUP(Table1[[#This Row],[FoamType]],$CB$1:$CC$25,2,FALSE),0)</f>
        <v>3.6</v>
      </c>
      <c r="K854" s="3">
        <v>200</v>
      </c>
      <c r="L854" s="3">
        <v>100</v>
      </c>
      <c r="M854" s="3">
        <v>3</v>
      </c>
      <c r="Q854" s="15" t="s">
        <v>4</v>
      </c>
      <c r="R854" s="3">
        <v>17</v>
      </c>
      <c r="S854" s="3">
        <v>3.1</v>
      </c>
      <c r="T854" s="3">
        <f t="shared" si="116"/>
        <v>1.054</v>
      </c>
      <c r="U854" s="4">
        <v>1</v>
      </c>
      <c r="X854" s="4">
        <f>IFERROR(   Table1[[#This Row],[البلوكات /م3]]+Table1[[#This Row],[البواقى
 المنصرفه
/م3]]-Table1[[#This Row],[البواقى
/م3]],0)</f>
        <v>0</v>
      </c>
      <c r="Y854" s="21">
        <f t="shared" si="118"/>
        <v>0</v>
      </c>
      <c r="AB854" s="15"/>
      <c r="AD854" s="9">
        <f>IFERROR((Table1[[#This Row],[إجمالى الإستهلاك
/م3]]-Table1[[#This Row],[الكمية 
المنتجة
/م3
 ]]),0)</f>
        <v>-1</v>
      </c>
      <c r="AE854" s="29">
        <f>IFERROR((Table1[[#This Row],[الهالك
/م3]]/Table1[[#This Row],[إجمالى الإستهلاك
/م3]]),0)</f>
        <v>0</v>
      </c>
      <c r="AG854" s="5">
        <f>IFERROR((Table1[[#This Row],[عدد
البلوكات]]*0.12),"")</f>
        <v>0</v>
      </c>
      <c r="AH85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0.27777777777777779</v>
      </c>
      <c r="AJ854" s="59">
        <f>IFERROR(Table1[[#This Row],[Plan Hour]]/Table1[[#This Row],[ساعات
العمل
الفعلية]],0)</f>
        <v>0</v>
      </c>
      <c r="AK854" s="1">
        <f>IFERROR((Table1[[#This Row],[الكمية 
الفعلية
/م3]]-Table1[[#This Row],[الكمية 
المنتجة
/م3
 ]]),"")</f>
        <v>5.4000000000000048E-2</v>
      </c>
      <c r="AU854" s="18"/>
      <c r="AV854" s="18"/>
      <c r="AW854" s="1"/>
      <c r="AX854" s="1"/>
      <c r="AY854" s="1"/>
      <c r="AZ854" s="1"/>
      <c r="BA854" s="1"/>
      <c r="BB854" s="1" t="e">
        <f t="shared" si="119"/>
        <v>#DIV/0!</v>
      </c>
      <c r="BC854" s="1"/>
      <c r="BD854" s="1" t="e">
        <f t="shared" si="121"/>
        <v>#DIV/0!</v>
      </c>
      <c r="BE854" s="1"/>
      <c r="BF854" s="33">
        <f t="shared" si="120"/>
        <v>0</v>
      </c>
      <c r="BG854" s="11" t="e">
        <f t="shared" si="115"/>
        <v>#DIV/0!</v>
      </c>
      <c r="CB854"/>
      <c r="CC854"/>
      <c r="CD854"/>
      <c r="CE854" s="83"/>
      <c r="CF854"/>
      <c r="CG854"/>
      <c r="CH854"/>
      <c r="CI854"/>
      <c r="CJ854"/>
      <c r="CK854"/>
      <c r="CL854"/>
      <c r="CM854"/>
      <c r="CN854"/>
      <c r="CO854"/>
      <c r="CP854"/>
    </row>
    <row r="855" spans="1:94" ht="22.5" customHeight="1">
      <c r="A855" s="22">
        <v>44256</v>
      </c>
      <c r="B855" s="3" t="str">
        <f>TEXT(Table1[[#This Row],[Date]],"dddd")</f>
        <v>الإثنين</v>
      </c>
      <c r="C855" s="3">
        <f>WEEKNUM(Table1[[#This Row],[Date]],16)</f>
        <v>10</v>
      </c>
      <c r="D855" s="3" t="str">
        <f>TEXT(Table1[[#This Row],[Date]],"mmmm")</f>
        <v>مارس</v>
      </c>
      <c r="E855" s="3" t="str">
        <f>TEXT(Table1[[#This Row],[Date]],"yyyy")</f>
        <v>2021</v>
      </c>
      <c r="F855" s="3" t="s">
        <v>9</v>
      </c>
      <c r="G855" s="3">
        <v>940</v>
      </c>
      <c r="H855" s="5" t="s">
        <v>235</v>
      </c>
      <c r="I855" s="3" t="s">
        <v>255</v>
      </c>
      <c r="J855" s="3">
        <f>IFERROR(VLOOKUP(Table1[[#This Row],[FoamType]],$CB$1:$CC$25,2,FALSE),0)</f>
        <v>3.6</v>
      </c>
      <c r="K855" s="3">
        <v>200</v>
      </c>
      <c r="L855" s="3">
        <v>100</v>
      </c>
      <c r="M855" s="3">
        <v>5</v>
      </c>
      <c r="Q855" s="15" t="s">
        <v>4</v>
      </c>
      <c r="R855" s="3">
        <v>10</v>
      </c>
      <c r="S855" s="3">
        <v>5.0999999999999996</v>
      </c>
      <c r="T855" s="3">
        <f t="shared" si="116"/>
        <v>1.0199999999999998</v>
      </c>
      <c r="U855" s="4">
        <v>1</v>
      </c>
      <c r="X855" s="4">
        <f>IFERROR(   Table1[[#This Row],[البلوكات /م3]]+Table1[[#This Row],[البواقى
 المنصرفه
/م3]]-Table1[[#This Row],[البواقى
/م3]],0)</f>
        <v>0</v>
      </c>
      <c r="Y855" s="21">
        <f t="shared" si="118"/>
        <v>0</v>
      </c>
      <c r="AB855" s="15"/>
      <c r="AD855" s="9">
        <f>IFERROR((Table1[[#This Row],[إجمالى الإستهلاك
/م3]]-Table1[[#This Row],[الكمية 
المنتجة
/م3
 ]]),0)</f>
        <v>-1</v>
      </c>
      <c r="AE855" s="29">
        <f>IFERROR((Table1[[#This Row],[الهالك
/م3]]/Table1[[#This Row],[إجمالى الإستهلاك
/م3]]),0)</f>
        <v>0</v>
      </c>
      <c r="AG855" s="5">
        <f>IFERROR((Table1[[#This Row],[عدد
البلوكات]]*0.12),"")</f>
        <v>0</v>
      </c>
      <c r="AH85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0.27777777777777779</v>
      </c>
      <c r="AJ855" s="59">
        <f>IFERROR(Table1[[#This Row],[Plan Hour]]/Table1[[#This Row],[ساعات
العمل
الفعلية]],0)</f>
        <v>0</v>
      </c>
      <c r="AK855" s="1">
        <f>IFERROR((Table1[[#This Row],[الكمية 
الفعلية
/م3]]-Table1[[#This Row],[الكمية 
المنتجة
/م3
 ]]),"")</f>
        <v>1.9999999999999796E-2</v>
      </c>
      <c r="AU855" s="18"/>
      <c r="AV855" s="18"/>
      <c r="AW855" s="1"/>
      <c r="AX855" s="1"/>
      <c r="AY855" s="1"/>
      <c r="AZ855" s="1"/>
      <c r="BA855" s="1"/>
      <c r="BB855" s="1" t="e">
        <f t="shared" si="119"/>
        <v>#DIV/0!</v>
      </c>
      <c r="BC855" s="1"/>
      <c r="BD855" s="1" t="e">
        <f t="shared" si="121"/>
        <v>#DIV/0!</v>
      </c>
      <c r="BE855" s="1"/>
      <c r="BF855" s="33">
        <f t="shared" si="120"/>
        <v>0</v>
      </c>
      <c r="BG855" s="11" t="e">
        <f t="shared" si="115"/>
        <v>#DIV/0!</v>
      </c>
      <c r="CB855"/>
      <c r="CC855"/>
      <c r="CD855"/>
      <c r="CE855" s="83"/>
      <c r="CF855"/>
      <c r="CG855"/>
      <c r="CH855"/>
      <c r="CI855"/>
      <c r="CJ855"/>
      <c r="CK855"/>
      <c r="CL855"/>
      <c r="CM855"/>
      <c r="CN855"/>
      <c r="CO855"/>
      <c r="CP855"/>
    </row>
    <row r="856" spans="1:94" ht="22.5" customHeight="1">
      <c r="A856" s="22">
        <v>44256</v>
      </c>
      <c r="B856" s="3" t="str">
        <f>TEXT(Table1[[#This Row],[Date]],"dddd")</f>
        <v>الإثنين</v>
      </c>
      <c r="C856" s="3">
        <f>WEEKNUM(Table1[[#This Row],[Date]],16)</f>
        <v>10</v>
      </c>
      <c r="D856" s="3" t="str">
        <f>TEXT(Table1[[#This Row],[Date]],"mmmm")</f>
        <v>مارس</v>
      </c>
      <c r="E856" s="3" t="str">
        <f>TEXT(Table1[[#This Row],[Date]],"yyyy")</f>
        <v>2021</v>
      </c>
      <c r="F856" s="3" t="s">
        <v>9</v>
      </c>
      <c r="G856" s="3">
        <v>899</v>
      </c>
      <c r="H856" s="5" t="s">
        <v>237</v>
      </c>
      <c r="I856" s="3" t="s">
        <v>86</v>
      </c>
      <c r="J856" s="3">
        <f>IFERROR(VLOOKUP(Table1[[#This Row],[FoamType]],$CB$1:$CC$25,2,FALSE),0)</f>
        <v>3</v>
      </c>
      <c r="K856" s="3">
        <v>200</v>
      </c>
      <c r="L856" s="3">
        <v>100</v>
      </c>
      <c r="M856" s="3">
        <v>30</v>
      </c>
      <c r="Q856" s="15">
        <v>10</v>
      </c>
      <c r="R856" s="3">
        <v>7</v>
      </c>
      <c r="S856" s="3">
        <v>30</v>
      </c>
      <c r="T856" s="3">
        <f t="shared" si="116"/>
        <v>4.2</v>
      </c>
      <c r="U856" s="4">
        <f t="shared" si="117"/>
        <v>4.2</v>
      </c>
      <c r="W856" s="4">
        <v>10</v>
      </c>
      <c r="X856" s="4">
        <f>IFERROR(   Table1[[#This Row],[البلوكات /م3]]+Table1[[#This Row],[البواقى
 المنصرفه
/م3]]-Table1[[#This Row],[البواقى
/م3]],0)</f>
        <v>6.240000000000002</v>
      </c>
      <c r="Y856" s="21">
        <f t="shared" si="118"/>
        <v>51.24</v>
      </c>
      <c r="Z856" s="3">
        <v>7</v>
      </c>
      <c r="AA856" s="12">
        <v>0</v>
      </c>
      <c r="AB856" s="15">
        <v>10</v>
      </c>
      <c r="AC856" s="20">
        <v>45</v>
      </c>
      <c r="AD856" s="9">
        <f>IFERROR((Table1[[#This Row],[إجمالى الإستهلاك
/م3]]-Table1[[#This Row],[الكمية 
المنتجة
/م3
 ]]),0)</f>
        <v>2.0400000000000018</v>
      </c>
      <c r="AE856" s="29">
        <f>IFERROR((Table1[[#This Row],[الهالك
/م3]]/Table1[[#This Row],[إجمالى الإستهلاك
/م3]]),0)</f>
        <v>0.32692307692307709</v>
      </c>
      <c r="AG856" s="5">
        <f>IFERROR((Table1[[#This Row],[عدد
البلوكات]]*0.12),"")</f>
        <v>0.84</v>
      </c>
      <c r="AH85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1.4000000000000001</v>
      </c>
      <c r="AJ856" s="59">
        <f>IFERROR(Table1[[#This Row],[Plan Hour]]/Table1[[#This Row],[ساعات
العمل
الفعلية]],0)</f>
        <v>0</v>
      </c>
      <c r="AK856" s="1">
        <f>IFERROR((Table1[[#This Row],[الكمية 
الفعلية
/م3]]-Table1[[#This Row],[الكمية 
المنتجة
/م3
 ]]),"")</f>
        <v>0</v>
      </c>
      <c r="AU856" s="18"/>
      <c r="AV856" s="18"/>
      <c r="AW856" s="1"/>
      <c r="AX856" s="1"/>
      <c r="AY856" s="1"/>
      <c r="AZ856" s="1"/>
      <c r="BA856" s="1"/>
      <c r="BB856" s="1" t="e">
        <f t="shared" si="119"/>
        <v>#DIV/0!</v>
      </c>
      <c r="BC856" s="1"/>
      <c r="BD856" s="1" t="e">
        <f t="shared" si="121"/>
        <v>#DIV/0!</v>
      </c>
      <c r="BE856" s="1"/>
      <c r="BF856" s="33">
        <f t="shared" si="120"/>
        <v>0</v>
      </c>
      <c r="BG856" s="11" t="e">
        <f t="shared" ref="BG856:BG921" si="122">(BD856*BE856)/7.32</f>
        <v>#DIV/0!</v>
      </c>
      <c r="CB856"/>
      <c r="CC856"/>
      <c r="CD856"/>
      <c r="CE856" s="83"/>
      <c r="CF856"/>
      <c r="CG856"/>
      <c r="CH856"/>
      <c r="CI856"/>
      <c r="CJ856"/>
      <c r="CK856"/>
      <c r="CL856"/>
      <c r="CM856"/>
      <c r="CN856"/>
      <c r="CO856"/>
      <c r="CP856"/>
    </row>
    <row r="857" spans="1:94" ht="22.5" customHeight="1">
      <c r="A857" s="22">
        <v>44256</v>
      </c>
      <c r="B857" s="3" t="str">
        <f>TEXT(Table1[[#This Row],[Date]],"dddd")</f>
        <v>الإثنين</v>
      </c>
      <c r="C857" s="3">
        <f>WEEKNUM(Table1[[#This Row],[Date]],16)</f>
        <v>10</v>
      </c>
      <c r="D857" s="3" t="str">
        <f>TEXT(Table1[[#This Row],[Date]],"mmmm")</f>
        <v>مارس</v>
      </c>
      <c r="E857" s="3" t="str">
        <f>TEXT(Table1[[#This Row],[Date]],"yyyy")</f>
        <v>2021</v>
      </c>
      <c r="F857" s="3" t="s">
        <v>9</v>
      </c>
      <c r="G857" s="3">
        <v>931</v>
      </c>
      <c r="H857" s="5" t="s">
        <v>233</v>
      </c>
      <c r="I857" s="3" t="s">
        <v>91</v>
      </c>
      <c r="J857" s="3">
        <f>IFERROR(VLOOKUP(Table1[[#This Row],[FoamType]],$CB$1:$CC$25,2,FALSE),0)</f>
        <v>1</v>
      </c>
      <c r="K857" s="3">
        <v>230</v>
      </c>
      <c r="L857" s="3">
        <v>10</v>
      </c>
      <c r="M857" s="3">
        <v>4</v>
      </c>
      <c r="Q857" s="15" t="s">
        <v>42</v>
      </c>
      <c r="R857" s="3">
        <v>400</v>
      </c>
      <c r="S857" s="3">
        <v>4.0999999999999996</v>
      </c>
      <c r="T857" s="3">
        <f t="shared" si="116"/>
        <v>3.7719999999999994</v>
      </c>
      <c r="U857" s="4">
        <f t="shared" si="117"/>
        <v>3.68</v>
      </c>
      <c r="X857" s="4">
        <f>IFERROR(   Table1[[#This Row],[البلوكات /م3]]+Table1[[#This Row],[البواقى
 المنصرفه
/م3]]-Table1[[#This Row],[البواقى
/م3]],0)</f>
        <v>3.68</v>
      </c>
      <c r="Y857" s="21">
        <f t="shared" si="118"/>
        <v>0</v>
      </c>
      <c r="AA857" s="12">
        <v>3.68</v>
      </c>
      <c r="AB857" s="15">
        <v>35</v>
      </c>
      <c r="AC857" s="20">
        <v>0</v>
      </c>
      <c r="AD857" s="9">
        <f>IFERROR((Table1[[#This Row],[إجمالى الإستهلاك
/م3]]-Table1[[#This Row],[الكمية 
المنتجة
/م3
 ]]),0)</f>
        <v>0</v>
      </c>
      <c r="AE857" s="29">
        <f>IFERROR((Table1[[#This Row],[الهالك
/م3]]/Table1[[#This Row],[إجمالى الإستهلاك
/م3]]),0)</f>
        <v>0</v>
      </c>
      <c r="AG857" s="5">
        <f>IFERROR((Table1[[#This Row],[عدد
البلوكات]]*0.12),"")</f>
        <v>0</v>
      </c>
      <c r="AH85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3.68</v>
      </c>
      <c r="AJ857" s="59">
        <f>IFERROR(Table1[[#This Row],[Plan Hour]]/Table1[[#This Row],[ساعات
العمل
الفعلية]],0)</f>
        <v>0</v>
      </c>
      <c r="AK857" s="1">
        <f>IFERROR((Table1[[#This Row],[الكمية 
الفعلية
/م3]]-Table1[[#This Row],[الكمية 
المنتجة
/م3
 ]]),"")</f>
        <v>9.1999999999999194E-2</v>
      </c>
      <c r="AU857" s="18"/>
      <c r="AV857" s="18"/>
      <c r="AW857" s="1"/>
      <c r="AX857" s="1"/>
      <c r="AY857" s="1"/>
      <c r="AZ857" s="1"/>
      <c r="BA857" s="1"/>
      <c r="BB857" s="1" t="e">
        <f t="shared" si="119"/>
        <v>#DIV/0!</v>
      </c>
      <c r="BC857" s="1"/>
      <c r="BD857" s="1" t="e">
        <f t="shared" si="121"/>
        <v>#DIV/0!</v>
      </c>
      <c r="BE857" s="1"/>
      <c r="BF857" s="33">
        <f t="shared" si="120"/>
        <v>0</v>
      </c>
      <c r="BG857" s="11" t="e">
        <f t="shared" si="122"/>
        <v>#DIV/0!</v>
      </c>
      <c r="CB857"/>
      <c r="CC857"/>
      <c r="CD857"/>
      <c r="CE857" s="83"/>
      <c r="CF857"/>
      <c r="CG857"/>
      <c r="CH857"/>
      <c r="CI857"/>
      <c r="CJ857"/>
      <c r="CK857"/>
      <c r="CL857"/>
      <c r="CM857"/>
      <c r="CN857"/>
      <c r="CO857"/>
      <c r="CP857"/>
    </row>
    <row r="858" spans="1:94" ht="22.5" customHeight="1">
      <c r="A858" s="22">
        <v>44256</v>
      </c>
      <c r="B858" s="3" t="str">
        <f>TEXT(Table1[[#This Row],[Date]],"dddd")</f>
        <v>الإثنين</v>
      </c>
      <c r="C858" s="3">
        <f>WEEKNUM(Table1[[#This Row],[Date]],16)</f>
        <v>10</v>
      </c>
      <c r="D858" s="3" t="str">
        <f>TEXT(Table1[[#This Row],[Date]],"mmmm")</f>
        <v>مارس</v>
      </c>
      <c r="E858" s="3" t="str">
        <f>TEXT(Table1[[#This Row],[Date]],"yyyy")</f>
        <v>2021</v>
      </c>
      <c r="F858" s="3" t="s">
        <v>9</v>
      </c>
      <c r="G858" s="3">
        <v>940</v>
      </c>
      <c r="H858" s="5" t="s">
        <v>235</v>
      </c>
      <c r="I858" s="3" t="s">
        <v>91</v>
      </c>
      <c r="J858" s="3">
        <f>IFERROR(VLOOKUP(Table1[[#This Row],[FoamType]],$CB$1:$CC$25,2,FALSE),0)</f>
        <v>1</v>
      </c>
      <c r="K858" s="3">
        <v>100</v>
      </c>
      <c r="L858" s="3">
        <v>50</v>
      </c>
      <c r="M858" s="3">
        <v>10</v>
      </c>
      <c r="Q858" s="15" t="s">
        <v>4</v>
      </c>
      <c r="R858" s="3">
        <v>20</v>
      </c>
      <c r="S858" s="3">
        <v>10.1</v>
      </c>
      <c r="T858" s="3">
        <f t="shared" si="116"/>
        <v>1.01</v>
      </c>
      <c r="U858" s="4">
        <v>1</v>
      </c>
      <c r="W858" s="4" t="s">
        <v>4</v>
      </c>
      <c r="X858" s="4">
        <f>IFERROR(   Table1[[#This Row],[البلوكات /م3]]+Table1[[#This Row],[البواقى
 المنصرفه
/م3]]-Table1[[#This Row],[البواقى
/م3]],0)</f>
        <v>11.14</v>
      </c>
      <c r="Y858" s="21">
        <f t="shared" si="118"/>
        <v>14.64</v>
      </c>
      <c r="Z858" s="3">
        <v>2</v>
      </c>
      <c r="AA858" s="12">
        <v>0</v>
      </c>
      <c r="AB858" s="15" t="s">
        <v>4</v>
      </c>
      <c r="AC858" s="20">
        <v>3.5</v>
      </c>
      <c r="AD858" s="9">
        <f>IFERROR((Table1[[#This Row],[إجمالى الإستهلاك
/م3]]-Table1[[#This Row],[الكمية 
المنتجة
/م3
 ]]),0)</f>
        <v>10.14</v>
      </c>
      <c r="AE858" s="29">
        <f>IFERROR((Table1[[#This Row],[الهالك
/م3]]/Table1[[#This Row],[إجمالى الإستهلاك
/م3]]),0)</f>
        <v>0.91023339317773788</v>
      </c>
      <c r="AG858" s="5">
        <f>IFERROR((Table1[[#This Row],[عدد
البلوكات]]*0.12),"")</f>
        <v>0.24</v>
      </c>
      <c r="AH85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858" s="59">
        <f>IFERROR(Table1[[#This Row],[Plan Hour]]/Table1[[#This Row],[ساعات
العمل
الفعلية]],0)</f>
        <v>0</v>
      </c>
      <c r="AK858" s="1">
        <f>IFERROR((Table1[[#This Row],[الكمية 
الفعلية
/م3]]-Table1[[#This Row],[الكمية 
المنتجة
/م3
 ]]),"")</f>
        <v>1.0000000000000009E-2</v>
      </c>
      <c r="AU858" s="18"/>
      <c r="AV858" s="18"/>
      <c r="AW858" s="1"/>
      <c r="AX858" s="1"/>
      <c r="AY858" s="1"/>
      <c r="AZ858" s="1"/>
      <c r="BA858" s="1"/>
      <c r="BB858" s="1" t="e">
        <f t="shared" si="119"/>
        <v>#DIV/0!</v>
      </c>
      <c r="BC858" s="1"/>
      <c r="BD858" s="1" t="e">
        <f t="shared" si="121"/>
        <v>#DIV/0!</v>
      </c>
      <c r="BE858" s="1"/>
      <c r="BF858" s="33">
        <f t="shared" si="120"/>
        <v>0</v>
      </c>
      <c r="BG858" s="11" t="e">
        <f t="shared" si="122"/>
        <v>#DIV/0!</v>
      </c>
      <c r="CB858"/>
      <c r="CC858"/>
      <c r="CD858"/>
      <c r="CE858" s="83"/>
      <c r="CF858"/>
      <c r="CG858"/>
      <c r="CH858"/>
      <c r="CI858"/>
      <c r="CJ858"/>
      <c r="CK858"/>
      <c r="CL858"/>
      <c r="CM858"/>
      <c r="CN858"/>
      <c r="CO858"/>
      <c r="CP858"/>
    </row>
    <row r="859" spans="1:94" ht="22.5" customHeight="1">
      <c r="A859" s="22">
        <v>44256</v>
      </c>
      <c r="B859" s="3" t="str">
        <f>TEXT(Table1[[#This Row],[Date]],"dddd")</f>
        <v>الإثنين</v>
      </c>
      <c r="C859" s="3">
        <f>WEEKNUM(Table1[[#This Row],[Date]],16)</f>
        <v>10</v>
      </c>
      <c r="D859" s="3" t="str">
        <f>TEXT(Table1[[#This Row],[Date]],"mmmm")</f>
        <v>مارس</v>
      </c>
      <c r="E859" s="3" t="str">
        <f>TEXT(Table1[[#This Row],[Date]],"yyyy")</f>
        <v>2021</v>
      </c>
      <c r="F859" s="3" t="s">
        <v>9</v>
      </c>
      <c r="G859" s="3">
        <v>940</v>
      </c>
      <c r="H859" s="5" t="s">
        <v>235</v>
      </c>
      <c r="I859" s="3" t="s">
        <v>91</v>
      </c>
      <c r="J859" s="3">
        <f>IFERROR(VLOOKUP(Table1[[#This Row],[FoamType]],$CB$1:$CC$25,2,FALSE),0)</f>
        <v>1</v>
      </c>
      <c r="K859" s="3">
        <v>100</v>
      </c>
      <c r="L859" s="3">
        <v>50</v>
      </c>
      <c r="M859" s="3">
        <v>5</v>
      </c>
      <c r="Q859" s="15" t="s">
        <v>4</v>
      </c>
      <c r="R859" s="3">
        <v>40</v>
      </c>
      <c r="S859" s="3">
        <v>5.0999999999999996</v>
      </c>
      <c r="T859" s="3">
        <f t="shared" si="116"/>
        <v>1.0199999999999998</v>
      </c>
      <c r="U859" s="4">
        <v>1</v>
      </c>
      <c r="X859" s="4">
        <f>IFERROR(   Table1[[#This Row],[البلوكات /م3]]+Table1[[#This Row],[البواقى
 المنصرفه
/م3]]-Table1[[#This Row],[البواقى
/م3]],0)</f>
        <v>0</v>
      </c>
      <c r="Y859" s="21">
        <f t="shared" si="118"/>
        <v>0</v>
      </c>
      <c r="AB859" s="15"/>
      <c r="AD859" s="9">
        <f>IFERROR((Table1[[#This Row],[إجمالى الإستهلاك
/م3]]-Table1[[#This Row],[الكمية 
المنتجة
/م3
 ]]),0)</f>
        <v>-1</v>
      </c>
      <c r="AE859" s="29">
        <f>IFERROR((Table1[[#This Row],[الهالك
/م3]]/Table1[[#This Row],[إجمالى الإستهلاك
/م3]]),0)</f>
        <v>0</v>
      </c>
      <c r="AG859" s="5">
        <f>IFERROR((Table1[[#This Row],[عدد
البلوكات]]*0.12),"")</f>
        <v>0</v>
      </c>
      <c r="AH85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859" s="59">
        <f>IFERROR(Table1[[#This Row],[Plan Hour]]/Table1[[#This Row],[ساعات
العمل
الفعلية]],0)</f>
        <v>0</v>
      </c>
      <c r="AK859" s="1">
        <f>IFERROR((Table1[[#This Row],[الكمية 
الفعلية
/م3]]-Table1[[#This Row],[الكمية 
المنتجة
/م3
 ]]),"")</f>
        <v>1.9999999999999796E-2</v>
      </c>
      <c r="AU859" s="18"/>
      <c r="AV859" s="18"/>
      <c r="AW859" s="1"/>
      <c r="AX859" s="1"/>
      <c r="AY859" s="1"/>
      <c r="AZ859" s="1"/>
      <c r="BA859" s="1"/>
      <c r="BB859" s="1" t="e">
        <f t="shared" si="119"/>
        <v>#DIV/0!</v>
      </c>
      <c r="BC859" s="1"/>
      <c r="BD859" s="1" t="e">
        <f t="shared" si="121"/>
        <v>#DIV/0!</v>
      </c>
      <c r="BE859" s="1"/>
      <c r="BF859" s="33">
        <f t="shared" si="120"/>
        <v>0</v>
      </c>
      <c r="BG859" s="11" t="e">
        <f t="shared" si="122"/>
        <v>#DIV/0!</v>
      </c>
      <c r="CB859"/>
      <c r="CC859"/>
      <c r="CD859"/>
      <c r="CE859" s="83"/>
      <c r="CF859"/>
      <c r="CG859"/>
      <c r="CH859"/>
      <c r="CI859"/>
      <c r="CJ859"/>
      <c r="CK859"/>
      <c r="CL859"/>
      <c r="CM859"/>
      <c r="CN859"/>
      <c r="CO859"/>
      <c r="CP859"/>
    </row>
    <row r="860" spans="1:94" ht="22.5" customHeight="1">
      <c r="A860" s="22">
        <v>44256</v>
      </c>
      <c r="B860" s="3" t="str">
        <f>TEXT(Table1[[#This Row],[Date]],"dddd")</f>
        <v>الإثنين</v>
      </c>
      <c r="C860" s="3">
        <f>WEEKNUM(Table1[[#This Row],[Date]],16)</f>
        <v>10</v>
      </c>
      <c r="D860" s="3" t="str">
        <f>TEXT(Table1[[#This Row],[Date]],"mmmm")</f>
        <v>مارس</v>
      </c>
      <c r="E860" s="3" t="str">
        <f>TEXT(Table1[[#This Row],[Date]],"yyyy")</f>
        <v>2021</v>
      </c>
      <c r="F860" s="3" t="s">
        <v>9</v>
      </c>
      <c r="G860" s="3">
        <v>940</v>
      </c>
      <c r="H860" s="5" t="s">
        <v>235</v>
      </c>
      <c r="I860" s="3" t="s">
        <v>91</v>
      </c>
      <c r="J860" s="3">
        <f>IFERROR(VLOOKUP(Table1[[#This Row],[FoamType]],$CB$1:$CC$25,2,FALSE),0)</f>
        <v>1</v>
      </c>
      <c r="K860" s="3">
        <v>100</v>
      </c>
      <c r="L860" s="3">
        <v>50</v>
      </c>
      <c r="M860" s="3">
        <v>4</v>
      </c>
      <c r="Q860" s="15" t="s">
        <v>4</v>
      </c>
      <c r="R860" s="3">
        <v>50</v>
      </c>
      <c r="S860" s="3">
        <v>4.0999999999999996</v>
      </c>
      <c r="T860" s="3">
        <f t="shared" si="116"/>
        <v>1.0249999999999999</v>
      </c>
      <c r="U860" s="4">
        <v>1</v>
      </c>
      <c r="X860" s="4">
        <f>IFERROR(   Table1[[#This Row],[البلوكات /م3]]+Table1[[#This Row],[البواقى
 المنصرفه
/م3]]-Table1[[#This Row],[البواقى
/م3]],0)</f>
        <v>0</v>
      </c>
      <c r="Y860" s="21">
        <f t="shared" si="118"/>
        <v>0</v>
      </c>
      <c r="AB860" s="15"/>
      <c r="AD860" s="9">
        <f>IFERROR((Table1[[#This Row],[إجمالى الإستهلاك
/م3]]-Table1[[#This Row],[الكمية 
المنتجة
/م3
 ]]),0)</f>
        <v>-1</v>
      </c>
      <c r="AE860" s="29">
        <f>IFERROR((Table1[[#This Row],[الهالك
/م3]]/Table1[[#This Row],[إجمالى الإستهلاك
/م3]]),0)</f>
        <v>0</v>
      </c>
      <c r="AG860" s="5">
        <f>IFERROR((Table1[[#This Row],[عدد
البلوكات]]*0.12),"")</f>
        <v>0</v>
      </c>
      <c r="AH86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860" s="59">
        <f>IFERROR(Table1[[#This Row],[Plan Hour]]/Table1[[#This Row],[ساعات
العمل
الفعلية]],0)</f>
        <v>0</v>
      </c>
      <c r="AK860" s="1">
        <f>IFERROR((Table1[[#This Row],[الكمية 
الفعلية
/م3]]-Table1[[#This Row],[الكمية 
المنتجة
/م3
 ]]),"")</f>
        <v>2.4999999999999911E-2</v>
      </c>
      <c r="AU860" s="18"/>
      <c r="AV860" s="18"/>
      <c r="AW860" s="1"/>
      <c r="AX860" s="1"/>
      <c r="AY860" s="1"/>
      <c r="AZ860" s="1"/>
      <c r="BA860" s="1"/>
      <c r="BB860" s="1" t="e">
        <f t="shared" si="119"/>
        <v>#DIV/0!</v>
      </c>
      <c r="BC860" s="1"/>
      <c r="BD860" s="1" t="e">
        <f t="shared" si="121"/>
        <v>#DIV/0!</v>
      </c>
      <c r="BE860" s="1"/>
      <c r="BF860" s="33">
        <f t="shared" si="120"/>
        <v>0</v>
      </c>
      <c r="BG860" s="11" t="e">
        <f t="shared" si="122"/>
        <v>#DIV/0!</v>
      </c>
      <c r="CB860"/>
      <c r="CC860"/>
      <c r="CD860"/>
      <c r="CE860" s="83"/>
      <c r="CF860"/>
      <c r="CG860"/>
      <c r="CH860"/>
      <c r="CI860"/>
      <c r="CJ860"/>
      <c r="CK860"/>
      <c r="CL860"/>
      <c r="CM860"/>
      <c r="CN860"/>
      <c r="CO860"/>
      <c r="CP860"/>
    </row>
    <row r="861" spans="1:94" ht="22.5" customHeight="1">
      <c r="A861" s="22">
        <v>44256</v>
      </c>
      <c r="B861" s="3" t="str">
        <f>TEXT(Table1[[#This Row],[Date]],"dddd")</f>
        <v>الإثنين</v>
      </c>
      <c r="C861" s="3">
        <f>WEEKNUM(Table1[[#This Row],[Date]],16)</f>
        <v>10</v>
      </c>
      <c r="D861" s="3" t="str">
        <f>TEXT(Table1[[#This Row],[Date]],"mmmm")</f>
        <v>مارس</v>
      </c>
      <c r="E861" s="3" t="str">
        <f>TEXT(Table1[[#This Row],[Date]],"yyyy")</f>
        <v>2021</v>
      </c>
      <c r="F861" s="3" t="s">
        <v>9</v>
      </c>
      <c r="G861" s="3">
        <v>940</v>
      </c>
      <c r="H861" s="5" t="s">
        <v>235</v>
      </c>
      <c r="I861" s="3" t="s">
        <v>91</v>
      </c>
      <c r="J861" s="3">
        <f>IFERROR(VLOOKUP(Table1[[#This Row],[FoamType]],$CB$1:$CC$25,2,FALSE),0)</f>
        <v>1</v>
      </c>
      <c r="K861" s="3">
        <v>100</v>
      </c>
      <c r="L861" s="3">
        <v>50</v>
      </c>
      <c r="M861" s="3">
        <v>3</v>
      </c>
      <c r="Q861" s="15" t="s">
        <v>4</v>
      </c>
      <c r="R861" s="3">
        <v>67</v>
      </c>
      <c r="S861" s="3">
        <v>3.1</v>
      </c>
      <c r="T861" s="3">
        <f t="shared" si="116"/>
        <v>1.0385</v>
      </c>
      <c r="U861" s="4">
        <v>1</v>
      </c>
      <c r="X861" s="4">
        <f>IFERROR(   Table1[[#This Row],[البلوكات /م3]]+Table1[[#This Row],[البواقى
 المنصرفه
/م3]]-Table1[[#This Row],[البواقى
/م3]],0)</f>
        <v>0</v>
      </c>
      <c r="Y861" s="21">
        <f t="shared" si="118"/>
        <v>0</v>
      </c>
      <c r="AB861" s="15"/>
      <c r="AD861" s="9">
        <f>IFERROR((Table1[[#This Row],[إجمالى الإستهلاك
/م3]]-Table1[[#This Row],[الكمية 
المنتجة
/م3
 ]]),0)</f>
        <v>-1</v>
      </c>
      <c r="AE861" s="29">
        <f>IFERROR((Table1[[#This Row],[الهالك
/م3]]/Table1[[#This Row],[إجمالى الإستهلاك
/م3]]),0)</f>
        <v>0</v>
      </c>
      <c r="AG861" s="5">
        <f>IFERROR((Table1[[#This Row],[عدد
البلوكات]]*0.12),"")</f>
        <v>0</v>
      </c>
      <c r="AH86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861" s="59">
        <f>IFERROR(Table1[[#This Row],[Plan Hour]]/Table1[[#This Row],[ساعات
العمل
الفعلية]],0)</f>
        <v>0</v>
      </c>
      <c r="AK861" s="1">
        <f>IFERROR((Table1[[#This Row],[الكمية 
الفعلية
/م3]]-Table1[[#This Row],[الكمية 
المنتجة
/م3
 ]]),"")</f>
        <v>3.8499999999999979E-2</v>
      </c>
      <c r="AU861" s="18"/>
      <c r="AV861" s="18"/>
      <c r="AW861" s="1"/>
      <c r="AX861" s="1"/>
      <c r="AY861" s="1"/>
      <c r="AZ861" s="1"/>
      <c r="BA861" s="1"/>
      <c r="BB861" s="1" t="e">
        <f t="shared" si="119"/>
        <v>#DIV/0!</v>
      </c>
      <c r="BC861" s="1"/>
      <c r="BD861" s="1" t="e">
        <f t="shared" si="121"/>
        <v>#DIV/0!</v>
      </c>
      <c r="BE861" s="1"/>
      <c r="BF861" s="33">
        <f t="shared" si="120"/>
        <v>0</v>
      </c>
      <c r="BG861" s="11" t="e">
        <f t="shared" si="122"/>
        <v>#DIV/0!</v>
      </c>
      <c r="CB861"/>
      <c r="CC861"/>
      <c r="CD861"/>
      <c r="CE861" s="83"/>
      <c r="CF861"/>
      <c r="CG861"/>
      <c r="CH861"/>
      <c r="CI861"/>
      <c r="CJ861"/>
      <c r="CK861"/>
      <c r="CL861"/>
      <c r="CM861"/>
      <c r="CN861"/>
      <c r="CO861"/>
      <c r="CP861"/>
    </row>
    <row r="862" spans="1:94" ht="22.5" customHeight="1">
      <c r="A862" s="22">
        <v>44256</v>
      </c>
      <c r="B862" s="3" t="str">
        <f>TEXT(Table1[[#This Row],[Date]],"dddd")</f>
        <v>الإثنين</v>
      </c>
      <c r="C862" s="3">
        <f>WEEKNUM(Table1[[#This Row],[Date]],16)</f>
        <v>10</v>
      </c>
      <c r="D862" s="3" t="str">
        <f>TEXT(Table1[[#This Row],[Date]],"mmmm")</f>
        <v>مارس</v>
      </c>
      <c r="E862" s="3" t="str">
        <f>TEXT(Table1[[#This Row],[Date]],"yyyy")</f>
        <v>2021</v>
      </c>
      <c r="F862" s="3" t="s">
        <v>9</v>
      </c>
      <c r="G862" s="3">
        <v>940</v>
      </c>
      <c r="H862" s="5" t="s">
        <v>235</v>
      </c>
      <c r="I862" s="3" t="s">
        <v>97</v>
      </c>
      <c r="J862" s="3">
        <f>IFERROR(VLOOKUP(Table1[[#This Row],[FoamType]],$CB$1:$CC$25,2,FALSE),0)</f>
        <v>100</v>
      </c>
      <c r="M862" s="3">
        <v>10</v>
      </c>
      <c r="N862" s="3">
        <v>20</v>
      </c>
      <c r="Q862" s="15" t="s">
        <v>4</v>
      </c>
      <c r="R862" s="3">
        <v>25</v>
      </c>
      <c r="S862" s="3">
        <v>22</v>
      </c>
      <c r="T862" s="4">
        <v>0.55000000000000004</v>
      </c>
      <c r="U862" s="4">
        <v>0.55000000000000004</v>
      </c>
      <c r="X862" s="4">
        <f>IFERROR(   Table1[[#This Row],[البلوكات /م3]]+Table1[[#This Row],[البواقى
 المنصرفه
/م3]]-Table1[[#This Row],[البواقى
/م3]],0)</f>
        <v>0</v>
      </c>
      <c r="Y862" s="21">
        <f t="shared" si="118"/>
        <v>0</v>
      </c>
      <c r="AB862" s="15"/>
      <c r="AD862" s="9">
        <f>IFERROR((Table1[[#This Row],[إجمالى الإستهلاك
/م3]]-Table1[[#This Row],[الكمية 
المنتجة
/م3
 ]]),0)</f>
        <v>-0.55000000000000004</v>
      </c>
      <c r="AE862" s="29">
        <f>IFERROR((Table1[[#This Row],[الهالك
/م3]]/Table1[[#This Row],[إجمالى الإستهلاك
/م3]]),0)</f>
        <v>0</v>
      </c>
      <c r="AG862" s="5">
        <f>IFERROR((Table1[[#This Row],[عدد
البلوكات]]*0.12),"")</f>
        <v>0</v>
      </c>
      <c r="AH86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0.25</v>
      </c>
      <c r="AJ862" s="59">
        <f>IFERROR(Table1[[#This Row],[Plan Hour]]/Table1[[#This Row],[ساعات
العمل
الفعلية]],0)</f>
        <v>0</v>
      </c>
      <c r="AK862" s="1">
        <f>IFERROR((Table1[[#This Row],[الكمية 
الفعلية
/م3]]-Table1[[#This Row],[الكمية 
المنتجة
/م3
 ]]),"")</f>
        <v>0</v>
      </c>
      <c r="AU862" s="18"/>
      <c r="AV862" s="18"/>
      <c r="AW862" s="1"/>
      <c r="AX862" s="1"/>
      <c r="AY862" s="1"/>
      <c r="AZ862" s="1"/>
      <c r="BA862" s="1"/>
      <c r="BB862" s="1" t="e">
        <f t="shared" si="119"/>
        <v>#DIV/0!</v>
      </c>
      <c r="BC862" s="1"/>
      <c r="BD862" s="1" t="e">
        <f t="shared" si="121"/>
        <v>#DIV/0!</v>
      </c>
      <c r="BE862" s="1"/>
      <c r="BF862" s="33">
        <f t="shared" si="120"/>
        <v>0</v>
      </c>
      <c r="BG862" s="11" t="e">
        <f t="shared" si="122"/>
        <v>#DIV/0!</v>
      </c>
      <c r="CB862"/>
      <c r="CC862"/>
      <c r="CD862"/>
      <c r="CE862" s="83"/>
      <c r="CF862"/>
      <c r="CG862"/>
      <c r="CH862"/>
      <c r="CI862"/>
      <c r="CJ862"/>
      <c r="CK862"/>
      <c r="CL862"/>
      <c r="CM862"/>
      <c r="CN862"/>
      <c r="CO862"/>
      <c r="CP862"/>
    </row>
    <row r="863" spans="1:94" ht="22.5" customHeight="1">
      <c r="A863" s="22">
        <v>44256</v>
      </c>
      <c r="B863" s="3" t="str">
        <f>TEXT(Table1[[#This Row],[Date]],"dddd")</f>
        <v>الإثنين</v>
      </c>
      <c r="C863" s="3">
        <f>WEEKNUM(Table1[[#This Row],[Date]],16)</f>
        <v>10</v>
      </c>
      <c r="D863" s="3" t="str">
        <f>TEXT(Table1[[#This Row],[Date]],"mmmm")</f>
        <v>مارس</v>
      </c>
      <c r="E863" s="3" t="str">
        <f>TEXT(Table1[[#This Row],[Date]],"yyyy")</f>
        <v>2021</v>
      </c>
      <c r="F863" s="3" t="s">
        <v>9</v>
      </c>
      <c r="G863" s="3">
        <v>940</v>
      </c>
      <c r="H863" s="5" t="s">
        <v>235</v>
      </c>
      <c r="I863" s="3" t="s">
        <v>97</v>
      </c>
      <c r="J863" s="3">
        <f>IFERROR(VLOOKUP(Table1[[#This Row],[FoamType]],$CB$1:$CC$25,2,FALSE),0)</f>
        <v>100</v>
      </c>
      <c r="M863" s="3">
        <v>5</v>
      </c>
      <c r="N863" s="3">
        <v>20</v>
      </c>
      <c r="Q863" s="15" t="s">
        <v>4</v>
      </c>
      <c r="R863" s="3">
        <v>25</v>
      </c>
      <c r="S863" s="3">
        <v>22</v>
      </c>
      <c r="T863" s="4">
        <v>0.06</v>
      </c>
      <c r="U863" s="4">
        <v>0.06</v>
      </c>
      <c r="X863" s="4">
        <f>IFERROR(   Table1[[#This Row],[البلوكات /م3]]+Table1[[#This Row],[البواقى
 المنصرفه
/م3]]-Table1[[#This Row],[البواقى
/م3]],0)</f>
        <v>0</v>
      </c>
      <c r="Y863" s="21">
        <f t="shared" si="118"/>
        <v>0</v>
      </c>
      <c r="AB863" s="15"/>
      <c r="AD863" s="9">
        <f>IFERROR((Table1[[#This Row],[إجمالى الإستهلاك
/م3]]-Table1[[#This Row],[الكمية 
المنتجة
/م3
 ]]),0)</f>
        <v>-0.06</v>
      </c>
      <c r="AE863" s="29">
        <f>IFERROR((Table1[[#This Row],[الهالك
/م3]]/Table1[[#This Row],[إجمالى الإستهلاك
/م3]]),0)</f>
        <v>0</v>
      </c>
      <c r="AG863" s="5">
        <f>IFERROR((Table1[[#This Row],[عدد
البلوكات]]*0.12),"")</f>
        <v>0</v>
      </c>
      <c r="AH86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0.25</v>
      </c>
      <c r="AJ863" s="59">
        <f>IFERROR(Table1[[#This Row],[Plan Hour]]/Table1[[#This Row],[ساعات
العمل
الفعلية]],0)</f>
        <v>0</v>
      </c>
      <c r="AK863" s="1">
        <f>IFERROR((Table1[[#This Row],[الكمية 
الفعلية
/م3]]-Table1[[#This Row],[الكمية 
المنتجة
/م3
 ]]),"")</f>
        <v>0</v>
      </c>
      <c r="AU863" s="18"/>
      <c r="AV863" s="18"/>
      <c r="AW863" s="1"/>
      <c r="AX863" s="1"/>
      <c r="AY863" s="1"/>
      <c r="AZ863" s="1"/>
      <c r="BA863" s="1"/>
      <c r="BB863" s="1" t="e">
        <f t="shared" si="119"/>
        <v>#DIV/0!</v>
      </c>
      <c r="BC863" s="1"/>
      <c r="BD863" s="1" t="e">
        <f t="shared" si="121"/>
        <v>#DIV/0!</v>
      </c>
      <c r="BE863" s="1"/>
      <c r="BF863" s="33">
        <f t="shared" si="120"/>
        <v>0</v>
      </c>
      <c r="BG863" s="11" t="e">
        <f t="shared" si="122"/>
        <v>#DIV/0!</v>
      </c>
      <c r="CB863"/>
      <c r="CC863"/>
      <c r="CD863"/>
      <c r="CE863" s="83"/>
      <c r="CF863"/>
      <c r="CG863"/>
      <c r="CH863"/>
      <c r="CI863"/>
      <c r="CJ863"/>
      <c r="CK863"/>
      <c r="CL863"/>
      <c r="CM863"/>
      <c r="CN863"/>
      <c r="CO863"/>
      <c r="CP863"/>
    </row>
    <row r="864" spans="1:94" ht="22.5" customHeight="1">
      <c r="A864" s="22">
        <v>44256</v>
      </c>
      <c r="B864" s="3" t="str">
        <f>TEXT(Table1[[#This Row],[Date]],"dddd")</f>
        <v>الإثنين</v>
      </c>
      <c r="C864" s="3">
        <f>WEEKNUM(Table1[[#This Row],[Date]],16)</f>
        <v>10</v>
      </c>
      <c r="D864" s="3" t="str">
        <f>TEXT(Table1[[#This Row],[Date]],"mmmm")</f>
        <v>مارس</v>
      </c>
      <c r="E864" s="3" t="str">
        <f>TEXT(Table1[[#This Row],[Date]],"yyyy")</f>
        <v>2021</v>
      </c>
      <c r="F864" s="3" t="s">
        <v>9</v>
      </c>
      <c r="G864" s="3">
        <v>940</v>
      </c>
      <c r="H864" s="5" t="s">
        <v>235</v>
      </c>
      <c r="I864" s="3" t="s">
        <v>97</v>
      </c>
      <c r="J864" s="3">
        <f>IFERROR(VLOOKUP(Table1[[#This Row],[FoamType]],$CB$1:$CC$25,2,FALSE),0)</f>
        <v>100</v>
      </c>
      <c r="M864" s="3">
        <v>10</v>
      </c>
      <c r="N864" s="3">
        <v>30</v>
      </c>
      <c r="Q864" s="15" t="s">
        <v>4</v>
      </c>
      <c r="R864" s="3">
        <v>25</v>
      </c>
      <c r="S864" s="3">
        <v>32</v>
      </c>
      <c r="T864" s="4">
        <v>0.25600000000000001</v>
      </c>
      <c r="U864" s="4">
        <v>0.25600000000000001</v>
      </c>
      <c r="X864" s="4">
        <f>IFERROR(   Table1[[#This Row],[البلوكات /م3]]+Table1[[#This Row],[البواقى
 المنصرفه
/م3]]-Table1[[#This Row],[البواقى
/م3]],0)</f>
        <v>0</v>
      </c>
      <c r="Y864" s="21">
        <f t="shared" si="118"/>
        <v>0</v>
      </c>
      <c r="AB864" s="15"/>
      <c r="AD864" s="9">
        <f>IFERROR((Table1[[#This Row],[إجمالى الإستهلاك
/م3]]-Table1[[#This Row],[الكمية 
المنتجة
/م3
 ]]),0)</f>
        <v>-0.25600000000000001</v>
      </c>
      <c r="AE864" s="29">
        <f>IFERROR((Table1[[#This Row],[الهالك
/م3]]/Table1[[#This Row],[إجمالى الإستهلاك
/م3]]),0)</f>
        <v>0</v>
      </c>
      <c r="AG864" s="5">
        <f>IFERROR((Table1[[#This Row],[عدد
البلوكات]]*0.12),"")</f>
        <v>0</v>
      </c>
      <c r="AH86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0.25</v>
      </c>
      <c r="AJ864" s="59">
        <f>IFERROR(Table1[[#This Row],[Plan Hour]]/Table1[[#This Row],[ساعات
العمل
الفعلية]],0)</f>
        <v>0</v>
      </c>
      <c r="AK864" s="1">
        <f>IFERROR((Table1[[#This Row],[الكمية 
الفعلية
/م3]]-Table1[[#This Row],[الكمية 
المنتجة
/م3
 ]]),"")</f>
        <v>0</v>
      </c>
      <c r="AU864" s="18"/>
      <c r="AV864" s="18"/>
      <c r="AW864" s="1"/>
      <c r="AX864" s="1"/>
      <c r="AY864" s="1"/>
      <c r="AZ864" s="1"/>
      <c r="BA864" s="1"/>
      <c r="BB864" s="1" t="e">
        <f t="shared" si="119"/>
        <v>#DIV/0!</v>
      </c>
      <c r="BC864" s="1"/>
      <c r="BD864" s="1" t="e">
        <f t="shared" si="121"/>
        <v>#DIV/0!</v>
      </c>
      <c r="BE864" s="1"/>
      <c r="BF864" s="33">
        <f t="shared" si="120"/>
        <v>0</v>
      </c>
      <c r="BG864" s="11" t="e">
        <f t="shared" si="122"/>
        <v>#DIV/0!</v>
      </c>
      <c r="CB864"/>
      <c r="CC864"/>
      <c r="CD864"/>
      <c r="CE864" s="83"/>
      <c r="CF864"/>
      <c r="CG864"/>
      <c r="CH864"/>
      <c r="CI864"/>
      <c r="CJ864"/>
      <c r="CK864"/>
      <c r="CL864"/>
      <c r="CM864"/>
      <c r="CN864"/>
      <c r="CO864"/>
      <c r="CP864"/>
    </row>
    <row r="865" spans="1:94" ht="22.5" customHeight="1">
      <c r="A865" s="22">
        <v>44256</v>
      </c>
      <c r="B865" s="3" t="str">
        <f>TEXT(Table1[[#This Row],[Date]],"dddd")</f>
        <v>الإثنين</v>
      </c>
      <c r="C865" s="3">
        <f>WEEKNUM(Table1[[#This Row],[Date]],16)</f>
        <v>10</v>
      </c>
      <c r="D865" s="3" t="str">
        <f>TEXT(Table1[[#This Row],[Date]],"mmmm")</f>
        <v>مارس</v>
      </c>
      <c r="E865" s="3" t="str">
        <f>TEXT(Table1[[#This Row],[Date]],"yyyy")</f>
        <v>2021</v>
      </c>
      <c r="F865" s="3" t="s">
        <v>9</v>
      </c>
      <c r="G865" s="3">
        <v>940</v>
      </c>
      <c r="H865" s="5" t="s">
        <v>235</v>
      </c>
      <c r="I865" s="3" t="s">
        <v>108</v>
      </c>
      <c r="J865" s="3">
        <f>IFERROR(VLOOKUP(Table1[[#This Row],[FoamType]],$CB$1:$CC$25,2,FALSE),0)</f>
        <v>25</v>
      </c>
      <c r="M865" s="3">
        <v>10</v>
      </c>
      <c r="N865" s="3">
        <v>50</v>
      </c>
      <c r="Q865" s="15" t="s">
        <v>4</v>
      </c>
      <c r="R865" s="3">
        <v>25</v>
      </c>
      <c r="S865" s="3">
        <v>52</v>
      </c>
      <c r="T865" s="4">
        <v>0.67600000000000005</v>
      </c>
      <c r="U865" s="4">
        <v>0.67600000000000005</v>
      </c>
      <c r="X865" s="4">
        <f>IFERROR(   Table1[[#This Row],[البلوكات /م3]]+Table1[[#This Row],[البواقى
 المنصرفه
/م3]]-Table1[[#This Row],[البواقى
/م3]],0)</f>
        <v>0</v>
      </c>
      <c r="Y865" s="21">
        <f t="shared" si="118"/>
        <v>0</v>
      </c>
      <c r="AB865" s="15"/>
      <c r="AD865" s="9">
        <f>IFERROR((Table1[[#This Row],[إجمالى الإستهلاك
/م3]]-Table1[[#This Row],[الكمية 
المنتجة
/م3
 ]]),0)</f>
        <v>-0.67600000000000005</v>
      </c>
      <c r="AE865" s="29">
        <f>IFERROR((Table1[[#This Row],[الهالك
/م3]]/Table1[[#This Row],[إجمالى الإستهلاك
/م3]]),0)</f>
        <v>0</v>
      </c>
      <c r="AG865" s="5">
        <f>IFERROR((Table1[[#This Row],[عدد
البلوكات]]*0.12),"")</f>
        <v>0</v>
      </c>
      <c r="AH86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865" s="59">
        <f>IFERROR(Table1[[#This Row],[Plan Hour]]/Table1[[#This Row],[ساعات
العمل
الفعلية]],0)</f>
        <v>0</v>
      </c>
      <c r="AK865" s="1">
        <f>IFERROR((Table1[[#This Row],[الكمية 
الفعلية
/م3]]-Table1[[#This Row],[الكمية 
المنتجة
/م3
 ]]),"")</f>
        <v>0</v>
      </c>
      <c r="AU865" s="18"/>
      <c r="AV865" s="18"/>
      <c r="AW865" s="1"/>
      <c r="AX865" s="1"/>
      <c r="AY865" s="1"/>
      <c r="AZ865" s="1"/>
      <c r="BA865" s="1"/>
      <c r="BB865" s="1" t="e">
        <f t="shared" si="119"/>
        <v>#DIV/0!</v>
      </c>
      <c r="BC865" s="1"/>
      <c r="BD865" s="1" t="e">
        <f t="shared" si="121"/>
        <v>#DIV/0!</v>
      </c>
      <c r="BE865" s="1"/>
      <c r="BF865" s="33">
        <f t="shared" si="120"/>
        <v>0</v>
      </c>
      <c r="BG865" s="11" t="e">
        <f t="shared" si="122"/>
        <v>#DIV/0!</v>
      </c>
      <c r="CB865"/>
      <c r="CC865"/>
      <c r="CD865"/>
      <c r="CE865" s="83"/>
      <c r="CF865"/>
      <c r="CG865"/>
      <c r="CH865"/>
      <c r="CI865"/>
      <c r="CJ865"/>
      <c r="CK865"/>
      <c r="CL865"/>
      <c r="CM865"/>
      <c r="CN865"/>
      <c r="CO865"/>
      <c r="CP865"/>
    </row>
    <row r="866" spans="1:94" ht="22.5" customHeight="1">
      <c r="A866" s="22">
        <v>44256</v>
      </c>
      <c r="B866" s="3" t="str">
        <f>TEXT(Table1[[#This Row],[Date]],"dddd")</f>
        <v>الإثنين</v>
      </c>
      <c r="C866" s="3">
        <f>WEEKNUM(Table1[[#This Row],[Date]],16)</f>
        <v>10</v>
      </c>
      <c r="D866" s="3" t="str">
        <f>TEXT(Table1[[#This Row],[Date]],"mmmm")</f>
        <v>مارس</v>
      </c>
      <c r="E866" s="3" t="str">
        <f>TEXT(Table1[[#This Row],[Date]],"yyyy")</f>
        <v>2021</v>
      </c>
      <c r="F866" s="3" t="s">
        <v>9</v>
      </c>
      <c r="G866" s="3">
        <v>940</v>
      </c>
      <c r="H866" s="5" t="s">
        <v>235</v>
      </c>
      <c r="I866" s="3" t="s">
        <v>108</v>
      </c>
      <c r="J866" s="3">
        <f>IFERROR(VLOOKUP(Table1[[#This Row],[FoamType]],$CB$1:$CC$25,2,FALSE),0)</f>
        <v>25</v>
      </c>
      <c r="M866" s="3">
        <v>5</v>
      </c>
      <c r="N866" s="3">
        <v>50</v>
      </c>
      <c r="Q866" s="15" t="s">
        <v>4</v>
      </c>
      <c r="R866" s="3">
        <v>25</v>
      </c>
      <c r="S866" s="3">
        <v>52</v>
      </c>
      <c r="T866" s="4">
        <v>0.33800000000000002</v>
      </c>
      <c r="U866" s="4">
        <v>0.33800000000000002</v>
      </c>
      <c r="X866" s="4">
        <f>IFERROR(   Table1[[#This Row],[البلوكات /م3]]+Table1[[#This Row],[البواقى
 المنصرفه
/م3]]-Table1[[#This Row],[البواقى
/م3]],0)</f>
        <v>0</v>
      </c>
      <c r="Y866" s="21">
        <f t="shared" si="118"/>
        <v>0</v>
      </c>
      <c r="AB866" s="15"/>
      <c r="AD866" s="9">
        <f>IFERROR((Table1[[#This Row],[إجمالى الإستهلاك
/م3]]-Table1[[#This Row],[الكمية 
المنتجة
/م3
 ]]),0)</f>
        <v>-0.33800000000000002</v>
      </c>
      <c r="AE866" s="29">
        <f>IFERROR((Table1[[#This Row],[الهالك
/م3]]/Table1[[#This Row],[إجمالى الإستهلاك
/م3]]),0)</f>
        <v>0</v>
      </c>
      <c r="AG866" s="5">
        <f>IFERROR((Table1[[#This Row],[عدد
البلوكات]]*0.12),"")</f>
        <v>0</v>
      </c>
      <c r="AH86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866" s="59">
        <f>IFERROR(Table1[[#This Row],[Plan Hour]]/Table1[[#This Row],[ساعات
العمل
الفعلية]],0)</f>
        <v>0</v>
      </c>
      <c r="AK866" s="1">
        <f>IFERROR((Table1[[#This Row],[الكمية 
الفعلية
/م3]]-Table1[[#This Row],[الكمية 
المنتجة
/م3
 ]]),"")</f>
        <v>0</v>
      </c>
      <c r="AU866" s="18"/>
      <c r="AV866" s="18"/>
      <c r="AW866" s="1"/>
      <c r="AX866" s="1"/>
      <c r="AY866" s="1"/>
      <c r="AZ866" s="1"/>
      <c r="BA866" s="1"/>
      <c r="BB866" s="1" t="e">
        <f t="shared" si="119"/>
        <v>#DIV/0!</v>
      </c>
      <c r="BC866" s="1"/>
      <c r="BD866" s="1" t="e">
        <f t="shared" si="121"/>
        <v>#DIV/0!</v>
      </c>
      <c r="BE866" s="1"/>
      <c r="BF866" s="33">
        <f t="shared" si="120"/>
        <v>0</v>
      </c>
      <c r="BG866" s="11" t="e">
        <f t="shared" si="122"/>
        <v>#DIV/0!</v>
      </c>
      <c r="CB866"/>
      <c r="CC866"/>
      <c r="CD866"/>
      <c r="CE866" s="83"/>
      <c r="CF866"/>
      <c r="CG866"/>
      <c r="CH866"/>
      <c r="CI866"/>
      <c r="CJ866"/>
      <c r="CK866"/>
      <c r="CL866"/>
      <c r="CM866"/>
      <c r="CN866"/>
      <c r="CO866"/>
      <c r="CP866"/>
    </row>
    <row r="867" spans="1:94" ht="22.5" customHeight="1">
      <c r="A867" s="22">
        <v>44256</v>
      </c>
      <c r="B867" s="3" t="str">
        <f>TEXT(Table1[[#This Row],[Date]],"dddd")</f>
        <v>الإثنين</v>
      </c>
      <c r="C867" s="3">
        <f>WEEKNUM(Table1[[#This Row],[Date]],16)</f>
        <v>10</v>
      </c>
      <c r="D867" s="3" t="str">
        <f>TEXT(Table1[[#This Row],[Date]],"mmmm")</f>
        <v>مارس</v>
      </c>
      <c r="E867" s="3" t="str">
        <f>TEXT(Table1[[#This Row],[Date]],"yyyy")</f>
        <v>2021</v>
      </c>
      <c r="F867" s="3" t="s">
        <v>9</v>
      </c>
      <c r="G867" s="3">
        <v>940</v>
      </c>
      <c r="H867" s="5" t="s">
        <v>235</v>
      </c>
      <c r="I867" s="3" t="s">
        <v>108</v>
      </c>
      <c r="J867" s="3">
        <f>IFERROR(VLOOKUP(Table1[[#This Row],[FoamType]],$CB$1:$CC$25,2,FALSE),0)</f>
        <v>25</v>
      </c>
      <c r="M867" s="3">
        <v>30</v>
      </c>
      <c r="N867" s="3">
        <v>25</v>
      </c>
      <c r="Q867" s="15" t="s">
        <v>4</v>
      </c>
      <c r="R867" s="3">
        <v>25</v>
      </c>
      <c r="S867" s="3">
        <v>27</v>
      </c>
      <c r="T867" s="4">
        <v>0.54700000000000004</v>
      </c>
      <c r="U867" s="4">
        <v>0.54700000000000004</v>
      </c>
      <c r="X867" s="4">
        <f>IFERROR(   Table1[[#This Row],[البلوكات /م3]]+Table1[[#This Row],[البواقى
 المنصرفه
/م3]]-Table1[[#This Row],[البواقى
/م3]],0)</f>
        <v>0</v>
      </c>
      <c r="Y867" s="21">
        <f t="shared" si="118"/>
        <v>0</v>
      </c>
      <c r="AB867" s="15"/>
      <c r="AD867" s="9">
        <f>IFERROR((Table1[[#This Row],[إجمالى الإستهلاك
/م3]]-Table1[[#This Row],[الكمية 
المنتجة
/م3
 ]]),0)</f>
        <v>-0.54700000000000004</v>
      </c>
      <c r="AE867" s="29">
        <f>IFERROR((Table1[[#This Row],[الهالك
/م3]]/Table1[[#This Row],[إجمالى الإستهلاك
/م3]]),0)</f>
        <v>0</v>
      </c>
      <c r="AG867" s="5">
        <f>IFERROR((Table1[[#This Row],[عدد
البلوكات]]*0.12),"")</f>
        <v>0</v>
      </c>
      <c r="AH86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867" s="59">
        <f>IFERROR(Table1[[#This Row],[Plan Hour]]/Table1[[#This Row],[ساعات
العمل
الفعلية]],0)</f>
        <v>0</v>
      </c>
      <c r="AK867" s="1">
        <f>IFERROR((Table1[[#This Row],[الكمية 
الفعلية
/م3]]-Table1[[#This Row],[الكمية 
المنتجة
/م3
 ]]),"")</f>
        <v>0</v>
      </c>
      <c r="AU867" s="18"/>
      <c r="AV867" s="18"/>
      <c r="AW867" s="1"/>
      <c r="AX867" s="1"/>
      <c r="AY867" s="1"/>
      <c r="AZ867" s="1"/>
      <c r="BA867" s="1"/>
      <c r="BB867" s="1" t="e">
        <f t="shared" si="119"/>
        <v>#DIV/0!</v>
      </c>
      <c r="BC867" s="1"/>
      <c r="BD867" s="1" t="e">
        <f t="shared" si="121"/>
        <v>#DIV/0!</v>
      </c>
      <c r="BE867" s="1"/>
      <c r="BF867" s="33">
        <f t="shared" si="120"/>
        <v>0</v>
      </c>
      <c r="BG867" s="11" t="e">
        <f t="shared" si="122"/>
        <v>#DIV/0!</v>
      </c>
      <c r="CB867"/>
      <c r="CC867"/>
      <c r="CD867"/>
      <c r="CE867" s="83"/>
      <c r="CF867"/>
      <c r="CG867"/>
      <c r="CH867"/>
      <c r="CI867"/>
      <c r="CJ867"/>
      <c r="CK867"/>
      <c r="CL867"/>
      <c r="CM867"/>
      <c r="CN867"/>
      <c r="CO867"/>
      <c r="CP867"/>
    </row>
    <row r="868" spans="1:94" ht="22.5" customHeight="1">
      <c r="A868" s="22">
        <v>44256</v>
      </c>
      <c r="B868" s="3" t="str">
        <f>TEXT(Table1[[#This Row],[Date]],"dddd")</f>
        <v>الإثنين</v>
      </c>
      <c r="C868" s="3">
        <f>WEEKNUM(Table1[[#This Row],[Date]],16)</f>
        <v>10</v>
      </c>
      <c r="D868" s="3" t="str">
        <f>TEXT(Table1[[#This Row],[Date]],"mmmm")</f>
        <v>مارس</v>
      </c>
      <c r="E868" s="3" t="str">
        <f>TEXT(Table1[[#This Row],[Date]],"yyyy")</f>
        <v>2021</v>
      </c>
      <c r="F868" s="3" t="s">
        <v>9</v>
      </c>
      <c r="G868" s="3">
        <v>3</v>
      </c>
      <c r="H868" s="5" t="s">
        <v>47</v>
      </c>
      <c r="I868" s="3" t="s">
        <v>92</v>
      </c>
      <c r="J868" s="3">
        <f>IFERROR(VLOOKUP(Table1[[#This Row],[FoamType]],$CB$1:$CC$25,2,FALSE),0)</f>
        <v>0.6</v>
      </c>
      <c r="K868" s="3">
        <v>10</v>
      </c>
      <c r="L868" s="3">
        <v>8</v>
      </c>
      <c r="M868" s="3">
        <v>4</v>
      </c>
      <c r="Q868" s="15" t="s">
        <v>42</v>
      </c>
      <c r="R868" s="3">
        <v>4687</v>
      </c>
      <c r="S868" s="3">
        <v>4.0999999999999996</v>
      </c>
      <c r="T868" s="3">
        <f t="shared" ref="T868:T930" si="123">K868*L868*R868*S868/1000000</f>
        <v>1.5373359999999998</v>
      </c>
      <c r="U868" s="4">
        <v>1.5</v>
      </c>
      <c r="X868" s="4">
        <f>IFERROR(   Table1[[#This Row],[البلوكات /م3]]+Table1[[#This Row],[البواقى
 المنصرفه
/م3]]-Table1[[#This Row],[البواقى
/م3]],0)</f>
        <v>1.5</v>
      </c>
      <c r="Y868" s="21">
        <f t="shared" si="118"/>
        <v>0</v>
      </c>
      <c r="AA868" s="12">
        <v>1.5</v>
      </c>
      <c r="AB868" s="15">
        <v>35</v>
      </c>
      <c r="AC868" s="20">
        <v>0</v>
      </c>
      <c r="AD868" s="9">
        <f>IFERROR((Table1[[#This Row],[إجمالى الإستهلاك
/م3]]-Table1[[#This Row],[الكمية 
المنتجة
/م3
 ]]),0)</f>
        <v>0</v>
      </c>
      <c r="AE868" s="29">
        <f>IFERROR((Table1[[#This Row],[الهالك
/م3]]/Table1[[#This Row],[إجمالى الإستهلاك
/م3]]),0)</f>
        <v>0</v>
      </c>
      <c r="AG868" s="5">
        <f>IFERROR((Table1[[#This Row],[عدد
البلوكات]]*0.12),"")</f>
        <v>0</v>
      </c>
      <c r="AH86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2.5</v>
      </c>
      <c r="AJ868" s="59">
        <f>IFERROR(Table1[[#This Row],[Plan Hour]]/Table1[[#This Row],[ساعات
العمل
الفعلية]],0)</f>
        <v>0</v>
      </c>
      <c r="AK868" s="1">
        <f>IFERROR((Table1[[#This Row],[الكمية 
الفعلية
/م3]]-Table1[[#This Row],[الكمية 
المنتجة
/م3
 ]]),"")</f>
        <v>3.7335999999999814E-2</v>
      </c>
      <c r="AU868" s="18"/>
      <c r="AV868" s="18"/>
      <c r="AW868" s="1"/>
      <c r="AX868" s="1"/>
      <c r="AY868" s="1"/>
      <c r="AZ868" s="1"/>
      <c r="BA868" s="1"/>
      <c r="BB868" s="1" t="e">
        <f t="shared" si="119"/>
        <v>#DIV/0!</v>
      </c>
      <c r="BC868" s="1"/>
      <c r="BD868" s="1" t="e">
        <f t="shared" si="121"/>
        <v>#DIV/0!</v>
      </c>
      <c r="BE868" s="1"/>
      <c r="BF868" s="33">
        <f t="shared" si="120"/>
        <v>0</v>
      </c>
      <c r="BG868" s="11" t="e">
        <f t="shared" si="122"/>
        <v>#DIV/0!</v>
      </c>
      <c r="CB868"/>
      <c r="CC868"/>
      <c r="CD868"/>
      <c r="CE868" s="83"/>
      <c r="CF868"/>
      <c r="CG868"/>
      <c r="CH868"/>
      <c r="CI868"/>
      <c r="CJ868"/>
      <c r="CK868"/>
      <c r="CL868"/>
      <c r="CM868"/>
      <c r="CN868"/>
      <c r="CO868"/>
      <c r="CP868"/>
    </row>
    <row r="869" spans="1:94" ht="22.5" customHeight="1">
      <c r="A869" s="22">
        <v>44256</v>
      </c>
      <c r="B869" s="3" t="str">
        <f>TEXT(Table1[[#This Row],[Date]],"dddd")</f>
        <v>الإثنين</v>
      </c>
      <c r="C869" s="3">
        <f>WEEKNUM(Table1[[#This Row],[Date]],16)</f>
        <v>10</v>
      </c>
      <c r="D869" s="3" t="str">
        <f>TEXT(Table1[[#This Row],[Date]],"mmmm")</f>
        <v>مارس</v>
      </c>
      <c r="E869" s="3" t="str">
        <f>TEXT(Table1[[#This Row],[Date]],"yyyy")</f>
        <v>2021</v>
      </c>
      <c r="F869" s="3" t="s">
        <v>9</v>
      </c>
      <c r="G869" s="3">
        <v>940</v>
      </c>
      <c r="H869" s="5" t="s">
        <v>235</v>
      </c>
      <c r="I869" s="3" t="s">
        <v>97</v>
      </c>
      <c r="J869" s="3">
        <f>IFERROR(VLOOKUP(Table1[[#This Row],[FoamType]],$CB$1:$CC$25,2,FALSE),0)</f>
        <v>100</v>
      </c>
      <c r="M869" s="3">
        <v>5</v>
      </c>
      <c r="N869" s="3">
        <v>30</v>
      </c>
      <c r="Q869" s="15" t="s">
        <v>4</v>
      </c>
      <c r="R869" s="3">
        <v>25</v>
      </c>
      <c r="S869" s="3">
        <v>32</v>
      </c>
      <c r="T869" s="4">
        <v>0.128</v>
      </c>
      <c r="U869" s="4">
        <v>0.128</v>
      </c>
      <c r="X869" s="4">
        <f>IFERROR(   Table1[[#This Row],[البلوكات /م3]]+Table1[[#This Row],[البواقى
 المنصرفه
/م3]]-Table1[[#This Row],[البواقى
/م3]],0)</f>
        <v>0</v>
      </c>
      <c r="Y869" s="21">
        <f t="shared" si="118"/>
        <v>0</v>
      </c>
      <c r="AB869" s="15"/>
      <c r="AD869" s="9">
        <f>IFERROR((Table1[[#This Row],[إجمالى الإستهلاك
/م3]]-Table1[[#This Row],[الكمية 
المنتجة
/م3
 ]]),0)</f>
        <v>-0.128</v>
      </c>
      <c r="AE869" s="29">
        <f>IFERROR((Table1[[#This Row],[الهالك
/م3]]/Table1[[#This Row],[إجمالى الإستهلاك
/م3]]),0)</f>
        <v>0</v>
      </c>
      <c r="AG869" s="5">
        <f>IFERROR((Table1[[#This Row],[عدد
البلوكات]]*0.12),"")</f>
        <v>0</v>
      </c>
      <c r="AH86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0.25</v>
      </c>
      <c r="AJ869" s="59">
        <f>IFERROR(Table1[[#This Row],[Plan Hour]]/Table1[[#This Row],[ساعات
العمل
الفعلية]],0)</f>
        <v>0</v>
      </c>
      <c r="AK869" s="1">
        <f>IFERROR((Table1[[#This Row],[الكمية 
الفعلية
/م3]]-Table1[[#This Row],[الكمية 
المنتجة
/م3
 ]]),"")</f>
        <v>0</v>
      </c>
      <c r="AU869" s="18"/>
      <c r="AV869" s="18"/>
      <c r="AW869" s="1"/>
      <c r="AX869" s="1"/>
      <c r="AY869" s="1"/>
      <c r="AZ869" s="1"/>
      <c r="BA869" s="1"/>
      <c r="BB869" s="1" t="e">
        <f t="shared" si="119"/>
        <v>#DIV/0!</v>
      </c>
      <c r="BC869" s="1"/>
      <c r="BD869" s="1" t="e">
        <f t="shared" si="121"/>
        <v>#DIV/0!</v>
      </c>
      <c r="BE869" s="1"/>
      <c r="BF869" s="33">
        <f t="shared" si="120"/>
        <v>0</v>
      </c>
      <c r="BG869" s="11" t="e">
        <f t="shared" si="122"/>
        <v>#DIV/0!</v>
      </c>
      <c r="CB869"/>
      <c r="CC869"/>
      <c r="CD869"/>
      <c r="CE869" s="83"/>
      <c r="CF869"/>
      <c r="CG869"/>
      <c r="CH869"/>
      <c r="CI869"/>
      <c r="CJ869"/>
      <c r="CK869"/>
      <c r="CL869"/>
      <c r="CM869"/>
      <c r="CN869"/>
      <c r="CO869"/>
      <c r="CP869"/>
    </row>
    <row r="870" spans="1:94" ht="22.5" customHeight="1">
      <c r="A870" s="22">
        <v>44256</v>
      </c>
      <c r="B870" s="3" t="str">
        <f>TEXT(Table1[[#This Row],[Date]],"dddd")</f>
        <v>الإثنين</v>
      </c>
      <c r="C870" s="3">
        <f>WEEKNUM(Table1[[#This Row],[Date]],16)</f>
        <v>10</v>
      </c>
      <c r="D870" s="3" t="str">
        <f>TEXT(Table1[[#This Row],[Date]],"mmmm")</f>
        <v>مارس</v>
      </c>
      <c r="E870" s="3" t="str">
        <f>TEXT(Table1[[#This Row],[Date]],"yyyy")</f>
        <v>2021</v>
      </c>
      <c r="F870" s="3" t="s">
        <v>9</v>
      </c>
      <c r="G870" s="3">
        <v>940</v>
      </c>
      <c r="H870" s="5" t="s">
        <v>235</v>
      </c>
      <c r="I870" s="3" t="s">
        <v>97</v>
      </c>
      <c r="J870" s="3">
        <f>IFERROR(VLOOKUP(Table1[[#This Row],[FoamType]],$CB$1:$CC$25,2,FALSE),0)</f>
        <v>100</v>
      </c>
      <c r="M870" s="3">
        <v>10</v>
      </c>
      <c r="N870" s="3">
        <v>40</v>
      </c>
      <c r="Q870" s="15" t="s">
        <v>4</v>
      </c>
      <c r="R870" s="3">
        <v>25</v>
      </c>
      <c r="S870" s="3">
        <v>42</v>
      </c>
      <c r="T870" s="4">
        <v>0.441</v>
      </c>
      <c r="U870" s="4">
        <v>0.441</v>
      </c>
      <c r="X870" s="4">
        <f>IFERROR(   Table1[[#This Row],[البلوكات /م3]]+Table1[[#This Row],[البواقى
 المنصرفه
/م3]]-Table1[[#This Row],[البواقى
/م3]],0)</f>
        <v>0</v>
      </c>
      <c r="Y870" s="21">
        <f t="shared" si="118"/>
        <v>0</v>
      </c>
      <c r="AB870" s="15"/>
      <c r="AD870" s="9">
        <f>IFERROR((Table1[[#This Row],[إجمالى الإستهلاك
/م3]]-Table1[[#This Row],[الكمية 
المنتجة
/م3
 ]]),0)</f>
        <v>-0.441</v>
      </c>
      <c r="AE870" s="29">
        <f>IFERROR((Table1[[#This Row],[الهالك
/م3]]/Table1[[#This Row],[إجمالى الإستهلاك
/م3]]),0)</f>
        <v>0</v>
      </c>
      <c r="AG870" s="5">
        <f>IFERROR((Table1[[#This Row],[عدد
البلوكات]]*0.12),"")</f>
        <v>0</v>
      </c>
      <c r="AH87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0.25</v>
      </c>
      <c r="AJ870" s="59">
        <f>IFERROR(Table1[[#This Row],[Plan Hour]]/Table1[[#This Row],[ساعات
العمل
الفعلية]],0)</f>
        <v>0</v>
      </c>
      <c r="AK870" s="1">
        <f>IFERROR((Table1[[#This Row],[الكمية 
الفعلية
/م3]]-Table1[[#This Row],[الكمية 
المنتجة
/م3
 ]]),"")</f>
        <v>0</v>
      </c>
      <c r="AU870" s="18"/>
      <c r="AV870" s="18"/>
      <c r="AW870" s="1"/>
      <c r="AX870" s="1"/>
      <c r="AY870" s="1"/>
      <c r="AZ870" s="1"/>
      <c r="BA870" s="1"/>
      <c r="BB870" s="1" t="e">
        <f t="shared" si="119"/>
        <v>#DIV/0!</v>
      </c>
      <c r="BC870" s="1"/>
      <c r="BD870" s="1" t="e">
        <f t="shared" si="121"/>
        <v>#DIV/0!</v>
      </c>
      <c r="BE870" s="1"/>
      <c r="BF870" s="33">
        <f t="shared" si="120"/>
        <v>0</v>
      </c>
      <c r="BG870" s="11" t="e">
        <f t="shared" si="122"/>
        <v>#DIV/0!</v>
      </c>
      <c r="CB870"/>
      <c r="CC870"/>
      <c r="CD870"/>
      <c r="CE870" s="83"/>
      <c r="CF870"/>
      <c r="CG870"/>
      <c r="CH870"/>
      <c r="CI870"/>
      <c r="CJ870"/>
      <c r="CK870"/>
      <c r="CL870"/>
      <c r="CM870"/>
      <c r="CN870"/>
      <c r="CO870"/>
      <c r="CP870"/>
    </row>
    <row r="871" spans="1:94" ht="22.5" customHeight="1">
      <c r="A871" s="22">
        <v>44256</v>
      </c>
      <c r="B871" s="3" t="str">
        <f>TEXT(Table1[[#This Row],[Date]],"dddd")</f>
        <v>الإثنين</v>
      </c>
      <c r="C871" s="3">
        <f>WEEKNUM(Table1[[#This Row],[Date]],16)</f>
        <v>10</v>
      </c>
      <c r="D871" s="3" t="str">
        <f>TEXT(Table1[[#This Row],[Date]],"mmmm")</f>
        <v>مارس</v>
      </c>
      <c r="E871" s="3" t="str">
        <f>TEXT(Table1[[#This Row],[Date]],"yyyy")</f>
        <v>2021</v>
      </c>
      <c r="F871" s="3" t="s">
        <v>9</v>
      </c>
      <c r="G871" s="3">
        <v>940</v>
      </c>
      <c r="H871" s="5" t="s">
        <v>235</v>
      </c>
      <c r="I871" s="3" t="s">
        <v>97</v>
      </c>
      <c r="J871" s="3">
        <f>IFERROR(VLOOKUP(Table1[[#This Row],[FoamType]],$CB$1:$CC$25,2,FALSE),0)</f>
        <v>100</v>
      </c>
      <c r="M871" s="3">
        <v>5</v>
      </c>
      <c r="N871" s="3">
        <v>40</v>
      </c>
      <c r="Q871" s="15" t="s">
        <v>4</v>
      </c>
      <c r="R871" s="3">
        <v>25</v>
      </c>
      <c r="S871" s="3">
        <v>42</v>
      </c>
      <c r="T871" s="4">
        <v>0.22</v>
      </c>
      <c r="U871" s="4">
        <v>0.22</v>
      </c>
      <c r="X871" s="4">
        <f>IFERROR(   Table1[[#This Row],[البلوكات /م3]]+Table1[[#This Row],[البواقى
 المنصرفه
/م3]]-Table1[[#This Row],[البواقى
/م3]],0)</f>
        <v>0</v>
      </c>
      <c r="Y871" s="21">
        <f t="shared" si="118"/>
        <v>0</v>
      </c>
      <c r="AB871" s="15"/>
      <c r="AD871" s="9">
        <f>IFERROR((Table1[[#This Row],[إجمالى الإستهلاك
/م3]]-Table1[[#This Row],[الكمية 
المنتجة
/م3
 ]]),0)</f>
        <v>-0.22</v>
      </c>
      <c r="AE871" s="29">
        <f>IFERROR((Table1[[#This Row],[الهالك
/م3]]/Table1[[#This Row],[إجمالى الإستهلاك
/م3]]),0)</f>
        <v>0</v>
      </c>
      <c r="AG871" s="5">
        <f>IFERROR((Table1[[#This Row],[عدد
البلوكات]]*0.12),"")</f>
        <v>0</v>
      </c>
      <c r="AH87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0.25</v>
      </c>
      <c r="AJ871" s="59">
        <f>IFERROR(Table1[[#This Row],[Plan Hour]]/Table1[[#This Row],[ساعات
العمل
الفعلية]],0)</f>
        <v>0</v>
      </c>
      <c r="AK871" s="1">
        <f>IFERROR((Table1[[#This Row],[الكمية 
الفعلية
/م3]]-Table1[[#This Row],[الكمية 
المنتجة
/م3
 ]]),"")</f>
        <v>0</v>
      </c>
      <c r="AU871" s="18"/>
      <c r="AV871" s="18"/>
      <c r="AW871" s="1"/>
      <c r="AX871" s="1"/>
      <c r="AY871" s="1"/>
      <c r="AZ871" s="1"/>
      <c r="BA871" s="1"/>
      <c r="BB871" s="1" t="e">
        <f t="shared" si="119"/>
        <v>#DIV/0!</v>
      </c>
      <c r="BC871" s="1"/>
      <c r="BD871" s="1" t="e">
        <f t="shared" si="121"/>
        <v>#DIV/0!</v>
      </c>
      <c r="BE871" s="1"/>
      <c r="BF871" s="33">
        <f t="shared" si="120"/>
        <v>0</v>
      </c>
      <c r="BG871" s="11" t="e">
        <f t="shared" si="122"/>
        <v>#DIV/0!</v>
      </c>
      <c r="CB871"/>
      <c r="CC871"/>
      <c r="CD871"/>
      <c r="CE871" s="83"/>
      <c r="CF871"/>
      <c r="CG871"/>
      <c r="CH871"/>
      <c r="CI871"/>
      <c r="CJ871"/>
      <c r="CK871"/>
      <c r="CL871"/>
      <c r="CM871"/>
      <c r="CN871"/>
      <c r="CO871"/>
      <c r="CP871"/>
    </row>
    <row r="872" spans="1:94" ht="22.5" customHeight="1">
      <c r="A872" s="22">
        <v>44256</v>
      </c>
      <c r="B872" s="3" t="str">
        <f>TEXT(Table1[[#This Row],[Date]],"dddd")</f>
        <v>الإثنين</v>
      </c>
      <c r="C872" s="3">
        <f>WEEKNUM(Table1[[#This Row],[Date]],16)</f>
        <v>10</v>
      </c>
      <c r="D872" s="3" t="str">
        <f>TEXT(Table1[[#This Row],[Date]],"mmmm")</f>
        <v>مارس</v>
      </c>
      <c r="E872" s="3" t="str">
        <f>TEXT(Table1[[#This Row],[Date]],"yyyy")</f>
        <v>2021</v>
      </c>
      <c r="F872" s="3" t="s">
        <v>9</v>
      </c>
      <c r="G872" s="3">
        <v>787</v>
      </c>
      <c r="H872" s="5" t="s">
        <v>99</v>
      </c>
      <c r="I872" s="3" t="s">
        <v>94</v>
      </c>
      <c r="J872" s="3">
        <f>IFERROR(VLOOKUP(Table1[[#This Row],[FoamType]],$CB$1:$CC$25,2,FALSE),0)</f>
        <v>0.02</v>
      </c>
      <c r="K872" s="3">
        <v>1200</v>
      </c>
      <c r="L872" s="3">
        <v>300</v>
      </c>
      <c r="M872" s="3">
        <v>100</v>
      </c>
      <c r="Q872" s="15" t="s">
        <v>5</v>
      </c>
      <c r="R872" s="3">
        <v>1</v>
      </c>
      <c r="S872" s="3">
        <v>100</v>
      </c>
      <c r="T872" s="3">
        <f t="shared" si="123"/>
        <v>36</v>
      </c>
      <c r="U872" s="4">
        <f t="shared" ref="U872:U930" si="124">K872*L872*M872*R872/1000000</f>
        <v>36</v>
      </c>
      <c r="X872" s="4">
        <f>IFERROR(   Table1[[#This Row],[البلوكات /م3]]+Table1[[#This Row],[البواقى
 المنصرفه
/م3]]-Table1[[#This Row],[البواقى
/م3]],0)</f>
        <v>36</v>
      </c>
      <c r="Y872" s="21">
        <f t="shared" si="118"/>
        <v>0</v>
      </c>
      <c r="AA872" s="12">
        <v>36</v>
      </c>
      <c r="AB872" s="15">
        <v>20</v>
      </c>
      <c r="AC872" s="20">
        <v>0</v>
      </c>
      <c r="AD872" s="9">
        <f>IFERROR((Table1[[#This Row],[إجمالى الإستهلاك
/م3]]-Table1[[#This Row],[الكمية 
المنتجة
/م3
 ]]),0)</f>
        <v>0</v>
      </c>
      <c r="AE872" s="29">
        <f>IFERROR((Table1[[#This Row],[الهالك
/م3]]/Table1[[#This Row],[إجمالى الإستهلاك
/م3]]),0)</f>
        <v>0</v>
      </c>
      <c r="AG872" s="5">
        <f>IFERROR((Table1[[#This Row],[عدد
البلوكات]]*0.12),"")</f>
        <v>0</v>
      </c>
      <c r="AH87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50</v>
      </c>
      <c r="AJ872" s="59">
        <f>IFERROR(Table1[[#This Row],[Plan Hour]]/Table1[[#This Row],[ساعات
العمل
الفعلية]],0)</f>
        <v>0</v>
      </c>
      <c r="AK872" s="1">
        <f>IFERROR((Table1[[#This Row],[الكمية 
الفعلية
/م3]]-Table1[[#This Row],[الكمية 
المنتجة
/م3
 ]]),"")</f>
        <v>0</v>
      </c>
      <c r="AU872" s="18"/>
      <c r="AV872" s="18"/>
      <c r="AW872" s="1"/>
      <c r="AX872" s="1"/>
      <c r="AY872" s="1"/>
      <c r="AZ872" s="1"/>
      <c r="BA872" s="1"/>
      <c r="BB872" s="1" t="e">
        <f t="shared" si="119"/>
        <v>#DIV/0!</v>
      </c>
      <c r="BC872" s="1"/>
      <c r="BD872" s="1" t="e">
        <f t="shared" si="121"/>
        <v>#DIV/0!</v>
      </c>
      <c r="BE872" s="1"/>
      <c r="BF872" s="33">
        <f t="shared" si="120"/>
        <v>0</v>
      </c>
      <c r="BG872" s="11" t="e">
        <f t="shared" si="122"/>
        <v>#DIV/0!</v>
      </c>
      <c r="CB872"/>
      <c r="CC872"/>
      <c r="CD872"/>
      <c r="CE872" s="83"/>
      <c r="CF872"/>
      <c r="CG872"/>
      <c r="CH872"/>
      <c r="CI872"/>
      <c r="CJ872"/>
      <c r="CK872"/>
      <c r="CL872"/>
      <c r="CM872"/>
      <c r="CN872"/>
      <c r="CO872"/>
      <c r="CP872"/>
    </row>
    <row r="873" spans="1:94" ht="22.5" customHeight="1">
      <c r="A873" s="22">
        <v>44256</v>
      </c>
      <c r="B873" s="3" t="str">
        <f>TEXT(Table1[[#This Row],[Date]],"dddd")</f>
        <v>الإثنين</v>
      </c>
      <c r="C873" s="3">
        <f>WEEKNUM(Table1[[#This Row],[Date]],16)</f>
        <v>10</v>
      </c>
      <c r="D873" s="3" t="str">
        <f>TEXT(Table1[[#This Row],[Date]],"mmmm")</f>
        <v>مارس</v>
      </c>
      <c r="E873" s="3" t="str">
        <f>TEXT(Table1[[#This Row],[Date]],"yyyy")</f>
        <v>2021</v>
      </c>
      <c r="F873" s="3" t="s">
        <v>9</v>
      </c>
      <c r="G873" s="3">
        <v>862</v>
      </c>
      <c r="I873" s="3" t="s">
        <v>201</v>
      </c>
      <c r="J873" s="3">
        <f>IFERROR(VLOOKUP(Table1[[#This Row],[FoamType]],$CB$1:$CC$25,2,FALSE),0)</f>
        <v>1.25</v>
      </c>
      <c r="Q873" s="15" t="s">
        <v>43</v>
      </c>
      <c r="T873" s="3">
        <f t="shared" si="123"/>
        <v>0</v>
      </c>
      <c r="U873" s="4">
        <f t="shared" si="124"/>
        <v>0</v>
      </c>
      <c r="W873" s="4" t="s">
        <v>43</v>
      </c>
      <c r="X873" s="4">
        <f>IFERROR(   Table1[[#This Row],[البلوكات /م3]]+Table1[[#This Row],[البواقى
 المنصرفه
/م3]]-Table1[[#This Row],[البواقى
/م3]],0)</f>
        <v>0</v>
      </c>
      <c r="Y873" s="21">
        <v>52.8</v>
      </c>
      <c r="Z873" s="3">
        <v>8</v>
      </c>
      <c r="AA873" s="12">
        <v>0</v>
      </c>
      <c r="AB873" s="15" t="s">
        <v>43</v>
      </c>
      <c r="AC873" s="20">
        <v>52.8</v>
      </c>
      <c r="AD873" s="9">
        <f>IFERROR((Table1[[#This Row],[إجمالى الإستهلاك
/م3]]-Table1[[#This Row],[الكمية 
المنتجة
/م3
 ]]),0)</f>
        <v>0</v>
      </c>
      <c r="AE873" s="29">
        <f>IFERROR((Table1[[#This Row],[الهالك
/م3]]/Table1[[#This Row],[إجمالى الإستهلاك
/م3]]),0)</f>
        <v>0</v>
      </c>
      <c r="AG873" s="5">
        <f>IFERROR((Table1[[#This Row],[عدد
البلوكات]]*0.12),"")</f>
        <v>0.96</v>
      </c>
      <c r="AH87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873" s="59">
        <f>IFERROR(Table1[[#This Row],[Plan Hour]]/Table1[[#This Row],[ساعات
العمل
الفعلية]],0)</f>
        <v>0</v>
      </c>
      <c r="AK873" s="1">
        <f>IFERROR((Table1[[#This Row],[الكمية 
الفعلية
/م3]]-Table1[[#This Row],[الكمية 
المنتجة
/م3
 ]]),"")</f>
        <v>0</v>
      </c>
      <c r="AU873" s="18"/>
      <c r="AV873" s="18"/>
      <c r="AW873" s="1"/>
      <c r="AX873" s="1"/>
      <c r="AY873" s="1"/>
      <c r="AZ873" s="1"/>
      <c r="BA873" s="1"/>
      <c r="BB873" s="1"/>
      <c r="BC873" s="1"/>
      <c r="BD873" s="1"/>
      <c r="BE873" s="1"/>
      <c r="BF873" s="33"/>
      <c r="BG873" s="11"/>
      <c r="CB873"/>
      <c r="CC873"/>
      <c r="CD873"/>
      <c r="CE873" s="83"/>
      <c r="CF873"/>
      <c r="CG873"/>
      <c r="CH873"/>
      <c r="CI873"/>
      <c r="CJ873"/>
      <c r="CK873"/>
      <c r="CL873"/>
      <c r="CM873"/>
      <c r="CN873"/>
      <c r="CO873"/>
      <c r="CP873"/>
    </row>
    <row r="874" spans="1:94" ht="22.5" customHeight="1">
      <c r="A874" s="22">
        <v>44256</v>
      </c>
      <c r="B874" s="9" t="str">
        <f>TEXT(Table1[[#This Row],[Date]],"dddd")</f>
        <v>الإثنين</v>
      </c>
      <c r="C874" s="9">
        <f>WEEKNUM(Table1[[#This Row],[Date]],16)</f>
        <v>10</v>
      </c>
      <c r="D874" s="9" t="str">
        <f>TEXT(Table1[[#This Row],[Date]],"mmmm")</f>
        <v>مارس</v>
      </c>
      <c r="E874" s="9" t="str">
        <f>TEXT(Table1[[#This Row],[Date]],"yyyy")</f>
        <v>2021</v>
      </c>
      <c r="F874" s="9" t="s">
        <v>8</v>
      </c>
      <c r="G874" s="9">
        <v>924</v>
      </c>
      <c r="H874" s="9" t="s">
        <v>232</v>
      </c>
      <c r="I874" s="9" t="s">
        <v>91</v>
      </c>
      <c r="J874" s="3">
        <f>IFERROR(VLOOKUP(Table1[[#This Row],[FoamType]],$CB$1:$CC$25,2,FALSE),0)</f>
        <v>1</v>
      </c>
      <c r="K874" s="9">
        <v>100</v>
      </c>
      <c r="L874" s="9">
        <v>50</v>
      </c>
      <c r="M874" s="9">
        <v>15</v>
      </c>
      <c r="N874" s="9"/>
      <c r="O874" s="9"/>
      <c r="P874" s="9"/>
      <c r="Q874" s="9">
        <v>35</v>
      </c>
      <c r="R874" s="9">
        <v>80</v>
      </c>
      <c r="S874" s="9">
        <v>15</v>
      </c>
      <c r="T874" s="9">
        <f t="shared" si="123"/>
        <v>6</v>
      </c>
      <c r="U874" s="9">
        <f t="shared" si="124"/>
        <v>6</v>
      </c>
      <c r="V874" s="9"/>
      <c r="W874" s="9"/>
      <c r="X874" s="9">
        <f>IFERROR(   Table1[[#This Row],[البلوكات /م3]]+Table1[[#This Row],[البواقى
 المنصرفه
/م3]]-Table1[[#This Row],[البواقى
/م3]],0)</f>
        <v>6.2799999999999994</v>
      </c>
      <c r="Y874" s="9">
        <f t="shared" si="118"/>
        <v>0</v>
      </c>
      <c r="Z874" s="9">
        <v>0</v>
      </c>
      <c r="AA874" s="9">
        <v>8.11</v>
      </c>
      <c r="AB874" s="9">
        <v>35</v>
      </c>
      <c r="AC874" s="9">
        <v>1.83</v>
      </c>
      <c r="AD874" s="9">
        <f>IFERROR((Table1[[#This Row],[إجمالى الإستهلاك
/م3]]-Table1[[#This Row],[الكمية 
المنتجة
/م3
 ]]),0)</f>
        <v>0.27999999999999936</v>
      </c>
      <c r="AE874" s="29">
        <f>IFERROR((Table1[[#This Row],[الهالك
/م3]]/Table1[[#This Row],[إجمالى الإستهلاك
/م3]]),0)</f>
        <v>4.4585987261146397E-2</v>
      </c>
      <c r="AF874" s="9"/>
      <c r="AG874" s="9">
        <f>IFERROR((Table1[[#This Row],[عدد
البلوكات]]*0.12),"")</f>
        <v>0</v>
      </c>
      <c r="AH874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</v>
      </c>
      <c r="AI874" s="9">
        <v>77</v>
      </c>
      <c r="AJ874" s="60">
        <f>IFERROR(Table1[[#This Row],[Plan Hour]]/Table1[[#This Row],[ساعات
العمل
الفعلية]],0)</f>
        <v>7.792207792207792E-2</v>
      </c>
      <c r="AK874" s="9">
        <f>IFERROR((Table1[[#This Row],[الكمية 
الفعلية
/م3]]-Table1[[#This Row],[الكمية 
المنتجة
/م3
 ]]),"")</f>
        <v>0</v>
      </c>
      <c r="AL874" s="9"/>
      <c r="AM874" s="9"/>
      <c r="AN874" s="9"/>
      <c r="AO874" s="9"/>
      <c r="AP874" s="9">
        <v>0</v>
      </c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 t="e">
        <f t="shared" si="119"/>
        <v>#DIV/0!</v>
      </c>
      <c r="BC874" s="9"/>
      <c r="BD874" s="9" t="e">
        <f t="shared" si="121"/>
        <v>#DIV/0!</v>
      </c>
      <c r="BE874" s="9"/>
      <c r="BF874" s="9">
        <f t="shared" si="120"/>
        <v>0</v>
      </c>
      <c r="BG874" s="9" t="e">
        <f t="shared" si="122"/>
        <v>#DIV/0!</v>
      </c>
      <c r="CB874"/>
      <c r="CC874"/>
      <c r="CD874"/>
      <c r="CE874" s="83"/>
      <c r="CF874"/>
      <c r="CG874"/>
      <c r="CH874"/>
      <c r="CI874"/>
      <c r="CJ874"/>
      <c r="CK874"/>
      <c r="CL874"/>
      <c r="CM874"/>
      <c r="CN874"/>
      <c r="CO874"/>
      <c r="CP874"/>
    </row>
    <row r="875" spans="1:94" ht="22.5" customHeight="1">
      <c r="A875" s="22">
        <v>44256</v>
      </c>
      <c r="B875" s="3" t="str">
        <f>TEXT(Table1[[#This Row],[Date]],"dddd")</f>
        <v>الإثنين</v>
      </c>
      <c r="C875" s="3">
        <f>WEEKNUM(Table1[[#This Row],[Date]],16)</f>
        <v>10</v>
      </c>
      <c r="D875" s="3" t="str">
        <f>TEXT(Table1[[#This Row],[Date]],"mmmm")</f>
        <v>مارس</v>
      </c>
      <c r="E875" s="3" t="str">
        <f>TEXT(Table1[[#This Row],[Date]],"yyyy")</f>
        <v>2021</v>
      </c>
      <c r="F875" s="3" t="s">
        <v>8</v>
      </c>
      <c r="G875" s="3">
        <v>862</v>
      </c>
      <c r="H875" s="5" t="s">
        <v>61</v>
      </c>
      <c r="I875" s="3" t="s">
        <v>201</v>
      </c>
      <c r="J875" s="3">
        <f>IFERROR(VLOOKUP(Table1[[#This Row],[FoamType]],$CB$1:$CC$25,2,FALSE),0)</f>
        <v>1.25</v>
      </c>
      <c r="K875" s="3">
        <v>185.5</v>
      </c>
      <c r="L875" s="3">
        <v>110</v>
      </c>
      <c r="M875" s="3">
        <v>29</v>
      </c>
      <c r="Q875" s="15" t="s">
        <v>43</v>
      </c>
      <c r="R875" s="3">
        <v>2</v>
      </c>
      <c r="S875" s="3">
        <v>29</v>
      </c>
      <c r="T875" s="3">
        <f t="shared" si="123"/>
        <v>1.1834899999999999</v>
      </c>
      <c r="U875" s="4">
        <f t="shared" si="124"/>
        <v>1.1834899999999999</v>
      </c>
      <c r="X875" s="4">
        <f>IFERROR(   Table1[[#This Row],[البلوكات /م3]]+Table1[[#This Row],[البواقى
 المنصرفه
/م3]]-Table1[[#This Row],[البواقى
/م3]],0)</f>
        <v>1.1834899999999999</v>
      </c>
      <c r="Y875" s="21">
        <f t="shared" si="118"/>
        <v>0</v>
      </c>
      <c r="AA875" s="12">
        <v>1.1834899999999999</v>
      </c>
      <c r="AB875" s="15" t="s">
        <v>43</v>
      </c>
      <c r="AC875" s="20">
        <v>0</v>
      </c>
      <c r="AD875" s="9">
        <f>IFERROR((Table1[[#This Row],[إجمالى الإستهلاك
/م3]]-Table1[[#This Row],[الكمية 
المنتجة
/م3
 ]]),0)</f>
        <v>0</v>
      </c>
      <c r="AE875" s="29">
        <f>IFERROR((Table1[[#This Row],[الهالك
/م3]]/Table1[[#This Row],[إجمالى الإستهلاك
/م3]]),0)</f>
        <v>0</v>
      </c>
      <c r="AG875" s="5">
        <f>IFERROR((Table1[[#This Row],[عدد
البلوكات]]*0.12),"")</f>
        <v>0</v>
      </c>
      <c r="AH87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875" s="59">
        <f>IFERROR(Table1[[#This Row],[Plan Hour]]/Table1[[#This Row],[ساعات
العمل
الفعلية]],0)</f>
        <v>0</v>
      </c>
      <c r="AK875" s="1">
        <f>IFERROR((Table1[[#This Row],[الكمية 
الفعلية
/م3]]-Table1[[#This Row],[الكمية 
المنتجة
/م3
 ]]),"")</f>
        <v>0</v>
      </c>
      <c r="AU875" s="18"/>
      <c r="AV875" s="18"/>
      <c r="AW875" s="1"/>
      <c r="AX875" s="1"/>
      <c r="AY875" s="1"/>
      <c r="AZ875" s="1"/>
      <c r="BA875" s="1"/>
      <c r="BB875" s="1" t="e">
        <f t="shared" si="119"/>
        <v>#DIV/0!</v>
      </c>
      <c r="BC875" s="1"/>
      <c r="BD875" s="1" t="e">
        <f t="shared" si="121"/>
        <v>#DIV/0!</v>
      </c>
      <c r="BE875" s="1"/>
      <c r="BF875" s="33">
        <f t="shared" si="120"/>
        <v>0</v>
      </c>
      <c r="BG875" s="11" t="e">
        <f t="shared" si="122"/>
        <v>#DIV/0!</v>
      </c>
      <c r="CB875"/>
      <c r="CC875"/>
      <c r="CD875"/>
      <c r="CE875" s="83"/>
      <c r="CF875"/>
      <c r="CG875"/>
      <c r="CH875"/>
      <c r="CI875"/>
      <c r="CJ875"/>
      <c r="CK875"/>
      <c r="CL875"/>
      <c r="CM875"/>
      <c r="CN875"/>
      <c r="CO875"/>
      <c r="CP875"/>
    </row>
    <row r="876" spans="1:94" ht="22.5" customHeight="1">
      <c r="A876" s="22">
        <v>44256</v>
      </c>
      <c r="B876" s="3" t="str">
        <f>TEXT(Table1[[#This Row],[Date]],"dddd")</f>
        <v>الإثنين</v>
      </c>
      <c r="C876" s="3">
        <f>WEEKNUM(Table1[[#This Row],[Date]],16)</f>
        <v>10</v>
      </c>
      <c r="D876" s="3" t="str">
        <f>TEXT(Table1[[#This Row],[Date]],"mmmm")</f>
        <v>مارس</v>
      </c>
      <c r="E876" s="3" t="str">
        <f>TEXT(Table1[[#This Row],[Date]],"yyyy")</f>
        <v>2021</v>
      </c>
      <c r="F876" s="3" t="s">
        <v>8</v>
      </c>
      <c r="G876" s="3">
        <v>862</v>
      </c>
      <c r="H876" s="5" t="s">
        <v>61</v>
      </c>
      <c r="I876" s="3" t="s">
        <v>201</v>
      </c>
      <c r="J876" s="3">
        <f>IFERROR(VLOOKUP(Table1[[#This Row],[FoamType]],$CB$1:$CC$25,2,FALSE),0)</f>
        <v>1.25</v>
      </c>
      <c r="K876" s="3">
        <v>237</v>
      </c>
      <c r="L876" s="3">
        <v>110</v>
      </c>
      <c r="M876" s="3">
        <v>29</v>
      </c>
      <c r="Q876" s="15" t="s">
        <v>43</v>
      </c>
      <c r="R876" s="3">
        <v>2</v>
      </c>
      <c r="S876" s="3">
        <v>29</v>
      </c>
      <c r="T876" s="3">
        <f t="shared" si="123"/>
        <v>1.51206</v>
      </c>
      <c r="U876" s="4">
        <f t="shared" si="124"/>
        <v>1.51206</v>
      </c>
      <c r="X876" s="4">
        <f>IFERROR(   Table1[[#This Row],[البلوكات /م3]]+Table1[[#This Row],[البواقى
 المنصرفه
/م3]]-Table1[[#This Row],[البواقى
/م3]],0)</f>
        <v>1.51206</v>
      </c>
      <c r="Y876" s="21">
        <f t="shared" si="118"/>
        <v>0</v>
      </c>
      <c r="AA876" s="12">
        <v>1.51206</v>
      </c>
      <c r="AB876" s="15" t="s">
        <v>43</v>
      </c>
      <c r="AC876" s="20">
        <v>0</v>
      </c>
      <c r="AD876" s="9">
        <f>IFERROR((Table1[[#This Row],[إجمالى الإستهلاك
/م3]]-Table1[[#This Row],[الكمية 
المنتجة
/م3
 ]]),0)</f>
        <v>0</v>
      </c>
      <c r="AE876" s="29">
        <f>IFERROR((Table1[[#This Row],[الهالك
/م3]]/Table1[[#This Row],[إجمالى الإستهلاك
/م3]]),0)</f>
        <v>0</v>
      </c>
      <c r="AG876" s="5">
        <f>IFERROR((Table1[[#This Row],[عدد
البلوكات]]*0.12),"")</f>
        <v>0</v>
      </c>
      <c r="AH87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876" s="59">
        <f>IFERROR(Table1[[#This Row],[Plan Hour]]/Table1[[#This Row],[ساعات
العمل
الفعلية]],0)</f>
        <v>0</v>
      </c>
      <c r="AK876" s="1">
        <f>IFERROR((Table1[[#This Row],[الكمية 
الفعلية
/م3]]-Table1[[#This Row],[الكمية 
المنتجة
/م3
 ]]),"")</f>
        <v>0</v>
      </c>
      <c r="AU876" s="18"/>
      <c r="AV876" s="18"/>
      <c r="AW876" s="1"/>
      <c r="AX876" s="1"/>
      <c r="AY876" s="1"/>
      <c r="AZ876" s="1"/>
      <c r="BA876" s="1"/>
      <c r="BB876" s="1" t="e">
        <f t="shared" si="119"/>
        <v>#DIV/0!</v>
      </c>
      <c r="BC876" s="1"/>
      <c r="BD876" s="1" t="e">
        <f t="shared" si="121"/>
        <v>#DIV/0!</v>
      </c>
      <c r="BE876" s="1"/>
      <c r="BF876" s="33">
        <f t="shared" si="120"/>
        <v>0</v>
      </c>
      <c r="BG876" s="11" t="e">
        <f t="shared" si="122"/>
        <v>#DIV/0!</v>
      </c>
      <c r="CB876"/>
      <c r="CC876"/>
      <c r="CD876"/>
      <c r="CE876" s="83"/>
      <c r="CF876"/>
      <c r="CG876"/>
      <c r="CH876"/>
      <c r="CI876"/>
      <c r="CJ876"/>
      <c r="CK876"/>
      <c r="CL876"/>
      <c r="CM876"/>
      <c r="CN876"/>
      <c r="CO876"/>
      <c r="CP876"/>
    </row>
    <row r="877" spans="1:94" ht="22.5" customHeight="1">
      <c r="A877" s="22">
        <v>44256</v>
      </c>
      <c r="B877" s="3" t="str">
        <f>TEXT(Table1[[#This Row],[Date]],"dddd")</f>
        <v>الإثنين</v>
      </c>
      <c r="C877" s="3">
        <f>WEEKNUM(Table1[[#This Row],[Date]],16)</f>
        <v>10</v>
      </c>
      <c r="D877" s="3" t="str">
        <f>TEXT(Table1[[#This Row],[Date]],"mmmm")</f>
        <v>مارس</v>
      </c>
      <c r="E877" s="3" t="str">
        <f>TEXT(Table1[[#This Row],[Date]],"yyyy")</f>
        <v>2021</v>
      </c>
      <c r="F877" s="3" t="s">
        <v>8</v>
      </c>
      <c r="G877" s="3">
        <v>862</v>
      </c>
      <c r="H877" s="5" t="s">
        <v>61</v>
      </c>
      <c r="I877" s="3" t="s">
        <v>201</v>
      </c>
      <c r="J877" s="3">
        <f>IFERROR(VLOOKUP(Table1[[#This Row],[FoamType]],$CB$1:$CC$25,2,FALSE),0)</f>
        <v>1.25</v>
      </c>
      <c r="K877" s="3">
        <v>243</v>
      </c>
      <c r="L877" s="3">
        <v>110</v>
      </c>
      <c r="M877" s="3">
        <v>29</v>
      </c>
      <c r="Q877" s="15" t="s">
        <v>43</v>
      </c>
      <c r="R877" s="3">
        <v>3</v>
      </c>
      <c r="S877" s="3">
        <v>29</v>
      </c>
      <c r="T877" s="3">
        <f t="shared" si="123"/>
        <v>2.32551</v>
      </c>
      <c r="U877" s="4">
        <f t="shared" si="124"/>
        <v>2.32551</v>
      </c>
      <c r="X877" s="4">
        <f>IFERROR(   Table1[[#This Row],[البلوكات /م3]]+Table1[[#This Row],[البواقى
 المنصرفه
/م3]]-Table1[[#This Row],[البواقى
/م3]],0)</f>
        <v>2.32551</v>
      </c>
      <c r="Y877" s="21">
        <f t="shared" si="118"/>
        <v>0</v>
      </c>
      <c r="AA877" s="12">
        <v>2.32551</v>
      </c>
      <c r="AB877" s="15" t="s">
        <v>43</v>
      </c>
      <c r="AC877" s="20">
        <v>0</v>
      </c>
      <c r="AD877" s="9">
        <f>IFERROR((Table1[[#This Row],[إجمالى الإستهلاك
/م3]]-Table1[[#This Row],[الكمية 
المنتجة
/م3
 ]]),0)</f>
        <v>0</v>
      </c>
      <c r="AE877" s="29">
        <f>IFERROR((Table1[[#This Row],[الهالك
/م3]]/Table1[[#This Row],[إجمالى الإستهلاك
/م3]]),0)</f>
        <v>0</v>
      </c>
      <c r="AG877" s="5">
        <f>IFERROR((Table1[[#This Row],[عدد
البلوكات]]*0.12),"")</f>
        <v>0</v>
      </c>
      <c r="AH87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877" s="59">
        <f>IFERROR(Table1[[#This Row],[Plan Hour]]/Table1[[#This Row],[ساعات
العمل
الفعلية]],0)</f>
        <v>0</v>
      </c>
      <c r="AK877" s="1">
        <f>IFERROR((Table1[[#This Row],[الكمية 
الفعلية
/م3]]-Table1[[#This Row],[الكمية 
المنتجة
/م3
 ]]),"")</f>
        <v>0</v>
      </c>
      <c r="AU877" s="18"/>
      <c r="AV877" s="18"/>
      <c r="AW877" s="1"/>
      <c r="AX877" s="1"/>
      <c r="AY877" s="1"/>
      <c r="AZ877" s="1"/>
      <c r="BA877" s="1"/>
      <c r="BB877" s="1" t="e">
        <f t="shared" si="119"/>
        <v>#DIV/0!</v>
      </c>
      <c r="BC877" s="1"/>
      <c r="BD877" s="1" t="e">
        <f t="shared" si="121"/>
        <v>#DIV/0!</v>
      </c>
      <c r="BE877" s="1"/>
      <c r="BF877" s="33">
        <f t="shared" si="120"/>
        <v>0</v>
      </c>
      <c r="BG877" s="11" t="e">
        <f t="shared" si="122"/>
        <v>#DIV/0!</v>
      </c>
      <c r="CB877"/>
      <c r="CC877"/>
      <c r="CD877"/>
      <c r="CE877" s="83"/>
      <c r="CF877"/>
      <c r="CG877"/>
      <c r="CH877"/>
      <c r="CI877"/>
      <c r="CJ877"/>
      <c r="CK877"/>
      <c r="CL877"/>
      <c r="CM877"/>
      <c r="CN877"/>
      <c r="CO877"/>
      <c r="CP877"/>
    </row>
    <row r="878" spans="1:94" ht="22.5" customHeight="1">
      <c r="A878" s="22">
        <v>44256</v>
      </c>
      <c r="B878" s="3" t="str">
        <f>TEXT(Table1[[#This Row],[Date]],"dddd")</f>
        <v>الإثنين</v>
      </c>
      <c r="C878" s="3">
        <f>WEEKNUM(Table1[[#This Row],[Date]],16)</f>
        <v>10</v>
      </c>
      <c r="D878" s="3" t="str">
        <f>TEXT(Table1[[#This Row],[Date]],"mmmm")</f>
        <v>مارس</v>
      </c>
      <c r="E878" s="3" t="str">
        <f>TEXT(Table1[[#This Row],[Date]],"yyyy")</f>
        <v>2021</v>
      </c>
      <c r="F878" s="3" t="s">
        <v>8</v>
      </c>
      <c r="G878" s="3">
        <v>977</v>
      </c>
      <c r="H878" s="5" t="s">
        <v>234</v>
      </c>
      <c r="I878" s="3" t="s">
        <v>91</v>
      </c>
      <c r="J878" s="3">
        <f>IFERROR(VLOOKUP(Table1[[#This Row],[FoamType]],$CB$1:$CC$25,2,FALSE),0)</f>
        <v>1</v>
      </c>
      <c r="K878" s="3">
        <v>170</v>
      </c>
      <c r="L878" s="3">
        <v>10</v>
      </c>
      <c r="M878" s="3">
        <v>4</v>
      </c>
      <c r="Q878" s="15">
        <v>35</v>
      </c>
      <c r="R878" s="3">
        <v>500</v>
      </c>
      <c r="S878" s="3">
        <v>4.0999999999999996</v>
      </c>
      <c r="T878" s="3">
        <f t="shared" si="123"/>
        <v>3.4849999999999994</v>
      </c>
      <c r="U878" s="4">
        <f t="shared" si="124"/>
        <v>3.4</v>
      </c>
      <c r="X878" s="4">
        <f>IFERROR(   Table1[[#This Row],[البلوكات /م3]]+Table1[[#This Row],[البواقى
 المنصرفه
/م3]]-Table1[[#This Row],[البواقى
/م3]],0)</f>
        <v>0</v>
      </c>
      <c r="Y878" s="21">
        <f t="shared" si="118"/>
        <v>0</v>
      </c>
      <c r="AB878" s="15"/>
      <c r="AD878" s="9">
        <f>IFERROR((Table1[[#This Row],[إجمالى الإستهلاك
/م3]]-Table1[[#This Row],[الكمية 
المنتجة
/م3
 ]]),0)</f>
        <v>-3.4</v>
      </c>
      <c r="AE878" s="29">
        <f>IFERROR((Table1[[#This Row],[الهالك
/م3]]/Table1[[#This Row],[إجمالى الإستهلاك
/م3]]),0)</f>
        <v>0</v>
      </c>
      <c r="AG878" s="5">
        <f>IFERROR((Table1[[#This Row],[عدد
البلوكات]]*0.12),"")</f>
        <v>0</v>
      </c>
      <c r="AH87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3.4</v>
      </c>
      <c r="AJ878" s="59">
        <f>IFERROR(Table1[[#This Row],[Plan Hour]]/Table1[[#This Row],[ساعات
العمل
الفعلية]],0)</f>
        <v>0</v>
      </c>
      <c r="AK878" s="1">
        <f>IFERROR((Table1[[#This Row],[الكمية 
الفعلية
/م3]]-Table1[[#This Row],[الكمية 
المنتجة
/م3
 ]]),"")</f>
        <v>8.499999999999952E-2</v>
      </c>
      <c r="AU878" s="18"/>
      <c r="AV878" s="18"/>
      <c r="AW878" s="1"/>
      <c r="AX878" s="1"/>
      <c r="AY878" s="1"/>
      <c r="AZ878" s="1"/>
      <c r="BA878" s="1"/>
      <c r="BB878" s="1" t="e">
        <f t="shared" si="119"/>
        <v>#DIV/0!</v>
      </c>
      <c r="BC878" s="1"/>
      <c r="BD878" s="1" t="e">
        <f t="shared" si="121"/>
        <v>#DIV/0!</v>
      </c>
      <c r="BE878" s="1"/>
      <c r="BF878" s="33">
        <f t="shared" si="120"/>
        <v>0</v>
      </c>
      <c r="BG878" s="11" t="e">
        <f t="shared" si="122"/>
        <v>#DIV/0!</v>
      </c>
      <c r="CB878"/>
      <c r="CC878"/>
      <c r="CD878"/>
      <c r="CE878" s="83"/>
      <c r="CF878"/>
      <c r="CG878"/>
      <c r="CH878"/>
      <c r="CI878"/>
      <c r="CJ878"/>
      <c r="CK878"/>
      <c r="CL878"/>
      <c r="CM878"/>
      <c r="CN878"/>
      <c r="CO878"/>
      <c r="CP878"/>
    </row>
    <row r="879" spans="1:94" ht="22.5" customHeight="1">
      <c r="A879" s="22">
        <v>44256</v>
      </c>
      <c r="B879" s="3" t="str">
        <f>TEXT(Table1[[#This Row],[Date]],"dddd")</f>
        <v>الإثنين</v>
      </c>
      <c r="C879" s="3">
        <f>WEEKNUM(Table1[[#This Row],[Date]],16)</f>
        <v>10</v>
      </c>
      <c r="D879" s="3" t="str">
        <f>TEXT(Table1[[#This Row],[Date]],"mmmm")</f>
        <v>مارس</v>
      </c>
      <c r="E879" s="3" t="str">
        <f>TEXT(Table1[[#This Row],[Date]],"yyyy")</f>
        <v>2021</v>
      </c>
      <c r="F879" s="3" t="s">
        <v>8</v>
      </c>
      <c r="G879" s="3">
        <v>931</v>
      </c>
      <c r="H879" s="5" t="s">
        <v>233</v>
      </c>
      <c r="I879" s="3" t="s">
        <v>91</v>
      </c>
      <c r="J879" s="3">
        <f>IFERROR(VLOOKUP(Table1[[#This Row],[FoamType]],$CB$1:$CC$25,2,FALSE),0)</f>
        <v>1</v>
      </c>
      <c r="K879" s="3">
        <v>230</v>
      </c>
      <c r="L879" s="3">
        <v>10</v>
      </c>
      <c r="M879" s="3">
        <v>4</v>
      </c>
      <c r="Q879" s="15">
        <v>35</v>
      </c>
      <c r="R879" s="3">
        <v>1300</v>
      </c>
      <c r="S879" s="3">
        <v>4.0999999999999996</v>
      </c>
      <c r="T879" s="3">
        <f t="shared" si="123"/>
        <v>12.258999999999999</v>
      </c>
      <c r="U879" s="4">
        <f t="shared" si="124"/>
        <v>11.96</v>
      </c>
      <c r="W879" s="4" t="s">
        <v>43</v>
      </c>
      <c r="X879" s="4">
        <f>IFERROR(   Table1[[#This Row],[البلوكات /م3]]+Table1[[#This Row],[البواقى
 المنصرفه
/م3]]-Table1[[#This Row],[البواقى
/م3]],0)</f>
        <v>19.299999999999997</v>
      </c>
      <c r="Y879" s="21">
        <v>41.4</v>
      </c>
      <c r="Z879" s="3">
        <v>6</v>
      </c>
      <c r="AA879" s="12">
        <v>0</v>
      </c>
      <c r="AB879" s="15">
        <v>35</v>
      </c>
      <c r="AC879" s="20">
        <v>22.1</v>
      </c>
      <c r="AD879" s="9">
        <f>IFERROR((Table1[[#This Row],[إجمالى الإستهلاك
/م3]]-Table1[[#This Row],[الكمية 
المنتجة
/م3
 ]]),0)</f>
        <v>7.3399999999999963</v>
      </c>
      <c r="AE879" s="29">
        <f>IFERROR((Table1[[#This Row],[الهالك
/م3]]/Table1[[#This Row],[إجمالى الإستهلاك
/م3]]),0)</f>
        <v>0.38031088082901543</v>
      </c>
      <c r="AG879" s="5">
        <f>IFERROR((Table1[[#This Row],[عدد
البلوكات]]*0.12),"")</f>
        <v>0.72</v>
      </c>
      <c r="AH87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11.96</v>
      </c>
      <c r="AJ879" s="59">
        <f>IFERROR(Table1[[#This Row],[Plan Hour]]/Table1[[#This Row],[ساعات
العمل
الفعلية]],0)</f>
        <v>0</v>
      </c>
      <c r="AK879" s="1">
        <f>IFERROR((Table1[[#This Row],[الكمية 
الفعلية
/م3]]-Table1[[#This Row],[الكمية 
المنتجة
/م3
 ]]),"")</f>
        <v>0.29899999999999771</v>
      </c>
      <c r="AU879" s="18"/>
      <c r="AV879" s="18"/>
      <c r="AW879" s="1"/>
      <c r="AX879" s="1"/>
      <c r="AY879" s="1"/>
      <c r="AZ879" s="1"/>
      <c r="BA879" s="1"/>
      <c r="BB879" s="1" t="e">
        <f t="shared" si="119"/>
        <v>#DIV/0!</v>
      </c>
      <c r="BC879" s="1"/>
      <c r="BD879" s="1" t="e">
        <f t="shared" si="121"/>
        <v>#DIV/0!</v>
      </c>
      <c r="BE879" s="1"/>
      <c r="BF879" s="33">
        <f t="shared" si="120"/>
        <v>0</v>
      </c>
      <c r="BG879" s="11" t="e">
        <f t="shared" si="122"/>
        <v>#DIV/0!</v>
      </c>
      <c r="CB879"/>
      <c r="CC879"/>
      <c r="CD879"/>
      <c r="CE879" s="83"/>
      <c r="CF879"/>
      <c r="CG879"/>
      <c r="CH879"/>
      <c r="CI879"/>
      <c r="CJ879"/>
      <c r="CK879"/>
      <c r="CL879"/>
      <c r="CM879"/>
      <c r="CN879"/>
      <c r="CO879"/>
      <c r="CP879"/>
    </row>
    <row r="880" spans="1:94" ht="22.5" customHeight="1">
      <c r="A880" s="22">
        <v>44256</v>
      </c>
      <c r="B880" s="3" t="str">
        <f>TEXT(Table1[[#This Row],[Date]],"dddd")</f>
        <v>الإثنين</v>
      </c>
      <c r="C880" s="3">
        <f>WEEKNUM(Table1[[#This Row],[Date]],16)</f>
        <v>10</v>
      </c>
      <c r="D880" s="3" t="str">
        <f>TEXT(Table1[[#This Row],[Date]],"mmmm")</f>
        <v>مارس</v>
      </c>
      <c r="E880" s="3" t="str">
        <f>TEXT(Table1[[#This Row],[Date]],"yyyy")</f>
        <v>2021</v>
      </c>
      <c r="F880" s="3" t="s">
        <v>8</v>
      </c>
      <c r="G880" s="3">
        <v>1</v>
      </c>
      <c r="H880" s="5" t="s">
        <v>47</v>
      </c>
      <c r="I880" s="3" t="s">
        <v>91</v>
      </c>
      <c r="J880" s="3">
        <f>IFERROR(VLOOKUP(Table1[[#This Row],[FoamType]],$CB$1:$CC$25,2,FALSE),0)</f>
        <v>1</v>
      </c>
      <c r="K880" s="3">
        <v>10</v>
      </c>
      <c r="L880" s="3">
        <v>10</v>
      </c>
      <c r="M880" s="3">
        <v>8</v>
      </c>
      <c r="Q880" s="15">
        <v>35</v>
      </c>
      <c r="S880" s="3">
        <v>8.1</v>
      </c>
      <c r="T880" s="3">
        <v>1.1000000000000001</v>
      </c>
      <c r="U880" s="4">
        <v>1</v>
      </c>
      <c r="X880" s="4">
        <f>IFERROR(   Table1[[#This Row],[البلوكات /م3]]+Table1[[#This Row],[البواقى
 المنصرفه
/م3]]-Table1[[#This Row],[البواقى
/م3]],0)</f>
        <v>0</v>
      </c>
      <c r="Y880" s="21">
        <f t="shared" si="118"/>
        <v>0</v>
      </c>
      <c r="AB880" s="15"/>
      <c r="AD880" s="9">
        <f>IFERROR((Table1[[#This Row],[إجمالى الإستهلاك
/م3]]-Table1[[#This Row],[الكمية 
المنتجة
/م3
 ]]),0)</f>
        <v>-1</v>
      </c>
      <c r="AE880" s="29">
        <f>IFERROR((Table1[[#This Row],[الهالك
/م3]]/Table1[[#This Row],[إجمالى الإستهلاك
/م3]]),0)</f>
        <v>0</v>
      </c>
      <c r="AG880" s="5">
        <f>IFERROR((Table1[[#This Row],[عدد
البلوكات]]*0.12),"")</f>
        <v>0</v>
      </c>
      <c r="AH88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880" s="59">
        <f>IFERROR(Table1[[#This Row],[Plan Hour]]/Table1[[#This Row],[ساعات
العمل
الفعلية]],0)</f>
        <v>0</v>
      </c>
      <c r="AK880" s="1">
        <f>IFERROR((Table1[[#This Row],[الكمية 
الفعلية
/م3]]-Table1[[#This Row],[الكمية 
المنتجة
/م3
 ]]),"")</f>
        <v>0.10000000000000009</v>
      </c>
      <c r="AU880" s="18"/>
      <c r="AV880" s="18"/>
      <c r="AW880" s="1"/>
      <c r="AX880" s="1"/>
      <c r="AY880" s="1"/>
      <c r="AZ880" s="1"/>
      <c r="BA880" s="1"/>
      <c r="BB880" s="1" t="e">
        <f t="shared" si="119"/>
        <v>#DIV/0!</v>
      </c>
      <c r="BC880" s="1"/>
      <c r="BD880" s="1" t="e">
        <f t="shared" si="121"/>
        <v>#DIV/0!</v>
      </c>
      <c r="BE880" s="1"/>
      <c r="BF880" s="33">
        <f t="shared" si="120"/>
        <v>0</v>
      </c>
      <c r="BG880" s="11" t="e">
        <f t="shared" si="122"/>
        <v>#DIV/0!</v>
      </c>
      <c r="CB880"/>
      <c r="CC880"/>
      <c r="CD880"/>
      <c r="CE880" s="83"/>
      <c r="CF880"/>
      <c r="CG880"/>
      <c r="CH880"/>
      <c r="CI880"/>
      <c r="CJ880"/>
      <c r="CK880"/>
      <c r="CL880"/>
      <c r="CM880"/>
      <c r="CN880"/>
      <c r="CO880"/>
      <c r="CP880"/>
    </row>
    <row r="881" spans="1:94" ht="22.5" customHeight="1">
      <c r="A881" s="22">
        <v>44256</v>
      </c>
      <c r="B881" s="3" t="str">
        <f>TEXT(Table1[[#This Row],[Date]],"dddd")</f>
        <v>الإثنين</v>
      </c>
      <c r="C881" s="3">
        <f>WEEKNUM(Table1[[#This Row],[Date]],16)</f>
        <v>10</v>
      </c>
      <c r="D881" s="3" t="str">
        <f>TEXT(Table1[[#This Row],[Date]],"mmmm")</f>
        <v>مارس</v>
      </c>
      <c r="E881" s="3" t="str">
        <f>TEXT(Table1[[#This Row],[Date]],"yyyy")</f>
        <v>2021</v>
      </c>
      <c r="F881" s="3" t="s">
        <v>8</v>
      </c>
      <c r="G881" s="3">
        <v>1</v>
      </c>
      <c r="H881" s="5" t="s">
        <v>47</v>
      </c>
      <c r="I881" s="3" t="s">
        <v>91</v>
      </c>
      <c r="J881" s="3">
        <f>IFERROR(VLOOKUP(Table1[[#This Row],[FoamType]],$CB$1:$CC$25,2,FALSE),0)</f>
        <v>1</v>
      </c>
      <c r="K881" s="3">
        <v>10</v>
      </c>
      <c r="L881" s="3">
        <v>8</v>
      </c>
      <c r="M881" s="3">
        <v>4</v>
      </c>
      <c r="Q881" s="15">
        <v>35</v>
      </c>
      <c r="S881" s="3">
        <v>4.0999999999999996</v>
      </c>
      <c r="T881" s="3">
        <v>1.6</v>
      </c>
      <c r="U881" s="4">
        <v>1.5</v>
      </c>
      <c r="X881" s="4">
        <f>IFERROR(   Table1[[#This Row],[البلوكات /م3]]+Table1[[#This Row],[البواقى
 المنصرفه
/م3]]-Table1[[#This Row],[البواقى
/م3]],0)</f>
        <v>0</v>
      </c>
      <c r="Y881" s="21">
        <f t="shared" si="118"/>
        <v>0</v>
      </c>
      <c r="AB881" s="15"/>
      <c r="AD881" s="9">
        <f>IFERROR((Table1[[#This Row],[إجمالى الإستهلاك
/م3]]-Table1[[#This Row],[الكمية 
المنتجة
/م3
 ]]),0)</f>
        <v>-1.5</v>
      </c>
      <c r="AE881" s="29">
        <f>IFERROR((Table1[[#This Row],[الهالك
/م3]]/Table1[[#This Row],[إجمالى الإستهلاك
/م3]]),0)</f>
        <v>0</v>
      </c>
      <c r="AG881" s="5">
        <f>IFERROR((Table1[[#This Row],[عدد
البلوكات]]*0.12),"")</f>
        <v>0</v>
      </c>
      <c r="AH88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</v>
      </c>
      <c r="AJ881" s="59">
        <f>IFERROR(Table1[[#This Row],[Plan Hour]]/Table1[[#This Row],[ساعات
العمل
الفعلية]],0)</f>
        <v>0</v>
      </c>
      <c r="AK881" s="1">
        <f>IFERROR((Table1[[#This Row],[الكمية 
الفعلية
/م3]]-Table1[[#This Row],[الكمية 
المنتجة
/م3
 ]]),"")</f>
        <v>0.10000000000000009</v>
      </c>
      <c r="AU881" s="18"/>
      <c r="AV881" s="18"/>
      <c r="AW881" s="1"/>
      <c r="AX881" s="1"/>
      <c r="AY881" s="1"/>
      <c r="AZ881" s="1"/>
      <c r="BA881" s="1"/>
      <c r="BB881" s="1" t="e">
        <f t="shared" si="119"/>
        <v>#DIV/0!</v>
      </c>
      <c r="BC881" s="1"/>
      <c r="BD881" s="1" t="e">
        <f t="shared" si="121"/>
        <v>#DIV/0!</v>
      </c>
      <c r="BE881" s="1"/>
      <c r="BF881" s="33">
        <f t="shared" si="120"/>
        <v>0</v>
      </c>
      <c r="BG881" s="11" t="e">
        <f t="shared" si="122"/>
        <v>#DIV/0!</v>
      </c>
      <c r="CB881"/>
      <c r="CC881"/>
      <c r="CD881"/>
      <c r="CE881" s="83"/>
      <c r="CF881"/>
      <c r="CG881"/>
      <c r="CH881"/>
      <c r="CI881"/>
      <c r="CJ881"/>
      <c r="CK881"/>
      <c r="CL881"/>
      <c r="CM881"/>
      <c r="CN881"/>
      <c r="CO881"/>
      <c r="CP881"/>
    </row>
    <row r="882" spans="1:94" ht="22.5" customHeight="1">
      <c r="A882" s="22">
        <v>44256</v>
      </c>
      <c r="B882" s="3" t="str">
        <f>TEXT(Table1[[#This Row],[Date]],"dddd")</f>
        <v>الإثنين</v>
      </c>
      <c r="C882" s="3">
        <f>WEEKNUM(Table1[[#This Row],[Date]],16)</f>
        <v>10</v>
      </c>
      <c r="D882" s="3" t="str">
        <f>TEXT(Table1[[#This Row],[Date]],"mmmm")</f>
        <v>مارس</v>
      </c>
      <c r="E882" s="3" t="str">
        <f>TEXT(Table1[[#This Row],[Date]],"yyyy")</f>
        <v>2021</v>
      </c>
      <c r="F882" s="3" t="s">
        <v>8</v>
      </c>
      <c r="G882" s="3">
        <v>977</v>
      </c>
      <c r="H882" s="5" t="s">
        <v>234</v>
      </c>
      <c r="I882" s="3" t="s">
        <v>91</v>
      </c>
      <c r="J882" s="3">
        <f>IFERROR(VLOOKUP(Table1[[#This Row],[FoamType]],$CB$1:$CC$25,2,FALSE),0)</f>
        <v>1</v>
      </c>
      <c r="K882" s="3">
        <v>230</v>
      </c>
      <c r="L882" s="3">
        <v>10</v>
      </c>
      <c r="M882" s="3">
        <v>4</v>
      </c>
      <c r="Q882" s="15">
        <v>30</v>
      </c>
      <c r="R882" s="3">
        <v>100</v>
      </c>
      <c r="S882" s="3">
        <v>4.0999999999999996</v>
      </c>
      <c r="T882" s="3">
        <f t="shared" si="123"/>
        <v>0.94299999999999984</v>
      </c>
      <c r="U882" s="4">
        <f t="shared" si="124"/>
        <v>0.92</v>
      </c>
      <c r="X882" s="4">
        <f>IFERROR(   Table1[[#This Row],[البلوكات /م3]]+Table1[[#This Row],[البواقى
 المنصرفه
/م3]]-Table1[[#This Row],[البواقى
/م3]],0)</f>
        <v>1.1000000000000001</v>
      </c>
      <c r="Y882" s="21">
        <f t="shared" ref="Y882:Y946" si="125">Z882*7.32</f>
        <v>0</v>
      </c>
      <c r="AA882" s="12">
        <v>1.1000000000000001</v>
      </c>
      <c r="AB882" s="15">
        <v>30</v>
      </c>
      <c r="AC882" s="20">
        <v>0</v>
      </c>
      <c r="AD882" s="9">
        <f>IFERROR((Table1[[#This Row],[إجمالى الإستهلاك
/م3]]-Table1[[#This Row],[الكمية 
المنتجة
/م3
 ]]),0)</f>
        <v>0.18000000000000005</v>
      </c>
      <c r="AE882" s="29">
        <f>IFERROR((Table1[[#This Row],[الهالك
/م3]]/Table1[[#This Row],[إجمالى الإستهلاك
/م3]]),0)</f>
        <v>0.16363636363636366</v>
      </c>
      <c r="AG882" s="5">
        <f>IFERROR((Table1[[#This Row],[عدد
البلوكات]]*0.12),"")</f>
        <v>0</v>
      </c>
      <c r="AH88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0.92</v>
      </c>
      <c r="AJ882" s="59">
        <f>IFERROR(Table1[[#This Row],[Plan Hour]]/Table1[[#This Row],[ساعات
العمل
الفعلية]],0)</f>
        <v>0</v>
      </c>
      <c r="AK882" s="1">
        <f>IFERROR((Table1[[#This Row],[الكمية 
الفعلية
/م3]]-Table1[[#This Row],[الكمية 
المنتجة
/م3
 ]]),"")</f>
        <v>2.2999999999999798E-2</v>
      </c>
      <c r="AU882" s="18"/>
      <c r="AV882" s="18"/>
      <c r="AW882" s="1"/>
      <c r="AX882" s="1"/>
      <c r="AY882" s="1"/>
      <c r="AZ882" s="1"/>
      <c r="BA882" s="1"/>
      <c r="BB882" s="1" t="e">
        <f t="shared" si="119"/>
        <v>#DIV/0!</v>
      </c>
      <c r="BC882" s="1"/>
      <c r="BD882" s="1" t="e">
        <f t="shared" si="121"/>
        <v>#DIV/0!</v>
      </c>
      <c r="BE882" s="1"/>
      <c r="BF882" s="33">
        <f t="shared" si="120"/>
        <v>0</v>
      </c>
      <c r="BG882" s="11" t="e">
        <f t="shared" si="122"/>
        <v>#DIV/0!</v>
      </c>
      <c r="CB882"/>
      <c r="CC882"/>
      <c r="CD882"/>
      <c r="CE882" s="83"/>
      <c r="CF882"/>
      <c r="CG882"/>
      <c r="CH882"/>
      <c r="CI882"/>
      <c r="CJ882"/>
      <c r="CK882"/>
      <c r="CL882"/>
      <c r="CM882"/>
      <c r="CN882"/>
      <c r="CO882"/>
      <c r="CP882"/>
    </row>
    <row r="883" spans="1:94" ht="22.5" customHeight="1">
      <c r="A883" s="22">
        <v>44256</v>
      </c>
      <c r="B883" s="3" t="str">
        <f>TEXT(Table1[[#This Row],[Date]],"dddd")</f>
        <v>الإثنين</v>
      </c>
      <c r="C883" s="3">
        <f>WEEKNUM(Table1[[#This Row],[Date]],16)</f>
        <v>10</v>
      </c>
      <c r="D883" s="3" t="str">
        <f>TEXT(Table1[[#This Row],[Date]],"mmmm")</f>
        <v>مارس</v>
      </c>
      <c r="E883" s="3" t="str">
        <f>TEXT(Table1[[#This Row],[Date]],"yyyy")</f>
        <v>2021</v>
      </c>
      <c r="F883" s="3" t="s">
        <v>8</v>
      </c>
      <c r="G883" s="3">
        <v>1</v>
      </c>
      <c r="H883" s="5" t="s">
        <v>47</v>
      </c>
      <c r="I883" s="3" t="s">
        <v>107</v>
      </c>
      <c r="J883" s="3">
        <f>IFERROR(VLOOKUP(Table1[[#This Row],[FoamType]],$CB$1:$CC$25,2,FALSE),0)</f>
        <v>50</v>
      </c>
      <c r="K883" s="3">
        <v>10</v>
      </c>
      <c r="L883" s="3">
        <v>10</v>
      </c>
      <c r="M883" s="3">
        <v>4</v>
      </c>
      <c r="Q883" s="15" t="s">
        <v>43</v>
      </c>
      <c r="R883" s="3">
        <v>1000</v>
      </c>
      <c r="S883" s="3">
        <v>4.0999999999999996</v>
      </c>
      <c r="T883" s="3">
        <f t="shared" si="123"/>
        <v>0.40999999999999992</v>
      </c>
      <c r="U883" s="4">
        <f t="shared" si="124"/>
        <v>0.4</v>
      </c>
      <c r="X883" s="4">
        <f>IFERROR(   Table1[[#This Row],[البلوكات /م3]]+Table1[[#This Row],[البواقى
 المنصرفه
/م3]]-Table1[[#This Row],[البواقى
/م3]],0)</f>
        <v>0</v>
      </c>
      <c r="Y883" s="21">
        <f t="shared" si="125"/>
        <v>0</v>
      </c>
      <c r="AB883" s="15"/>
      <c r="AD883" s="9">
        <f>IFERROR((Table1[[#This Row],[إجمالى الإستهلاك
/م3]]-Table1[[#This Row],[الكمية 
المنتجة
/م3
 ]]),0)</f>
        <v>-0.4</v>
      </c>
      <c r="AE883" s="29">
        <f>IFERROR((Table1[[#This Row],[الهالك
/م3]]/Table1[[#This Row],[إجمالى الإستهلاك
/م3]]),0)</f>
        <v>0</v>
      </c>
      <c r="AG883" s="5">
        <f>IFERROR((Table1[[#This Row],[عدد
البلوكات]]*0.12),"")</f>
        <v>0</v>
      </c>
      <c r="AH88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20</v>
      </c>
      <c r="AJ883" s="59">
        <f>IFERROR(Table1[[#This Row],[Plan Hour]]/Table1[[#This Row],[ساعات
العمل
الفعلية]],0)</f>
        <v>0</v>
      </c>
      <c r="AK883" s="1">
        <f>IFERROR((Table1[[#This Row],[الكمية 
الفعلية
/م3]]-Table1[[#This Row],[الكمية 
المنتجة
/م3
 ]]),"")</f>
        <v>9.9999999999998979E-3</v>
      </c>
      <c r="AU883" s="18"/>
      <c r="AV883" s="18"/>
      <c r="AW883" s="1"/>
      <c r="AX883" s="1"/>
      <c r="AY883" s="1"/>
      <c r="AZ883" s="1"/>
      <c r="BA883" s="1"/>
      <c r="BB883" s="1" t="e">
        <f t="shared" si="119"/>
        <v>#DIV/0!</v>
      </c>
      <c r="BC883" s="1"/>
      <c r="BD883" s="1" t="e">
        <f t="shared" si="121"/>
        <v>#DIV/0!</v>
      </c>
      <c r="BE883" s="1"/>
      <c r="BF883" s="33">
        <f t="shared" si="120"/>
        <v>0</v>
      </c>
      <c r="BG883" s="11" t="e">
        <f t="shared" si="122"/>
        <v>#DIV/0!</v>
      </c>
      <c r="CB883"/>
      <c r="CC883"/>
      <c r="CD883"/>
      <c r="CE883" s="83"/>
      <c r="CF883"/>
      <c r="CG883"/>
      <c r="CH883"/>
      <c r="CI883"/>
      <c r="CJ883"/>
      <c r="CK883"/>
      <c r="CL883"/>
      <c r="CM883"/>
      <c r="CN883"/>
      <c r="CO883"/>
      <c r="CP883"/>
    </row>
    <row r="884" spans="1:94" ht="22.5" customHeight="1">
      <c r="A884" s="22">
        <v>44256</v>
      </c>
      <c r="B884" s="3" t="str">
        <f>TEXT(Table1[[#This Row],[Date]],"dddd")</f>
        <v>الإثنين</v>
      </c>
      <c r="C884" s="3">
        <f>WEEKNUM(Table1[[#This Row],[Date]],16)</f>
        <v>10</v>
      </c>
      <c r="D884" s="3" t="str">
        <f>TEXT(Table1[[#This Row],[Date]],"mmmm")</f>
        <v>مارس</v>
      </c>
      <c r="E884" s="3" t="str">
        <f>TEXT(Table1[[#This Row],[Date]],"yyyy")</f>
        <v>2021</v>
      </c>
      <c r="F884" s="3" t="s">
        <v>8</v>
      </c>
      <c r="G884" s="3">
        <v>862</v>
      </c>
      <c r="H884" s="5" t="s">
        <v>61</v>
      </c>
      <c r="I884" s="3" t="s">
        <v>201</v>
      </c>
      <c r="J884" s="3">
        <f>IFERROR(VLOOKUP(Table1[[#This Row],[FoamType]],$CB$1:$CC$25,2,FALSE),0)</f>
        <v>1.25</v>
      </c>
      <c r="K884" s="3">
        <v>240</v>
      </c>
      <c r="L884" s="3">
        <v>110</v>
      </c>
      <c r="M884" s="3">
        <v>29</v>
      </c>
      <c r="Q884" s="15" t="s">
        <v>43</v>
      </c>
      <c r="R884" s="3">
        <v>4</v>
      </c>
      <c r="S884" s="3">
        <v>29</v>
      </c>
      <c r="T884" s="3">
        <f t="shared" si="123"/>
        <v>3.0623999999999998</v>
      </c>
      <c r="U884" s="4">
        <f t="shared" si="124"/>
        <v>3.0623999999999998</v>
      </c>
      <c r="X884" s="4">
        <f>IFERROR(   Table1[[#This Row],[البلوكات /م3]]+Table1[[#This Row],[البواقى
 المنصرفه
/م3]]-Table1[[#This Row],[البواقى
/م3]],0)</f>
        <v>3.0623999999999998</v>
      </c>
      <c r="Y884" s="21">
        <f t="shared" si="125"/>
        <v>0</v>
      </c>
      <c r="AA884" s="12">
        <v>3.0623999999999998</v>
      </c>
      <c r="AB884" s="15">
        <v>30</v>
      </c>
      <c r="AC884" s="20">
        <v>0</v>
      </c>
      <c r="AD884" s="9">
        <f>IFERROR((Table1[[#This Row],[إجمالى الإستهلاك
/م3]]-Table1[[#This Row],[الكمية 
المنتجة
/م3
 ]]),0)</f>
        <v>0</v>
      </c>
      <c r="AE884" s="29">
        <f>IFERROR((Table1[[#This Row],[الهالك
/م3]]/Table1[[#This Row],[إجمالى الإستهلاك
/م3]]),0)</f>
        <v>0</v>
      </c>
      <c r="AG884" s="5">
        <f>IFERROR((Table1[[#This Row],[عدد
البلوكات]]*0.12),"")</f>
        <v>0</v>
      </c>
      <c r="AH88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884" s="59">
        <f>IFERROR(Table1[[#This Row],[Plan Hour]]/Table1[[#This Row],[ساعات
العمل
الفعلية]],0)</f>
        <v>0</v>
      </c>
      <c r="AK884" s="1">
        <f>IFERROR((Table1[[#This Row],[الكمية 
الفعلية
/م3]]-Table1[[#This Row],[الكمية 
المنتجة
/م3
 ]]),"")</f>
        <v>0</v>
      </c>
      <c r="AU884" s="18"/>
      <c r="AV884" s="18"/>
      <c r="AW884" s="1"/>
      <c r="AX884" s="1"/>
      <c r="AY884" s="1"/>
      <c r="AZ884" s="1"/>
      <c r="BA884" s="1"/>
      <c r="BB884" s="1" t="e">
        <f t="shared" si="119"/>
        <v>#DIV/0!</v>
      </c>
      <c r="BC884" s="1"/>
      <c r="BD884" s="1" t="e">
        <f t="shared" si="121"/>
        <v>#DIV/0!</v>
      </c>
      <c r="BE884" s="1"/>
      <c r="BF884" s="33">
        <f t="shared" si="120"/>
        <v>0</v>
      </c>
      <c r="BG884" s="11" t="e">
        <f t="shared" si="122"/>
        <v>#DIV/0!</v>
      </c>
      <c r="CB884"/>
      <c r="CC884"/>
      <c r="CD884"/>
      <c r="CE884" s="83"/>
      <c r="CF884"/>
      <c r="CG884"/>
      <c r="CH884"/>
      <c r="CI884"/>
      <c r="CJ884"/>
      <c r="CK884"/>
      <c r="CL884"/>
      <c r="CM884"/>
      <c r="CN884"/>
      <c r="CO884"/>
      <c r="CP884"/>
    </row>
    <row r="885" spans="1:94" ht="22.5" customHeight="1">
      <c r="A885" s="22">
        <v>44256</v>
      </c>
      <c r="B885" s="3" t="str">
        <f>TEXT(Table1[[#This Row],[Date]],"dddd")</f>
        <v>الإثنين</v>
      </c>
      <c r="C885" s="3">
        <f>WEEKNUM(Table1[[#This Row],[Date]],16)</f>
        <v>10</v>
      </c>
      <c r="D885" s="3" t="str">
        <f>TEXT(Table1[[#This Row],[Date]],"mmmm")</f>
        <v>مارس</v>
      </c>
      <c r="E885" s="3" t="str">
        <f>TEXT(Table1[[#This Row],[Date]],"yyyy")</f>
        <v>2021</v>
      </c>
      <c r="F885" s="3" t="s">
        <v>8</v>
      </c>
      <c r="G885" s="3">
        <v>859</v>
      </c>
      <c r="H885" s="5" t="s">
        <v>236</v>
      </c>
      <c r="I885" s="3" t="s">
        <v>108</v>
      </c>
      <c r="J885" s="3">
        <f>IFERROR(VLOOKUP(Table1[[#This Row],[FoamType]],$CB$1:$CC$25,2,FALSE),0)</f>
        <v>25</v>
      </c>
      <c r="M885" s="3">
        <v>3</v>
      </c>
      <c r="N885" s="3">
        <v>25</v>
      </c>
      <c r="Q885" s="15">
        <v>15</v>
      </c>
      <c r="R885" s="3">
        <v>250</v>
      </c>
      <c r="S885" s="3">
        <v>27</v>
      </c>
      <c r="T885" s="3">
        <v>0.55000000000000004</v>
      </c>
      <c r="U885" s="4">
        <v>0.55000000000000004</v>
      </c>
      <c r="X885" s="4">
        <f>IFERROR(   Table1[[#This Row],[البلوكات /م3]]+Table1[[#This Row],[البواقى
 المنصرفه
/م3]]-Table1[[#This Row],[البواقى
/م3]],0)</f>
        <v>0.6</v>
      </c>
      <c r="Y885" s="21">
        <f t="shared" si="125"/>
        <v>0</v>
      </c>
      <c r="AA885" s="12">
        <v>0.6</v>
      </c>
      <c r="AB885" s="15">
        <v>15</v>
      </c>
      <c r="AC885" s="20">
        <v>0</v>
      </c>
      <c r="AD885" s="9">
        <f>IFERROR((Table1[[#This Row],[إجمالى الإستهلاك
/م3]]-Table1[[#This Row],[الكمية 
المنتجة
/م3
 ]]),0)</f>
        <v>4.9999999999999933E-2</v>
      </c>
      <c r="AE885" s="29">
        <f>IFERROR((Table1[[#This Row],[الهالك
/م3]]/Table1[[#This Row],[إجمالى الإستهلاك
/م3]]),0)</f>
        <v>8.3333333333333232E-2</v>
      </c>
      <c r="AG885" s="5">
        <f>IFERROR((Table1[[#This Row],[عدد
البلوكات]]*0.12),"")</f>
        <v>0</v>
      </c>
      <c r="AH88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</v>
      </c>
      <c r="AJ885" s="59">
        <f>IFERROR(Table1[[#This Row],[Plan Hour]]/Table1[[#This Row],[ساعات
العمل
الفعلية]],0)</f>
        <v>0</v>
      </c>
      <c r="AK885" s="1">
        <f>IFERROR((Table1[[#This Row],[الكمية 
الفعلية
/م3]]-Table1[[#This Row],[الكمية 
المنتجة
/م3
 ]]),"")</f>
        <v>0</v>
      </c>
      <c r="AU885" s="18"/>
      <c r="AV885" s="18"/>
      <c r="AW885" s="1"/>
      <c r="AX885" s="1"/>
      <c r="AY885" s="1"/>
      <c r="AZ885" s="1"/>
      <c r="BA885" s="1"/>
      <c r="BB885" s="1" t="e">
        <f t="shared" si="119"/>
        <v>#DIV/0!</v>
      </c>
      <c r="BC885" s="1"/>
      <c r="BD885" s="1" t="e">
        <f t="shared" si="121"/>
        <v>#DIV/0!</v>
      </c>
      <c r="BE885" s="1"/>
      <c r="BF885" s="33">
        <f t="shared" si="120"/>
        <v>0</v>
      </c>
      <c r="BG885" s="11" t="e">
        <f t="shared" si="122"/>
        <v>#DIV/0!</v>
      </c>
      <c r="CB885"/>
      <c r="CC885"/>
      <c r="CD885"/>
      <c r="CE885" s="83"/>
      <c r="CF885"/>
      <c r="CG885"/>
      <c r="CH885"/>
      <c r="CI885"/>
      <c r="CJ885"/>
      <c r="CK885"/>
      <c r="CL885"/>
      <c r="CM885"/>
      <c r="CN885"/>
      <c r="CO885"/>
      <c r="CP885"/>
    </row>
    <row r="886" spans="1:94" ht="22.5" customHeight="1">
      <c r="A886" s="22">
        <v>44257</v>
      </c>
      <c r="B886" s="9" t="str">
        <f>TEXT(Table1[[#This Row],[Date]],"dddd")</f>
        <v>الثلاثاء</v>
      </c>
      <c r="C886" s="9">
        <f>WEEKNUM(Table1[[#This Row],[Date]],16)</f>
        <v>10</v>
      </c>
      <c r="D886" s="9" t="str">
        <f>TEXT(Table1[[#This Row],[Date]],"mmmm")</f>
        <v>مارس</v>
      </c>
      <c r="E886" s="9" t="str">
        <f>TEXT(Table1[[#This Row],[Date]],"yyyy")</f>
        <v>2021</v>
      </c>
      <c r="F886" s="9" t="s">
        <v>8</v>
      </c>
      <c r="G886" s="9">
        <v>899</v>
      </c>
      <c r="H886" s="9" t="s">
        <v>237</v>
      </c>
      <c r="I886" s="9" t="s">
        <v>86</v>
      </c>
      <c r="J886" s="3">
        <f>IFERROR(VLOOKUP(Table1[[#This Row],[FoamType]],$CB$1:$CC$25,2,FALSE),0)</f>
        <v>3</v>
      </c>
      <c r="K886" s="9">
        <v>200</v>
      </c>
      <c r="L886" s="9">
        <v>100</v>
      </c>
      <c r="M886" s="9">
        <v>40</v>
      </c>
      <c r="N886" s="9"/>
      <c r="O886" s="9"/>
      <c r="P886" s="9"/>
      <c r="Q886" s="9">
        <v>10</v>
      </c>
      <c r="R886" s="9">
        <v>40</v>
      </c>
      <c r="S886" s="9">
        <v>40</v>
      </c>
      <c r="T886" s="9">
        <f t="shared" si="123"/>
        <v>32</v>
      </c>
      <c r="U886" s="9">
        <f t="shared" si="124"/>
        <v>32</v>
      </c>
      <c r="V886" s="9"/>
      <c r="W886" s="9">
        <v>10</v>
      </c>
      <c r="X886" s="9">
        <f>IFERROR(   Table1[[#This Row],[البلوكات /م3]]+Table1[[#This Row],[البواقى
 المنصرفه
/م3]]-Table1[[#This Row],[البواقى
/م3]],0)</f>
        <v>127.33000000000001</v>
      </c>
      <c r="Y886" s="9">
        <f t="shared" si="125"/>
        <v>175.68</v>
      </c>
      <c r="Z886" s="9">
        <v>24</v>
      </c>
      <c r="AA886" s="9">
        <v>27.65</v>
      </c>
      <c r="AB886" s="9">
        <v>10</v>
      </c>
      <c r="AC886" s="9">
        <v>76</v>
      </c>
      <c r="AD886" s="9">
        <f>IFERROR((Table1[[#This Row],[إجمالى الإستهلاك
/م3]]-Table1[[#This Row],[الكمية 
المنتجة
/م3
 ]]),0)</f>
        <v>95.330000000000013</v>
      </c>
      <c r="AE886" s="29">
        <f>IFERROR((Table1[[#This Row],[الهالك
/م3]]/Table1[[#This Row],[إجمالى الإستهلاك
/م3]]),0)</f>
        <v>0.74868452053718682</v>
      </c>
      <c r="AF886" s="9"/>
      <c r="AG886" s="9">
        <f>IFERROR((Table1[[#This Row],[عدد
البلوكات]]*0.12),"")</f>
        <v>2.88</v>
      </c>
      <c r="AH886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10.666666666666666</v>
      </c>
      <c r="AI886" s="9">
        <v>113</v>
      </c>
      <c r="AJ886" s="60">
        <f>IFERROR(Table1[[#This Row],[Plan Hour]]/Table1[[#This Row],[ساعات
العمل
الفعلية]],0)</f>
        <v>9.4395280235988199E-2</v>
      </c>
      <c r="AK886" s="9">
        <f>IFERROR((Table1[[#This Row],[الكمية 
الفعلية
/م3]]-Table1[[#This Row],[الكمية 
المنتجة
/م3
 ]]),"")</f>
        <v>0</v>
      </c>
      <c r="AL886" s="9"/>
      <c r="AM886" s="9"/>
      <c r="AN886" s="9">
        <v>5.6</v>
      </c>
      <c r="AO886" s="9">
        <v>1.53</v>
      </c>
      <c r="AP886" s="9">
        <v>1.53</v>
      </c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 t="e">
        <f t="shared" si="119"/>
        <v>#DIV/0!</v>
      </c>
      <c r="BC886" s="9"/>
      <c r="BD886" s="9" t="e">
        <f t="shared" si="121"/>
        <v>#DIV/0!</v>
      </c>
      <c r="BE886" s="9"/>
      <c r="BF886" s="9">
        <f t="shared" si="120"/>
        <v>0</v>
      </c>
      <c r="BG886" s="9" t="e">
        <f t="shared" si="122"/>
        <v>#DIV/0!</v>
      </c>
      <c r="CB886"/>
      <c r="CC886"/>
      <c r="CD886"/>
      <c r="CE886" s="83"/>
      <c r="CF886"/>
      <c r="CG886"/>
      <c r="CH886"/>
      <c r="CI886"/>
      <c r="CJ886"/>
      <c r="CK886"/>
      <c r="CL886"/>
      <c r="CM886"/>
      <c r="CN886"/>
      <c r="CO886"/>
      <c r="CP886"/>
    </row>
    <row r="887" spans="1:94" ht="22.5" customHeight="1">
      <c r="A887" s="22">
        <v>44257</v>
      </c>
      <c r="B887" s="3" t="str">
        <f>TEXT(Table1[[#This Row],[Date]],"dddd")</f>
        <v>الثلاثاء</v>
      </c>
      <c r="C887" s="3">
        <f>WEEKNUM(Table1[[#This Row],[Date]],16)</f>
        <v>10</v>
      </c>
      <c r="D887" s="3" t="str">
        <f>TEXT(Table1[[#This Row],[Date]],"mmmm")</f>
        <v>مارس</v>
      </c>
      <c r="E887" s="3" t="str">
        <f>TEXT(Table1[[#This Row],[Date]],"yyyy")</f>
        <v>2021</v>
      </c>
      <c r="F887" s="3" t="s">
        <v>8</v>
      </c>
      <c r="G887" s="3">
        <v>899</v>
      </c>
      <c r="H887" s="5" t="s">
        <v>237</v>
      </c>
      <c r="I887" s="3" t="s">
        <v>86</v>
      </c>
      <c r="J887" s="3">
        <f>IFERROR(VLOOKUP(Table1[[#This Row],[FoamType]],$CB$1:$CC$25,2,FALSE),0)</f>
        <v>3</v>
      </c>
      <c r="K887" s="3">
        <v>200</v>
      </c>
      <c r="L887" s="3">
        <v>100</v>
      </c>
      <c r="M887" s="3">
        <v>30</v>
      </c>
      <c r="Q887" s="15">
        <v>10</v>
      </c>
      <c r="R887" s="3">
        <v>12</v>
      </c>
      <c r="S887" s="3">
        <v>30</v>
      </c>
      <c r="T887" s="3">
        <f t="shared" si="123"/>
        <v>7.2</v>
      </c>
      <c r="U887" s="4">
        <f t="shared" si="124"/>
        <v>7.2</v>
      </c>
      <c r="W887" s="4">
        <v>12</v>
      </c>
      <c r="X887" s="4">
        <f>IFERROR(   Table1[[#This Row],[البلوكات /م3]]+Table1[[#This Row],[البواقى
 المنصرفه
/م3]]-Table1[[#This Row],[البواقى
/م3]],0)</f>
        <v>7.32</v>
      </c>
      <c r="Y887" s="21">
        <f t="shared" si="125"/>
        <v>7.32</v>
      </c>
      <c r="Z887" s="3">
        <v>1</v>
      </c>
      <c r="AB887" s="15"/>
      <c r="AD887" s="9">
        <f>IFERROR((Table1[[#This Row],[إجمالى الإستهلاك
/م3]]-Table1[[#This Row],[الكمية 
المنتجة
/م3
 ]]),0)</f>
        <v>0.12000000000000011</v>
      </c>
      <c r="AE887" s="29">
        <f>IFERROR((Table1[[#This Row],[الهالك
/م3]]/Table1[[#This Row],[إجمالى الإستهلاك
/م3]]),0)</f>
        <v>1.6393442622950834E-2</v>
      </c>
      <c r="AG887" s="5">
        <f>IFERROR((Table1[[#This Row],[عدد
البلوكات]]*0.12),"")</f>
        <v>0.12</v>
      </c>
      <c r="AH88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887" s="59">
        <f>IFERROR(Table1[[#This Row],[Plan Hour]]/Table1[[#This Row],[ساعات
العمل
الفعلية]],0)</f>
        <v>0</v>
      </c>
      <c r="AK887" s="1">
        <f>IFERROR((Table1[[#This Row],[الكمية 
الفعلية
/م3]]-Table1[[#This Row],[الكمية 
المنتجة
/م3
 ]]),"")</f>
        <v>0</v>
      </c>
      <c r="AP887" s="17">
        <v>5.6</v>
      </c>
      <c r="AU887" s="18"/>
      <c r="AV887" s="18"/>
      <c r="AW887" s="1"/>
      <c r="AX887" s="1"/>
      <c r="AY887" s="1"/>
      <c r="AZ887" s="1"/>
      <c r="BA887" s="1"/>
      <c r="BB887" s="1" t="e">
        <f t="shared" ref="BB887:BB951" si="126">BC887+BD887</f>
        <v>#DIV/0!</v>
      </c>
      <c r="BC887" s="1"/>
      <c r="BD887" s="1" t="e">
        <f t="shared" si="121"/>
        <v>#DIV/0!</v>
      </c>
      <c r="BE887" s="1"/>
      <c r="BF887" s="33">
        <f t="shared" si="120"/>
        <v>0</v>
      </c>
      <c r="BG887" s="11" t="e">
        <f t="shared" si="122"/>
        <v>#DIV/0!</v>
      </c>
      <c r="CB887"/>
      <c r="CC887"/>
      <c r="CD887"/>
      <c r="CE887" s="83"/>
      <c r="CF887"/>
      <c r="CG887"/>
      <c r="CH887"/>
      <c r="CI887"/>
      <c r="CJ887"/>
      <c r="CK887"/>
      <c r="CL887"/>
      <c r="CM887"/>
      <c r="CN887"/>
      <c r="CO887"/>
      <c r="CP887"/>
    </row>
    <row r="888" spans="1:94" ht="22.5" customHeight="1">
      <c r="A888" s="22">
        <v>44257</v>
      </c>
      <c r="B888" s="3" t="str">
        <f>TEXT(Table1[[#This Row],[Date]],"dddd")</f>
        <v>الثلاثاء</v>
      </c>
      <c r="C888" s="3">
        <f>WEEKNUM(Table1[[#This Row],[Date]],16)</f>
        <v>10</v>
      </c>
      <c r="D888" s="3" t="str">
        <f>TEXT(Table1[[#This Row],[Date]],"mmmm")</f>
        <v>مارس</v>
      </c>
      <c r="E888" s="3" t="str">
        <f>TEXT(Table1[[#This Row],[Date]],"yyyy")</f>
        <v>2021</v>
      </c>
      <c r="F888" s="3" t="s">
        <v>8</v>
      </c>
      <c r="G888" s="3">
        <v>899</v>
      </c>
      <c r="H888" s="5" t="s">
        <v>237</v>
      </c>
      <c r="I888" s="3" t="s">
        <v>86</v>
      </c>
      <c r="J888" s="3">
        <f>IFERROR(VLOOKUP(Table1[[#This Row],[FoamType]],$CB$1:$CC$25,2,FALSE),0)</f>
        <v>3</v>
      </c>
      <c r="K888" s="3">
        <v>200</v>
      </c>
      <c r="L888" s="3">
        <v>100</v>
      </c>
      <c r="M888" s="3">
        <v>20</v>
      </c>
      <c r="Q888" s="15">
        <v>10</v>
      </c>
      <c r="R888" s="3">
        <v>64</v>
      </c>
      <c r="S888" s="3">
        <v>20</v>
      </c>
      <c r="T888" s="3">
        <f t="shared" si="123"/>
        <v>25.6</v>
      </c>
      <c r="U888" s="4">
        <f t="shared" si="124"/>
        <v>25.6</v>
      </c>
      <c r="X888" s="4">
        <f>IFERROR(   Table1[[#This Row],[البلوكات /م3]]+Table1[[#This Row],[البواقى
 المنصرفه
/م3]]-Table1[[#This Row],[البواقى
/م3]],0)</f>
        <v>0</v>
      </c>
      <c r="Y888" s="21">
        <f t="shared" si="125"/>
        <v>0</v>
      </c>
      <c r="AB888" s="15"/>
      <c r="AD888" s="9">
        <f>IFERROR((Table1[[#This Row],[إجمالى الإستهلاك
/م3]]-Table1[[#This Row],[الكمية 
المنتجة
/م3
 ]]),0)</f>
        <v>-25.6</v>
      </c>
      <c r="AE888" s="29">
        <f>IFERROR((Table1[[#This Row],[الهالك
/م3]]/Table1[[#This Row],[إجمالى الإستهلاك
/م3]]),0)</f>
        <v>0</v>
      </c>
      <c r="AG888" s="5">
        <f>IFERROR((Table1[[#This Row],[عدد
البلوكات]]*0.12),"")</f>
        <v>0</v>
      </c>
      <c r="AH88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8.5333333333333332</v>
      </c>
      <c r="AJ888" s="59">
        <f>IFERROR(Table1[[#This Row],[Plan Hour]]/Table1[[#This Row],[ساعات
العمل
الفعلية]],0)</f>
        <v>0</v>
      </c>
      <c r="AK888" s="1">
        <f>IFERROR((Table1[[#This Row],[الكمية 
الفعلية
/م3]]-Table1[[#This Row],[الكمية 
المنتجة
/م3
 ]]),"")</f>
        <v>0</v>
      </c>
      <c r="AU888" s="18"/>
      <c r="AV888" s="18"/>
      <c r="AW888" s="1"/>
      <c r="AX888" s="1"/>
      <c r="AY888" s="1"/>
      <c r="AZ888" s="1"/>
      <c r="BA888" s="1"/>
      <c r="BB888" s="1" t="e">
        <f t="shared" si="126"/>
        <v>#DIV/0!</v>
      </c>
      <c r="BC888" s="1"/>
      <c r="BD888" s="1" t="e">
        <f t="shared" si="121"/>
        <v>#DIV/0!</v>
      </c>
      <c r="BE888" s="1"/>
      <c r="BF888" s="33">
        <f t="shared" si="120"/>
        <v>0</v>
      </c>
      <c r="BG888" s="11" t="e">
        <f t="shared" si="122"/>
        <v>#DIV/0!</v>
      </c>
      <c r="CB888"/>
      <c r="CC888"/>
      <c r="CD888"/>
      <c r="CE888" s="83"/>
      <c r="CF888"/>
      <c r="CG888"/>
      <c r="CH888"/>
      <c r="CI888"/>
      <c r="CJ888"/>
      <c r="CK888"/>
      <c r="CL888"/>
      <c r="CM888"/>
      <c r="CN888"/>
      <c r="CO888"/>
      <c r="CP888"/>
    </row>
    <row r="889" spans="1:94" ht="22.5" customHeight="1">
      <c r="A889" s="22">
        <v>44257</v>
      </c>
      <c r="B889" s="3" t="str">
        <f>TEXT(Table1[[#This Row],[Date]],"dddd")</f>
        <v>الثلاثاء</v>
      </c>
      <c r="C889" s="3">
        <f>WEEKNUM(Table1[[#This Row],[Date]],16)</f>
        <v>10</v>
      </c>
      <c r="D889" s="3" t="str">
        <f>TEXT(Table1[[#This Row],[Date]],"mmmm")</f>
        <v>مارس</v>
      </c>
      <c r="E889" s="3" t="str">
        <f>TEXT(Table1[[#This Row],[Date]],"yyyy")</f>
        <v>2021</v>
      </c>
      <c r="F889" s="3" t="s">
        <v>8</v>
      </c>
      <c r="G889" s="3">
        <v>899</v>
      </c>
      <c r="H889" s="5" t="s">
        <v>237</v>
      </c>
      <c r="I889" s="3" t="s">
        <v>86</v>
      </c>
      <c r="J889" s="3">
        <f>IFERROR(VLOOKUP(Table1[[#This Row],[FoamType]],$CB$1:$CC$25,2,FALSE),0)</f>
        <v>3</v>
      </c>
      <c r="K889" s="3">
        <v>200</v>
      </c>
      <c r="L889" s="3">
        <v>100</v>
      </c>
      <c r="M889" s="3">
        <v>10</v>
      </c>
      <c r="Q889" s="15">
        <v>10</v>
      </c>
      <c r="R889" s="3">
        <v>146</v>
      </c>
      <c r="S889" s="3">
        <v>10</v>
      </c>
      <c r="T889" s="3">
        <f t="shared" si="123"/>
        <v>29.2</v>
      </c>
      <c r="U889" s="4">
        <f t="shared" si="124"/>
        <v>29.2</v>
      </c>
      <c r="X889" s="4">
        <f>IFERROR(   Table1[[#This Row],[البلوكات /م3]]+Table1[[#This Row],[البواقى
 المنصرفه
/م3]]-Table1[[#This Row],[البواقى
/م3]],0)</f>
        <v>0</v>
      </c>
      <c r="Y889" s="21">
        <f t="shared" si="125"/>
        <v>0</v>
      </c>
      <c r="AB889" s="15"/>
      <c r="AD889" s="9">
        <f>IFERROR((Table1[[#This Row],[إجمالى الإستهلاك
/م3]]-Table1[[#This Row],[الكمية 
المنتجة
/م3
 ]]),0)</f>
        <v>-29.2</v>
      </c>
      <c r="AE889" s="29">
        <f>IFERROR((Table1[[#This Row],[الهالك
/م3]]/Table1[[#This Row],[إجمالى الإستهلاك
/م3]]),0)</f>
        <v>0</v>
      </c>
      <c r="AG889" s="5">
        <f>IFERROR((Table1[[#This Row],[عدد
البلوكات]]*0.12),"")</f>
        <v>0</v>
      </c>
      <c r="AH88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9.7333333333333325</v>
      </c>
      <c r="AJ889" s="59">
        <f>IFERROR(Table1[[#This Row],[Plan Hour]]/Table1[[#This Row],[ساعات
العمل
الفعلية]],0)</f>
        <v>0</v>
      </c>
      <c r="AK889" s="1">
        <f>IFERROR((Table1[[#This Row],[الكمية 
الفعلية
/م3]]-Table1[[#This Row],[الكمية 
المنتجة
/م3
 ]]),"")</f>
        <v>0</v>
      </c>
      <c r="AU889" s="18"/>
      <c r="AV889" s="18"/>
      <c r="AW889" s="1"/>
      <c r="AX889" s="1"/>
      <c r="AY889" s="1"/>
      <c r="AZ889" s="1"/>
      <c r="BA889" s="1"/>
      <c r="BB889" s="1" t="e">
        <f t="shared" si="126"/>
        <v>#DIV/0!</v>
      </c>
      <c r="BC889" s="1"/>
      <c r="BD889" s="1" t="e">
        <f t="shared" si="121"/>
        <v>#DIV/0!</v>
      </c>
      <c r="BE889" s="1"/>
      <c r="BF889" s="33">
        <f t="shared" si="120"/>
        <v>0</v>
      </c>
      <c r="BG889" s="11" t="e">
        <f t="shared" si="122"/>
        <v>#DIV/0!</v>
      </c>
      <c r="CB889"/>
      <c r="CC889"/>
      <c r="CD889"/>
      <c r="CE889" s="83"/>
      <c r="CF889"/>
      <c r="CG889"/>
      <c r="CH889"/>
      <c r="CI889"/>
      <c r="CJ889"/>
      <c r="CK889"/>
      <c r="CL889"/>
      <c r="CM889"/>
      <c r="CN889"/>
      <c r="CO889"/>
      <c r="CP889"/>
    </row>
    <row r="890" spans="1:94" ht="22.5" customHeight="1">
      <c r="A890" s="22">
        <v>44257</v>
      </c>
      <c r="B890" s="3" t="str">
        <f>TEXT(Table1[[#This Row],[Date]],"dddd")</f>
        <v>الثلاثاء</v>
      </c>
      <c r="C890" s="3">
        <f>WEEKNUM(Table1[[#This Row],[Date]],16)</f>
        <v>10</v>
      </c>
      <c r="D890" s="3" t="str">
        <f>TEXT(Table1[[#This Row],[Date]],"mmmm")</f>
        <v>مارس</v>
      </c>
      <c r="E890" s="3" t="str">
        <f>TEXT(Table1[[#This Row],[Date]],"yyyy")</f>
        <v>2021</v>
      </c>
      <c r="F890" s="3" t="s">
        <v>8</v>
      </c>
      <c r="G890" s="3">
        <v>862</v>
      </c>
      <c r="H890" s="5" t="s">
        <v>61</v>
      </c>
      <c r="I890" s="3" t="s">
        <v>201</v>
      </c>
      <c r="J890" s="3">
        <f>IFERROR(VLOOKUP(Table1[[#This Row],[FoamType]],$CB$1:$CC$25,2,FALSE),0)</f>
        <v>1.25</v>
      </c>
      <c r="K890" s="3">
        <v>243</v>
      </c>
      <c r="L890" s="3">
        <v>110</v>
      </c>
      <c r="M890" s="3">
        <v>29</v>
      </c>
      <c r="Q890" s="15">
        <v>30</v>
      </c>
      <c r="R890" s="3">
        <v>4</v>
      </c>
      <c r="S890" s="3">
        <v>29</v>
      </c>
      <c r="T890" s="3">
        <f t="shared" si="123"/>
        <v>3.1006800000000001</v>
      </c>
      <c r="U890" s="4">
        <f t="shared" si="124"/>
        <v>3.1006800000000001</v>
      </c>
      <c r="X890" s="4">
        <f>IFERROR(   Table1[[#This Row],[البلوكات /م3]]+Table1[[#This Row],[البواقى
 المنصرفه
/م3]]-Table1[[#This Row],[البواقى
/م3]],0)</f>
        <v>14.2</v>
      </c>
      <c r="Y890" s="21">
        <f t="shared" si="125"/>
        <v>0</v>
      </c>
      <c r="Z890" s="3">
        <v>0</v>
      </c>
      <c r="AA890" s="12">
        <v>14.2</v>
      </c>
      <c r="AB890" s="15">
        <v>30</v>
      </c>
      <c r="AC890" s="20">
        <v>0</v>
      </c>
      <c r="AD890" s="9">
        <f>IFERROR((Table1[[#This Row],[إجمالى الإستهلاك
/م3]]-Table1[[#This Row],[الكمية 
المنتجة
/م3
 ]]),0)</f>
        <v>11.099319999999999</v>
      </c>
      <c r="AE890" s="29">
        <f>IFERROR((Table1[[#This Row],[الهالك
/م3]]/Table1[[#This Row],[إجمالى الإستهلاك
/م3]]),0)</f>
        <v>0.78164225352112671</v>
      </c>
      <c r="AG890" s="5">
        <f>IFERROR((Table1[[#This Row],[عدد
البلوكات]]*0.12),"")</f>
        <v>0</v>
      </c>
      <c r="AH89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890" s="59">
        <f>IFERROR(Table1[[#This Row],[Plan Hour]]/Table1[[#This Row],[ساعات
العمل
الفعلية]],0)</f>
        <v>0</v>
      </c>
      <c r="AK890" s="1">
        <f>IFERROR((Table1[[#This Row],[الكمية 
الفعلية
/م3]]-Table1[[#This Row],[الكمية 
المنتجة
/م3
 ]]),"")</f>
        <v>0</v>
      </c>
      <c r="AU890" s="18"/>
      <c r="AV890" s="18"/>
      <c r="AW890" s="1"/>
      <c r="AX890" s="1"/>
      <c r="AY890" s="1"/>
      <c r="AZ890" s="1"/>
      <c r="BA890" s="1"/>
      <c r="BB890" s="1" t="e">
        <f t="shared" si="126"/>
        <v>#DIV/0!</v>
      </c>
      <c r="BC890" s="1"/>
      <c r="BD890" s="1" t="e">
        <f t="shared" si="121"/>
        <v>#DIV/0!</v>
      </c>
      <c r="BE890" s="1"/>
      <c r="BF890" s="33">
        <f t="shared" si="120"/>
        <v>0</v>
      </c>
      <c r="BG890" s="11" t="e">
        <f t="shared" si="122"/>
        <v>#DIV/0!</v>
      </c>
      <c r="CB890"/>
      <c r="CC890"/>
      <c r="CD890"/>
      <c r="CE890" s="83"/>
      <c r="CF890"/>
      <c r="CG890"/>
      <c r="CH890"/>
      <c r="CI890"/>
      <c r="CJ890"/>
      <c r="CK890"/>
      <c r="CL890"/>
      <c r="CM890"/>
      <c r="CN890"/>
      <c r="CO890"/>
      <c r="CP890"/>
    </row>
    <row r="891" spans="1:94" ht="22.5" customHeight="1">
      <c r="A891" s="22">
        <v>44257</v>
      </c>
      <c r="B891" s="3" t="str">
        <f>TEXT(Table1[[#This Row],[Date]],"dddd")</f>
        <v>الثلاثاء</v>
      </c>
      <c r="C891" s="3">
        <f>WEEKNUM(Table1[[#This Row],[Date]],16)</f>
        <v>10</v>
      </c>
      <c r="D891" s="3" t="str">
        <f>TEXT(Table1[[#This Row],[Date]],"mmmm")</f>
        <v>مارس</v>
      </c>
      <c r="E891" s="3" t="str">
        <f>TEXT(Table1[[#This Row],[Date]],"yyyy")</f>
        <v>2021</v>
      </c>
      <c r="F891" s="3" t="s">
        <v>8</v>
      </c>
      <c r="G891" s="3">
        <v>862</v>
      </c>
      <c r="H891" s="5" t="s">
        <v>61</v>
      </c>
      <c r="I891" s="3" t="s">
        <v>201</v>
      </c>
      <c r="J891" s="3">
        <f>IFERROR(VLOOKUP(Table1[[#This Row],[FoamType]],$CB$1:$CC$25,2,FALSE),0)</f>
        <v>1.25</v>
      </c>
      <c r="K891" s="3">
        <v>185.5</v>
      </c>
      <c r="L891" s="3">
        <v>110</v>
      </c>
      <c r="M891" s="3">
        <v>29</v>
      </c>
      <c r="Q891" s="15">
        <v>30</v>
      </c>
      <c r="R891" s="3">
        <v>2</v>
      </c>
      <c r="S891" s="3">
        <v>29</v>
      </c>
      <c r="T891" s="3">
        <f t="shared" si="123"/>
        <v>1.1834899999999999</v>
      </c>
      <c r="U891" s="4">
        <f t="shared" si="124"/>
        <v>1.1834899999999999</v>
      </c>
      <c r="X891" s="4">
        <f>IFERROR(   Table1[[#This Row],[البلوكات /م3]]+Table1[[#This Row],[البواقى
 المنصرفه
/م3]]-Table1[[#This Row],[البواقى
/م3]],0)</f>
        <v>0</v>
      </c>
      <c r="Y891" s="21">
        <f t="shared" si="125"/>
        <v>0</v>
      </c>
      <c r="AB891" s="15"/>
      <c r="AD891" s="9">
        <f>IFERROR((Table1[[#This Row],[إجمالى الإستهلاك
/م3]]-Table1[[#This Row],[الكمية 
المنتجة
/م3
 ]]),0)</f>
        <v>-1.1834899999999999</v>
      </c>
      <c r="AE891" s="29">
        <f>IFERROR((Table1[[#This Row],[الهالك
/م3]]/Table1[[#This Row],[إجمالى الإستهلاك
/م3]]),0)</f>
        <v>0</v>
      </c>
      <c r="AG891" s="5">
        <f>IFERROR((Table1[[#This Row],[عدد
البلوكات]]*0.12),"")</f>
        <v>0</v>
      </c>
      <c r="AH89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891" s="59">
        <f>IFERROR(Table1[[#This Row],[Plan Hour]]/Table1[[#This Row],[ساعات
العمل
الفعلية]],0)</f>
        <v>0</v>
      </c>
      <c r="AK891" s="1">
        <f>IFERROR((Table1[[#This Row],[الكمية 
الفعلية
/م3]]-Table1[[#This Row],[الكمية 
المنتجة
/م3
 ]]),"")</f>
        <v>0</v>
      </c>
      <c r="AU891" s="18"/>
      <c r="AV891" s="18"/>
      <c r="AW891" s="1"/>
      <c r="AX891" s="1"/>
      <c r="AY891" s="1"/>
      <c r="AZ891" s="1"/>
      <c r="BA891" s="1"/>
      <c r="BB891" s="1" t="e">
        <f t="shared" si="126"/>
        <v>#DIV/0!</v>
      </c>
      <c r="BC891" s="1"/>
      <c r="BD891" s="1" t="e">
        <f t="shared" si="121"/>
        <v>#DIV/0!</v>
      </c>
      <c r="BE891" s="1"/>
      <c r="BF891" s="33">
        <f t="shared" si="120"/>
        <v>0</v>
      </c>
      <c r="BG891" s="11" t="e">
        <f t="shared" si="122"/>
        <v>#DIV/0!</v>
      </c>
      <c r="CB891"/>
      <c r="CC891"/>
      <c r="CD891"/>
      <c r="CE891" s="83"/>
      <c r="CF891"/>
      <c r="CG891"/>
      <c r="CH891"/>
      <c r="CI891"/>
      <c r="CJ891"/>
      <c r="CK891"/>
      <c r="CL891"/>
      <c r="CM891"/>
      <c r="CN891"/>
      <c r="CO891"/>
      <c r="CP891"/>
    </row>
    <row r="892" spans="1:94" ht="22.5" customHeight="1">
      <c r="A892" s="22">
        <v>44257</v>
      </c>
      <c r="B892" s="3" t="str">
        <f>TEXT(Table1[[#This Row],[Date]],"dddd")</f>
        <v>الثلاثاء</v>
      </c>
      <c r="C892" s="3">
        <f>WEEKNUM(Table1[[#This Row],[Date]],16)</f>
        <v>10</v>
      </c>
      <c r="D892" s="3" t="str">
        <f>TEXT(Table1[[#This Row],[Date]],"mmmm")</f>
        <v>مارس</v>
      </c>
      <c r="E892" s="3" t="str">
        <f>TEXT(Table1[[#This Row],[Date]],"yyyy")</f>
        <v>2021</v>
      </c>
      <c r="F892" s="3" t="s">
        <v>8</v>
      </c>
      <c r="G892" s="3">
        <v>913</v>
      </c>
      <c r="H892" s="5" t="s">
        <v>238</v>
      </c>
      <c r="I892" s="3" t="s">
        <v>255</v>
      </c>
      <c r="J892" s="3">
        <f>IFERROR(VLOOKUP(Table1[[#This Row],[FoamType]],$CB$1:$CC$25,2,FALSE),0)</f>
        <v>3.6</v>
      </c>
      <c r="K892" s="3">
        <v>40</v>
      </c>
      <c r="L892" s="3">
        <v>40</v>
      </c>
      <c r="M892" s="3">
        <v>32</v>
      </c>
      <c r="Q892" s="15">
        <v>15</v>
      </c>
      <c r="R892" s="3">
        <v>857</v>
      </c>
      <c r="S892" s="3">
        <v>32</v>
      </c>
      <c r="T892" s="3">
        <f t="shared" si="123"/>
        <v>43.878399999999999</v>
      </c>
      <c r="U892" s="4">
        <f t="shared" si="124"/>
        <v>43.878399999999999</v>
      </c>
      <c r="W892" s="4" t="s">
        <v>6</v>
      </c>
      <c r="X892" s="4">
        <f>IFERROR(   Table1[[#This Row],[البلوكات /م3]]+Table1[[#This Row],[البواقى
 المنصرفه
/م3]]-Table1[[#This Row],[البواقى
/م3]],0)</f>
        <v>50.85</v>
      </c>
      <c r="Y892" s="21">
        <f t="shared" si="125"/>
        <v>36.6</v>
      </c>
      <c r="Z892" s="3">
        <v>5</v>
      </c>
      <c r="AA892" s="12">
        <v>23.15</v>
      </c>
      <c r="AB892" s="15">
        <v>15</v>
      </c>
      <c r="AC892" s="20">
        <v>8.9</v>
      </c>
      <c r="AD892" s="9">
        <f>IFERROR((Table1[[#This Row],[إجمالى الإستهلاك
/م3]]-Table1[[#This Row],[الكمية 
المنتجة
/م3
 ]]),0)</f>
        <v>6.9716000000000022</v>
      </c>
      <c r="AE892" s="29">
        <f>IFERROR((Table1[[#This Row],[الهالك
/م3]]/Table1[[#This Row],[إجمالى الإستهلاك
/م3]]),0)</f>
        <v>0.1371012782694199</v>
      </c>
      <c r="AG892" s="5">
        <f>IFERROR((Table1[[#This Row],[عدد
البلوكات]]*0.12),"")</f>
        <v>0.6</v>
      </c>
      <c r="AH89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12.188444444444444</v>
      </c>
      <c r="AJ892" s="59">
        <f>IFERROR(Table1[[#This Row],[Plan Hour]]/Table1[[#This Row],[ساعات
العمل
الفعلية]],0)</f>
        <v>0</v>
      </c>
      <c r="AK892" s="1">
        <f>IFERROR((Table1[[#This Row],[الكمية 
الفعلية
/م3]]-Table1[[#This Row],[الكمية 
المنتجة
/م3
 ]]),"")</f>
        <v>0</v>
      </c>
      <c r="AU892" s="18"/>
      <c r="AV892" s="18"/>
      <c r="AW892" s="1"/>
      <c r="AX892" s="1"/>
      <c r="AY892" s="1"/>
      <c r="AZ892" s="1"/>
      <c r="BA892" s="1"/>
      <c r="BB892" s="1" t="e">
        <f t="shared" si="126"/>
        <v>#DIV/0!</v>
      </c>
      <c r="BC892" s="1"/>
      <c r="BD892" s="1" t="e">
        <f t="shared" si="121"/>
        <v>#DIV/0!</v>
      </c>
      <c r="BE892" s="1"/>
      <c r="BF892" s="33">
        <f t="shared" si="120"/>
        <v>0</v>
      </c>
      <c r="BG892" s="11" t="e">
        <f t="shared" si="122"/>
        <v>#DIV/0!</v>
      </c>
      <c r="CB892"/>
      <c r="CC892"/>
      <c r="CD892"/>
      <c r="CE892" s="83"/>
      <c r="CF892"/>
      <c r="CG892"/>
      <c r="CH892"/>
      <c r="CI892"/>
      <c r="CJ892"/>
      <c r="CK892"/>
      <c r="CL892"/>
      <c r="CM892"/>
      <c r="CN892"/>
      <c r="CO892"/>
      <c r="CP892"/>
    </row>
    <row r="893" spans="1:94" ht="22.5" customHeight="1">
      <c r="A893" s="22">
        <v>44257</v>
      </c>
      <c r="B893" s="3" t="str">
        <f>TEXT(Table1[[#This Row],[Date]],"dddd")</f>
        <v>الثلاثاء</v>
      </c>
      <c r="C893" s="3">
        <f>WEEKNUM(Table1[[#This Row],[Date]],16)</f>
        <v>10</v>
      </c>
      <c r="D893" s="3" t="str">
        <f>TEXT(Table1[[#This Row],[Date]],"mmmm")</f>
        <v>مارس</v>
      </c>
      <c r="E893" s="3" t="str">
        <f>TEXT(Table1[[#This Row],[Date]],"yyyy")</f>
        <v>2021</v>
      </c>
      <c r="F893" s="3" t="s">
        <v>8</v>
      </c>
      <c r="G893" s="3">
        <v>1</v>
      </c>
      <c r="H893" s="5" t="s">
        <v>47</v>
      </c>
      <c r="I893" s="3" t="s">
        <v>92</v>
      </c>
      <c r="J893" s="3">
        <f>IFERROR(VLOOKUP(Table1[[#This Row],[FoamType]],$CB$1:$CC$25,2,FALSE),0)</f>
        <v>0.6</v>
      </c>
      <c r="K893" s="3">
        <v>10</v>
      </c>
      <c r="L893" s="3">
        <v>8</v>
      </c>
      <c r="M893" s="3">
        <v>4</v>
      </c>
      <c r="Q893" s="15">
        <v>35</v>
      </c>
      <c r="R893" s="3">
        <v>15625</v>
      </c>
      <c r="S893" s="3">
        <v>4.0999999999999996</v>
      </c>
      <c r="T893" s="3">
        <f t="shared" si="123"/>
        <v>5.125</v>
      </c>
      <c r="U893" s="4">
        <f t="shared" si="124"/>
        <v>5</v>
      </c>
      <c r="X893" s="4">
        <f>IFERROR(   Table1[[#This Row],[البلوكات /م3]]+Table1[[#This Row],[البواقى
 المنصرفه
/م3]]-Table1[[#This Row],[البواقى
/م3]],0)</f>
        <v>5.5</v>
      </c>
      <c r="Y893" s="21">
        <f t="shared" si="125"/>
        <v>0</v>
      </c>
      <c r="Z893" s="3">
        <v>0</v>
      </c>
      <c r="AA893" s="12">
        <v>5.5</v>
      </c>
      <c r="AB893" s="15">
        <v>35</v>
      </c>
      <c r="AC893" s="20">
        <v>0</v>
      </c>
      <c r="AD893" s="9">
        <f>IFERROR((Table1[[#This Row],[إجمالى الإستهلاك
/م3]]-Table1[[#This Row],[الكمية 
المنتجة
/م3
 ]]),0)</f>
        <v>0.5</v>
      </c>
      <c r="AE893" s="29">
        <f>IFERROR((Table1[[#This Row],[الهالك
/م3]]/Table1[[#This Row],[إجمالى الإستهلاك
/م3]]),0)</f>
        <v>9.0909090909090912E-2</v>
      </c>
      <c r="AG893" s="5">
        <f>IFERROR((Table1[[#This Row],[عدد
البلوكات]]*0.12),"")</f>
        <v>0</v>
      </c>
      <c r="AH89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8.3333333333333339</v>
      </c>
      <c r="AJ893" s="59">
        <f>IFERROR(Table1[[#This Row],[Plan Hour]]/Table1[[#This Row],[ساعات
العمل
الفعلية]],0)</f>
        <v>0</v>
      </c>
      <c r="AK893" s="1">
        <f>IFERROR((Table1[[#This Row],[الكمية 
الفعلية
/م3]]-Table1[[#This Row],[الكمية 
المنتجة
/م3
 ]]),"")</f>
        <v>0.125</v>
      </c>
      <c r="AU893" s="18"/>
      <c r="AV893" s="18"/>
      <c r="AW893" s="1"/>
      <c r="AX893" s="1"/>
      <c r="AY893" s="1"/>
      <c r="AZ893" s="1"/>
      <c r="BA893" s="1"/>
      <c r="BB893" s="1" t="e">
        <f t="shared" si="126"/>
        <v>#DIV/0!</v>
      </c>
      <c r="BC893" s="1"/>
      <c r="BD893" s="1" t="e">
        <f t="shared" si="121"/>
        <v>#DIV/0!</v>
      </c>
      <c r="BE893" s="1"/>
      <c r="BF893" s="33">
        <f t="shared" ref="BF893:BF958" si="127">(BE893/7.32)</f>
        <v>0</v>
      </c>
      <c r="BG893" s="11" t="e">
        <f t="shared" si="122"/>
        <v>#DIV/0!</v>
      </c>
      <c r="CB893"/>
      <c r="CC893"/>
      <c r="CD893"/>
      <c r="CE893" s="83"/>
      <c r="CF893"/>
      <c r="CG893"/>
      <c r="CH893"/>
      <c r="CI893"/>
      <c r="CJ893"/>
      <c r="CK893"/>
      <c r="CL893"/>
      <c r="CM893"/>
      <c r="CN893"/>
      <c r="CO893"/>
      <c r="CP893"/>
    </row>
    <row r="894" spans="1:94" ht="22.5" customHeight="1">
      <c r="A894" s="22">
        <v>44257</v>
      </c>
      <c r="B894" s="3" t="str">
        <f>TEXT(Table1[[#This Row],[Date]],"dddd")</f>
        <v>الثلاثاء</v>
      </c>
      <c r="C894" s="3">
        <f>WEEKNUM(Table1[[#This Row],[Date]],16)</f>
        <v>10</v>
      </c>
      <c r="D894" s="3" t="str">
        <f>TEXT(Table1[[#This Row],[Date]],"mmmm")</f>
        <v>مارس</v>
      </c>
      <c r="E894" s="3" t="str">
        <f>TEXT(Table1[[#This Row],[Date]],"yyyy")</f>
        <v>2021</v>
      </c>
      <c r="F894" s="3" t="s">
        <v>8</v>
      </c>
      <c r="G894" s="3">
        <v>1</v>
      </c>
      <c r="H894" s="5" t="s">
        <v>47</v>
      </c>
      <c r="I894" s="3" t="s">
        <v>92</v>
      </c>
      <c r="J894" s="3">
        <f>IFERROR(VLOOKUP(Table1[[#This Row],[FoamType]],$CB$1:$CC$25,2,FALSE),0)</f>
        <v>0.6</v>
      </c>
      <c r="K894" s="3">
        <v>10</v>
      </c>
      <c r="L894" s="3">
        <v>8</v>
      </c>
      <c r="M894" s="3">
        <v>10</v>
      </c>
      <c r="Q894" s="15">
        <v>35</v>
      </c>
      <c r="R894" s="3">
        <v>625</v>
      </c>
      <c r="S894" s="3">
        <v>10</v>
      </c>
      <c r="T894" s="3">
        <f t="shared" si="123"/>
        <v>0.5</v>
      </c>
      <c r="U894" s="4">
        <f t="shared" si="124"/>
        <v>0.5</v>
      </c>
      <c r="X894" s="4">
        <f>IFERROR(   Table1[[#This Row],[البلوكات /م3]]+Table1[[#This Row],[البواقى
 المنصرفه
/م3]]-Table1[[#This Row],[البواقى
/م3]],0)</f>
        <v>0.6</v>
      </c>
      <c r="Y894" s="21">
        <f t="shared" si="125"/>
        <v>0</v>
      </c>
      <c r="Z894" s="3">
        <v>0</v>
      </c>
      <c r="AA894" s="12">
        <v>0.6</v>
      </c>
      <c r="AB894" s="15">
        <v>35</v>
      </c>
      <c r="AC894" s="20">
        <v>0</v>
      </c>
      <c r="AD894" s="9">
        <f>IFERROR((Table1[[#This Row],[إجمالى الإستهلاك
/م3]]-Table1[[#This Row],[الكمية 
المنتجة
/م3
 ]]),0)</f>
        <v>9.9999999999999978E-2</v>
      </c>
      <c r="AE894" s="29">
        <f>IFERROR((Table1[[#This Row],[الهالك
/م3]]/Table1[[#This Row],[إجمالى الإستهلاك
/م3]]),0)</f>
        <v>0.16666666666666663</v>
      </c>
      <c r="AG894" s="5">
        <f>IFERROR((Table1[[#This Row],[عدد
البلوكات]]*0.12),"")</f>
        <v>0</v>
      </c>
      <c r="AH89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0.83333333333333337</v>
      </c>
      <c r="AJ894" s="59">
        <f>IFERROR(Table1[[#This Row],[Plan Hour]]/Table1[[#This Row],[ساعات
العمل
الفعلية]],0)</f>
        <v>0</v>
      </c>
      <c r="AK894" s="1">
        <f>IFERROR((Table1[[#This Row],[الكمية 
الفعلية
/م3]]-Table1[[#This Row],[الكمية 
المنتجة
/م3
 ]]),"")</f>
        <v>0</v>
      </c>
      <c r="AU894" s="18"/>
      <c r="AV894" s="18"/>
      <c r="AW894" s="1"/>
      <c r="AX894" s="1"/>
      <c r="AY894" s="1"/>
      <c r="AZ894" s="1"/>
      <c r="BA894" s="1"/>
      <c r="BB894" s="1" t="e">
        <f t="shared" si="126"/>
        <v>#DIV/0!</v>
      </c>
      <c r="BC894" s="1"/>
      <c r="BD894" s="1" t="e">
        <f t="shared" si="121"/>
        <v>#DIV/0!</v>
      </c>
      <c r="BE894" s="1"/>
      <c r="BF894" s="33">
        <f t="shared" si="127"/>
        <v>0</v>
      </c>
      <c r="BG894" s="11" t="e">
        <f t="shared" si="122"/>
        <v>#DIV/0!</v>
      </c>
      <c r="CB894"/>
      <c r="CC894"/>
      <c r="CD894"/>
      <c r="CE894" s="83"/>
      <c r="CF894"/>
      <c r="CG894"/>
      <c r="CH894"/>
      <c r="CI894"/>
      <c r="CJ894"/>
      <c r="CK894"/>
      <c r="CL894"/>
      <c r="CM894"/>
      <c r="CN894"/>
      <c r="CO894"/>
      <c r="CP894"/>
    </row>
    <row r="895" spans="1:94" ht="22.5" customHeight="1">
      <c r="A895" s="22">
        <v>44257</v>
      </c>
      <c r="B895" s="3" t="str">
        <f>TEXT(Table1[[#This Row],[Date]],"dddd")</f>
        <v>الثلاثاء</v>
      </c>
      <c r="C895" s="3">
        <f>WEEKNUM(Table1[[#This Row],[Date]],16)</f>
        <v>10</v>
      </c>
      <c r="D895" s="3" t="str">
        <f>TEXT(Table1[[#This Row],[Date]],"mmmm")</f>
        <v>مارس</v>
      </c>
      <c r="E895" s="3" t="str">
        <f>TEXT(Table1[[#This Row],[Date]],"yyyy")</f>
        <v>2021</v>
      </c>
      <c r="F895" s="3" t="s">
        <v>8</v>
      </c>
      <c r="G895" s="3">
        <v>939</v>
      </c>
      <c r="H895" s="5" t="s">
        <v>206</v>
      </c>
      <c r="I895" s="3" t="s">
        <v>92</v>
      </c>
      <c r="J895" s="3">
        <f>IFERROR(VLOOKUP(Table1[[#This Row],[FoamType]],$CB$1:$CC$25,2,FALSE),0)</f>
        <v>0.6</v>
      </c>
      <c r="K895" s="3">
        <v>56</v>
      </c>
      <c r="L895" s="3">
        <v>38</v>
      </c>
      <c r="M895" s="3">
        <v>2</v>
      </c>
      <c r="Q895" s="15" t="s">
        <v>40</v>
      </c>
      <c r="R895" s="3">
        <v>1200</v>
      </c>
      <c r="S895" s="3">
        <v>2.2000000000000002</v>
      </c>
      <c r="T895" s="3">
        <f t="shared" si="123"/>
        <v>5.6179199999999998</v>
      </c>
      <c r="U895" s="4">
        <f t="shared" si="124"/>
        <v>5.1071999999999997</v>
      </c>
      <c r="W895" s="4" t="s">
        <v>40</v>
      </c>
      <c r="X895" s="4">
        <f>IFERROR(   Table1[[#This Row],[البلوكات /م3]]+Table1[[#This Row],[البواقى
 المنصرفه
/م3]]-Table1[[#This Row],[البواقى
/م3]],0)</f>
        <v>6.1400000000000006</v>
      </c>
      <c r="Y895" s="21">
        <f t="shared" si="125"/>
        <v>14.64</v>
      </c>
      <c r="Z895" s="3">
        <v>2</v>
      </c>
      <c r="AA895" s="12">
        <v>0</v>
      </c>
      <c r="AB895" s="15">
        <v>8</v>
      </c>
      <c r="AC895" s="20">
        <v>8.5</v>
      </c>
      <c r="AD895" s="9">
        <f>IFERROR((Table1[[#This Row],[إجمالى الإستهلاك
/م3]]-Table1[[#This Row],[الكمية 
المنتجة
/م3
 ]]),0)</f>
        <v>1.0328000000000008</v>
      </c>
      <c r="AE895" s="29">
        <f>IFERROR((Table1[[#This Row],[الهالك
/م3]]/Table1[[#This Row],[إجمالى الإستهلاك
/م3]]),0)</f>
        <v>0.1682084690553747</v>
      </c>
      <c r="AG895" s="5">
        <f>IFERROR((Table1[[#This Row],[عدد
البلوكات]]*0.12),"")</f>
        <v>0.24</v>
      </c>
      <c r="AH89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8.5120000000000005</v>
      </c>
      <c r="AJ895" s="59">
        <f>IFERROR(Table1[[#This Row],[Plan Hour]]/Table1[[#This Row],[ساعات
العمل
الفعلية]],0)</f>
        <v>0</v>
      </c>
      <c r="AK895" s="1">
        <f>IFERROR((Table1[[#This Row],[الكمية 
الفعلية
/م3]]-Table1[[#This Row],[الكمية 
المنتجة
/م3
 ]]),"")</f>
        <v>0.51072000000000006</v>
      </c>
      <c r="AU895" s="18"/>
      <c r="AV895" s="18"/>
      <c r="AW895" s="1"/>
      <c r="AX895" s="1"/>
      <c r="AY895" s="1"/>
      <c r="AZ895" s="1"/>
      <c r="BA895" s="1"/>
      <c r="BB895" s="1" t="e">
        <f t="shared" si="126"/>
        <v>#DIV/0!</v>
      </c>
      <c r="BC895" s="1"/>
      <c r="BD895" s="1" t="e">
        <f t="shared" si="121"/>
        <v>#DIV/0!</v>
      </c>
      <c r="BE895" s="1"/>
      <c r="BF895" s="33">
        <f t="shared" si="127"/>
        <v>0</v>
      </c>
      <c r="BG895" s="11" t="e">
        <f t="shared" si="122"/>
        <v>#DIV/0!</v>
      </c>
      <c r="CB895"/>
      <c r="CC895"/>
      <c r="CD895"/>
      <c r="CE895" s="83"/>
      <c r="CF895"/>
      <c r="CG895"/>
      <c r="CH895"/>
      <c r="CI895"/>
      <c r="CJ895"/>
      <c r="CK895"/>
      <c r="CL895"/>
      <c r="CM895"/>
      <c r="CN895"/>
      <c r="CO895"/>
      <c r="CP895"/>
    </row>
    <row r="896" spans="1:94" ht="22.5" customHeight="1">
      <c r="A896" s="22">
        <v>44257</v>
      </c>
      <c r="B896" s="3" t="str">
        <f>TEXT(Table1[[#This Row],[Date]],"dddd")</f>
        <v>الثلاثاء</v>
      </c>
      <c r="C896" s="3">
        <f>WEEKNUM(Table1[[#This Row],[Date]],16)</f>
        <v>10</v>
      </c>
      <c r="D896" s="3" t="str">
        <f>TEXT(Table1[[#This Row],[Date]],"mmmm")</f>
        <v>مارس</v>
      </c>
      <c r="E896" s="3" t="str">
        <f>TEXT(Table1[[#This Row],[Date]],"yyyy")</f>
        <v>2021</v>
      </c>
      <c r="F896" s="3" t="s">
        <v>8</v>
      </c>
      <c r="G896" s="3">
        <v>1</v>
      </c>
      <c r="H896" s="5" t="s">
        <v>47</v>
      </c>
      <c r="I896" s="3" t="s">
        <v>107</v>
      </c>
      <c r="J896" s="3">
        <f>IFERROR(VLOOKUP(Table1[[#This Row],[FoamType]],$CB$1:$CC$25,2,FALSE),0)</f>
        <v>50</v>
      </c>
      <c r="K896" s="3">
        <v>10</v>
      </c>
      <c r="L896" s="3">
        <v>10</v>
      </c>
      <c r="M896" s="3">
        <v>4</v>
      </c>
      <c r="Q896" s="15">
        <v>30</v>
      </c>
      <c r="R896" s="3">
        <v>1000</v>
      </c>
      <c r="S896" s="3">
        <v>4.0999999999999996</v>
      </c>
      <c r="T896" s="3">
        <f t="shared" si="123"/>
        <v>0.40999999999999992</v>
      </c>
      <c r="U896" s="4">
        <f t="shared" si="124"/>
        <v>0.4</v>
      </c>
      <c r="X896" s="4">
        <f>IFERROR(   Table1[[#This Row],[البلوكات /م3]]+Table1[[#This Row],[البواقى
 المنصرفه
/م3]]-Table1[[#This Row],[البواقى
/م3]],0)</f>
        <v>0.75</v>
      </c>
      <c r="Y896" s="21">
        <f t="shared" si="125"/>
        <v>0</v>
      </c>
      <c r="Z896" s="3">
        <v>0</v>
      </c>
      <c r="AA896" s="12">
        <v>0.75</v>
      </c>
      <c r="AB896" s="15">
        <v>30</v>
      </c>
      <c r="AC896" s="20">
        <v>0</v>
      </c>
      <c r="AD896" s="9">
        <f>IFERROR((Table1[[#This Row],[إجمالى الإستهلاك
/م3]]-Table1[[#This Row],[الكمية 
المنتجة
/م3
 ]]),0)</f>
        <v>0.35</v>
      </c>
      <c r="AE896" s="29">
        <f>IFERROR((Table1[[#This Row],[الهالك
/م3]]/Table1[[#This Row],[إجمالى الإستهلاك
/م3]]),0)</f>
        <v>0.46666666666666662</v>
      </c>
      <c r="AG896" s="5">
        <f>IFERROR((Table1[[#This Row],[عدد
البلوكات]]*0.12),"")</f>
        <v>0</v>
      </c>
      <c r="AH89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20</v>
      </c>
      <c r="AJ896" s="59">
        <f>IFERROR(Table1[[#This Row],[Plan Hour]]/Table1[[#This Row],[ساعات
العمل
الفعلية]],0)</f>
        <v>0</v>
      </c>
      <c r="AK896" s="1">
        <f>IFERROR((Table1[[#This Row],[الكمية 
الفعلية
/م3]]-Table1[[#This Row],[الكمية 
المنتجة
/م3
 ]]),"")</f>
        <v>9.9999999999998979E-3</v>
      </c>
      <c r="AU896" s="18"/>
      <c r="AV896" s="18"/>
      <c r="AW896" s="1"/>
      <c r="AX896" s="1"/>
      <c r="AY896" s="1"/>
      <c r="AZ896" s="1"/>
      <c r="BA896" s="1"/>
      <c r="BB896" s="1" t="e">
        <f t="shared" si="126"/>
        <v>#DIV/0!</v>
      </c>
      <c r="BC896" s="1"/>
      <c r="BD896" s="1" t="e">
        <f t="shared" si="121"/>
        <v>#DIV/0!</v>
      </c>
      <c r="BE896" s="1"/>
      <c r="BF896" s="33">
        <f t="shared" si="127"/>
        <v>0</v>
      </c>
      <c r="BG896" s="11" t="e">
        <f t="shared" si="122"/>
        <v>#DIV/0!</v>
      </c>
      <c r="CB896"/>
      <c r="CC896"/>
      <c r="CD896"/>
      <c r="CE896" s="83"/>
      <c r="CF896"/>
      <c r="CG896"/>
      <c r="CH896"/>
      <c r="CI896"/>
      <c r="CJ896"/>
      <c r="CK896"/>
      <c r="CL896"/>
      <c r="CM896"/>
      <c r="CN896"/>
      <c r="CO896"/>
      <c r="CP896"/>
    </row>
    <row r="897" spans="1:94" ht="22.5" customHeight="1">
      <c r="A897" s="22">
        <v>44257</v>
      </c>
      <c r="B897" s="3" t="str">
        <f>TEXT(Table1[[#This Row],[Date]],"dddd")</f>
        <v>الثلاثاء</v>
      </c>
      <c r="C897" s="3">
        <f>WEEKNUM(Table1[[#This Row],[Date]],16)</f>
        <v>10</v>
      </c>
      <c r="D897" s="3" t="str">
        <f>TEXT(Table1[[#This Row],[Date]],"mmmm")</f>
        <v>مارس</v>
      </c>
      <c r="E897" s="3" t="str">
        <f>TEXT(Table1[[#This Row],[Date]],"yyyy")</f>
        <v>2021</v>
      </c>
      <c r="F897" s="3" t="s">
        <v>8</v>
      </c>
      <c r="G897" s="3">
        <v>862</v>
      </c>
      <c r="H897" s="5" t="s">
        <v>61</v>
      </c>
      <c r="I897" s="3" t="s">
        <v>201</v>
      </c>
      <c r="J897" s="3">
        <f>IFERROR(VLOOKUP(Table1[[#This Row],[FoamType]],$CB$1:$CC$25,2,FALSE),0)</f>
        <v>1.25</v>
      </c>
      <c r="K897" s="3">
        <v>240</v>
      </c>
      <c r="L897" s="3">
        <v>110</v>
      </c>
      <c r="M897" s="3">
        <v>29</v>
      </c>
      <c r="Q897" s="15">
        <v>30</v>
      </c>
      <c r="R897" s="3">
        <v>6</v>
      </c>
      <c r="S897" s="3">
        <v>29</v>
      </c>
      <c r="T897" s="3">
        <f t="shared" si="123"/>
        <v>4.5936000000000003</v>
      </c>
      <c r="U897" s="4">
        <f t="shared" si="124"/>
        <v>4.5936000000000003</v>
      </c>
      <c r="X897" s="4">
        <f>IFERROR(   Table1[[#This Row],[البلوكات /م3]]+Table1[[#This Row],[البواقى
 المنصرفه
/م3]]-Table1[[#This Row],[البواقى
/م3]],0)</f>
        <v>0</v>
      </c>
      <c r="Y897" s="21">
        <f t="shared" si="125"/>
        <v>0</v>
      </c>
      <c r="AB897" s="15"/>
      <c r="AD897" s="9">
        <f>IFERROR((Table1[[#This Row],[إجمالى الإستهلاك
/م3]]-Table1[[#This Row],[الكمية 
المنتجة
/م3
 ]]),0)</f>
        <v>-4.5936000000000003</v>
      </c>
      <c r="AE897" s="29">
        <f>IFERROR((Table1[[#This Row],[الهالك
/م3]]/Table1[[#This Row],[إجمالى الإستهلاك
/م3]]),0)</f>
        <v>0</v>
      </c>
      <c r="AG897" s="5">
        <f>IFERROR((Table1[[#This Row],[عدد
البلوكات]]*0.12),"")</f>
        <v>0</v>
      </c>
      <c r="AH89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897" s="59">
        <f>IFERROR(Table1[[#This Row],[Plan Hour]]/Table1[[#This Row],[ساعات
العمل
الفعلية]],0)</f>
        <v>0</v>
      </c>
      <c r="AK897" s="1">
        <f>IFERROR((Table1[[#This Row],[الكمية 
الفعلية
/م3]]-Table1[[#This Row],[الكمية 
المنتجة
/م3
 ]]),"")</f>
        <v>0</v>
      </c>
      <c r="AU897" s="18"/>
      <c r="AV897" s="18"/>
      <c r="AW897" s="1"/>
      <c r="AX897" s="1"/>
      <c r="AY897" s="1"/>
      <c r="AZ897" s="1"/>
      <c r="BA897" s="1"/>
      <c r="BB897" s="1" t="e">
        <f t="shared" si="126"/>
        <v>#DIV/0!</v>
      </c>
      <c r="BC897" s="1"/>
      <c r="BD897" s="1" t="e">
        <f t="shared" si="121"/>
        <v>#DIV/0!</v>
      </c>
      <c r="BE897" s="1"/>
      <c r="BF897" s="33">
        <f t="shared" si="127"/>
        <v>0</v>
      </c>
      <c r="BG897" s="11" t="e">
        <f t="shared" si="122"/>
        <v>#DIV/0!</v>
      </c>
      <c r="CB897"/>
      <c r="CC897"/>
      <c r="CD897"/>
      <c r="CE897" s="83"/>
      <c r="CF897"/>
      <c r="CG897"/>
      <c r="CH897"/>
      <c r="CI897"/>
      <c r="CJ897"/>
      <c r="CK897"/>
      <c r="CL897"/>
      <c r="CM897"/>
      <c r="CN897"/>
      <c r="CO897"/>
      <c r="CP897"/>
    </row>
    <row r="898" spans="1:94" ht="22.5" customHeight="1">
      <c r="A898" s="22">
        <v>44257</v>
      </c>
      <c r="B898" s="3" t="str">
        <f>TEXT(Table1[[#This Row],[Date]],"dddd")</f>
        <v>الثلاثاء</v>
      </c>
      <c r="C898" s="3">
        <f>WEEKNUM(Table1[[#This Row],[Date]],16)</f>
        <v>10</v>
      </c>
      <c r="D898" s="3" t="str">
        <f>TEXT(Table1[[#This Row],[Date]],"mmmm")</f>
        <v>مارس</v>
      </c>
      <c r="E898" s="3" t="str">
        <f>TEXT(Table1[[#This Row],[Date]],"yyyy")</f>
        <v>2021</v>
      </c>
      <c r="F898" s="3" t="s">
        <v>8</v>
      </c>
      <c r="G898" s="3">
        <v>862</v>
      </c>
      <c r="H898" s="5" t="s">
        <v>61</v>
      </c>
      <c r="I898" s="3" t="s">
        <v>201</v>
      </c>
      <c r="J898" s="3">
        <f>IFERROR(VLOOKUP(Table1[[#This Row],[FoamType]],$CB$1:$CC$25,2,FALSE),0)</f>
        <v>1.25</v>
      </c>
      <c r="K898" s="3">
        <v>237</v>
      </c>
      <c r="L898" s="3">
        <v>110</v>
      </c>
      <c r="M898" s="3">
        <v>29</v>
      </c>
      <c r="Q898" s="15">
        <v>30</v>
      </c>
      <c r="R898" s="3">
        <v>7</v>
      </c>
      <c r="S898" s="3">
        <v>29</v>
      </c>
      <c r="T898" s="3">
        <f t="shared" si="123"/>
        <v>5.2922099999999999</v>
      </c>
      <c r="U898" s="4">
        <f t="shared" si="124"/>
        <v>5.2922099999999999</v>
      </c>
      <c r="X898" s="4">
        <f>IFERROR(   Table1[[#This Row],[البلوكات /م3]]+Table1[[#This Row],[البواقى
 المنصرفه
/م3]]-Table1[[#This Row],[البواقى
/م3]],0)</f>
        <v>0</v>
      </c>
      <c r="Y898" s="21">
        <f t="shared" si="125"/>
        <v>0</v>
      </c>
      <c r="AB898" s="15"/>
      <c r="AD898" s="9">
        <f>IFERROR((Table1[[#This Row],[إجمالى الإستهلاك
/م3]]-Table1[[#This Row],[الكمية 
المنتجة
/م3
 ]]),0)</f>
        <v>-5.2922099999999999</v>
      </c>
      <c r="AE898" s="29">
        <f>IFERROR((Table1[[#This Row],[الهالك
/م3]]/Table1[[#This Row],[إجمالى الإستهلاك
/م3]]),0)</f>
        <v>0</v>
      </c>
      <c r="AG898" s="5">
        <f>IFERROR((Table1[[#This Row],[عدد
البلوكات]]*0.12),"")</f>
        <v>0</v>
      </c>
      <c r="AH89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5.6</v>
      </c>
      <c r="AJ898" s="59">
        <f>IFERROR(Table1[[#This Row],[Plan Hour]]/Table1[[#This Row],[ساعات
العمل
الفعلية]],0)</f>
        <v>0</v>
      </c>
      <c r="AK898" s="1">
        <f>IFERROR((Table1[[#This Row],[الكمية 
الفعلية
/م3]]-Table1[[#This Row],[الكمية 
المنتجة
/م3
 ]]),"")</f>
        <v>0</v>
      </c>
      <c r="AU898" s="18"/>
      <c r="AV898" s="18"/>
      <c r="AW898" s="1"/>
      <c r="AX898" s="1"/>
      <c r="AY898" s="1"/>
      <c r="AZ898" s="1"/>
      <c r="BA898" s="1"/>
      <c r="BB898" s="1" t="e">
        <f t="shared" si="126"/>
        <v>#DIV/0!</v>
      </c>
      <c r="BC898" s="1"/>
      <c r="BD898" s="1" t="e">
        <f t="shared" ref="BD898:BD963" si="128">(7.32-(BE898*BC898))/BE898</f>
        <v>#DIV/0!</v>
      </c>
      <c r="BE898" s="1"/>
      <c r="BF898" s="33">
        <f t="shared" si="127"/>
        <v>0</v>
      </c>
      <c r="BG898" s="11" t="e">
        <f t="shared" si="122"/>
        <v>#DIV/0!</v>
      </c>
      <c r="CB898"/>
      <c r="CC898"/>
      <c r="CD898"/>
      <c r="CE898" s="83"/>
      <c r="CF898"/>
      <c r="CG898"/>
      <c r="CH898"/>
      <c r="CI898"/>
      <c r="CJ898"/>
      <c r="CK898"/>
      <c r="CL898"/>
      <c r="CM898"/>
      <c r="CN898"/>
      <c r="CO898"/>
      <c r="CP898"/>
    </row>
    <row r="899" spans="1:94" ht="22.5" customHeight="1">
      <c r="A899" s="22">
        <v>44257</v>
      </c>
      <c r="B899" s="3" t="str">
        <f>TEXT(Table1[[#This Row],[Date]],"dddd")</f>
        <v>الثلاثاء</v>
      </c>
      <c r="C899" s="3">
        <f>WEEKNUM(Table1[[#This Row],[Date]],16)</f>
        <v>10</v>
      </c>
      <c r="D899" s="3" t="str">
        <f>TEXT(Table1[[#This Row],[Date]],"mmmm")</f>
        <v>مارس</v>
      </c>
      <c r="E899" s="3" t="str">
        <f>TEXT(Table1[[#This Row],[Date]],"yyyy")</f>
        <v>2021</v>
      </c>
      <c r="F899" s="3" t="s">
        <v>8</v>
      </c>
      <c r="J899" s="3">
        <f>IFERROR(VLOOKUP(Table1[[#This Row],[FoamType]],$CB$1:$CC$25,2,FALSE),0)</f>
        <v>0</v>
      </c>
      <c r="Q899" s="15">
        <v>15</v>
      </c>
      <c r="T899" s="3">
        <f t="shared" ref="T899" si="129">K899*L899*R899*S899/1000000</f>
        <v>0</v>
      </c>
      <c r="U899" s="4">
        <f t="shared" ref="U899" si="130">K899*L899*M899*R899/1000000</f>
        <v>0</v>
      </c>
      <c r="W899" s="4">
        <v>15</v>
      </c>
      <c r="X899" s="4">
        <f>IFERROR(   Table1[[#This Row],[البلوكات /م3]]+Table1[[#This Row],[البواقى
 المنصرفه
/م3]]-Table1[[#This Row],[البواقى
/م3]],0)</f>
        <v>0</v>
      </c>
      <c r="Y899" s="21">
        <f t="shared" si="125"/>
        <v>36.6</v>
      </c>
      <c r="Z899" s="3">
        <v>5</v>
      </c>
      <c r="AB899" s="15">
        <v>15</v>
      </c>
      <c r="AC899" s="20">
        <v>36.6</v>
      </c>
      <c r="AD899" s="9">
        <f>IFERROR((Table1[[#This Row],[إجمالى الإستهلاك
/م3]]-Table1[[#This Row],[الكمية 
المنتجة
/م3
 ]]),0)</f>
        <v>0</v>
      </c>
      <c r="AE899" s="29">
        <f>IFERROR((Table1[[#This Row],[الهالك
/م3]]/Table1[[#This Row],[إجمالى الإستهلاك
/م3]]),0)</f>
        <v>0</v>
      </c>
      <c r="AG899" s="5">
        <f>IFERROR((Table1[[#This Row],[عدد
البلوكات]]*0.12),"")</f>
        <v>0.6</v>
      </c>
      <c r="AH89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899" s="59">
        <f>IFERROR(Table1[[#This Row],[Plan Hour]]/Table1[[#This Row],[ساعات
العمل
الفعلية]],0)</f>
        <v>0</v>
      </c>
      <c r="AK899" s="1">
        <f>IFERROR((Table1[[#This Row],[الكمية 
الفعلية
/م3]]-Table1[[#This Row],[الكمية 
المنتجة
/م3
 ]]),"")</f>
        <v>0</v>
      </c>
      <c r="AU899" s="18"/>
      <c r="AV899" s="18"/>
      <c r="AW899" s="1"/>
      <c r="AX899" s="1"/>
      <c r="AY899" s="1"/>
      <c r="AZ899" s="1"/>
      <c r="BA899" s="1"/>
      <c r="BB899" s="1"/>
      <c r="BC899" s="1"/>
      <c r="BD899" s="1"/>
      <c r="BE899" s="1"/>
      <c r="BF899" s="33"/>
      <c r="BG899" s="11"/>
      <c r="CB899"/>
      <c r="CC899"/>
      <c r="CD899"/>
      <c r="CE899" s="83"/>
      <c r="CF899"/>
      <c r="CG899"/>
      <c r="CH899"/>
      <c r="CI899"/>
      <c r="CJ899"/>
      <c r="CK899"/>
      <c r="CL899"/>
      <c r="CM899"/>
      <c r="CN899"/>
      <c r="CO899"/>
      <c r="CP899"/>
    </row>
    <row r="900" spans="1:94" ht="22.5" customHeight="1">
      <c r="A900" s="22">
        <v>44257</v>
      </c>
      <c r="B900" s="9" t="str">
        <f>TEXT(Table1[[#This Row],[Date]],"dddd")</f>
        <v>الثلاثاء</v>
      </c>
      <c r="C900" s="9">
        <f>WEEKNUM(Table1[[#This Row],[Date]],16)</f>
        <v>10</v>
      </c>
      <c r="D900" s="9" t="str">
        <f>TEXT(Table1[[#This Row],[Date]],"mmmm")</f>
        <v>مارس</v>
      </c>
      <c r="E900" s="9" t="str">
        <f>TEXT(Table1[[#This Row],[Date]],"yyyy")</f>
        <v>2021</v>
      </c>
      <c r="F900" s="9" t="s">
        <v>9</v>
      </c>
      <c r="G900" s="9">
        <v>942</v>
      </c>
      <c r="H900" s="9" t="s">
        <v>240</v>
      </c>
      <c r="I900" s="9" t="s">
        <v>92</v>
      </c>
      <c r="J900" s="3">
        <f>IFERROR(VLOOKUP(Table1[[#This Row],[FoamType]],$CB$1:$CC$25,2,FALSE),0)</f>
        <v>0.6</v>
      </c>
      <c r="K900" s="9">
        <v>90</v>
      </c>
      <c r="L900" s="9">
        <v>38</v>
      </c>
      <c r="M900" s="9">
        <v>1.5</v>
      </c>
      <c r="N900" s="9"/>
      <c r="O900" s="9"/>
      <c r="P900" s="9"/>
      <c r="Q900" s="9" t="s">
        <v>40</v>
      </c>
      <c r="R900" s="9">
        <v>100</v>
      </c>
      <c r="S900" s="9">
        <v>1.7</v>
      </c>
      <c r="T900" s="9">
        <f t="shared" si="123"/>
        <v>0.58140000000000003</v>
      </c>
      <c r="U900" s="9">
        <f t="shared" si="124"/>
        <v>0.51300000000000001</v>
      </c>
      <c r="V900" s="9"/>
      <c r="W900" s="9"/>
      <c r="X900" s="9">
        <f>IFERROR(   Table1[[#This Row],[البلوكات /م3]]+Table1[[#This Row],[البواقى
 المنصرفه
/م3]]-Table1[[#This Row],[البواقى
/م3]],0)</f>
        <v>4</v>
      </c>
      <c r="Y900" s="9">
        <f t="shared" si="125"/>
        <v>0</v>
      </c>
      <c r="Z900" s="9">
        <v>0</v>
      </c>
      <c r="AA900" s="9">
        <v>7.3</v>
      </c>
      <c r="AB900" s="9">
        <v>10</v>
      </c>
      <c r="AC900" s="9">
        <v>3.3</v>
      </c>
      <c r="AD900" s="9">
        <f>IFERROR((Table1[[#This Row],[إجمالى الإستهلاك
/م3]]-Table1[[#This Row],[الكمية 
المنتجة
/م3
 ]]),0)</f>
        <v>3.4870000000000001</v>
      </c>
      <c r="AE900" s="29">
        <f>IFERROR((Table1[[#This Row],[الهالك
/م3]]/Table1[[#This Row],[إجمالى الإستهلاك
/م3]]),0)</f>
        <v>0.87175000000000002</v>
      </c>
      <c r="AF900" s="9"/>
      <c r="AG900" s="9">
        <f>IFERROR((Table1[[#This Row],[عدد
البلوكات]]*0.12),"")</f>
        <v>0</v>
      </c>
      <c r="AH900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0.85500000000000009</v>
      </c>
      <c r="AI900" s="9">
        <v>81.5</v>
      </c>
      <c r="AJ900" s="60">
        <f>IFERROR(Table1[[#This Row],[Plan Hour]]/Table1[[#This Row],[ساعات
العمل
الفعلية]],0)</f>
        <v>1.0490797546012271E-2</v>
      </c>
      <c r="AK900" s="9">
        <f>IFERROR((Table1[[#This Row],[الكمية 
الفعلية
/م3]]-Table1[[#This Row],[الكمية 
المنتجة
/م3
 ]]),"")</f>
        <v>6.8400000000000016E-2</v>
      </c>
      <c r="AL900" s="9"/>
      <c r="AM900" s="9"/>
      <c r="AN900" s="9"/>
      <c r="AO900" s="9">
        <v>3.16</v>
      </c>
      <c r="AP900" s="9">
        <v>3.16</v>
      </c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 t="e">
        <f t="shared" si="126"/>
        <v>#DIV/0!</v>
      </c>
      <c r="BC900" s="9"/>
      <c r="BD900" s="9" t="e">
        <f t="shared" si="128"/>
        <v>#DIV/0!</v>
      </c>
      <c r="BE900" s="9"/>
      <c r="BF900" s="9">
        <f t="shared" si="127"/>
        <v>0</v>
      </c>
      <c r="BG900" s="9" t="e">
        <f t="shared" si="122"/>
        <v>#DIV/0!</v>
      </c>
      <c r="CB900"/>
      <c r="CC900"/>
      <c r="CD900"/>
      <c r="CE900" s="83"/>
      <c r="CF900"/>
      <c r="CG900"/>
      <c r="CH900"/>
      <c r="CI900"/>
      <c r="CJ900"/>
      <c r="CK900"/>
      <c r="CL900"/>
      <c r="CM900"/>
      <c r="CN900"/>
      <c r="CO900"/>
      <c r="CP900"/>
    </row>
    <row r="901" spans="1:94" ht="22.5" customHeight="1">
      <c r="A901" s="22">
        <v>44257</v>
      </c>
      <c r="B901" s="3" t="str">
        <f>TEXT(Table1[[#This Row],[Date]],"dddd")</f>
        <v>الثلاثاء</v>
      </c>
      <c r="C901" s="3">
        <f>WEEKNUM(Table1[[#This Row],[Date]],16)</f>
        <v>10</v>
      </c>
      <c r="D901" s="3" t="str">
        <f>TEXT(Table1[[#This Row],[Date]],"mmmm")</f>
        <v>مارس</v>
      </c>
      <c r="E901" s="3" t="str">
        <f>TEXT(Table1[[#This Row],[Date]],"yyyy")</f>
        <v>2021</v>
      </c>
      <c r="F901" s="3" t="s">
        <v>9</v>
      </c>
      <c r="G901" s="3">
        <v>942</v>
      </c>
      <c r="H901" s="5" t="s">
        <v>240</v>
      </c>
      <c r="I901" s="3" t="s">
        <v>92</v>
      </c>
      <c r="J901" s="3">
        <f>IFERROR(VLOOKUP(Table1[[#This Row],[FoamType]],$CB$1:$CC$25,2,FALSE),0)</f>
        <v>0.6</v>
      </c>
      <c r="K901" s="3">
        <v>75</v>
      </c>
      <c r="L901" s="3">
        <v>36.5</v>
      </c>
      <c r="M901" s="3">
        <v>1.5</v>
      </c>
      <c r="Q901" s="15" t="s">
        <v>40</v>
      </c>
      <c r="R901" s="3">
        <v>100</v>
      </c>
      <c r="S901" s="3">
        <v>1.7</v>
      </c>
      <c r="T901" s="3">
        <f t="shared" si="123"/>
        <v>0.46537499999999998</v>
      </c>
      <c r="U901" s="4">
        <f t="shared" si="124"/>
        <v>0.41062500000000002</v>
      </c>
      <c r="X901" s="4">
        <f>IFERROR(   Table1[[#This Row],[البلوكات /م3]]+Table1[[#This Row],[البواقى
 المنصرفه
/م3]]-Table1[[#This Row],[البواقى
/م3]],0)</f>
        <v>0</v>
      </c>
      <c r="Y901" s="21">
        <f t="shared" si="125"/>
        <v>0</v>
      </c>
      <c r="AB901" s="15"/>
      <c r="AD901" s="9">
        <f>IFERROR((Table1[[#This Row],[إجمالى الإستهلاك
/م3]]-Table1[[#This Row],[الكمية 
المنتجة
/م3
 ]]),0)</f>
        <v>-0.41062500000000002</v>
      </c>
      <c r="AE901" s="29">
        <f>IFERROR((Table1[[#This Row],[الهالك
/م3]]/Table1[[#This Row],[إجمالى الإستهلاك
/م3]]),0)</f>
        <v>0</v>
      </c>
      <c r="AG901" s="5">
        <f>IFERROR((Table1[[#This Row],[عدد
البلوكات]]*0.12),"")</f>
        <v>0</v>
      </c>
      <c r="AH90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0.68437500000000007</v>
      </c>
      <c r="AJ901" s="59">
        <f>IFERROR(Table1[[#This Row],[Plan Hour]]/Table1[[#This Row],[ساعات
العمل
الفعلية]],0)</f>
        <v>0</v>
      </c>
      <c r="AK901" s="1">
        <f>IFERROR((Table1[[#This Row],[الكمية 
الفعلية
/م3]]-Table1[[#This Row],[الكمية 
المنتجة
/م3
 ]]),"")</f>
        <v>5.4749999999999965E-2</v>
      </c>
      <c r="AU901" s="18"/>
      <c r="AV901" s="18"/>
      <c r="AW901" s="1"/>
      <c r="AX901" s="1"/>
      <c r="AY901" s="1"/>
      <c r="AZ901" s="1"/>
      <c r="BA901" s="1"/>
      <c r="BB901" s="1" t="e">
        <f t="shared" si="126"/>
        <v>#DIV/0!</v>
      </c>
      <c r="BC901" s="1"/>
      <c r="BD901" s="1" t="e">
        <f t="shared" si="128"/>
        <v>#DIV/0!</v>
      </c>
      <c r="BE901" s="1"/>
      <c r="BF901" s="33">
        <f t="shared" si="127"/>
        <v>0</v>
      </c>
      <c r="BG901" s="11" t="e">
        <f t="shared" si="122"/>
        <v>#DIV/0!</v>
      </c>
      <c r="CB901"/>
      <c r="CC901"/>
      <c r="CD901"/>
      <c r="CE901" s="83"/>
      <c r="CF901"/>
      <c r="CG901"/>
      <c r="CH901"/>
      <c r="CI901"/>
      <c r="CJ901"/>
      <c r="CK901"/>
      <c r="CL901"/>
      <c r="CM901"/>
      <c r="CN901"/>
      <c r="CO901"/>
      <c r="CP901"/>
    </row>
    <row r="902" spans="1:94" ht="22.5" customHeight="1">
      <c r="A902" s="22">
        <v>44257</v>
      </c>
      <c r="B902" s="3" t="str">
        <f>TEXT(Table1[[#This Row],[Date]],"dddd")</f>
        <v>الثلاثاء</v>
      </c>
      <c r="C902" s="3">
        <f>WEEKNUM(Table1[[#This Row],[Date]],16)</f>
        <v>10</v>
      </c>
      <c r="D902" s="3" t="str">
        <f>TEXT(Table1[[#This Row],[Date]],"mmmm")</f>
        <v>مارس</v>
      </c>
      <c r="E902" s="3" t="str">
        <f>TEXT(Table1[[#This Row],[Date]],"yyyy")</f>
        <v>2021</v>
      </c>
      <c r="F902" s="3" t="s">
        <v>9</v>
      </c>
      <c r="G902" s="3">
        <v>942</v>
      </c>
      <c r="H902" s="5" t="s">
        <v>240</v>
      </c>
      <c r="I902" s="3" t="s">
        <v>92</v>
      </c>
      <c r="J902" s="3">
        <f>IFERROR(VLOOKUP(Table1[[#This Row],[FoamType]],$CB$1:$CC$25,2,FALSE),0)</f>
        <v>0.6</v>
      </c>
      <c r="K902" s="3">
        <v>36.5</v>
      </c>
      <c r="L902" s="3">
        <v>15</v>
      </c>
      <c r="M902" s="3">
        <v>1.5</v>
      </c>
      <c r="Q902" s="15" t="s">
        <v>40</v>
      </c>
      <c r="R902" s="3">
        <v>200</v>
      </c>
      <c r="S902" s="3">
        <v>1.7</v>
      </c>
      <c r="T902" s="3">
        <f t="shared" si="123"/>
        <v>0.18615000000000001</v>
      </c>
      <c r="U902" s="4">
        <f t="shared" si="124"/>
        <v>0.16425000000000001</v>
      </c>
      <c r="X902" s="4">
        <f>IFERROR(   Table1[[#This Row],[البلوكات /م3]]+Table1[[#This Row],[البواقى
 المنصرفه
/م3]]-Table1[[#This Row],[البواقى
/م3]],0)</f>
        <v>0</v>
      </c>
      <c r="Y902" s="21">
        <f t="shared" si="125"/>
        <v>0</v>
      </c>
      <c r="AB902" s="15"/>
      <c r="AD902" s="9">
        <f>IFERROR((Table1[[#This Row],[إجمالى الإستهلاك
/م3]]-Table1[[#This Row],[الكمية 
المنتجة
/م3
 ]]),0)</f>
        <v>-0.16425000000000001</v>
      </c>
      <c r="AE902" s="29">
        <f>IFERROR((Table1[[#This Row],[الهالك
/م3]]/Table1[[#This Row],[إجمالى الإستهلاك
/م3]]),0)</f>
        <v>0</v>
      </c>
      <c r="AG902" s="5">
        <f>IFERROR((Table1[[#This Row],[عدد
البلوكات]]*0.12),"")</f>
        <v>0</v>
      </c>
      <c r="AH90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0.27375000000000005</v>
      </c>
      <c r="AJ902" s="59">
        <f>IFERROR(Table1[[#This Row],[Plan Hour]]/Table1[[#This Row],[ساعات
العمل
الفعلية]],0)</f>
        <v>0</v>
      </c>
      <c r="AK902" s="1">
        <f>IFERROR((Table1[[#This Row],[الكمية 
الفعلية
/م3]]-Table1[[#This Row],[الكمية 
المنتجة
/م3
 ]]),"")</f>
        <v>2.1900000000000003E-2</v>
      </c>
      <c r="AU902" s="18"/>
      <c r="AV902" s="18"/>
      <c r="AW902" s="1"/>
      <c r="AX902" s="1"/>
      <c r="AY902" s="1"/>
      <c r="AZ902" s="1"/>
      <c r="BA902" s="1"/>
      <c r="BB902" s="1" t="e">
        <f t="shared" si="126"/>
        <v>#DIV/0!</v>
      </c>
      <c r="BC902" s="1"/>
      <c r="BD902" s="1" t="e">
        <f t="shared" si="128"/>
        <v>#DIV/0!</v>
      </c>
      <c r="BE902" s="1"/>
      <c r="BF902" s="33">
        <f t="shared" si="127"/>
        <v>0</v>
      </c>
      <c r="BG902" s="11" t="e">
        <f t="shared" si="122"/>
        <v>#DIV/0!</v>
      </c>
      <c r="CB902"/>
      <c r="CC902"/>
      <c r="CD902"/>
      <c r="CE902" s="83"/>
      <c r="CF902"/>
      <c r="CG902"/>
      <c r="CH902"/>
      <c r="CI902"/>
      <c r="CJ902"/>
      <c r="CK902"/>
      <c r="CL902"/>
      <c r="CM902"/>
      <c r="CN902"/>
      <c r="CO902"/>
      <c r="CP902"/>
    </row>
    <row r="903" spans="1:94" ht="22.5" customHeight="1">
      <c r="A903" s="22">
        <v>44257</v>
      </c>
      <c r="B903" s="3" t="str">
        <f>TEXT(Table1[[#This Row],[Date]],"dddd")</f>
        <v>الثلاثاء</v>
      </c>
      <c r="C903" s="3">
        <f>WEEKNUM(Table1[[#This Row],[Date]],16)</f>
        <v>10</v>
      </c>
      <c r="D903" s="3" t="str">
        <f>TEXT(Table1[[#This Row],[Date]],"mmmm")</f>
        <v>مارس</v>
      </c>
      <c r="E903" s="3" t="str">
        <f>TEXT(Table1[[#This Row],[Date]],"yyyy")</f>
        <v>2021</v>
      </c>
      <c r="F903" s="3" t="s">
        <v>9</v>
      </c>
      <c r="G903" s="3">
        <v>942</v>
      </c>
      <c r="H903" s="5" t="s">
        <v>240</v>
      </c>
      <c r="I903" s="3" t="s">
        <v>92</v>
      </c>
      <c r="J903" s="3">
        <f>IFERROR(VLOOKUP(Table1[[#This Row],[FoamType]],$CB$1:$CC$25,2,FALSE),0)</f>
        <v>0.6</v>
      </c>
      <c r="K903" s="3">
        <v>63</v>
      </c>
      <c r="L903" s="3">
        <v>31</v>
      </c>
      <c r="M903" s="3">
        <v>1.5</v>
      </c>
      <c r="Q903" s="15" t="s">
        <v>40</v>
      </c>
      <c r="R903" s="3">
        <v>150</v>
      </c>
      <c r="S903" s="3">
        <v>1.7</v>
      </c>
      <c r="T903" s="3">
        <f t="shared" si="123"/>
        <v>0.49801499999999999</v>
      </c>
      <c r="U903" s="4">
        <f t="shared" si="124"/>
        <v>0.43942500000000001</v>
      </c>
      <c r="X903" s="4">
        <f>IFERROR(   Table1[[#This Row],[البلوكات /م3]]+Table1[[#This Row],[البواقى
 المنصرفه
/م3]]-Table1[[#This Row],[البواقى
/م3]],0)</f>
        <v>0</v>
      </c>
      <c r="Y903" s="21">
        <f t="shared" si="125"/>
        <v>0</v>
      </c>
      <c r="AB903" s="15"/>
      <c r="AD903" s="9">
        <f>IFERROR((Table1[[#This Row],[إجمالى الإستهلاك
/م3]]-Table1[[#This Row],[الكمية 
المنتجة
/م3
 ]]),0)</f>
        <v>-0.43942500000000001</v>
      </c>
      <c r="AE903" s="29">
        <f>IFERROR((Table1[[#This Row],[الهالك
/م3]]/Table1[[#This Row],[إجمالى الإستهلاك
/م3]]),0)</f>
        <v>0</v>
      </c>
      <c r="AG903" s="5">
        <f>IFERROR((Table1[[#This Row],[عدد
البلوكات]]*0.12),"")</f>
        <v>0</v>
      </c>
      <c r="AH90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0.732375</v>
      </c>
      <c r="AJ903" s="59">
        <f>IFERROR(Table1[[#This Row],[Plan Hour]]/Table1[[#This Row],[ساعات
العمل
الفعلية]],0)</f>
        <v>0</v>
      </c>
      <c r="AK903" s="1">
        <f>IFERROR((Table1[[#This Row],[الكمية 
الفعلية
/م3]]-Table1[[#This Row],[الكمية 
المنتجة
/م3
 ]]),"")</f>
        <v>5.8589999999999975E-2</v>
      </c>
      <c r="AU903" s="18"/>
      <c r="AV903" s="18"/>
      <c r="AW903" s="1"/>
      <c r="AX903" s="1"/>
      <c r="AY903" s="1"/>
      <c r="AZ903" s="1"/>
      <c r="BA903" s="1"/>
      <c r="BB903" s="1" t="e">
        <f t="shared" si="126"/>
        <v>#DIV/0!</v>
      </c>
      <c r="BC903" s="1"/>
      <c r="BD903" s="1" t="e">
        <f t="shared" si="128"/>
        <v>#DIV/0!</v>
      </c>
      <c r="BE903" s="1"/>
      <c r="BF903" s="33">
        <f t="shared" si="127"/>
        <v>0</v>
      </c>
      <c r="BG903" s="11" t="e">
        <f t="shared" si="122"/>
        <v>#DIV/0!</v>
      </c>
      <c r="CB903"/>
      <c r="CC903"/>
      <c r="CD903"/>
      <c r="CE903" s="83"/>
      <c r="CF903"/>
      <c r="CG903"/>
      <c r="CH903"/>
      <c r="CI903"/>
      <c r="CJ903"/>
      <c r="CK903"/>
      <c r="CL903"/>
      <c r="CM903"/>
      <c r="CN903"/>
      <c r="CO903"/>
      <c r="CP903"/>
    </row>
    <row r="904" spans="1:94" ht="22.5" customHeight="1">
      <c r="A904" s="22">
        <v>44257</v>
      </c>
      <c r="B904" s="3" t="str">
        <f>TEXT(Table1[[#This Row],[Date]],"dddd")</f>
        <v>الثلاثاء</v>
      </c>
      <c r="C904" s="3">
        <f>WEEKNUM(Table1[[#This Row],[Date]],16)</f>
        <v>10</v>
      </c>
      <c r="D904" s="3" t="str">
        <f>TEXT(Table1[[#This Row],[Date]],"mmmm")</f>
        <v>مارس</v>
      </c>
      <c r="E904" s="3" t="str">
        <f>TEXT(Table1[[#This Row],[Date]],"yyyy")</f>
        <v>2021</v>
      </c>
      <c r="F904" s="3" t="s">
        <v>9</v>
      </c>
      <c r="G904" s="3">
        <v>942</v>
      </c>
      <c r="H904" s="5" t="s">
        <v>240</v>
      </c>
      <c r="I904" s="3" t="s">
        <v>92</v>
      </c>
      <c r="J904" s="3">
        <f>IFERROR(VLOOKUP(Table1[[#This Row],[FoamType]],$CB$1:$CC$25,2,FALSE),0)</f>
        <v>0.6</v>
      </c>
      <c r="K904" s="3">
        <v>87</v>
      </c>
      <c r="L904" s="3">
        <v>45</v>
      </c>
      <c r="M904" s="3">
        <v>1.5</v>
      </c>
      <c r="Q904" s="15" t="s">
        <v>40</v>
      </c>
      <c r="R904" s="3">
        <v>150</v>
      </c>
      <c r="S904" s="3">
        <v>1.7</v>
      </c>
      <c r="T904" s="3">
        <f t="shared" si="123"/>
        <v>0.99832500000000002</v>
      </c>
      <c r="U904" s="4">
        <f t="shared" si="124"/>
        <v>0.88087499999999996</v>
      </c>
      <c r="X904" s="4">
        <f>IFERROR(   Table1[[#This Row],[البلوكات /م3]]+Table1[[#This Row],[البواقى
 المنصرفه
/م3]]-Table1[[#This Row],[البواقى
/م3]],0)</f>
        <v>0</v>
      </c>
      <c r="Y904" s="21">
        <f t="shared" si="125"/>
        <v>0</v>
      </c>
      <c r="AB904" s="15"/>
      <c r="AD904" s="9">
        <f>IFERROR((Table1[[#This Row],[إجمالى الإستهلاك
/م3]]-Table1[[#This Row],[الكمية 
المنتجة
/م3
 ]]),0)</f>
        <v>-0.88087499999999996</v>
      </c>
      <c r="AE904" s="29">
        <f>IFERROR((Table1[[#This Row],[الهالك
/م3]]/Table1[[#This Row],[إجمالى الإستهلاك
/م3]]),0)</f>
        <v>0</v>
      </c>
      <c r="AG904" s="5">
        <f>IFERROR((Table1[[#This Row],[عدد
البلوكات]]*0.12),"")</f>
        <v>0</v>
      </c>
      <c r="AH90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1.4681249999999999</v>
      </c>
      <c r="AJ904" s="59">
        <f>IFERROR(Table1[[#This Row],[Plan Hour]]/Table1[[#This Row],[ساعات
العمل
الفعلية]],0)</f>
        <v>0</v>
      </c>
      <c r="AK904" s="1">
        <f>IFERROR((Table1[[#This Row],[الكمية 
الفعلية
/م3]]-Table1[[#This Row],[الكمية 
المنتجة
/م3
 ]]),"")</f>
        <v>0.11745000000000005</v>
      </c>
      <c r="AU904" s="18"/>
      <c r="AV904" s="18"/>
      <c r="AW904" s="1"/>
      <c r="AX904" s="1"/>
      <c r="AY904" s="1"/>
      <c r="AZ904" s="1"/>
      <c r="BA904" s="1"/>
      <c r="BB904" s="1" t="e">
        <f t="shared" si="126"/>
        <v>#DIV/0!</v>
      </c>
      <c r="BC904" s="1"/>
      <c r="BD904" s="1" t="e">
        <f t="shared" si="128"/>
        <v>#DIV/0!</v>
      </c>
      <c r="BE904" s="1"/>
      <c r="BF904" s="33">
        <f t="shared" si="127"/>
        <v>0</v>
      </c>
      <c r="BG904" s="11" t="e">
        <f t="shared" si="122"/>
        <v>#DIV/0!</v>
      </c>
      <c r="CB904"/>
      <c r="CC904"/>
      <c r="CD904"/>
      <c r="CE904" s="83"/>
      <c r="CF904"/>
      <c r="CG904"/>
      <c r="CH904"/>
      <c r="CI904"/>
      <c r="CJ904"/>
      <c r="CK904"/>
      <c r="CL904"/>
      <c r="CM904"/>
      <c r="CN904"/>
      <c r="CO904"/>
      <c r="CP904"/>
    </row>
    <row r="905" spans="1:94" ht="22.5" customHeight="1">
      <c r="A905" s="22">
        <v>44257</v>
      </c>
      <c r="B905" s="3" t="str">
        <f>TEXT(Table1[[#This Row],[Date]],"dddd")</f>
        <v>الثلاثاء</v>
      </c>
      <c r="C905" s="3">
        <f>WEEKNUM(Table1[[#This Row],[Date]],16)</f>
        <v>10</v>
      </c>
      <c r="D905" s="3" t="str">
        <f>TEXT(Table1[[#This Row],[Date]],"mmmm")</f>
        <v>مارس</v>
      </c>
      <c r="E905" s="3" t="str">
        <f>TEXT(Table1[[#This Row],[Date]],"yyyy")</f>
        <v>2021</v>
      </c>
      <c r="F905" s="3" t="s">
        <v>9</v>
      </c>
      <c r="G905" s="3">
        <v>942</v>
      </c>
      <c r="H905" s="5" t="s">
        <v>240</v>
      </c>
      <c r="I905" s="3" t="s">
        <v>92</v>
      </c>
      <c r="J905" s="3">
        <f>IFERROR(VLOOKUP(Table1[[#This Row],[FoamType]],$CB$1:$CC$25,2,FALSE),0)</f>
        <v>0.6</v>
      </c>
      <c r="K905" s="3">
        <v>31</v>
      </c>
      <c r="L905" s="3">
        <v>9.5</v>
      </c>
      <c r="M905" s="3">
        <v>1.5</v>
      </c>
      <c r="Q905" s="15" t="s">
        <v>40</v>
      </c>
      <c r="R905" s="3">
        <v>300</v>
      </c>
      <c r="S905" s="3">
        <v>1.7</v>
      </c>
      <c r="T905" s="3">
        <f t="shared" si="123"/>
        <v>0.150195</v>
      </c>
      <c r="U905" s="4">
        <f t="shared" si="124"/>
        <v>0.132525</v>
      </c>
      <c r="X905" s="4">
        <f>IFERROR(   Table1[[#This Row],[البلوكات /م3]]+Table1[[#This Row],[البواقى
 المنصرفه
/م3]]-Table1[[#This Row],[البواقى
/م3]],0)</f>
        <v>0</v>
      </c>
      <c r="Y905" s="21">
        <f t="shared" si="125"/>
        <v>0</v>
      </c>
      <c r="AB905" s="15"/>
      <c r="AD905" s="9">
        <f>IFERROR((Table1[[#This Row],[إجمالى الإستهلاك
/م3]]-Table1[[#This Row],[الكمية 
المنتجة
/م3
 ]]),0)</f>
        <v>-0.132525</v>
      </c>
      <c r="AE905" s="29">
        <f>IFERROR((Table1[[#This Row],[الهالك
/م3]]/Table1[[#This Row],[إجمالى الإستهلاك
/م3]]),0)</f>
        <v>0</v>
      </c>
      <c r="AG905" s="5">
        <f>IFERROR((Table1[[#This Row],[عدد
البلوكات]]*0.12),"")</f>
        <v>0</v>
      </c>
      <c r="AH90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0.22087500000000002</v>
      </c>
      <c r="AJ905" s="59">
        <f>IFERROR(Table1[[#This Row],[Plan Hour]]/Table1[[#This Row],[ساعات
العمل
الفعلية]],0)</f>
        <v>0</v>
      </c>
      <c r="AK905" s="1">
        <f>IFERROR((Table1[[#This Row],[الكمية 
الفعلية
/م3]]-Table1[[#This Row],[الكمية 
المنتجة
/م3
 ]]),"")</f>
        <v>1.7669999999999991E-2</v>
      </c>
      <c r="AU905" s="18"/>
      <c r="AV905" s="18"/>
      <c r="AW905" s="1"/>
      <c r="AX905" s="1"/>
      <c r="AY905" s="1"/>
      <c r="AZ905" s="1"/>
      <c r="BA905" s="1"/>
      <c r="BB905" s="1" t="e">
        <f t="shared" si="126"/>
        <v>#DIV/0!</v>
      </c>
      <c r="BC905" s="1"/>
      <c r="BD905" s="1" t="e">
        <f t="shared" si="128"/>
        <v>#DIV/0!</v>
      </c>
      <c r="BE905" s="1"/>
      <c r="BF905" s="33">
        <f t="shared" si="127"/>
        <v>0</v>
      </c>
      <c r="BG905" s="11" t="e">
        <f t="shared" si="122"/>
        <v>#DIV/0!</v>
      </c>
      <c r="CB905"/>
      <c r="CC905"/>
      <c r="CD905"/>
      <c r="CE905" s="83"/>
      <c r="CF905"/>
      <c r="CG905"/>
      <c r="CH905"/>
      <c r="CI905"/>
      <c r="CJ905"/>
      <c r="CK905"/>
      <c r="CL905"/>
      <c r="CM905"/>
      <c r="CN905"/>
      <c r="CO905"/>
      <c r="CP905"/>
    </row>
    <row r="906" spans="1:94" ht="22.5" customHeight="1">
      <c r="A906" s="22">
        <v>44257</v>
      </c>
      <c r="B906" s="3" t="str">
        <f>TEXT(Table1[[#This Row],[Date]],"dddd")</f>
        <v>الثلاثاء</v>
      </c>
      <c r="C906" s="3">
        <f>WEEKNUM(Table1[[#This Row],[Date]],16)</f>
        <v>10</v>
      </c>
      <c r="D906" s="3" t="str">
        <f>TEXT(Table1[[#This Row],[Date]],"mmmm")</f>
        <v>مارس</v>
      </c>
      <c r="E906" s="3" t="str">
        <f>TEXT(Table1[[#This Row],[Date]],"yyyy")</f>
        <v>2021</v>
      </c>
      <c r="F906" s="3" t="s">
        <v>9</v>
      </c>
      <c r="G906" s="3">
        <v>913</v>
      </c>
      <c r="H906" s="5" t="s">
        <v>238</v>
      </c>
      <c r="I906" s="3" t="s">
        <v>255</v>
      </c>
      <c r="J906" s="3">
        <f>IFERROR(VLOOKUP(Table1[[#This Row],[FoamType]],$CB$1:$CC$25,2,FALSE),0)</f>
        <v>3.6</v>
      </c>
      <c r="K906" s="3">
        <v>40</v>
      </c>
      <c r="L906" s="3">
        <v>40</v>
      </c>
      <c r="M906" s="3">
        <v>32</v>
      </c>
      <c r="Q906" s="15" t="s">
        <v>6</v>
      </c>
      <c r="R906" s="3">
        <v>457</v>
      </c>
      <c r="S906" s="3">
        <v>32</v>
      </c>
      <c r="T906" s="3">
        <f t="shared" si="123"/>
        <v>23.398399999999999</v>
      </c>
      <c r="U906" s="4">
        <f t="shared" si="124"/>
        <v>23.398399999999999</v>
      </c>
      <c r="W906" s="4" t="s">
        <v>6</v>
      </c>
      <c r="X906" s="4">
        <f>IFERROR(   Table1[[#This Row],[البلوكات /م3]]+Table1[[#This Row],[البواقى
 المنصرفه
/م3]]-Table1[[#This Row],[البواقى
/م3]],0)</f>
        <v>36.160000000000004</v>
      </c>
      <c r="Y906" s="21">
        <f t="shared" si="125"/>
        <v>29.28</v>
      </c>
      <c r="Z906" s="3">
        <v>4</v>
      </c>
      <c r="AA906" s="12">
        <v>6.88</v>
      </c>
      <c r="AB906" s="15" t="s">
        <v>6</v>
      </c>
      <c r="AC906" s="20">
        <v>0</v>
      </c>
      <c r="AD906" s="9">
        <f>IFERROR((Table1[[#This Row],[إجمالى الإستهلاك
/م3]]-Table1[[#This Row],[الكمية 
المنتجة
/م3
 ]]),0)</f>
        <v>12.761600000000005</v>
      </c>
      <c r="AE906" s="29">
        <f>IFERROR((Table1[[#This Row],[الهالك
/م3]]/Table1[[#This Row],[إجمالى الإستهلاك
/م3]]),0)</f>
        <v>0.35292035398230098</v>
      </c>
      <c r="AG906" s="5">
        <f>IFERROR((Table1[[#This Row],[عدد
البلوكات]]*0.12),"")</f>
        <v>0.48</v>
      </c>
      <c r="AH90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6.4995555555555553</v>
      </c>
      <c r="AJ906" s="59">
        <f>IFERROR(Table1[[#This Row],[Plan Hour]]/Table1[[#This Row],[ساعات
العمل
الفعلية]],0)</f>
        <v>0</v>
      </c>
      <c r="AK906" s="1">
        <f>IFERROR((Table1[[#This Row],[الكمية 
الفعلية
/م3]]-Table1[[#This Row],[الكمية 
المنتجة
/م3
 ]]),"")</f>
        <v>0</v>
      </c>
      <c r="AU906" s="18"/>
      <c r="AV906" s="18"/>
      <c r="AW906" s="1"/>
      <c r="AX906" s="1"/>
      <c r="AY906" s="1"/>
      <c r="AZ906" s="1"/>
      <c r="BA906" s="1"/>
      <c r="BB906" s="1" t="e">
        <f t="shared" si="126"/>
        <v>#DIV/0!</v>
      </c>
      <c r="BC906" s="1"/>
      <c r="BD906" s="1" t="e">
        <f t="shared" si="128"/>
        <v>#DIV/0!</v>
      </c>
      <c r="BE906" s="1"/>
      <c r="BF906" s="33">
        <f t="shared" si="127"/>
        <v>0</v>
      </c>
      <c r="BG906" s="11" t="e">
        <f t="shared" si="122"/>
        <v>#DIV/0!</v>
      </c>
      <c r="CB906"/>
      <c r="CC906"/>
      <c r="CD906"/>
      <c r="CE906" s="83"/>
      <c r="CF906"/>
      <c r="CG906"/>
      <c r="CH906"/>
      <c r="CI906"/>
      <c r="CJ906"/>
      <c r="CK906"/>
      <c r="CL906"/>
      <c r="CM906"/>
      <c r="CN906"/>
      <c r="CO906"/>
      <c r="CP906"/>
    </row>
    <row r="907" spans="1:94" ht="22.5" customHeight="1">
      <c r="A907" s="22">
        <v>44257</v>
      </c>
      <c r="B907" s="3" t="str">
        <f>TEXT(Table1[[#This Row],[Date]],"dddd")</f>
        <v>الثلاثاء</v>
      </c>
      <c r="C907" s="3">
        <f>WEEKNUM(Table1[[#This Row],[Date]],16)</f>
        <v>10</v>
      </c>
      <c r="D907" s="3" t="str">
        <f>TEXT(Table1[[#This Row],[Date]],"mmmm")</f>
        <v>مارس</v>
      </c>
      <c r="E907" s="3" t="str">
        <f>TEXT(Table1[[#This Row],[Date]],"yyyy")</f>
        <v>2021</v>
      </c>
      <c r="F907" s="3" t="s">
        <v>9</v>
      </c>
      <c r="G907" s="3">
        <v>939</v>
      </c>
      <c r="H907" s="5" t="s">
        <v>206</v>
      </c>
      <c r="I907" s="3" t="s">
        <v>92</v>
      </c>
      <c r="J907" s="3">
        <f>IFERROR(VLOOKUP(Table1[[#This Row],[FoamType]],$CB$1:$CC$25,2,FALSE),0)</f>
        <v>0.6</v>
      </c>
      <c r="K907" s="3">
        <v>56</v>
      </c>
      <c r="L907" s="3">
        <v>38</v>
      </c>
      <c r="M907" s="3">
        <v>2</v>
      </c>
      <c r="Q907" s="15" t="s">
        <v>40</v>
      </c>
      <c r="R907" s="3">
        <v>3800</v>
      </c>
      <c r="S907" s="3">
        <v>2.2000000000000002</v>
      </c>
      <c r="T907" s="3">
        <f t="shared" si="123"/>
        <v>17.79008</v>
      </c>
      <c r="U907" s="4">
        <f t="shared" si="124"/>
        <v>16.172799999999999</v>
      </c>
      <c r="X907" s="4">
        <f>IFERROR(   Table1[[#This Row],[البلوكات /م3]]+Table1[[#This Row],[البواقى
 المنصرفه
/م3]]-Table1[[#This Row],[البواقى
/م3]],0)</f>
        <v>20.5</v>
      </c>
      <c r="Y907" s="21">
        <f t="shared" si="125"/>
        <v>0</v>
      </c>
      <c r="Z907" s="3">
        <v>0</v>
      </c>
      <c r="AA907" s="12">
        <v>20.5</v>
      </c>
      <c r="AB907" s="15">
        <v>8</v>
      </c>
      <c r="AC907" s="20">
        <v>0</v>
      </c>
      <c r="AD907" s="9">
        <f>IFERROR((Table1[[#This Row],[إجمالى الإستهلاك
/م3]]-Table1[[#This Row],[الكمية 
المنتجة
/م3
 ]]),0)</f>
        <v>4.3272000000000013</v>
      </c>
      <c r="AE907" s="29">
        <f>IFERROR((Table1[[#This Row],[الهالك
/م3]]/Table1[[#This Row],[إجمالى الإستهلاك
/م3]]),0)</f>
        <v>0.21108292682926835</v>
      </c>
      <c r="AG907" s="5">
        <f>IFERROR((Table1[[#This Row],[عدد
البلوكات]]*0.12),"")</f>
        <v>0</v>
      </c>
      <c r="AH90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26.954666666666665</v>
      </c>
      <c r="AJ907" s="59">
        <f>IFERROR(Table1[[#This Row],[Plan Hour]]/Table1[[#This Row],[ساعات
العمل
الفعلية]],0)</f>
        <v>0</v>
      </c>
      <c r="AK907" s="1">
        <f>IFERROR((Table1[[#This Row],[الكمية 
الفعلية
/م3]]-Table1[[#This Row],[الكمية 
المنتجة
/م3
 ]]),"")</f>
        <v>1.6172800000000009</v>
      </c>
      <c r="AU907" s="18"/>
      <c r="AV907" s="18"/>
      <c r="AW907" s="1"/>
      <c r="AX907" s="1"/>
      <c r="AY907" s="1"/>
      <c r="AZ907" s="1"/>
      <c r="BA907" s="1"/>
      <c r="BB907" s="1" t="e">
        <f t="shared" si="126"/>
        <v>#DIV/0!</v>
      </c>
      <c r="BC907" s="1"/>
      <c r="BD907" s="1" t="e">
        <f t="shared" si="128"/>
        <v>#DIV/0!</v>
      </c>
      <c r="BE907" s="1"/>
      <c r="BF907" s="33">
        <f t="shared" si="127"/>
        <v>0</v>
      </c>
      <c r="BG907" s="11" t="e">
        <f t="shared" si="122"/>
        <v>#DIV/0!</v>
      </c>
      <c r="CB907"/>
      <c r="CC907"/>
      <c r="CD907"/>
      <c r="CE907" s="83"/>
      <c r="CF907"/>
      <c r="CG907"/>
      <c r="CH907"/>
      <c r="CI907"/>
      <c r="CJ907"/>
      <c r="CK907"/>
      <c r="CL907"/>
      <c r="CM907"/>
      <c r="CN907"/>
      <c r="CO907"/>
      <c r="CP907"/>
    </row>
    <row r="908" spans="1:94" ht="22.5" customHeight="1">
      <c r="A908" s="22">
        <v>44257</v>
      </c>
      <c r="B908" s="3" t="str">
        <f>TEXT(Table1[[#This Row],[Date]],"dddd")</f>
        <v>الثلاثاء</v>
      </c>
      <c r="C908" s="3">
        <f>WEEKNUM(Table1[[#This Row],[Date]],16)</f>
        <v>10</v>
      </c>
      <c r="D908" s="3" t="str">
        <f>TEXT(Table1[[#This Row],[Date]],"mmmm")</f>
        <v>مارس</v>
      </c>
      <c r="E908" s="3" t="str">
        <f>TEXT(Table1[[#This Row],[Date]],"yyyy")</f>
        <v>2021</v>
      </c>
      <c r="F908" s="3" t="s">
        <v>9</v>
      </c>
      <c r="G908" s="3">
        <v>955</v>
      </c>
      <c r="H908" s="5" t="s">
        <v>206</v>
      </c>
      <c r="I908" s="3" t="s">
        <v>92</v>
      </c>
      <c r="J908" s="3">
        <f>IFERROR(VLOOKUP(Table1[[#This Row],[FoamType]],$CB$1:$CC$25,2,FALSE),0)</f>
        <v>0.6</v>
      </c>
      <c r="K908" s="3">
        <v>51</v>
      </c>
      <c r="L908" s="3">
        <v>34.5</v>
      </c>
      <c r="M908" s="3">
        <v>1.5</v>
      </c>
      <c r="Q908" s="15" t="s">
        <v>40</v>
      </c>
      <c r="R908" s="3">
        <v>1500</v>
      </c>
      <c r="S908" s="3">
        <v>1.7</v>
      </c>
      <c r="T908" s="3">
        <f t="shared" si="123"/>
        <v>4.4867249999999999</v>
      </c>
      <c r="U908" s="4">
        <f t="shared" si="124"/>
        <v>3.9588749999999999</v>
      </c>
      <c r="X908" s="4">
        <f>IFERROR(   Table1[[#This Row],[البلوكات /م3]]+Table1[[#This Row],[البواقى
 المنصرفه
/م3]]-Table1[[#This Row],[البواقى
/م3]],0)</f>
        <v>0</v>
      </c>
      <c r="Y908" s="21">
        <f t="shared" si="125"/>
        <v>0</v>
      </c>
      <c r="AB908" s="15"/>
      <c r="AD908" s="9">
        <f>IFERROR((Table1[[#This Row],[إجمالى الإستهلاك
/م3]]-Table1[[#This Row],[الكمية 
المنتجة
/م3
 ]]),0)</f>
        <v>-3.9588749999999999</v>
      </c>
      <c r="AE908" s="29">
        <f>IFERROR((Table1[[#This Row],[الهالك
/م3]]/Table1[[#This Row],[إجمالى الإستهلاك
/م3]]),0)</f>
        <v>0</v>
      </c>
      <c r="AG908" s="5">
        <f>IFERROR((Table1[[#This Row],[عدد
البلوكات]]*0.12),"")</f>
        <v>0</v>
      </c>
      <c r="AH90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6.5981250000000005</v>
      </c>
      <c r="AJ908" s="59">
        <f>IFERROR(Table1[[#This Row],[Plan Hour]]/Table1[[#This Row],[ساعات
العمل
الفعلية]],0)</f>
        <v>0</v>
      </c>
      <c r="AK908" s="1">
        <f>IFERROR((Table1[[#This Row],[الكمية 
الفعلية
/م3]]-Table1[[#This Row],[الكمية 
المنتجة
/م3
 ]]),"")</f>
        <v>0.52784999999999993</v>
      </c>
      <c r="AU908" s="18"/>
      <c r="AV908" s="18"/>
      <c r="AW908" s="1"/>
      <c r="AX908" s="1"/>
      <c r="AY908" s="1"/>
      <c r="AZ908" s="1"/>
      <c r="BA908" s="1"/>
      <c r="BB908" s="1" t="e">
        <f t="shared" si="126"/>
        <v>#DIV/0!</v>
      </c>
      <c r="BC908" s="1"/>
      <c r="BD908" s="1" t="e">
        <f t="shared" si="128"/>
        <v>#DIV/0!</v>
      </c>
      <c r="BE908" s="1"/>
      <c r="BF908" s="33">
        <f t="shared" si="127"/>
        <v>0</v>
      </c>
      <c r="BG908" s="11" t="e">
        <f t="shared" si="122"/>
        <v>#DIV/0!</v>
      </c>
      <c r="CB908"/>
      <c r="CC908"/>
      <c r="CD908"/>
      <c r="CE908" s="83"/>
      <c r="CF908"/>
      <c r="CG908"/>
      <c r="CH908"/>
      <c r="CI908"/>
      <c r="CJ908"/>
      <c r="CK908"/>
      <c r="CL908"/>
      <c r="CM908"/>
      <c r="CN908"/>
      <c r="CO908"/>
      <c r="CP908"/>
    </row>
    <row r="909" spans="1:94" ht="22.5" customHeight="1">
      <c r="A909" s="22">
        <v>44257</v>
      </c>
      <c r="B909" s="3" t="str">
        <f>TEXT(Table1[[#This Row],[Date]],"dddd")</f>
        <v>الثلاثاء</v>
      </c>
      <c r="C909" s="3">
        <f>WEEKNUM(Table1[[#This Row],[Date]],16)</f>
        <v>10</v>
      </c>
      <c r="D909" s="3" t="str">
        <f>TEXT(Table1[[#This Row],[Date]],"mmmm")</f>
        <v>مارس</v>
      </c>
      <c r="E909" s="3" t="str">
        <f>TEXT(Table1[[#This Row],[Date]],"yyyy")</f>
        <v>2021</v>
      </c>
      <c r="F909" s="3" t="s">
        <v>9</v>
      </c>
      <c r="G909" s="3">
        <v>974</v>
      </c>
      <c r="H909" s="5" t="s">
        <v>241</v>
      </c>
      <c r="I909" s="3" t="s">
        <v>92</v>
      </c>
      <c r="J909" s="3">
        <f>IFERROR(VLOOKUP(Table1[[#This Row],[FoamType]],$CB$1:$CC$25,2,FALSE),0)</f>
        <v>0.6</v>
      </c>
      <c r="K909" s="3">
        <v>65</v>
      </c>
      <c r="L909" s="3">
        <v>5</v>
      </c>
      <c r="M909" s="3">
        <v>2</v>
      </c>
      <c r="Q909" s="15">
        <v>10</v>
      </c>
      <c r="R909" s="3">
        <v>1540</v>
      </c>
      <c r="S909" s="3">
        <v>2.2000000000000002</v>
      </c>
      <c r="T909" s="3">
        <f t="shared" si="123"/>
        <v>1.1011</v>
      </c>
      <c r="U909" s="4">
        <f t="shared" si="124"/>
        <v>1.0009999999999999</v>
      </c>
      <c r="X909" s="4">
        <f>IFERROR(   Table1[[#This Row],[البلوكات /م3]]+Table1[[#This Row],[البواقى
 المنصرفه
/م3]]-Table1[[#This Row],[البواقى
/م3]],0)</f>
        <v>1.2</v>
      </c>
      <c r="Y909" s="21">
        <f t="shared" si="125"/>
        <v>0</v>
      </c>
      <c r="AA909" s="12">
        <v>1.2</v>
      </c>
      <c r="AB909" s="15">
        <v>10</v>
      </c>
      <c r="AC909" s="20">
        <v>0</v>
      </c>
      <c r="AD909" s="9">
        <f>IFERROR((Table1[[#This Row],[إجمالى الإستهلاك
/م3]]-Table1[[#This Row],[الكمية 
المنتجة
/م3
 ]]),0)</f>
        <v>0.19900000000000007</v>
      </c>
      <c r="AE909" s="29">
        <f>IFERROR((Table1[[#This Row],[الهالك
/م3]]/Table1[[#This Row],[إجمالى الإستهلاك
/م3]]),0)</f>
        <v>0.16583333333333339</v>
      </c>
      <c r="AG909" s="5">
        <f>IFERROR((Table1[[#This Row],[عدد
البلوكات]]*0.12),"")</f>
        <v>0</v>
      </c>
      <c r="AH90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1.6683333333333332</v>
      </c>
      <c r="AJ909" s="59">
        <f>IFERROR(Table1[[#This Row],[Plan Hour]]/Table1[[#This Row],[ساعات
العمل
الفعلية]],0)</f>
        <v>0</v>
      </c>
      <c r="AK909" s="1">
        <f>IFERROR((Table1[[#This Row],[الكمية 
الفعلية
/م3]]-Table1[[#This Row],[الكمية 
المنتجة
/م3
 ]]),"")</f>
        <v>0.10010000000000008</v>
      </c>
      <c r="AU909" s="18"/>
      <c r="AV909" s="18"/>
      <c r="AW909" s="1"/>
      <c r="AX909" s="1"/>
      <c r="AY909" s="1"/>
      <c r="AZ909" s="1"/>
      <c r="BA909" s="1"/>
      <c r="BB909" s="1" t="e">
        <f t="shared" si="126"/>
        <v>#DIV/0!</v>
      </c>
      <c r="BC909" s="1"/>
      <c r="BD909" s="1" t="e">
        <f t="shared" si="128"/>
        <v>#DIV/0!</v>
      </c>
      <c r="BE909" s="1"/>
      <c r="BF909" s="33">
        <f t="shared" si="127"/>
        <v>0</v>
      </c>
      <c r="BG909" s="11" t="e">
        <f t="shared" si="122"/>
        <v>#DIV/0!</v>
      </c>
      <c r="CB909"/>
      <c r="CC909"/>
      <c r="CD909"/>
      <c r="CE909" s="83"/>
      <c r="CF909"/>
      <c r="CG909"/>
      <c r="CH909"/>
      <c r="CI909"/>
      <c r="CJ909"/>
      <c r="CK909"/>
      <c r="CL909"/>
      <c r="CM909"/>
      <c r="CN909"/>
      <c r="CO909"/>
      <c r="CP909"/>
    </row>
    <row r="910" spans="1:94" ht="22.5" customHeight="1">
      <c r="A910" s="22">
        <v>44257</v>
      </c>
      <c r="B910" s="3" t="str">
        <f>TEXT(Table1[[#This Row],[Date]],"dddd")</f>
        <v>الثلاثاء</v>
      </c>
      <c r="C910" s="3">
        <f>WEEKNUM(Table1[[#This Row],[Date]],16)</f>
        <v>10</v>
      </c>
      <c r="D910" s="3" t="str">
        <f>TEXT(Table1[[#This Row],[Date]],"mmmm")</f>
        <v>مارس</v>
      </c>
      <c r="E910" s="3" t="str">
        <f>TEXT(Table1[[#This Row],[Date]],"yyyy")</f>
        <v>2021</v>
      </c>
      <c r="F910" s="3" t="s">
        <v>9</v>
      </c>
      <c r="G910" s="3">
        <v>967</v>
      </c>
      <c r="H910" s="5" t="s">
        <v>239</v>
      </c>
      <c r="I910" s="3" t="s">
        <v>92</v>
      </c>
      <c r="J910" s="3">
        <f>IFERROR(VLOOKUP(Table1[[#This Row],[FoamType]],$CB$1:$CC$25,2,FALSE),0)</f>
        <v>0.6</v>
      </c>
      <c r="K910" s="3">
        <v>90</v>
      </c>
      <c r="L910" s="3">
        <v>50</v>
      </c>
      <c r="M910" s="3">
        <v>1.5</v>
      </c>
      <c r="Q910" s="15" t="s">
        <v>40</v>
      </c>
      <c r="R910" s="3">
        <v>150</v>
      </c>
      <c r="S910" s="3">
        <v>1.7</v>
      </c>
      <c r="T910" s="3">
        <f t="shared" si="123"/>
        <v>1.1475</v>
      </c>
      <c r="U910" s="4">
        <f t="shared" si="124"/>
        <v>1.0125</v>
      </c>
      <c r="X910" s="4">
        <f>IFERROR(   Table1[[#This Row],[البلوكات /م3]]+Table1[[#This Row],[البواقى
 المنصرفه
/م3]]-Table1[[#This Row],[البواقى
/م3]],0)</f>
        <v>2.23</v>
      </c>
      <c r="Y910" s="21">
        <f t="shared" si="125"/>
        <v>0</v>
      </c>
      <c r="Z910" s="3">
        <v>0</v>
      </c>
      <c r="AA910" s="12">
        <v>2.23</v>
      </c>
      <c r="AB910" s="15">
        <v>8</v>
      </c>
      <c r="AC910" s="20">
        <v>0</v>
      </c>
      <c r="AD910" s="9">
        <f>IFERROR((Table1[[#This Row],[إجمالى الإستهلاك
/م3]]-Table1[[#This Row],[الكمية 
المنتجة
/م3
 ]]),0)</f>
        <v>1.2175</v>
      </c>
      <c r="AE910" s="29">
        <f>IFERROR((Table1[[#This Row],[الهالك
/م3]]/Table1[[#This Row],[إجمالى الإستهلاك
/م3]]),0)</f>
        <v>0.54596412556053808</v>
      </c>
      <c r="AG910" s="5">
        <f>IFERROR((Table1[[#This Row],[عدد
البلوكات]]*0.12),"")</f>
        <v>0</v>
      </c>
      <c r="AH91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1.6875</v>
      </c>
      <c r="AJ910" s="59">
        <f>IFERROR(Table1[[#This Row],[Plan Hour]]/Table1[[#This Row],[ساعات
العمل
الفعلية]],0)</f>
        <v>0</v>
      </c>
      <c r="AK910" s="1">
        <f>IFERROR((Table1[[#This Row],[الكمية 
الفعلية
/م3]]-Table1[[#This Row],[الكمية 
المنتجة
/م3
 ]]),"")</f>
        <v>0.13500000000000001</v>
      </c>
      <c r="AU910" s="18"/>
      <c r="AV910" s="18"/>
      <c r="AW910" s="1"/>
      <c r="AX910" s="1"/>
      <c r="AY910" s="1"/>
      <c r="AZ910" s="1"/>
      <c r="BA910" s="1"/>
      <c r="BB910" s="1" t="e">
        <f t="shared" si="126"/>
        <v>#DIV/0!</v>
      </c>
      <c r="BC910" s="1"/>
      <c r="BD910" s="1" t="e">
        <f t="shared" si="128"/>
        <v>#DIV/0!</v>
      </c>
      <c r="BE910" s="1"/>
      <c r="BF910" s="33">
        <f t="shared" si="127"/>
        <v>0</v>
      </c>
      <c r="BG910" s="11" t="e">
        <f t="shared" si="122"/>
        <v>#DIV/0!</v>
      </c>
      <c r="CB910"/>
      <c r="CC910"/>
      <c r="CD910"/>
      <c r="CE910" s="83"/>
      <c r="CF910"/>
      <c r="CG910"/>
      <c r="CH910"/>
      <c r="CI910"/>
      <c r="CJ910"/>
      <c r="CK910"/>
      <c r="CL910"/>
      <c r="CM910"/>
      <c r="CN910"/>
      <c r="CO910"/>
      <c r="CP910"/>
    </row>
    <row r="911" spans="1:94" ht="22.5" customHeight="1">
      <c r="A911" s="22">
        <v>44257</v>
      </c>
      <c r="B911" s="3" t="str">
        <f>TEXT(Table1[[#This Row],[Date]],"dddd")</f>
        <v>الثلاثاء</v>
      </c>
      <c r="C911" s="3">
        <f>WEEKNUM(Table1[[#This Row],[Date]],16)</f>
        <v>10</v>
      </c>
      <c r="D911" s="3" t="str">
        <f>TEXT(Table1[[#This Row],[Date]],"mmmm")</f>
        <v>مارس</v>
      </c>
      <c r="E911" s="3" t="str">
        <f>TEXT(Table1[[#This Row],[Date]],"yyyy")</f>
        <v>2021</v>
      </c>
      <c r="F911" s="3" t="s">
        <v>9</v>
      </c>
      <c r="G911" s="3">
        <v>967</v>
      </c>
      <c r="H911" s="5" t="s">
        <v>239</v>
      </c>
      <c r="I911" s="3" t="s">
        <v>92</v>
      </c>
      <c r="J911" s="3">
        <f>IFERROR(VLOOKUP(Table1[[#This Row],[FoamType]],$CB$1:$CC$25,2,FALSE),0)</f>
        <v>0.6</v>
      </c>
      <c r="K911" s="3">
        <v>60</v>
      </c>
      <c r="L911" s="3">
        <v>20</v>
      </c>
      <c r="M911" s="3">
        <v>1.5</v>
      </c>
      <c r="Q911" s="15" t="s">
        <v>40</v>
      </c>
      <c r="R911" s="3">
        <v>400</v>
      </c>
      <c r="S911" s="3">
        <v>1.7</v>
      </c>
      <c r="T911" s="3">
        <f t="shared" si="123"/>
        <v>0.81599999999999995</v>
      </c>
      <c r="U911" s="4">
        <f t="shared" si="124"/>
        <v>0.72</v>
      </c>
      <c r="X911" s="4">
        <f>IFERROR(   Table1[[#This Row],[البلوكات /م3]]+Table1[[#This Row],[البواقى
 المنصرفه
/م3]]-Table1[[#This Row],[البواقى
/م3]],0)</f>
        <v>0</v>
      </c>
      <c r="Y911" s="21">
        <f t="shared" si="125"/>
        <v>0</v>
      </c>
      <c r="AB911" s="15"/>
      <c r="AD911" s="9">
        <f>IFERROR((Table1[[#This Row],[إجمالى الإستهلاك
/م3]]-Table1[[#This Row],[الكمية 
المنتجة
/م3
 ]]),0)</f>
        <v>-0.72</v>
      </c>
      <c r="AE911" s="29">
        <f>IFERROR((Table1[[#This Row],[الهالك
/م3]]/Table1[[#This Row],[إجمالى الإستهلاك
/م3]]),0)</f>
        <v>0</v>
      </c>
      <c r="AG911" s="5">
        <f>IFERROR((Table1[[#This Row],[عدد
البلوكات]]*0.12),"")</f>
        <v>0</v>
      </c>
      <c r="AH91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</v>
      </c>
      <c r="AJ911" s="59">
        <f>IFERROR(Table1[[#This Row],[Plan Hour]]/Table1[[#This Row],[ساعات
العمل
الفعلية]],0)</f>
        <v>0</v>
      </c>
      <c r="AK911" s="1">
        <f>IFERROR((Table1[[#This Row],[الكمية 
الفعلية
/م3]]-Table1[[#This Row],[الكمية 
المنتجة
/م3
 ]]),"")</f>
        <v>9.5999999999999974E-2</v>
      </c>
      <c r="AU911" s="18"/>
      <c r="AV911" s="18"/>
      <c r="AW911" s="1"/>
      <c r="AX911" s="1"/>
      <c r="AY911" s="1"/>
      <c r="AZ911" s="1"/>
      <c r="BA911" s="1"/>
      <c r="BB911" s="1" t="e">
        <f t="shared" si="126"/>
        <v>#DIV/0!</v>
      </c>
      <c r="BC911" s="1"/>
      <c r="BD911" s="1" t="e">
        <f t="shared" si="128"/>
        <v>#DIV/0!</v>
      </c>
      <c r="BE911" s="1"/>
      <c r="BF911" s="33">
        <f t="shared" si="127"/>
        <v>0</v>
      </c>
      <c r="BG911" s="11" t="e">
        <f t="shared" si="122"/>
        <v>#DIV/0!</v>
      </c>
      <c r="CB911"/>
      <c r="CC911"/>
      <c r="CD911"/>
      <c r="CE911" s="83"/>
      <c r="CF911"/>
      <c r="CG911"/>
      <c r="CH911"/>
      <c r="CI911"/>
      <c r="CJ911"/>
      <c r="CK911"/>
      <c r="CL911"/>
      <c r="CM911"/>
      <c r="CN911"/>
      <c r="CO911"/>
      <c r="CP911"/>
    </row>
    <row r="912" spans="1:94" ht="22.5" customHeight="1">
      <c r="A912" s="22">
        <v>44257</v>
      </c>
      <c r="B912" s="3" t="str">
        <f>TEXT(Table1[[#This Row],[Date]],"dddd")</f>
        <v>الثلاثاء</v>
      </c>
      <c r="C912" s="3">
        <f>WEEKNUM(Table1[[#This Row],[Date]],16)</f>
        <v>10</v>
      </c>
      <c r="D912" s="3" t="str">
        <f>TEXT(Table1[[#This Row],[Date]],"mmmm")</f>
        <v>مارس</v>
      </c>
      <c r="E912" s="3" t="str">
        <f>TEXT(Table1[[#This Row],[Date]],"yyyy")</f>
        <v>2021</v>
      </c>
      <c r="F912" s="3" t="s">
        <v>9</v>
      </c>
      <c r="G912" s="3">
        <v>942</v>
      </c>
      <c r="H912" s="5" t="s">
        <v>240</v>
      </c>
      <c r="I912" s="3" t="s">
        <v>92</v>
      </c>
      <c r="J912" s="3">
        <f>IFERROR(VLOOKUP(Table1[[#This Row],[FoamType]],$CB$1:$CC$25,2,FALSE),0)</f>
        <v>0.6</v>
      </c>
      <c r="K912" s="3">
        <v>100</v>
      </c>
      <c r="L912" s="3">
        <v>39</v>
      </c>
      <c r="M912" s="3">
        <v>1.5</v>
      </c>
      <c r="Q912" s="15" t="s">
        <v>40</v>
      </c>
      <c r="R912" s="3">
        <v>100</v>
      </c>
      <c r="S912" s="3">
        <v>1.7</v>
      </c>
      <c r="T912" s="3">
        <f t="shared" si="123"/>
        <v>0.66300000000000003</v>
      </c>
      <c r="U912" s="4">
        <f t="shared" si="124"/>
        <v>0.58499999999999996</v>
      </c>
      <c r="X912" s="4">
        <f>IFERROR(   Table1[[#This Row],[البلوكات /م3]]+Table1[[#This Row],[البواقى
 المنصرفه
/م3]]-Table1[[#This Row],[البواقى
/م3]],0)</f>
        <v>0</v>
      </c>
      <c r="Y912" s="21">
        <f t="shared" si="125"/>
        <v>0</v>
      </c>
      <c r="AB912" s="15"/>
      <c r="AD912" s="9">
        <f>IFERROR((Table1[[#This Row],[إجمالى الإستهلاك
/م3]]-Table1[[#This Row],[الكمية 
المنتجة
/م3
 ]]),0)</f>
        <v>-0.58499999999999996</v>
      </c>
      <c r="AE912" s="29">
        <f>IFERROR((Table1[[#This Row],[الهالك
/م3]]/Table1[[#This Row],[إجمالى الإستهلاك
/م3]]),0)</f>
        <v>0</v>
      </c>
      <c r="AG912" s="5">
        <f>IFERROR((Table1[[#This Row],[عدد
البلوكات]]*0.12),"")</f>
        <v>0</v>
      </c>
      <c r="AH9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0.97499999999999998</v>
      </c>
      <c r="AJ912" s="59">
        <f>IFERROR(Table1[[#This Row],[Plan Hour]]/Table1[[#This Row],[ساعات
العمل
الفعلية]],0)</f>
        <v>0</v>
      </c>
      <c r="AK912" s="1">
        <f>IFERROR((Table1[[#This Row],[الكمية 
الفعلية
/م3]]-Table1[[#This Row],[الكمية 
المنتجة
/م3
 ]]),"")</f>
        <v>7.8000000000000069E-2</v>
      </c>
      <c r="AU912" s="18"/>
      <c r="AV912" s="18"/>
      <c r="AW912" s="1"/>
      <c r="AX912" s="1"/>
      <c r="AY912" s="1"/>
      <c r="AZ912" s="1"/>
      <c r="BA912" s="1"/>
      <c r="BB912" s="1" t="e">
        <f t="shared" si="126"/>
        <v>#DIV/0!</v>
      </c>
      <c r="BC912" s="1"/>
      <c r="BD912" s="1" t="e">
        <f t="shared" si="128"/>
        <v>#DIV/0!</v>
      </c>
      <c r="BE912" s="1"/>
      <c r="BF912" s="33">
        <f t="shared" si="127"/>
        <v>0</v>
      </c>
      <c r="BG912" s="11" t="e">
        <f t="shared" si="122"/>
        <v>#DIV/0!</v>
      </c>
      <c r="CB912"/>
      <c r="CC912"/>
      <c r="CD912"/>
      <c r="CE912" s="83"/>
      <c r="CF912"/>
      <c r="CG912"/>
      <c r="CH912"/>
      <c r="CI912"/>
      <c r="CJ912"/>
      <c r="CK912"/>
      <c r="CL912"/>
      <c r="CM912"/>
      <c r="CN912"/>
      <c r="CO912"/>
      <c r="CP912"/>
    </row>
    <row r="913" spans="1:94" ht="22.5" customHeight="1">
      <c r="A913" s="22">
        <v>44257</v>
      </c>
      <c r="B913" s="3" t="str">
        <f>TEXT(Table1[[#This Row],[Date]],"dddd")</f>
        <v>الثلاثاء</v>
      </c>
      <c r="C913" s="3">
        <f>WEEKNUM(Table1[[#This Row],[Date]],16)</f>
        <v>10</v>
      </c>
      <c r="D913" s="3" t="str">
        <f>TEXT(Table1[[#This Row],[Date]],"mmmm")</f>
        <v>مارس</v>
      </c>
      <c r="E913" s="3" t="str">
        <f>TEXT(Table1[[#This Row],[Date]],"yyyy")</f>
        <v>2021</v>
      </c>
      <c r="F913" s="3" t="s">
        <v>9</v>
      </c>
      <c r="G913" s="3">
        <v>942</v>
      </c>
      <c r="H913" s="5" t="s">
        <v>240</v>
      </c>
      <c r="I913" s="3" t="s">
        <v>92</v>
      </c>
      <c r="J913" s="3">
        <f>IFERROR(VLOOKUP(Table1[[#This Row],[FoamType]],$CB$1:$CC$25,2,FALSE),0)</f>
        <v>0.6</v>
      </c>
      <c r="K913" s="3">
        <v>92</v>
      </c>
      <c r="L913" s="3">
        <v>38</v>
      </c>
      <c r="M913" s="3">
        <v>1.5</v>
      </c>
      <c r="Q913" s="15" t="s">
        <v>40</v>
      </c>
      <c r="R913" s="3">
        <v>100</v>
      </c>
      <c r="S913" s="3">
        <v>1.7</v>
      </c>
      <c r="T913" s="3">
        <f t="shared" si="123"/>
        <v>0.59431999999999996</v>
      </c>
      <c r="U913" s="4">
        <f t="shared" si="124"/>
        <v>0.52439999999999998</v>
      </c>
      <c r="X913" s="4">
        <f>IFERROR(   Table1[[#This Row],[البلوكات /م3]]+Table1[[#This Row],[البواقى
 المنصرفه
/م3]]-Table1[[#This Row],[البواقى
/م3]],0)</f>
        <v>0</v>
      </c>
      <c r="Y913" s="21">
        <f t="shared" si="125"/>
        <v>0</v>
      </c>
      <c r="AB913" s="15"/>
      <c r="AD913" s="9">
        <f>IFERROR((Table1[[#This Row],[إجمالى الإستهلاك
/م3]]-Table1[[#This Row],[الكمية 
المنتجة
/م3
 ]]),0)</f>
        <v>-0.52439999999999998</v>
      </c>
      <c r="AE913" s="29">
        <f>IFERROR((Table1[[#This Row],[الهالك
/م3]]/Table1[[#This Row],[إجمالى الإستهلاك
/م3]]),0)</f>
        <v>0</v>
      </c>
      <c r="AG913" s="5">
        <f>IFERROR((Table1[[#This Row],[عدد
البلوكات]]*0.12),"")</f>
        <v>0</v>
      </c>
      <c r="AH91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0.874</v>
      </c>
      <c r="AJ913" s="59">
        <f>IFERROR(Table1[[#This Row],[Plan Hour]]/Table1[[#This Row],[ساعات
العمل
الفعلية]],0)</f>
        <v>0</v>
      </c>
      <c r="AK913" s="1">
        <f>IFERROR((Table1[[#This Row],[الكمية 
الفعلية
/م3]]-Table1[[#This Row],[الكمية 
المنتجة
/م3
 ]]),"")</f>
        <v>6.9919999999999982E-2</v>
      </c>
      <c r="AU913" s="18"/>
      <c r="AV913" s="18"/>
      <c r="AW913" s="1"/>
      <c r="AX913" s="1"/>
      <c r="AY913" s="1"/>
      <c r="AZ913" s="1"/>
      <c r="BA913" s="1"/>
      <c r="BB913" s="1" t="e">
        <f t="shared" si="126"/>
        <v>#DIV/0!</v>
      </c>
      <c r="BC913" s="1"/>
      <c r="BD913" s="1" t="e">
        <f t="shared" si="128"/>
        <v>#DIV/0!</v>
      </c>
      <c r="BE913" s="1"/>
      <c r="BF913" s="33">
        <f t="shared" si="127"/>
        <v>0</v>
      </c>
      <c r="BG913" s="11" t="e">
        <f t="shared" si="122"/>
        <v>#DIV/0!</v>
      </c>
      <c r="CB913"/>
      <c r="CC913"/>
      <c r="CD913"/>
      <c r="CE913" s="83"/>
      <c r="CF913"/>
      <c r="CG913"/>
      <c r="CH913"/>
      <c r="CI913"/>
      <c r="CJ913"/>
      <c r="CK913"/>
      <c r="CL913"/>
      <c r="CM913"/>
      <c r="CN913"/>
      <c r="CO913"/>
      <c r="CP913"/>
    </row>
    <row r="914" spans="1:94" ht="22.5" customHeight="1">
      <c r="A914" s="22">
        <v>44257</v>
      </c>
      <c r="B914" s="3" t="str">
        <f>TEXT(Table1[[#This Row],[Date]],"dddd")</f>
        <v>الثلاثاء</v>
      </c>
      <c r="C914" s="3">
        <f>WEEKNUM(Table1[[#This Row],[Date]],16)</f>
        <v>10</v>
      </c>
      <c r="D914" s="3" t="str">
        <f>TEXT(Table1[[#This Row],[Date]],"mmmm")</f>
        <v>مارس</v>
      </c>
      <c r="E914" s="3" t="str">
        <f>TEXT(Table1[[#This Row],[Date]],"yyyy")</f>
        <v>2021</v>
      </c>
      <c r="F914" s="3" t="s">
        <v>9</v>
      </c>
      <c r="G914" s="3">
        <v>787</v>
      </c>
      <c r="H914" s="5" t="s">
        <v>99</v>
      </c>
      <c r="I914" s="3" t="s">
        <v>94</v>
      </c>
      <c r="J914" s="3">
        <f>IFERROR(VLOOKUP(Table1[[#This Row],[FoamType]],$CB$1:$CC$25,2,FALSE),0)</f>
        <v>0.02</v>
      </c>
      <c r="K914" s="3">
        <v>1200</v>
      </c>
      <c r="L914" s="3">
        <v>300</v>
      </c>
      <c r="M914" s="3">
        <v>100</v>
      </c>
      <c r="Q914" s="15" t="s">
        <v>5</v>
      </c>
      <c r="R914" s="3">
        <v>0.75</v>
      </c>
      <c r="S914" s="3">
        <v>100</v>
      </c>
      <c r="T914" s="3">
        <f t="shared" si="123"/>
        <v>27</v>
      </c>
      <c r="U914" s="4">
        <f t="shared" si="124"/>
        <v>27</v>
      </c>
      <c r="W914" s="4" t="s">
        <v>5</v>
      </c>
      <c r="X914" s="4">
        <f>IFERROR(   Table1[[#This Row],[البلوكات /م3]]+Table1[[#This Row],[البواقى
 المنصرفه
/م3]]-Table1[[#This Row],[البواقى
/م3]],0)</f>
        <v>27.32</v>
      </c>
      <c r="Y914" s="21">
        <f t="shared" si="125"/>
        <v>14.64</v>
      </c>
      <c r="Z914" s="3">
        <v>2</v>
      </c>
      <c r="AA914" s="12">
        <v>15</v>
      </c>
      <c r="AB914" s="15" t="s">
        <v>5</v>
      </c>
      <c r="AC914" s="20">
        <v>2.3199999999999998</v>
      </c>
      <c r="AD914" s="9">
        <f>IFERROR((Table1[[#This Row],[إجمالى الإستهلاك
/م3]]-Table1[[#This Row],[الكمية 
المنتجة
/م3
 ]]),0)</f>
        <v>0.32000000000000028</v>
      </c>
      <c r="AE914" s="29">
        <f>IFERROR((Table1[[#This Row],[الهالك
/م3]]/Table1[[#This Row],[إجمالى الإستهلاك
/م3]]),0)</f>
        <v>1.1713030746705721E-2</v>
      </c>
      <c r="AG914" s="5">
        <f>IFERROR((Table1[[#This Row],[عدد
البلوكات]]*0.12),"")</f>
        <v>0.24</v>
      </c>
      <c r="AH91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37.5</v>
      </c>
      <c r="AJ914" s="59">
        <f>IFERROR(Table1[[#This Row],[Plan Hour]]/Table1[[#This Row],[ساعات
العمل
الفعلية]],0)</f>
        <v>0</v>
      </c>
      <c r="AK914" s="1">
        <f>IFERROR((Table1[[#This Row],[الكمية 
الفعلية
/م3]]-Table1[[#This Row],[الكمية 
المنتجة
/م3
 ]]),"")</f>
        <v>0</v>
      </c>
      <c r="AU914" s="18"/>
      <c r="AV914" s="18"/>
      <c r="AW914" s="1"/>
      <c r="AX914" s="1"/>
      <c r="AY914" s="1"/>
      <c r="AZ914" s="1"/>
      <c r="BA914" s="1"/>
      <c r="BB914" s="1" t="e">
        <f t="shared" si="126"/>
        <v>#DIV/0!</v>
      </c>
      <c r="BC914" s="1"/>
      <c r="BD914" s="1" t="e">
        <f t="shared" si="128"/>
        <v>#DIV/0!</v>
      </c>
      <c r="BE914" s="1"/>
      <c r="BF914" s="33">
        <f t="shared" si="127"/>
        <v>0</v>
      </c>
      <c r="BG914" s="11" t="e">
        <f t="shared" si="122"/>
        <v>#DIV/0!</v>
      </c>
      <c r="CB914"/>
      <c r="CC914"/>
      <c r="CD914"/>
      <c r="CE914" s="83"/>
      <c r="CF914"/>
      <c r="CG914"/>
      <c r="CH914"/>
      <c r="CI914"/>
      <c r="CJ914"/>
      <c r="CK914"/>
      <c r="CL914"/>
      <c r="CM914"/>
      <c r="CN914"/>
      <c r="CO914"/>
      <c r="CP914"/>
    </row>
    <row r="915" spans="1:94" ht="22.5" customHeight="1">
      <c r="A915" s="22">
        <v>44258</v>
      </c>
      <c r="B915" s="9" t="str">
        <f>TEXT(Table1[[#This Row],[Date]],"dddd")</f>
        <v>الأربعاء</v>
      </c>
      <c r="C915" s="9">
        <f>WEEKNUM(Table1[[#This Row],[Date]],16)</f>
        <v>10</v>
      </c>
      <c r="D915" s="9" t="str">
        <f>TEXT(Table1[[#This Row],[Date]],"mmmm")</f>
        <v>مارس</v>
      </c>
      <c r="E915" s="9" t="str">
        <f>TEXT(Table1[[#This Row],[Date]],"yyyy")</f>
        <v>2021</v>
      </c>
      <c r="F915" s="9" t="s">
        <v>8</v>
      </c>
      <c r="G915" s="9"/>
      <c r="H915" s="9"/>
      <c r="I915" s="9" t="s">
        <v>255</v>
      </c>
      <c r="J915" s="3">
        <f>IFERROR(VLOOKUP(Table1[[#This Row],[FoamType]],$CB$1:$CC$25,2,FALSE),0)</f>
        <v>3.6</v>
      </c>
      <c r="K915" s="9">
        <v>310</v>
      </c>
      <c r="L915" s="9">
        <v>122</v>
      </c>
      <c r="M915" s="9">
        <v>32</v>
      </c>
      <c r="N915" s="9"/>
      <c r="O915" s="9"/>
      <c r="P915" s="9"/>
      <c r="Q915" s="9">
        <v>17</v>
      </c>
      <c r="R915" s="9">
        <v>3</v>
      </c>
      <c r="S915" s="9">
        <v>32</v>
      </c>
      <c r="T915" s="9">
        <f t="shared" si="123"/>
        <v>3.6307200000000002</v>
      </c>
      <c r="U915" s="9">
        <f t="shared" si="124"/>
        <v>3.6307200000000002</v>
      </c>
      <c r="V915" s="9"/>
      <c r="W915" s="9"/>
      <c r="X915" s="9">
        <f>IFERROR(   Table1[[#This Row],[البلوكات /م3]]+Table1[[#This Row],[البواقى
 المنصرفه
/م3]]-Table1[[#This Row],[البواقى
/م3]],0)</f>
        <v>21.9</v>
      </c>
      <c r="Y915" s="9">
        <f t="shared" si="125"/>
        <v>0</v>
      </c>
      <c r="Z915" s="9"/>
      <c r="AA915" s="9">
        <v>21.9</v>
      </c>
      <c r="AB915" s="9">
        <v>17</v>
      </c>
      <c r="AC915" s="9"/>
      <c r="AD915" s="9">
        <f>IFERROR((Table1[[#This Row],[إجمالى الإستهلاك
/م3]]-Table1[[#This Row],[الكمية 
المنتجة
/م3
 ]]),0)</f>
        <v>18.269279999999998</v>
      </c>
      <c r="AE915" s="29">
        <f>IFERROR((Table1[[#This Row],[الهالك
/م3]]/Table1[[#This Row],[إجمالى الإستهلاك
/م3]]),0)</f>
        <v>0.83421369863013695</v>
      </c>
      <c r="AF915" s="9"/>
      <c r="AG915" s="9">
        <f>IFERROR((Table1[[#This Row],[عدد
البلوكات]]*0.12),"")</f>
        <v>0</v>
      </c>
      <c r="AH915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1.0085333333333333</v>
      </c>
      <c r="AI915" s="9">
        <v>115</v>
      </c>
      <c r="AJ915" s="60">
        <f>IFERROR(Table1[[#This Row],[Plan Hour]]/Table1[[#This Row],[ساعات
العمل
الفعلية]],0)</f>
        <v>8.7698550724637676E-3</v>
      </c>
      <c r="AK915" s="9">
        <f>IFERROR((Table1[[#This Row],[الكمية 
الفعلية
/م3]]-Table1[[#This Row],[الكمية 
المنتجة
/م3
 ]]),"")</f>
        <v>0</v>
      </c>
      <c r="AL915" s="9"/>
      <c r="AM915" s="9"/>
      <c r="AN915" s="9"/>
      <c r="AO915" s="9"/>
      <c r="AP915" s="9">
        <v>0</v>
      </c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 t="e">
        <f t="shared" si="126"/>
        <v>#DIV/0!</v>
      </c>
      <c r="BC915" s="9"/>
      <c r="BD915" s="9" t="e">
        <f t="shared" si="128"/>
        <v>#DIV/0!</v>
      </c>
      <c r="BE915" s="9"/>
      <c r="BF915" s="9">
        <f t="shared" si="127"/>
        <v>0</v>
      </c>
      <c r="BG915" s="9" t="e">
        <f t="shared" si="122"/>
        <v>#DIV/0!</v>
      </c>
      <c r="CB915"/>
      <c r="CC915"/>
      <c r="CD915"/>
      <c r="CE915" s="83"/>
      <c r="CF915"/>
      <c r="CG915"/>
      <c r="CH915"/>
      <c r="CI915"/>
      <c r="CJ915"/>
      <c r="CK915"/>
      <c r="CL915"/>
      <c r="CM915"/>
      <c r="CN915"/>
      <c r="CO915"/>
      <c r="CP915"/>
    </row>
    <row r="916" spans="1:94" ht="22.5" customHeight="1">
      <c r="A916" s="22">
        <v>44258</v>
      </c>
      <c r="B916" s="3" t="str">
        <f>TEXT(Table1[[#This Row],[Date]],"dddd")</f>
        <v>الأربعاء</v>
      </c>
      <c r="C916" s="3">
        <f>WEEKNUM(Table1[[#This Row],[Date]],16)</f>
        <v>10</v>
      </c>
      <c r="D916" s="3" t="str">
        <f>TEXT(Table1[[#This Row],[Date]],"mmmm")</f>
        <v>مارس</v>
      </c>
      <c r="E916" s="3" t="str">
        <f>TEXT(Table1[[#This Row],[Date]],"yyyy")</f>
        <v>2021</v>
      </c>
      <c r="F916" s="3" t="s">
        <v>8</v>
      </c>
      <c r="I916" s="3" t="s">
        <v>255</v>
      </c>
      <c r="J916" s="3">
        <f>IFERROR(VLOOKUP(Table1[[#This Row],[FoamType]],$CB$1:$CC$25,2,FALSE),0)</f>
        <v>3.6</v>
      </c>
      <c r="K916" s="3">
        <v>280</v>
      </c>
      <c r="L916" s="3">
        <v>122</v>
      </c>
      <c r="M916" s="3">
        <v>32</v>
      </c>
      <c r="Q916" s="15">
        <v>15</v>
      </c>
      <c r="R916" s="3">
        <v>3</v>
      </c>
      <c r="S916" s="3">
        <v>32</v>
      </c>
      <c r="T916" s="3">
        <f t="shared" si="123"/>
        <v>3.2793600000000001</v>
      </c>
      <c r="U916" s="4">
        <f t="shared" si="124"/>
        <v>3.2793600000000001</v>
      </c>
      <c r="X916" s="4">
        <f>IFERROR(   Table1[[#This Row],[البلوكات /م3]]+Table1[[#This Row],[البواقى
 المنصرفه
/م3]]-Table1[[#This Row],[البواقى
/م3]],0)</f>
        <v>0</v>
      </c>
      <c r="Y916" s="21">
        <f t="shared" si="125"/>
        <v>0</v>
      </c>
      <c r="AB916" s="15"/>
      <c r="AD916" s="9">
        <f>IFERROR((Table1[[#This Row],[إجمالى الإستهلاك
/م3]]-Table1[[#This Row],[الكمية 
المنتجة
/م3
 ]]),0)</f>
        <v>-3.2793600000000001</v>
      </c>
      <c r="AE916" s="29">
        <f>IFERROR((Table1[[#This Row],[الهالك
/م3]]/Table1[[#This Row],[إجمالى الإستهلاك
/م3]]),0)</f>
        <v>0</v>
      </c>
      <c r="AG916" s="5">
        <f>IFERROR((Table1[[#This Row],[عدد
البلوكات]]*0.12),"")</f>
        <v>0</v>
      </c>
      <c r="AH91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0.91093333333333337</v>
      </c>
      <c r="AJ916" s="59">
        <f>IFERROR(Table1[[#This Row],[Plan Hour]]/Table1[[#This Row],[ساعات
العمل
الفعلية]],0)</f>
        <v>0</v>
      </c>
      <c r="AK916" s="1">
        <f>IFERROR((Table1[[#This Row],[الكمية 
الفعلية
/م3]]-Table1[[#This Row],[الكمية 
المنتجة
/م3
 ]]),"")</f>
        <v>0</v>
      </c>
      <c r="AU916" s="18"/>
      <c r="AV916" s="18"/>
      <c r="AW916" s="1"/>
      <c r="AX916" s="1"/>
      <c r="AY916" s="1"/>
      <c r="AZ916" s="1"/>
      <c r="BA916" s="1"/>
      <c r="BB916" s="1" t="e">
        <f t="shared" si="126"/>
        <v>#DIV/0!</v>
      </c>
      <c r="BC916" s="1"/>
      <c r="BD916" s="1" t="e">
        <f t="shared" si="128"/>
        <v>#DIV/0!</v>
      </c>
      <c r="BE916" s="1"/>
      <c r="BF916" s="33">
        <f t="shared" si="127"/>
        <v>0</v>
      </c>
      <c r="BG916" s="11" t="e">
        <f t="shared" si="122"/>
        <v>#DIV/0!</v>
      </c>
      <c r="CB916"/>
      <c r="CC916"/>
      <c r="CD916"/>
      <c r="CE916" s="83"/>
      <c r="CF916"/>
      <c r="CG916"/>
      <c r="CH916"/>
      <c r="CI916"/>
      <c r="CJ916"/>
      <c r="CK916"/>
      <c r="CL916"/>
      <c r="CM916"/>
      <c r="CN916"/>
      <c r="CO916"/>
      <c r="CP916"/>
    </row>
    <row r="917" spans="1:94" ht="22.5" customHeight="1">
      <c r="A917" s="22">
        <v>44258</v>
      </c>
      <c r="B917" s="3" t="str">
        <f>TEXT(Table1[[#This Row],[Date]],"dddd")</f>
        <v>الأربعاء</v>
      </c>
      <c r="C917" s="3">
        <f>WEEKNUM(Table1[[#This Row],[Date]],16)</f>
        <v>10</v>
      </c>
      <c r="D917" s="3" t="str">
        <f>TEXT(Table1[[#This Row],[Date]],"mmmm")</f>
        <v>مارس</v>
      </c>
      <c r="E917" s="3" t="str">
        <f>TEXT(Table1[[#This Row],[Date]],"yyyy")</f>
        <v>2021</v>
      </c>
      <c r="F917" s="3" t="s">
        <v>8</v>
      </c>
      <c r="I917" s="3" t="s">
        <v>255</v>
      </c>
      <c r="J917" s="3">
        <f>IFERROR(VLOOKUP(Table1[[#This Row],[FoamType]],$CB$1:$CC$25,2,FALSE),0)</f>
        <v>3.6</v>
      </c>
      <c r="K917" s="3">
        <v>600</v>
      </c>
      <c r="L917" s="3">
        <v>122</v>
      </c>
      <c r="M917" s="3">
        <v>32</v>
      </c>
      <c r="Q917" s="15">
        <v>15</v>
      </c>
      <c r="R917" s="3">
        <v>6</v>
      </c>
      <c r="S917" s="3">
        <v>32</v>
      </c>
      <c r="T917" s="3">
        <f t="shared" si="123"/>
        <v>14.054399999999999</v>
      </c>
      <c r="U917" s="4">
        <f t="shared" si="124"/>
        <v>14.054399999999999</v>
      </c>
      <c r="X917" s="4">
        <f>IFERROR(   Table1[[#This Row],[البلوكات /م3]]+Table1[[#This Row],[البواقى
 المنصرفه
/م3]]-Table1[[#This Row],[البواقى
/م3]],0)</f>
        <v>0</v>
      </c>
      <c r="Y917" s="21">
        <f t="shared" si="125"/>
        <v>0</v>
      </c>
      <c r="AB917" s="15"/>
      <c r="AD917" s="9">
        <f>IFERROR((Table1[[#This Row],[إجمالى الإستهلاك
/م3]]-Table1[[#This Row],[الكمية 
المنتجة
/م3
 ]]),0)</f>
        <v>-14.054399999999999</v>
      </c>
      <c r="AE917" s="29">
        <f>IFERROR((Table1[[#This Row],[الهالك
/م3]]/Table1[[#This Row],[إجمالى الإستهلاك
/م3]]),0)</f>
        <v>0</v>
      </c>
      <c r="AG917" s="5">
        <f>IFERROR((Table1[[#This Row],[عدد
البلوكات]]*0.12),"")</f>
        <v>0</v>
      </c>
      <c r="AH9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3.9039999999999999</v>
      </c>
      <c r="AJ917" s="59">
        <f>IFERROR(Table1[[#This Row],[Plan Hour]]/Table1[[#This Row],[ساعات
العمل
الفعلية]],0)</f>
        <v>0</v>
      </c>
      <c r="AK917" s="1">
        <f>IFERROR((Table1[[#This Row],[الكمية 
الفعلية
/م3]]-Table1[[#This Row],[الكمية 
المنتجة
/م3
 ]]),"")</f>
        <v>0</v>
      </c>
      <c r="AU917" s="18"/>
      <c r="AV917" s="18"/>
      <c r="AW917" s="1"/>
      <c r="AX917" s="1"/>
      <c r="AY917" s="1"/>
      <c r="AZ917" s="1"/>
      <c r="BA917" s="1"/>
      <c r="BB917" s="1" t="e">
        <f t="shared" si="126"/>
        <v>#DIV/0!</v>
      </c>
      <c r="BC917" s="1"/>
      <c r="BD917" s="1" t="e">
        <f t="shared" si="128"/>
        <v>#DIV/0!</v>
      </c>
      <c r="BE917" s="1"/>
      <c r="BF917" s="33">
        <f t="shared" si="127"/>
        <v>0</v>
      </c>
      <c r="BG917" s="11" t="e">
        <f t="shared" si="122"/>
        <v>#DIV/0!</v>
      </c>
      <c r="CB917"/>
      <c r="CC917"/>
      <c r="CD917"/>
      <c r="CE917" s="83"/>
      <c r="CF917"/>
      <c r="CG917"/>
      <c r="CH917"/>
      <c r="CI917"/>
      <c r="CJ917"/>
      <c r="CK917"/>
      <c r="CL917"/>
      <c r="CM917"/>
      <c r="CN917"/>
      <c r="CO917"/>
      <c r="CP917"/>
    </row>
    <row r="918" spans="1:94" ht="22.5" customHeight="1">
      <c r="A918" s="22">
        <v>44258</v>
      </c>
      <c r="B918" s="3" t="str">
        <f>TEXT(Table1[[#This Row],[Date]],"dddd")</f>
        <v>الأربعاء</v>
      </c>
      <c r="C918" s="3">
        <f>WEEKNUM(Table1[[#This Row],[Date]],16)</f>
        <v>10</v>
      </c>
      <c r="D918" s="3" t="str">
        <f>TEXT(Table1[[#This Row],[Date]],"mmmm")</f>
        <v>مارس</v>
      </c>
      <c r="E918" s="3" t="str">
        <f>TEXT(Table1[[#This Row],[Date]],"yyyy")</f>
        <v>2021</v>
      </c>
      <c r="F918" s="3" t="s">
        <v>8</v>
      </c>
      <c r="G918" s="3">
        <v>980</v>
      </c>
      <c r="I918" s="3" t="s">
        <v>255</v>
      </c>
      <c r="J918" s="3">
        <f>IFERROR(VLOOKUP(Table1[[#This Row],[FoamType]],$CB$1:$CC$25,2,FALSE),0)</f>
        <v>3.6</v>
      </c>
      <c r="K918" s="3">
        <v>200</v>
      </c>
      <c r="L918" s="3">
        <v>100</v>
      </c>
      <c r="M918" s="3">
        <v>4</v>
      </c>
      <c r="Q918" s="15">
        <v>12</v>
      </c>
      <c r="T918" s="3">
        <v>7.2</v>
      </c>
      <c r="U918" s="4">
        <v>7</v>
      </c>
      <c r="W918" s="4">
        <v>12</v>
      </c>
      <c r="X918" s="4">
        <f>IFERROR(   Table1[[#This Row],[البلوكات /م3]]+Table1[[#This Row],[البواقى
 المنصرفه
/م3]]-Table1[[#This Row],[البواقى
/م3]],0)</f>
        <v>12.18</v>
      </c>
      <c r="Y918" s="21">
        <f t="shared" si="125"/>
        <v>29.28</v>
      </c>
      <c r="Z918" s="3">
        <v>4</v>
      </c>
      <c r="AA918" s="12">
        <v>0</v>
      </c>
      <c r="AB918" s="15">
        <v>12</v>
      </c>
      <c r="AC918" s="20">
        <v>17.100000000000001</v>
      </c>
      <c r="AD918" s="9">
        <f>IFERROR((Table1[[#This Row],[إجمالى الإستهلاك
/م3]]-Table1[[#This Row],[الكمية 
المنتجة
/م3
 ]]),0)</f>
        <v>5.18</v>
      </c>
      <c r="AE918" s="29">
        <f>IFERROR((Table1[[#This Row],[الهالك
/م3]]/Table1[[#This Row],[إجمالى الإستهلاك
/م3]]),0)</f>
        <v>0.42528735632183906</v>
      </c>
      <c r="AG918" s="5">
        <f>IFERROR((Table1[[#This Row],[عدد
البلوكات]]*0.12),"")</f>
        <v>0.48</v>
      </c>
      <c r="AH91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1.9444444444444444</v>
      </c>
      <c r="AJ918" s="59">
        <f>IFERROR(Table1[[#This Row],[Plan Hour]]/Table1[[#This Row],[ساعات
العمل
الفعلية]],0)</f>
        <v>0</v>
      </c>
      <c r="AK918" s="1">
        <f>IFERROR((Table1[[#This Row],[الكمية 
الفعلية
/م3]]-Table1[[#This Row],[الكمية 
المنتجة
/م3
 ]]),"")</f>
        <v>0.20000000000000018</v>
      </c>
      <c r="AU918" s="18"/>
      <c r="AV918" s="18"/>
      <c r="AW918" s="1"/>
      <c r="AX918" s="1"/>
      <c r="AY918" s="1"/>
      <c r="AZ918" s="1"/>
      <c r="BA918" s="1"/>
      <c r="BB918" s="1" t="e">
        <f t="shared" si="126"/>
        <v>#DIV/0!</v>
      </c>
      <c r="BC918" s="1"/>
      <c r="BD918" s="1" t="e">
        <f t="shared" si="128"/>
        <v>#DIV/0!</v>
      </c>
      <c r="BE918" s="1"/>
      <c r="BF918" s="33">
        <f t="shared" si="127"/>
        <v>0</v>
      </c>
      <c r="BG918" s="11" t="e">
        <f t="shared" si="122"/>
        <v>#DIV/0!</v>
      </c>
      <c r="CB918"/>
      <c r="CC918"/>
      <c r="CD918"/>
      <c r="CE918" s="83"/>
      <c r="CF918"/>
      <c r="CG918"/>
      <c r="CH918"/>
      <c r="CI918"/>
      <c r="CJ918"/>
      <c r="CK918"/>
      <c r="CL918"/>
      <c r="CM918"/>
      <c r="CN918"/>
      <c r="CO918"/>
      <c r="CP918"/>
    </row>
    <row r="919" spans="1:94" ht="22.5" customHeight="1">
      <c r="A919" s="22">
        <v>44258</v>
      </c>
      <c r="B919" s="3" t="str">
        <f>TEXT(Table1[[#This Row],[Date]],"dddd")</f>
        <v>الأربعاء</v>
      </c>
      <c r="C919" s="3">
        <f>WEEKNUM(Table1[[#This Row],[Date]],16)</f>
        <v>10</v>
      </c>
      <c r="D919" s="3" t="str">
        <f>TEXT(Table1[[#This Row],[Date]],"mmmm")</f>
        <v>مارس</v>
      </c>
      <c r="E919" s="3" t="str">
        <f>TEXT(Table1[[#This Row],[Date]],"yyyy")</f>
        <v>2021</v>
      </c>
      <c r="F919" s="3" t="s">
        <v>8</v>
      </c>
      <c r="G919" s="3">
        <v>980</v>
      </c>
      <c r="I919" s="3" t="s">
        <v>255</v>
      </c>
      <c r="J919" s="3">
        <f>IFERROR(VLOOKUP(Table1[[#This Row],[FoamType]],$CB$1:$CC$25,2,FALSE),0)</f>
        <v>3.6</v>
      </c>
      <c r="K919" s="3">
        <v>200</v>
      </c>
      <c r="L919" s="3">
        <v>100</v>
      </c>
      <c r="M919" s="3">
        <v>3</v>
      </c>
      <c r="Q919" s="15">
        <v>12</v>
      </c>
      <c r="T919" s="3">
        <v>4.2</v>
      </c>
      <c r="U919" s="4">
        <v>4</v>
      </c>
      <c r="X919" s="4">
        <f>IFERROR(   Table1[[#This Row],[البلوكات /م3]]+Table1[[#This Row],[البواقى
 المنصرفه
/م3]]-Table1[[#This Row],[البواقى
/م3]],0)</f>
        <v>0</v>
      </c>
      <c r="Y919" s="21">
        <f t="shared" si="125"/>
        <v>0</v>
      </c>
      <c r="AB919" s="15"/>
      <c r="AD919" s="9">
        <f>IFERROR((Table1[[#This Row],[إجمالى الإستهلاك
/م3]]-Table1[[#This Row],[الكمية 
المنتجة
/م3
 ]]),0)</f>
        <v>-4</v>
      </c>
      <c r="AE919" s="29">
        <f>IFERROR((Table1[[#This Row],[الهالك
/م3]]/Table1[[#This Row],[إجمالى الإستهلاك
/م3]]),0)</f>
        <v>0</v>
      </c>
      <c r="AG919" s="5">
        <f>IFERROR((Table1[[#This Row],[عدد
البلوكات]]*0.12),"")</f>
        <v>0</v>
      </c>
      <c r="AH91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1.1111111111111112</v>
      </c>
      <c r="AJ919" s="59">
        <f>IFERROR(Table1[[#This Row],[Plan Hour]]/Table1[[#This Row],[ساعات
العمل
الفعلية]],0)</f>
        <v>0</v>
      </c>
      <c r="AK919" s="1">
        <f>IFERROR((Table1[[#This Row],[الكمية 
الفعلية
/م3]]-Table1[[#This Row],[الكمية 
المنتجة
/م3
 ]]),"")</f>
        <v>0.20000000000000018</v>
      </c>
      <c r="AU919" s="18"/>
      <c r="AV919" s="18"/>
      <c r="AW919" s="1"/>
      <c r="AX919" s="1"/>
      <c r="AY919" s="1"/>
      <c r="AZ919" s="1"/>
      <c r="BA919" s="1"/>
      <c r="BB919" s="1" t="e">
        <f t="shared" si="126"/>
        <v>#DIV/0!</v>
      </c>
      <c r="BC919" s="1"/>
      <c r="BD919" s="1" t="e">
        <f t="shared" si="128"/>
        <v>#DIV/0!</v>
      </c>
      <c r="BE919" s="1"/>
      <c r="BF919" s="33">
        <f t="shared" si="127"/>
        <v>0</v>
      </c>
      <c r="BG919" s="11" t="e">
        <f t="shared" si="122"/>
        <v>#DIV/0!</v>
      </c>
      <c r="CB919"/>
      <c r="CC919"/>
      <c r="CD919"/>
      <c r="CE919" s="83"/>
      <c r="CF919"/>
      <c r="CG919"/>
      <c r="CH919"/>
      <c r="CI919"/>
      <c r="CJ919"/>
      <c r="CK919"/>
      <c r="CL919"/>
      <c r="CM919"/>
      <c r="CN919"/>
      <c r="CO919"/>
      <c r="CP919"/>
    </row>
    <row r="920" spans="1:94" ht="22.5" customHeight="1">
      <c r="A920" s="22">
        <v>44258</v>
      </c>
      <c r="B920" s="3" t="str">
        <f>TEXT(Table1[[#This Row],[Date]],"dddd")</f>
        <v>الأربعاء</v>
      </c>
      <c r="C920" s="3">
        <f>WEEKNUM(Table1[[#This Row],[Date]],16)</f>
        <v>10</v>
      </c>
      <c r="D920" s="3" t="str">
        <f>TEXT(Table1[[#This Row],[Date]],"mmmm")</f>
        <v>مارس</v>
      </c>
      <c r="E920" s="3" t="str">
        <f>TEXT(Table1[[#This Row],[Date]],"yyyy")</f>
        <v>2021</v>
      </c>
      <c r="F920" s="3" t="s">
        <v>8</v>
      </c>
      <c r="I920" s="3" t="s">
        <v>91</v>
      </c>
      <c r="J920" s="3">
        <f>IFERROR(VLOOKUP(Table1[[#This Row],[FoamType]],$CB$1:$CC$25,2,FALSE),0)</f>
        <v>1</v>
      </c>
      <c r="K920" s="3">
        <v>125</v>
      </c>
      <c r="L920" s="3">
        <v>30</v>
      </c>
      <c r="M920" s="3">
        <v>7</v>
      </c>
      <c r="Q920" s="15" t="s">
        <v>50</v>
      </c>
      <c r="R920" s="3">
        <v>1142</v>
      </c>
      <c r="S920" s="3">
        <v>7.1</v>
      </c>
      <c r="T920" s="3">
        <f t="shared" si="123"/>
        <v>30.405750000000001</v>
      </c>
      <c r="U920" s="4">
        <f t="shared" si="124"/>
        <v>29.977499999999999</v>
      </c>
      <c r="X920" s="4">
        <f>IFERROR(   Table1[[#This Row],[البلوكات /م3]]+Table1[[#This Row],[البواقى
 المنصرفه
/م3]]-Table1[[#This Row],[البواقى
/م3]],0)</f>
        <v>29.977499999999999</v>
      </c>
      <c r="Y920" s="21">
        <f t="shared" si="125"/>
        <v>0</v>
      </c>
      <c r="AA920" s="12">
        <v>29.977499999999999</v>
      </c>
      <c r="AB920" s="15" t="s">
        <v>50</v>
      </c>
      <c r="AC920" s="20">
        <v>0</v>
      </c>
      <c r="AD920" s="9">
        <f>IFERROR((Table1[[#This Row],[إجمالى الإستهلاك
/م3]]-Table1[[#This Row],[الكمية 
المنتجة
/م3
 ]]),0)</f>
        <v>0</v>
      </c>
      <c r="AE920" s="29">
        <f>IFERROR((Table1[[#This Row],[الهالك
/م3]]/Table1[[#This Row],[إجمالى الإستهلاك
/م3]]),0)</f>
        <v>0</v>
      </c>
      <c r="AG920" s="5">
        <f>IFERROR((Table1[[#This Row],[عدد
البلوكات]]*0.12),"")</f>
        <v>0</v>
      </c>
      <c r="AH92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29.977499999999999</v>
      </c>
      <c r="AJ920" s="59">
        <f>IFERROR(Table1[[#This Row],[Plan Hour]]/Table1[[#This Row],[ساعات
العمل
الفعلية]],0)</f>
        <v>0</v>
      </c>
      <c r="AK920" s="1">
        <f>IFERROR((Table1[[#This Row],[الكمية 
الفعلية
/م3]]-Table1[[#This Row],[الكمية 
المنتجة
/م3
 ]]),"")</f>
        <v>0.42825000000000202</v>
      </c>
      <c r="AU920" s="18"/>
      <c r="AV920" s="18"/>
      <c r="AW920" s="1"/>
      <c r="AX920" s="1"/>
      <c r="AY920" s="1"/>
      <c r="AZ920" s="1"/>
      <c r="BA920" s="1"/>
      <c r="BB920" s="1" t="e">
        <f t="shared" si="126"/>
        <v>#DIV/0!</v>
      </c>
      <c r="BC920" s="1"/>
      <c r="BD920" s="1" t="e">
        <f t="shared" si="128"/>
        <v>#DIV/0!</v>
      </c>
      <c r="BE920" s="1"/>
      <c r="BF920" s="33">
        <f t="shared" si="127"/>
        <v>0</v>
      </c>
      <c r="BG920" s="11" t="e">
        <f t="shared" si="122"/>
        <v>#DIV/0!</v>
      </c>
      <c r="CB920"/>
      <c r="CC920"/>
      <c r="CD920"/>
      <c r="CE920" s="83"/>
      <c r="CF920"/>
      <c r="CG920"/>
      <c r="CH920"/>
      <c r="CI920"/>
      <c r="CJ920"/>
      <c r="CK920"/>
      <c r="CL920"/>
      <c r="CM920"/>
      <c r="CN920"/>
      <c r="CO920"/>
      <c r="CP920"/>
    </row>
    <row r="921" spans="1:94" ht="22.5" customHeight="1">
      <c r="A921" s="22">
        <v>44258</v>
      </c>
      <c r="B921" s="3" t="str">
        <f>TEXT(Table1[[#This Row],[Date]],"dddd")</f>
        <v>الأربعاء</v>
      </c>
      <c r="C921" s="3">
        <f>WEEKNUM(Table1[[#This Row],[Date]],16)</f>
        <v>10</v>
      </c>
      <c r="D921" s="3" t="str">
        <f>TEXT(Table1[[#This Row],[Date]],"mmmm")</f>
        <v>مارس</v>
      </c>
      <c r="E921" s="3" t="str">
        <f>TEXT(Table1[[#This Row],[Date]],"yyyy")</f>
        <v>2021</v>
      </c>
      <c r="F921" s="3" t="s">
        <v>8</v>
      </c>
      <c r="G921" s="3">
        <v>1</v>
      </c>
      <c r="I921" s="3" t="s">
        <v>91</v>
      </c>
      <c r="J921" s="3">
        <f>IFERROR(VLOOKUP(Table1[[#This Row],[FoamType]],$CB$1:$CC$25,2,FALSE),0)</f>
        <v>1</v>
      </c>
      <c r="K921" s="3">
        <v>100</v>
      </c>
      <c r="L921" s="3">
        <v>50</v>
      </c>
      <c r="M921" s="3">
        <v>5</v>
      </c>
      <c r="Q921" s="15">
        <v>20</v>
      </c>
      <c r="R921" s="3">
        <v>160</v>
      </c>
      <c r="S921" s="3">
        <v>5.0999999999999996</v>
      </c>
      <c r="T921" s="3">
        <f t="shared" si="123"/>
        <v>4.0799999999999992</v>
      </c>
      <c r="U921" s="4">
        <f t="shared" si="124"/>
        <v>4</v>
      </c>
      <c r="X921" s="4">
        <f>IFERROR(   Table1[[#This Row],[البلوكات /م3]]+Table1[[#This Row],[البواقى
 المنصرفه
/م3]]-Table1[[#This Row],[البواقى
/م3]],0)</f>
        <v>5</v>
      </c>
      <c r="Y921" s="21">
        <f t="shared" si="125"/>
        <v>0</v>
      </c>
      <c r="AA921" s="12">
        <v>5</v>
      </c>
      <c r="AB921" s="15">
        <v>20</v>
      </c>
      <c r="AC921" s="20">
        <v>0</v>
      </c>
      <c r="AD921" s="9">
        <f>IFERROR((Table1[[#This Row],[إجمالى الإستهلاك
/م3]]-Table1[[#This Row],[الكمية 
المنتجة
/م3
 ]]),0)</f>
        <v>1</v>
      </c>
      <c r="AE921" s="29">
        <f>IFERROR((Table1[[#This Row],[الهالك
/م3]]/Table1[[#This Row],[إجمالى الإستهلاك
/م3]]),0)</f>
        <v>0.2</v>
      </c>
      <c r="AG921" s="5">
        <f>IFERROR((Table1[[#This Row],[عدد
البلوكات]]*0.12),"")</f>
        <v>0</v>
      </c>
      <c r="AH92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921" s="59">
        <f>IFERROR(Table1[[#This Row],[Plan Hour]]/Table1[[#This Row],[ساعات
العمل
الفعلية]],0)</f>
        <v>0</v>
      </c>
      <c r="AK921" s="1">
        <f>IFERROR((Table1[[#This Row],[الكمية 
الفعلية
/م3]]-Table1[[#This Row],[الكمية 
المنتجة
/م3
 ]]),"")</f>
        <v>7.9999999999999183E-2</v>
      </c>
      <c r="AU921" s="18"/>
      <c r="AV921" s="18"/>
      <c r="AW921" s="1"/>
      <c r="AX921" s="1"/>
      <c r="AY921" s="1"/>
      <c r="AZ921" s="1"/>
      <c r="BA921" s="1"/>
      <c r="BB921" s="1" t="e">
        <f t="shared" si="126"/>
        <v>#DIV/0!</v>
      </c>
      <c r="BC921" s="1"/>
      <c r="BD921" s="1" t="e">
        <f t="shared" si="128"/>
        <v>#DIV/0!</v>
      </c>
      <c r="BE921" s="1"/>
      <c r="BF921" s="33">
        <f t="shared" si="127"/>
        <v>0</v>
      </c>
      <c r="BG921" s="11" t="e">
        <f t="shared" si="122"/>
        <v>#DIV/0!</v>
      </c>
      <c r="CB921"/>
      <c r="CC921"/>
      <c r="CD921"/>
      <c r="CE921" s="83"/>
      <c r="CF921"/>
      <c r="CG921"/>
      <c r="CH921"/>
      <c r="CI921"/>
      <c r="CJ921"/>
      <c r="CK921"/>
      <c r="CL921"/>
      <c r="CM921"/>
      <c r="CN921"/>
      <c r="CO921"/>
      <c r="CP921"/>
    </row>
    <row r="922" spans="1:94" ht="22.5" customHeight="1">
      <c r="A922" s="22">
        <v>44258</v>
      </c>
      <c r="B922" s="3" t="str">
        <f>TEXT(Table1[[#This Row],[Date]],"dddd")</f>
        <v>الأربعاء</v>
      </c>
      <c r="C922" s="3">
        <f>WEEKNUM(Table1[[#This Row],[Date]],16)</f>
        <v>10</v>
      </c>
      <c r="D922" s="3" t="str">
        <f>TEXT(Table1[[#This Row],[Date]],"mmmm")</f>
        <v>مارس</v>
      </c>
      <c r="E922" s="3" t="str">
        <f>TEXT(Table1[[#This Row],[Date]],"yyyy")</f>
        <v>2021</v>
      </c>
      <c r="F922" s="3" t="s">
        <v>8</v>
      </c>
      <c r="G922" s="3">
        <v>844</v>
      </c>
      <c r="I922" s="3" t="s">
        <v>96</v>
      </c>
      <c r="J922" s="3">
        <f>IFERROR(VLOOKUP(Table1[[#This Row],[FoamType]],$CB$1:$CC$25,2,FALSE),0)</f>
        <v>200</v>
      </c>
      <c r="K922" s="3">
        <v>32.5</v>
      </c>
      <c r="L922" s="3">
        <v>24</v>
      </c>
      <c r="M922" s="3">
        <v>2.4</v>
      </c>
      <c r="Q922" s="15">
        <v>12</v>
      </c>
      <c r="R922" s="3">
        <v>200</v>
      </c>
      <c r="S922" s="3">
        <v>2.6</v>
      </c>
      <c r="T922" s="3">
        <f t="shared" si="123"/>
        <v>0.40560000000000002</v>
      </c>
      <c r="U922" s="4">
        <f t="shared" si="124"/>
        <v>0.37440000000000001</v>
      </c>
      <c r="X922" s="4">
        <f>IFERROR(   Table1[[#This Row],[البلوكات /م3]]+Table1[[#This Row],[البواقى
 المنصرفه
/م3]]-Table1[[#This Row],[البواقى
/م3]],0)</f>
        <v>0</v>
      </c>
      <c r="Y922" s="21">
        <f t="shared" si="125"/>
        <v>0</v>
      </c>
      <c r="AB922" s="15"/>
      <c r="AD922" s="9">
        <f>IFERROR((Table1[[#This Row],[إجمالى الإستهلاك
/م3]]-Table1[[#This Row],[الكمية 
المنتجة
/م3
 ]]),0)</f>
        <v>-0.37440000000000001</v>
      </c>
      <c r="AE922" s="29">
        <f>IFERROR((Table1[[#This Row],[الهالك
/م3]]/Table1[[#This Row],[إجمالى الإستهلاك
/م3]]),0)</f>
        <v>0</v>
      </c>
      <c r="AG922" s="5">
        <f>IFERROR((Table1[[#This Row],[عدد
البلوكات]]*0.12),"")</f>
        <v>0</v>
      </c>
      <c r="AH92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922" s="59">
        <f>IFERROR(Table1[[#This Row],[Plan Hour]]/Table1[[#This Row],[ساعات
العمل
الفعلية]],0)</f>
        <v>0</v>
      </c>
      <c r="AK922" s="1">
        <f>IFERROR((Table1[[#This Row],[الكمية 
الفعلية
/م3]]-Table1[[#This Row],[الكمية 
المنتجة
/م3
 ]]),"")</f>
        <v>3.1200000000000006E-2</v>
      </c>
      <c r="AU922" s="18"/>
      <c r="AV922" s="18"/>
      <c r="AW922" s="1"/>
      <c r="AX922" s="1"/>
      <c r="AY922" s="1"/>
      <c r="AZ922" s="1"/>
      <c r="BA922" s="1"/>
      <c r="BB922" s="1" t="e">
        <f t="shared" si="126"/>
        <v>#DIV/0!</v>
      </c>
      <c r="BC922" s="1"/>
      <c r="BD922" s="1" t="e">
        <f t="shared" si="128"/>
        <v>#DIV/0!</v>
      </c>
      <c r="BE922" s="1"/>
      <c r="BF922" s="33">
        <f t="shared" si="127"/>
        <v>0</v>
      </c>
      <c r="BG922" s="11" t="e">
        <f t="shared" ref="BG922:BG986" si="131">(BD922*BE922)/7.32</f>
        <v>#DIV/0!</v>
      </c>
      <c r="CB922"/>
      <c r="CC922"/>
      <c r="CD922"/>
      <c r="CE922" s="83"/>
      <c r="CF922"/>
      <c r="CG922"/>
      <c r="CH922"/>
      <c r="CI922"/>
      <c r="CJ922"/>
      <c r="CK922"/>
      <c r="CL922"/>
      <c r="CM922"/>
      <c r="CN922"/>
      <c r="CO922"/>
      <c r="CP922"/>
    </row>
    <row r="923" spans="1:94" ht="22.5" customHeight="1">
      <c r="A923" s="22">
        <v>44258</v>
      </c>
      <c r="B923" s="3" t="str">
        <f>TEXT(Table1[[#This Row],[Date]],"dddd")</f>
        <v>الأربعاء</v>
      </c>
      <c r="C923" s="3">
        <f>WEEKNUM(Table1[[#This Row],[Date]],16)</f>
        <v>10</v>
      </c>
      <c r="D923" s="3" t="str">
        <f>TEXT(Table1[[#This Row],[Date]],"mmmm")</f>
        <v>مارس</v>
      </c>
      <c r="E923" s="3" t="str">
        <f>TEXT(Table1[[#This Row],[Date]],"yyyy")</f>
        <v>2021</v>
      </c>
      <c r="F923" s="3" t="s">
        <v>8</v>
      </c>
      <c r="G923" s="3">
        <v>1016</v>
      </c>
      <c r="I923" s="3" t="s">
        <v>96</v>
      </c>
      <c r="J923" s="3">
        <f>IFERROR(VLOOKUP(Table1[[#This Row],[FoamType]],$CB$1:$CC$25,2,FALSE),0)</f>
        <v>200</v>
      </c>
      <c r="K923" s="3">
        <v>20</v>
      </c>
      <c r="L923" s="3">
        <v>9</v>
      </c>
      <c r="M923" s="3">
        <v>9</v>
      </c>
      <c r="Q923" s="15">
        <v>17</v>
      </c>
      <c r="R923" s="3">
        <v>1000</v>
      </c>
      <c r="S923" s="3">
        <v>9.1</v>
      </c>
      <c r="T923" s="3">
        <f t="shared" si="123"/>
        <v>1.6379999999999999</v>
      </c>
      <c r="U923" s="4">
        <f t="shared" si="124"/>
        <v>1.62</v>
      </c>
      <c r="W923" s="4" t="s">
        <v>4</v>
      </c>
      <c r="X923" s="4">
        <f>IFERROR(   Table1[[#This Row],[البلوكات /م3]]+Table1[[#This Row],[البواقى
 المنصرفه
/م3]]-Table1[[#This Row],[البواقى
/م3]],0)</f>
        <v>6.1000000000000005</v>
      </c>
      <c r="Y923" s="21">
        <f t="shared" si="125"/>
        <v>7.32</v>
      </c>
      <c r="Z923" s="3">
        <v>1</v>
      </c>
      <c r="AA923" s="12">
        <v>0</v>
      </c>
      <c r="AB923" s="15" t="s">
        <v>4</v>
      </c>
      <c r="AC923" s="20">
        <v>1.22</v>
      </c>
      <c r="AD923" s="9">
        <f>IFERROR((Table1[[#This Row],[إجمالى الإستهلاك
/م3]]-Table1[[#This Row],[الكمية 
المنتجة
/م3
 ]]),0)</f>
        <v>4.4800000000000004</v>
      </c>
      <c r="AE923" s="29">
        <f>IFERROR((Table1[[#This Row],[الهالك
/م3]]/Table1[[#This Row],[إجمالى الإستهلاك
/م3]]),0)</f>
        <v>0.73442622950819669</v>
      </c>
      <c r="AG923" s="5">
        <f>IFERROR((Table1[[#This Row],[عدد
البلوكات]]*0.12),"")</f>
        <v>0.12</v>
      </c>
      <c r="AH92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923" s="59">
        <f>IFERROR(Table1[[#This Row],[Plan Hour]]/Table1[[#This Row],[ساعات
العمل
الفعلية]],0)</f>
        <v>0</v>
      </c>
      <c r="AK923" s="1">
        <f>IFERROR((Table1[[#This Row],[الكمية 
الفعلية
/م3]]-Table1[[#This Row],[الكمية 
المنتجة
/م3
 ]]),"")</f>
        <v>1.7999999999999794E-2</v>
      </c>
      <c r="AU923" s="18"/>
      <c r="AV923" s="18"/>
      <c r="AW923" s="1"/>
      <c r="AX923" s="1"/>
      <c r="AY923" s="1"/>
      <c r="AZ923" s="1"/>
      <c r="BA923" s="1"/>
      <c r="BB923" s="1" t="e">
        <f t="shared" si="126"/>
        <v>#DIV/0!</v>
      </c>
      <c r="BC923" s="1"/>
      <c r="BD923" s="1" t="e">
        <f t="shared" si="128"/>
        <v>#DIV/0!</v>
      </c>
      <c r="BE923" s="1"/>
      <c r="BF923" s="33">
        <f t="shared" si="127"/>
        <v>0</v>
      </c>
      <c r="BG923" s="11" t="e">
        <f t="shared" si="131"/>
        <v>#DIV/0!</v>
      </c>
      <c r="CB923"/>
      <c r="CC923"/>
      <c r="CD923"/>
      <c r="CE923" s="83"/>
      <c r="CF923"/>
      <c r="CG923"/>
      <c r="CH923"/>
      <c r="CI923"/>
      <c r="CJ923"/>
      <c r="CK923"/>
      <c r="CL923"/>
      <c r="CM923"/>
      <c r="CN923"/>
      <c r="CO923"/>
      <c r="CP923"/>
    </row>
    <row r="924" spans="1:94" ht="22.5" customHeight="1">
      <c r="A924" s="22">
        <v>44258</v>
      </c>
      <c r="B924" s="3" t="str">
        <f>TEXT(Table1[[#This Row],[Date]],"dddd")</f>
        <v>الأربعاء</v>
      </c>
      <c r="C924" s="3">
        <f>WEEKNUM(Table1[[#This Row],[Date]],16)</f>
        <v>10</v>
      </c>
      <c r="D924" s="3" t="str">
        <f>TEXT(Table1[[#This Row],[Date]],"mmmm")</f>
        <v>مارس</v>
      </c>
      <c r="E924" s="3" t="str">
        <f>TEXT(Table1[[#This Row],[Date]],"yyyy")</f>
        <v>2021</v>
      </c>
      <c r="F924" s="3" t="s">
        <v>8</v>
      </c>
      <c r="G924" s="3">
        <v>913</v>
      </c>
      <c r="I924" s="3" t="s">
        <v>255</v>
      </c>
      <c r="J924" s="3">
        <f>IFERROR(VLOOKUP(Table1[[#This Row],[FoamType]],$CB$1:$CC$25,2,FALSE),0)</f>
        <v>3.6</v>
      </c>
      <c r="K924" s="3">
        <v>40</v>
      </c>
      <c r="L924" s="3">
        <v>40</v>
      </c>
      <c r="M924" s="3">
        <v>32</v>
      </c>
      <c r="Q924" s="15">
        <v>15</v>
      </c>
      <c r="R924" s="3">
        <v>144</v>
      </c>
      <c r="S924" s="3">
        <v>32</v>
      </c>
      <c r="T924" s="3">
        <f t="shared" si="123"/>
        <v>7.3727999999999998</v>
      </c>
      <c r="U924" s="4">
        <f t="shared" si="124"/>
        <v>7.3727999999999998</v>
      </c>
      <c r="W924" s="4" t="s">
        <v>6</v>
      </c>
      <c r="X924" s="4">
        <f>IFERROR(   Table1[[#This Row],[البلوكات /م3]]+Table1[[#This Row],[البواقى
 المنصرفه
/م3]]-Table1[[#This Row],[البواقى
/م3]],0)</f>
        <v>9.4000000000000021</v>
      </c>
      <c r="Y924" s="21">
        <f t="shared" si="125"/>
        <v>14.64</v>
      </c>
      <c r="Z924" s="3">
        <v>2</v>
      </c>
      <c r="AA924" s="12">
        <v>0.46</v>
      </c>
      <c r="AB924" s="15">
        <v>15</v>
      </c>
      <c r="AC924" s="20">
        <v>5.7</v>
      </c>
      <c r="AD924" s="9">
        <f>IFERROR((Table1[[#This Row],[إجمالى الإستهلاك
/م3]]-Table1[[#This Row],[الكمية 
المنتجة
/م3
 ]]),0)</f>
        <v>2.0272000000000023</v>
      </c>
      <c r="AE924" s="29">
        <f>IFERROR((Table1[[#This Row],[الهالك
/م3]]/Table1[[#This Row],[إجمالى الإستهلاك
/م3]]),0)</f>
        <v>0.21565957446808531</v>
      </c>
      <c r="AG924" s="5">
        <f>IFERROR((Table1[[#This Row],[عدد
البلوكات]]*0.12),"")</f>
        <v>0.24</v>
      </c>
      <c r="AH92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2.048</v>
      </c>
      <c r="AJ924" s="59">
        <f>IFERROR(Table1[[#This Row],[Plan Hour]]/Table1[[#This Row],[ساعات
العمل
الفعلية]],0)</f>
        <v>0</v>
      </c>
      <c r="AK924" s="1">
        <f>IFERROR((Table1[[#This Row],[الكمية 
الفعلية
/م3]]-Table1[[#This Row],[الكمية 
المنتجة
/م3
 ]]),"")</f>
        <v>0</v>
      </c>
      <c r="AU924" s="18"/>
      <c r="AV924" s="18"/>
      <c r="AW924" s="1"/>
      <c r="AX924" s="1"/>
      <c r="AY924" s="1"/>
      <c r="AZ924" s="1"/>
      <c r="BA924" s="1"/>
      <c r="BB924" s="1" t="e">
        <f t="shared" si="126"/>
        <v>#DIV/0!</v>
      </c>
      <c r="BC924" s="1"/>
      <c r="BD924" s="1" t="e">
        <f t="shared" si="128"/>
        <v>#DIV/0!</v>
      </c>
      <c r="BE924" s="1"/>
      <c r="BF924" s="33">
        <f t="shared" si="127"/>
        <v>0</v>
      </c>
      <c r="BG924" s="11" t="e">
        <f t="shared" si="131"/>
        <v>#DIV/0!</v>
      </c>
      <c r="CB924"/>
      <c r="CC924"/>
      <c r="CD924"/>
      <c r="CE924" s="83"/>
      <c r="CF924"/>
      <c r="CG924"/>
      <c r="CH924"/>
      <c r="CI924"/>
      <c r="CJ924"/>
      <c r="CK924"/>
      <c r="CL924"/>
      <c r="CM924"/>
      <c r="CN924"/>
      <c r="CO924"/>
      <c r="CP924"/>
    </row>
    <row r="925" spans="1:94" ht="22.5" customHeight="1">
      <c r="A925" s="22">
        <v>44258</v>
      </c>
      <c r="B925" s="3" t="str">
        <f>TEXT(Table1[[#This Row],[Date]],"dddd")</f>
        <v>الأربعاء</v>
      </c>
      <c r="C925" s="3">
        <f>WEEKNUM(Table1[[#This Row],[Date]],16)</f>
        <v>10</v>
      </c>
      <c r="D925" s="3" t="str">
        <f>TEXT(Table1[[#This Row],[Date]],"mmmm")</f>
        <v>مارس</v>
      </c>
      <c r="E925" s="3" t="str">
        <f>TEXT(Table1[[#This Row],[Date]],"yyyy")</f>
        <v>2021</v>
      </c>
      <c r="F925" s="3" t="s">
        <v>8</v>
      </c>
      <c r="G925" s="3">
        <v>973</v>
      </c>
      <c r="I925" s="3" t="s">
        <v>255</v>
      </c>
      <c r="J925" s="3">
        <f>IFERROR(VLOOKUP(Table1[[#This Row],[FoamType]],$CB$1:$CC$25,2,FALSE),0)</f>
        <v>3.6</v>
      </c>
      <c r="K925" s="3">
        <v>40</v>
      </c>
      <c r="L925" s="3">
        <v>40</v>
      </c>
      <c r="M925" s="3">
        <v>29</v>
      </c>
      <c r="Q925" s="15">
        <v>35</v>
      </c>
      <c r="R925" s="3">
        <v>25</v>
      </c>
      <c r="S925" s="3">
        <v>29</v>
      </c>
      <c r="T925" s="3">
        <f t="shared" si="123"/>
        <v>1.1599999999999999</v>
      </c>
      <c r="U925" s="4">
        <f t="shared" si="124"/>
        <v>1.1599999999999999</v>
      </c>
      <c r="X925" s="4">
        <f>IFERROR(   Table1[[#This Row],[البلوكات /م3]]+Table1[[#This Row],[البواقى
 المنصرفه
/م3]]-Table1[[#This Row],[البواقى
/م3]],0)</f>
        <v>1.1599999999999999</v>
      </c>
      <c r="Y925" s="21">
        <f t="shared" si="125"/>
        <v>0</v>
      </c>
      <c r="AA925" s="12">
        <v>1.1599999999999999</v>
      </c>
      <c r="AB925" s="15">
        <v>35</v>
      </c>
      <c r="AC925" s="20">
        <v>0</v>
      </c>
      <c r="AD925" s="9">
        <f>IFERROR((Table1[[#This Row],[إجمالى الإستهلاك
/م3]]-Table1[[#This Row],[الكمية 
المنتجة
/م3
 ]]),0)</f>
        <v>0</v>
      </c>
      <c r="AE925" s="29">
        <f>IFERROR((Table1[[#This Row],[الهالك
/م3]]/Table1[[#This Row],[إجمالى الإستهلاك
/م3]]),0)</f>
        <v>0</v>
      </c>
      <c r="AG925" s="5">
        <f>IFERROR((Table1[[#This Row],[عدد
البلوكات]]*0.12),"")</f>
        <v>0</v>
      </c>
      <c r="AH92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0.32222222222222219</v>
      </c>
      <c r="AJ925" s="59">
        <f>IFERROR(Table1[[#This Row],[Plan Hour]]/Table1[[#This Row],[ساعات
العمل
الفعلية]],0)</f>
        <v>0</v>
      </c>
      <c r="AK925" s="1">
        <f>IFERROR((Table1[[#This Row],[الكمية 
الفعلية
/م3]]-Table1[[#This Row],[الكمية 
المنتجة
/م3
 ]]),"")</f>
        <v>0</v>
      </c>
      <c r="AU925" s="18"/>
      <c r="AV925" s="18"/>
      <c r="AW925" s="1"/>
      <c r="AX925" s="1"/>
      <c r="AY925" s="1"/>
      <c r="AZ925" s="1"/>
      <c r="BA925" s="1"/>
      <c r="BB925" s="1" t="e">
        <f t="shared" si="126"/>
        <v>#DIV/0!</v>
      </c>
      <c r="BC925" s="1"/>
      <c r="BD925" s="1" t="e">
        <f t="shared" si="128"/>
        <v>#DIV/0!</v>
      </c>
      <c r="BE925" s="1"/>
      <c r="BF925" s="33">
        <f t="shared" si="127"/>
        <v>0</v>
      </c>
      <c r="BG925" s="11" t="e">
        <f t="shared" si="131"/>
        <v>#DIV/0!</v>
      </c>
      <c r="CB925"/>
      <c r="CC925"/>
      <c r="CD925"/>
      <c r="CE925" s="83"/>
      <c r="CF925"/>
      <c r="CG925"/>
      <c r="CH925"/>
      <c r="CI925"/>
      <c r="CJ925"/>
      <c r="CK925"/>
      <c r="CL925"/>
      <c r="CM925"/>
      <c r="CN925"/>
      <c r="CO925"/>
      <c r="CP925"/>
    </row>
    <row r="926" spans="1:94" ht="22.5" customHeight="1">
      <c r="A926" s="22">
        <v>44258</v>
      </c>
      <c r="B926" s="3" t="str">
        <f>TEXT(Table1[[#This Row],[Date]],"dddd")</f>
        <v>الأربعاء</v>
      </c>
      <c r="C926" s="3">
        <f>WEEKNUM(Table1[[#This Row],[Date]],16)</f>
        <v>10</v>
      </c>
      <c r="D926" s="3" t="str">
        <f>TEXT(Table1[[#This Row],[Date]],"mmmm")</f>
        <v>مارس</v>
      </c>
      <c r="E926" s="3" t="str">
        <f>TEXT(Table1[[#This Row],[Date]],"yyyy")</f>
        <v>2021</v>
      </c>
      <c r="F926" s="3" t="s">
        <v>8</v>
      </c>
      <c r="G926" s="3">
        <v>973</v>
      </c>
      <c r="I926" s="3" t="s">
        <v>255</v>
      </c>
      <c r="J926" s="3">
        <f>IFERROR(VLOOKUP(Table1[[#This Row],[FoamType]],$CB$1:$CC$25,2,FALSE),0)</f>
        <v>3.6</v>
      </c>
      <c r="K926" s="3">
        <v>40</v>
      </c>
      <c r="L926" s="3">
        <v>40</v>
      </c>
      <c r="M926" s="3">
        <v>19</v>
      </c>
      <c r="Q926" s="15">
        <v>35</v>
      </c>
      <c r="R926" s="3">
        <v>25</v>
      </c>
      <c r="S926" s="3">
        <v>19</v>
      </c>
      <c r="T926" s="3">
        <f t="shared" si="123"/>
        <v>0.76</v>
      </c>
      <c r="U926" s="4">
        <f t="shared" si="124"/>
        <v>0.76</v>
      </c>
      <c r="X926" s="4">
        <f>IFERROR(   Table1[[#This Row],[البلوكات /م3]]+Table1[[#This Row],[البواقى
 المنصرفه
/م3]]-Table1[[#This Row],[البواقى
/م3]],0)</f>
        <v>0.76</v>
      </c>
      <c r="Y926" s="21">
        <f t="shared" si="125"/>
        <v>0</v>
      </c>
      <c r="AA926" s="12">
        <v>0.76</v>
      </c>
      <c r="AB926" s="15">
        <v>35</v>
      </c>
      <c r="AC926" s="20">
        <v>0</v>
      </c>
      <c r="AD926" s="9">
        <f>IFERROR((Table1[[#This Row],[إجمالى الإستهلاك
/م3]]-Table1[[#This Row],[الكمية 
المنتجة
/م3
 ]]),0)</f>
        <v>0</v>
      </c>
      <c r="AE926" s="29">
        <f>IFERROR((Table1[[#This Row],[الهالك
/م3]]/Table1[[#This Row],[إجمالى الإستهلاك
/م3]]),0)</f>
        <v>0</v>
      </c>
      <c r="AG926" s="5">
        <f>IFERROR((Table1[[#This Row],[عدد
البلوكات]]*0.12),"")</f>
        <v>0</v>
      </c>
      <c r="AH92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0.21111111111111111</v>
      </c>
      <c r="AJ926" s="59">
        <f>IFERROR(Table1[[#This Row],[Plan Hour]]/Table1[[#This Row],[ساعات
العمل
الفعلية]],0)</f>
        <v>0</v>
      </c>
      <c r="AK926" s="1">
        <f>IFERROR((Table1[[#This Row],[الكمية 
الفعلية
/م3]]-Table1[[#This Row],[الكمية 
المنتجة
/م3
 ]]),"")</f>
        <v>0</v>
      </c>
      <c r="AU926" s="18"/>
      <c r="AV926" s="18"/>
      <c r="AW926" s="1"/>
      <c r="AX926" s="1"/>
      <c r="AY926" s="1"/>
      <c r="AZ926" s="1"/>
      <c r="BA926" s="1"/>
      <c r="BB926" s="1" t="e">
        <f t="shared" si="126"/>
        <v>#DIV/0!</v>
      </c>
      <c r="BC926" s="1"/>
      <c r="BD926" s="1" t="e">
        <f t="shared" si="128"/>
        <v>#DIV/0!</v>
      </c>
      <c r="BE926" s="1"/>
      <c r="BF926" s="33">
        <f t="shared" si="127"/>
        <v>0</v>
      </c>
      <c r="BG926" s="11" t="e">
        <f t="shared" si="131"/>
        <v>#DIV/0!</v>
      </c>
      <c r="CB926"/>
      <c r="CC926"/>
      <c r="CD926"/>
      <c r="CE926" s="83"/>
      <c r="CF926"/>
      <c r="CG926"/>
      <c r="CH926"/>
      <c r="CI926"/>
      <c r="CJ926"/>
      <c r="CK926"/>
      <c r="CL926"/>
      <c r="CM926"/>
      <c r="CN926"/>
      <c r="CO926"/>
      <c r="CP926"/>
    </row>
    <row r="927" spans="1:94" ht="22.5" customHeight="1">
      <c r="A927" s="22">
        <v>44258</v>
      </c>
      <c r="B927" s="3" t="str">
        <f>TEXT(Table1[[#This Row],[Date]],"dddd")</f>
        <v>الأربعاء</v>
      </c>
      <c r="C927" s="3">
        <f>WEEKNUM(Table1[[#This Row],[Date]],16)</f>
        <v>10</v>
      </c>
      <c r="D927" s="3" t="str">
        <f>TEXT(Table1[[#This Row],[Date]],"mmmm")</f>
        <v>مارس</v>
      </c>
      <c r="E927" s="3" t="str">
        <f>TEXT(Table1[[#This Row],[Date]],"yyyy")</f>
        <v>2021</v>
      </c>
      <c r="F927" s="3" t="s">
        <v>8</v>
      </c>
      <c r="G927" s="3">
        <v>1</v>
      </c>
      <c r="I927" s="3" t="s">
        <v>92</v>
      </c>
      <c r="J927" s="3">
        <f>IFERROR(VLOOKUP(Table1[[#This Row],[FoamType]],$CB$1:$CC$25,2,FALSE),0)</f>
        <v>0.6</v>
      </c>
      <c r="K927" s="3">
        <v>30</v>
      </c>
      <c r="L927" s="3">
        <v>7</v>
      </c>
      <c r="M927" s="3">
        <v>7</v>
      </c>
      <c r="Q927" s="15">
        <v>35</v>
      </c>
      <c r="R927" s="3">
        <v>1470</v>
      </c>
      <c r="S927" s="3">
        <v>7.1</v>
      </c>
      <c r="T927" s="3">
        <f t="shared" si="123"/>
        <v>2.19177</v>
      </c>
      <c r="U927" s="4">
        <f t="shared" si="124"/>
        <v>2.1608999999999998</v>
      </c>
      <c r="X927" s="4">
        <f>IFERROR(   Table1[[#This Row],[البلوكات /م3]]+Table1[[#This Row],[البواقى
 المنصرفه
/م3]]-Table1[[#This Row],[البواقى
/م3]],0)</f>
        <v>3</v>
      </c>
      <c r="Y927" s="21">
        <f t="shared" si="125"/>
        <v>0</v>
      </c>
      <c r="AA927" s="12">
        <v>3</v>
      </c>
      <c r="AB927" s="15">
        <v>35</v>
      </c>
      <c r="AC927" s="20">
        <v>0</v>
      </c>
      <c r="AD927" s="9">
        <f>IFERROR((Table1[[#This Row],[إجمالى الإستهلاك
/م3]]-Table1[[#This Row],[الكمية 
المنتجة
/م3
 ]]),0)</f>
        <v>0.83910000000000018</v>
      </c>
      <c r="AE927" s="29">
        <f>IFERROR((Table1[[#This Row],[الهالك
/م3]]/Table1[[#This Row],[إجمالى الإستهلاك
/م3]]),0)</f>
        <v>0.27970000000000006</v>
      </c>
      <c r="AG927" s="5">
        <f>IFERROR((Table1[[#This Row],[عدد
البلوكات]]*0.12),"")</f>
        <v>0</v>
      </c>
      <c r="AH92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3.6014999999999997</v>
      </c>
      <c r="AJ927" s="59">
        <f>IFERROR(Table1[[#This Row],[Plan Hour]]/Table1[[#This Row],[ساعات
العمل
الفعلية]],0)</f>
        <v>0</v>
      </c>
      <c r="AK927" s="1">
        <f>IFERROR((Table1[[#This Row],[الكمية 
الفعلية
/م3]]-Table1[[#This Row],[الكمية 
المنتجة
/م3
 ]]),"")</f>
        <v>3.0870000000000175E-2</v>
      </c>
      <c r="AU927" s="18"/>
      <c r="AV927" s="18"/>
      <c r="AW927" s="1"/>
      <c r="AX927" s="1"/>
      <c r="AY927" s="1"/>
      <c r="AZ927" s="1"/>
      <c r="BA927" s="1"/>
      <c r="BB927" s="1" t="e">
        <f t="shared" si="126"/>
        <v>#DIV/0!</v>
      </c>
      <c r="BC927" s="1"/>
      <c r="BD927" s="1" t="e">
        <f t="shared" si="128"/>
        <v>#DIV/0!</v>
      </c>
      <c r="BE927" s="1"/>
      <c r="BF927" s="33">
        <f t="shared" si="127"/>
        <v>0</v>
      </c>
      <c r="BG927" s="11" t="e">
        <f t="shared" si="131"/>
        <v>#DIV/0!</v>
      </c>
      <c r="CB927"/>
      <c r="CC927"/>
      <c r="CD927"/>
      <c r="CE927" s="83"/>
      <c r="CF927"/>
      <c r="CG927"/>
      <c r="CH927"/>
      <c r="CI927"/>
      <c r="CJ927"/>
      <c r="CK927"/>
      <c r="CL927"/>
      <c r="CM927"/>
      <c r="CN927"/>
      <c r="CO927"/>
      <c r="CP927"/>
    </row>
    <row r="928" spans="1:94" ht="22.5" customHeight="1">
      <c r="A928" s="22">
        <v>44258</v>
      </c>
      <c r="B928" s="3" t="str">
        <f>TEXT(Table1[[#This Row],[Date]],"dddd")</f>
        <v>الأربعاء</v>
      </c>
      <c r="C928" s="3">
        <f>WEEKNUM(Table1[[#This Row],[Date]],16)</f>
        <v>10</v>
      </c>
      <c r="D928" s="3" t="str">
        <f>TEXT(Table1[[#This Row],[Date]],"mmmm")</f>
        <v>مارس</v>
      </c>
      <c r="E928" s="3" t="str">
        <f>TEXT(Table1[[#This Row],[Date]],"yyyy")</f>
        <v>2021</v>
      </c>
      <c r="F928" s="3" t="s">
        <v>8</v>
      </c>
      <c r="G928" s="3">
        <v>990</v>
      </c>
      <c r="I928" s="3" t="s">
        <v>92</v>
      </c>
      <c r="J928" s="3">
        <f>IFERROR(VLOOKUP(Table1[[#This Row],[FoamType]],$CB$1:$CC$25,2,FALSE),0)</f>
        <v>0.6</v>
      </c>
      <c r="K928" s="3">
        <v>120</v>
      </c>
      <c r="L928" s="3">
        <v>10</v>
      </c>
      <c r="M928" s="3">
        <v>2</v>
      </c>
      <c r="Q928" s="15">
        <v>25</v>
      </c>
      <c r="R928" s="3">
        <v>1000</v>
      </c>
      <c r="S928" s="3">
        <v>2.1</v>
      </c>
      <c r="T928" s="3">
        <f t="shared" si="123"/>
        <v>2.52</v>
      </c>
      <c r="U928" s="4">
        <f t="shared" si="124"/>
        <v>2.4</v>
      </c>
      <c r="X928" s="4">
        <f>IFERROR(   Table1[[#This Row],[البلوكات /م3]]+Table1[[#This Row],[البواقى
 المنصرفه
/م3]]-Table1[[#This Row],[البواقى
/م3]],0)</f>
        <v>3.5</v>
      </c>
      <c r="Y928" s="21">
        <f t="shared" si="125"/>
        <v>0</v>
      </c>
      <c r="AA928" s="12">
        <v>3.5</v>
      </c>
      <c r="AB928" s="15">
        <v>25</v>
      </c>
      <c r="AC928" s="20">
        <v>0</v>
      </c>
      <c r="AD928" s="9">
        <f>IFERROR((Table1[[#This Row],[إجمالى الإستهلاك
/م3]]-Table1[[#This Row],[الكمية 
المنتجة
/م3
 ]]),0)</f>
        <v>1.1000000000000001</v>
      </c>
      <c r="AE928" s="29">
        <f>IFERROR((Table1[[#This Row],[الهالك
/م3]]/Table1[[#This Row],[إجمالى الإستهلاك
/م3]]),0)</f>
        <v>0.31428571428571433</v>
      </c>
      <c r="AG928" s="5">
        <f>IFERROR((Table1[[#This Row],[عدد
البلوكات]]*0.12),"")</f>
        <v>0</v>
      </c>
      <c r="AH92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928" s="59">
        <f>IFERROR(Table1[[#This Row],[Plan Hour]]/Table1[[#This Row],[ساعات
العمل
الفعلية]],0)</f>
        <v>0</v>
      </c>
      <c r="AK928" s="1">
        <f>IFERROR((Table1[[#This Row],[الكمية 
الفعلية
/م3]]-Table1[[#This Row],[الكمية 
المنتجة
/م3
 ]]),"")</f>
        <v>0.12000000000000011</v>
      </c>
      <c r="AU928" s="18"/>
      <c r="AV928" s="18"/>
      <c r="AW928" s="1"/>
      <c r="AX928" s="1"/>
      <c r="AY928" s="1"/>
      <c r="AZ928" s="1"/>
      <c r="BA928" s="1"/>
      <c r="BB928" s="1" t="e">
        <f t="shared" si="126"/>
        <v>#DIV/0!</v>
      </c>
      <c r="BC928" s="1"/>
      <c r="BD928" s="1" t="e">
        <f t="shared" si="128"/>
        <v>#DIV/0!</v>
      </c>
      <c r="BE928" s="1"/>
      <c r="BF928" s="33">
        <f t="shared" si="127"/>
        <v>0</v>
      </c>
      <c r="BG928" s="11" t="e">
        <f t="shared" si="131"/>
        <v>#DIV/0!</v>
      </c>
      <c r="CB928"/>
      <c r="CC928"/>
      <c r="CD928"/>
      <c r="CE928" s="83"/>
      <c r="CF928"/>
      <c r="CG928"/>
      <c r="CH928"/>
      <c r="CI928"/>
      <c r="CJ928"/>
      <c r="CK928"/>
      <c r="CL928"/>
      <c r="CM928"/>
      <c r="CN928"/>
      <c r="CO928"/>
      <c r="CP928"/>
    </row>
    <row r="929" spans="1:94" ht="22.5" customHeight="1">
      <c r="A929" s="22">
        <v>44258</v>
      </c>
      <c r="B929" s="3" t="str">
        <f>TEXT(Table1[[#This Row],[Date]],"dddd")</f>
        <v>الأربعاء</v>
      </c>
      <c r="C929" s="3">
        <f>WEEKNUM(Table1[[#This Row],[Date]],16)</f>
        <v>10</v>
      </c>
      <c r="D929" s="3" t="str">
        <f>TEXT(Table1[[#This Row],[Date]],"mmmm")</f>
        <v>مارس</v>
      </c>
      <c r="E929" s="3" t="str">
        <f>TEXT(Table1[[#This Row],[Date]],"yyyy")</f>
        <v>2021</v>
      </c>
      <c r="F929" s="3" t="s">
        <v>8</v>
      </c>
      <c r="G929" s="3">
        <v>942</v>
      </c>
      <c r="I929" s="3" t="s">
        <v>92</v>
      </c>
      <c r="J929" s="3">
        <f>IFERROR(VLOOKUP(Table1[[#This Row],[FoamType]],$CB$1:$CC$25,2,FALSE),0)</f>
        <v>0.6</v>
      </c>
      <c r="K929" s="3">
        <v>78</v>
      </c>
      <c r="L929" s="3">
        <v>35.5</v>
      </c>
      <c r="M929" s="3">
        <v>1.5</v>
      </c>
      <c r="Q929" s="15">
        <v>8</v>
      </c>
      <c r="R929" s="3">
        <v>300</v>
      </c>
      <c r="S929" s="3">
        <v>1.7</v>
      </c>
      <c r="T929" s="3">
        <f t="shared" si="123"/>
        <v>1.4121900000000001</v>
      </c>
      <c r="U929" s="4">
        <f t="shared" si="124"/>
        <v>1.2460500000000001</v>
      </c>
      <c r="X929" s="4">
        <f>IFERROR(   Table1[[#This Row],[البلوكات /م3]]+Table1[[#This Row],[البواقى
 المنصرفه
/م3]]-Table1[[#This Row],[البواقى
/م3]],0)</f>
        <v>0</v>
      </c>
      <c r="Y929" s="21">
        <f t="shared" si="125"/>
        <v>0</v>
      </c>
      <c r="AB929" s="15"/>
      <c r="AD929" s="9">
        <f>IFERROR((Table1[[#This Row],[إجمالى الإستهلاك
/م3]]-Table1[[#This Row],[الكمية 
المنتجة
/م3
 ]]),0)</f>
        <v>-1.2460500000000001</v>
      </c>
      <c r="AE929" s="29">
        <f>IFERROR((Table1[[#This Row],[الهالك
/م3]]/Table1[[#This Row],[إجمالى الإستهلاك
/م3]]),0)</f>
        <v>0</v>
      </c>
      <c r="AG929" s="5">
        <f>IFERROR((Table1[[#This Row],[عدد
البلوكات]]*0.12),"")</f>
        <v>0</v>
      </c>
      <c r="AH92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2.0767500000000001</v>
      </c>
      <c r="AJ929" s="59">
        <f>IFERROR(Table1[[#This Row],[Plan Hour]]/Table1[[#This Row],[ساعات
العمل
الفعلية]],0)</f>
        <v>0</v>
      </c>
      <c r="AK929" s="1">
        <f>IFERROR((Table1[[#This Row],[الكمية 
الفعلية
/م3]]-Table1[[#This Row],[الكمية 
المنتجة
/م3
 ]]),"")</f>
        <v>0.16613999999999995</v>
      </c>
      <c r="AU929" s="18"/>
      <c r="AV929" s="18"/>
      <c r="AW929" s="1"/>
      <c r="AX929" s="1"/>
      <c r="AY929" s="1"/>
      <c r="AZ929" s="1"/>
      <c r="BA929" s="1"/>
      <c r="BB929" s="1" t="e">
        <f t="shared" si="126"/>
        <v>#DIV/0!</v>
      </c>
      <c r="BC929" s="1"/>
      <c r="BD929" s="1" t="e">
        <f t="shared" si="128"/>
        <v>#DIV/0!</v>
      </c>
      <c r="BE929" s="1"/>
      <c r="BF929" s="33">
        <f t="shared" si="127"/>
        <v>0</v>
      </c>
      <c r="BG929" s="11" t="e">
        <f t="shared" si="131"/>
        <v>#DIV/0!</v>
      </c>
      <c r="CB929"/>
      <c r="CC929"/>
      <c r="CD929"/>
      <c r="CE929" s="83"/>
      <c r="CF929"/>
      <c r="CG929"/>
      <c r="CH929"/>
      <c r="CI929"/>
      <c r="CJ929"/>
      <c r="CK929"/>
      <c r="CL929"/>
      <c r="CM929"/>
      <c r="CN929"/>
      <c r="CO929"/>
      <c r="CP929"/>
    </row>
    <row r="930" spans="1:94" ht="22.5" customHeight="1">
      <c r="A930" s="22">
        <v>44258</v>
      </c>
      <c r="B930" s="3" t="str">
        <f>TEXT(Table1[[#This Row],[Date]],"dddd")</f>
        <v>الأربعاء</v>
      </c>
      <c r="C930" s="3">
        <f>WEEKNUM(Table1[[#This Row],[Date]],16)</f>
        <v>10</v>
      </c>
      <c r="D930" s="3" t="str">
        <f>TEXT(Table1[[#This Row],[Date]],"mmmm")</f>
        <v>مارس</v>
      </c>
      <c r="E930" s="3" t="str">
        <f>TEXT(Table1[[#This Row],[Date]],"yyyy")</f>
        <v>2021</v>
      </c>
      <c r="F930" s="3" t="s">
        <v>8</v>
      </c>
      <c r="G930" s="3">
        <v>942</v>
      </c>
      <c r="I930" s="3" t="s">
        <v>92</v>
      </c>
      <c r="J930" s="3">
        <f>IFERROR(VLOOKUP(Table1[[#This Row],[FoamType]],$CB$1:$CC$25,2,FALSE),0)</f>
        <v>0.6</v>
      </c>
      <c r="K930" s="3">
        <v>78</v>
      </c>
      <c r="L930" s="3">
        <v>39.5</v>
      </c>
      <c r="M930" s="3">
        <v>1.5</v>
      </c>
      <c r="Q930" s="15">
        <v>8</v>
      </c>
      <c r="R930" s="3">
        <v>300</v>
      </c>
      <c r="S930" s="3">
        <v>1.7</v>
      </c>
      <c r="T930" s="3">
        <f t="shared" si="123"/>
        <v>1.57131</v>
      </c>
      <c r="U930" s="4">
        <f t="shared" si="124"/>
        <v>1.38645</v>
      </c>
      <c r="X930" s="4">
        <f>IFERROR(   Table1[[#This Row],[البلوكات /م3]]+Table1[[#This Row],[البواقى
 المنصرفه
/م3]]-Table1[[#This Row],[البواقى
/م3]],0)</f>
        <v>0</v>
      </c>
      <c r="Y930" s="21">
        <f t="shared" si="125"/>
        <v>0</v>
      </c>
      <c r="AB930" s="15"/>
      <c r="AD930" s="9">
        <f>IFERROR((Table1[[#This Row],[إجمالى الإستهلاك
/م3]]-Table1[[#This Row],[الكمية 
المنتجة
/م3
 ]]),0)</f>
        <v>-1.38645</v>
      </c>
      <c r="AE930" s="29">
        <f>IFERROR((Table1[[#This Row],[الهالك
/م3]]/Table1[[#This Row],[إجمالى الإستهلاك
/م3]]),0)</f>
        <v>0</v>
      </c>
      <c r="AG930" s="5">
        <f>IFERROR((Table1[[#This Row],[عدد
البلوكات]]*0.12),"")</f>
        <v>0</v>
      </c>
      <c r="AH93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2.3107500000000001</v>
      </c>
      <c r="AJ930" s="59">
        <f>IFERROR(Table1[[#This Row],[Plan Hour]]/Table1[[#This Row],[ساعات
العمل
الفعلية]],0)</f>
        <v>0</v>
      </c>
      <c r="AK930" s="1">
        <f>IFERROR((Table1[[#This Row],[الكمية 
الفعلية
/م3]]-Table1[[#This Row],[الكمية 
المنتجة
/م3
 ]]),"")</f>
        <v>0.18486000000000002</v>
      </c>
      <c r="AU930" s="18"/>
      <c r="AV930" s="18"/>
      <c r="AW930" s="1"/>
      <c r="AX930" s="1"/>
      <c r="AY930" s="1"/>
      <c r="AZ930" s="1"/>
      <c r="BA930" s="1"/>
      <c r="BB930" s="1" t="e">
        <f t="shared" si="126"/>
        <v>#DIV/0!</v>
      </c>
      <c r="BC930" s="1"/>
      <c r="BD930" s="1" t="e">
        <f t="shared" si="128"/>
        <v>#DIV/0!</v>
      </c>
      <c r="BE930" s="1"/>
      <c r="BF930" s="33">
        <f t="shared" si="127"/>
        <v>0</v>
      </c>
      <c r="BG930" s="11" t="e">
        <f t="shared" si="131"/>
        <v>#DIV/0!</v>
      </c>
      <c r="CB930"/>
      <c r="CC930"/>
      <c r="CD930"/>
      <c r="CE930" s="83"/>
      <c r="CF930"/>
      <c r="CG930"/>
      <c r="CH930"/>
      <c r="CI930"/>
      <c r="CJ930"/>
      <c r="CK930"/>
      <c r="CL930"/>
      <c r="CM930"/>
      <c r="CN930"/>
      <c r="CO930"/>
      <c r="CP930"/>
    </row>
    <row r="931" spans="1:94" ht="22.5" customHeight="1">
      <c r="A931" s="22">
        <v>44258</v>
      </c>
      <c r="B931" s="3" t="str">
        <f>TEXT(Table1[[#This Row],[Date]],"dddd")</f>
        <v>الأربعاء</v>
      </c>
      <c r="C931" s="3">
        <f>WEEKNUM(Table1[[#This Row],[Date]],16)</f>
        <v>10</v>
      </c>
      <c r="D931" s="3" t="str">
        <f>TEXT(Table1[[#This Row],[Date]],"mmmm")</f>
        <v>مارس</v>
      </c>
      <c r="E931" s="3" t="str">
        <f>TEXT(Table1[[#This Row],[Date]],"yyyy")</f>
        <v>2021</v>
      </c>
      <c r="F931" s="3" t="s">
        <v>8</v>
      </c>
      <c r="G931" s="3">
        <v>942</v>
      </c>
      <c r="I931" s="3" t="s">
        <v>92</v>
      </c>
      <c r="J931" s="3">
        <f>IFERROR(VLOOKUP(Table1[[#This Row],[FoamType]],$CB$1:$CC$25,2,FALSE),0)</f>
        <v>0.6</v>
      </c>
      <c r="K931" s="3">
        <v>79</v>
      </c>
      <c r="L931" s="3">
        <v>41.5</v>
      </c>
      <c r="M931" s="3">
        <v>1.5</v>
      </c>
      <c r="Q931" s="15">
        <v>8</v>
      </c>
      <c r="R931" s="3">
        <v>300</v>
      </c>
      <c r="S931" s="3">
        <v>1.7</v>
      </c>
      <c r="T931" s="3">
        <f t="shared" ref="T931:T995" si="132">K931*L931*R931*S931/1000000</f>
        <v>1.6720349999999999</v>
      </c>
      <c r="U931" s="4">
        <f t="shared" ref="U931:U995" si="133">K931*L931*M931*R931/1000000</f>
        <v>1.475325</v>
      </c>
      <c r="X931" s="4">
        <f>IFERROR(   Table1[[#This Row],[البلوكات /م3]]+Table1[[#This Row],[البواقى
 المنصرفه
/م3]]-Table1[[#This Row],[البواقى
/م3]],0)</f>
        <v>0</v>
      </c>
      <c r="Y931" s="21">
        <f t="shared" si="125"/>
        <v>0</v>
      </c>
      <c r="AB931" s="15"/>
      <c r="AD931" s="9">
        <f>IFERROR((Table1[[#This Row],[إجمالى الإستهلاك
/م3]]-Table1[[#This Row],[الكمية 
المنتجة
/م3
 ]]),0)</f>
        <v>-1.475325</v>
      </c>
      <c r="AE931" s="29">
        <f>IFERROR((Table1[[#This Row],[الهالك
/م3]]/Table1[[#This Row],[إجمالى الإستهلاك
/م3]]),0)</f>
        <v>0</v>
      </c>
      <c r="AG931" s="5">
        <f>IFERROR((Table1[[#This Row],[عدد
البلوكات]]*0.12),"")</f>
        <v>0</v>
      </c>
      <c r="AH93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2.4588749999999999</v>
      </c>
      <c r="AJ931" s="59">
        <f>IFERROR(Table1[[#This Row],[Plan Hour]]/Table1[[#This Row],[ساعات
العمل
الفعلية]],0)</f>
        <v>0</v>
      </c>
      <c r="AK931" s="1">
        <f>IFERROR((Table1[[#This Row],[الكمية 
الفعلية
/م3]]-Table1[[#This Row],[الكمية 
المنتجة
/م3
 ]]),"")</f>
        <v>0.19670999999999994</v>
      </c>
      <c r="AU931" s="18"/>
      <c r="AV931" s="18"/>
      <c r="AW931" s="1"/>
      <c r="AX931" s="1"/>
      <c r="AY931" s="1"/>
      <c r="AZ931" s="1"/>
      <c r="BA931" s="1"/>
      <c r="BB931" s="1" t="e">
        <f t="shared" si="126"/>
        <v>#DIV/0!</v>
      </c>
      <c r="BC931" s="1"/>
      <c r="BD931" s="1" t="e">
        <f t="shared" si="128"/>
        <v>#DIV/0!</v>
      </c>
      <c r="BE931" s="1"/>
      <c r="BF931" s="33">
        <f t="shared" si="127"/>
        <v>0</v>
      </c>
      <c r="BG931" s="11" t="e">
        <f t="shared" si="131"/>
        <v>#DIV/0!</v>
      </c>
      <c r="CB931"/>
      <c r="CC931"/>
      <c r="CD931"/>
      <c r="CE931" s="83"/>
      <c r="CF931"/>
      <c r="CG931"/>
      <c r="CH931"/>
      <c r="CI931"/>
      <c r="CJ931"/>
      <c r="CK931"/>
      <c r="CL931"/>
      <c r="CM931"/>
      <c r="CN931"/>
      <c r="CO931"/>
      <c r="CP931"/>
    </row>
    <row r="932" spans="1:94" ht="22.5" customHeight="1">
      <c r="A932" s="22">
        <v>44258</v>
      </c>
      <c r="B932" s="3" t="str">
        <f>TEXT(Table1[[#This Row],[Date]],"dddd")</f>
        <v>الأربعاء</v>
      </c>
      <c r="C932" s="3">
        <f>WEEKNUM(Table1[[#This Row],[Date]],16)</f>
        <v>10</v>
      </c>
      <c r="D932" s="3" t="str">
        <f>TEXT(Table1[[#This Row],[Date]],"mmmm")</f>
        <v>مارس</v>
      </c>
      <c r="E932" s="3" t="str">
        <f>TEXT(Table1[[#This Row],[Date]],"yyyy")</f>
        <v>2021</v>
      </c>
      <c r="F932" s="3" t="s">
        <v>8</v>
      </c>
      <c r="G932" s="3">
        <v>942</v>
      </c>
      <c r="I932" s="3" t="s">
        <v>92</v>
      </c>
      <c r="J932" s="3">
        <f>IFERROR(VLOOKUP(Table1[[#This Row],[FoamType]],$CB$1:$CC$25,2,FALSE),0)</f>
        <v>0.6</v>
      </c>
      <c r="K932" s="3">
        <v>98</v>
      </c>
      <c r="L932" s="3">
        <v>12.5</v>
      </c>
      <c r="M932" s="3">
        <v>1.5</v>
      </c>
      <c r="Q932" s="15">
        <v>8</v>
      </c>
      <c r="R932" s="3">
        <v>200</v>
      </c>
      <c r="S932" s="3">
        <v>1.7</v>
      </c>
      <c r="T932" s="3">
        <f t="shared" si="132"/>
        <v>0.41649999999999998</v>
      </c>
      <c r="U932" s="4">
        <f t="shared" si="133"/>
        <v>0.36749999999999999</v>
      </c>
      <c r="X932" s="4">
        <f>IFERROR(   Table1[[#This Row],[البلوكات /م3]]+Table1[[#This Row],[البواقى
 المنصرفه
/م3]]-Table1[[#This Row],[البواقى
/م3]],0)</f>
        <v>0</v>
      </c>
      <c r="Y932" s="21">
        <f t="shared" si="125"/>
        <v>0</v>
      </c>
      <c r="AB932" s="15"/>
      <c r="AD932" s="9">
        <f>IFERROR((Table1[[#This Row],[إجمالى الإستهلاك
/م3]]-Table1[[#This Row],[الكمية 
المنتجة
/م3
 ]]),0)</f>
        <v>-0.36749999999999999</v>
      </c>
      <c r="AE932" s="29">
        <f>IFERROR((Table1[[#This Row],[الهالك
/م3]]/Table1[[#This Row],[إجمالى الإستهلاك
/م3]]),0)</f>
        <v>0</v>
      </c>
      <c r="AG932" s="5">
        <f>IFERROR((Table1[[#This Row],[عدد
البلوكات]]*0.12),"")</f>
        <v>0</v>
      </c>
      <c r="AH93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0.61250000000000004</v>
      </c>
      <c r="AJ932" s="59">
        <f>IFERROR(Table1[[#This Row],[Plan Hour]]/Table1[[#This Row],[ساعات
العمل
الفعلية]],0)</f>
        <v>0</v>
      </c>
      <c r="AK932" s="1">
        <f>IFERROR((Table1[[#This Row],[الكمية 
الفعلية
/م3]]-Table1[[#This Row],[الكمية 
المنتجة
/م3
 ]]),"")</f>
        <v>4.8999999999999988E-2</v>
      </c>
      <c r="AU932" s="18"/>
      <c r="AV932" s="18"/>
      <c r="AW932" s="1"/>
      <c r="AX932" s="1"/>
      <c r="AY932" s="1"/>
      <c r="AZ932" s="1"/>
      <c r="BA932" s="1"/>
      <c r="BB932" s="1" t="e">
        <f t="shared" si="126"/>
        <v>#DIV/0!</v>
      </c>
      <c r="BC932" s="1"/>
      <c r="BD932" s="1" t="e">
        <f t="shared" si="128"/>
        <v>#DIV/0!</v>
      </c>
      <c r="BE932" s="1"/>
      <c r="BF932" s="33">
        <f t="shared" si="127"/>
        <v>0</v>
      </c>
      <c r="BG932" s="11" t="e">
        <f t="shared" si="131"/>
        <v>#DIV/0!</v>
      </c>
      <c r="CB932"/>
      <c r="CC932"/>
      <c r="CD932"/>
      <c r="CE932" s="83"/>
      <c r="CF932"/>
      <c r="CG932"/>
      <c r="CH932"/>
      <c r="CI932"/>
      <c r="CJ932"/>
      <c r="CK932"/>
      <c r="CL932"/>
      <c r="CM932"/>
      <c r="CN932"/>
      <c r="CO932"/>
      <c r="CP932"/>
    </row>
    <row r="933" spans="1:94" ht="22.5" customHeight="1">
      <c r="A933" s="22">
        <v>44258</v>
      </c>
      <c r="B933" s="3" t="str">
        <f>TEXT(Table1[[#This Row],[Date]],"dddd")</f>
        <v>الأربعاء</v>
      </c>
      <c r="C933" s="3">
        <f>WEEKNUM(Table1[[#This Row],[Date]],16)</f>
        <v>10</v>
      </c>
      <c r="D933" s="3" t="str">
        <f>TEXT(Table1[[#This Row],[Date]],"mmmm")</f>
        <v>مارس</v>
      </c>
      <c r="E933" s="3" t="str">
        <f>TEXT(Table1[[#This Row],[Date]],"yyyy")</f>
        <v>2021</v>
      </c>
      <c r="F933" s="3" t="s">
        <v>8</v>
      </c>
      <c r="G933" s="3">
        <v>942</v>
      </c>
      <c r="I933" s="3" t="s">
        <v>92</v>
      </c>
      <c r="J933" s="3">
        <f>IFERROR(VLOOKUP(Table1[[#This Row],[FoamType]],$CB$1:$CC$25,2,FALSE),0)</f>
        <v>0.6</v>
      </c>
      <c r="K933" s="3">
        <v>39</v>
      </c>
      <c r="L933" s="3">
        <v>12.5</v>
      </c>
      <c r="M933" s="3">
        <v>1.5</v>
      </c>
      <c r="Q933" s="15">
        <v>8</v>
      </c>
      <c r="R933" s="3">
        <v>200</v>
      </c>
      <c r="S933" s="3">
        <v>1.7</v>
      </c>
      <c r="T933" s="3">
        <f t="shared" si="132"/>
        <v>0.16575000000000001</v>
      </c>
      <c r="U933" s="4">
        <f t="shared" si="133"/>
        <v>0.14624999999999999</v>
      </c>
      <c r="X933" s="4">
        <f>IFERROR(   Table1[[#This Row],[البلوكات /م3]]+Table1[[#This Row],[البواقى
 المنصرفه
/م3]]-Table1[[#This Row],[البواقى
/م3]],0)</f>
        <v>0</v>
      </c>
      <c r="Y933" s="21">
        <f t="shared" si="125"/>
        <v>0</v>
      </c>
      <c r="AB933" s="15"/>
      <c r="AD933" s="9">
        <f>IFERROR((Table1[[#This Row],[إجمالى الإستهلاك
/م3]]-Table1[[#This Row],[الكمية 
المنتجة
/م3
 ]]),0)</f>
        <v>-0.14624999999999999</v>
      </c>
      <c r="AE933" s="29">
        <f>IFERROR((Table1[[#This Row],[الهالك
/م3]]/Table1[[#This Row],[إجمالى الإستهلاك
/م3]]),0)</f>
        <v>0</v>
      </c>
      <c r="AG933" s="5">
        <f>IFERROR((Table1[[#This Row],[عدد
البلوكات]]*0.12),"")</f>
        <v>0</v>
      </c>
      <c r="AH93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0.24374999999999999</v>
      </c>
      <c r="AJ933" s="59">
        <f>IFERROR(Table1[[#This Row],[Plan Hour]]/Table1[[#This Row],[ساعات
العمل
الفعلية]],0)</f>
        <v>0</v>
      </c>
      <c r="AK933" s="1">
        <f>IFERROR((Table1[[#This Row],[الكمية 
الفعلية
/م3]]-Table1[[#This Row],[الكمية 
المنتجة
/م3
 ]]),"")</f>
        <v>1.9500000000000017E-2</v>
      </c>
      <c r="AU933" s="18"/>
      <c r="AV933" s="18"/>
      <c r="AW933" s="1"/>
      <c r="AX933" s="1"/>
      <c r="AY933" s="1"/>
      <c r="AZ933" s="1"/>
      <c r="BA933" s="1"/>
      <c r="BB933" s="1" t="e">
        <f t="shared" si="126"/>
        <v>#DIV/0!</v>
      </c>
      <c r="BC933" s="1"/>
      <c r="BD933" s="1" t="e">
        <f t="shared" si="128"/>
        <v>#DIV/0!</v>
      </c>
      <c r="BE933" s="1"/>
      <c r="BF933" s="33">
        <f t="shared" si="127"/>
        <v>0</v>
      </c>
      <c r="BG933" s="11" t="e">
        <f t="shared" si="131"/>
        <v>#DIV/0!</v>
      </c>
      <c r="CB933"/>
      <c r="CC933"/>
      <c r="CD933"/>
      <c r="CE933" s="83"/>
      <c r="CF933"/>
      <c r="CG933"/>
      <c r="CH933"/>
      <c r="CI933"/>
      <c r="CJ933"/>
      <c r="CK933"/>
      <c r="CL933"/>
      <c r="CM933"/>
      <c r="CN933"/>
      <c r="CO933"/>
      <c r="CP933"/>
    </row>
    <row r="934" spans="1:94" ht="22.5" customHeight="1">
      <c r="A934" s="22">
        <v>44258</v>
      </c>
      <c r="B934" s="3" t="str">
        <f>TEXT(Table1[[#This Row],[Date]],"dddd")</f>
        <v>الأربعاء</v>
      </c>
      <c r="C934" s="3">
        <f>WEEKNUM(Table1[[#This Row],[Date]],16)</f>
        <v>10</v>
      </c>
      <c r="D934" s="3" t="str">
        <f>TEXT(Table1[[#This Row],[Date]],"mmmm")</f>
        <v>مارس</v>
      </c>
      <c r="E934" s="3" t="str">
        <f>TEXT(Table1[[#This Row],[Date]],"yyyy")</f>
        <v>2021</v>
      </c>
      <c r="F934" s="3" t="s">
        <v>8</v>
      </c>
      <c r="G934" s="3">
        <v>366</v>
      </c>
      <c r="I934" s="3" t="s">
        <v>201</v>
      </c>
      <c r="J934" s="3">
        <f>IFERROR(VLOOKUP(Table1[[#This Row],[FoamType]],$CB$1:$CC$25,2,FALSE),0)</f>
        <v>1.25</v>
      </c>
      <c r="K934" s="3">
        <v>240</v>
      </c>
      <c r="L934" s="3">
        <v>110</v>
      </c>
      <c r="M934" s="3">
        <v>29</v>
      </c>
      <c r="Q934" s="15">
        <v>30</v>
      </c>
      <c r="R934" s="3">
        <v>2</v>
      </c>
      <c r="S934" s="3">
        <v>29</v>
      </c>
      <c r="T934" s="3">
        <f t="shared" si="132"/>
        <v>1.5311999999999999</v>
      </c>
      <c r="U934" s="4">
        <f t="shared" si="133"/>
        <v>1.5311999999999999</v>
      </c>
      <c r="W934" s="4" t="s">
        <v>43</v>
      </c>
      <c r="X934" s="4">
        <f>IFERROR(   Table1[[#This Row],[البلوكات /م3]]+Table1[[#This Row],[البواقى
 المنصرفه
/م3]]-Table1[[#This Row],[البواقى
/م3]],0)</f>
        <v>11.649999999999999</v>
      </c>
      <c r="Y934" s="21">
        <f t="shared" si="125"/>
        <v>29.28</v>
      </c>
      <c r="Z934" s="3">
        <v>4</v>
      </c>
      <c r="AA934" s="12">
        <v>6.47</v>
      </c>
      <c r="AB934" s="15">
        <v>30</v>
      </c>
      <c r="AC934" s="20">
        <v>24.1</v>
      </c>
      <c r="AD934" s="9">
        <f>IFERROR((Table1[[#This Row],[إجمالى الإستهلاك
/م3]]-Table1[[#This Row],[الكمية 
المنتجة
/م3
 ]]),0)</f>
        <v>10.118799999999998</v>
      </c>
      <c r="AE934" s="29">
        <f>IFERROR((Table1[[#This Row],[الهالك
/م3]]/Table1[[#This Row],[إجمالى الإستهلاك
/م3]]),0)</f>
        <v>0.86856652360515019</v>
      </c>
      <c r="AG934" s="5">
        <f>IFERROR((Table1[[#This Row],[عدد
البلوكات]]*0.12),"")</f>
        <v>0.48</v>
      </c>
      <c r="AH93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934" s="59">
        <f>IFERROR(Table1[[#This Row],[Plan Hour]]/Table1[[#This Row],[ساعات
العمل
الفعلية]],0)</f>
        <v>0</v>
      </c>
      <c r="AK934" s="1">
        <f>IFERROR((Table1[[#This Row],[الكمية 
الفعلية
/م3]]-Table1[[#This Row],[الكمية 
المنتجة
/م3
 ]]),"")</f>
        <v>0</v>
      </c>
      <c r="AU934" s="18"/>
      <c r="AV934" s="18"/>
      <c r="AW934" s="1"/>
      <c r="AX934" s="1"/>
      <c r="AY934" s="1"/>
      <c r="AZ934" s="1"/>
      <c r="BA934" s="1"/>
      <c r="BB934" s="1" t="e">
        <f t="shared" si="126"/>
        <v>#DIV/0!</v>
      </c>
      <c r="BC934" s="1"/>
      <c r="BD934" s="1" t="e">
        <f t="shared" si="128"/>
        <v>#DIV/0!</v>
      </c>
      <c r="BE934" s="1"/>
      <c r="BF934" s="33">
        <f t="shared" si="127"/>
        <v>0</v>
      </c>
      <c r="BG934" s="11" t="e">
        <f t="shared" si="131"/>
        <v>#DIV/0!</v>
      </c>
      <c r="CB934"/>
      <c r="CC934"/>
      <c r="CD934"/>
      <c r="CE934" s="83"/>
      <c r="CF934"/>
      <c r="CG934"/>
      <c r="CH934"/>
      <c r="CI934"/>
      <c r="CJ934"/>
      <c r="CK934"/>
      <c r="CL934"/>
      <c r="CM934"/>
      <c r="CN934"/>
      <c r="CO934"/>
      <c r="CP934"/>
    </row>
    <row r="935" spans="1:94" ht="22.5" customHeight="1">
      <c r="A935" s="22">
        <v>44258</v>
      </c>
      <c r="B935" s="3" t="str">
        <f>TEXT(Table1[[#This Row],[Date]],"dddd")</f>
        <v>الأربعاء</v>
      </c>
      <c r="C935" s="3">
        <f>WEEKNUM(Table1[[#This Row],[Date]],16)</f>
        <v>10</v>
      </c>
      <c r="D935" s="3" t="str">
        <f>TEXT(Table1[[#This Row],[Date]],"mmmm")</f>
        <v>مارس</v>
      </c>
      <c r="E935" s="3" t="str">
        <f>TEXT(Table1[[#This Row],[Date]],"yyyy")</f>
        <v>2021</v>
      </c>
      <c r="F935" s="3" t="s">
        <v>8</v>
      </c>
      <c r="G935" s="3">
        <v>366</v>
      </c>
      <c r="I935" s="3" t="s">
        <v>201</v>
      </c>
      <c r="J935" s="3">
        <f>IFERROR(VLOOKUP(Table1[[#This Row],[FoamType]],$CB$1:$CC$25,2,FALSE),0)</f>
        <v>1.25</v>
      </c>
      <c r="K935" s="3">
        <v>243</v>
      </c>
      <c r="L935" s="3">
        <v>110</v>
      </c>
      <c r="M935" s="3">
        <v>29</v>
      </c>
      <c r="Q935" s="15">
        <v>30</v>
      </c>
      <c r="R935" s="3">
        <v>2</v>
      </c>
      <c r="S935" s="3">
        <v>29</v>
      </c>
      <c r="T935" s="3">
        <f t="shared" si="132"/>
        <v>1.5503400000000001</v>
      </c>
      <c r="U935" s="4">
        <f t="shared" si="133"/>
        <v>1.5503400000000001</v>
      </c>
      <c r="X935" s="4">
        <f>IFERROR(   Table1[[#This Row],[البلوكات /م3]]+Table1[[#This Row],[البواقى
 المنصرفه
/م3]]-Table1[[#This Row],[البواقى
/م3]],0)</f>
        <v>0</v>
      </c>
      <c r="Y935" s="21">
        <f t="shared" si="125"/>
        <v>0</v>
      </c>
      <c r="AB935" s="15"/>
      <c r="AD935" s="9">
        <f>IFERROR((Table1[[#This Row],[إجمالى الإستهلاك
/م3]]-Table1[[#This Row],[الكمية 
المنتجة
/م3
 ]]),0)</f>
        <v>-1.5503400000000001</v>
      </c>
      <c r="AE935" s="29">
        <f>IFERROR((Table1[[#This Row],[الهالك
/م3]]/Table1[[#This Row],[إجمالى الإستهلاك
/م3]]),0)</f>
        <v>0</v>
      </c>
      <c r="AG935" s="5">
        <f>IFERROR((Table1[[#This Row],[عدد
البلوكات]]*0.12),"")</f>
        <v>0</v>
      </c>
      <c r="AH93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935" s="59">
        <f>IFERROR(Table1[[#This Row],[Plan Hour]]/Table1[[#This Row],[ساعات
العمل
الفعلية]],0)</f>
        <v>0</v>
      </c>
      <c r="AK935" s="1">
        <f>IFERROR((Table1[[#This Row],[الكمية 
الفعلية
/م3]]-Table1[[#This Row],[الكمية 
المنتجة
/م3
 ]]),"")</f>
        <v>0</v>
      </c>
      <c r="AU935" s="18"/>
      <c r="AV935" s="18"/>
      <c r="AW935" s="1"/>
      <c r="AX935" s="1"/>
      <c r="AY935" s="1"/>
      <c r="AZ935" s="1"/>
      <c r="BA935" s="1"/>
      <c r="BB935" s="1" t="e">
        <f t="shared" si="126"/>
        <v>#DIV/0!</v>
      </c>
      <c r="BC935" s="1"/>
      <c r="BD935" s="1" t="e">
        <f t="shared" si="128"/>
        <v>#DIV/0!</v>
      </c>
      <c r="BE935" s="1"/>
      <c r="BF935" s="33">
        <f t="shared" si="127"/>
        <v>0</v>
      </c>
      <c r="BG935" s="11" t="e">
        <f t="shared" si="131"/>
        <v>#DIV/0!</v>
      </c>
      <c r="CB935"/>
      <c r="CC935"/>
      <c r="CD935"/>
      <c r="CE935" s="83"/>
      <c r="CF935"/>
      <c r="CG935"/>
      <c r="CH935"/>
      <c r="CI935"/>
      <c r="CJ935"/>
      <c r="CK935"/>
      <c r="CL935"/>
      <c r="CM935"/>
      <c r="CN935"/>
      <c r="CO935"/>
      <c r="CP935"/>
    </row>
    <row r="936" spans="1:94" ht="22.5" customHeight="1">
      <c r="A936" s="22">
        <v>44258</v>
      </c>
      <c r="B936" s="3" t="str">
        <f>TEXT(Table1[[#This Row],[Date]],"dddd")</f>
        <v>الأربعاء</v>
      </c>
      <c r="C936" s="3">
        <f>WEEKNUM(Table1[[#This Row],[Date]],16)</f>
        <v>10</v>
      </c>
      <c r="D936" s="3" t="str">
        <f>TEXT(Table1[[#This Row],[Date]],"mmmm")</f>
        <v>مارس</v>
      </c>
      <c r="E936" s="3" t="str">
        <f>TEXT(Table1[[#This Row],[Date]],"yyyy")</f>
        <v>2021</v>
      </c>
      <c r="F936" s="3" t="s">
        <v>8</v>
      </c>
      <c r="G936" s="3">
        <v>366</v>
      </c>
      <c r="I936" s="3" t="s">
        <v>201</v>
      </c>
      <c r="J936" s="3">
        <f>IFERROR(VLOOKUP(Table1[[#This Row],[FoamType]],$CB$1:$CC$25,2,FALSE),0)</f>
        <v>1.25</v>
      </c>
      <c r="K936" s="3">
        <v>185.5</v>
      </c>
      <c r="L936" s="3">
        <v>100</v>
      </c>
      <c r="M936" s="3">
        <v>29</v>
      </c>
      <c r="Q936" s="15">
        <v>30</v>
      </c>
      <c r="R936" s="3">
        <v>6</v>
      </c>
      <c r="S936" s="3">
        <v>29</v>
      </c>
      <c r="T936" s="3">
        <f t="shared" si="132"/>
        <v>3.2277</v>
      </c>
      <c r="U936" s="4">
        <f t="shared" si="133"/>
        <v>3.2277</v>
      </c>
      <c r="X936" s="4">
        <f>IFERROR(   Table1[[#This Row],[البلوكات /م3]]+Table1[[#This Row],[البواقى
 المنصرفه
/م3]]-Table1[[#This Row],[البواقى
/م3]],0)</f>
        <v>0</v>
      </c>
      <c r="Y936" s="21">
        <f t="shared" si="125"/>
        <v>0</v>
      </c>
      <c r="AB936" s="15"/>
      <c r="AD936" s="9">
        <f>IFERROR((Table1[[#This Row],[إجمالى الإستهلاك
/م3]]-Table1[[#This Row],[الكمية 
المنتجة
/م3
 ]]),0)</f>
        <v>-3.2277</v>
      </c>
      <c r="AE936" s="29">
        <f>IFERROR((Table1[[#This Row],[الهالك
/م3]]/Table1[[#This Row],[إجمالى الإستهلاك
/م3]]),0)</f>
        <v>0</v>
      </c>
      <c r="AG936" s="5">
        <f>IFERROR((Table1[[#This Row],[عدد
البلوكات]]*0.12),"")</f>
        <v>0</v>
      </c>
      <c r="AH93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936" s="59">
        <f>IFERROR(Table1[[#This Row],[Plan Hour]]/Table1[[#This Row],[ساعات
العمل
الفعلية]],0)</f>
        <v>0</v>
      </c>
      <c r="AK936" s="1">
        <f>IFERROR((Table1[[#This Row],[الكمية 
الفعلية
/م3]]-Table1[[#This Row],[الكمية 
المنتجة
/م3
 ]]),"")</f>
        <v>0</v>
      </c>
      <c r="AU936" s="18"/>
      <c r="AV936" s="18"/>
      <c r="AW936" s="1"/>
      <c r="AX936" s="1"/>
      <c r="AY936" s="1"/>
      <c r="AZ936" s="1"/>
      <c r="BA936" s="1"/>
      <c r="BB936" s="1" t="e">
        <f t="shared" si="126"/>
        <v>#DIV/0!</v>
      </c>
      <c r="BC936" s="1"/>
      <c r="BD936" s="1" t="e">
        <f t="shared" si="128"/>
        <v>#DIV/0!</v>
      </c>
      <c r="BE936" s="1"/>
      <c r="BF936" s="33">
        <f t="shared" si="127"/>
        <v>0</v>
      </c>
      <c r="BG936" s="11" t="e">
        <f t="shared" si="131"/>
        <v>#DIV/0!</v>
      </c>
      <c r="CB936"/>
      <c r="CC936"/>
      <c r="CD936"/>
      <c r="CE936" s="83"/>
      <c r="CF936"/>
      <c r="CG936"/>
      <c r="CH936"/>
      <c r="CI936"/>
      <c r="CJ936"/>
      <c r="CK936"/>
      <c r="CL936"/>
      <c r="CM936"/>
      <c r="CN936"/>
      <c r="CO936"/>
      <c r="CP936"/>
    </row>
    <row r="937" spans="1:94" ht="22.5" customHeight="1">
      <c r="A937" s="22">
        <v>44258</v>
      </c>
      <c r="B937" s="3" t="str">
        <f>TEXT(Table1[[#This Row],[Date]],"dddd")</f>
        <v>الأربعاء</v>
      </c>
      <c r="C937" s="3">
        <f>WEEKNUM(Table1[[#This Row],[Date]],16)</f>
        <v>10</v>
      </c>
      <c r="D937" s="3" t="str">
        <f>TEXT(Table1[[#This Row],[Date]],"mmmm")</f>
        <v>مارس</v>
      </c>
      <c r="E937" s="3" t="str">
        <f>TEXT(Table1[[#This Row],[Date]],"yyyy")</f>
        <v>2021</v>
      </c>
      <c r="F937" s="3" t="s">
        <v>8</v>
      </c>
      <c r="G937" s="3">
        <v>366</v>
      </c>
      <c r="I937" s="3" t="s">
        <v>201</v>
      </c>
      <c r="J937" s="3">
        <f>IFERROR(VLOOKUP(Table1[[#This Row],[FoamType]],$CB$1:$CC$25,2,FALSE),0)</f>
        <v>1.25</v>
      </c>
      <c r="K937" s="3">
        <v>234</v>
      </c>
      <c r="L937" s="3">
        <v>110</v>
      </c>
      <c r="M937" s="3">
        <v>29</v>
      </c>
      <c r="Q937" s="15">
        <v>30</v>
      </c>
      <c r="R937" s="3">
        <v>3</v>
      </c>
      <c r="S937" s="3">
        <v>29</v>
      </c>
      <c r="T937" s="3">
        <f t="shared" si="132"/>
        <v>2.2393800000000001</v>
      </c>
      <c r="U937" s="4">
        <f t="shared" si="133"/>
        <v>2.2393800000000001</v>
      </c>
      <c r="X937" s="4">
        <f>IFERROR(   Table1[[#This Row],[البلوكات /م3]]+Table1[[#This Row],[البواقى
 المنصرفه
/م3]]-Table1[[#This Row],[البواقى
/م3]],0)</f>
        <v>0</v>
      </c>
      <c r="Y937" s="21">
        <f t="shared" si="125"/>
        <v>0</v>
      </c>
      <c r="AB937" s="15"/>
      <c r="AD937" s="9">
        <f>IFERROR((Table1[[#This Row],[إجمالى الإستهلاك
/م3]]-Table1[[#This Row],[الكمية 
المنتجة
/م3
 ]]),0)</f>
        <v>-2.2393800000000001</v>
      </c>
      <c r="AE937" s="29">
        <f>IFERROR((Table1[[#This Row],[الهالك
/م3]]/Table1[[#This Row],[إجمالى الإستهلاك
/م3]]),0)</f>
        <v>0</v>
      </c>
      <c r="AG937" s="5">
        <f>IFERROR((Table1[[#This Row],[عدد
البلوكات]]*0.12),"")</f>
        <v>0</v>
      </c>
      <c r="AH93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937" s="59">
        <f>IFERROR(Table1[[#This Row],[Plan Hour]]/Table1[[#This Row],[ساعات
العمل
الفعلية]],0)</f>
        <v>0</v>
      </c>
      <c r="AK937" s="1">
        <f>IFERROR((Table1[[#This Row],[الكمية 
الفعلية
/م3]]-Table1[[#This Row],[الكمية 
المنتجة
/م3
 ]]),"")</f>
        <v>0</v>
      </c>
      <c r="AU937" s="18"/>
      <c r="AV937" s="18"/>
      <c r="AW937" s="1"/>
      <c r="AX937" s="1"/>
      <c r="AY937" s="1"/>
      <c r="AZ937" s="1"/>
      <c r="BA937" s="1"/>
      <c r="BB937" s="1" t="e">
        <f t="shared" si="126"/>
        <v>#DIV/0!</v>
      </c>
      <c r="BC937" s="1"/>
      <c r="BD937" s="1" t="e">
        <f t="shared" si="128"/>
        <v>#DIV/0!</v>
      </c>
      <c r="BE937" s="1"/>
      <c r="BF937" s="33">
        <f t="shared" si="127"/>
        <v>0</v>
      </c>
      <c r="BG937" s="11" t="e">
        <f t="shared" si="131"/>
        <v>#DIV/0!</v>
      </c>
      <c r="CB937"/>
      <c r="CC937"/>
      <c r="CD937"/>
      <c r="CE937" s="83"/>
      <c r="CF937"/>
      <c r="CG937"/>
      <c r="CH937"/>
      <c r="CI937"/>
      <c r="CJ937"/>
      <c r="CK937"/>
      <c r="CL937"/>
      <c r="CM937"/>
      <c r="CN937"/>
      <c r="CO937"/>
      <c r="CP937"/>
    </row>
    <row r="938" spans="1:94" ht="22.5" customHeight="1">
      <c r="A938" s="22">
        <v>44258</v>
      </c>
      <c r="B938" s="3" t="str">
        <f>TEXT(Table1[[#This Row],[Date]],"dddd")</f>
        <v>الأربعاء</v>
      </c>
      <c r="C938" s="3">
        <f>WEEKNUM(Table1[[#This Row],[Date]],16)</f>
        <v>10</v>
      </c>
      <c r="D938" s="3" t="str">
        <f>TEXT(Table1[[#This Row],[Date]],"mmmm")</f>
        <v>مارس</v>
      </c>
      <c r="E938" s="3" t="str">
        <f>TEXT(Table1[[#This Row],[Date]],"yyyy")</f>
        <v>2021</v>
      </c>
      <c r="F938" s="3" t="s">
        <v>8</v>
      </c>
      <c r="G938" s="3">
        <v>366</v>
      </c>
      <c r="I938" s="3" t="s">
        <v>201</v>
      </c>
      <c r="J938" s="3">
        <f>IFERROR(VLOOKUP(Table1[[#This Row],[FoamType]],$CB$1:$CC$25,2,FALSE),0)</f>
        <v>1.25</v>
      </c>
      <c r="K938" s="3">
        <v>237</v>
      </c>
      <c r="L938" s="3">
        <v>110</v>
      </c>
      <c r="M938" s="3">
        <v>29</v>
      </c>
      <c r="Q938" s="15">
        <v>30</v>
      </c>
      <c r="R938" s="3">
        <v>3</v>
      </c>
      <c r="S938" s="3">
        <v>29</v>
      </c>
      <c r="T938" s="3">
        <f t="shared" si="132"/>
        <v>2.2680899999999999</v>
      </c>
      <c r="U938" s="4">
        <f t="shared" si="133"/>
        <v>2.2680899999999999</v>
      </c>
      <c r="X938" s="4">
        <f>IFERROR(   Table1[[#This Row],[البلوكات /م3]]+Table1[[#This Row],[البواقى
 المنصرفه
/م3]]-Table1[[#This Row],[البواقى
/م3]],0)</f>
        <v>0</v>
      </c>
      <c r="Y938" s="21">
        <f t="shared" si="125"/>
        <v>0</v>
      </c>
      <c r="AB938" s="15"/>
      <c r="AD938" s="9">
        <f>IFERROR((Table1[[#This Row],[إجمالى الإستهلاك
/م3]]-Table1[[#This Row],[الكمية 
المنتجة
/م3
 ]]),0)</f>
        <v>-2.2680899999999999</v>
      </c>
      <c r="AE938" s="29">
        <f>IFERROR((Table1[[#This Row],[الهالك
/م3]]/Table1[[#This Row],[إجمالى الإستهلاك
/م3]]),0)</f>
        <v>0</v>
      </c>
      <c r="AG938" s="5">
        <f>IFERROR((Table1[[#This Row],[عدد
البلوكات]]*0.12),"")</f>
        <v>0</v>
      </c>
      <c r="AH93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938" s="59">
        <f>IFERROR(Table1[[#This Row],[Plan Hour]]/Table1[[#This Row],[ساعات
العمل
الفعلية]],0)</f>
        <v>0</v>
      </c>
      <c r="AK938" s="1">
        <f>IFERROR((Table1[[#This Row],[الكمية 
الفعلية
/م3]]-Table1[[#This Row],[الكمية 
المنتجة
/م3
 ]]),"")</f>
        <v>0</v>
      </c>
      <c r="AU938" s="18"/>
      <c r="AV938" s="18"/>
      <c r="AW938" s="1"/>
      <c r="AX938" s="1"/>
      <c r="AY938" s="1"/>
      <c r="AZ938" s="1"/>
      <c r="BA938" s="1"/>
      <c r="BB938" s="1" t="e">
        <f t="shared" si="126"/>
        <v>#DIV/0!</v>
      </c>
      <c r="BC938" s="1"/>
      <c r="BD938" s="1" t="e">
        <f t="shared" si="128"/>
        <v>#DIV/0!</v>
      </c>
      <c r="BE938" s="1"/>
      <c r="BF938" s="33">
        <f t="shared" si="127"/>
        <v>0</v>
      </c>
      <c r="BG938" s="11" t="e">
        <f t="shared" si="131"/>
        <v>#DIV/0!</v>
      </c>
      <c r="CB938"/>
      <c r="CC938"/>
      <c r="CD938"/>
      <c r="CE938" s="83"/>
      <c r="CF938"/>
      <c r="CG938"/>
      <c r="CH938"/>
      <c r="CI938"/>
      <c r="CJ938"/>
      <c r="CK938"/>
      <c r="CL938"/>
      <c r="CM938"/>
      <c r="CN938"/>
      <c r="CO938"/>
      <c r="CP938"/>
    </row>
    <row r="939" spans="1:94" ht="22.5" customHeight="1">
      <c r="A939" s="22">
        <v>44258</v>
      </c>
      <c r="B939" s="3" t="str">
        <f>TEXT(Table1[[#This Row],[Date]],"dddd")</f>
        <v>الأربعاء</v>
      </c>
      <c r="C939" s="3">
        <f>WEEKNUM(Table1[[#This Row],[Date]],16)</f>
        <v>10</v>
      </c>
      <c r="D939" s="3" t="str">
        <f>TEXT(Table1[[#This Row],[Date]],"mmmm")</f>
        <v>مارس</v>
      </c>
      <c r="E939" s="3" t="str">
        <f>TEXT(Table1[[#This Row],[Date]],"yyyy")</f>
        <v>2021</v>
      </c>
      <c r="F939" s="3" t="s">
        <v>8</v>
      </c>
      <c r="G939" s="3">
        <v>942</v>
      </c>
      <c r="I939" s="3" t="s">
        <v>92</v>
      </c>
      <c r="J939" s="3">
        <f>IFERROR(VLOOKUP(Table1[[#This Row],[FoamType]],$CB$1:$CC$25,2,FALSE),0)</f>
        <v>0.6</v>
      </c>
      <c r="K939" s="3">
        <v>35.5</v>
      </c>
      <c r="L939" s="3">
        <v>10.5</v>
      </c>
      <c r="M939" s="3">
        <v>1.5</v>
      </c>
      <c r="Q939" s="15">
        <v>8</v>
      </c>
      <c r="R939" s="3">
        <v>600</v>
      </c>
      <c r="S939" s="3">
        <v>1.7</v>
      </c>
      <c r="T939" s="3">
        <f t="shared" si="132"/>
        <v>0.38020500000000002</v>
      </c>
      <c r="U939" s="4">
        <f t="shared" si="133"/>
        <v>0.33547500000000002</v>
      </c>
      <c r="X939" s="4">
        <f>IFERROR(   Table1[[#This Row],[البلوكات /م3]]+Table1[[#This Row],[البواقى
 المنصرفه
/م3]]-Table1[[#This Row],[البواقى
/م3]],0)</f>
        <v>16.28</v>
      </c>
      <c r="Y939" s="21">
        <f t="shared" si="125"/>
        <v>0</v>
      </c>
      <c r="Z939" s="3">
        <v>0</v>
      </c>
      <c r="AA939" s="12">
        <v>16.28</v>
      </c>
      <c r="AB939" s="15">
        <v>10</v>
      </c>
      <c r="AC939" s="20">
        <v>0</v>
      </c>
      <c r="AD939" s="9">
        <f>IFERROR((Table1[[#This Row],[إجمالى الإستهلاك
/م3]]-Table1[[#This Row],[الكمية 
المنتجة
/م3
 ]]),0)</f>
        <v>15.944525000000001</v>
      </c>
      <c r="AE939" s="29">
        <f>IFERROR((Table1[[#This Row],[الهالك
/م3]]/Table1[[#This Row],[إجمالى الإستهلاك
/م3]]),0)</f>
        <v>0.97939342751842751</v>
      </c>
      <c r="AG939" s="5">
        <f>IFERROR((Table1[[#This Row],[عدد
البلوكات]]*0.12),"")</f>
        <v>0</v>
      </c>
      <c r="AH93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0.55912500000000009</v>
      </c>
      <c r="AJ939" s="59">
        <f>IFERROR(Table1[[#This Row],[Plan Hour]]/Table1[[#This Row],[ساعات
العمل
الفعلية]],0)</f>
        <v>0</v>
      </c>
      <c r="AK939" s="1">
        <f>IFERROR((Table1[[#This Row],[الكمية 
الفعلية
/م3]]-Table1[[#This Row],[الكمية 
المنتجة
/م3
 ]]),"")</f>
        <v>4.4729999999999992E-2</v>
      </c>
      <c r="AU939" s="18"/>
      <c r="AV939" s="18"/>
      <c r="AW939" s="1"/>
      <c r="AX939" s="1"/>
      <c r="AY939" s="1"/>
      <c r="AZ939" s="1"/>
      <c r="BA939" s="1"/>
      <c r="BB939" s="1" t="e">
        <f t="shared" si="126"/>
        <v>#DIV/0!</v>
      </c>
      <c r="BC939" s="1"/>
      <c r="BD939" s="1" t="e">
        <f t="shared" si="128"/>
        <v>#DIV/0!</v>
      </c>
      <c r="BE939" s="1"/>
      <c r="BF939" s="33">
        <f t="shared" si="127"/>
        <v>0</v>
      </c>
      <c r="BG939" s="11" t="e">
        <f t="shared" si="131"/>
        <v>#DIV/0!</v>
      </c>
      <c r="CB939"/>
      <c r="CC939"/>
      <c r="CD939"/>
      <c r="CE939" s="83"/>
      <c r="CF939"/>
      <c r="CG939"/>
      <c r="CH939"/>
      <c r="CI939"/>
      <c r="CJ939"/>
      <c r="CK939"/>
      <c r="CL939"/>
      <c r="CM939"/>
      <c r="CN939"/>
      <c r="CO939"/>
      <c r="CP939"/>
    </row>
    <row r="940" spans="1:94" ht="22.5" customHeight="1">
      <c r="A940" s="22">
        <v>44258</v>
      </c>
      <c r="B940" s="3" t="str">
        <f>TEXT(Table1[[#This Row],[Date]],"dddd")</f>
        <v>الأربعاء</v>
      </c>
      <c r="C940" s="3">
        <f>WEEKNUM(Table1[[#This Row],[Date]],16)</f>
        <v>10</v>
      </c>
      <c r="D940" s="3" t="str">
        <f>TEXT(Table1[[#This Row],[Date]],"mmmm")</f>
        <v>مارس</v>
      </c>
      <c r="E940" s="3" t="str">
        <f>TEXT(Table1[[#This Row],[Date]],"yyyy")</f>
        <v>2021</v>
      </c>
      <c r="F940" s="3" t="s">
        <v>8</v>
      </c>
      <c r="G940" s="3">
        <v>942</v>
      </c>
      <c r="I940" s="3" t="s">
        <v>92</v>
      </c>
      <c r="J940" s="3">
        <f>IFERROR(VLOOKUP(Table1[[#This Row],[FoamType]],$CB$1:$CC$25,2,FALSE),0)</f>
        <v>0.6</v>
      </c>
      <c r="K940" s="3">
        <v>74.5</v>
      </c>
      <c r="L940" s="3">
        <v>10.5</v>
      </c>
      <c r="M940" s="3">
        <v>1.5</v>
      </c>
      <c r="Q940" s="15">
        <v>8</v>
      </c>
      <c r="R940" s="3">
        <v>600</v>
      </c>
      <c r="S940" s="3">
        <v>1.7</v>
      </c>
      <c r="T940" s="3">
        <f t="shared" si="132"/>
        <v>0.79789500000000002</v>
      </c>
      <c r="U940" s="4">
        <f t="shared" si="133"/>
        <v>0.70402500000000001</v>
      </c>
      <c r="X940" s="4">
        <f>IFERROR(   Table1[[#This Row],[البلوكات /م3]]+Table1[[#This Row],[البواقى
 المنصرفه
/م3]]-Table1[[#This Row],[البواقى
/م3]],0)</f>
        <v>0</v>
      </c>
      <c r="Y940" s="21">
        <f t="shared" si="125"/>
        <v>0</v>
      </c>
      <c r="AB940" s="15"/>
      <c r="AD940" s="9">
        <f>IFERROR((Table1[[#This Row],[إجمالى الإستهلاك
/م3]]-Table1[[#This Row],[الكمية 
المنتجة
/م3
 ]]),0)</f>
        <v>-0.70402500000000001</v>
      </c>
      <c r="AE940" s="29">
        <f>IFERROR((Table1[[#This Row],[الهالك
/م3]]/Table1[[#This Row],[إجمالى الإستهلاك
/م3]]),0)</f>
        <v>0</v>
      </c>
      <c r="AG940" s="5">
        <f>IFERROR((Table1[[#This Row],[عدد
البلوكات]]*0.12),"")</f>
        <v>0</v>
      </c>
      <c r="AH94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1.1733750000000001</v>
      </c>
      <c r="AJ940" s="59">
        <f>IFERROR(Table1[[#This Row],[Plan Hour]]/Table1[[#This Row],[ساعات
العمل
الفعلية]],0)</f>
        <v>0</v>
      </c>
      <c r="AK940" s="1">
        <f>IFERROR((Table1[[#This Row],[الكمية 
الفعلية
/م3]]-Table1[[#This Row],[الكمية 
المنتجة
/م3
 ]]),"")</f>
        <v>9.3870000000000009E-2</v>
      </c>
      <c r="AU940" s="18"/>
      <c r="AV940" s="18"/>
      <c r="AW940" s="1"/>
      <c r="AX940" s="1"/>
      <c r="AY940" s="1"/>
      <c r="AZ940" s="1"/>
      <c r="BA940" s="1"/>
      <c r="BB940" s="1" t="e">
        <f t="shared" si="126"/>
        <v>#DIV/0!</v>
      </c>
      <c r="BC940" s="1"/>
      <c r="BD940" s="1" t="e">
        <f t="shared" si="128"/>
        <v>#DIV/0!</v>
      </c>
      <c r="BE940" s="1"/>
      <c r="BF940" s="33">
        <f t="shared" si="127"/>
        <v>0</v>
      </c>
      <c r="BG940" s="11" t="e">
        <f t="shared" si="131"/>
        <v>#DIV/0!</v>
      </c>
      <c r="CB940"/>
      <c r="CC940"/>
      <c r="CD940"/>
      <c r="CE940" s="83"/>
      <c r="CF940"/>
      <c r="CG940"/>
      <c r="CH940"/>
      <c r="CI940"/>
      <c r="CJ940"/>
      <c r="CK940"/>
      <c r="CL940"/>
      <c r="CM940"/>
      <c r="CN940"/>
      <c r="CO940"/>
      <c r="CP940"/>
    </row>
    <row r="941" spans="1:94" ht="22.5" customHeight="1">
      <c r="A941" s="22">
        <v>44258</v>
      </c>
      <c r="B941" s="3" t="str">
        <f>TEXT(Table1[[#This Row],[Date]],"dddd")</f>
        <v>الأربعاء</v>
      </c>
      <c r="C941" s="3">
        <f>WEEKNUM(Table1[[#This Row],[Date]],16)</f>
        <v>10</v>
      </c>
      <c r="D941" s="3" t="str">
        <f>TEXT(Table1[[#This Row],[Date]],"mmmm")</f>
        <v>مارس</v>
      </c>
      <c r="E941" s="3" t="str">
        <f>TEXT(Table1[[#This Row],[Date]],"yyyy")</f>
        <v>2021</v>
      </c>
      <c r="F941" s="3" t="s">
        <v>8</v>
      </c>
      <c r="G941" s="3">
        <v>942</v>
      </c>
      <c r="I941" s="3" t="s">
        <v>92</v>
      </c>
      <c r="J941" s="3">
        <f>IFERROR(VLOOKUP(Table1[[#This Row],[FoamType]],$CB$1:$CC$25,2,FALSE),0)</f>
        <v>0.6</v>
      </c>
      <c r="K941" s="3">
        <v>39.5</v>
      </c>
      <c r="L941" s="3">
        <v>10.5</v>
      </c>
      <c r="M941" s="3">
        <v>1.5</v>
      </c>
      <c r="Q941" s="15">
        <v>8</v>
      </c>
      <c r="R941" s="3">
        <v>600</v>
      </c>
      <c r="S941" s="3">
        <v>1.7</v>
      </c>
      <c r="T941" s="3">
        <f t="shared" si="132"/>
        <v>0.423045</v>
      </c>
      <c r="U941" s="4">
        <f t="shared" si="133"/>
        <v>0.37327500000000002</v>
      </c>
      <c r="X941" s="4">
        <f>IFERROR(   Table1[[#This Row],[البلوكات /م3]]+Table1[[#This Row],[البواقى
 المنصرفه
/م3]]-Table1[[#This Row],[البواقى
/م3]],0)</f>
        <v>0</v>
      </c>
      <c r="Y941" s="21">
        <f t="shared" si="125"/>
        <v>0</v>
      </c>
      <c r="AB941" s="15"/>
      <c r="AD941" s="9">
        <f>IFERROR((Table1[[#This Row],[إجمالى الإستهلاك
/م3]]-Table1[[#This Row],[الكمية 
المنتجة
/م3
 ]]),0)</f>
        <v>-0.37327500000000002</v>
      </c>
      <c r="AE941" s="29">
        <f>IFERROR((Table1[[#This Row],[الهالك
/م3]]/Table1[[#This Row],[إجمالى الإستهلاك
/م3]]),0)</f>
        <v>0</v>
      </c>
      <c r="AG941" s="5">
        <f>IFERROR((Table1[[#This Row],[عدد
البلوكات]]*0.12),"")</f>
        <v>0</v>
      </c>
      <c r="AH94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0.62212500000000004</v>
      </c>
      <c r="AJ941" s="59">
        <f>IFERROR(Table1[[#This Row],[Plan Hour]]/Table1[[#This Row],[ساعات
العمل
الفعلية]],0)</f>
        <v>0</v>
      </c>
      <c r="AK941" s="1">
        <f>IFERROR((Table1[[#This Row],[الكمية 
الفعلية
/م3]]-Table1[[#This Row],[الكمية 
المنتجة
/م3
 ]]),"")</f>
        <v>4.9769999999999981E-2</v>
      </c>
      <c r="AU941" s="18"/>
      <c r="AV941" s="18"/>
      <c r="AW941" s="1"/>
      <c r="AX941" s="1"/>
      <c r="AY941" s="1"/>
      <c r="AZ941" s="1"/>
      <c r="BA941" s="1"/>
      <c r="BB941" s="1" t="e">
        <f t="shared" si="126"/>
        <v>#DIV/0!</v>
      </c>
      <c r="BC941" s="1"/>
      <c r="BD941" s="1" t="e">
        <f t="shared" si="128"/>
        <v>#DIV/0!</v>
      </c>
      <c r="BE941" s="1"/>
      <c r="BF941" s="33">
        <f t="shared" si="127"/>
        <v>0</v>
      </c>
      <c r="BG941" s="11" t="e">
        <f t="shared" si="131"/>
        <v>#DIV/0!</v>
      </c>
      <c r="CB941"/>
      <c r="CC941"/>
      <c r="CD941"/>
      <c r="CE941" s="83"/>
      <c r="CF941"/>
      <c r="CG941"/>
      <c r="CH941"/>
      <c r="CI941"/>
      <c r="CJ941"/>
      <c r="CK941"/>
      <c r="CL941"/>
      <c r="CM941"/>
      <c r="CN941"/>
      <c r="CO941"/>
      <c r="CP941"/>
    </row>
    <row r="942" spans="1:94" ht="22.5" customHeight="1">
      <c r="A942" s="22">
        <v>44258</v>
      </c>
      <c r="B942" s="3" t="str">
        <f>TEXT(Table1[[#This Row],[Date]],"dddd")</f>
        <v>الأربعاء</v>
      </c>
      <c r="C942" s="3">
        <f>WEEKNUM(Table1[[#This Row],[Date]],16)</f>
        <v>10</v>
      </c>
      <c r="D942" s="3" t="str">
        <f>TEXT(Table1[[#This Row],[Date]],"mmmm")</f>
        <v>مارس</v>
      </c>
      <c r="E942" s="3" t="str">
        <f>TEXT(Table1[[#This Row],[Date]],"yyyy")</f>
        <v>2021</v>
      </c>
      <c r="F942" s="3" t="s">
        <v>8</v>
      </c>
      <c r="G942" s="3">
        <v>942</v>
      </c>
      <c r="I942" s="3" t="s">
        <v>92</v>
      </c>
      <c r="J942" s="3">
        <f>IFERROR(VLOOKUP(Table1[[#This Row],[FoamType]],$CB$1:$CC$25,2,FALSE),0)</f>
        <v>0.6</v>
      </c>
      <c r="K942" s="3">
        <v>41.5</v>
      </c>
      <c r="L942" s="3">
        <v>10.5</v>
      </c>
      <c r="M942" s="3">
        <v>1.5</v>
      </c>
      <c r="Q942" s="15">
        <v>8</v>
      </c>
      <c r="R942" s="3">
        <v>600</v>
      </c>
      <c r="S942" s="3">
        <v>1.7</v>
      </c>
      <c r="T942" s="3">
        <f t="shared" si="132"/>
        <v>0.444465</v>
      </c>
      <c r="U942" s="4">
        <f t="shared" si="133"/>
        <v>0.392175</v>
      </c>
      <c r="X942" s="4">
        <f>IFERROR(   Table1[[#This Row],[البلوكات /م3]]+Table1[[#This Row],[البواقى
 المنصرفه
/م3]]-Table1[[#This Row],[البواقى
/م3]],0)</f>
        <v>0</v>
      </c>
      <c r="Y942" s="21">
        <f t="shared" si="125"/>
        <v>0</v>
      </c>
      <c r="AB942" s="15"/>
      <c r="AD942" s="9">
        <f>IFERROR((Table1[[#This Row],[إجمالى الإستهلاك
/م3]]-Table1[[#This Row],[الكمية 
المنتجة
/م3
 ]]),0)</f>
        <v>-0.392175</v>
      </c>
      <c r="AE942" s="29">
        <f>IFERROR((Table1[[#This Row],[الهالك
/م3]]/Table1[[#This Row],[إجمالى الإستهلاك
/م3]]),0)</f>
        <v>0</v>
      </c>
      <c r="AG942" s="5">
        <f>IFERROR((Table1[[#This Row],[عدد
البلوكات]]*0.12),"")</f>
        <v>0</v>
      </c>
      <c r="AH94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0.65362500000000001</v>
      </c>
      <c r="AJ942" s="59">
        <f>IFERROR(Table1[[#This Row],[Plan Hour]]/Table1[[#This Row],[ساعات
العمل
الفعلية]],0)</f>
        <v>0</v>
      </c>
      <c r="AK942" s="1">
        <f>IFERROR((Table1[[#This Row],[الكمية 
الفعلية
/م3]]-Table1[[#This Row],[الكمية 
المنتجة
/م3
 ]]),"")</f>
        <v>5.2290000000000003E-2</v>
      </c>
      <c r="AU942" s="18"/>
      <c r="AV942" s="18"/>
      <c r="AW942" s="1"/>
      <c r="AX942" s="1"/>
      <c r="AY942" s="1"/>
      <c r="AZ942" s="1"/>
      <c r="BA942" s="1"/>
      <c r="BB942" s="1" t="e">
        <f t="shared" si="126"/>
        <v>#DIV/0!</v>
      </c>
      <c r="BC942" s="1"/>
      <c r="BD942" s="1" t="e">
        <f t="shared" si="128"/>
        <v>#DIV/0!</v>
      </c>
      <c r="BE942" s="1"/>
      <c r="BF942" s="33">
        <f t="shared" si="127"/>
        <v>0</v>
      </c>
      <c r="BG942" s="11" t="e">
        <f t="shared" si="131"/>
        <v>#DIV/0!</v>
      </c>
      <c r="CB942"/>
      <c r="CC942"/>
      <c r="CD942"/>
      <c r="CE942" s="83"/>
      <c r="CF942"/>
      <c r="CG942"/>
      <c r="CH942"/>
      <c r="CI942"/>
      <c r="CJ942"/>
      <c r="CK942"/>
      <c r="CL942"/>
      <c r="CM942"/>
      <c r="CN942"/>
      <c r="CO942"/>
      <c r="CP942"/>
    </row>
    <row r="943" spans="1:94" ht="22.5" customHeight="1">
      <c r="A943" s="22">
        <v>44258</v>
      </c>
      <c r="B943" s="3" t="str">
        <f>TEXT(Table1[[#This Row],[Date]],"dddd")</f>
        <v>الأربعاء</v>
      </c>
      <c r="C943" s="3">
        <f>WEEKNUM(Table1[[#This Row],[Date]],16)</f>
        <v>10</v>
      </c>
      <c r="D943" s="3" t="str">
        <f>TEXT(Table1[[#This Row],[Date]],"mmmm")</f>
        <v>مارس</v>
      </c>
      <c r="E943" s="3" t="str">
        <f>TEXT(Table1[[#This Row],[Date]],"yyyy")</f>
        <v>2021</v>
      </c>
      <c r="F943" s="3" t="s">
        <v>8</v>
      </c>
      <c r="G943" s="3">
        <v>942</v>
      </c>
      <c r="I943" s="3" t="s">
        <v>92</v>
      </c>
      <c r="J943" s="3">
        <f>IFERROR(VLOOKUP(Table1[[#This Row],[FoamType]],$CB$1:$CC$25,2,FALSE),0)</f>
        <v>0.6</v>
      </c>
      <c r="K943" s="3">
        <v>75.5</v>
      </c>
      <c r="L943" s="3">
        <v>10.5</v>
      </c>
      <c r="M943" s="3">
        <v>1.5</v>
      </c>
      <c r="Q943" s="15">
        <v>8</v>
      </c>
      <c r="R943" s="3">
        <v>600</v>
      </c>
      <c r="S943" s="3">
        <v>1.7</v>
      </c>
      <c r="T943" s="3">
        <f t="shared" si="132"/>
        <v>0.80860500000000002</v>
      </c>
      <c r="U943" s="4">
        <f t="shared" si="133"/>
        <v>0.71347499999999997</v>
      </c>
      <c r="X943" s="4">
        <f>IFERROR(   Table1[[#This Row],[البلوكات /م3]]+Table1[[#This Row],[البواقى
 المنصرفه
/م3]]-Table1[[#This Row],[البواقى
/م3]],0)</f>
        <v>0</v>
      </c>
      <c r="Y943" s="21">
        <f t="shared" si="125"/>
        <v>0</v>
      </c>
      <c r="AB943" s="15"/>
      <c r="AD943" s="9">
        <f>IFERROR((Table1[[#This Row],[إجمالى الإستهلاك
/م3]]-Table1[[#This Row],[الكمية 
المنتجة
/م3
 ]]),0)</f>
        <v>-0.71347499999999997</v>
      </c>
      <c r="AE943" s="29">
        <f>IFERROR((Table1[[#This Row],[الهالك
/م3]]/Table1[[#This Row],[إجمالى الإستهلاك
/م3]]),0)</f>
        <v>0</v>
      </c>
      <c r="AG943" s="5">
        <f>IFERROR((Table1[[#This Row],[عدد
البلوكات]]*0.12),"")</f>
        <v>0</v>
      </c>
      <c r="AH94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1.189125</v>
      </c>
      <c r="AJ943" s="59">
        <f>IFERROR(Table1[[#This Row],[Plan Hour]]/Table1[[#This Row],[ساعات
العمل
الفعلية]],0)</f>
        <v>0</v>
      </c>
      <c r="AK943" s="1">
        <f>IFERROR((Table1[[#This Row],[الكمية 
الفعلية
/م3]]-Table1[[#This Row],[الكمية 
المنتجة
/م3
 ]]),"")</f>
        <v>9.5130000000000048E-2</v>
      </c>
      <c r="AU943" s="18"/>
      <c r="AV943" s="18"/>
      <c r="AW943" s="1"/>
      <c r="AX943" s="1"/>
      <c r="AY943" s="1"/>
      <c r="AZ943" s="1"/>
      <c r="BA943" s="1"/>
      <c r="BB943" s="1" t="e">
        <f t="shared" si="126"/>
        <v>#DIV/0!</v>
      </c>
      <c r="BC943" s="1"/>
      <c r="BD943" s="1" t="e">
        <f t="shared" si="128"/>
        <v>#DIV/0!</v>
      </c>
      <c r="BE943" s="1"/>
      <c r="BF943" s="33">
        <f t="shared" si="127"/>
        <v>0</v>
      </c>
      <c r="BG943" s="11" t="e">
        <f t="shared" si="131"/>
        <v>#DIV/0!</v>
      </c>
      <c r="CB943"/>
      <c r="CC943"/>
      <c r="CD943"/>
      <c r="CE943" s="83"/>
      <c r="CF943"/>
      <c r="CG943"/>
      <c r="CH943"/>
      <c r="CI943"/>
      <c r="CJ943"/>
      <c r="CK943"/>
      <c r="CL943"/>
      <c r="CM943"/>
      <c r="CN943"/>
      <c r="CO943"/>
      <c r="CP943"/>
    </row>
    <row r="944" spans="1:94" ht="22.5" customHeight="1">
      <c r="A944" s="22">
        <v>44258</v>
      </c>
      <c r="B944" s="3" t="str">
        <f>TEXT(Table1[[#This Row],[Date]],"dddd")</f>
        <v>الأربعاء</v>
      </c>
      <c r="C944" s="3">
        <f>WEEKNUM(Table1[[#This Row],[Date]],16)</f>
        <v>10</v>
      </c>
      <c r="D944" s="3" t="str">
        <f>TEXT(Table1[[#This Row],[Date]],"mmmm")</f>
        <v>مارس</v>
      </c>
      <c r="E944" s="3" t="str">
        <f>TEXT(Table1[[#This Row],[Date]],"yyyy")</f>
        <v>2021</v>
      </c>
      <c r="F944" s="3" t="s">
        <v>8</v>
      </c>
      <c r="G944" s="3">
        <v>942</v>
      </c>
      <c r="I944" s="3" t="s">
        <v>92</v>
      </c>
      <c r="J944" s="3">
        <f>IFERROR(VLOOKUP(Table1[[#This Row],[FoamType]],$CB$1:$CC$25,2,FALSE),0)</f>
        <v>0.6</v>
      </c>
      <c r="K944" s="3">
        <v>45</v>
      </c>
      <c r="L944" s="3">
        <v>12.5</v>
      </c>
      <c r="M944" s="3">
        <v>1.5</v>
      </c>
      <c r="Q944" s="15">
        <v>8</v>
      </c>
      <c r="R944" s="3">
        <v>600</v>
      </c>
      <c r="S944" s="3">
        <v>1.7</v>
      </c>
      <c r="T944" s="3">
        <f t="shared" si="132"/>
        <v>0.57374999999999998</v>
      </c>
      <c r="U944" s="4">
        <f t="shared" si="133"/>
        <v>0.50624999999999998</v>
      </c>
      <c r="X944" s="4">
        <f>IFERROR(   Table1[[#This Row],[البلوكات /م3]]+Table1[[#This Row],[البواقى
 المنصرفه
/م3]]-Table1[[#This Row],[البواقى
/م3]],0)</f>
        <v>0</v>
      </c>
      <c r="Y944" s="21">
        <f t="shared" si="125"/>
        <v>0</v>
      </c>
      <c r="AB944" s="15"/>
      <c r="AD944" s="9">
        <f>IFERROR((Table1[[#This Row],[إجمالى الإستهلاك
/م3]]-Table1[[#This Row],[الكمية 
المنتجة
/م3
 ]]),0)</f>
        <v>-0.50624999999999998</v>
      </c>
      <c r="AE944" s="29">
        <f>IFERROR((Table1[[#This Row],[الهالك
/م3]]/Table1[[#This Row],[إجمالى الإستهلاك
/م3]]),0)</f>
        <v>0</v>
      </c>
      <c r="AG944" s="5">
        <f>IFERROR((Table1[[#This Row],[عدد
البلوكات]]*0.12),"")</f>
        <v>0</v>
      </c>
      <c r="AH94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0.84375</v>
      </c>
      <c r="AJ944" s="59">
        <f>IFERROR(Table1[[#This Row],[Plan Hour]]/Table1[[#This Row],[ساعات
العمل
الفعلية]],0)</f>
        <v>0</v>
      </c>
      <c r="AK944" s="1">
        <f>IFERROR((Table1[[#This Row],[الكمية 
الفعلية
/م3]]-Table1[[#This Row],[الكمية 
المنتجة
/م3
 ]]),"")</f>
        <v>6.7500000000000004E-2</v>
      </c>
      <c r="AU944" s="18"/>
      <c r="AV944" s="18"/>
      <c r="AW944" s="1"/>
      <c r="AX944" s="1"/>
      <c r="AY944" s="1"/>
      <c r="AZ944" s="1"/>
      <c r="BA944" s="1"/>
      <c r="BB944" s="1" t="e">
        <f t="shared" si="126"/>
        <v>#DIV/0!</v>
      </c>
      <c r="BC944" s="1"/>
      <c r="BD944" s="1" t="e">
        <f t="shared" si="128"/>
        <v>#DIV/0!</v>
      </c>
      <c r="BE944" s="1"/>
      <c r="BF944" s="33">
        <f t="shared" si="127"/>
        <v>0</v>
      </c>
      <c r="BG944" s="11" t="e">
        <f t="shared" si="131"/>
        <v>#DIV/0!</v>
      </c>
      <c r="CB944"/>
      <c r="CC944"/>
      <c r="CD944"/>
      <c r="CE944" s="83"/>
      <c r="CF944"/>
      <c r="CG944"/>
      <c r="CH944"/>
      <c r="CI944"/>
      <c r="CJ944"/>
      <c r="CK944"/>
      <c r="CL944"/>
      <c r="CM944"/>
      <c r="CN944"/>
      <c r="CO944"/>
      <c r="CP944"/>
    </row>
    <row r="945" spans="1:94" ht="22.5" customHeight="1">
      <c r="A945" s="22">
        <v>44258</v>
      </c>
      <c r="B945" s="3" t="str">
        <f>TEXT(Table1[[#This Row],[Date]],"dddd")</f>
        <v>الأربعاء</v>
      </c>
      <c r="C945" s="3">
        <f>WEEKNUM(Table1[[#This Row],[Date]],16)</f>
        <v>10</v>
      </c>
      <c r="D945" s="3" t="str">
        <f>TEXT(Table1[[#This Row],[Date]],"mmmm")</f>
        <v>مارس</v>
      </c>
      <c r="E945" s="3" t="str">
        <f>TEXT(Table1[[#This Row],[Date]],"yyyy")</f>
        <v>2021</v>
      </c>
      <c r="F945" s="3" t="s">
        <v>8</v>
      </c>
      <c r="G945" s="3">
        <v>942</v>
      </c>
      <c r="I945" s="3" t="s">
        <v>92</v>
      </c>
      <c r="J945" s="3">
        <f>IFERROR(VLOOKUP(Table1[[#This Row],[FoamType]],$CB$1:$CC$25,2,FALSE),0)</f>
        <v>0.6</v>
      </c>
      <c r="K945" s="3">
        <v>87</v>
      </c>
      <c r="L945" s="3">
        <v>45</v>
      </c>
      <c r="M945" s="3">
        <v>1.5</v>
      </c>
      <c r="Q945" s="15">
        <v>8</v>
      </c>
      <c r="R945" s="3">
        <v>150</v>
      </c>
      <c r="S945" s="3">
        <v>1.7</v>
      </c>
      <c r="T945" s="3">
        <f t="shared" si="132"/>
        <v>0.99832500000000002</v>
      </c>
      <c r="U945" s="4">
        <f t="shared" si="133"/>
        <v>0.88087499999999996</v>
      </c>
      <c r="X945" s="4">
        <f>IFERROR(   Table1[[#This Row],[البلوكات /م3]]+Table1[[#This Row],[البواقى
 المنصرفه
/م3]]-Table1[[#This Row],[البواقى
/م3]],0)</f>
        <v>0</v>
      </c>
      <c r="Y945" s="21">
        <f t="shared" si="125"/>
        <v>0</v>
      </c>
      <c r="AB945" s="15"/>
      <c r="AD945" s="9">
        <f>IFERROR((Table1[[#This Row],[إجمالى الإستهلاك
/م3]]-Table1[[#This Row],[الكمية 
المنتجة
/م3
 ]]),0)</f>
        <v>-0.88087499999999996</v>
      </c>
      <c r="AE945" s="29">
        <f>IFERROR((Table1[[#This Row],[الهالك
/م3]]/Table1[[#This Row],[إجمالى الإستهلاك
/م3]]),0)</f>
        <v>0</v>
      </c>
      <c r="AG945" s="5">
        <f>IFERROR((Table1[[#This Row],[عدد
البلوكات]]*0.12),"")</f>
        <v>0</v>
      </c>
      <c r="AH94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1.4681249999999999</v>
      </c>
      <c r="AJ945" s="59">
        <f>IFERROR(Table1[[#This Row],[Plan Hour]]/Table1[[#This Row],[ساعات
العمل
الفعلية]],0)</f>
        <v>0</v>
      </c>
      <c r="AK945" s="1">
        <f>IFERROR((Table1[[#This Row],[الكمية 
الفعلية
/م3]]-Table1[[#This Row],[الكمية 
المنتجة
/م3
 ]]),"")</f>
        <v>0.11745000000000005</v>
      </c>
      <c r="AU945" s="18"/>
      <c r="AV945" s="18"/>
      <c r="AW945" s="1"/>
      <c r="AX945" s="1"/>
      <c r="AY945" s="1"/>
      <c r="AZ945" s="1"/>
      <c r="BA945" s="1"/>
      <c r="BB945" s="1" t="e">
        <f t="shared" si="126"/>
        <v>#DIV/0!</v>
      </c>
      <c r="BC945" s="1"/>
      <c r="BD945" s="1" t="e">
        <f t="shared" si="128"/>
        <v>#DIV/0!</v>
      </c>
      <c r="BE945" s="1"/>
      <c r="BF945" s="33">
        <f t="shared" si="127"/>
        <v>0</v>
      </c>
      <c r="BG945" s="11" t="e">
        <f t="shared" si="131"/>
        <v>#DIV/0!</v>
      </c>
      <c r="CB945"/>
      <c r="CC945"/>
      <c r="CD945"/>
      <c r="CE945" s="83"/>
      <c r="CF945"/>
      <c r="CG945"/>
      <c r="CH945"/>
      <c r="CI945"/>
      <c r="CJ945"/>
      <c r="CK945"/>
      <c r="CL945"/>
      <c r="CM945"/>
      <c r="CN945"/>
      <c r="CO945"/>
      <c r="CP945"/>
    </row>
    <row r="946" spans="1:94" ht="22.5" customHeight="1">
      <c r="A946" s="22">
        <v>44258</v>
      </c>
      <c r="B946" s="9" t="str">
        <f>TEXT(Table1[[#This Row],[Date]],"dddd")</f>
        <v>الأربعاء</v>
      </c>
      <c r="C946" s="9">
        <f>WEEKNUM(Table1[[#This Row],[Date]],16)</f>
        <v>10</v>
      </c>
      <c r="D946" s="9" t="str">
        <f>TEXT(Table1[[#This Row],[Date]],"mmmm")</f>
        <v>مارس</v>
      </c>
      <c r="E946" s="9" t="str">
        <f>TEXT(Table1[[#This Row],[Date]],"yyyy")</f>
        <v>2021</v>
      </c>
      <c r="F946" s="9" t="s">
        <v>9</v>
      </c>
      <c r="G946" s="9">
        <v>980</v>
      </c>
      <c r="H946" s="9"/>
      <c r="I946" s="9" t="s">
        <v>255</v>
      </c>
      <c r="J946" s="3">
        <f>IFERROR(VLOOKUP(Table1[[#This Row],[FoamType]],$CB$1:$CC$25,2,FALSE),0)</f>
        <v>3.6</v>
      </c>
      <c r="K946" s="9">
        <v>200</v>
      </c>
      <c r="L946" s="9">
        <v>100</v>
      </c>
      <c r="M946" s="9">
        <v>3</v>
      </c>
      <c r="N946" s="9"/>
      <c r="O946" s="9"/>
      <c r="P946" s="9"/>
      <c r="Q946" s="9">
        <v>12</v>
      </c>
      <c r="R946" s="9"/>
      <c r="S946" s="9">
        <v>3.2</v>
      </c>
      <c r="T946" s="9">
        <v>1.25</v>
      </c>
      <c r="U946" s="9">
        <v>1</v>
      </c>
      <c r="V946" s="9"/>
      <c r="W946" s="9">
        <v>12</v>
      </c>
      <c r="X946" s="9">
        <f>IFERROR(   Table1[[#This Row],[البلوكات /م3]]+Table1[[#This Row],[البواقى
 المنصرفه
/م3]]-Table1[[#This Row],[البواقى
/م3]],0)</f>
        <v>4.28</v>
      </c>
      <c r="Y946" s="9">
        <f t="shared" si="125"/>
        <v>7.32</v>
      </c>
      <c r="Z946" s="9">
        <v>1</v>
      </c>
      <c r="AA946" s="9">
        <v>0</v>
      </c>
      <c r="AB946" s="9">
        <v>12</v>
      </c>
      <c r="AC946" s="9">
        <v>3.04</v>
      </c>
      <c r="AD946" s="9">
        <f>IFERROR((Table1[[#This Row],[إجمالى الإستهلاك
/م3]]-Table1[[#This Row],[الكمية 
المنتجة
/م3
 ]]),0)</f>
        <v>3.2800000000000002</v>
      </c>
      <c r="AE946" s="29">
        <f>IFERROR((Table1[[#This Row],[الهالك
/م3]]/Table1[[#This Row],[إجمالى الإستهلاك
/م3]]),0)</f>
        <v>0.76635514018691586</v>
      </c>
      <c r="AF946" s="9"/>
      <c r="AG946" s="9">
        <f>IFERROR((Table1[[#This Row],[عدد
البلوكات]]*0.12),"")</f>
        <v>0.12</v>
      </c>
      <c r="AH946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0.27777777777777779</v>
      </c>
      <c r="AI946" s="9">
        <v>66</v>
      </c>
      <c r="AJ946" s="60">
        <f>IFERROR(Table1[[#This Row],[Plan Hour]]/Table1[[#This Row],[ساعات
العمل
الفعلية]],0)</f>
        <v>4.2087542087542087E-3</v>
      </c>
      <c r="AK946" s="9">
        <f>IFERROR((Table1[[#This Row],[الكمية 
الفعلية
/م3]]-Table1[[#This Row],[الكمية 
المنتجة
/م3
 ]]),"")</f>
        <v>0.25</v>
      </c>
      <c r="AL946" s="9"/>
      <c r="AM946" s="9"/>
      <c r="AN946" s="9"/>
      <c r="AO946" s="9"/>
      <c r="AP946" s="9">
        <v>0</v>
      </c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 t="e">
        <f t="shared" si="126"/>
        <v>#DIV/0!</v>
      </c>
      <c r="BC946" s="9"/>
      <c r="BD946" s="9" t="e">
        <f t="shared" si="128"/>
        <v>#DIV/0!</v>
      </c>
      <c r="BE946" s="9"/>
      <c r="BF946" s="9">
        <f t="shared" si="127"/>
        <v>0</v>
      </c>
      <c r="BG946" s="9" t="e">
        <f t="shared" si="131"/>
        <v>#DIV/0!</v>
      </c>
      <c r="CB946"/>
      <c r="CC946"/>
      <c r="CD946"/>
      <c r="CE946" s="83"/>
      <c r="CF946"/>
      <c r="CG946"/>
      <c r="CH946"/>
      <c r="CI946"/>
      <c r="CJ946"/>
      <c r="CK946"/>
      <c r="CL946"/>
      <c r="CM946"/>
      <c r="CN946"/>
      <c r="CO946"/>
      <c r="CP946"/>
    </row>
    <row r="947" spans="1:94" ht="22.5" customHeight="1">
      <c r="A947" s="22">
        <v>44258</v>
      </c>
      <c r="B947" s="3" t="str">
        <f>TEXT(Table1[[#This Row],[Date]],"dddd")</f>
        <v>الأربعاء</v>
      </c>
      <c r="C947" s="3">
        <f>WEEKNUM(Table1[[#This Row],[Date]],16)</f>
        <v>10</v>
      </c>
      <c r="D947" s="3" t="str">
        <f>TEXT(Table1[[#This Row],[Date]],"mmmm")</f>
        <v>مارس</v>
      </c>
      <c r="E947" s="3" t="str">
        <f>TEXT(Table1[[#This Row],[Date]],"yyyy")</f>
        <v>2021</v>
      </c>
      <c r="F947" s="3" t="s">
        <v>9</v>
      </c>
      <c r="G947" s="3">
        <v>980</v>
      </c>
      <c r="I947" s="3" t="s">
        <v>255</v>
      </c>
      <c r="J947" s="3">
        <f>IFERROR(VLOOKUP(Table1[[#This Row],[FoamType]],$CB$1:$CC$25,2,FALSE),0)</f>
        <v>3.6</v>
      </c>
      <c r="K947" s="3">
        <v>200</v>
      </c>
      <c r="L947" s="3">
        <v>100</v>
      </c>
      <c r="M947" s="3">
        <v>4</v>
      </c>
      <c r="Q947" s="15">
        <v>12</v>
      </c>
      <c r="S947" s="3">
        <v>4.2</v>
      </c>
      <c r="T947" s="3">
        <v>3.25</v>
      </c>
      <c r="U947" s="4">
        <v>3</v>
      </c>
      <c r="X947" s="4">
        <f>IFERROR(   Table1[[#This Row],[البلوكات /م3]]+Table1[[#This Row],[البواقى
 المنصرفه
/م3]]-Table1[[#This Row],[البواقى
/م3]],0)</f>
        <v>0</v>
      </c>
      <c r="Y947" s="21">
        <f t="shared" ref="Y947:Y1011" si="134">Z947*7.32</f>
        <v>0</v>
      </c>
      <c r="AB947" s="15"/>
      <c r="AD947" s="9">
        <f>IFERROR((Table1[[#This Row],[إجمالى الإستهلاك
/م3]]-Table1[[#This Row],[الكمية 
المنتجة
/م3
 ]]),0)</f>
        <v>-3</v>
      </c>
      <c r="AE947" s="29">
        <f>IFERROR((Table1[[#This Row],[الهالك
/م3]]/Table1[[#This Row],[إجمالى الإستهلاك
/م3]]),0)</f>
        <v>0</v>
      </c>
      <c r="AG947" s="5">
        <f>IFERROR((Table1[[#This Row],[عدد
البلوكات]]*0.12),"")</f>
        <v>0</v>
      </c>
      <c r="AH94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0.83333333333333326</v>
      </c>
      <c r="AJ947" s="59">
        <f>IFERROR(Table1[[#This Row],[Plan Hour]]/Table1[[#This Row],[ساعات
العمل
الفعلية]],0)</f>
        <v>0</v>
      </c>
      <c r="AK947" s="1">
        <f>IFERROR((Table1[[#This Row],[الكمية 
الفعلية
/م3]]-Table1[[#This Row],[الكمية 
المنتجة
/م3
 ]]),"")</f>
        <v>0.25</v>
      </c>
      <c r="AU947" s="18"/>
      <c r="AV947" s="18"/>
      <c r="AW947" s="1"/>
      <c r="AX947" s="1"/>
      <c r="AY947" s="1"/>
      <c r="AZ947" s="1"/>
      <c r="BA947" s="1"/>
      <c r="BB947" s="1" t="e">
        <f t="shared" si="126"/>
        <v>#DIV/0!</v>
      </c>
      <c r="BC947" s="1"/>
      <c r="BD947" s="1" t="e">
        <f t="shared" si="128"/>
        <v>#DIV/0!</v>
      </c>
      <c r="BE947" s="1"/>
      <c r="BF947" s="33">
        <f t="shared" si="127"/>
        <v>0</v>
      </c>
      <c r="BG947" s="11" t="e">
        <f t="shared" si="131"/>
        <v>#DIV/0!</v>
      </c>
      <c r="CB947"/>
      <c r="CC947"/>
      <c r="CD947"/>
      <c r="CE947" s="83"/>
      <c r="CF947"/>
      <c r="CG947"/>
      <c r="CH947"/>
      <c r="CI947"/>
      <c r="CJ947"/>
      <c r="CK947"/>
      <c r="CL947"/>
      <c r="CM947"/>
      <c r="CN947"/>
      <c r="CO947"/>
      <c r="CP947"/>
    </row>
    <row r="948" spans="1:94" ht="22.5" customHeight="1">
      <c r="A948" s="22">
        <v>44258</v>
      </c>
      <c r="B948" s="3" t="str">
        <f>TEXT(Table1[[#This Row],[Date]],"dddd")</f>
        <v>الأربعاء</v>
      </c>
      <c r="C948" s="3">
        <f>WEEKNUM(Table1[[#This Row],[Date]],16)</f>
        <v>10</v>
      </c>
      <c r="D948" s="3" t="str">
        <f>TEXT(Table1[[#This Row],[Date]],"mmmm")</f>
        <v>مارس</v>
      </c>
      <c r="E948" s="3" t="str">
        <f>TEXT(Table1[[#This Row],[Date]],"yyyy")</f>
        <v>2021</v>
      </c>
      <c r="F948" s="3" t="s">
        <v>9</v>
      </c>
      <c r="G948" s="3">
        <v>997</v>
      </c>
      <c r="I948" s="3" t="s">
        <v>86</v>
      </c>
      <c r="J948" s="3">
        <f>IFERROR(VLOOKUP(Table1[[#This Row],[FoamType]],$CB$1:$CC$25,2,FALSE),0)</f>
        <v>3</v>
      </c>
      <c r="K948" s="3">
        <v>198</v>
      </c>
      <c r="L948" s="3">
        <v>98</v>
      </c>
      <c r="M948" s="3">
        <v>5</v>
      </c>
      <c r="Q948" s="15">
        <v>10</v>
      </c>
      <c r="S948" s="3">
        <v>5.2</v>
      </c>
      <c r="T948" s="3">
        <v>0.7</v>
      </c>
      <c r="U948" s="4">
        <v>0.5</v>
      </c>
      <c r="X948" s="4">
        <f>IFERROR(   Table1[[#This Row],[البلوكات /م3]]+Table1[[#This Row],[البواقى
 المنصرفه
/م3]]-Table1[[#This Row],[البواقى
/م3]],0)</f>
        <v>0</v>
      </c>
      <c r="Y948" s="21">
        <f t="shared" si="134"/>
        <v>0</v>
      </c>
      <c r="AB948" s="15"/>
      <c r="AD948" s="9">
        <f>IFERROR((Table1[[#This Row],[إجمالى الإستهلاك
/م3]]-Table1[[#This Row],[الكمية 
المنتجة
/م3
 ]]),0)</f>
        <v>-0.5</v>
      </c>
      <c r="AE948" s="29">
        <f>IFERROR((Table1[[#This Row],[الهالك
/م3]]/Table1[[#This Row],[إجمالى الإستهلاك
/م3]]),0)</f>
        <v>0</v>
      </c>
      <c r="AG948" s="5">
        <f>IFERROR((Table1[[#This Row],[عدد
البلوكات]]*0.12),"")</f>
        <v>0</v>
      </c>
      <c r="AH94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0.16666666666666666</v>
      </c>
      <c r="AJ948" s="59">
        <f>IFERROR(Table1[[#This Row],[Plan Hour]]/Table1[[#This Row],[ساعات
العمل
الفعلية]],0)</f>
        <v>0</v>
      </c>
      <c r="AK948" s="1">
        <f>IFERROR((Table1[[#This Row],[الكمية 
الفعلية
/م3]]-Table1[[#This Row],[الكمية 
المنتجة
/م3
 ]]),"")</f>
        <v>0.19999999999999996</v>
      </c>
      <c r="AU948" s="18"/>
      <c r="AV948" s="18"/>
      <c r="AW948" s="1"/>
      <c r="AX948" s="1"/>
      <c r="AY948" s="1"/>
      <c r="AZ948" s="1"/>
      <c r="BA948" s="1"/>
      <c r="BB948" s="1" t="e">
        <f t="shared" si="126"/>
        <v>#DIV/0!</v>
      </c>
      <c r="BC948" s="1"/>
      <c r="BD948" s="1" t="e">
        <f t="shared" si="128"/>
        <v>#DIV/0!</v>
      </c>
      <c r="BE948" s="1"/>
      <c r="BF948" s="33">
        <f t="shared" si="127"/>
        <v>0</v>
      </c>
      <c r="BG948" s="11" t="e">
        <f t="shared" si="131"/>
        <v>#DIV/0!</v>
      </c>
      <c r="CB948"/>
      <c r="CC948"/>
      <c r="CD948"/>
      <c r="CE948" s="83"/>
      <c r="CF948"/>
      <c r="CG948"/>
      <c r="CH948"/>
      <c r="CI948"/>
      <c r="CJ948"/>
      <c r="CK948"/>
      <c r="CL948"/>
      <c r="CM948"/>
      <c r="CN948"/>
      <c r="CO948"/>
      <c r="CP948"/>
    </row>
    <row r="949" spans="1:94" ht="22.5" customHeight="1">
      <c r="A949" s="22">
        <v>44258</v>
      </c>
      <c r="B949" s="3" t="str">
        <f>TEXT(Table1[[#This Row],[Date]],"dddd")</f>
        <v>الأربعاء</v>
      </c>
      <c r="C949" s="3">
        <f>WEEKNUM(Table1[[#This Row],[Date]],16)</f>
        <v>10</v>
      </c>
      <c r="D949" s="3" t="str">
        <f>TEXT(Table1[[#This Row],[Date]],"mmmm")</f>
        <v>مارس</v>
      </c>
      <c r="E949" s="3" t="str">
        <f>TEXT(Table1[[#This Row],[Date]],"yyyy")</f>
        <v>2021</v>
      </c>
      <c r="F949" s="3" t="s">
        <v>9</v>
      </c>
      <c r="G949" s="3">
        <v>973</v>
      </c>
      <c r="I949" s="3" t="s">
        <v>255</v>
      </c>
      <c r="J949" s="3">
        <f>IFERROR(VLOOKUP(Table1[[#This Row],[FoamType]],$CB$1:$CC$25,2,FALSE),0)</f>
        <v>3.6</v>
      </c>
      <c r="K949" s="3">
        <v>40</v>
      </c>
      <c r="L949" s="3">
        <v>40</v>
      </c>
      <c r="M949" s="3">
        <v>39</v>
      </c>
      <c r="Q949" s="15" t="s">
        <v>45</v>
      </c>
      <c r="R949" s="3">
        <v>600</v>
      </c>
      <c r="S949" s="3">
        <v>39</v>
      </c>
      <c r="T949" s="3">
        <f t="shared" si="132"/>
        <v>37.44</v>
      </c>
      <c r="U949" s="4">
        <f t="shared" si="133"/>
        <v>37.44</v>
      </c>
      <c r="W949" s="4" t="s">
        <v>45</v>
      </c>
      <c r="X949" s="4">
        <f>IFERROR(   Table1[[#This Row],[البلوكات /م3]]+Table1[[#This Row],[البواقى
 المنصرفه
/م3]]-Table1[[#This Row],[البواقى
/م3]],0)</f>
        <v>43.849999999999994</v>
      </c>
      <c r="Y949" s="21">
        <f t="shared" si="134"/>
        <v>65.88</v>
      </c>
      <c r="Z949" s="3">
        <v>9</v>
      </c>
      <c r="AA949" s="12">
        <v>0</v>
      </c>
      <c r="AB949" s="15" t="s">
        <v>45</v>
      </c>
      <c r="AC949" s="20">
        <v>22.03</v>
      </c>
      <c r="AD949" s="9">
        <f>IFERROR((Table1[[#This Row],[إجمالى الإستهلاك
/م3]]-Table1[[#This Row],[الكمية 
المنتجة
/م3
 ]]),0)</f>
        <v>6.4099999999999966</v>
      </c>
      <c r="AE949" s="29">
        <f>IFERROR((Table1[[#This Row],[الهالك
/م3]]/Table1[[#This Row],[إجمالى الإستهلاك
/م3]]),0)</f>
        <v>0.14618015963511966</v>
      </c>
      <c r="AG949" s="5">
        <f>IFERROR((Table1[[#This Row],[عدد
البلوكات]]*0.12),"")</f>
        <v>1.08</v>
      </c>
      <c r="AH94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10.399999999999999</v>
      </c>
      <c r="AJ949" s="59">
        <f>IFERROR(Table1[[#This Row],[Plan Hour]]/Table1[[#This Row],[ساعات
العمل
الفعلية]],0)</f>
        <v>0</v>
      </c>
      <c r="AK949" s="1">
        <f>IFERROR((Table1[[#This Row],[الكمية 
الفعلية
/م3]]-Table1[[#This Row],[الكمية 
المنتجة
/م3
 ]]),"")</f>
        <v>0</v>
      </c>
      <c r="AU949" s="18"/>
      <c r="AV949" s="18"/>
      <c r="AW949" s="1"/>
      <c r="AX949" s="1"/>
      <c r="AY949" s="1"/>
      <c r="AZ949" s="1"/>
      <c r="BA949" s="1"/>
      <c r="BB949" s="1" t="e">
        <f t="shared" si="126"/>
        <v>#DIV/0!</v>
      </c>
      <c r="BC949" s="1"/>
      <c r="BD949" s="1" t="e">
        <f t="shared" si="128"/>
        <v>#DIV/0!</v>
      </c>
      <c r="BE949" s="1"/>
      <c r="BF949" s="33">
        <f t="shared" si="127"/>
        <v>0</v>
      </c>
      <c r="BG949" s="11" t="e">
        <f t="shared" si="131"/>
        <v>#DIV/0!</v>
      </c>
      <c r="CB949"/>
      <c r="CC949"/>
      <c r="CD949"/>
      <c r="CE949" s="83"/>
      <c r="CF949"/>
      <c r="CG949"/>
      <c r="CH949"/>
      <c r="CI949"/>
      <c r="CJ949"/>
      <c r="CK949"/>
      <c r="CL949"/>
      <c r="CM949"/>
      <c r="CN949"/>
      <c r="CO949"/>
      <c r="CP949"/>
    </row>
    <row r="950" spans="1:94" ht="22.5" customHeight="1">
      <c r="A950" s="22">
        <v>44258</v>
      </c>
      <c r="B950" s="3" t="str">
        <f>TEXT(Table1[[#This Row],[Date]],"dddd")</f>
        <v>الأربعاء</v>
      </c>
      <c r="C950" s="3">
        <f>WEEKNUM(Table1[[#This Row],[Date]],16)</f>
        <v>10</v>
      </c>
      <c r="D950" s="3" t="str">
        <f>TEXT(Table1[[#This Row],[Date]],"mmmm")</f>
        <v>مارس</v>
      </c>
      <c r="E950" s="3" t="str">
        <f>TEXT(Table1[[#This Row],[Date]],"yyyy")</f>
        <v>2021</v>
      </c>
      <c r="F950" s="3" t="s">
        <v>9</v>
      </c>
      <c r="G950" s="3">
        <v>983</v>
      </c>
      <c r="H950" s="5" t="s">
        <v>69</v>
      </c>
      <c r="I950" s="3" t="s">
        <v>92</v>
      </c>
      <c r="J950" s="3">
        <f>IFERROR(VLOOKUP(Table1[[#This Row],[FoamType]],$CB$1:$CC$25,2,FALSE),0)</f>
        <v>0.6</v>
      </c>
      <c r="K950" s="3">
        <v>13.5</v>
      </c>
      <c r="L950" s="3">
        <v>5</v>
      </c>
      <c r="M950" s="3">
        <v>4</v>
      </c>
      <c r="Q950" s="15">
        <v>8</v>
      </c>
      <c r="R950" s="3">
        <v>46500</v>
      </c>
      <c r="S950" s="3">
        <v>4.2</v>
      </c>
      <c r="T950" s="3">
        <f t="shared" si="132"/>
        <v>13.18275</v>
      </c>
      <c r="U950" s="4">
        <f t="shared" si="133"/>
        <v>12.555</v>
      </c>
      <c r="X950" s="4">
        <f>IFERROR(   Table1[[#This Row],[البلوكات /م3]]+Table1[[#This Row],[البواقى
 المنصرفه
/م3]]-Table1[[#This Row],[البواقى
/م3]],0)</f>
        <v>15.4</v>
      </c>
      <c r="Y950" s="21">
        <f t="shared" si="134"/>
        <v>0</v>
      </c>
      <c r="Z950" s="3">
        <v>0</v>
      </c>
      <c r="AA950" s="12">
        <v>15.4</v>
      </c>
      <c r="AB950" s="15">
        <v>10</v>
      </c>
      <c r="AC950" s="20">
        <v>0</v>
      </c>
      <c r="AD950" s="9">
        <f>IFERROR((Table1[[#This Row],[إجمالى الإستهلاك
/م3]]-Table1[[#This Row],[الكمية 
المنتجة
/م3
 ]]),0)</f>
        <v>2.8450000000000006</v>
      </c>
      <c r="AE950" s="29">
        <f>IFERROR((Table1[[#This Row],[الهالك
/م3]]/Table1[[#This Row],[إجمالى الإستهلاك
/م3]]),0)</f>
        <v>0.18474025974025979</v>
      </c>
      <c r="AG950" s="5">
        <f>IFERROR((Table1[[#This Row],[عدد
البلوكات]]*0.12),"")</f>
        <v>0</v>
      </c>
      <c r="AH95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20.925000000000001</v>
      </c>
      <c r="AJ950" s="59">
        <f>IFERROR(Table1[[#This Row],[Plan Hour]]/Table1[[#This Row],[ساعات
العمل
الفعلية]],0)</f>
        <v>0</v>
      </c>
      <c r="AK950" s="1">
        <f>IFERROR((Table1[[#This Row],[الكمية 
الفعلية
/م3]]-Table1[[#This Row],[الكمية 
المنتجة
/م3
 ]]),"")</f>
        <v>0.6277500000000007</v>
      </c>
      <c r="AU950" s="18"/>
      <c r="AV950" s="18"/>
      <c r="AW950" s="1"/>
      <c r="AX950" s="1"/>
      <c r="AY950" s="1"/>
      <c r="AZ950" s="1"/>
      <c r="BA950" s="1"/>
      <c r="BB950" s="1" t="e">
        <f t="shared" si="126"/>
        <v>#DIV/0!</v>
      </c>
      <c r="BC950" s="1"/>
      <c r="BD950" s="1" t="e">
        <f t="shared" si="128"/>
        <v>#DIV/0!</v>
      </c>
      <c r="BE950" s="1"/>
      <c r="BF950" s="33">
        <f t="shared" si="127"/>
        <v>0</v>
      </c>
      <c r="BG950" s="11" t="e">
        <f t="shared" si="131"/>
        <v>#DIV/0!</v>
      </c>
      <c r="CB950"/>
      <c r="CC950"/>
      <c r="CD950"/>
      <c r="CE950" s="83"/>
      <c r="CF950"/>
      <c r="CG950"/>
      <c r="CH950"/>
      <c r="CI950"/>
      <c r="CJ950"/>
      <c r="CK950"/>
      <c r="CL950"/>
      <c r="CM950"/>
      <c r="CN950"/>
      <c r="CO950"/>
      <c r="CP950"/>
    </row>
    <row r="951" spans="1:94" ht="22.5" customHeight="1">
      <c r="A951" s="22">
        <v>44258</v>
      </c>
      <c r="B951" s="3" t="str">
        <f>TEXT(Table1[[#This Row],[Date]],"dddd")</f>
        <v>الأربعاء</v>
      </c>
      <c r="C951" s="3">
        <f>WEEKNUM(Table1[[#This Row],[Date]],16)</f>
        <v>10</v>
      </c>
      <c r="D951" s="3" t="str">
        <f>TEXT(Table1[[#This Row],[Date]],"mmmm")</f>
        <v>مارس</v>
      </c>
      <c r="E951" s="3" t="str">
        <f>TEXT(Table1[[#This Row],[Date]],"yyyy")</f>
        <v>2021</v>
      </c>
      <c r="F951" s="3" t="s">
        <v>9</v>
      </c>
      <c r="G951" s="3">
        <v>943</v>
      </c>
      <c r="I951" s="3" t="s">
        <v>92</v>
      </c>
      <c r="J951" s="3">
        <f>IFERROR(VLOOKUP(Table1[[#This Row],[FoamType]],$CB$1:$CC$25,2,FALSE),0)</f>
        <v>0.6</v>
      </c>
      <c r="K951" s="3">
        <v>82</v>
      </c>
      <c r="L951" s="3">
        <v>41.5</v>
      </c>
      <c r="M951" s="3">
        <v>1.5</v>
      </c>
      <c r="Q951" s="15">
        <v>10</v>
      </c>
      <c r="R951" s="3">
        <v>300</v>
      </c>
      <c r="S951" s="3">
        <v>1.7</v>
      </c>
      <c r="T951" s="3">
        <f t="shared" si="132"/>
        <v>1.73553</v>
      </c>
      <c r="U951" s="4">
        <f t="shared" si="133"/>
        <v>1.53135</v>
      </c>
      <c r="X951" s="4">
        <f>IFERROR(   Table1[[#This Row],[البلوكات /م3]]+Table1[[#This Row],[البواقى
 المنصرفه
/م3]]-Table1[[#This Row],[البواقى
/م3]],0)</f>
        <v>4.3499999999999996</v>
      </c>
      <c r="Y951" s="21">
        <f t="shared" si="134"/>
        <v>0</v>
      </c>
      <c r="Z951" s="3">
        <v>0</v>
      </c>
      <c r="AA951" s="12">
        <v>4.3499999999999996</v>
      </c>
      <c r="AB951" s="15">
        <v>10</v>
      </c>
      <c r="AC951" s="20">
        <v>0</v>
      </c>
      <c r="AD951" s="9">
        <f>IFERROR((Table1[[#This Row],[إجمالى الإستهلاك
/م3]]-Table1[[#This Row],[الكمية 
المنتجة
/م3
 ]]),0)</f>
        <v>2.8186499999999999</v>
      </c>
      <c r="AE951" s="29">
        <f>IFERROR((Table1[[#This Row],[الهالك
/م3]]/Table1[[#This Row],[إجمالى الإستهلاك
/م3]]),0)</f>
        <v>0.6479655172413793</v>
      </c>
      <c r="AG951" s="5">
        <f>IFERROR((Table1[[#This Row],[عدد
البلوكات]]*0.12),"")</f>
        <v>0</v>
      </c>
      <c r="AH95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2.5522499999999999</v>
      </c>
      <c r="AJ951" s="59">
        <f>IFERROR(Table1[[#This Row],[Plan Hour]]/Table1[[#This Row],[ساعات
العمل
الفعلية]],0)</f>
        <v>0</v>
      </c>
      <c r="AK951" s="1">
        <f>IFERROR((Table1[[#This Row],[الكمية 
الفعلية
/م3]]-Table1[[#This Row],[الكمية 
المنتجة
/م3
 ]]),"")</f>
        <v>0.20418000000000003</v>
      </c>
      <c r="AU951" s="18"/>
      <c r="AV951" s="18"/>
      <c r="AW951" s="1"/>
      <c r="AX951" s="1"/>
      <c r="AY951" s="1"/>
      <c r="AZ951" s="1"/>
      <c r="BA951" s="1"/>
      <c r="BB951" s="1" t="e">
        <f t="shared" si="126"/>
        <v>#DIV/0!</v>
      </c>
      <c r="BC951" s="1"/>
      <c r="BD951" s="1" t="e">
        <f t="shared" si="128"/>
        <v>#DIV/0!</v>
      </c>
      <c r="BE951" s="1"/>
      <c r="BF951" s="33">
        <f t="shared" si="127"/>
        <v>0</v>
      </c>
      <c r="BG951" s="11" t="e">
        <f t="shared" si="131"/>
        <v>#DIV/0!</v>
      </c>
      <c r="CB951"/>
      <c r="CC951"/>
      <c r="CD951"/>
      <c r="CE951" s="83"/>
      <c r="CF951"/>
      <c r="CG951"/>
      <c r="CH951"/>
      <c r="CI951"/>
      <c r="CJ951"/>
      <c r="CK951"/>
      <c r="CL951"/>
      <c r="CM951"/>
      <c r="CN951"/>
      <c r="CO951"/>
      <c r="CP951"/>
    </row>
    <row r="952" spans="1:94" ht="22.5" customHeight="1">
      <c r="A952" s="22">
        <v>44258</v>
      </c>
      <c r="B952" s="3" t="str">
        <f>TEXT(Table1[[#This Row],[Date]],"dddd")</f>
        <v>الأربعاء</v>
      </c>
      <c r="C952" s="3">
        <f>WEEKNUM(Table1[[#This Row],[Date]],16)</f>
        <v>10</v>
      </c>
      <c r="D952" s="3" t="str">
        <f>TEXT(Table1[[#This Row],[Date]],"mmmm")</f>
        <v>مارس</v>
      </c>
      <c r="E952" s="3" t="str">
        <f>TEXT(Table1[[#This Row],[Date]],"yyyy")</f>
        <v>2021</v>
      </c>
      <c r="F952" s="3" t="s">
        <v>9</v>
      </c>
      <c r="G952" s="3">
        <v>943</v>
      </c>
      <c r="I952" s="3" t="s">
        <v>92</v>
      </c>
      <c r="J952" s="3">
        <f>IFERROR(VLOOKUP(Table1[[#This Row],[FoamType]],$CB$1:$CC$25,2,FALSE),0)</f>
        <v>0.6</v>
      </c>
      <c r="K952" s="3">
        <v>41.5</v>
      </c>
      <c r="L952" s="3">
        <v>12.5</v>
      </c>
      <c r="M952" s="3">
        <v>1.5</v>
      </c>
      <c r="Q952" s="15">
        <v>10</v>
      </c>
      <c r="R952" s="3">
        <v>600</v>
      </c>
      <c r="S952" s="3">
        <v>1.7</v>
      </c>
      <c r="T952" s="3">
        <f t="shared" si="132"/>
        <v>0.52912499999999996</v>
      </c>
      <c r="U952" s="4">
        <f t="shared" si="133"/>
        <v>0.46687499999999998</v>
      </c>
      <c r="X952" s="4">
        <f>IFERROR(   Table1[[#This Row],[البلوكات /م3]]+Table1[[#This Row],[البواقى
 المنصرفه
/م3]]-Table1[[#This Row],[البواقى
/م3]],0)</f>
        <v>0</v>
      </c>
      <c r="Y952" s="21">
        <f t="shared" si="134"/>
        <v>0</v>
      </c>
      <c r="AB952" s="15"/>
      <c r="AD952" s="9">
        <f>IFERROR((Table1[[#This Row],[إجمالى الإستهلاك
/م3]]-Table1[[#This Row],[الكمية 
المنتجة
/م3
 ]]),0)</f>
        <v>-0.46687499999999998</v>
      </c>
      <c r="AE952" s="29">
        <f>IFERROR((Table1[[#This Row],[الهالك
/م3]]/Table1[[#This Row],[إجمالى الإستهلاك
/م3]]),0)</f>
        <v>0</v>
      </c>
      <c r="AG952" s="5">
        <f>IFERROR((Table1[[#This Row],[عدد
البلوكات]]*0.12),"")</f>
        <v>0</v>
      </c>
      <c r="AH95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0.77812499999999996</v>
      </c>
      <c r="AJ952" s="59">
        <f>IFERROR(Table1[[#This Row],[Plan Hour]]/Table1[[#This Row],[ساعات
العمل
الفعلية]],0)</f>
        <v>0</v>
      </c>
      <c r="AK952" s="1">
        <f>IFERROR((Table1[[#This Row],[الكمية 
الفعلية
/م3]]-Table1[[#This Row],[الكمية 
المنتجة
/م3
 ]]),"")</f>
        <v>6.2249999999999972E-2</v>
      </c>
      <c r="AU952" s="18"/>
      <c r="AV952" s="18"/>
      <c r="AW952" s="1"/>
      <c r="AX952" s="1"/>
      <c r="AY952" s="1"/>
      <c r="AZ952" s="1"/>
      <c r="BA952" s="1"/>
      <c r="BB952" s="1" t="e">
        <f t="shared" ref="BB952:BB1016" si="135">BC952+BD952</f>
        <v>#DIV/0!</v>
      </c>
      <c r="BC952" s="1"/>
      <c r="BD952" s="1" t="e">
        <f t="shared" si="128"/>
        <v>#DIV/0!</v>
      </c>
      <c r="BE952" s="1"/>
      <c r="BF952" s="33">
        <f t="shared" si="127"/>
        <v>0</v>
      </c>
      <c r="BG952" s="11" t="e">
        <f t="shared" si="131"/>
        <v>#DIV/0!</v>
      </c>
      <c r="CB952"/>
      <c r="CC952"/>
      <c r="CD952"/>
      <c r="CE952" s="83"/>
      <c r="CF952"/>
      <c r="CG952"/>
      <c r="CH952"/>
      <c r="CI952"/>
      <c r="CJ952"/>
      <c r="CK952"/>
      <c r="CL952"/>
      <c r="CM952"/>
      <c r="CN952"/>
      <c r="CO952"/>
      <c r="CP952"/>
    </row>
    <row r="953" spans="1:94" ht="22.5" customHeight="1">
      <c r="A953" s="22">
        <v>44258</v>
      </c>
      <c r="B953" s="3" t="str">
        <f>TEXT(Table1[[#This Row],[Date]],"dddd")</f>
        <v>الأربعاء</v>
      </c>
      <c r="C953" s="3">
        <f>WEEKNUM(Table1[[#This Row],[Date]],16)</f>
        <v>10</v>
      </c>
      <c r="D953" s="3" t="str">
        <f>TEXT(Table1[[#This Row],[Date]],"mmmm")</f>
        <v>مارس</v>
      </c>
      <c r="E953" s="3" t="str">
        <f>TEXT(Table1[[#This Row],[Date]],"yyyy")</f>
        <v>2021</v>
      </c>
      <c r="F953" s="3" t="s">
        <v>9</v>
      </c>
      <c r="G953" s="3">
        <v>943</v>
      </c>
      <c r="I953" s="3" t="s">
        <v>92</v>
      </c>
      <c r="J953" s="3">
        <f>IFERROR(VLOOKUP(Table1[[#This Row],[FoamType]],$CB$1:$CC$25,2,FALSE),0)</f>
        <v>0.6</v>
      </c>
      <c r="K953" s="3">
        <v>78.5</v>
      </c>
      <c r="L953" s="3">
        <v>12.5</v>
      </c>
      <c r="M953" s="3">
        <v>1.5</v>
      </c>
      <c r="Q953" s="15">
        <v>10</v>
      </c>
      <c r="R953" s="3">
        <v>600</v>
      </c>
      <c r="S953" s="3">
        <v>1.7</v>
      </c>
      <c r="T953" s="3">
        <f t="shared" si="132"/>
        <v>1.000875</v>
      </c>
      <c r="U953" s="4">
        <f t="shared" si="133"/>
        <v>0.88312500000000005</v>
      </c>
      <c r="X953" s="4">
        <f>IFERROR(   Table1[[#This Row],[البلوكات /م3]]+Table1[[#This Row],[البواقى
 المنصرفه
/م3]]-Table1[[#This Row],[البواقى
/م3]],0)</f>
        <v>0</v>
      </c>
      <c r="Y953" s="21">
        <f t="shared" si="134"/>
        <v>0</v>
      </c>
      <c r="AB953" s="15"/>
      <c r="AD953" s="9">
        <f>IFERROR((Table1[[#This Row],[إجمالى الإستهلاك
/م3]]-Table1[[#This Row],[الكمية 
المنتجة
/م3
 ]]),0)</f>
        <v>-0.88312500000000005</v>
      </c>
      <c r="AE953" s="29">
        <f>IFERROR((Table1[[#This Row],[الهالك
/م3]]/Table1[[#This Row],[إجمالى الإستهلاك
/م3]]),0)</f>
        <v>0</v>
      </c>
      <c r="AG953" s="5">
        <f>IFERROR((Table1[[#This Row],[عدد
البلوكات]]*0.12),"")</f>
        <v>0</v>
      </c>
      <c r="AH95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1.471875</v>
      </c>
      <c r="AJ953" s="59">
        <f>IFERROR(Table1[[#This Row],[Plan Hour]]/Table1[[#This Row],[ساعات
العمل
الفعلية]],0)</f>
        <v>0</v>
      </c>
      <c r="AK953" s="1">
        <f>IFERROR((Table1[[#This Row],[الكمية 
الفعلية
/م3]]-Table1[[#This Row],[الكمية 
المنتجة
/م3
 ]]),"")</f>
        <v>0.11774999999999991</v>
      </c>
      <c r="AU953" s="18"/>
      <c r="AV953" s="18"/>
      <c r="AW953" s="1"/>
      <c r="AX953" s="1"/>
      <c r="AY953" s="1"/>
      <c r="AZ953" s="1"/>
      <c r="BA953" s="1"/>
      <c r="BB953" s="1" t="e">
        <f t="shared" si="135"/>
        <v>#DIV/0!</v>
      </c>
      <c r="BC953" s="1"/>
      <c r="BD953" s="1" t="e">
        <f t="shared" si="128"/>
        <v>#DIV/0!</v>
      </c>
      <c r="BE953" s="1"/>
      <c r="BF953" s="33">
        <f t="shared" si="127"/>
        <v>0</v>
      </c>
      <c r="BG953" s="11" t="e">
        <f t="shared" si="131"/>
        <v>#DIV/0!</v>
      </c>
      <c r="CB953"/>
      <c r="CC953"/>
      <c r="CD953"/>
      <c r="CE953" s="83"/>
      <c r="CF953"/>
      <c r="CG953"/>
      <c r="CH953"/>
      <c r="CI953"/>
      <c r="CJ953"/>
      <c r="CK953"/>
      <c r="CL953"/>
      <c r="CM953"/>
      <c r="CN953"/>
      <c r="CO953"/>
      <c r="CP953"/>
    </row>
    <row r="954" spans="1:94" ht="22.5" customHeight="1">
      <c r="A954" s="22">
        <v>44258</v>
      </c>
      <c r="B954" s="3" t="str">
        <f>TEXT(Table1[[#This Row],[Date]],"dddd")</f>
        <v>الأربعاء</v>
      </c>
      <c r="C954" s="3">
        <f>WEEKNUM(Table1[[#This Row],[Date]],16)</f>
        <v>10</v>
      </c>
      <c r="D954" s="3" t="str">
        <f>TEXT(Table1[[#This Row],[Date]],"mmmm")</f>
        <v>مارس</v>
      </c>
      <c r="E954" s="3" t="str">
        <f>TEXT(Table1[[#This Row],[Date]],"yyyy")</f>
        <v>2021</v>
      </c>
      <c r="F954" s="3" t="s">
        <v>9</v>
      </c>
      <c r="G954" s="3">
        <v>943</v>
      </c>
      <c r="I954" s="3" t="s">
        <v>92</v>
      </c>
      <c r="J954" s="3">
        <f>IFERROR(VLOOKUP(Table1[[#This Row],[FoamType]],$CB$1:$CC$25,2,FALSE),0)</f>
        <v>0.6</v>
      </c>
      <c r="K954" s="3">
        <v>83.5</v>
      </c>
      <c r="L954" s="3">
        <v>12.5</v>
      </c>
      <c r="M954" s="3">
        <v>1.5</v>
      </c>
      <c r="Q954" s="15">
        <v>10</v>
      </c>
      <c r="R954" s="3">
        <v>200</v>
      </c>
      <c r="S954" s="3">
        <v>1.7</v>
      </c>
      <c r="T954" s="3">
        <f t="shared" si="132"/>
        <v>0.354875</v>
      </c>
      <c r="U954" s="4">
        <f t="shared" si="133"/>
        <v>0.31312499999999999</v>
      </c>
      <c r="X954" s="4">
        <f>IFERROR(   Table1[[#This Row],[البلوكات /م3]]+Table1[[#This Row],[البواقى
 المنصرفه
/م3]]-Table1[[#This Row],[البواقى
/م3]],0)</f>
        <v>0</v>
      </c>
      <c r="Y954" s="21">
        <f t="shared" si="134"/>
        <v>0</v>
      </c>
      <c r="AB954" s="15"/>
      <c r="AD954" s="9">
        <f>IFERROR((Table1[[#This Row],[إجمالى الإستهلاك
/م3]]-Table1[[#This Row],[الكمية 
المنتجة
/م3
 ]]),0)</f>
        <v>-0.31312499999999999</v>
      </c>
      <c r="AE954" s="29">
        <f>IFERROR((Table1[[#This Row],[الهالك
/م3]]/Table1[[#This Row],[إجمالى الإستهلاك
/م3]]),0)</f>
        <v>0</v>
      </c>
      <c r="AG954" s="5">
        <f>IFERROR((Table1[[#This Row],[عدد
البلوكات]]*0.12),"")</f>
        <v>0</v>
      </c>
      <c r="AH95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0.52187499999999998</v>
      </c>
      <c r="AJ954" s="59">
        <f>IFERROR(Table1[[#This Row],[Plan Hour]]/Table1[[#This Row],[ساعات
العمل
الفعلية]],0)</f>
        <v>0</v>
      </c>
      <c r="AK954" s="1">
        <f>IFERROR((Table1[[#This Row],[الكمية 
الفعلية
/م3]]-Table1[[#This Row],[الكمية 
المنتجة
/م3
 ]]),"")</f>
        <v>4.1750000000000009E-2</v>
      </c>
      <c r="AU954" s="18"/>
      <c r="AV954" s="18"/>
      <c r="AW954" s="1"/>
      <c r="AX954" s="1"/>
      <c r="AY954" s="1"/>
      <c r="AZ954" s="1"/>
      <c r="BA954" s="1"/>
      <c r="BB954" s="1" t="e">
        <f t="shared" si="135"/>
        <v>#DIV/0!</v>
      </c>
      <c r="BC954" s="1"/>
      <c r="BD954" s="1" t="e">
        <f t="shared" si="128"/>
        <v>#DIV/0!</v>
      </c>
      <c r="BE954" s="1"/>
      <c r="BF954" s="33">
        <f t="shared" si="127"/>
        <v>0</v>
      </c>
      <c r="BG954" s="11" t="e">
        <f t="shared" si="131"/>
        <v>#DIV/0!</v>
      </c>
      <c r="CB954"/>
      <c r="CC954"/>
      <c r="CD954"/>
      <c r="CE954" s="83"/>
      <c r="CF954"/>
      <c r="CG954"/>
      <c r="CH954"/>
      <c r="CI954"/>
      <c r="CJ954"/>
      <c r="CK954"/>
      <c r="CL954"/>
      <c r="CM954"/>
      <c r="CN954"/>
      <c r="CO954"/>
      <c r="CP954"/>
    </row>
    <row r="955" spans="1:94" ht="22.5" customHeight="1">
      <c r="A955" s="22">
        <v>44258</v>
      </c>
      <c r="B955" s="3" t="str">
        <f>TEXT(Table1[[#This Row],[Date]],"dddd")</f>
        <v>الأربعاء</v>
      </c>
      <c r="C955" s="3">
        <f>WEEKNUM(Table1[[#This Row],[Date]],16)</f>
        <v>10</v>
      </c>
      <c r="D955" s="3" t="str">
        <f>TEXT(Table1[[#This Row],[Date]],"mmmm")</f>
        <v>مارس</v>
      </c>
      <c r="E955" s="3" t="str">
        <f>TEXT(Table1[[#This Row],[Date]],"yyyy")</f>
        <v>2021</v>
      </c>
      <c r="F955" s="3" t="s">
        <v>9</v>
      </c>
      <c r="J955" s="3">
        <f>IFERROR(VLOOKUP(Table1[[#This Row],[FoamType]],$CB$1:$CC$25,2,FALSE),0)</f>
        <v>0</v>
      </c>
      <c r="Q955" s="15"/>
      <c r="U955" s="4">
        <f t="shared" si="133"/>
        <v>0</v>
      </c>
      <c r="W955" s="4" t="s">
        <v>42</v>
      </c>
      <c r="X955" s="4">
        <f>IFERROR(   Table1[[#This Row],[البلوكات /م3]]+Table1[[#This Row],[البواقى
 المنصرفه
/م3]]-Table1[[#This Row],[البواقى
/م3]],0)</f>
        <v>0</v>
      </c>
      <c r="Y955" s="21">
        <f t="shared" si="134"/>
        <v>14.64</v>
      </c>
      <c r="Z955" s="3">
        <v>2</v>
      </c>
      <c r="AB955" s="15"/>
      <c r="AC955" s="20">
        <v>14.64</v>
      </c>
      <c r="AD955" s="9">
        <f>IFERROR((Table1[[#This Row],[إجمالى الإستهلاك
/م3]]-Table1[[#This Row],[الكمية 
المنتجة
/م3
 ]]),0)</f>
        <v>0</v>
      </c>
      <c r="AE955" s="29">
        <f>IFERROR((Table1[[#This Row],[الهالك
/م3]]/Table1[[#This Row],[إجمالى الإستهلاك
/م3]]),0)</f>
        <v>0</v>
      </c>
      <c r="AG955" s="5">
        <f>IFERROR((Table1[[#This Row],[عدد
البلوكات]]*0.12),"")</f>
        <v>0.24</v>
      </c>
      <c r="AH95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955" s="59">
        <f>IFERROR(Table1[[#This Row],[Plan Hour]]/Table1[[#This Row],[ساعات
العمل
الفعلية]],0)</f>
        <v>0</v>
      </c>
      <c r="AK955" s="1">
        <f>IFERROR((Table1[[#This Row],[الكمية 
الفعلية
/م3]]-Table1[[#This Row],[الكمية 
المنتجة
/م3
 ]]),"")</f>
        <v>0</v>
      </c>
      <c r="AU955" s="18"/>
      <c r="AV955" s="18"/>
      <c r="AW955" s="1"/>
      <c r="AX955" s="1"/>
      <c r="AY955" s="1"/>
      <c r="AZ955" s="1"/>
      <c r="BA955" s="1"/>
      <c r="BB955" s="1"/>
      <c r="BC955" s="1"/>
      <c r="BD955" s="1"/>
      <c r="BE955" s="1"/>
      <c r="BF955" s="33"/>
      <c r="BG955" s="11"/>
      <c r="CB955"/>
      <c r="CC955"/>
      <c r="CD955"/>
      <c r="CE955" s="83"/>
      <c r="CF955"/>
      <c r="CG955"/>
      <c r="CH955"/>
      <c r="CI955"/>
      <c r="CJ955"/>
      <c r="CK955"/>
      <c r="CL955"/>
      <c r="CM955"/>
      <c r="CN955"/>
      <c r="CO955"/>
      <c r="CP955"/>
    </row>
    <row r="956" spans="1:94" ht="22.5" customHeight="1">
      <c r="A956" s="22">
        <v>44259</v>
      </c>
      <c r="B956" s="9" t="str">
        <f>TEXT(Table1[[#This Row],[Date]],"dddd")</f>
        <v>الخميس</v>
      </c>
      <c r="C956" s="9">
        <f>WEEKNUM(Table1[[#This Row],[Date]],16)</f>
        <v>10</v>
      </c>
      <c r="D956" s="9" t="str">
        <f>TEXT(Table1[[#This Row],[Date]],"mmmm")</f>
        <v>مارس</v>
      </c>
      <c r="E956" s="9" t="str">
        <f>TEXT(Table1[[#This Row],[Date]],"yyyy")</f>
        <v>2021</v>
      </c>
      <c r="F956" s="9" t="s">
        <v>8</v>
      </c>
      <c r="G956" s="9">
        <v>948</v>
      </c>
      <c r="H956" s="9"/>
      <c r="I956" s="9" t="s">
        <v>91</v>
      </c>
      <c r="J956" s="3">
        <f>IFERROR(VLOOKUP(Table1[[#This Row],[FoamType]],$CB$1:$CC$25,2,FALSE),0)</f>
        <v>1</v>
      </c>
      <c r="K956" s="9">
        <v>120</v>
      </c>
      <c r="L956" s="9">
        <v>25</v>
      </c>
      <c r="M956" s="9">
        <v>10</v>
      </c>
      <c r="N956" s="9"/>
      <c r="O956" s="9"/>
      <c r="P956" s="9"/>
      <c r="Q956" s="9">
        <v>22</v>
      </c>
      <c r="R956" s="9">
        <v>850</v>
      </c>
      <c r="S956" s="9">
        <v>10.1</v>
      </c>
      <c r="T956" s="9">
        <f t="shared" si="132"/>
        <v>25.754999999999999</v>
      </c>
      <c r="U956" s="9">
        <f t="shared" si="133"/>
        <v>25.5</v>
      </c>
      <c r="V956" s="9"/>
      <c r="W956" s="9">
        <v>22</v>
      </c>
      <c r="X956" s="9">
        <f>IFERROR(   Table1[[#This Row],[البلوكات /م3]]+Table1[[#This Row],[البواقى
 المنصرفه
/م3]]-Table1[[#This Row],[البواقى
/م3]],0)</f>
        <v>35.040000000000006</v>
      </c>
      <c r="Y956" s="9">
        <f t="shared" si="134"/>
        <v>36.6</v>
      </c>
      <c r="Z956" s="9">
        <v>5</v>
      </c>
      <c r="AA956" s="9">
        <v>9.6</v>
      </c>
      <c r="AB956" s="9">
        <v>25</v>
      </c>
      <c r="AC956" s="9">
        <v>11.16</v>
      </c>
      <c r="AD956" s="9">
        <f>IFERROR((Table1[[#This Row],[إجمالى الإستهلاك
/م3]]-Table1[[#This Row],[الكمية 
المنتجة
/م3
 ]]),0)</f>
        <v>9.5400000000000063</v>
      </c>
      <c r="AE956" s="29">
        <f>IFERROR((Table1[[#This Row],[الهالك
/م3]]/Table1[[#This Row],[إجمالى الإستهلاك
/م3]]),0)</f>
        <v>0.27226027397260288</v>
      </c>
      <c r="AF956" s="9"/>
      <c r="AG956" s="9">
        <f>IFERROR((Table1[[#This Row],[عدد
البلوكات]]*0.12),"")</f>
        <v>0.6</v>
      </c>
      <c r="AH956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25.5</v>
      </c>
      <c r="AI956" s="9">
        <v>72</v>
      </c>
      <c r="AJ956" s="60">
        <f>IFERROR(Table1[[#This Row],[Plan Hour]]/Table1[[#This Row],[ساعات
العمل
الفعلية]],0)</f>
        <v>0.35416666666666669</v>
      </c>
      <c r="AK956" s="9">
        <f>IFERROR((Table1[[#This Row],[الكمية 
الفعلية
/م3]]-Table1[[#This Row],[الكمية 
المنتجة
/م3
 ]]),"")</f>
        <v>0.25499999999999901</v>
      </c>
      <c r="AL956" s="9"/>
      <c r="AM956" s="9"/>
      <c r="AN956" s="9"/>
      <c r="AO956" s="9"/>
      <c r="AP956" s="9">
        <v>0</v>
      </c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 t="e">
        <f t="shared" si="135"/>
        <v>#DIV/0!</v>
      </c>
      <c r="BC956" s="9"/>
      <c r="BD956" s="9" t="e">
        <f t="shared" si="128"/>
        <v>#DIV/0!</v>
      </c>
      <c r="BE956" s="9"/>
      <c r="BF956" s="9">
        <f t="shared" si="127"/>
        <v>0</v>
      </c>
      <c r="BG956" s="9" t="e">
        <f t="shared" si="131"/>
        <v>#DIV/0!</v>
      </c>
      <c r="CB956"/>
      <c r="CC956"/>
      <c r="CD956"/>
      <c r="CE956" s="83"/>
      <c r="CF956"/>
      <c r="CG956"/>
      <c r="CH956"/>
      <c r="CI956"/>
      <c r="CJ956"/>
      <c r="CK956"/>
      <c r="CL956"/>
      <c r="CM956"/>
      <c r="CN956"/>
      <c r="CO956"/>
      <c r="CP956"/>
    </row>
    <row r="957" spans="1:94" ht="22.5" customHeight="1">
      <c r="A957" s="22">
        <v>44259</v>
      </c>
      <c r="B957" s="3" t="str">
        <f>TEXT(Table1[[#This Row],[Date]],"dddd")</f>
        <v>الخميس</v>
      </c>
      <c r="C957" s="3">
        <f>WEEKNUM(Table1[[#This Row],[Date]],16)</f>
        <v>10</v>
      </c>
      <c r="D957" s="3" t="str">
        <f>TEXT(Table1[[#This Row],[Date]],"mmmm")</f>
        <v>مارس</v>
      </c>
      <c r="E957" s="3" t="str">
        <f>TEXT(Table1[[#This Row],[Date]],"yyyy")</f>
        <v>2021</v>
      </c>
      <c r="F957" s="3" t="s">
        <v>8</v>
      </c>
      <c r="G957" s="3">
        <v>1016</v>
      </c>
      <c r="I957" s="3" t="s">
        <v>96</v>
      </c>
      <c r="J957" s="3">
        <f>IFERROR(VLOOKUP(Table1[[#This Row],[FoamType]],$CB$1:$CC$25,2,FALSE),0)</f>
        <v>200</v>
      </c>
      <c r="K957" s="3">
        <v>20</v>
      </c>
      <c r="L957" s="3">
        <v>9</v>
      </c>
      <c r="M957" s="3">
        <v>9</v>
      </c>
      <c r="Q957" s="15">
        <v>17</v>
      </c>
      <c r="R957" s="3">
        <v>1925</v>
      </c>
      <c r="S957" s="3">
        <v>9.1</v>
      </c>
      <c r="T957" s="3">
        <f t="shared" si="132"/>
        <v>3.1531500000000001</v>
      </c>
      <c r="U957" s="4">
        <f t="shared" si="133"/>
        <v>3.1185</v>
      </c>
      <c r="W957" s="4" t="s">
        <v>4</v>
      </c>
      <c r="X957" s="4">
        <f>IFERROR(   Table1[[#This Row],[البلوكات /م3]]+Table1[[#This Row],[البواقى
 المنصرفه
/م3]]-Table1[[#This Row],[البواقى
/م3]],0)</f>
        <v>4.8800000000000008</v>
      </c>
      <c r="Y957" s="21">
        <f t="shared" si="134"/>
        <v>7.32</v>
      </c>
      <c r="Z957" s="3">
        <v>1</v>
      </c>
      <c r="AA957" s="12">
        <v>1.22</v>
      </c>
      <c r="AB957" s="15">
        <v>17</v>
      </c>
      <c r="AC957" s="20">
        <v>3.66</v>
      </c>
      <c r="AD957" s="9">
        <f>IFERROR((Table1[[#This Row],[إجمالى الإستهلاك
/م3]]-Table1[[#This Row],[الكمية 
المنتجة
/م3
 ]]),0)</f>
        <v>1.7615000000000007</v>
      </c>
      <c r="AE957" s="29">
        <f>IFERROR((Table1[[#This Row],[الهالك
/م3]]/Table1[[#This Row],[إجمالى الإستهلاك
/م3]]),0)</f>
        <v>0.36096311475409848</v>
      </c>
      <c r="AG957" s="5">
        <f>IFERROR((Table1[[#This Row],[عدد
البلوكات]]*0.12),"")</f>
        <v>0.12</v>
      </c>
      <c r="AH95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9.625</v>
      </c>
      <c r="AJ957" s="59">
        <f>IFERROR(Table1[[#This Row],[Plan Hour]]/Table1[[#This Row],[ساعات
العمل
الفعلية]],0)</f>
        <v>0</v>
      </c>
      <c r="AK957" s="1">
        <f>IFERROR((Table1[[#This Row],[الكمية 
الفعلية
/م3]]-Table1[[#This Row],[الكمية 
المنتجة
/م3
 ]]),"")</f>
        <v>3.465000000000007E-2</v>
      </c>
      <c r="AU957" s="18"/>
      <c r="AV957" s="18"/>
      <c r="AW957" s="1"/>
      <c r="AX957" s="1"/>
      <c r="AY957" s="1"/>
      <c r="AZ957" s="1"/>
      <c r="BA957" s="1"/>
      <c r="BB957" s="1" t="e">
        <f t="shared" si="135"/>
        <v>#DIV/0!</v>
      </c>
      <c r="BC957" s="1"/>
      <c r="BD957" s="1" t="e">
        <f t="shared" si="128"/>
        <v>#DIV/0!</v>
      </c>
      <c r="BE957" s="1"/>
      <c r="BF957" s="33">
        <f t="shared" si="127"/>
        <v>0</v>
      </c>
      <c r="BG957" s="11" t="e">
        <f t="shared" si="131"/>
        <v>#DIV/0!</v>
      </c>
      <c r="CB957"/>
      <c r="CC957"/>
      <c r="CD957"/>
      <c r="CE957" s="83"/>
      <c r="CF957"/>
      <c r="CG957"/>
      <c r="CH957"/>
      <c r="CI957"/>
      <c r="CJ957"/>
      <c r="CK957"/>
      <c r="CL957"/>
      <c r="CM957"/>
      <c r="CN957"/>
      <c r="CO957"/>
      <c r="CP957"/>
    </row>
    <row r="958" spans="1:94" ht="22.5" customHeight="1">
      <c r="A958" s="22">
        <v>44259</v>
      </c>
      <c r="B958" s="3" t="str">
        <f>TEXT(Table1[[#This Row],[Date]],"dddd")</f>
        <v>الخميس</v>
      </c>
      <c r="C958" s="3">
        <f>WEEKNUM(Table1[[#This Row],[Date]],16)</f>
        <v>10</v>
      </c>
      <c r="D958" s="3" t="str">
        <f>TEXT(Table1[[#This Row],[Date]],"mmmm")</f>
        <v>مارس</v>
      </c>
      <c r="E958" s="3" t="str">
        <f>TEXT(Table1[[#This Row],[Date]],"yyyy")</f>
        <v>2021</v>
      </c>
      <c r="F958" s="3" t="s">
        <v>8</v>
      </c>
      <c r="G958" s="3">
        <v>871</v>
      </c>
      <c r="I958" s="3" t="s">
        <v>92</v>
      </c>
      <c r="J958" s="3">
        <f>IFERROR(VLOOKUP(Table1[[#This Row],[FoamType]],$CB$1:$CC$25,2,FALSE),0)</f>
        <v>0.6</v>
      </c>
      <c r="K958" s="3">
        <v>46</v>
      </c>
      <c r="L958" s="3">
        <v>34</v>
      </c>
      <c r="M958" s="3">
        <v>2</v>
      </c>
      <c r="Q958" s="15">
        <v>12</v>
      </c>
      <c r="R958" s="3">
        <v>7050</v>
      </c>
      <c r="S958" s="3">
        <v>2.2000000000000002</v>
      </c>
      <c r="T958" s="3">
        <f t="shared" si="132"/>
        <v>24.257640000000002</v>
      </c>
      <c r="U958" s="4">
        <f t="shared" si="133"/>
        <v>22.052399999999999</v>
      </c>
      <c r="W958" s="4">
        <v>12</v>
      </c>
      <c r="X958" s="4">
        <f>IFERROR(   Table1[[#This Row],[البلوكات /م3]]+Table1[[#This Row],[البواقى
 المنصرفه
/م3]]-Table1[[#This Row],[البواقى
/م3]],0)</f>
        <v>35.120000000000005</v>
      </c>
      <c r="Y958" s="21">
        <f t="shared" si="134"/>
        <v>29.28</v>
      </c>
      <c r="Z958" s="3">
        <v>4</v>
      </c>
      <c r="AA958" s="12">
        <v>9.6</v>
      </c>
      <c r="AB958" s="15">
        <v>12</v>
      </c>
      <c r="AC958" s="20">
        <v>3.76</v>
      </c>
      <c r="AD958" s="9">
        <f>IFERROR((Table1[[#This Row],[إجمالى الإستهلاك
/م3]]-Table1[[#This Row],[الكمية 
المنتجة
/م3
 ]]),0)</f>
        <v>13.067600000000006</v>
      </c>
      <c r="AE958" s="29">
        <f>IFERROR((Table1[[#This Row],[الهالك
/م3]]/Table1[[#This Row],[إجمالى الإستهلاك
/م3]]),0)</f>
        <v>0.37208428246013681</v>
      </c>
      <c r="AG958" s="5">
        <f>IFERROR((Table1[[#This Row],[عدد
البلوكات]]*0.12),"")</f>
        <v>0.48</v>
      </c>
      <c r="AH95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36.753999999999998</v>
      </c>
      <c r="AJ958" s="59">
        <f>IFERROR(Table1[[#This Row],[Plan Hour]]/Table1[[#This Row],[ساعات
العمل
الفعلية]],0)</f>
        <v>0</v>
      </c>
      <c r="AK958" s="1">
        <f>IFERROR((Table1[[#This Row],[الكمية 
الفعلية
/م3]]-Table1[[#This Row],[الكمية 
المنتجة
/م3
 ]]),"")</f>
        <v>2.2052400000000034</v>
      </c>
      <c r="AU958" s="18"/>
      <c r="AV958" s="18"/>
      <c r="AW958" s="1"/>
      <c r="AX958" s="1"/>
      <c r="AY958" s="1"/>
      <c r="AZ958" s="1"/>
      <c r="BA958" s="1"/>
      <c r="BB958" s="1" t="e">
        <f t="shared" si="135"/>
        <v>#DIV/0!</v>
      </c>
      <c r="BC958" s="1"/>
      <c r="BD958" s="1" t="e">
        <f t="shared" si="128"/>
        <v>#DIV/0!</v>
      </c>
      <c r="BE958" s="1"/>
      <c r="BF958" s="33">
        <f t="shared" si="127"/>
        <v>0</v>
      </c>
      <c r="BG958" s="11" t="e">
        <f t="shared" si="131"/>
        <v>#DIV/0!</v>
      </c>
      <c r="CB958"/>
      <c r="CC958"/>
      <c r="CD958"/>
      <c r="CE958" s="83"/>
      <c r="CF958"/>
      <c r="CG958"/>
      <c r="CH958"/>
      <c r="CI958"/>
      <c r="CJ958"/>
      <c r="CK958"/>
      <c r="CL958"/>
      <c r="CM958"/>
      <c r="CN958"/>
      <c r="CO958"/>
      <c r="CP958"/>
    </row>
    <row r="959" spans="1:94" ht="22.5" customHeight="1">
      <c r="A959" s="22">
        <v>44259</v>
      </c>
      <c r="B959" s="3" t="str">
        <f>TEXT(Table1[[#This Row],[Date]],"dddd")</f>
        <v>الخميس</v>
      </c>
      <c r="C959" s="3">
        <f>WEEKNUM(Table1[[#This Row],[Date]],16)</f>
        <v>10</v>
      </c>
      <c r="D959" s="3" t="str">
        <f>TEXT(Table1[[#This Row],[Date]],"mmmm")</f>
        <v>مارس</v>
      </c>
      <c r="E959" s="3" t="str">
        <f>TEXT(Table1[[#This Row],[Date]],"yyyy")</f>
        <v>2021</v>
      </c>
      <c r="F959" s="3" t="s">
        <v>8</v>
      </c>
      <c r="G959" s="3">
        <v>950</v>
      </c>
      <c r="I959" s="3" t="s">
        <v>92</v>
      </c>
      <c r="J959" s="3">
        <f>IFERROR(VLOOKUP(Table1[[#This Row],[FoamType]],$CB$1:$CC$25,2,FALSE),0)</f>
        <v>0.6</v>
      </c>
      <c r="K959" s="3">
        <v>62.5</v>
      </c>
      <c r="L959" s="3">
        <v>5</v>
      </c>
      <c r="M959" s="3">
        <v>3</v>
      </c>
      <c r="Q959" s="15">
        <v>30</v>
      </c>
      <c r="T959" s="3">
        <v>4.25</v>
      </c>
      <c r="U959" s="4">
        <v>4</v>
      </c>
      <c r="X959" s="4">
        <f>IFERROR(   Table1[[#This Row],[البلوكات /م3]]+Table1[[#This Row],[البواقى
 المنصرفه
/م3]]-Table1[[#This Row],[البواقى
/م3]],0)</f>
        <v>4</v>
      </c>
      <c r="Y959" s="21">
        <f t="shared" si="134"/>
        <v>0</v>
      </c>
      <c r="Z959" s="3">
        <v>0</v>
      </c>
      <c r="AA959" s="12">
        <v>4</v>
      </c>
      <c r="AB959" s="15">
        <v>30</v>
      </c>
      <c r="AC959" s="20">
        <v>0</v>
      </c>
      <c r="AD959" s="9">
        <f>IFERROR((Table1[[#This Row],[إجمالى الإستهلاك
/م3]]-Table1[[#This Row],[الكمية 
المنتجة
/م3
 ]]),0)</f>
        <v>0</v>
      </c>
      <c r="AE959" s="29">
        <f>IFERROR((Table1[[#This Row],[الهالك
/م3]]/Table1[[#This Row],[إجمالى الإستهلاك
/م3]]),0)</f>
        <v>0</v>
      </c>
      <c r="AG959" s="5">
        <f>IFERROR((Table1[[#This Row],[عدد
البلوكات]]*0.12),"")</f>
        <v>0</v>
      </c>
      <c r="AH95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6.666666666666667</v>
      </c>
      <c r="AJ959" s="59">
        <f>IFERROR(Table1[[#This Row],[Plan Hour]]/Table1[[#This Row],[ساعات
العمل
الفعلية]],0)</f>
        <v>0</v>
      </c>
      <c r="AK959" s="1">
        <f>IFERROR((Table1[[#This Row],[الكمية 
الفعلية
/م3]]-Table1[[#This Row],[الكمية 
المنتجة
/م3
 ]]),"")</f>
        <v>0.25</v>
      </c>
      <c r="AU959" s="18"/>
      <c r="AV959" s="18"/>
      <c r="AW959" s="1"/>
      <c r="AX959" s="1"/>
      <c r="AY959" s="1"/>
      <c r="AZ959" s="1"/>
      <c r="BA959" s="1"/>
      <c r="BB959" s="1" t="e">
        <f t="shared" si="135"/>
        <v>#DIV/0!</v>
      </c>
      <c r="BC959" s="1"/>
      <c r="BD959" s="1" t="e">
        <f t="shared" si="128"/>
        <v>#DIV/0!</v>
      </c>
      <c r="BE959" s="1"/>
      <c r="BF959" s="33">
        <f t="shared" ref="BF959:BF1022" si="136">(BE959/7.32)</f>
        <v>0</v>
      </c>
      <c r="BG959" s="11" t="e">
        <f t="shared" si="131"/>
        <v>#DIV/0!</v>
      </c>
      <c r="CB959"/>
      <c r="CC959"/>
      <c r="CD959"/>
      <c r="CE959" s="83"/>
      <c r="CF959"/>
      <c r="CG959"/>
      <c r="CH959"/>
      <c r="CI959"/>
      <c r="CJ959"/>
      <c r="CK959"/>
      <c r="CL959"/>
      <c r="CM959"/>
      <c r="CN959"/>
      <c r="CO959"/>
      <c r="CP959"/>
    </row>
    <row r="960" spans="1:94" ht="22.5" customHeight="1">
      <c r="A960" s="22">
        <v>44259</v>
      </c>
      <c r="B960" s="3" t="str">
        <f>TEXT(Table1[[#This Row],[Date]],"dddd")</f>
        <v>الخميس</v>
      </c>
      <c r="C960" s="3">
        <f>WEEKNUM(Table1[[#This Row],[Date]],16)</f>
        <v>10</v>
      </c>
      <c r="D960" s="3" t="str">
        <f>TEXT(Table1[[#This Row],[Date]],"mmmm")</f>
        <v>مارس</v>
      </c>
      <c r="E960" s="3" t="str">
        <f>TEXT(Table1[[#This Row],[Date]],"yyyy")</f>
        <v>2021</v>
      </c>
      <c r="F960" s="3" t="s">
        <v>8</v>
      </c>
      <c r="G960" s="3">
        <v>942</v>
      </c>
      <c r="I960" s="3" t="s">
        <v>92</v>
      </c>
      <c r="J960" s="3">
        <f>IFERROR(VLOOKUP(Table1[[#This Row],[FoamType]],$CB$1:$CC$25,2,FALSE),0)</f>
        <v>0.6</v>
      </c>
      <c r="K960" s="3">
        <v>83.5</v>
      </c>
      <c r="L960" s="3">
        <v>12.5</v>
      </c>
      <c r="M960" s="3">
        <v>1.5</v>
      </c>
      <c r="Q960" s="15">
        <v>8</v>
      </c>
      <c r="R960" s="3">
        <v>400</v>
      </c>
      <c r="S960" s="3">
        <v>1.7</v>
      </c>
      <c r="T960" s="3">
        <f t="shared" si="132"/>
        <v>0.70974999999999999</v>
      </c>
      <c r="U960" s="4">
        <f t="shared" si="133"/>
        <v>0.62624999999999997</v>
      </c>
      <c r="X960" s="4">
        <f>IFERROR(   Table1[[#This Row],[البلوكات /م3]]+Table1[[#This Row],[البواقى
 المنصرفه
/م3]]-Table1[[#This Row],[البواقى
/م3]],0)</f>
        <v>2.09</v>
      </c>
      <c r="Y960" s="21">
        <f t="shared" si="134"/>
        <v>0</v>
      </c>
      <c r="Z960" s="3">
        <v>0</v>
      </c>
      <c r="AA960" s="12">
        <v>4.17</v>
      </c>
      <c r="AB960" s="15">
        <v>10</v>
      </c>
      <c r="AC960" s="20">
        <v>2.08</v>
      </c>
      <c r="AD960" s="9">
        <f>IFERROR((Table1[[#This Row],[إجمالى الإستهلاك
/م3]]-Table1[[#This Row],[الكمية 
المنتجة
/م3
 ]]),0)</f>
        <v>1.4637499999999999</v>
      </c>
      <c r="AE960" s="29">
        <f>IFERROR((Table1[[#This Row],[الهالك
/م3]]/Table1[[#This Row],[إجمالى الإستهلاك
/م3]]),0)</f>
        <v>0.70035885167464118</v>
      </c>
      <c r="AG960" s="5">
        <f>IFERROR((Table1[[#This Row],[عدد
البلوكات]]*0.12),"")</f>
        <v>0</v>
      </c>
      <c r="AH96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1.04375</v>
      </c>
      <c r="AJ960" s="59">
        <f>IFERROR(Table1[[#This Row],[Plan Hour]]/Table1[[#This Row],[ساعات
العمل
الفعلية]],0)</f>
        <v>0</v>
      </c>
      <c r="AK960" s="1">
        <f>IFERROR((Table1[[#This Row],[الكمية 
الفعلية
/م3]]-Table1[[#This Row],[الكمية 
المنتجة
/م3
 ]]),"")</f>
        <v>8.3500000000000019E-2</v>
      </c>
      <c r="AU960" s="18"/>
      <c r="AV960" s="18"/>
      <c r="AW960" s="1"/>
      <c r="AX960" s="1"/>
      <c r="AY960" s="1"/>
      <c r="AZ960" s="1"/>
      <c r="BA960" s="1"/>
      <c r="BB960" s="1" t="e">
        <f t="shared" si="135"/>
        <v>#DIV/0!</v>
      </c>
      <c r="BC960" s="1"/>
      <c r="BD960" s="1" t="e">
        <f t="shared" si="128"/>
        <v>#DIV/0!</v>
      </c>
      <c r="BE960" s="1"/>
      <c r="BF960" s="33">
        <f t="shared" si="136"/>
        <v>0</v>
      </c>
      <c r="BG960" s="11" t="e">
        <f t="shared" si="131"/>
        <v>#DIV/0!</v>
      </c>
      <c r="CB960"/>
      <c r="CC960"/>
      <c r="CD960"/>
      <c r="CE960" s="83"/>
      <c r="CF960"/>
      <c r="CG960"/>
      <c r="CH960"/>
      <c r="CI960"/>
      <c r="CJ960"/>
      <c r="CK960"/>
      <c r="CL960"/>
      <c r="CM960"/>
      <c r="CN960"/>
      <c r="CO960"/>
      <c r="CP960"/>
    </row>
    <row r="961" spans="1:94" ht="22.5" customHeight="1">
      <c r="A961" s="22">
        <v>44259</v>
      </c>
      <c r="B961" s="3" t="str">
        <f>TEXT(Table1[[#This Row],[Date]],"dddd")</f>
        <v>الخميس</v>
      </c>
      <c r="C961" s="3">
        <f>WEEKNUM(Table1[[#This Row],[Date]],16)</f>
        <v>10</v>
      </c>
      <c r="D961" s="3" t="str">
        <f>TEXT(Table1[[#This Row],[Date]],"mmmm")</f>
        <v>مارس</v>
      </c>
      <c r="E961" s="3" t="str">
        <f>TEXT(Table1[[#This Row],[Date]],"yyyy")</f>
        <v>2021</v>
      </c>
      <c r="F961" s="3" t="s">
        <v>8</v>
      </c>
      <c r="G961" s="3">
        <v>942</v>
      </c>
      <c r="I961" s="3" t="s">
        <v>92</v>
      </c>
      <c r="J961" s="3">
        <f>IFERROR(VLOOKUP(Table1[[#This Row],[FoamType]],$CB$1:$CC$25,2,FALSE),0)</f>
        <v>0.6</v>
      </c>
      <c r="K961" s="3">
        <v>38.5</v>
      </c>
      <c r="L961" s="3">
        <v>11.5</v>
      </c>
      <c r="M961" s="3">
        <v>2</v>
      </c>
      <c r="Q961" s="15">
        <v>8</v>
      </c>
      <c r="R961" s="3">
        <v>200</v>
      </c>
      <c r="S961" s="3">
        <v>2.2000000000000002</v>
      </c>
      <c r="T961" s="3">
        <f t="shared" si="132"/>
        <v>0.19481000000000004</v>
      </c>
      <c r="U961" s="4">
        <f t="shared" si="133"/>
        <v>0.17710000000000001</v>
      </c>
      <c r="X961" s="4">
        <f>IFERROR(   Table1[[#This Row],[البلوكات /م3]]+Table1[[#This Row],[البواقى
 المنصرفه
/م3]]-Table1[[#This Row],[البواقى
/م3]],0)</f>
        <v>0</v>
      </c>
      <c r="Y961" s="21">
        <f t="shared" si="134"/>
        <v>0</v>
      </c>
      <c r="AB961" s="15"/>
      <c r="AD961" s="9">
        <f>IFERROR((Table1[[#This Row],[إجمالى الإستهلاك
/م3]]-Table1[[#This Row],[الكمية 
المنتجة
/م3
 ]]),0)</f>
        <v>-0.17710000000000001</v>
      </c>
      <c r="AE961" s="29">
        <f>IFERROR((Table1[[#This Row],[الهالك
/م3]]/Table1[[#This Row],[إجمالى الإستهلاك
/م3]]),0)</f>
        <v>0</v>
      </c>
      <c r="AG961" s="5">
        <f>IFERROR((Table1[[#This Row],[عدد
البلوكات]]*0.12),"")</f>
        <v>0</v>
      </c>
      <c r="AH96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0.29516666666666669</v>
      </c>
      <c r="AJ961" s="59">
        <f>IFERROR(Table1[[#This Row],[Plan Hour]]/Table1[[#This Row],[ساعات
العمل
الفعلية]],0)</f>
        <v>0</v>
      </c>
      <c r="AK961" s="1">
        <f>IFERROR((Table1[[#This Row],[الكمية 
الفعلية
/م3]]-Table1[[#This Row],[الكمية 
المنتجة
/م3
 ]]),"")</f>
        <v>1.7710000000000031E-2</v>
      </c>
      <c r="AU961" s="18"/>
      <c r="AV961" s="18"/>
      <c r="AW961" s="1"/>
      <c r="AX961" s="1"/>
      <c r="AY961" s="1"/>
      <c r="AZ961" s="1"/>
      <c r="BA961" s="1"/>
      <c r="BB961" s="1" t="e">
        <f t="shared" si="135"/>
        <v>#DIV/0!</v>
      </c>
      <c r="BC961" s="1"/>
      <c r="BD961" s="1" t="e">
        <f t="shared" si="128"/>
        <v>#DIV/0!</v>
      </c>
      <c r="BE961" s="1"/>
      <c r="BF961" s="33">
        <f t="shared" si="136"/>
        <v>0</v>
      </c>
      <c r="BG961" s="11" t="e">
        <f t="shared" si="131"/>
        <v>#DIV/0!</v>
      </c>
      <c r="CB961"/>
      <c r="CC961"/>
      <c r="CD961"/>
      <c r="CE961" s="83"/>
      <c r="CF961"/>
      <c r="CG961"/>
      <c r="CH961"/>
      <c r="CI961"/>
      <c r="CJ961"/>
      <c r="CK961"/>
      <c r="CL961"/>
      <c r="CM961"/>
      <c r="CN961"/>
      <c r="CO961"/>
      <c r="CP961"/>
    </row>
    <row r="962" spans="1:94" ht="22.5" customHeight="1">
      <c r="A962" s="22">
        <v>44259</v>
      </c>
      <c r="B962" s="3" t="str">
        <f>TEXT(Table1[[#This Row],[Date]],"dddd")</f>
        <v>الخميس</v>
      </c>
      <c r="C962" s="3">
        <f>WEEKNUM(Table1[[#This Row],[Date]],16)</f>
        <v>10</v>
      </c>
      <c r="D962" s="3" t="str">
        <f>TEXT(Table1[[#This Row],[Date]],"mmmm")</f>
        <v>مارس</v>
      </c>
      <c r="E962" s="3" t="str">
        <f>TEXT(Table1[[#This Row],[Date]],"yyyy")</f>
        <v>2021</v>
      </c>
      <c r="F962" s="3" t="s">
        <v>8</v>
      </c>
      <c r="G962" s="3">
        <v>942</v>
      </c>
      <c r="I962" s="3" t="s">
        <v>92</v>
      </c>
      <c r="J962" s="3">
        <f>IFERROR(VLOOKUP(Table1[[#This Row],[FoamType]],$CB$1:$CC$25,2,FALSE),0)</f>
        <v>0.6</v>
      </c>
      <c r="K962" s="3">
        <v>86</v>
      </c>
      <c r="L962" s="3">
        <v>11.5</v>
      </c>
      <c r="M962" s="3">
        <v>2</v>
      </c>
      <c r="Q962" s="15">
        <v>8</v>
      </c>
      <c r="R962" s="3">
        <v>200</v>
      </c>
      <c r="S962" s="3">
        <v>2.2000000000000002</v>
      </c>
      <c r="T962" s="3">
        <f t="shared" si="132"/>
        <v>0.43516000000000005</v>
      </c>
      <c r="U962" s="4">
        <f t="shared" si="133"/>
        <v>0.39560000000000001</v>
      </c>
      <c r="X962" s="4">
        <f>IFERROR(   Table1[[#This Row],[البلوكات /م3]]+Table1[[#This Row],[البواقى
 المنصرفه
/م3]]-Table1[[#This Row],[البواقى
/م3]],0)</f>
        <v>0</v>
      </c>
      <c r="Y962" s="21">
        <f t="shared" si="134"/>
        <v>0</v>
      </c>
      <c r="AB962" s="15"/>
      <c r="AD962" s="9">
        <f>IFERROR((Table1[[#This Row],[إجمالى الإستهلاك
/م3]]-Table1[[#This Row],[الكمية 
المنتجة
/م3
 ]]),0)</f>
        <v>-0.39560000000000001</v>
      </c>
      <c r="AE962" s="29">
        <f>IFERROR((Table1[[#This Row],[الهالك
/م3]]/Table1[[#This Row],[إجمالى الإستهلاك
/م3]]),0)</f>
        <v>0</v>
      </c>
      <c r="AG962" s="5">
        <f>IFERROR((Table1[[#This Row],[عدد
البلوكات]]*0.12),"")</f>
        <v>0</v>
      </c>
      <c r="AH96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0.65933333333333333</v>
      </c>
      <c r="AJ962" s="59">
        <f>IFERROR(Table1[[#This Row],[Plan Hour]]/Table1[[#This Row],[ساعات
العمل
الفعلية]],0)</f>
        <v>0</v>
      </c>
      <c r="AK962" s="1">
        <f>IFERROR((Table1[[#This Row],[الكمية 
الفعلية
/م3]]-Table1[[#This Row],[الكمية 
المنتجة
/م3
 ]]),"")</f>
        <v>3.956000000000004E-2</v>
      </c>
      <c r="AU962" s="18"/>
      <c r="AV962" s="18"/>
      <c r="AW962" s="1"/>
      <c r="AX962" s="1"/>
      <c r="AY962" s="1"/>
      <c r="AZ962" s="1"/>
      <c r="BA962" s="1"/>
      <c r="BB962" s="1" t="e">
        <f t="shared" si="135"/>
        <v>#DIV/0!</v>
      </c>
      <c r="BC962" s="1"/>
      <c r="BD962" s="1" t="e">
        <f t="shared" si="128"/>
        <v>#DIV/0!</v>
      </c>
      <c r="BE962" s="1"/>
      <c r="BF962" s="33">
        <f t="shared" si="136"/>
        <v>0</v>
      </c>
      <c r="BG962" s="11" t="e">
        <f t="shared" si="131"/>
        <v>#DIV/0!</v>
      </c>
      <c r="CB962"/>
      <c r="CC962"/>
      <c r="CD962"/>
      <c r="CE962" s="83"/>
      <c r="CF962"/>
      <c r="CG962"/>
      <c r="CH962"/>
      <c r="CI962"/>
      <c r="CJ962"/>
      <c r="CK962"/>
      <c r="CL962"/>
      <c r="CM962"/>
      <c r="CN962"/>
      <c r="CO962"/>
      <c r="CP962"/>
    </row>
    <row r="963" spans="1:94" ht="22.5" customHeight="1">
      <c r="A963" s="22">
        <v>44259</v>
      </c>
      <c r="B963" s="3" t="str">
        <f>TEXT(Table1[[#This Row],[Date]],"dddd")</f>
        <v>الخميس</v>
      </c>
      <c r="C963" s="3">
        <f>WEEKNUM(Table1[[#This Row],[Date]],16)</f>
        <v>10</v>
      </c>
      <c r="D963" s="3" t="str">
        <f>TEXT(Table1[[#This Row],[Date]],"mmmm")</f>
        <v>مارس</v>
      </c>
      <c r="E963" s="3" t="str">
        <f>TEXT(Table1[[#This Row],[Date]],"yyyy")</f>
        <v>2021</v>
      </c>
      <c r="F963" s="3" t="s">
        <v>8</v>
      </c>
      <c r="G963" s="3">
        <v>942</v>
      </c>
      <c r="I963" s="3" t="s">
        <v>92</v>
      </c>
      <c r="J963" s="3">
        <f>IFERROR(VLOOKUP(Table1[[#This Row],[FoamType]],$CB$1:$CC$25,2,FALSE),0)</f>
        <v>0.6</v>
      </c>
      <c r="K963" s="3">
        <v>38.5</v>
      </c>
      <c r="L963" s="3">
        <v>13</v>
      </c>
      <c r="M963" s="3">
        <v>2</v>
      </c>
      <c r="Q963" s="15">
        <v>8</v>
      </c>
      <c r="R963" s="3">
        <v>200</v>
      </c>
      <c r="S963" s="3">
        <v>2.2000000000000002</v>
      </c>
      <c r="T963" s="3">
        <f t="shared" si="132"/>
        <v>0.22022000000000003</v>
      </c>
      <c r="U963" s="4">
        <f t="shared" si="133"/>
        <v>0.20019999999999999</v>
      </c>
      <c r="X963" s="4">
        <f>IFERROR(   Table1[[#This Row],[البلوكات /م3]]+Table1[[#This Row],[البواقى
 المنصرفه
/م3]]-Table1[[#This Row],[البواقى
/م3]],0)</f>
        <v>0</v>
      </c>
      <c r="Y963" s="21">
        <f t="shared" si="134"/>
        <v>0</v>
      </c>
      <c r="AB963" s="15"/>
      <c r="AD963" s="9">
        <f>IFERROR((Table1[[#This Row],[إجمالى الإستهلاك
/م3]]-Table1[[#This Row],[الكمية 
المنتجة
/م3
 ]]),0)</f>
        <v>-0.20019999999999999</v>
      </c>
      <c r="AE963" s="29">
        <f>IFERROR((Table1[[#This Row],[الهالك
/م3]]/Table1[[#This Row],[إجمالى الإستهلاك
/م3]]),0)</f>
        <v>0</v>
      </c>
      <c r="AG963" s="5">
        <f>IFERROR((Table1[[#This Row],[عدد
البلوكات]]*0.12),"")</f>
        <v>0</v>
      </c>
      <c r="AH96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0.33366666666666667</v>
      </c>
      <c r="AJ963" s="59">
        <f>IFERROR(Table1[[#This Row],[Plan Hour]]/Table1[[#This Row],[ساعات
العمل
الفعلية]],0)</f>
        <v>0</v>
      </c>
      <c r="AK963" s="1">
        <f>IFERROR((Table1[[#This Row],[الكمية 
الفعلية
/م3]]-Table1[[#This Row],[الكمية 
المنتجة
/م3
 ]]),"")</f>
        <v>2.0020000000000038E-2</v>
      </c>
      <c r="AU963" s="18"/>
      <c r="AV963" s="18"/>
      <c r="AW963" s="1"/>
      <c r="AX963" s="1"/>
      <c r="AY963" s="1"/>
      <c r="AZ963" s="1"/>
      <c r="BA963" s="1"/>
      <c r="BB963" s="1" t="e">
        <f t="shared" si="135"/>
        <v>#DIV/0!</v>
      </c>
      <c r="BC963" s="1"/>
      <c r="BD963" s="1" t="e">
        <f t="shared" si="128"/>
        <v>#DIV/0!</v>
      </c>
      <c r="BE963" s="1"/>
      <c r="BF963" s="33">
        <f t="shared" si="136"/>
        <v>0</v>
      </c>
      <c r="BG963" s="11" t="e">
        <f t="shared" si="131"/>
        <v>#DIV/0!</v>
      </c>
      <c r="CB963"/>
      <c r="CC963"/>
      <c r="CD963"/>
      <c r="CE963" s="83"/>
      <c r="CF963"/>
      <c r="CG963"/>
      <c r="CH963"/>
      <c r="CI963"/>
      <c r="CJ963"/>
      <c r="CK963"/>
      <c r="CL963"/>
      <c r="CM963"/>
      <c r="CN963"/>
      <c r="CO963"/>
      <c r="CP963"/>
    </row>
    <row r="964" spans="1:94" ht="22.5" customHeight="1">
      <c r="A964" s="22">
        <v>44260</v>
      </c>
      <c r="B964" s="9" t="str">
        <f>TEXT(Table1[[#This Row],[Date]],"dddd")</f>
        <v>الجمعة</v>
      </c>
      <c r="C964" s="9">
        <f>WEEKNUM(Table1[[#This Row],[Date]],16)</f>
        <v>10</v>
      </c>
      <c r="D964" s="9" t="str">
        <f>TEXT(Table1[[#This Row],[Date]],"mmmm")</f>
        <v>مارس</v>
      </c>
      <c r="E964" s="9" t="str">
        <f>TEXT(Table1[[#This Row],[Date]],"yyyy")</f>
        <v>2021</v>
      </c>
      <c r="F964" s="9" t="s">
        <v>8</v>
      </c>
      <c r="G964" s="9">
        <v>948</v>
      </c>
      <c r="H964" s="9"/>
      <c r="I964" s="9" t="s">
        <v>91</v>
      </c>
      <c r="J964" s="3">
        <f>IFERROR(VLOOKUP(Table1[[#This Row],[FoamType]],$CB$1:$CC$25,2,FALSE),0)</f>
        <v>1</v>
      </c>
      <c r="K964" s="9">
        <v>120</v>
      </c>
      <c r="L964" s="9">
        <v>25</v>
      </c>
      <c r="M964" s="9">
        <v>10</v>
      </c>
      <c r="N964" s="9"/>
      <c r="O964" s="9"/>
      <c r="P964" s="9"/>
      <c r="Q964" s="9">
        <v>22</v>
      </c>
      <c r="R964" s="9">
        <v>225</v>
      </c>
      <c r="S964" s="9">
        <v>10.1</v>
      </c>
      <c r="T964" s="9">
        <f t="shared" si="132"/>
        <v>6.8174999999999999</v>
      </c>
      <c r="U964" s="9">
        <f t="shared" si="133"/>
        <v>6.75</v>
      </c>
      <c r="V964" s="9"/>
      <c r="W964" s="9" t="s">
        <v>44</v>
      </c>
      <c r="X964" s="9">
        <f>IFERROR(   Table1[[#This Row],[البلوكات /م3]]+Table1[[#This Row],[البواقى
 المنصرفه
/م3]]-Table1[[#This Row],[البواقى
/م3]],0)</f>
        <v>7.8900000000000006</v>
      </c>
      <c r="Y964" s="9">
        <f t="shared" si="134"/>
        <v>14.64</v>
      </c>
      <c r="Z964" s="9">
        <v>2</v>
      </c>
      <c r="AA964" s="9">
        <v>0</v>
      </c>
      <c r="AB964" s="9">
        <v>22</v>
      </c>
      <c r="AC964" s="9">
        <v>6.75</v>
      </c>
      <c r="AD964" s="9">
        <f>IFERROR((Table1[[#This Row],[إجمالى الإستهلاك
/م3]]-Table1[[#This Row],[الكمية 
المنتجة
/م3
 ]]),0)</f>
        <v>1.1400000000000006</v>
      </c>
      <c r="AE964" s="29">
        <f>IFERROR((Table1[[#This Row],[الهالك
/م3]]/Table1[[#This Row],[إجمالى الإستهلاك
/م3]]),0)</f>
        <v>0.14448669201520919</v>
      </c>
      <c r="AF964" s="9"/>
      <c r="AG964" s="9">
        <f>IFERROR((Table1[[#This Row],[عدد
البلوكات]]*0.12),"")</f>
        <v>0.24</v>
      </c>
      <c r="AH964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6.75</v>
      </c>
      <c r="AI964" s="9">
        <v>35</v>
      </c>
      <c r="AJ964" s="60">
        <f>IFERROR(Table1[[#This Row],[Plan Hour]]/Table1[[#This Row],[ساعات
العمل
الفعلية]],0)</f>
        <v>0.19285714285714287</v>
      </c>
      <c r="AK964" s="9">
        <f>IFERROR((Table1[[#This Row],[الكمية 
الفعلية
/م3]]-Table1[[#This Row],[الكمية 
المنتجة
/م3
 ]]),"")</f>
        <v>6.7499999999999893E-2</v>
      </c>
      <c r="AL964" s="9"/>
      <c r="AM964" s="9"/>
      <c r="AN964" s="9"/>
      <c r="AO964" s="9"/>
      <c r="AP964" s="9">
        <v>0</v>
      </c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 t="e">
        <f t="shared" si="135"/>
        <v>#DIV/0!</v>
      </c>
      <c r="BC964" s="9"/>
      <c r="BD964" s="9" t="e">
        <f t="shared" ref="BD964:BD1027" si="137">(7.32-(BE964*BC964))/BE964</f>
        <v>#DIV/0!</v>
      </c>
      <c r="BE964" s="9"/>
      <c r="BF964" s="9">
        <f t="shared" si="136"/>
        <v>0</v>
      </c>
      <c r="BG964" s="9" t="e">
        <f t="shared" si="131"/>
        <v>#DIV/0!</v>
      </c>
      <c r="CB964"/>
      <c r="CC964"/>
      <c r="CD964"/>
      <c r="CE964" s="83"/>
      <c r="CF964"/>
      <c r="CG964"/>
      <c r="CH964"/>
      <c r="CI964"/>
      <c r="CJ964"/>
      <c r="CK964"/>
      <c r="CL964"/>
      <c r="CM964"/>
      <c r="CN964"/>
      <c r="CO964"/>
      <c r="CP964"/>
    </row>
    <row r="965" spans="1:94" ht="22.5" customHeight="1">
      <c r="A965" s="22">
        <v>44260</v>
      </c>
      <c r="B965" s="3" t="str">
        <f>TEXT(Table1[[#This Row],[Date]],"dddd")</f>
        <v>الجمعة</v>
      </c>
      <c r="C965" s="3">
        <f>WEEKNUM(Table1[[#This Row],[Date]],16)</f>
        <v>10</v>
      </c>
      <c r="D965" s="3" t="str">
        <f>TEXT(Table1[[#This Row],[Date]],"mmmm")</f>
        <v>مارس</v>
      </c>
      <c r="E965" s="3" t="str">
        <f>TEXT(Table1[[#This Row],[Date]],"yyyy")</f>
        <v>2021</v>
      </c>
      <c r="F965" s="3" t="s">
        <v>8</v>
      </c>
      <c r="G965" s="3">
        <v>603</v>
      </c>
      <c r="H965" s="5" t="s">
        <v>61</v>
      </c>
      <c r="I965" s="3" t="s">
        <v>201</v>
      </c>
      <c r="J965" s="3">
        <f>IFERROR(VLOOKUP(Table1[[#This Row],[FoamType]],$CB$1:$CC$25,2,FALSE),0)</f>
        <v>1.25</v>
      </c>
      <c r="K965" s="3">
        <v>237</v>
      </c>
      <c r="L965" s="3">
        <v>110</v>
      </c>
      <c r="M965" s="3">
        <v>29</v>
      </c>
      <c r="Q965" s="15">
        <v>30</v>
      </c>
      <c r="R965" s="3">
        <v>6</v>
      </c>
      <c r="S965" s="3">
        <v>29</v>
      </c>
      <c r="T965" s="3">
        <f t="shared" si="132"/>
        <v>4.5361799999999999</v>
      </c>
      <c r="U965" s="4">
        <f t="shared" si="133"/>
        <v>4.5361799999999999</v>
      </c>
      <c r="W965" s="4" t="s">
        <v>42</v>
      </c>
      <c r="X965" s="4">
        <f>IFERROR(   Table1[[#This Row],[البلوكات /م3]]+Table1[[#This Row],[البواقى
 المنصرفه
/م3]]-Table1[[#This Row],[البواقى
/م3]],0)</f>
        <v>-28.42</v>
      </c>
      <c r="Y965" s="21">
        <f t="shared" si="134"/>
        <v>29.28</v>
      </c>
      <c r="Z965" s="3">
        <v>4</v>
      </c>
      <c r="AB965" s="15" t="s">
        <v>42</v>
      </c>
      <c r="AC965" s="20">
        <v>57.7</v>
      </c>
      <c r="AD965" s="9">
        <f>IFERROR((Table1[[#This Row],[إجمالى الإستهلاك
/م3]]-Table1[[#This Row],[الكمية 
المنتجة
/م3
 ]]),0)</f>
        <v>-32.956180000000003</v>
      </c>
      <c r="AE965" s="29">
        <f>IFERROR((Table1[[#This Row],[الهالك
/م3]]/Table1[[#This Row],[إجمالى الإستهلاك
/م3]]),0)</f>
        <v>1.1596122448979593</v>
      </c>
      <c r="AG965" s="5">
        <f>IFERROR((Table1[[#This Row],[عدد
البلوكات]]*0.12),"")</f>
        <v>0.48</v>
      </c>
      <c r="AH96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965" s="59">
        <f>IFERROR(Table1[[#This Row],[Plan Hour]]/Table1[[#This Row],[ساعات
العمل
الفعلية]],0)</f>
        <v>0</v>
      </c>
      <c r="AK965" s="1">
        <f>IFERROR((Table1[[#This Row],[الكمية 
الفعلية
/م3]]-Table1[[#This Row],[الكمية 
المنتجة
/م3
 ]]),"")</f>
        <v>0</v>
      </c>
      <c r="AU965" s="18"/>
      <c r="AV965" s="18"/>
      <c r="AW965" s="1"/>
      <c r="AX965" s="1"/>
      <c r="AY965" s="1"/>
      <c r="AZ965" s="1"/>
      <c r="BA965" s="1"/>
      <c r="BB965" s="1" t="e">
        <f t="shared" si="135"/>
        <v>#DIV/0!</v>
      </c>
      <c r="BC965" s="1"/>
      <c r="BD965" s="1" t="e">
        <f t="shared" si="137"/>
        <v>#DIV/0!</v>
      </c>
      <c r="BE965" s="1"/>
      <c r="BF965" s="33">
        <f t="shared" si="136"/>
        <v>0</v>
      </c>
      <c r="BG965" s="11" t="e">
        <f t="shared" si="131"/>
        <v>#DIV/0!</v>
      </c>
      <c r="CB965"/>
      <c r="CC965"/>
      <c r="CD965"/>
      <c r="CE965" s="83"/>
      <c r="CF965"/>
      <c r="CG965"/>
      <c r="CH965"/>
      <c r="CI965"/>
      <c r="CJ965"/>
      <c r="CK965"/>
      <c r="CL965"/>
      <c r="CM965"/>
      <c r="CN965"/>
      <c r="CO965"/>
      <c r="CP965"/>
    </row>
    <row r="966" spans="1:94" ht="22.5" customHeight="1">
      <c r="A966" s="22">
        <v>44260</v>
      </c>
      <c r="B966" s="3" t="str">
        <f>TEXT(Table1[[#This Row],[Date]],"dddd")</f>
        <v>الجمعة</v>
      </c>
      <c r="C966" s="3">
        <f>WEEKNUM(Table1[[#This Row],[Date]],16)</f>
        <v>10</v>
      </c>
      <c r="D966" s="3" t="str">
        <f>TEXT(Table1[[#This Row],[Date]],"mmmm")</f>
        <v>مارس</v>
      </c>
      <c r="E966" s="3" t="str">
        <f>TEXT(Table1[[#This Row],[Date]],"yyyy")</f>
        <v>2021</v>
      </c>
      <c r="F966" s="3" t="s">
        <v>8</v>
      </c>
      <c r="G966" s="3">
        <v>603</v>
      </c>
      <c r="H966" s="5" t="s">
        <v>61</v>
      </c>
      <c r="I966" s="3" t="s">
        <v>201</v>
      </c>
      <c r="J966" s="3">
        <f>IFERROR(VLOOKUP(Table1[[#This Row],[FoamType]],$CB$1:$CC$25,2,FALSE),0)</f>
        <v>1.25</v>
      </c>
      <c r="K966" s="3">
        <v>243</v>
      </c>
      <c r="L966" s="3">
        <v>110</v>
      </c>
      <c r="M966" s="3">
        <v>29</v>
      </c>
      <c r="Q966" s="15">
        <v>30</v>
      </c>
      <c r="R966" s="3">
        <v>4</v>
      </c>
      <c r="S966" s="3">
        <v>29</v>
      </c>
      <c r="T966" s="3">
        <f t="shared" si="132"/>
        <v>3.1006800000000001</v>
      </c>
      <c r="U966" s="4">
        <f t="shared" si="133"/>
        <v>3.1006800000000001</v>
      </c>
      <c r="W966" s="4" t="s">
        <v>43</v>
      </c>
      <c r="X966" s="4">
        <f>IFERROR(   Table1[[#This Row],[البلوكات /م3]]+Table1[[#This Row],[البواقى
 المنصرفه
/م3]]-Table1[[#This Row],[البواقى
/م3]],0)</f>
        <v>36.6</v>
      </c>
      <c r="Y966" s="21">
        <f t="shared" si="134"/>
        <v>36.6</v>
      </c>
      <c r="Z966" s="3">
        <v>5</v>
      </c>
      <c r="AB966" s="15" t="s">
        <v>43</v>
      </c>
      <c r="AD966" s="9">
        <f>IFERROR((Table1[[#This Row],[إجمالى الإستهلاك
/م3]]-Table1[[#This Row],[الكمية 
المنتجة
/م3
 ]]),0)</f>
        <v>33.499320000000004</v>
      </c>
      <c r="AE966" s="29">
        <f>IFERROR((Table1[[#This Row],[الهالك
/م3]]/Table1[[#This Row],[إجمالى الإستهلاك
/م3]]),0)</f>
        <v>0.91528196721311483</v>
      </c>
      <c r="AG966" s="5">
        <f>IFERROR((Table1[[#This Row],[عدد
البلوكات]]*0.12),"")</f>
        <v>0.6</v>
      </c>
      <c r="AH96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966" s="59">
        <f>IFERROR(Table1[[#This Row],[Plan Hour]]/Table1[[#This Row],[ساعات
العمل
الفعلية]],0)</f>
        <v>0</v>
      </c>
      <c r="AK966" s="1">
        <f>IFERROR((Table1[[#This Row],[الكمية 
الفعلية
/م3]]-Table1[[#This Row],[الكمية 
المنتجة
/م3
 ]]),"")</f>
        <v>0</v>
      </c>
      <c r="AU966" s="18"/>
      <c r="AV966" s="18"/>
      <c r="AW966" s="1"/>
      <c r="AX966" s="1"/>
      <c r="AY966" s="1"/>
      <c r="AZ966" s="1"/>
      <c r="BA966" s="1"/>
      <c r="BB966" s="1" t="e">
        <f t="shared" si="135"/>
        <v>#DIV/0!</v>
      </c>
      <c r="BC966" s="1"/>
      <c r="BD966" s="1" t="e">
        <f t="shared" si="137"/>
        <v>#DIV/0!</v>
      </c>
      <c r="BE966" s="1"/>
      <c r="BF966" s="33">
        <f t="shared" si="136"/>
        <v>0</v>
      </c>
      <c r="BG966" s="11" t="e">
        <f t="shared" si="131"/>
        <v>#DIV/0!</v>
      </c>
      <c r="CB966"/>
      <c r="CC966"/>
      <c r="CD966"/>
      <c r="CE966" s="83"/>
      <c r="CF966"/>
      <c r="CG966"/>
      <c r="CH966"/>
      <c r="CI966"/>
      <c r="CJ966"/>
      <c r="CK966"/>
      <c r="CL966"/>
      <c r="CM966"/>
      <c r="CN966"/>
      <c r="CO966"/>
      <c r="CP966"/>
    </row>
    <row r="967" spans="1:94" ht="22.5" customHeight="1">
      <c r="A967" s="22">
        <v>44261</v>
      </c>
      <c r="B967" s="9" t="str">
        <f>TEXT(Table1[[#This Row],[Date]],"dddd")</f>
        <v>السبت</v>
      </c>
      <c r="C967" s="9">
        <f>WEEKNUM(Table1[[#This Row],[Date]],16)</f>
        <v>11</v>
      </c>
      <c r="D967" s="9" t="str">
        <f>TEXT(Table1[[#This Row],[Date]],"mmmm")</f>
        <v>مارس</v>
      </c>
      <c r="E967" s="9" t="str">
        <f>TEXT(Table1[[#This Row],[Date]],"yyyy")</f>
        <v>2021</v>
      </c>
      <c r="F967" s="9" t="s">
        <v>8</v>
      </c>
      <c r="G967" s="9">
        <v>840</v>
      </c>
      <c r="H967" s="9"/>
      <c r="I967" s="9" t="s">
        <v>91</v>
      </c>
      <c r="J967" s="3">
        <f>IFERROR(VLOOKUP(Table1[[#This Row],[FoamType]],$CB$1:$CC$25,2,FALSE),0)</f>
        <v>1</v>
      </c>
      <c r="K967" s="9">
        <v>120</v>
      </c>
      <c r="L967" s="9">
        <v>25</v>
      </c>
      <c r="M967" s="9">
        <v>10</v>
      </c>
      <c r="N967" s="9"/>
      <c r="O967" s="9"/>
      <c r="P967" s="9"/>
      <c r="Q967" s="9">
        <v>22</v>
      </c>
      <c r="R967" s="9">
        <v>470</v>
      </c>
      <c r="S967" s="9">
        <v>10.1</v>
      </c>
      <c r="T967" s="9">
        <f t="shared" si="132"/>
        <v>14.241</v>
      </c>
      <c r="U967" s="9">
        <f t="shared" si="133"/>
        <v>14.1</v>
      </c>
      <c r="V967" s="9"/>
      <c r="W967" s="9">
        <v>22</v>
      </c>
      <c r="X967" s="9">
        <f>IFERROR(   Table1[[#This Row],[البلوكات /م3]]+Table1[[#This Row],[البواقى
 المنصرفه
/م3]]-Table1[[#This Row],[البواقى
/م3]],0)</f>
        <v>31.520000000000003</v>
      </c>
      <c r="Y967" s="9">
        <f t="shared" si="134"/>
        <v>43.92</v>
      </c>
      <c r="Z967" s="9">
        <v>6</v>
      </c>
      <c r="AA967" s="9">
        <v>0</v>
      </c>
      <c r="AB967" s="9">
        <v>22</v>
      </c>
      <c r="AC967" s="9">
        <v>12.4</v>
      </c>
      <c r="AD967" s="9">
        <f>IFERROR((Table1[[#This Row],[إجمالى الإستهلاك
/م3]]-Table1[[#This Row],[الكمية 
المنتجة
/م3
 ]]),0)</f>
        <v>17.420000000000002</v>
      </c>
      <c r="AE967" s="29">
        <f>IFERROR((Table1[[#This Row],[الهالك
/م3]]/Table1[[#This Row],[إجمالى الإستهلاك
/م3]]),0)</f>
        <v>0.55266497461928932</v>
      </c>
      <c r="AF967" s="9">
        <v>8.32</v>
      </c>
      <c r="AG967" s="9">
        <f>IFERROR((Table1[[#This Row],[عدد
البلوكات]]*0.12),"")</f>
        <v>0.72</v>
      </c>
      <c r="AH967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14.1</v>
      </c>
      <c r="AI967" s="9">
        <v>89</v>
      </c>
      <c r="AJ967" s="60">
        <f>IFERROR(Table1[[#This Row],[Plan Hour]]/Table1[[#This Row],[ساعات
العمل
الفعلية]],0)</f>
        <v>0.15842696629213482</v>
      </c>
      <c r="AK967" s="9">
        <f>IFERROR((Table1[[#This Row],[الكمية 
الفعلية
/م3]]-Table1[[#This Row],[الكمية 
المنتجة
/م3
 ]]),"")</f>
        <v>0.14100000000000001</v>
      </c>
      <c r="AL967" s="9"/>
      <c r="AM967" s="9"/>
      <c r="AN967" s="9"/>
      <c r="AO967" s="9"/>
      <c r="AP967" s="9">
        <v>0</v>
      </c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 t="e">
        <f t="shared" si="135"/>
        <v>#DIV/0!</v>
      </c>
      <c r="BC967" s="9"/>
      <c r="BD967" s="9" t="e">
        <f t="shared" si="137"/>
        <v>#DIV/0!</v>
      </c>
      <c r="BE967" s="9"/>
      <c r="BF967" s="9">
        <f t="shared" si="136"/>
        <v>0</v>
      </c>
      <c r="BG967" s="9" t="e">
        <f t="shared" si="131"/>
        <v>#DIV/0!</v>
      </c>
      <c r="CB967"/>
      <c r="CC967"/>
      <c r="CD967"/>
      <c r="CE967" s="83"/>
      <c r="CF967"/>
      <c r="CG967"/>
      <c r="CH967"/>
      <c r="CI967"/>
      <c r="CJ967"/>
      <c r="CK967"/>
      <c r="CL967"/>
      <c r="CM967"/>
      <c r="CN967"/>
      <c r="CO967"/>
      <c r="CP967"/>
    </row>
    <row r="968" spans="1:94" ht="22.5" customHeight="1">
      <c r="A968" s="22">
        <v>44261</v>
      </c>
      <c r="B968" s="3" t="str">
        <f>TEXT(Table1[[#This Row],[Date]],"dddd")</f>
        <v>السبت</v>
      </c>
      <c r="C968" s="3">
        <f>WEEKNUM(Table1[[#This Row],[Date]],16)</f>
        <v>11</v>
      </c>
      <c r="D968" s="3" t="str">
        <f>TEXT(Table1[[#This Row],[Date]],"mmmm")</f>
        <v>مارس</v>
      </c>
      <c r="E968" s="3" t="str">
        <f>TEXT(Table1[[#This Row],[Date]],"yyyy")</f>
        <v>2021</v>
      </c>
      <c r="F968" s="3" t="s">
        <v>8</v>
      </c>
      <c r="G968" s="3">
        <v>973</v>
      </c>
      <c r="I968" s="3" t="s">
        <v>255</v>
      </c>
      <c r="J968" s="3">
        <f>IFERROR(VLOOKUP(Table1[[#This Row],[FoamType]],$CB$1:$CC$25,2,FALSE),0)</f>
        <v>3.6</v>
      </c>
      <c r="K968" s="3">
        <v>40</v>
      </c>
      <c r="L968" s="3">
        <v>40</v>
      </c>
      <c r="M968" s="3">
        <v>39</v>
      </c>
      <c r="Q968" s="15">
        <v>25</v>
      </c>
      <c r="R968" s="3">
        <v>85</v>
      </c>
      <c r="S968" s="3">
        <v>39</v>
      </c>
      <c r="T968" s="3">
        <f t="shared" si="132"/>
        <v>5.3040000000000003</v>
      </c>
      <c r="U968" s="4">
        <f t="shared" si="133"/>
        <v>5.3040000000000003</v>
      </c>
      <c r="W968" s="4" t="s">
        <v>45</v>
      </c>
      <c r="X968" s="4">
        <f>IFERROR(   Table1[[#This Row],[البلوكات /م3]]+Table1[[#This Row],[البواقى
 المنصرفه
/م3]]-Table1[[#This Row],[البواقى
/م3]],0)</f>
        <v>5.58</v>
      </c>
      <c r="Y968" s="21">
        <f t="shared" si="134"/>
        <v>7.32</v>
      </c>
      <c r="Z968" s="3">
        <v>1</v>
      </c>
      <c r="AA968" s="12">
        <v>0</v>
      </c>
      <c r="AB968" s="15" t="s">
        <v>45</v>
      </c>
      <c r="AC968" s="20">
        <v>1.74</v>
      </c>
      <c r="AD968" s="9">
        <f>IFERROR((Table1[[#This Row],[إجمالى الإستهلاك
/م3]]-Table1[[#This Row],[الكمية 
المنتجة
/م3
 ]]),0)</f>
        <v>0.2759999999999998</v>
      </c>
      <c r="AE968" s="29">
        <f>IFERROR((Table1[[#This Row],[الهالك
/م3]]/Table1[[#This Row],[إجمالى الإستهلاك
/م3]]),0)</f>
        <v>4.9462365591397814E-2</v>
      </c>
      <c r="AG968" s="5">
        <f>IFERROR((Table1[[#This Row],[عدد
البلوكات]]*0.12),"")</f>
        <v>0.12</v>
      </c>
      <c r="AH96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1.4733333333333334</v>
      </c>
      <c r="AJ968" s="59">
        <f>IFERROR(Table1[[#This Row],[Plan Hour]]/Table1[[#This Row],[ساعات
العمل
الفعلية]],0)</f>
        <v>0</v>
      </c>
      <c r="AK968" s="1">
        <f>IFERROR((Table1[[#This Row],[الكمية 
الفعلية
/م3]]-Table1[[#This Row],[الكمية 
المنتجة
/م3
 ]]),"")</f>
        <v>0</v>
      </c>
      <c r="AU968" s="18"/>
      <c r="AV968" s="18"/>
      <c r="AW968" s="1"/>
      <c r="AX968" s="1"/>
      <c r="AY968" s="1"/>
      <c r="AZ968" s="1"/>
      <c r="BA968" s="1"/>
      <c r="BB968" s="1" t="e">
        <f t="shared" si="135"/>
        <v>#DIV/0!</v>
      </c>
      <c r="BC968" s="1"/>
      <c r="BD968" s="1" t="e">
        <f t="shared" si="137"/>
        <v>#DIV/0!</v>
      </c>
      <c r="BE968" s="1"/>
      <c r="BF968" s="33">
        <f t="shared" si="136"/>
        <v>0</v>
      </c>
      <c r="BG968" s="11" t="e">
        <f t="shared" si="131"/>
        <v>#DIV/0!</v>
      </c>
      <c r="CB968"/>
      <c r="CC968"/>
      <c r="CD968"/>
      <c r="CE968" s="83"/>
      <c r="CF968"/>
      <c r="CG968"/>
      <c r="CH968"/>
      <c r="CI968"/>
      <c r="CJ968"/>
      <c r="CK968"/>
      <c r="CL968"/>
      <c r="CM968"/>
      <c r="CN968"/>
      <c r="CO968"/>
      <c r="CP968"/>
    </row>
    <row r="969" spans="1:94" ht="22.5" customHeight="1">
      <c r="A969" s="22">
        <v>44261</v>
      </c>
      <c r="B969" s="3" t="str">
        <f>TEXT(Table1[[#This Row],[Date]],"dddd")</f>
        <v>السبت</v>
      </c>
      <c r="C969" s="3">
        <f>WEEKNUM(Table1[[#This Row],[Date]],16)</f>
        <v>11</v>
      </c>
      <c r="D969" s="3" t="str">
        <f>TEXT(Table1[[#This Row],[Date]],"mmmm")</f>
        <v>مارس</v>
      </c>
      <c r="E969" s="3" t="str">
        <f>TEXT(Table1[[#This Row],[Date]],"yyyy")</f>
        <v>2021</v>
      </c>
      <c r="F969" s="3" t="s">
        <v>8</v>
      </c>
      <c r="G969" s="3">
        <v>942</v>
      </c>
      <c r="I969" s="3" t="s">
        <v>92</v>
      </c>
      <c r="J969" s="3">
        <f>IFERROR(VLOOKUP(Table1[[#This Row],[FoamType]],$CB$1:$CC$25,2,FALSE),0)</f>
        <v>0.6</v>
      </c>
      <c r="K969" s="3">
        <v>15</v>
      </c>
      <c r="L969" s="3">
        <v>15</v>
      </c>
      <c r="M969" s="3">
        <v>6</v>
      </c>
      <c r="Q969" s="15">
        <v>8</v>
      </c>
      <c r="R969" s="3">
        <v>1000</v>
      </c>
      <c r="S969" s="3">
        <v>6.2</v>
      </c>
      <c r="T969" s="3">
        <f t="shared" si="132"/>
        <v>1.395</v>
      </c>
      <c r="U969" s="4">
        <f t="shared" si="133"/>
        <v>1.35</v>
      </c>
      <c r="X969" s="4">
        <f>IFERROR(   Table1[[#This Row],[البلوكات /م3]]+Table1[[#This Row],[البواقى
 المنصرفه
/م3]]-Table1[[#This Row],[البواقى
/م3]],0)</f>
        <v>7.16</v>
      </c>
      <c r="Y969" s="21">
        <f t="shared" si="134"/>
        <v>0</v>
      </c>
      <c r="AA969" s="12">
        <v>7.7</v>
      </c>
      <c r="AB969" s="15">
        <v>10</v>
      </c>
      <c r="AC969" s="20">
        <v>0.54</v>
      </c>
      <c r="AD969" s="9">
        <f>IFERROR((Table1[[#This Row],[إجمالى الإستهلاك
/م3]]-Table1[[#This Row],[الكمية 
المنتجة
/م3
 ]]),0)</f>
        <v>5.8100000000000005</v>
      </c>
      <c r="AE969" s="29">
        <f>IFERROR((Table1[[#This Row],[الهالك
/م3]]/Table1[[#This Row],[إجمالى الإستهلاك
/م3]]),0)</f>
        <v>0.81145251396648055</v>
      </c>
      <c r="AG969" s="5">
        <f>IFERROR((Table1[[#This Row],[عدد
البلوكات]]*0.12),"")</f>
        <v>0</v>
      </c>
      <c r="AH96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2.2500000000000004</v>
      </c>
      <c r="AJ969" s="59">
        <f>IFERROR(Table1[[#This Row],[Plan Hour]]/Table1[[#This Row],[ساعات
العمل
الفعلية]],0)</f>
        <v>0</v>
      </c>
      <c r="AK969" s="1">
        <f>IFERROR((Table1[[#This Row],[الكمية 
الفعلية
/م3]]-Table1[[#This Row],[الكمية 
المنتجة
/م3
 ]]),"")</f>
        <v>4.4999999999999929E-2</v>
      </c>
      <c r="AU969" s="18"/>
      <c r="AV969" s="18"/>
      <c r="AW969" s="1"/>
      <c r="AX969" s="1"/>
      <c r="AY969" s="1"/>
      <c r="AZ969" s="1"/>
      <c r="BA969" s="1"/>
      <c r="BB969" s="1" t="e">
        <f t="shared" si="135"/>
        <v>#DIV/0!</v>
      </c>
      <c r="BC969" s="1"/>
      <c r="BD969" s="1" t="e">
        <f t="shared" si="137"/>
        <v>#DIV/0!</v>
      </c>
      <c r="BE969" s="1"/>
      <c r="BF969" s="33">
        <f t="shared" si="136"/>
        <v>0</v>
      </c>
      <c r="BG969" s="11" t="e">
        <f t="shared" si="131"/>
        <v>#DIV/0!</v>
      </c>
      <c r="CB969"/>
      <c r="CC969"/>
      <c r="CD969"/>
      <c r="CE969" s="83"/>
      <c r="CF969"/>
      <c r="CG969"/>
      <c r="CH969"/>
      <c r="CI969"/>
      <c r="CJ969"/>
      <c r="CK969"/>
      <c r="CL969"/>
      <c r="CM969"/>
      <c r="CN969"/>
      <c r="CO969"/>
      <c r="CP969"/>
    </row>
    <row r="970" spans="1:94" ht="22.5" customHeight="1">
      <c r="A970" s="22">
        <v>44261</v>
      </c>
      <c r="B970" s="3" t="str">
        <f>TEXT(Table1[[#This Row],[Date]],"dddd")</f>
        <v>السبت</v>
      </c>
      <c r="C970" s="3">
        <f>WEEKNUM(Table1[[#This Row],[Date]],16)</f>
        <v>11</v>
      </c>
      <c r="D970" s="3" t="str">
        <f>TEXT(Table1[[#This Row],[Date]],"mmmm")</f>
        <v>مارس</v>
      </c>
      <c r="E970" s="3" t="str">
        <f>TEXT(Table1[[#This Row],[Date]],"yyyy")</f>
        <v>2021</v>
      </c>
      <c r="F970" s="3" t="s">
        <v>8</v>
      </c>
      <c r="G970" s="3">
        <v>871</v>
      </c>
      <c r="I970" s="3" t="s">
        <v>92</v>
      </c>
      <c r="J970" s="3">
        <f>IFERROR(VLOOKUP(Table1[[#This Row],[FoamType]],$CB$1:$CC$25,2,FALSE),0)</f>
        <v>0.6</v>
      </c>
      <c r="K970" s="3">
        <v>46</v>
      </c>
      <c r="L970" s="3">
        <v>34</v>
      </c>
      <c r="M970" s="3">
        <v>2</v>
      </c>
      <c r="Q970" s="15">
        <v>12</v>
      </c>
      <c r="R970" s="3">
        <v>9300</v>
      </c>
      <c r="S970" s="3">
        <v>2.2000000000000002</v>
      </c>
      <c r="T970" s="3">
        <f t="shared" si="132"/>
        <v>31.999440000000003</v>
      </c>
      <c r="U970" s="4">
        <f t="shared" si="133"/>
        <v>29.090399999999999</v>
      </c>
      <c r="W970" s="4">
        <v>12</v>
      </c>
      <c r="X970" s="4">
        <f>IFERROR(   Table1[[#This Row],[البلوكات /م3]]+Table1[[#This Row],[البواقى
 المنصرفه
/م3]]-Table1[[#This Row],[البواقى
/م3]],0)</f>
        <v>45.42</v>
      </c>
      <c r="Y970" s="21">
        <f t="shared" si="134"/>
        <v>51.24</v>
      </c>
      <c r="Z970" s="3">
        <v>7</v>
      </c>
      <c r="AA970" s="12">
        <v>3.36</v>
      </c>
      <c r="AB970" s="15">
        <v>12</v>
      </c>
      <c r="AC970" s="20">
        <v>9.18</v>
      </c>
      <c r="AD970" s="9">
        <f>IFERROR((Table1[[#This Row],[إجمالى الإستهلاك
/م3]]-Table1[[#This Row],[الكمية 
المنتجة
/م3
 ]]),0)</f>
        <v>16.329600000000003</v>
      </c>
      <c r="AE970" s="29">
        <f>IFERROR((Table1[[#This Row],[الهالك
/م3]]/Table1[[#This Row],[إجمالى الإستهلاك
/م3]]),0)</f>
        <v>0.35952443857331579</v>
      </c>
      <c r="AG970" s="5">
        <f>IFERROR((Table1[[#This Row],[عدد
البلوكات]]*0.12),"")</f>
        <v>0.84</v>
      </c>
      <c r="AH97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48.484000000000002</v>
      </c>
      <c r="AJ970" s="59">
        <f>IFERROR(Table1[[#This Row],[Plan Hour]]/Table1[[#This Row],[ساعات
العمل
الفعلية]],0)</f>
        <v>0</v>
      </c>
      <c r="AK970" s="1">
        <f>IFERROR((Table1[[#This Row],[الكمية 
الفعلية
/م3]]-Table1[[#This Row],[الكمية 
المنتجة
/م3
 ]]),"")</f>
        <v>2.9090400000000045</v>
      </c>
      <c r="AU970" s="18"/>
      <c r="AV970" s="18"/>
      <c r="AW970" s="1"/>
      <c r="AX970" s="1"/>
      <c r="AY970" s="1"/>
      <c r="AZ970" s="1"/>
      <c r="BA970" s="1"/>
      <c r="BB970" s="1" t="e">
        <f t="shared" si="135"/>
        <v>#DIV/0!</v>
      </c>
      <c r="BC970" s="1"/>
      <c r="BD970" s="1" t="e">
        <f t="shared" si="137"/>
        <v>#DIV/0!</v>
      </c>
      <c r="BE970" s="1"/>
      <c r="BF970" s="33">
        <f t="shared" si="136"/>
        <v>0</v>
      </c>
      <c r="BG970" s="11" t="e">
        <f t="shared" si="131"/>
        <v>#DIV/0!</v>
      </c>
      <c r="CB970"/>
      <c r="CC970"/>
      <c r="CD970"/>
      <c r="CE970" s="83"/>
      <c r="CF970"/>
      <c r="CG970"/>
      <c r="CH970"/>
      <c r="CI970"/>
      <c r="CJ970"/>
      <c r="CK970"/>
      <c r="CL970"/>
      <c r="CM970"/>
      <c r="CN970"/>
      <c r="CO970"/>
      <c r="CP970"/>
    </row>
    <row r="971" spans="1:94" ht="22.5" customHeight="1">
      <c r="A971" s="22">
        <v>44261</v>
      </c>
      <c r="B971" s="3" t="str">
        <f>TEXT(Table1[[#This Row],[Date]],"dddd")</f>
        <v>السبت</v>
      </c>
      <c r="C971" s="3">
        <f>WEEKNUM(Table1[[#This Row],[Date]],16)</f>
        <v>11</v>
      </c>
      <c r="D971" s="3" t="str">
        <f>TEXT(Table1[[#This Row],[Date]],"mmmm")</f>
        <v>مارس</v>
      </c>
      <c r="E971" s="3" t="str">
        <f>TEXT(Table1[[#This Row],[Date]],"yyyy")</f>
        <v>2021</v>
      </c>
      <c r="F971" s="3" t="s">
        <v>8</v>
      </c>
      <c r="G971" s="3">
        <v>942</v>
      </c>
      <c r="I971" s="3" t="s">
        <v>92</v>
      </c>
      <c r="J971" s="3">
        <f>IFERROR(VLOOKUP(Table1[[#This Row],[FoamType]],$CB$1:$CC$25,2,FALSE),0)</f>
        <v>0.6</v>
      </c>
      <c r="K971" s="3">
        <v>26</v>
      </c>
      <c r="L971" s="3">
        <v>2.5</v>
      </c>
      <c r="M971" s="3">
        <v>2</v>
      </c>
      <c r="Q971" s="15">
        <v>8</v>
      </c>
      <c r="R971" s="3">
        <v>2000</v>
      </c>
      <c r="S971" s="3">
        <v>2.2000000000000002</v>
      </c>
      <c r="T971" s="3">
        <f t="shared" si="132"/>
        <v>0.28599999999999998</v>
      </c>
      <c r="U971" s="4">
        <f t="shared" si="133"/>
        <v>0.26</v>
      </c>
      <c r="X971" s="4">
        <f>IFERROR(   Table1[[#This Row],[البلوكات /م3]]+Table1[[#This Row],[البواقى
 المنصرفه
/م3]]-Table1[[#This Row],[البواقى
/م3]],0)</f>
        <v>0</v>
      </c>
      <c r="Y971" s="21">
        <f t="shared" si="134"/>
        <v>0</v>
      </c>
      <c r="AB971" s="15"/>
      <c r="AD971" s="9">
        <f>IFERROR((Table1[[#This Row],[إجمالى الإستهلاك
/م3]]-Table1[[#This Row],[الكمية 
المنتجة
/م3
 ]]),0)</f>
        <v>-0.26</v>
      </c>
      <c r="AE971" s="29">
        <f>IFERROR((Table1[[#This Row],[الهالك
/م3]]/Table1[[#This Row],[إجمالى الإستهلاك
/م3]]),0)</f>
        <v>0</v>
      </c>
      <c r="AG971" s="5">
        <f>IFERROR((Table1[[#This Row],[عدد
البلوكات]]*0.12),"")</f>
        <v>0</v>
      </c>
      <c r="AH97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0.43333333333333335</v>
      </c>
      <c r="AJ971" s="59">
        <f>IFERROR(Table1[[#This Row],[Plan Hour]]/Table1[[#This Row],[ساعات
العمل
الفعلية]],0)</f>
        <v>0</v>
      </c>
      <c r="AK971" s="1">
        <f>IFERROR((Table1[[#This Row],[الكمية 
الفعلية
/م3]]-Table1[[#This Row],[الكمية 
المنتجة
/م3
 ]]),"")</f>
        <v>2.5999999999999968E-2</v>
      </c>
      <c r="AU971" s="18"/>
      <c r="AV971" s="18"/>
      <c r="AW971" s="1"/>
      <c r="AX971" s="1"/>
      <c r="AY971" s="1"/>
      <c r="AZ971" s="1"/>
      <c r="BA971" s="1"/>
      <c r="BB971" s="1" t="e">
        <f t="shared" si="135"/>
        <v>#DIV/0!</v>
      </c>
      <c r="BC971" s="1"/>
      <c r="BD971" s="1" t="e">
        <f t="shared" si="137"/>
        <v>#DIV/0!</v>
      </c>
      <c r="BE971" s="1"/>
      <c r="BF971" s="33">
        <f t="shared" si="136"/>
        <v>0</v>
      </c>
      <c r="BG971" s="11" t="e">
        <f t="shared" si="131"/>
        <v>#DIV/0!</v>
      </c>
      <c r="CB971"/>
      <c r="CC971"/>
      <c r="CD971"/>
      <c r="CE971" s="83"/>
      <c r="CF971"/>
      <c r="CG971"/>
      <c r="CH971"/>
      <c r="CI971"/>
      <c r="CJ971"/>
      <c r="CK971"/>
      <c r="CL971"/>
      <c r="CM971"/>
      <c r="CN971"/>
      <c r="CO971"/>
      <c r="CP971"/>
    </row>
    <row r="972" spans="1:94" ht="22.5" customHeight="1">
      <c r="A972" s="22">
        <v>44261</v>
      </c>
      <c r="B972" s="3" t="str">
        <f>TEXT(Table1[[#This Row],[Date]],"dddd")</f>
        <v>السبت</v>
      </c>
      <c r="C972" s="3">
        <f>WEEKNUM(Table1[[#This Row],[Date]],16)</f>
        <v>11</v>
      </c>
      <c r="D972" s="3" t="str">
        <f>TEXT(Table1[[#This Row],[Date]],"mmmm")</f>
        <v>مارس</v>
      </c>
      <c r="E972" s="3" t="str">
        <f>TEXT(Table1[[#This Row],[Date]],"yyyy")</f>
        <v>2021</v>
      </c>
      <c r="F972" s="3" t="s">
        <v>8</v>
      </c>
      <c r="G972" s="3">
        <v>942</v>
      </c>
      <c r="I972" s="3" t="s">
        <v>92</v>
      </c>
      <c r="J972" s="3">
        <f>IFERROR(VLOOKUP(Table1[[#This Row],[FoamType]],$CB$1:$CC$25,2,FALSE),0)</f>
        <v>0.6</v>
      </c>
      <c r="K972" s="3">
        <v>20</v>
      </c>
      <c r="L972" s="3">
        <v>10</v>
      </c>
      <c r="M972" s="3">
        <v>2.5</v>
      </c>
      <c r="Q972" s="15">
        <v>8</v>
      </c>
      <c r="R972" s="3">
        <v>2000</v>
      </c>
      <c r="S972" s="3">
        <v>2.7</v>
      </c>
      <c r="T972" s="3">
        <f t="shared" si="132"/>
        <v>1.08</v>
      </c>
      <c r="U972" s="4">
        <f t="shared" si="133"/>
        <v>1</v>
      </c>
      <c r="X972" s="4">
        <f>IFERROR(   Table1[[#This Row],[البلوكات /م3]]+Table1[[#This Row],[البواقى
 المنصرفه
/م3]]-Table1[[#This Row],[البواقى
/م3]],0)</f>
        <v>0</v>
      </c>
      <c r="Y972" s="21">
        <f t="shared" si="134"/>
        <v>0</v>
      </c>
      <c r="AB972" s="15"/>
      <c r="AD972" s="9">
        <f>IFERROR((Table1[[#This Row],[إجمالى الإستهلاك
/م3]]-Table1[[#This Row],[الكمية 
المنتجة
/م3
 ]]),0)</f>
        <v>-1</v>
      </c>
      <c r="AE972" s="29">
        <f>IFERROR((Table1[[#This Row],[الهالك
/م3]]/Table1[[#This Row],[إجمالى الإستهلاك
/م3]]),0)</f>
        <v>0</v>
      </c>
      <c r="AG972" s="5">
        <f>IFERROR((Table1[[#This Row],[عدد
البلوكات]]*0.12),"")</f>
        <v>0</v>
      </c>
      <c r="AH97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1.6666666666666667</v>
      </c>
      <c r="AJ972" s="59">
        <f>IFERROR(Table1[[#This Row],[Plan Hour]]/Table1[[#This Row],[ساعات
العمل
الفعلية]],0)</f>
        <v>0</v>
      </c>
      <c r="AK972" s="1">
        <f>IFERROR((Table1[[#This Row],[الكمية 
الفعلية
/م3]]-Table1[[#This Row],[الكمية 
المنتجة
/م3
 ]]),"")</f>
        <v>8.0000000000000071E-2</v>
      </c>
      <c r="AU972" s="18"/>
      <c r="AV972" s="18"/>
      <c r="AW972" s="1"/>
      <c r="AX972" s="1"/>
      <c r="AY972" s="1"/>
      <c r="AZ972" s="1"/>
      <c r="BA972" s="1"/>
      <c r="BB972" s="1" t="e">
        <f t="shared" si="135"/>
        <v>#DIV/0!</v>
      </c>
      <c r="BC972" s="1"/>
      <c r="BD972" s="1" t="e">
        <f t="shared" si="137"/>
        <v>#DIV/0!</v>
      </c>
      <c r="BE972" s="1"/>
      <c r="BF972" s="33">
        <f t="shared" si="136"/>
        <v>0</v>
      </c>
      <c r="BG972" s="11" t="e">
        <f t="shared" si="131"/>
        <v>#DIV/0!</v>
      </c>
      <c r="CB972"/>
      <c r="CC972"/>
      <c r="CD972"/>
      <c r="CE972" s="83"/>
      <c r="CF972"/>
      <c r="CG972"/>
      <c r="CH972"/>
      <c r="CI972"/>
      <c r="CJ972"/>
      <c r="CK972"/>
      <c r="CL972"/>
      <c r="CM972"/>
      <c r="CN972"/>
      <c r="CO972"/>
      <c r="CP972"/>
    </row>
    <row r="973" spans="1:94" ht="22.5" customHeight="1">
      <c r="A973" s="22">
        <v>44261</v>
      </c>
      <c r="B973" s="9" t="str">
        <f>TEXT(Table1[[#This Row],[Date]],"dddd")</f>
        <v>السبت</v>
      </c>
      <c r="C973" s="9">
        <f>WEEKNUM(Table1[[#This Row],[Date]],16)</f>
        <v>11</v>
      </c>
      <c r="D973" s="9" t="str">
        <f>TEXT(Table1[[#This Row],[Date]],"mmmm")</f>
        <v>مارس</v>
      </c>
      <c r="E973" s="9" t="str">
        <f>TEXT(Table1[[#This Row],[Date]],"yyyy")</f>
        <v>2021</v>
      </c>
      <c r="F973" s="9" t="s">
        <v>9</v>
      </c>
      <c r="G973" s="9">
        <v>942</v>
      </c>
      <c r="H973" s="9"/>
      <c r="I973" s="9" t="s">
        <v>92</v>
      </c>
      <c r="J973" s="3">
        <f>IFERROR(VLOOKUP(Table1[[#This Row],[FoamType]],$CB$1:$CC$25,2,FALSE),0)</f>
        <v>0.6</v>
      </c>
      <c r="K973" s="9">
        <v>88</v>
      </c>
      <c r="L973" s="9">
        <v>13</v>
      </c>
      <c r="M973" s="9">
        <v>2</v>
      </c>
      <c r="N973" s="9"/>
      <c r="O973" s="9"/>
      <c r="P973" s="9"/>
      <c r="Q973" s="9" t="s">
        <v>40</v>
      </c>
      <c r="R973" s="9">
        <v>200</v>
      </c>
      <c r="S973" s="9">
        <v>2.2000000000000002</v>
      </c>
      <c r="T973" s="9">
        <f t="shared" si="132"/>
        <v>0.50336000000000003</v>
      </c>
      <c r="U973" s="9">
        <f t="shared" si="133"/>
        <v>0.45760000000000001</v>
      </c>
      <c r="V973" s="9"/>
      <c r="W973" s="9"/>
      <c r="X973" s="9">
        <f>IFERROR(   Table1[[#This Row],[البلوكات /م3]]+Table1[[#This Row],[البواقى
 المنصرفه
/م3]]-Table1[[#This Row],[البواقى
/م3]],0)</f>
        <v>11.4</v>
      </c>
      <c r="Y973" s="9">
        <f t="shared" si="134"/>
        <v>0</v>
      </c>
      <c r="Z973" s="9">
        <v>0</v>
      </c>
      <c r="AA973" s="9">
        <v>11.4</v>
      </c>
      <c r="AB973" s="9" t="s">
        <v>39</v>
      </c>
      <c r="AC973" s="9">
        <v>0</v>
      </c>
      <c r="AD973" s="9">
        <f>IFERROR((Table1[[#This Row],[إجمالى الإستهلاك
/م3]]-Table1[[#This Row],[الكمية 
المنتجة
/م3
 ]]),0)</f>
        <v>10.942400000000001</v>
      </c>
      <c r="AE973" s="29">
        <f>IFERROR((Table1[[#This Row],[الهالك
/م3]]/Table1[[#This Row],[إجمالى الإستهلاك
/م3]]),0)</f>
        <v>0.95985964912280708</v>
      </c>
      <c r="AF973" s="9"/>
      <c r="AG973" s="9">
        <f>IFERROR((Table1[[#This Row],[عدد
البلوكات]]*0.12),"")</f>
        <v>0</v>
      </c>
      <c r="AH973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0.76266666666666671</v>
      </c>
      <c r="AI973" s="9">
        <v>68</v>
      </c>
      <c r="AJ973" s="60">
        <f>IFERROR(Table1[[#This Row],[Plan Hour]]/Table1[[#This Row],[ساعات
العمل
الفعلية]],0)</f>
        <v>1.1215686274509805E-2</v>
      </c>
      <c r="AK973" s="9">
        <f>IFERROR((Table1[[#This Row],[الكمية 
الفعلية
/م3]]-Table1[[#This Row],[الكمية 
المنتجة
/م3
 ]]),"")</f>
        <v>4.5760000000000023E-2</v>
      </c>
      <c r="AL973" s="9"/>
      <c r="AM973" s="9"/>
      <c r="AN973" s="9"/>
      <c r="AO973" s="9"/>
      <c r="AP973" s="9">
        <v>0</v>
      </c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 t="e">
        <f t="shared" si="135"/>
        <v>#DIV/0!</v>
      </c>
      <c r="BC973" s="9"/>
      <c r="BD973" s="9" t="e">
        <f t="shared" si="137"/>
        <v>#DIV/0!</v>
      </c>
      <c r="BE973" s="9"/>
      <c r="BF973" s="9">
        <f t="shared" si="136"/>
        <v>0</v>
      </c>
      <c r="BG973" s="9" t="e">
        <f t="shared" si="131"/>
        <v>#DIV/0!</v>
      </c>
      <c r="CB973"/>
      <c r="CC973"/>
      <c r="CD973"/>
      <c r="CE973" s="83"/>
      <c r="CF973"/>
      <c r="CG973"/>
      <c r="CH973"/>
      <c r="CI973"/>
      <c r="CJ973"/>
      <c r="CK973"/>
      <c r="CL973"/>
      <c r="CM973"/>
      <c r="CN973"/>
      <c r="CO973"/>
      <c r="CP973"/>
    </row>
    <row r="974" spans="1:94" ht="22.5" customHeight="1">
      <c r="A974" s="22">
        <v>44261</v>
      </c>
      <c r="B974" s="3" t="str">
        <f>TEXT(Table1[[#This Row],[Date]],"dddd")</f>
        <v>السبت</v>
      </c>
      <c r="C974" s="3">
        <f>WEEKNUM(Table1[[#This Row],[Date]],16)</f>
        <v>11</v>
      </c>
      <c r="D974" s="3" t="str">
        <f>TEXT(Table1[[#This Row],[Date]],"mmmm")</f>
        <v>مارس</v>
      </c>
      <c r="E974" s="3" t="str">
        <f>TEXT(Table1[[#This Row],[Date]],"yyyy")</f>
        <v>2021</v>
      </c>
      <c r="F974" s="3" t="s">
        <v>9</v>
      </c>
      <c r="G974" s="3">
        <v>942</v>
      </c>
      <c r="I974" s="3" t="s">
        <v>92</v>
      </c>
      <c r="J974" s="3">
        <f>IFERROR(VLOOKUP(Table1[[#This Row],[FoamType]],$CB$1:$CC$25,2,FALSE),0)</f>
        <v>0.6</v>
      </c>
      <c r="K974" s="3">
        <v>79</v>
      </c>
      <c r="L974" s="3">
        <v>39</v>
      </c>
      <c r="M974" s="3">
        <v>2</v>
      </c>
      <c r="Q974" s="15" t="s">
        <v>40</v>
      </c>
      <c r="R974" s="3">
        <v>1210</v>
      </c>
      <c r="S974" s="3">
        <v>2.2000000000000002</v>
      </c>
      <c r="T974" s="3">
        <f t="shared" si="132"/>
        <v>8.2016220000000004</v>
      </c>
      <c r="U974" s="4">
        <f t="shared" si="133"/>
        <v>7.4560199999999996</v>
      </c>
      <c r="X974" s="4">
        <f>IFERROR(   Table1[[#This Row],[البلوكات /م3]]+Table1[[#This Row],[البواقى
 المنصرفه
/م3]]-Table1[[#This Row],[البواقى
/م3]],0)</f>
        <v>0</v>
      </c>
      <c r="Y974" s="21">
        <f t="shared" si="134"/>
        <v>0</v>
      </c>
      <c r="AB974" s="15"/>
      <c r="AD974" s="9">
        <f>IFERROR((Table1[[#This Row],[إجمالى الإستهلاك
/م3]]-Table1[[#This Row],[الكمية 
المنتجة
/م3
 ]]),0)</f>
        <v>-7.4560199999999996</v>
      </c>
      <c r="AE974" s="29">
        <f>IFERROR((Table1[[#This Row],[الهالك
/م3]]/Table1[[#This Row],[إجمالى الإستهلاك
/م3]]),0)</f>
        <v>0</v>
      </c>
      <c r="AG974" s="5">
        <f>IFERROR((Table1[[#This Row],[عدد
البلوكات]]*0.12),"")</f>
        <v>0</v>
      </c>
      <c r="AH97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12.4267</v>
      </c>
      <c r="AJ974" s="59">
        <f>IFERROR(Table1[[#This Row],[Plan Hour]]/Table1[[#This Row],[ساعات
العمل
الفعلية]],0)</f>
        <v>0</v>
      </c>
      <c r="AK974" s="1">
        <f>IFERROR((Table1[[#This Row],[الكمية 
الفعلية
/م3]]-Table1[[#This Row],[الكمية 
المنتجة
/م3
 ]]),"")</f>
        <v>0.74560200000000076</v>
      </c>
      <c r="AU974" s="18"/>
      <c r="AV974" s="18"/>
      <c r="AW974" s="1"/>
      <c r="AX974" s="1"/>
      <c r="AY974" s="1"/>
      <c r="AZ974" s="1"/>
      <c r="BA974" s="1"/>
      <c r="BB974" s="1" t="e">
        <f t="shared" si="135"/>
        <v>#DIV/0!</v>
      </c>
      <c r="BC974" s="1"/>
      <c r="BD974" s="1" t="e">
        <f t="shared" si="137"/>
        <v>#DIV/0!</v>
      </c>
      <c r="BE974" s="1"/>
      <c r="BF974" s="33">
        <f t="shared" si="136"/>
        <v>0</v>
      </c>
      <c r="BG974" s="11" t="e">
        <f t="shared" si="131"/>
        <v>#DIV/0!</v>
      </c>
      <c r="CB974"/>
      <c r="CC974"/>
      <c r="CD974"/>
      <c r="CE974" s="83"/>
      <c r="CF974"/>
      <c r="CG974"/>
      <c r="CH974"/>
      <c r="CI974"/>
      <c r="CJ974"/>
      <c r="CK974"/>
      <c r="CL974"/>
      <c r="CM974"/>
      <c r="CN974"/>
      <c r="CO974"/>
      <c r="CP974"/>
    </row>
    <row r="975" spans="1:94" ht="22.5" customHeight="1">
      <c r="A975" s="22">
        <v>44261</v>
      </c>
      <c r="B975" s="3" t="str">
        <f>TEXT(Table1[[#This Row],[Date]],"dddd")</f>
        <v>السبت</v>
      </c>
      <c r="C975" s="3">
        <f>WEEKNUM(Table1[[#This Row],[Date]],16)</f>
        <v>11</v>
      </c>
      <c r="D975" s="3" t="str">
        <f>TEXT(Table1[[#This Row],[Date]],"mmmm")</f>
        <v>مارس</v>
      </c>
      <c r="E975" s="3" t="str">
        <f>TEXT(Table1[[#This Row],[Date]],"yyyy")</f>
        <v>2021</v>
      </c>
      <c r="F975" s="3" t="s">
        <v>9</v>
      </c>
      <c r="G975" s="3">
        <v>871</v>
      </c>
      <c r="I975" s="3" t="s">
        <v>92</v>
      </c>
      <c r="J975" s="3">
        <f>IFERROR(VLOOKUP(Table1[[#This Row],[FoamType]],$CB$1:$CC$25,2,FALSE),0)</f>
        <v>0.6</v>
      </c>
      <c r="K975" s="3">
        <v>46</v>
      </c>
      <c r="L975" s="3">
        <v>34</v>
      </c>
      <c r="M975" s="3">
        <v>2</v>
      </c>
      <c r="Q975" s="15">
        <v>12</v>
      </c>
      <c r="R975" s="3">
        <v>1200</v>
      </c>
      <c r="S975" s="3">
        <v>2.2000000000000002</v>
      </c>
      <c r="T975" s="3">
        <f t="shared" si="132"/>
        <v>4.1289600000000002</v>
      </c>
      <c r="U975" s="4">
        <f t="shared" si="133"/>
        <v>3.7536</v>
      </c>
      <c r="X975" s="4">
        <f>IFERROR(   Table1[[#This Row],[البلوكات /م3]]+Table1[[#This Row],[البواقى
 المنصرفه
/م3]]-Table1[[#This Row],[البواقى
/م3]],0)</f>
        <v>4.58</v>
      </c>
      <c r="Y975" s="21"/>
      <c r="Z975" s="3">
        <v>0</v>
      </c>
      <c r="AA975" s="12">
        <v>4.58</v>
      </c>
      <c r="AB975" s="15">
        <v>12</v>
      </c>
      <c r="AC975" s="20">
        <v>0</v>
      </c>
      <c r="AD975" s="9">
        <f>IFERROR((Table1[[#This Row],[إجمالى الإستهلاك
/م3]]-Table1[[#This Row],[الكمية 
المنتجة
/م3
 ]]),0)</f>
        <v>0.82640000000000002</v>
      </c>
      <c r="AE975" s="29">
        <f>IFERROR((Table1[[#This Row],[الهالك
/م3]]/Table1[[#This Row],[إجمالى الإستهلاك
/م3]]),0)</f>
        <v>0.18043668122270742</v>
      </c>
      <c r="AG975" s="5">
        <f>IFERROR((Table1[[#This Row],[عدد
البلوكات]]*0.12),"")</f>
        <v>0</v>
      </c>
      <c r="AH97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6.2560000000000002</v>
      </c>
      <c r="AJ975" s="59">
        <f>IFERROR(Table1[[#This Row],[Plan Hour]]/Table1[[#This Row],[ساعات
العمل
الفعلية]],0)</f>
        <v>0</v>
      </c>
      <c r="AK975" s="1">
        <f>IFERROR((Table1[[#This Row],[الكمية 
الفعلية
/م3]]-Table1[[#This Row],[الكمية 
المنتجة
/م3
 ]]),"")</f>
        <v>0.37536000000000014</v>
      </c>
      <c r="AU975" s="18"/>
      <c r="AV975" s="18"/>
      <c r="AW975" s="1"/>
      <c r="AX975" s="1"/>
      <c r="AY975" s="1"/>
      <c r="AZ975" s="1"/>
      <c r="BA975" s="1"/>
      <c r="BB975" s="1" t="e">
        <f t="shared" si="135"/>
        <v>#DIV/0!</v>
      </c>
      <c r="BC975" s="1"/>
      <c r="BD975" s="1" t="e">
        <f t="shared" si="137"/>
        <v>#DIV/0!</v>
      </c>
      <c r="BE975" s="1"/>
      <c r="BF975" s="33">
        <f t="shared" si="136"/>
        <v>0</v>
      </c>
      <c r="BG975" s="11" t="e">
        <f t="shared" si="131"/>
        <v>#DIV/0!</v>
      </c>
      <c r="CB975"/>
      <c r="CC975"/>
      <c r="CD975"/>
      <c r="CE975" s="83"/>
      <c r="CF975"/>
      <c r="CG975"/>
      <c r="CH975"/>
      <c r="CI975"/>
      <c r="CJ975"/>
      <c r="CK975"/>
      <c r="CL975"/>
      <c r="CM975"/>
      <c r="CN975"/>
      <c r="CO975"/>
      <c r="CP975"/>
    </row>
    <row r="976" spans="1:94" ht="22.5" customHeight="1">
      <c r="A976" s="22">
        <v>44261</v>
      </c>
      <c r="B976" s="3" t="str">
        <f>TEXT(Table1[[#This Row],[Date]],"dddd")</f>
        <v>السبت</v>
      </c>
      <c r="C976" s="3">
        <f>WEEKNUM(Table1[[#This Row],[Date]],16)</f>
        <v>11</v>
      </c>
      <c r="D976" s="3" t="str">
        <f>TEXT(Table1[[#This Row],[Date]],"mmmm")</f>
        <v>مارس</v>
      </c>
      <c r="E976" s="3" t="str">
        <f>TEXT(Table1[[#This Row],[Date]],"yyyy")</f>
        <v>2021</v>
      </c>
      <c r="F976" s="3" t="s">
        <v>9</v>
      </c>
      <c r="G976" s="3">
        <v>734</v>
      </c>
      <c r="I976" s="3" t="s">
        <v>92</v>
      </c>
      <c r="J976" s="3">
        <f>IFERROR(VLOOKUP(Table1[[#This Row],[FoamType]],$CB$1:$CC$25,2,FALSE),0)</f>
        <v>0.6</v>
      </c>
      <c r="K976" s="3">
        <v>25</v>
      </c>
      <c r="L976" s="3">
        <v>7.5</v>
      </c>
      <c r="M976" s="3">
        <v>0.5</v>
      </c>
      <c r="Q976" s="15">
        <v>12</v>
      </c>
      <c r="R976" s="3">
        <v>36740</v>
      </c>
      <c r="S976" s="3">
        <v>0.7</v>
      </c>
      <c r="T976" s="3">
        <f t="shared" si="132"/>
        <v>4.8221249999999998</v>
      </c>
      <c r="U976" s="4">
        <f t="shared" si="133"/>
        <v>3.444375</v>
      </c>
      <c r="W976" s="4">
        <v>12</v>
      </c>
      <c r="X976" s="4">
        <f>IFERROR(   Table1[[#This Row],[البلوكات /م3]]+Table1[[#This Row],[البواقى
 المنصرفه
/م3]]-Table1[[#This Row],[البواقى
/م3]],0)</f>
        <v>12.99</v>
      </c>
      <c r="Y976" s="21">
        <f t="shared" si="134"/>
        <v>14.64</v>
      </c>
      <c r="Z976" s="3">
        <v>2</v>
      </c>
      <c r="AA976" s="12">
        <v>0</v>
      </c>
      <c r="AB976" s="15">
        <v>12</v>
      </c>
      <c r="AC976" s="20">
        <v>1.65</v>
      </c>
      <c r="AD976" s="9">
        <f>IFERROR((Table1[[#This Row],[إجمالى الإستهلاك
/م3]]-Table1[[#This Row],[الكمية 
المنتجة
/م3
 ]]),0)</f>
        <v>9.5456250000000011</v>
      </c>
      <c r="AE976" s="29">
        <f>IFERROR((Table1[[#This Row],[الهالك
/م3]]/Table1[[#This Row],[إجمالى الإستهلاك
/م3]]),0)</f>
        <v>0.73484411085450352</v>
      </c>
      <c r="AG976" s="5">
        <f>IFERROR((Table1[[#This Row],[عدد
البلوكات]]*0.12),"")</f>
        <v>0.24</v>
      </c>
      <c r="AH97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5.7406250000000005</v>
      </c>
      <c r="AJ976" s="59">
        <f>IFERROR(Table1[[#This Row],[Plan Hour]]/Table1[[#This Row],[ساعات
العمل
الفعلية]],0)</f>
        <v>0</v>
      </c>
      <c r="AK976" s="1">
        <f>IFERROR((Table1[[#This Row],[الكمية 
الفعلية
/م3]]-Table1[[#This Row],[الكمية 
المنتجة
/م3
 ]]),"")</f>
        <v>1.3777499999999998</v>
      </c>
      <c r="AU976" s="18"/>
      <c r="AV976" s="18"/>
      <c r="AW976" s="1"/>
      <c r="AX976" s="1"/>
      <c r="AY976" s="1"/>
      <c r="AZ976" s="1"/>
      <c r="BA976" s="1"/>
      <c r="BB976" s="1" t="e">
        <f t="shared" si="135"/>
        <v>#DIV/0!</v>
      </c>
      <c r="BC976" s="1"/>
      <c r="BD976" s="1" t="e">
        <f t="shared" si="137"/>
        <v>#DIV/0!</v>
      </c>
      <c r="BE976" s="1"/>
      <c r="BF976" s="33">
        <f t="shared" si="136"/>
        <v>0</v>
      </c>
      <c r="BG976" s="11" t="e">
        <f t="shared" si="131"/>
        <v>#DIV/0!</v>
      </c>
      <c r="CB976"/>
      <c r="CC976"/>
      <c r="CD976"/>
      <c r="CE976" s="83"/>
      <c r="CF976"/>
      <c r="CG976"/>
      <c r="CH976"/>
      <c r="CI976"/>
      <c r="CJ976"/>
      <c r="CK976"/>
      <c r="CL976"/>
      <c r="CM976"/>
      <c r="CN976"/>
      <c r="CO976"/>
      <c r="CP976"/>
    </row>
    <row r="977" spans="1:94" ht="22.5" customHeight="1">
      <c r="A977" s="22">
        <v>44261</v>
      </c>
      <c r="B977" s="3" t="str">
        <f>TEXT(Table1[[#This Row],[Date]],"dddd")</f>
        <v>السبت</v>
      </c>
      <c r="C977" s="3">
        <f>WEEKNUM(Table1[[#This Row],[Date]],16)</f>
        <v>11</v>
      </c>
      <c r="D977" s="3" t="str">
        <f>TEXT(Table1[[#This Row],[Date]],"mmmm")</f>
        <v>مارس</v>
      </c>
      <c r="E977" s="3" t="str">
        <f>TEXT(Table1[[#This Row],[Date]],"yyyy")</f>
        <v>2021</v>
      </c>
      <c r="F977" s="3" t="s">
        <v>9</v>
      </c>
      <c r="G977" s="3">
        <v>734</v>
      </c>
      <c r="I977" s="3" t="s">
        <v>92</v>
      </c>
      <c r="J977" s="3">
        <f>IFERROR(VLOOKUP(Table1[[#This Row],[FoamType]],$CB$1:$CC$25,2,FALSE),0)</f>
        <v>0.6</v>
      </c>
      <c r="K977" s="3">
        <v>25</v>
      </c>
      <c r="L977" s="3">
        <v>7.5</v>
      </c>
      <c r="M977" s="3">
        <v>1</v>
      </c>
      <c r="Q977" s="15">
        <v>12</v>
      </c>
      <c r="R977" s="3">
        <v>29400</v>
      </c>
      <c r="S977" s="3">
        <v>1.2</v>
      </c>
      <c r="T977" s="3">
        <f t="shared" si="132"/>
        <v>6.6150000000000002</v>
      </c>
      <c r="U977" s="4">
        <f t="shared" si="133"/>
        <v>5.5125000000000002</v>
      </c>
      <c r="X977" s="4">
        <f>IFERROR(   Table1[[#This Row],[البلوكات /م3]]+Table1[[#This Row],[البواقى
 المنصرفه
/م3]]-Table1[[#This Row],[البواقى
/م3]],0)</f>
        <v>0</v>
      </c>
      <c r="Y977" s="21">
        <f t="shared" si="134"/>
        <v>0</v>
      </c>
      <c r="AB977" s="15"/>
      <c r="AD977" s="9">
        <f>IFERROR((Table1[[#This Row],[إجمالى الإستهلاك
/م3]]-Table1[[#This Row],[الكمية 
المنتجة
/م3
 ]]),0)</f>
        <v>-5.5125000000000002</v>
      </c>
      <c r="AE977" s="29">
        <f>IFERROR((Table1[[#This Row],[الهالك
/م3]]/Table1[[#This Row],[إجمالى الإستهلاك
/م3]]),0)</f>
        <v>0</v>
      </c>
      <c r="AG977" s="5">
        <f>IFERROR((Table1[[#This Row],[عدد
البلوكات]]*0.12),"")</f>
        <v>0</v>
      </c>
      <c r="AH97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9.1875</v>
      </c>
      <c r="AJ977" s="59">
        <f>IFERROR(Table1[[#This Row],[Plan Hour]]/Table1[[#This Row],[ساعات
العمل
الفعلية]],0)</f>
        <v>0</v>
      </c>
      <c r="AK977" s="1">
        <f>IFERROR((Table1[[#This Row],[الكمية 
الفعلية
/م3]]-Table1[[#This Row],[الكمية 
المنتجة
/م3
 ]]),"")</f>
        <v>1.1025</v>
      </c>
      <c r="AU977" s="18"/>
      <c r="AV977" s="18"/>
      <c r="AW977" s="1"/>
      <c r="AX977" s="1"/>
      <c r="AY977" s="1"/>
      <c r="AZ977" s="1"/>
      <c r="BA977" s="1"/>
      <c r="BB977" s="1" t="e">
        <f t="shared" si="135"/>
        <v>#DIV/0!</v>
      </c>
      <c r="BC977" s="1"/>
      <c r="BD977" s="1" t="e">
        <f t="shared" si="137"/>
        <v>#DIV/0!</v>
      </c>
      <c r="BE977" s="1"/>
      <c r="BF977" s="33">
        <f t="shared" si="136"/>
        <v>0</v>
      </c>
      <c r="BG977" s="11" t="e">
        <f t="shared" si="131"/>
        <v>#DIV/0!</v>
      </c>
      <c r="CB977"/>
      <c r="CC977"/>
      <c r="CD977"/>
      <c r="CE977" s="83"/>
      <c r="CF977"/>
      <c r="CG977"/>
      <c r="CH977"/>
      <c r="CI977"/>
      <c r="CJ977"/>
      <c r="CK977"/>
      <c r="CL977"/>
      <c r="CM977"/>
      <c r="CN977"/>
      <c r="CO977"/>
      <c r="CP977"/>
    </row>
    <row r="978" spans="1:94" ht="22.5" customHeight="1">
      <c r="A978" s="22">
        <v>44261</v>
      </c>
      <c r="B978" s="3" t="str">
        <f>TEXT(Table1[[#This Row],[Date]],"dddd")</f>
        <v>السبت</v>
      </c>
      <c r="C978" s="3">
        <f>WEEKNUM(Table1[[#This Row],[Date]],16)</f>
        <v>11</v>
      </c>
      <c r="D978" s="3" t="str">
        <f>TEXT(Table1[[#This Row],[Date]],"mmmm")</f>
        <v>مارس</v>
      </c>
      <c r="E978" s="3" t="str">
        <f>TEXT(Table1[[#This Row],[Date]],"yyyy")</f>
        <v>2021</v>
      </c>
      <c r="F978" s="3" t="s">
        <v>9</v>
      </c>
      <c r="G978" s="3">
        <v>816</v>
      </c>
      <c r="I978" s="3" t="s">
        <v>92</v>
      </c>
      <c r="J978" s="3">
        <f>IFERROR(VLOOKUP(Table1[[#This Row],[FoamType]],$CB$1:$CC$25,2,FALSE),0)</f>
        <v>0.6</v>
      </c>
      <c r="K978" s="3">
        <v>70</v>
      </c>
      <c r="L978" s="3">
        <v>35</v>
      </c>
      <c r="M978" s="3">
        <v>1</v>
      </c>
      <c r="Q978" s="15">
        <v>12</v>
      </c>
      <c r="S978" s="3">
        <v>1.2</v>
      </c>
      <c r="T978" s="3">
        <v>20</v>
      </c>
      <c r="U978" s="4">
        <v>19.5</v>
      </c>
      <c r="W978" s="4">
        <v>12</v>
      </c>
      <c r="X978" s="4">
        <f>IFERROR(   Table1[[#This Row],[البلوكات /م3]]+Table1[[#This Row],[البواقى
 المنصرفه
/م3]]-Table1[[#This Row],[البواقى
/م3]],0)</f>
        <v>21.96</v>
      </c>
      <c r="Y978" s="21">
        <f t="shared" si="134"/>
        <v>21.96</v>
      </c>
      <c r="Z978" s="3">
        <v>3</v>
      </c>
      <c r="AA978" s="12">
        <v>0</v>
      </c>
      <c r="AB978" s="15">
        <v>12</v>
      </c>
      <c r="AD978" s="9">
        <f>IFERROR((Table1[[#This Row],[إجمالى الإستهلاك
/م3]]-Table1[[#This Row],[الكمية 
المنتجة
/م3
 ]]),0)</f>
        <v>2.4600000000000009</v>
      </c>
      <c r="AE978" s="29">
        <f>IFERROR((Table1[[#This Row],[الهالك
/م3]]/Table1[[#This Row],[إجمالى الإستهلاك
/م3]]),0)</f>
        <v>0.11202185792349731</v>
      </c>
      <c r="AG978" s="5">
        <f>IFERROR((Table1[[#This Row],[عدد
البلوكات]]*0.12),"")</f>
        <v>0.36</v>
      </c>
      <c r="AH97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32.5</v>
      </c>
      <c r="AJ978" s="59">
        <f>IFERROR(Table1[[#This Row],[Plan Hour]]/Table1[[#This Row],[ساعات
العمل
الفعلية]],0)</f>
        <v>0</v>
      </c>
      <c r="AK978" s="1">
        <f>IFERROR((Table1[[#This Row],[الكمية 
الفعلية
/م3]]-Table1[[#This Row],[الكمية 
المنتجة
/م3
 ]]),"")</f>
        <v>0.5</v>
      </c>
      <c r="AU978" s="18"/>
      <c r="AV978" s="18"/>
      <c r="AW978" s="1"/>
      <c r="AX978" s="1"/>
      <c r="AY978" s="1"/>
      <c r="AZ978" s="1"/>
      <c r="BA978" s="1"/>
      <c r="BB978" s="1" t="e">
        <f t="shared" si="135"/>
        <v>#DIV/0!</v>
      </c>
      <c r="BC978" s="1"/>
      <c r="BD978" s="1" t="e">
        <f t="shared" si="137"/>
        <v>#DIV/0!</v>
      </c>
      <c r="BE978" s="1"/>
      <c r="BF978" s="33">
        <f t="shared" si="136"/>
        <v>0</v>
      </c>
      <c r="BG978" s="11" t="e">
        <f t="shared" si="131"/>
        <v>#DIV/0!</v>
      </c>
      <c r="CB978"/>
      <c r="CC978"/>
      <c r="CD978"/>
      <c r="CE978" s="83"/>
      <c r="CF978"/>
      <c r="CG978"/>
      <c r="CH978"/>
      <c r="CI978"/>
      <c r="CJ978"/>
      <c r="CK978"/>
      <c r="CL978"/>
      <c r="CM978"/>
      <c r="CN978"/>
      <c r="CO978"/>
      <c r="CP978"/>
    </row>
    <row r="979" spans="1:94" ht="22.5" customHeight="1">
      <c r="A979" s="22">
        <v>44261</v>
      </c>
      <c r="B979" s="3" t="str">
        <f>TEXT(Table1[[#This Row],[Date]],"dddd")</f>
        <v>السبت</v>
      </c>
      <c r="C979" s="3">
        <f>WEEKNUM(Table1[[#This Row],[Date]],16)</f>
        <v>11</v>
      </c>
      <c r="D979" s="3" t="str">
        <f>TEXT(Table1[[#This Row],[Date]],"mmmm")</f>
        <v>مارس</v>
      </c>
      <c r="E979" s="3" t="str">
        <f>TEXT(Table1[[#This Row],[Date]],"yyyy")</f>
        <v>2021</v>
      </c>
      <c r="F979" s="3" t="s">
        <v>9</v>
      </c>
      <c r="G979" s="3">
        <v>942</v>
      </c>
      <c r="I979" s="3" t="s">
        <v>92</v>
      </c>
      <c r="J979" s="3">
        <f>IFERROR(VLOOKUP(Table1[[#This Row],[FoamType]],$CB$1:$CC$25,2,FALSE),0)</f>
        <v>0.6</v>
      </c>
      <c r="K979" s="3">
        <v>90</v>
      </c>
      <c r="L979" s="3">
        <v>37.5</v>
      </c>
      <c r="M979" s="3">
        <v>2</v>
      </c>
      <c r="Q979" s="15" t="s">
        <v>40</v>
      </c>
      <c r="R979" s="3">
        <v>90</v>
      </c>
      <c r="S979" s="3">
        <v>2.2000000000000002</v>
      </c>
      <c r="T979" s="3">
        <f t="shared" si="132"/>
        <v>0.66825000000000001</v>
      </c>
      <c r="U979" s="4">
        <f t="shared" si="133"/>
        <v>0.60750000000000004</v>
      </c>
      <c r="X979" s="4">
        <f>IFERROR(   Table1[[#This Row],[البلوكات /م3]]+Table1[[#This Row],[البواقى
 المنصرفه
/م3]]-Table1[[#This Row],[البواقى
/م3]],0)</f>
        <v>0</v>
      </c>
      <c r="Y979" s="21">
        <f t="shared" si="134"/>
        <v>0</v>
      </c>
      <c r="AB979" s="15"/>
      <c r="AD979" s="9">
        <f>IFERROR((Table1[[#This Row],[إجمالى الإستهلاك
/م3]]-Table1[[#This Row],[الكمية 
المنتجة
/م3
 ]]),0)</f>
        <v>-0.60750000000000004</v>
      </c>
      <c r="AE979" s="29">
        <f>IFERROR((Table1[[#This Row],[الهالك
/م3]]/Table1[[#This Row],[إجمالى الإستهلاك
/م3]]),0)</f>
        <v>0</v>
      </c>
      <c r="AG979" s="5">
        <f>IFERROR((Table1[[#This Row],[عدد
البلوكات]]*0.12),"")</f>
        <v>0</v>
      </c>
      <c r="AH97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1.0125000000000002</v>
      </c>
      <c r="AJ979" s="59">
        <f>IFERROR(Table1[[#This Row],[Plan Hour]]/Table1[[#This Row],[ساعات
العمل
الفعلية]],0)</f>
        <v>0</v>
      </c>
      <c r="AK979" s="1">
        <f>IFERROR((Table1[[#This Row],[الكمية 
الفعلية
/م3]]-Table1[[#This Row],[الكمية 
المنتجة
/م3
 ]]),"")</f>
        <v>6.0749999999999971E-2</v>
      </c>
      <c r="AU979" s="18"/>
      <c r="AV979" s="18"/>
      <c r="AW979" s="1"/>
      <c r="AX979" s="1"/>
      <c r="AY979" s="1"/>
      <c r="AZ979" s="1"/>
      <c r="BA979" s="1"/>
      <c r="BB979" s="1" t="e">
        <f t="shared" si="135"/>
        <v>#DIV/0!</v>
      </c>
      <c r="BC979" s="1"/>
      <c r="BD979" s="1" t="e">
        <f t="shared" si="137"/>
        <v>#DIV/0!</v>
      </c>
      <c r="BE979" s="1"/>
      <c r="BF979" s="33">
        <f t="shared" si="136"/>
        <v>0</v>
      </c>
      <c r="BG979" s="11" t="e">
        <f t="shared" si="131"/>
        <v>#DIV/0!</v>
      </c>
      <c r="CB979"/>
      <c r="CC979"/>
      <c r="CD979"/>
      <c r="CE979" s="83"/>
      <c r="CF979"/>
      <c r="CG979"/>
      <c r="CH979"/>
      <c r="CI979"/>
      <c r="CJ979"/>
      <c r="CK979"/>
      <c r="CL979"/>
      <c r="CM979"/>
      <c r="CN979"/>
      <c r="CO979"/>
      <c r="CP979"/>
    </row>
    <row r="980" spans="1:94" ht="22.5" customHeight="1">
      <c r="A980" s="22">
        <v>44261</v>
      </c>
      <c r="B980" s="3" t="str">
        <f>TEXT(Table1[[#This Row],[Date]],"dddd")</f>
        <v>السبت</v>
      </c>
      <c r="C980" s="3">
        <f>WEEKNUM(Table1[[#This Row],[Date]],16)</f>
        <v>11</v>
      </c>
      <c r="D980" s="3" t="str">
        <f>TEXT(Table1[[#This Row],[Date]],"mmmm")</f>
        <v>مارس</v>
      </c>
      <c r="E980" s="3" t="str">
        <f>TEXT(Table1[[#This Row],[Date]],"yyyy")</f>
        <v>2021</v>
      </c>
      <c r="F980" s="3" t="s">
        <v>9</v>
      </c>
      <c r="G980" s="3">
        <v>942</v>
      </c>
      <c r="I980" s="3" t="s">
        <v>92</v>
      </c>
      <c r="J980" s="3">
        <f>IFERROR(VLOOKUP(Table1[[#This Row],[FoamType]],$CB$1:$CC$25,2,FALSE),0)</f>
        <v>0.6</v>
      </c>
      <c r="K980" s="3">
        <v>71</v>
      </c>
      <c r="L980" s="3">
        <v>15</v>
      </c>
      <c r="M980" s="3">
        <v>2</v>
      </c>
      <c r="Q980" s="15" t="s">
        <v>40</v>
      </c>
      <c r="R980" s="3">
        <v>200</v>
      </c>
      <c r="S980" s="3">
        <v>2.2000000000000002</v>
      </c>
      <c r="T980" s="3">
        <f t="shared" si="132"/>
        <v>0.46860000000000007</v>
      </c>
      <c r="U980" s="4">
        <f t="shared" si="133"/>
        <v>0.42599999999999999</v>
      </c>
      <c r="X980" s="4">
        <f>IFERROR(   Table1[[#This Row],[البلوكات /م3]]+Table1[[#This Row],[البواقى
 المنصرفه
/م3]]-Table1[[#This Row],[البواقى
/م3]],0)</f>
        <v>0</v>
      </c>
      <c r="Y980" s="21">
        <f t="shared" si="134"/>
        <v>0</v>
      </c>
      <c r="AB980" s="15"/>
      <c r="AD980" s="9">
        <f>IFERROR((Table1[[#This Row],[إجمالى الإستهلاك
/م3]]-Table1[[#This Row],[الكمية 
المنتجة
/م3
 ]]),0)</f>
        <v>-0.42599999999999999</v>
      </c>
      <c r="AE980" s="29">
        <f>IFERROR((Table1[[#This Row],[الهالك
/م3]]/Table1[[#This Row],[إجمالى الإستهلاك
/م3]]),0)</f>
        <v>0</v>
      </c>
      <c r="AG980" s="5">
        <f>IFERROR((Table1[[#This Row],[عدد
البلوكات]]*0.12),"")</f>
        <v>0</v>
      </c>
      <c r="AH98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0.71</v>
      </c>
      <c r="AJ980" s="59">
        <f>IFERROR(Table1[[#This Row],[Plan Hour]]/Table1[[#This Row],[ساعات
العمل
الفعلية]],0)</f>
        <v>0</v>
      </c>
      <c r="AK980" s="1">
        <f>IFERROR((Table1[[#This Row],[الكمية 
الفعلية
/م3]]-Table1[[#This Row],[الكمية 
المنتجة
/م3
 ]]),"")</f>
        <v>4.2600000000000082E-2</v>
      </c>
      <c r="AU980" s="18"/>
      <c r="AV980" s="18"/>
      <c r="AW980" s="1"/>
      <c r="AX980" s="1"/>
      <c r="AY980" s="1"/>
      <c r="AZ980" s="1"/>
      <c r="BA980" s="1"/>
      <c r="BB980" s="1" t="e">
        <f t="shared" si="135"/>
        <v>#DIV/0!</v>
      </c>
      <c r="BC980" s="1"/>
      <c r="BD980" s="1" t="e">
        <f t="shared" si="137"/>
        <v>#DIV/0!</v>
      </c>
      <c r="BE980" s="1"/>
      <c r="BF980" s="33">
        <f t="shared" si="136"/>
        <v>0</v>
      </c>
      <c r="BG980" s="11" t="e">
        <f t="shared" si="131"/>
        <v>#DIV/0!</v>
      </c>
      <c r="CB980"/>
      <c r="CC980"/>
      <c r="CD980"/>
      <c r="CE980" s="83"/>
      <c r="CF980"/>
      <c r="CG980"/>
      <c r="CH980"/>
      <c r="CI980"/>
      <c r="CJ980"/>
      <c r="CK980"/>
      <c r="CL980"/>
      <c r="CM980"/>
      <c r="CN980"/>
      <c r="CO980"/>
      <c r="CP980"/>
    </row>
    <row r="981" spans="1:94" ht="22.5" customHeight="1">
      <c r="A981" s="22">
        <v>44261</v>
      </c>
      <c r="B981" s="3" t="str">
        <f>TEXT(Table1[[#This Row],[Date]],"dddd")</f>
        <v>السبت</v>
      </c>
      <c r="C981" s="3">
        <f>WEEKNUM(Table1[[#This Row],[Date]],16)</f>
        <v>11</v>
      </c>
      <c r="D981" s="3" t="str">
        <f>TEXT(Table1[[#This Row],[Date]],"mmmm")</f>
        <v>مارس</v>
      </c>
      <c r="E981" s="3" t="str">
        <f>TEXT(Table1[[#This Row],[Date]],"yyyy")</f>
        <v>2021</v>
      </c>
      <c r="F981" s="3" t="s">
        <v>9</v>
      </c>
      <c r="G981" s="3">
        <v>983</v>
      </c>
      <c r="H981" s="5" t="s">
        <v>69</v>
      </c>
      <c r="I981" s="3" t="s">
        <v>92</v>
      </c>
      <c r="J981" s="3">
        <f>IFERROR(VLOOKUP(Table1[[#This Row],[FoamType]],$CB$1:$CC$25,2,FALSE),0)</f>
        <v>0.6</v>
      </c>
      <c r="K981" s="3">
        <v>13.5</v>
      </c>
      <c r="L981" s="3">
        <v>5</v>
      </c>
      <c r="M981" s="3">
        <v>4</v>
      </c>
      <c r="Q981" s="15" t="s">
        <v>40</v>
      </c>
      <c r="R981" s="3">
        <v>7000</v>
      </c>
      <c r="S981" s="3">
        <v>4.2</v>
      </c>
      <c r="T981" s="3">
        <f t="shared" si="132"/>
        <v>1.9844999999999999</v>
      </c>
      <c r="U981" s="4">
        <f t="shared" si="133"/>
        <v>1.89</v>
      </c>
      <c r="X981" s="4">
        <f>IFERROR(   Table1[[#This Row],[البلوكات /م3]]+Table1[[#This Row],[البواقى
 المنصرفه
/م3]]-Table1[[#This Row],[البواقى
/م3]],0)</f>
        <v>0</v>
      </c>
      <c r="Y981" s="21">
        <f t="shared" si="134"/>
        <v>0</v>
      </c>
      <c r="AB981" s="15"/>
      <c r="AD981" s="9">
        <f>IFERROR((Table1[[#This Row],[إجمالى الإستهلاك
/م3]]-Table1[[#This Row],[الكمية 
المنتجة
/م3
 ]]),0)</f>
        <v>-1.89</v>
      </c>
      <c r="AE981" s="29">
        <f>IFERROR((Table1[[#This Row],[الهالك
/م3]]/Table1[[#This Row],[إجمالى الإستهلاك
/م3]]),0)</f>
        <v>0</v>
      </c>
      <c r="AG981" s="5">
        <f>IFERROR((Table1[[#This Row],[عدد
البلوكات]]*0.12),"")</f>
        <v>0</v>
      </c>
      <c r="AH98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3.15</v>
      </c>
      <c r="AJ981" s="59">
        <f>IFERROR(Table1[[#This Row],[Plan Hour]]/Table1[[#This Row],[ساعات
العمل
الفعلية]],0)</f>
        <v>0</v>
      </c>
      <c r="AK981" s="1">
        <f>IFERROR((Table1[[#This Row],[الكمية 
الفعلية
/م3]]-Table1[[#This Row],[الكمية 
المنتجة
/م3
 ]]),"")</f>
        <v>9.4500000000000028E-2</v>
      </c>
      <c r="AU981" s="18"/>
      <c r="AV981" s="18"/>
      <c r="AW981" s="1"/>
      <c r="AX981" s="1"/>
      <c r="AY981" s="1"/>
      <c r="AZ981" s="1"/>
      <c r="BA981" s="1"/>
      <c r="BB981" s="1" t="e">
        <f t="shared" si="135"/>
        <v>#DIV/0!</v>
      </c>
      <c r="BC981" s="1"/>
      <c r="BD981" s="1" t="e">
        <f t="shared" si="137"/>
        <v>#DIV/0!</v>
      </c>
      <c r="BE981" s="1"/>
      <c r="BF981" s="33">
        <f t="shared" si="136"/>
        <v>0</v>
      </c>
      <c r="BG981" s="11" t="e">
        <f t="shared" si="131"/>
        <v>#DIV/0!</v>
      </c>
      <c r="CB981"/>
      <c r="CC981"/>
      <c r="CD981"/>
      <c r="CE981" s="83"/>
      <c r="CF981"/>
      <c r="CG981"/>
      <c r="CH981"/>
      <c r="CI981"/>
      <c r="CJ981"/>
      <c r="CK981"/>
      <c r="CL981"/>
      <c r="CM981"/>
      <c r="CN981"/>
      <c r="CO981"/>
      <c r="CP981"/>
    </row>
    <row r="982" spans="1:94" ht="22.5" customHeight="1">
      <c r="A982" s="22">
        <v>44262</v>
      </c>
      <c r="B982" s="9" t="str">
        <f>TEXT(Table1[[#This Row],[Date]],"dddd")</f>
        <v>الأحد</v>
      </c>
      <c r="C982" s="9">
        <f>WEEKNUM(Table1[[#This Row],[Date]],16)</f>
        <v>11</v>
      </c>
      <c r="D982" s="9" t="str">
        <f>TEXT(Table1[[#This Row],[Date]],"mmmm")</f>
        <v>مارس</v>
      </c>
      <c r="E982" s="9" t="str">
        <f>TEXT(Table1[[#This Row],[Date]],"yyyy")</f>
        <v>2021</v>
      </c>
      <c r="F982" s="9" t="s">
        <v>9</v>
      </c>
      <c r="G982" s="9">
        <v>921</v>
      </c>
      <c r="H982" s="9"/>
      <c r="I982" s="9" t="s">
        <v>92</v>
      </c>
      <c r="J982" s="3">
        <f>IFERROR(VLOOKUP(Table1[[#This Row],[FoamType]],$CB$1:$CC$25,2,FALSE),0)</f>
        <v>0.6</v>
      </c>
      <c r="K982" s="9">
        <v>62.5</v>
      </c>
      <c r="L982" s="9">
        <v>61.5</v>
      </c>
      <c r="M982" s="9">
        <v>3</v>
      </c>
      <c r="N982" s="9"/>
      <c r="O982" s="9"/>
      <c r="P982" s="9"/>
      <c r="Q982" s="9">
        <v>10</v>
      </c>
      <c r="R982" s="9">
        <v>250</v>
      </c>
      <c r="S982" s="9">
        <v>3.2</v>
      </c>
      <c r="T982" s="9">
        <f t="shared" si="132"/>
        <v>3.0750000000000002</v>
      </c>
      <c r="U982" s="9">
        <f t="shared" si="133"/>
        <v>2.8828125</v>
      </c>
      <c r="V982" s="9"/>
      <c r="W982" s="9"/>
      <c r="X982" s="9">
        <f>IFERROR(   Table1[[#This Row],[البلوكات /م3]]+Table1[[#This Row],[البواقى
 المنصرفه
/م3]]-Table1[[#This Row],[البواقى
/م3]],0)</f>
        <v>0</v>
      </c>
      <c r="Y982" s="9">
        <f t="shared" si="134"/>
        <v>0</v>
      </c>
      <c r="Z982" s="9"/>
      <c r="AA982" s="9"/>
      <c r="AB982" s="9"/>
      <c r="AC982" s="9"/>
      <c r="AD982" s="9">
        <f>IFERROR((Table1[[#This Row],[إجمالى الإستهلاك
/م3]]-Table1[[#This Row],[الكمية 
المنتجة
/م3
 ]]),0)</f>
        <v>-2.8828125</v>
      </c>
      <c r="AE982" s="29">
        <f>IFERROR((Table1[[#This Row],[الهالك
/م3]]/Table1[[#This Row],[إجمالى الإستهلاك
/م3]]),0)</f>
        <v>0</v>
      </c>
      <c r="AF982" s="9"/>
      <c r="AG982" s="9">
        <f>IFERROR((Table1[[#This Row],[عدد
البلوكات]]*0.12),"")</f>
        <v>0</v>
      </c>
      <c r="AH982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4.8046875</v>
      </c>
      <c r="AI982" s="9">
        <v>102</v>
      </c>
      <c r="AJ982" s="60">
        <f>IFERROR(Table1[[#This Row],[Plan Hour]]/Table1[[#This Row],[ساعات
العمل
الفعلية]],0)</f>
        <v>4.7104779411764705E-2</v>
      </c>
      <c r="AK982" s="9">
        <f>IFERROR((Table1[[#This Row],[الكمية 
الفعلية
/م3]]-Table1[[#This Row],[الكمية 
المنتجة
/م3
 ]]),"")</f>
        <v>0.19218750000000018</v>
      </c>
      <c r="AL982" s="9"/>
      <c r="AM982" s="9"/>
      <c r="AN982" s="9"/>
      <c r="AO982" s="9">
        <v>0.2</v>
      </c>
      <c r="AP982" s="9">
        <v>0.2</v>
      </c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 t="e">
        <f t="shared" si="135"/>
        <v>#DIV/0!</v>
      </c>
      <c r="BC982" s="9"/>
      <c r="BD982" s="9" t="e">
        <f t="shared" si="137"/>
        <v>#DIV/0!</v>
      </c>
      <c r="BE982" s="9"/>
      <c r="BF982" s="9">
        <f t="shared" si="136"/>
        <v>0</v>
      </c>
      <c r="BG982" s="9" t="e">
        <f t="shared" si="131"/>
        <v>#DIV/0!</v>
      </c>
      <c r="CB982"/>
      <c r="CC982"/>
      <c r="CD982"/>
      <c r="CE982" s="83"/>
      <c r="CF982"/>
      <c r="CG982"/>
      <c r="CH982"/>
      <c r="CI982"/>
      <c r="CJ982"/>
      <c r="CK982"/>
      <c r="CL982"/>
      <c r="CM982"/>
      <c r="CN982"/>
      <c r="CO982"/>
      <c r="CP982"/>
    </row>
    <row r="983" spans="1:94" ht="22.5" customHeight="1">
      <c r="A983" s="22">
        <v>44262</v>
      </c>
      <c r="B983" s="3" t="str">
        <f>TEXT(Table1[[#This Row],[Date]],"dddd")</f>
        <v>الأحد</v>
      </c>
      <c r="C983" s="3">
        <f>WEEKNUM(Table1[[#This Row],[Date]],16)</f>
        <v>11</v>
      </c>
      <c r="D983" s="3" t="str">
        <f>TEXT(Table1[[#This Row],[Date]],"mmmm")</f>
        <v>مارس</v>
      </c>
      <c r="E983" s="3" t="str">
        <f>TEXT(Table1[[#This Row],[Date]],"yyyy")</f>
        <v>2021</v>
      </c>
      <c r="F983" s="3" t="s">
        <v>9</v>
      </c>
      <c r="G983" s="3">
        <v>1016</v>
      </c>
      <c r="I983" s="3" t="s">
        <v>96</v>
      </c>
      <c r="J983" s="3">
        <f>IFERROR(VLOOKUP(Table1[[#This Row],[FoamType]],$CB$1:$CC$25,2,FALSE),0)</f>
        <v>200</v>
      </c>
      <c r="K983" s="3">
        <v>20</v>
      </c>
      <c r="L983" s="3">
        <v>9</v>
      </c>
      <c r="M983" s="3">
        <v>9</v>
      </c>
      <c r="Q983" s="15">
        <v>17</v>
      </c>
      <c r="R983" s="3">
        <v>800</v>
      </c>
      <c r="S983" s="3">
        <v>9.1</v>
      </c>
      <c r="T983" s="3">
        <f t="shared" si="132"/>
        <v>1.3104</v>
      </c>
      <c r="U983" s="4">
        <f t="shared" si="133"/>
        <v>1.296</v>
      </c>
      <c r="W983" s="4" t="s">
        <v>4</v>
      </c>
      <c r="X983" s="4">
        <f>IFERROR(   Table1[[#This Row],[البلوكات /م3]]+Table1[[#This Row],[البواقى
 المنصرفه
/م3]]-Table1[[#This Row],[البواقى
/م3]],0)</f>
        <v>2.4399999999999995</v>
      </c>
      <c r="Y983" s="21">
        <f t="shared" si="134"/>
        <v>7.32</v>
      </c>
      <c r="Z983" s="3">
        <v>1</v>
      </c>
      <c r="AA983" s="12">
        <v>2.44</v>
      </c>
      <c r="AB983" s="15">
        <v>17</v>
      </c>
      <c r="AC983" s="20">
        <v>7.32</v>
      </c>
      <c r="AD983" s="9">
        <f>IFERROR((Table1[[#This Row],[إجمالى الإستهلاك
/م3]]-Table1[[#This Row],[الكمية 
المنتجة
/م3
 ]]),0)</f>
        <v>1.1439999999999995</v>
      </c>
      <c r="AE983" s="29">
        <f>IFERROR((Table1[[#This Row],[الهالك
/م3]]/Table1[[#This Row],[إجمالى الإستهلاك
/م3]]),0)</f>
        <v>0.46885245901639333</v>
      </c>
      <c r="AG983" s="5">
        <f>IFERROR((Table1[[#This Row],[عدد
البلوكات]]*0.12),"")</f>
        <v>0.12</v>
      </c>
      <c r="AH98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983" s="59">
        <f>IFERROR(Table1[[#This Row],[Plan Hour]]/Table1[[#This Row],[ساعات
العمل
الفعلية]],0)</f>
        <v>0</v>
      </c>
      <c r="AK983" s="1">
        <f>IFERROR((Table1[[#This Row],[الكمية 
الفعلية
/م3]]-Table1[[#This Row],[الكمية 
المنتجة
/م3
 ]]),"")</f>
        <v>1.4399999999999968E-2</v>
      </c>
      <c r="AU983" s="18"/>
      <c r="AV983" s="18"/>
      <c r="AW983" s="1"/>
      <c r="AX983" s="1"/>
      <c r="AY983" s="1"/>
      <c r="AZ983" s="1"/>
      <c r="BA983" s="1"/>
      <c r="BB983" s="1" t="e">
        <f t="shared" si="135"/>
        <v>#DIV/0!</v>
      </c>
      <c r="BC983" s="1"/>
      <c r="BD983" s="1" t="e">
        <f t="shared" si="137"/>
        <v>#DIV/0!</v>
      </c>
      <c r="BE983" s="1"/>
      <c r="BF983" s="33">
        <f t="shared" si="136"/>
        <v>0</v>
      </c>
      <c r="BG983" s="11" t="e">
        <f t="shared" si="131"/>
        <v>#DIV/0!</v>
      </c>
      <c r="CB983"/>
      <c r="CC983"/>
      <c r="CD983"/>
      <c r="CE983" s="83"/>
      <c r="CF983"/>
      <c r="CG983"/>
      <c r="CH983"/>
      <c r="CI983"/>
      <c r="CJ983"/>
      <c r="CK983"/>
      <c r="CL983"/>
      <c r="CM983"/>
      <c r="CN983"/>
      <c r="CO983"/>
      <c r="CP983"/>
    </row>
    <row r="984" spans="1:94" ht="22.5" customHeight="1">
      <c r="A984" s="22">
        <v>44262</v>
      </c>
      <c r="B984" s="3" t="str">
        <f>TEXT(Table1[[#This Row],[Date]],"dddd")</f>
        <v>الأحد</v>
      </c>
      <c r="C984" s="3">
        <f>WEEKNUM(Table1[[#This Row],[Date]],16)</f>
        <v>11</v>
      </c>
      <c r="D984" s="3" t="str">
        <f>TEXT(Table1[[#This Row],[Date]],"mmmm")</f>
        <v>مارس</v>
      </c>
      <c r="E984" s="3" t="str">
        <f>TEXT(Table1[[#This Row],[Date]],"yyyy")</f>
        <v>2021</v>
      </c>
      <c r="F984" s="3" t="s">
        <v>9</v>
      </c>
      <c r="G984" s="3">
        <v>1095</v>
      </c>
      <c r="I984" s="3" t="s">
        <v>96</v>
      </c>
      <c r="J984" s="3">
        <f>IFERROR(VLOOKUP(Table1[[#This Row],[FoamType]],$CB$1:$CC$25,2,FALSE),0)</f>
        <v>200</v>
      </c>
      <c r="K984" s="3">
        <v>116</v>
      </c>
      <c r="L984" s="3">
        <v>10</v>
      </c>
      <c r="M984" s="3">
        <v>4</v>
      </c>
      <c r="Q984" s="15">
        <v>20</v>
      </c>
      <c r="R984" s="3">
        <v>100</v>
      </c>
      <c r="S984" s="3">
        <v>4.0999999999999996</v>
      </c>
      <c r="T984" s="3">
        <f t="shared" si="132"/>
        <v>0.47559999999999997</v>
      </c>
      <c r="U984" s="4">
        <f t="shared" si="133"/>
        <v>0.46400000000000002</v>
      </c>
      <c r="X984" s="4">
        <f>IFERROR(   Table1[[#This Row],[البلوكات /م3]]+Table1[[#This Row],[البواقى
 المنصرفه
/م3]]-Table1[[#This Row],[البواقى
/م3]],0)</f>
        <v>1.2</v>
      </c>
      <c r="Y984" s="21">
        <f t="shared" si="134"/>
        <v>0</v>
      </c>
      <c r="AA984" s="12">
        <v>2.9</v>
      </c>
      <c r="AB984" s="15">
        <v>20</v>
      </c>
      <c r="AC984" s="20">
        <v>1.7</v>
      </c>
      <c r="AD984" s="9">
        <f>IFERROR((Table1[[#This Row],[إجمالى الإستهلاك
/م3]]-Table1[[#This Row],[الكمية 
المنتجة
/م3
 ]]),0)</f>
        <v>0.73599999999999999</v>
      </c>
      <c r="AE984" s="29">
        <f>IFERROR((Table1[[#This Row],[الهالك
/م3]]/Table1[[#This Row],[إجمالى الإستهلاك
/م3]]),0)</f>
        <v>0.6133333333333334</v>
      </c>
      <c r="AG984" s="5">
        <f>IFERROR((Table1[[#This Row],[عدد
البلوكات]]*0.12),"")</f>
        <v>0</v>
      </c>
      <c r="AH98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</v>
      </c>
      <c r="AJ984" s="59">
        <f>IFERROR(Table1[[#This Row],[Plan Hour]]/Table1[[#This Row],[ساعات
العمل
الفعلية]],0)</f>
        <v>0</v>
      </c>
      <c r="AK984" s="1">
        <f>IFERROR((Table1[[#This Row],[الكمية 
الفعلية
/م3]]-Table1[[#This Row],[الكمية 
المنتجة
/م3
 ]]),"")</f>
        <v>1.1599999999999944E-2</v>
      </c>
      <c r="AU984" s="18"/>
      <c r="AV984" s="18"/>
      <c r="AW984" s="1"/>
      <c r="AX984" s="1"/>
      <c r="AY984" s="1"/>
      <c r="AZ984" s="1"/>
      <c r="BA984" s="1"/>
      <c r="BB984" s="1" t="e">
        <f t="shared" si="135"/>
        <v>#DIV/0!</v>
      </c>
      <c r="BC984" s="1"/>
      <c r="BD984" s="1" t="e">
        <f t="shared" si="137"/>
        <v>#DIV/0!</v>
      </c>
      <c r="BE984" s="1"/>
      <c r="BF984" s="33">
        <f t="shared" si="136"/>
        <v>0</v>
      </c>
      <c r="BG984" s="11" t="e">
        <f t="shared" si="131"/>
        <v>#DIV/0!</v>
      </c>
      <c r="CB984"/>
      <c r="CC984"/>
      <c r="CD984"/>
      <c r="CE984" s="83"/>
      <c r="CF984"/>
      <c r="CG984"/>
      <c r="CH984"/>
      <c r="CI984"/>
      <c r="CJ984"/>
      <c r="CK984"/>
      <c r="CL984"/>
      <c r="CM984"/>
      <c r="CN984"/>
      <c r="CO984"/>
      <c r="CP984"/>
    </row>
    <row r="985" spans="1:94" ht="22.5" customHeight="1">
      <c r="A985" s="22">
        <v>44262</v>
      </c>
      <c r="B985" s="3" t="str">
        <f>TEXT(Table1[[#This Row],[Date]],"dddd")</f>
        <v>الأحد</v>
      </c>
      <c r="C985" s="3">
        <f>WEEKNUM(Table1[[#This Row],[Date]],16)</f>
        <v>11</v>
      </c>
      <c r="D985" s="3" t="str">
        <f>TEXT(Table1[[#This Row],[Date]],"mmmm")</f>
        <v>مارس</v>
      </c>
      <c r="E985" s="3" t="str">
        <f>TEXT(Table1[[#This Row],[Date]],"yyyy")</f>
        <v>2021</v>
      </c>
      <c r="F985" s="3" t="s">
        <v>9</v>
      </c>
      <c r="G985" s="3">
        <v>973</v>
      </c>
      <c r="I985" s="3" t="s">
        <v>255</v>
      </c>
      <c r="J985" s="3">
        <f>IFERROR(VLOOKUP(Table1[[#This Row],[FoamType]],$CB$1:$CC$25,2,FALSE),0)</f>
        <v>3.6</v>
      </c>
      <c r="K985" s="3">
        <v>40</v>
      </c>
      <c r="L985" s="3">
        <v>40</v>
      </c>
      <c r="M985" s="3">
        <v>39</v>
      </c>
      <c r="Q985" s="15">
        <v>25</v>
      </c>
      <c r="R985" s="3">
        <v>424</v>
      </c>
      <c r="S985" s="3">
        <v>39</v>
      </c>
      <c r="T985" s="3">
        <f t="shared" si="132"/>
        <v>26.457599999999999</v>
      </c>
      <c r="U985" s="4">
        <f t="shared" si="133"/>
        <v>26.457599999999999</v>
      </c>
      <c r="W985" s="4" t="s">
        <v>45</v>
      </c>
      <c r="X985" s="4">
        <f>IFERROR(   Table1[[#This Row],[البلوكات /م3]]+Table1[[#This Row],[البواقى
 المنصرفه
/م3]]-Table1[[#This Row],[البواقى
/م3]],0)</f>
        <v>30.78</v>
      </c>
      <c r="Y985" s="21">
        <f t="shared" si="134"/>
        <v>29.28</v>
      </c>
      <c r="Z985" s="3">
        <v>4</v>
      </c>
      <c r="AA985" s="12">
        <v>21.5</v>
      </c>
      <c r="AB985" s="15" t="s">
        <v>45</v>
      </c>
      <c r="AC985" s="20">
        <v>20</v>
      </c>
      <c r="AD985" s="9">
        <f>IFERROR((Table1[[#This Row],[إجمالى الإستهلاك
/م3]]-Table1[[#This Row],[الكمية 
المنتجة
/م3
 ]]),0)</f>
        <v>4.3224000000000018</v>
      </c>
      <c r="AE985" s="29">
        <f>IFERROR((Table1[[#This Row],[الهالك
/م3]]/Table1[[#This Row],[إجمالى الإستهلاك
/م3]]),0)</f>
        <v>0.14042884990253415</v>
      </c>
      <c r="AG985" s="5">
        <f>IFERROR((Table1[[#This Row],[عدد
البلوكات]]*0.12),"")</f>
        <v>0.48</v>
      </c>
      <c r="AH98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7.3493333333333331</v>
      </c>
      <c r="AJ985" s="59">
        <f>IFERROR(Table1[[#This Row],[Plan Hour]]/Table1[[#This Row],[ساعات
العمل
الفعلية]],0)</f>
        <v>0</v>
      </c>
      <c r="AK985" s="1">
        <f>IFERROR((Table1[[#This Row],[الكمية 
الفعلية
/م3]]-Table1[[#This Row],[الكمية 
المنتجة
/م3
 ]]),"")</f>
        <v>0</v>
      </c>
      <c r="AU985" s="18"/>
      <c r="AV985" s="18"/>
      <c r="AW985" s="1"/>
      <c r="AX985" s="1"/>
      <c r="AY985" s="1"/>
      <c r="AZ985" s="1"/>
      <c r="BA985" s="1"/>
      <c r="BB985" s="1" t="e">
        <f t="shared" si="135"/>
        <v>#DIV/0!</v>
      </c>
      <c r="BC985" s="1"/>
      <c r="BD985" s="1" t="e">
        <f t="shared" si="137"/>
        <v>#DIV/0!</v>
      </c>
      <c r="BE985" s="1"/>
      <c r="BF985" s="33">
        <f t="shared" si="136"/>
        <v>0</v>
      </c>
      <c r="BG985" s="11" t="e">
        <f t="shared" si="131"/>
        <v>#DIV/0!</v>
      </c>
      <c r="CB985"/>
      <c r="CC985"/>
      <c r="CD985"/>
      <c r="CE985" s="83"/>
      <c r="CF985"/>
      <c r="CG985"/>
      <c r="CH985"/>
      <c r="CI985"/>
      <c r="CJ985"/>
      <c r="CK985"/>
      <c r="CL985"/>
      <c r="CM985"/>
      <c r="CN985"/>
      <c r="CO985"/>
      <c r="CP985"/>
    </row>
    <row r="986" spans="1:94" ht="22.5" customHeight="1">
      <c r="A986" s="22">
        <v>44262</v>
      </c>
      <c r="B986" s="3" t="str">
        <f>TEXT(Table1[[#This Row],[Date]],"dddd")</f>
        <v>الأحد</v>
      </c>
      <c r="C986" s="3">
        <f>WEEKNUM(Table1[[#This Row],[Date]],16)</f>
        <v>11</v>
      </c>
      <c r="D986" s="3" t="str">
        <f>TEXT(Table1[[#This Row],[Date]],"mmmm")</f>
        <v>مارس</v>
      </c>
      <c r="E986" s="3" t="str">
        <f>TEXT(Table1[[#This Row],[Date]],"yyyy")</f>
        <v>2021</v>
      </c>
      <c r="F986" s="3" t="s">
        <v>9</v>
      </c>
      <c r="G986" s="3">
        <v>1085</v>
      </c>
      <c r="I986" s="3" t="s">
        <v>255</v>
      </c>
      <c r="J986" s="3">
        <f>IFERROR(VLOOKUP(Table1[[#This Row],[FoamType]],$CB$1:$CC$25,2,FALSE),0)</f>
        <v>3.6</v>
      </c>
      <c r="K986" s="3">
        <v>40</v>
      </c>
      <c r="L986" s="3">
        <v>20</v>
      </c>
      <c r="M986" s="3">
        <v>39</v>
      </c>
      <c r="Q986" s="15">
        <v>25</v>
      </c>
      <c r="R986" s="3">
        <v>8</v>
      </c>
      <c r="S986" s="3">
        <v>39</v>
      </c>
      <c r="T986" s="3">
        <f t="shared" si="132"/>
        <v>0.24959999999999999</v>
      </c>
      <c r="U986" s="4">
        <f t="shared" si="133"/>
        <v>0.24959999999999999</v>
      </c>
      <c r="X986" s="4">
        <f>IFERROR(   Table1[[#This Row],[البلوكات /م3]]+Table1[[#This Row],[البواقى
 المنصرفه
/م3]]-Table1[[#This Row],[البواقى
/م3]],0)</f>
        <v>0</v>
      </c>
      <c r="Y986" s="21">
        <f t="shared" si="134"/>
        <v>0</v>
      </c>
      <c r="AB986" s="15"/>
      <c r="AD986" s="9">
        <f>IFERROR((Table1[[#This Row],[إجمالى الإستهلاك
/م3]]-Table1[[#This Row],[الكمية 
المنتجة
/م3
 ]]),0)</f>
        <v>-0.24959999999999999</v>
      </c>
      <c r="AE986" s="29">
        <f>IFERROR((Table1[[#This Row],[الهالك
/م3]]/Table1[[#This Row],[إجمالى الإستهلاك
/م3]]),0)</f>
        <v>0</v>
      </c>
      <c r="AG986" s="5">
        <f>IFERROR((Table1[[#This Row],[عدد
البلوكات]]*0.12),"")</f>
        <v>0</v>
      </c>
      <c r="AH98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6.933333333333333E-2</v>
      </c>
      <c r="AJ986" s="59">
        <f>IFERROR(Table1[[#This Row],[Plan Hour]]/Table1[[#This Row],[ساعات
العمل
الفعلية]],0)</f>
        <v>0</v>
      </c>
      <c r="AK986" s="1">
        <f>IFERROR((Table1[[#This Row],[الكمية 
الفعلية
/م3]]-Table1[[#This Row],[الكمية 
المنتجة
/م3
 ]]),"")</f>
        <v>0</v>
      </c>
      <c r="AU986" s="18"/>
      <c r="AV986" s="18"/>
      <c r="AW986" s="1"/>
      <c r="AX986" s="1"/>
      <c r="AY986" s="1"/>
      <c r="AZ986" s="1"/>
      <c r="BA986" s="1"/>
      <c r="BB986" s="1" t="e">
        <f t="shared" si="135"/>
        <v>#DIV/0!</v>
      </c>
      <c r="BC986" s="1"/>
      <c r="BD986" s="1" t="e">
        <f t="shared" si="137"/>
        <v>#DIV/0!</v>
      </c>
      <c r="BE986" s="1"/>
      <c r="BF986" s="33">
        <f t="shared" si="136"/>
        <v>0</v>
      </c>
      <c r="BG986" s="11" t="e">
        <f t="shared" si="131"/>
        <v>#DIV/0!</v>
      </c>
      <c r="CB986"/>
      <c r="CC986"/>
      <c r="CD986"/>
      <c r="CE986" s="83"/>
      <c r="CF986"/>
      <c r="CG986"/>
      <c r="CH986"/>
      <c r="CI986"/>
      <c r="CJ986"/>
      <c r="CK986"/>
      <c r="CL986"/>
      <c r="CM986"/>
      <c r="CN986"/>
      <c r="CO986"/>
      <c r="CP986"/>
    </row>
    <row r="987" spans="1:94" ht="22.5" customHeight="1">
      <c r="A987" s="22">
        <v>44262</v>
      </c>
      <c r="B987" s="3" t="str">
        <f>TEXT(Table1[[#This Row],[Date]],"dddd")</f>
        <v>الأحد</v>
      </c>
      <c r="C987" s="3">
        <f>WEEKNUM(Table1[[#This Row],[Date]],16)</f>
        <v>11</v>
      </c>
      <c r="D987" s="3" t="str">
        <f>TEXT(Table1[[#This Row],[Date]],"mmmm")</f>
        <v>مارس</v>
      </c>
      <c r="E987" s="3" t="str">
        <f>TEXT(Table1[[#This Row],[Date]],"yyyy")</f>
        <v>2021</v>
      </c>
      <c r="F987" s="3" t="s">
        <v>9</v>
      </c>
      <c r="G987" s="3">
        <v>1085</v>
      </c>
      <c r="I987" s="3" t="s">
        <v>255</v>
      </c>
      <c r="J987" s="3">
        <f>IFERROR(VLOOKUP(Table1[[#This Row],[FoamType]],$CB$1:$CC$25,2,FALSE),0)</f>
        <v>3.6</v>
      </c>
      <c r="K987" s="3">
        <v>40</v>
      </c>
      <c r="L987" s="3">
        <v>30</v>
      </c>
      <c r="M987" s="3">
        <v>39</v>
      </c>
      <c r="Q987" s="15">
        <v>25</v>
      </c>
      <c r="R987" s="3">
        <v>60</v>
      </c>
      <c r="S987" s="3">
        <v>39</v>
      </c>
      <c r="T987" s="3">
        <f t="shared" si="132"/>
        <v>2.8079999999999998</v>
      </c>
      <c r="U987" s="4">
        <f t="shared" si="133"/>
        <v>2.8079999999999998</v>
      </c>
      <c r="X987" s="4">
        <f>IFERROR(   Table1[[#This Row],[البلوكات /م3]]+Table1[[#This Row],[البواقى
 المنصرفه
/م3]]-Table1[[#This Row],[البواقى
/م3]],0)</f>
        <v>0</v>
      </c>
      <c r="Y987" s="21">
        <f t="shared" si="134"/>
        <v>0</v>
      </c>
      <c r="AB987" s="15"/>
      <c r="AD987" s="9">
        <f>IFERROR((Table1[[#This Row],[إجمالى الإستهلاك
/م3]]-Table1[[#This Row],[الكمية 
المنتجة
/م3
 ]]),0)</f>
        <v>-2.8079999999999998</v>
      </c>
      <c r="AE987" s="29">
        <f>IFERROR((Table1[[#This Row],[الهالك
/م3]]/Table1[[#This Row],[إجمالى الإستهلاك
/م3]]),0)</f>
        <v>0</v>
      </c>
      <c r="AG987" s="5">
        <f>IFERROR((Table1[[#This Row],[عدد
البلوكات]]*0.12),"")</f>
        <v>0</v>
      </c>
      <c r="AH98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0.77999999999999992</v>
      </c>
      <c r="AJ987" s="59">
        <f>IFERROR(Table1[[#This Row],[Plan Hour]]/Table1[[#This Row],[ساعات
العمل
الفعلية]],0)</f>
        <v>0</v>
      </c>
      <c r="AK987" s="1">
        <f>IFERROR((Table1[[#This Row],[الكمية 
الفعلية
/م3]]-Table1[[#This Row],[الكمية 
المنتجة
/م3
 ]]),"")</f>
        <v>0</v>
      </c>
      <c r="AU987" s="18"/>
      <c r="AV987" s="18"/>
      <c r="AW987" s="1"/>
      <c r="AX987" s="1"/>
      <c r="AY987" s="1"/>
      <c r="AZ987" s="1"/>
      <c r="BA987" s="1"/>
      <c r="BB987" s="1" t="e">
        <f t="shared" si="135"/>
        <v>#DIV/0!</v>
      </c>
      <c r="BC987" s="1"/>
      <c r="BD987" s="1" t="e">
        <f t="shared" si="137"/>
        <v>#DIV/0!</v>
      </c>
      <c r="BE987" s="1"/>
      <c r="BF987" s="33">
        <f t="shared" si="136"/>
        <v>0</v>
      </c>
      <c r="BG987" s="11" t="e">
        <f t="shared" ref="BG987:BG1050" si="138">(BD987*BE987)/7.32</f>
        <v>#DIV/0!</v>
      </c>
      <c r="CB987"/>
      <c r="CC987"/>
      <c r="CD987"/>
      <c r="CE987" s="83"/>
      <c r="CF987"/>
      <c r="CG987"/>
      <c r="CH987"/>
      <c r="CI987"/>
      <c r="CJ987"/>
      <c r="CK987"/>
      <c r="CL987"/>
      <c r="CM987"/>
      <c r="CN987"/>
      <c r="CO987"/>
      <c r="CP987"/>
    </row>
    <row r="988" spans="1:94" ht="22.5" customHeight="1">
      <c r="A988" s="22">
        <v>44262</v>
      </c>
      <c r="B988" s="3" t="str">
        <f>TEXT(Table1[[#This Row],[Date]],"dddd")</f>
        <v>الأحد</v>
      </c>
      <c r="C988" s="3">
        <f>WEEKNUM(Table1[[#This Row],[Date]],16)</f>
        <v>11</v>
      </c>
      <c r="D988" s="3" t="str">
        <f>TEXT(Table1[[#This Row],[Date]],"mmmm")</f>
        <v>مارس</v>
      </c>
      <c r="E988" s="3" t="str">
        <f>TEXT(Table1[[#This Row],[Date]],"yyyy")</f>
        <v>2021</v>
      </c>
      <c r="F988" s="3" t="s">
        <v>9</v>
      </c>
      <c r="G988" s="3">
        <v>950</v>
      </c>
      <c r="I988" s="3" t="s">
        <v>92</v>
      </c>
      <c r="J988" s="3">
        <f>IFERROR(VLOOKUP(Table1[[#This Row],[FoamType]],$CB$1:$CC$25,2,FALSE),0)</f>
        <v>0.6</v>
      </c>
      <c r="K988" s="3">
        <v>62.5</v>
      </c>
      <c r="L988" s="3">
        <v>5</v>
      </c>
      <c r="M988" s="3">
        <v>3</v>
      </c>
      <c r="Q988" s="15">
        <v>35</v>
      </c>
      <c r="S988" s="3">
        <v>3.1</v>
      </c>
      <c r="T988" s="3">
        <v>1.9</v>
      </c>
      <c r="U988" s="4">
        <v>1.67</v>
      </c>
      <c r="X988" s="4">
        <f>IFERROR(   Table1[[#This Row],[البلوكات /م3]]+Table1[[#This Row],[البواقى
 المنصرفه
/م3]]-Table1[[#This Row],[البواقى
/م3]],0)</f>
        <v>1.67</v>
      </c>
      <c r="Y988" s="21">
        <f t="shared" si="134"/>
        <v>0</v>
      </c>
      <c r="AA988" s="12">
        <v>1.67</v>
      </c>
      <c r="AB988" s="15">
        <v>35</v>
      </c>
      <c r="AC988" s="20">
        <v>0</v>
      </c>
      <c r="AD988" s="9">
        <f>IFERROR((Table1[[#This Row],[إجمالى الإستهلاك
/م3]]-Table1[[#This Row],[الكمية 
المنتجة
/م3
 ]]),0)</f>
        <v>0</v>
      </c>
      <c r="AE988" s="29">
        <f>IFERROR((Table1[[#This Row],[الهالك
/م3]]/Table1[[#This Row],[إجمالى الإستهلاك
/م3]]),0)</f>
        <v>0</v>
      </c>
      <c r="AG988" s="5">
        <f>IFERROR((Table1[[#This Row],[عدد
البلوكات]]*0.12),"")</f>
        <v>0</v>
      </c>
      <c r="AH98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2.7833333333333332</v>
      </c>
      <c r="AJ988" s="59">
        <f>IFERROR(Table1[[#This Row],[Plan Hour]]/Table1[[#This Row],[ساعات
العمل
الفعلية]],0)</f>
        <v>0</v>
      </c>
      <c r="AK988" s="1">
        <f>IFERROR((Table1[[#This Row],[الكمية 
الفعلية
/م3]]-Table1[[#This Row],[الكمية 
المنتجة
/م3
 ]]),"")</f>
        <v>0.22999999999999998</v>
      </c>
      <c r="AU988" s="18"/>
      <c r="AV988" s="18"/>
      <c r="AW988" s="1"/>
      <c r="AX988" s="1"/>
      <c r="AY988" s="1"/>
      <c r="AZ988" s="1"/>
      <c r="BA988" s="1"/>
      <c r="BB988" s="1" t="e">
        <f t="shared" si="135"/>
        <v>#DIV/0!</v>
      </c>
      <c r="BC988" s="1"/>
      <c r="BD988" s="1" t="e">
        <f t="shared" si="137"/>
        <v>#DIV/0!</v>
      </c>
      <c r="BE988" s="1"/>
      <c r="BF988" s="33">
        <f t="shared" si="136"/>
        <v>0</v>
      </c>
      <c r="BG988" s="11" t="e">
        <f t="shared" si="138"/>
        <v>#DIV/0!</v>
      </c>
      <c r="CB988"/>
      <c r="CC988"/>
      <c r="CD988"/>
      <c r="CE988" s="83"/>
      <c r="CF988"/>
      <c r="CG988"/>
      <c r="CH988"/>
      <c r="CI988"/>
      <c r="CJ988"/>
      <c r="CK988"/>
      <c r="CL988"/>
      <c r="CM988"/>
      <c r="CN988"/>
      <c r="CO988"/>
      <c r="CP988"/>
    </row>
    <row r="989" spans="1:94" ht="22.5" customHeight="1">
      <c r="A989" s="22">
        <v>44262</v>
      </c>
      <c r="B989" s="3" t="str">
        <f>TEXT(Table1[[#This Row],[Date]],"dddd")</f>
        <v>الأحد</v>
      </c>
      <c r="C989" s="3">
        <f>WEEKNUM(Table1[[#This Row],[Date]],16)</f>
        <v>11</v>
      </c>
      <c r="D989" s="3" t="str">
        <f>TEXT(Table1[[#This Row],[Date]],"mmmm")</f>
        <v>مارس</v>
      </c>
      <c r="E989" s="3" t="str">
        <f>TEXT(Table1[[#This Row],[Date]],"yyyy")</f>
        <v>2021</v>
      </c>
      <c r="F989" s="3" t="s">
        <v>9</v>
      </c>
      <c r="G989" s="3">
        <v>871</v>
      </c>
      <c r="I989" s="3" t="s">
        <v>92</v>
      </c>
      <c r="J989" s="3">
        <f>IFERROR(VLOOKUP(Table1[[#This Row],[FoamType]],$CB$1:$CC$25,2,FALSE),0)</f>
        <v>0.6</v>
      </c>
      <c r="K989" s="3">
        <v>46</v>
      </c>
      <c r="L989" s="3">
        <v>34</v>
      </c>
      <c r="M989" s="3">
        <v>2</v>
      </c>
      <c r="Q989" s="15">
        <v>12</v>
      </c>
      <c r="R989" s="3">
        <v>2450</v>
      </c>
      <c r="S989" s="3">
        <v>2.1</v>
      </c>
      <c r="T989" s="3">
        <f t="shared" si="132"/>
        <v>8.04678</v>
      </c>
      <c r="U989" s="4">
        <f t="shared" si="133"/>
        <v>7.6635999999999997</v>
      </c>
      <c r="W989" s="4">
        <v>12</v>
      </c>
      <c r="X989" s="4">
        <f>IFERROR(   Table1[[#This Row],[البلوكات /م3]]+Table1[[#This Row],[البواقى
 المنصرفه
/م3]]-Table1[[#This Row],[البواقى
/م3]],0)</f>
        <v>7.7200000000000006</v>
      </c>
      <c r="Y989" s="21">
        <f t="shared" si="134"/>
        <v>7.32</v>
      </c>
      <c r="Z989" s="3">
        <v>1</v>
      </c>
      <c r="AA989" s="12">
        <v>2.4</v>
      </c>
      <c r="AB989" s="15">
        <v>12</v>
      </c>
      <c r="AC989" s="20">
        <v>2</v>
      </c>
      <c r="AD989" s="9">
        <f>IFERROR((Table1[[#This Row],[إجمالى الإستهلاك
/م3]]-Table1[[#This Row],[الكمية 
المنتجة
/م3
 ]]),0)</f>
        <v>5.6400000000000894E-2</v>
      </c>
      <c r="AE989" s="29">
        <f>IFERROR((Table1[[#This Row],[الهالك
/م3]]/Table1[[#This Row],[إجمالى الإستهلاك
/م3]]),0)</f>
        <v>7.3056994818654006E-3</v>
      </c>
      <c r="AG989" s="5">
        <f>IFERROR((Table1[[#This Row],[عدد
البلوكات]]*0.12),"")</f>
        <v>0.12</v>
      </c>
      <c r="AH98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12.772666666666666</v>
      </c>
      <c r="AJ989" s="59">
        <f>IFERROR(Table1[[#This Row],[Plan Hour]]/Table1[[#This Row],[ساعات
العمل
الفعلية]],0)</f>
        <v>0</v>
      </c>
      <c r="AK989" s="1">
        <f>IFERROR((Table1[[#This Row],[الكمية 
الفعلية
/م3]]-Table1[[#This Row],[الكمية 
المنتجة
/م3
 ]]),"")</f>
        <v>0.3831800000000003</v>
      </c>
      <c r="AU989" s="18"/>
      <c r="AV989" s="18"/>
      <c r="AW989" s="1"/>
      <c r="AX989" s="1"/>
      <c r="AY989" s="1"/>
      <c r="AZ989" s="1"/>
      <c r="BA989" s="1"/>
      <c r="BB989" s="1" t="e">
        <f t="shared" si="135"/>
        <v>#DIV/0!</v>
      </c>
      <c r="BC989" s="1"/>
      <c r="BD989" s="1" t="e">
        <f t="shared" si="137"/>
        <v>#DIV/0!</v>
      </c>
      <c r="BE989" s="1"/>
      <c r="BF989" s="33">
        <f t="shared" si="136"/>
        <v>0</v>
      </c>
      <c r="BG989" s="11" t="e">
        <f t="shared" si="138"/>
        <v>#DIV/0!</v>
      </c>
      <c r="CB989"/>
      <c r="CC989"/>
      <c r="CD989"/>
      <c r="CE989" s="83"/>
      <c r="CF989"/>
      <c r="CG989"/>
      <c r="CH989"/>
      <c r="CI989"/>
      <c r="CJ989"/>
      <c r="CK989"/>
      <c r="CL989"/>
      <c r="CM989"/>
      <c r="CN989"/>
      <c r="CO989"/>
      <c r="CP989"/>
    </row>
    <row r="990" spans="1:94" ht="22.5" customHeight="1">
      <c r="A990" s="22">
        <v>44262</v>
      </c>
      <c r="B990" s="3" t="str">
        <f>TEXT(Table1[[#This Row],[Date]],"dddd")</f>
        <v>الأحد</v>
      </c>
      <c r="C990" s="3">
        <f>WEEKNUM(Table1[[#This Row],[Date]],16)</f>
        <v>11</v>
      </c>
      <c r="D990" s="3" t="str">
        <f>TEXT(Table1[[#This Row],[Date]],"mmmm")</f>
        <v>مارس</v>
      </c>
      <c r="E990" s="3" t="str">
        <f>TEXT(Table1[[#This Row],[Date]],"yyyy")</f>
        <v>2021</v>
      </c>
      <c r="F990" s="3" t="s">
        <v>9</v>
      </c>
      <c r="G990" s="3">
        <v>921</v>
      </c>
      <c r="I990" s="3" t="s">
        <v>92</v>
      </c>
      <c r="J990" s="3">
        <f>IFERROR(VLOOKUP(Table1[[#This Row],[FoamType]],$CB$1:$CC$25,2,FALSE),0)</f>
        <v>0.6</v>
      </c>
      <c r="K990" s="3">
        <v>58.5</v>
      </c>
      <c r="L990" s="3">
        <v>53.5</v>
      </c>
      <c r="M990" s="3">
        <v>5</v>
      </c>
      <c r="Q990" s="15">
        <v>10</v>
      </c>
      <c r="R990" s="3">
        <v>400</v>
      </c>
      <c r="S990" s="3">
        <v>5.2</v>
      </c>
      <c r="T990" s="3">
        <f t="shared" si="132"/>
        <v>6.5098799999999999</v>
      </c>
      <c r="U990" s="4">
        <f t="shared" si="133"/>
        <v>6.2595000000000001</v>
      </c>
      <c r="X990" s="4">
        <f>IFERROR(   Table1[[#This Row],[البلوكات /م3]]+Table1[[#This Row],[البواقى
 المنصرفه
/م3]]-Table1[[#This Row],[البواقى
/م3]],0)</f>
        <v>20.6</v>
      </c>
      <c r="Y990" s="21">
        <f t="shared" si="134"/>
        <v>0</v>
      </c>
      <c r="AA990" s="12">
        <v>20.6</v>
      </c>
      <c r="AB990" s="15">
        <v>10</v>
      </c>
      <c r="AC990" s="20">
        <v>0</v>
      </c>
      <c r="AD990" s="9">
        <f>IFERROR((Table1[[#This Row],[إجمالى الإستهلاك
/م3]]-Table1[[#This Row],[الكمية 
المنتجة
/م3
 ]]),0)</f>
        <v>14.340500000000002</v>
      </c>
      <c r="AE990" s="29">
        <f>IFERROR((Table1[[#This Row],[الهالك
/م3]]/Table1[[#This Row],[إجمالى الإستهلاك
/م3]]),0)</f>
        <v>0.69614077669902918</v>
      </c>
      <c r="AG990" s="5">
        <f>IFERROR((Table1[[#This Row],[عدد
البلوكات]]*0.12),"")</f>
        <v>0</v>
      </c>
      <c r="AH99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10.432500000000001</v>
      </c>
      <c r="AJ990" s="59">
        <f>IFERROR(Table1[[#This Row],[Plan Hour]]/Table1[[#This Row],[ساعات
العمل
الفعلية]],0)</f>
        <v>0</v>
      </c>
      <c r="AK990" s="1">
        <f>IFERROR((Table1[[#This Row],[الكمية 
الفعلية
/م3]]-Table1[[#This Row],[الكمية 
المنتجة
/م3
 ]]),"")</f>
        <v>0.25037999999999982</v>
      </c>
      <c r="AU990" s="18"/>
      <c r="AV990" s="18"/>
      <c r="AW990" s="1"/>
      <c r="AX990" s="1"/>
      <c r="AY990" s="1"/>
      <c r="AZ990" s="1"/>
      <c r="BA990" s="1"/>
      <c r="BB990" s="1" t="e">
        <f t="shared" si="135"/>
        <v>#DIV/0!</v>
      </c>
      <c r="BC990" s="1"/>
      <c r="BD990" s="1" t="e">
        <f t="shared" si="137"/>
        <v>#DIV/0!</v>
      </c>
      <c r="BE990" s="1"/>
      <c r="BF990" s="33">
        <f t="shared" si="136"/>
        <v>0</v>
      </c>
      <c r="BG990" s="11" t="e">
        <f t="shared" si="138"/>
        <v>#DIV/0!</v>
      </c>
      <c r="CB990"/>
      <c r="CC990"/>
      <c r="CD990"/>
      <c r="CE990" s="83"/>
      <c r="CF990"/>
      <c r="CG990"/>
      <c r="CH990"/>
      <c r="CI990"/>
      <c r="CJ990"/>
      <c r="CK990"/>
      <c r="CL990"/>
      <c r="CM990"/>
      <c r="CN990"/>
      <c r="CO990"/>
      <c r="CP990"/>
    </row>
    <row r="991" spans="1:94" ht="22.5" customHeight="1">
      <c r="A991" s="22">
        <v>44262</v>
      </c>
      <c r="B991" s="3" t="str">
        <f>TEXT(Table1[[#This Row],[Date]],"dddd")</f>
        <v>الأحد</v>
      </c>
      <c r="C991" s="3">
        <f>WEEKNUM(Table1[[#This Row],[Date]],16)</f>
        <v>11</v>
      </c>
      <c r="D991" s="3" t="str">
        <f>TEXT(Table1[[#This Row],[Date]],"mmmm")</f>
        <v>مارس</v>
      </c>
      <c r="E991" s="3" t="str">
        <f>TEXT(Table1[[#This Row],[Date]],"yyyy")</f>
        <v>2021</v>
      </c>
      <c r="F991" s="3" t="s">
        <v>9</v>
      </c>
      <c r="G991" s="3">
        <v>921</v>
      </c>
      <c r="I991" s="3" t="s">
        <v>92</v>
      </c>
      <c r="J991" s="3">
        <f>IFERROR(VLOOKUP(Table1[[#This Row],[FoamType]],$CB$1:$CC$25,2,FALSE),0)</f>
        <v>0.6</v>
      </c>
      <c r="K991" s="3">
        <v>58.5</v>
      </c>
      <c r="L991" s="3">
        <v>53.5</v>
      </c>
      <c r="M991" s="3">
        <v>3</v>
      </c>
      <c r="Q991" s="15">
        <v>10</v>
      </c>
      <c r="R991" s="3">
        <v>400</v>
      </c>
      <c r="S991" s="3">
        <v>3.2</v>
      </c>
      <c r="T991" s="3">
        <f t="shared" si="132"/>
        <v>4.0060799999999999</v>
      </c>
      <c r="U991" s="4">
        <f t="shared" si="133"/>
        <v>3.7557</v>
      </c>
      <c r="X991" s="4">
        <f>IFERROR(   Table1[[#This Row],[البلوكات /م3]]+Table1[[#This Row],[البواقى
 المنصرفه
/م3]]-Table1[[#This Row],[البواقى
/م3]],0)</f>
        <v>0</v>
      </c>
      <c r="Y991" s="21">
        <f t="shared" si="134"/>
        <v>0</v>
      </c>
      <c r="AB991" s="15"/>
      <c r="AD991" s="9">
        <f>IFERROR((Table1[[#This Row],[إجمالى الإستهلاك
/م3]]-Table1[[#This Row],[الكمية 
المنتجة
/م3
 ]]),0)</f>
        <v>-3.7557</v>
      </c>
      <c r="AE991" s="29">
        <f>IFERROR((Table1[[#This Row],[الهالك
/م3]]/Table1[[#This Row],[إجمالى الإستهلاك
/م3]]),0)</f>
        <v>0</v>
      </c>
      <c r="AG991" s="5">
        <f>IFERROR((Table1[[#This Row],[عدد
البلوكات]]*0.12),"")</f>
        <v>0</v>
      </c>
      <c r="AH99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6.2595000000000001</v>
      </c>
      <c r="AJ991" s="59">
        <f>IFERROR(Table1[[#This Row],[Plan Hour]]/Table1[[#This Row],[ساعات
العمل
الفعلية]],0)</f>
        <v>0</v>
      </c>
      <c r="AK991" s="1">
        <f>IFERROR((Table1[[#This Row],[الكمية 
الفعلية
/م3]]-Table1[[#This Row],[الكمية 
المنتجة
/م3
 ]]),"")</f>
        <v>0.25037999999999982</v>
      </c>
      <c r="AU991" s="18"/>
      <c r="AV991" s="18"/>
      <c r="AW991" s="1"/>
      <c r="AX991" s="1"/>
      <c r="AY991" s="1"/>
      <c r="AZ991" s="1"/>
      <c r="BA991" s="1"/>
      <c r="BB991" s="1" t="e">
        <f t="shared" si="135"/>
        <v>#DIV/0!</v>
      </c>
      <c r="BC991" s="1"/>
      <c r="BD991" s="1" t="e">
        <f t="shared" si="137"/>
        <v>#DIV/0!</v>
      </c>
      <c r="BE991" s="1"/>
      <c r="BF991" s="33">
        <f t="shared" si="136"/>
        <v>0</v>
      </c>
      <c r="BG991" s="11" t="e">
        <f t="shared" si="138"/>
        <v>#DIV/0!</v>
      </c>
      <c r="CB991"/>
      <c r="CC991"/>
      <c r="CD991"/>
      <c r="CE991" s="83"/>
      <c r="CF991"/>
      <c r="CG991"/>
      <c r="CH991"/>
      <c r="CI991"/>
      <c r="CJ991"/>
      <c r="CK991"/>
      <c r="CL991"/>
      <c r="CM991"/>
      <c r="CN991"/>
      <c r="CO991"/>
      <c r="CP991"/>
    </row>
    <row r="992" spans="1:94" ht="22.5" customHeight="1">
      <c r="A992" s="22">
        <v>44262</v>
      </c>
      <c r="B992" s="3" t="str">
        <f>TEXT(Table1[[#This Row],[Date]],"dddd")</f>
        <v>الأحد</v>
      </c>
      <c r="C992" s="3">
        <f>WEEKNUM(Table1[[#This Row],[Date]],16)</f>
        <v>11</v>
      </c>
      <c r="D992" s="3" t="str">
        <f>TEXT(Table1[[#This Row],[Date]],"mmmm")</f>
        <v>مارس</v>
      </c>
      <c r="E992" s="3" t="str">
        <f>TEXT(Table1[[#This Row],[Date]],"yyyy")</f>
        <v>2021</v>
      </c>
      <c r="F992" s="3" t="s">
        <v>9</v>
      </c>
      <c r="G992" s="3">
        <v>1034</v>
      </c>
      <c r="I992" s="3" t="s">
        <v>92</v>
      </c>
      <c r="J992" s="3">
        <f>IFERROR(VLOOKUP(Table1[[#This Row],[FoamType]],$CB$1:$CC$25,2,FALSE),0)</f>
        <v>0.6</v>
      </c>
      <c r="K992" s="3">
        <v>98</v>
      </c>
      <c r="L992" s="3">
        <v>10</v>
      </c>
      <c r="M992" s="3">
        <v>2</v>
      </c>
      <c r="Q992" s="15">
        <v>8</v>
      </c>
      <c r="S992" s="3">
        <v>2.2000000000000002</v>
      </c>
      <c r="T992" s="3">
        <v>2.1</v>
      </c>
      <c r="U992" s="4">
        <v>2</v>
      </c>
      <c r="X992" s="4">
        <f>IFERROR(   Table1[[#This Row],[البلوكات /م3]]+Table1[[#This Row],[البواقى
 المنصرفه
/م3]]-Table1[[#This Row],[البواقى
/م3]],0)</f>
        <v>2.5</v>
      </c>
      <c r="Y992" s="21">
        <f t="shared" si="134"/>
        <v>0</v>
      </c>
      <c r="Z992" s="3">
        <v>0</v>
      </c>
      <c r="AA992" s="12">
        <v>2.5</v>
      </c>
      <c r="AB992" s="15">
        <v>10</v>
      </c>
      <c r="AC992" s="20">
        <v>0</v>
      </c>
      <c r="AD992" s="9">
        <f>IFERROR((Table1[[#This Row],[إجمالى الإستهلاك
/م3]]-Table1[[#This Row],[الكمية 
المنتجة
/م3
 ]]),0)</f>
        <v>0.5</v>
      </c>
      <c r="AE992" s="29">
        <f>IFERROR((Table1[[#This Row],[الهالك
/م3]]/Table1[[#This Row],[إجمالى الإستهلاك
/م3]]),0)</f>
        <v>0.2</v>
      </c>
      <c r="AG992" s="5">
        <f>IFERROR((Table1[[#This Row],[عدد
البلوكات]]*0.12),"")</f>
        <v>0</v>
      </c>
      <c r="AH99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3.3333333333333335</v>
      </c>
      <c r="AJ992" s="59">
        <f>IFERROR(Table1[[#This Row],[Plan Hour]]/Table1[[#This Row],[ساعات
العمل
الفعلية]],0)</f>
        <v>0</v>
      </c>
      <c r="AK992" s="1">
        <f>IFERROR((Table1[[#This Row],[الكمية 
الفعلية
/م3]]-Table1[[#This Row],[الكمية 
المنتجة
/م3
 ]]),"")</f>
        <v>0.10000000000000009</v>
      </c>
      <c r="AU992" s="18"/>
      <c r="AV992" s="18"/>
      <c r="AW992" s="1"/>
      <c r="AX992" s="1"/>
      <c r="AY992" s="1"/>
      <c r="AZ992" s="1"/>
      <c r="BA992" s="1"/>
      <c r="BB992" s="1" t="e">
        <f t="shared" si="135"/>
        <v>#DIV/0!</v>
      </c>
      <c r="BC992" s="1"/>
      <c r="BD992" s="1" t="e">
        <f t="shared" si="137"/>
        <v>#DIV/0!</v>
      </c>
      <c r="BE992" s="1"/>
      <c r="BF992" s="33">
        <f t="shared" si="136"/>
        <v>0</v>
      </c>
      <c r="BG992" s="11" t="e">
        <f t="shared" si="138"/>
        <v>#DIV/0!</v>
      </c>
      <c r="CB992"/>
      <c r="CC992"/>
      <c r="CD992"/>
      <c r="CE992" s="83"/>
      <c r="CF992"/>
      <c r="CG992"/>
      <c r="CH992"/>
      <c r="CI992"/>
      <c r="CJ992"/>
      <c r="CK992"/>
      <c r="CL992"/>
      <c r="CM992"/>
      <c r="CN992"/>
      <c r="CO992"/>
      <c r="CP992"/>
    </row>
    <row r="993" spans="1:94" ht="22.5" customHeight="1">
      <c r="A993" s="22">
        <v>44262</v>
      </c>
      <c r="B993" s="3" t="str">
        <f>TEXT(Table1[[#This Row],[Date]],"dddd")</f>
        <v>الأحد</v>
      </c>
      <c r="C993" s="3">
        <f>WEEKNUM(Table1[[#This Row],[Date]],16)</f>
        <v>11</v>
      </c>
      <c r="D993" s="3" t="str">
        <f>TEXT(Table1[[#This Row],[Date]],"mmmm")</f>
        <v>مارس</v>
      </c>
      <c r="E993" s="3" t="str">
        <f>TEXT(Table1[[#This Row],[Date]],"yyyy")</f>
        <v>2021</v>
      </c>
      <c r="F993" s="3" t="s">
        <v>9</v>
      </c>
      <c r="G993" s="3">
        <v>1022</v>
      </c>
      <c r="I993" s="3" t="s">
        <v>92</v>
      </c>
      <c r="J993" s="3">
        <f>IFERROR(VLOOKUP(Table1[[#This Row],[FoamType]],$CB$1:$CC$25,2,FALSE),0)</f>
        <v>0.6</v>
      </c>
      <c r="K993" s="3">
        <v>125</v>
      </c>
      <c r="L993" s="3">
        <v>30</v>
      </c>
      <c r="M993" s="3">
        <v>5</v>
      </c>
      <c r="Q993" s="15" t="s">
        <v>49</v>
      </c>
      <c r="S993" s="3">
        <v>5.0999999999999996</v>
      </c>
      <c r="T993" s="3">
        <v>5.2</v>
      </c>
      <c r="U993" s="4">
        <v>5</v>
      </c>
      <c r="X993" s="4">
        <f>IFERROR(   Table1[[#This Row],[البلوكات /م3]]+Table1[[#This Row],[البواقى
 المنصرفه
/م3]]-Table1[[#This Row],[البواقى
/م3]],0)</f>
        <v>5</v>
      </c>
      <c r="Y993" s="21">
        <f t="shared" si="134"/>
        <v>0</v>
      </c>
      <c r="AA993" s="12">
        <v>5</v>
      </c>
      <c r="AB993" s="15" t="s">
        <v>49</v>
      </c>
      <c r="AC993" s="20">
        <v>0</v>
      </c>
      <c r="AD993" s="9">
        <f>IFERROR((Table1[[#This Row],[إجمالى الإستهلاك
/م3]]-Table1[[#This Row],[الكمية 
المنتجة
/م3
 ]]),0)</f>
        <v>0</v>
      </c>
      <c r="AE993" s="29">
        <f>IFERROR((Table1[[#This Row],[الهالك
/م3]]/Table1[[#This Row],[إجمالى الإستهلاك
/م3]]),0)</f>
        <v>0</v>
      </c>
      <c r="AG993" s="5">
        <f>IFERROR((Table1[[#This Row],[عدد
البلوكات]]*0.12),"")</f>
        <v>0</v>
      </c>
      <c r="AH99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8.3333333333333339</v>
      </c>
      <c r="AJ993" s="59">
        <f>IFERROR(Table1[[#This Row],[Plan Hour]]/Table1[[#This Row],[ساعات
العمل
الفعلية]],0)</f>
        <v>0</v>
      </c>
      <c r="AK993" s="1">
        <f>IFERROR((Table1[[#This Row],[الكمية 
الفعلية
/م3]]-Table1[[#This Row],[الكمية 
المنتجة
/م3
 ]]),"")</f>
        <v>0.20000000000000018</v>
      </c>
      <c r="AU993" s="18"/>
      <c r="AV993" s="18"/>
      <c r="AW993" s="1"/>
      <c r="AX993" s="1"/>
      <c r="AY993" s="1"/>
      <c r="AZ993" s="1"/>
      <c r="BA993" s="1"/>
      <c r="BB993" s="1" t="e">
        <f t="shared" si="135"/>
        <v>#DIV/0!</v>
      </c>
      <c r="BC993" s="1"/>
      <c r="BD993" s="1" t="e">
        <f t="shared" si="137"/>
        <v>#DIV/0!</v>
      </c>
      <c r="BE993" s="1"/>
      <c r="BF993" s="33">
        <f t="shared" si="136"/>
        <v>0</v>
      </c>
      <c r="BG993" s="11" t="e">
        <f t="shared" si="138"/>
        <v>#DIV/0!</v>
      </c>
      <c r="CB993"/>
      <c r="CC993"/>
      <c r="CD993"/>
      <c r="CE993" s="83"/>
      <c r="CF993"/>
      <c r="CG993"/>
      <c r="CH993"/>
      <c r="CI993"/>
      <c r="CJ993"/>
      <c r="CK993"/>
      <c r="CL993"/>
      <c r="CM993"/>
      <c r="CN993"/>
      <c r="CO993"/>
      <c r="CP993"/>
    </row>
    <row r="994" spans="1:94" ht="22.5" customHeight="1">
      <c r="A994" s="22">
        <v>44262</v>
      </c>
      <c r="B994" s="3" t="str">
        <f>TEXT(Table1[[#This Row],[Date]],"dddd")</f>
        <v>الأحد</v>
      </c>
      <c r="C994" s="3">
        <f>WEEKNUM(Table1[[#This Row],[Date]],16)</f>
        <v>11</v>
      </c>
      <c r="D994" s="3" t="str">
        <f>TEXT(Table1[[#This Row],[Date]],"mmmm")</f>
        <v>مارس</v>
      </c>
      <c r="E994" s="3" t="str">
        <f>TEXT(Table1[[#This Row],[Date]],"yyyy")</f>
        <v>2021</v>
      </c>
      <c r="F994" s="3" t="s">
        <v>9</v>
      </c>
      <c r="G994" s="3">
        <v>1022</v>
      </c>
      <c r="I994" s="3" t="s">
        <v>92</v>
      </c>
      <c r="J994" s="3">
        <f>IFERROR(VLOOKUP(Table1[[#This Row],[FoamType]],$CB$1:$CC$25,2,FALSE),0)</f>
        <v>0.6</v>
      </c>
      <c r="K994" s="3">
        <v>125</v>
      </c>
      <c r="L994" s="3">
        <v>20</v>
      </c>
      <c r="M994" s="3">
        <v>5</v>
      </c>
      <c r="Q994" s="15" t="s">
        <v>49</v>
      </c>
      <c r="S994" s="3">
        <v>5.0999999999999996</v>
      </c>
      <c r="T994" s="3">
        <v>5.2</v>
      </c>
      <c r="U994" s="4">
        <v>5</v>
      </c>
      <c r="X994" s="4">
        <f>IFERROR(   Table1[[#This Row],[البلوكات /م3]]+Table1[[#This Row],[البواقى
 المنصرفه
/م3]]-Table1[[#This Row],[البواقى
/م3]],0)</f>
        <v>5</v>
      </c>
      <c r="Y994" s="21">
        <f t="shared" si="134"/>
        <v>0</v>
      </c>
      <c r="AA994" s="12">
        <v>5</v>
      </c>
      <c r="AB994" s="15" t="s">
        <v>49</v>
      </c>
      <c r="AC994" s="20">
        <v>0</v>
      </c>
      <c r="AD994" s="9">
        <f>IFERROR((Table1[[#This Row],[إجمالى الإستهلاك
/م3]]-Table1[[#This Row],[الكمية 
المنتجة
/م3
 ]]),0)</f>
        <v>0</v>
      </c>
      <c r="AE994" s="29">
        <f>IFERROR((Table1[[#This Row],[الهالك
/م3]]/Table1[[#This Row],[إجمالى الإستهلاك
/م3]]),0)</f>
        <v>0</v>
      </c>
      <c r="AG994" s="5">
        <f>IFERROR((Table1[[#This Row],[عدد
البلوكات]]*0.12),"")</f>
        <v>0</v>
      </c>
      <c r="AH99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8.3333333333333339</v>
      </c>
      <c r="AJ994" s="59">
        <f>IFERROR(Table1[[#This Row],[Plan Hour]]/Table1[[#This Row],[ساعات
العمل
الفعلية]],0)</f>
        <v>0</v>
      </c>
      <c r="AK994" s="1">
        <f>IFERROR((Table1[[#This Row],[الكمية 
الفعلية
/م3]]-Table1[[#This Row],[الكمية 
المنتجة
/م3
 ]]),"")</f>
        <v>0.20000000000000018</v>
      </c>
      <c r="AU994" s="18"/>
      <c r="AV994" s="18"/>
      <c r="AW994" s="1"/>
      <c r="AX994" s="1"/>
      <c r="AY994" s="1"/>
      <c r="AZ994" s="1"/>
      <c r="BA994" s="1"/>
      <c r="BB994" s="1" t="e">
        <f t="shared" si="135"/>
        <v>#DIV/0!</v>
      </c>
      <c r="BC994" s="1"/>
      <c r="BD994" s="1" t="e">
        <f t="shared" si="137"/>
        <v>#DIV/0!</v>
      </c>
      <c r="BE994" s="1"/>
      <c r="BF994" s="33">
        <f t="shared" si="136"/>
        <v>0</v>
      </c>
      <c r="BG994" s="11" t="e">
        <f t="shared" si="138"/>
        <v>#DIV/0!</v>
      </c>
      <c r="CB994"/>
      <c r="CC994"/>
      <c r="CD994"/>
      <c r="CE994" s="83"/>
      <c r="CF994"/>
      <c r="CG994"/>
      <c r="CH994"/>
      <c r="CI994"/>
      <c r="CJ994"/>
      <c r="CK994"/>
      <c r="CL994"/>
      <c r="CM994"/>
      <c r="CN994"/>
      <c r="CO994"/>
      <c r="CP994"/>
    </row>
    <row r="995" spans="1:94" ht="22.5" customHeight="1">
      <c r="A995" s="22">
        <v>44262</v>
      </c>
      <c r="B995" s="3" t="str">
        <f>TEXT(Table1[[#This Row],[Date]],"dddd")</f>
        <v>الأحد</v>
      </c>
      <c r="C995" s="3">
        <f>WEEKNUM(Table1[[#This Row],[Date]],16)</f>
        <v>11</v>
      </c>
      <c r="D995" s="3" t="str">
        <f>TEXT(Table1[[#This Row],[Date]],"mmmm")</f>
        <v>مارس</v>
      </c>
      <c r="E995" s="3" t="str">
        <f>TEXT(Table1[[#This Row],[Date]],"yyyy")</f>
        <v>2021</v>
      </c>
      <c r="F995" s="3" t="s">
        <v>9</v>
      </c>
      <c r="G995" s="3">
        <v>603</v>
      </c>
      <c r="H995" s="5" t="s">
        <v>61</v>
      </c>
      <c r="I995" s="3" t="s">
        <v>201</v>
      </c>
      <c r="J995" s="3">
        <f>IFERROR(VLOOKUP(Table1[[#This Row],[FoamType]],$CB$1:$CC$25,2,FALSE),0)</f>
        <v>1.25</v>
      </c>
      <c r="K995" s="3">
        <v>240</v>
      </c>
      <c r="L995" s="3">
        <v>110</v>
      </c>
      <c r="M995" s="3">
        <v>29</v>
      </c>
      <c r="Q995" s="15">
        <v>30</v>
      </c>
      <c r="R995" s="3">
        <v>6</v>
      </c>
      <c r="S995" s="3">
        <v>29</v>
      </c>
      <c r="T995" s="3">
        <f t="shared" si="132"/>
        <v>4.5936000000000003</v>
      </c>
      <c r="U995" s="4">
        <f t="shared" si="133"/>
        <v>4.5936000000000003</v>
      </c>
      <c r="X995" s="4">
        <f>IFERROR(   Table1[[#This Row],[البلوكات /م3]]+Table1[[#This Row],[البواقى
 المنصرفه
/م3]]-Table1[[#This Row],[البواقى
/م3]],0)</f>
        <v>4.5936000000000003</v>
      </c>
      <c r="Y995" s="21">
        <f t="shared" si="134"/>
        <v>0</v>
      </c>
      <c r="AA995" s="12">
        <v>4.5936000000000003</v>
      </c>
      <c r="AB995" s="15">
        <v>30</v>
      </c>
      <c r="AD995" s="9">
        <f>IFERROR((Table1[[#This Row],[إجمالى الإستهلاك
/م3]]-Table1[[#This Row],[الكمية 
المنتجة
/م3
 ]]),0)</f>
        <v>0</v>
      </c>
      <c r="AE995" s="29">
        <f>IFERROR((Table1[[#This Row],[الهالك
/م3]]/Table1[[#This Row],[إجمالى الإستهلاك
/م3]]),0)</f>
        <v>0</v>
      </c>
      <c r="AG995" s="5">
        <f>IFERROR((Table1[[#This Row],[عدد
البلوكات]]*0.12),"")</f>
        <v>0</v>
      </c>
      <c r="AH99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995" s="59">
        <f>IFERROR(Table1[[#This Row],[Plan Hour]]/Table1[[#This Row],[ساعات
العمل
الفعلية]],0)</f>
        <v>0</v>
      </c>
      <c r="AK995" s="1">
        <f>IFERROR((Table1[[#This Row],[الكمية 
الفعلية
/م3]]-Table1[[#This Row],[الكمية 
المنتجة
/م3
 ]]),"")</f>
        <v>0</v>
      </c>
      <c r="AU995" s="18"/>
      <c r="AV995" s="18"/>
      <c r="AW995" s="1"/>
      <c r="AX995" s="1"/>
      <c r="AY995" s="1"/>
      <c r="AZ995" s="1"/>
      <c r="BA995" s="1"/>
      <c r="BB995" s="1" t="e">
        <f t="shared" si="135"/>
        <v>#DIV/0!</v>
      </c>
      <c r="BC995" s="1"/>
      <c r="BD995" s="1" t="e">
        <f t="shared" si="137"/>
        <v>#DIV/0!</v>
      </c>
      <c r="BE995" s="1"/>
      <c r="BF995" s="33">
        <f t="shared" si="136"/>
        <v>0</v>
      </c>
      <c r="BG995" s="11" t="e">
        <f t="shared" si="138"/>
        <v>#DIV/0!</v>
      </c>
      <c r="CB995"/>
      <c r="CC995"/>
      <c r="CD995"/>
      <c r="CE995" s="83"/>
      <c r="CF995"/>
      <c r="CG995"/>
      <c r="CH995"/>
      <c r="CI995"/>
      <c r="CJ995"/>
      <c r="CK995"/>
      <c r="CL995"/>
      <c r="CM995"/>
      <c r="CN995"/>
      <c r="CO995"/>
      <c r="CP995"/>
    </row>
    <row r="996" spans="1:94" ht="22.5" customHeight="1">
      <c r="A996" s="22">
        <v>44262</v>
      </c>
      <c r="B996" s="3" t="str">
        <f>TEXT(Table1[[#This Row],[Date]],"dddd")</f>
        <v>الأحد</v>
      </c>
      <c r="C996" s="3">
        <f>WEEKNUM(Table1[[#This Row],[Date]],16)</f>
        <v>11</v>
      </c>
      <c r="D996" s="3" t="str">
        <f>TEXT(Table1[[#This Row],[Date]],"mmmm")</f>
        <v>مارس</v>
      </c>
      <c r="E996" s="3" t="str">
        <f>TEXT(Table1[[#This Row],[Date]],"yyyy")</f>
        <v>2021</v>
      </c>
      <c r="F996" s="3" t="s">
        <v>9</v>
      </c>
      <c r="G996" s="3">
        <v>1095</v>
      </c>
      <c r="I996" s="3" t="s">
        <v>107</v>
      </c>
      <c r="J996" s="3">
        <f>IFERROR(VLOOKUP(Table1[[#This Row],[FoamType]],$CB$1:$CC$25,2,FALSE),0)</f>
        <v>50</v>
      </c>
      <c r="K996" s="3">
        <v>20</v>
      </c>
      <c r="L996" s="3">
        <v>20</v>
      </c>
      <c r="M996" s="3">
        <v>4</v>
      </c>
      <c r="Q996" s="15">
        <v>20</v>
      </c>
      <c r="R996" s="3">
        <v>300</v>
      </c>
      <c r="S996" s="3">
        <v>4.0999999999999996</v>
      </c>
      <c r="T996" s="3">
        <f t="shared" ref="T996:T1059" si="139">K996*L996*R996*S996/1000000</f>
        <v>0.49199999999999994</v>
      </c>
      <c r="U996" s="4">
        <f t="shared" ref="U996:U1059" si="140">K996*L996*M996*R996/1000000</f>
        <v>0.48</v>
      </c>
      <c r="X996" s="4">
        <f>IFERROR(   Table1[[#This Row],[البلوكات /م3]]+Table1[[#This Row],[البواقى
 المنصرفه
/م3]]-Table1[[#This Row],[البواقى
/م3]],0)</f>
        <v>0.5</v>
      </c>
      <c r="Y996" s="21">
        <f t="shared" si="134"/>
        <v>0</v>
      </c>
      <c r="AA996" s="12">
        <v>0.5</v>
      </c>
      <c r="AB996" s="15">
        <v>20</v>
      </c>
      <c r="AC996" s="20">
        <v>0</v>
      </c>
      <c r="AD996" s="9">
        <f>IFERROR((Table1[[#This Row],[إجمالى الإستهلاك
/م3]]-Table1[[#This Row],[الكمية 
المنتجة
/م3
 ]]),0)</f>
        <v>2.0000000000000018E-2</v>
      </c>
      <c r="AE996" s="29">
        <f>IFERROR((Table1[[#This Row],[الهالك
/م3]]/Table1[[#This Row],[إجمالى الإستهلاك
/م3]]),0)</f>
        <v>4.0000000000000036E-2</v>
      </c>
      <c r="AG996" s="5">
        <f>IFERROR((Table1[[#This Row],[عدد
البلوكات]]*0.12),"")</f>
        <v>0</v>
      </c>
      <c r="AH99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</v>
      </c>
      <c r="AJ996" s="59">
        <f>IFERROR(Table1[[#This Row],[Plan Hour]]/Table1[[#This Row],[ساعات
العمل
الفعلية]],0)</f>
        <v>0</v>
      </c>
      <c r="AK996" s="1">
        <f>IFERROR((Table1[[#This Row],[الكمية 
الفعلية
/م3]]-Table1[[#This Row],[الكمية 
المنتجة
/م3
 ]]),"")</f>
        <v>1.1999999999999955E-2</v>
      </c>
      <c r="AU996" s="18"/>
      <c r="AV996" s="18"/>
      <c r="AW996" s="1"/>
      <c r="AX996" s="1"/>
      <c r="AY996" s="1"/>
      <c r="AZ996" s="1"/>
      <c r="BA996" s="1"/>
      <c r="BB996" s="1" t="e">
        <f t="shared" si="135"/>
        <v>#DIV/0!</v>
      </c>
      <c r="BC996" s="1"/>
      <c r="BD996" s="1" t="e">
        <f t="shared" si="137"/>
        <v>#DIV/0!</v>
      </c>
      <c r="BE996" s="1"/>
      <c r="BF996" s="33">
        <f t="shared" si="136"/>
        <v>0</v>
      </c>
      <c r="BG996" s="11" t="e">
        <f t="shared" si="138"/>
        <v>#DIV/0!</v>
      </c>
      <c r="CB996"/>
      <c r="CC996"/>
      <c r="CD996"/>
      <c r="CE996" s="83"/>
      <c r="CF996"/>
      <c r="CG996"/>
      <c r="CH996"/>
      <c r="CI996"/>
      <c r="CJ996"/>
      <c r="CK996"/>
      <c r="CL996"/>
      <c r="CM996"/>
      <c r="CN996"/>
      <c r="CO996"/>
      <c r="CP996"/>
    </row>
    <row r="997" spans="1:94" ht="22.5" customHeight="1">
      <c r="A997" s="22">
        <v>44262</v>
      </c>
      <c r="B997" s="3" t="str">
        <f>TEXT(Table1[[#This Row],[Date]],"dddd")</f>
        <v>الأحد</v>
      </c>
      <c r="C997" s="3">
        <f>WEEKNUM(Table1[[#This Row],[Date]],16)</f>
        <v>11</v>
      </c>
      <c r="D997" s="3" t="str">
        <f>TEXT(Table1[[#This Row],[Date]],"mmmm")</f>
        <v>مارس</v>
      </c>
      <c r="E997" s="3" t="str">
        <f>TEXT(Table1[[#This Row],[Date]],"yyyy")</f>
        <v>2021</v>
      </c>
      <c r="F997" s="3" t="s">
        <v>9</v>
      </c>
      <c r="G997" s="3">
        <v>603</v>
      </c>
      <c r="H997" s="5" t="s">
        <v>61</v>
      </c>
      <c r="I997" s="3" t="s">
        <v>201</v>
      </c>
      <c r="J997" s="3">
        <f>IFERROR(VLOOKUP(Table1[[#This Row],[FoamType]],$CB$1:$CC$25,2,FALSE),0)</f>
        <v>1.25</v>
      </c>
      <c r="K997" s="3">
        <v>243</v>
      </c>
      <c r="L997" s="3">
        <v>110</v>
      </c>
      <c r="M997" s="3">
        <v>29</v>
      </c>
      <c r="Q997" s="15">
        <v>30</v>
      </c>
      <c r="R997" s="3">
        <v>6</v>
      </c>
      <c r="S997" s="3">
        <v>29</v>
      </c>
      <c r="T997" s="3">
        <f t="shared" si="139"/>
        <v>4.6510199999999999</v>
      </c>
      <c r="U997" s="4">
        <f t="shared" si="140"/>
        <v>4.6510199999999999</v>
      </c>
      <c r="X997" s="4">
        <f>IFERROR(   Table1[[#This Row],[البلوكات /م3]]+Table1[[#This Row],[البواقى
 المنصرفه
/م3]]-Table1[[#This Row],[البواقى
/م3]],0)</f>
        <v>4.6510199999999999</v>
      </c>
      <c r="Y997" s="21">
        <f t="shared" si="134"/>
        <v>0</v>
      </c>
      <c r="AA997" s="12">
        <v>4.6510199999999999</v>
      </c>
      <c r="AB997" s="15">
        <v>30</v>
      </c>
      <c r="AC997" s="20">
        <v>0</v>
      </c>
      <c r="AD997" s="9">
        <f>IFERROR((Table1[[#This Row],[إجمالى الإستهلاك
/م3]]-Table1[[#This Row],[الكمية 
المنتجة
/م3
 ]]),0)</f>
        <v>0</v>
      </c>
      <c r="AE997" s="29">
        <f>IFERROR((Table1[[#This Row],[الهالك
/م3]]/Table1[[#This Row],[إجمالى الإستهلاك
/م3]]),0)</f>
        <v>0</v>
      </c>
      <c r="AG997" s="5">
        <f>IFERROR((Table1[[#This Row],[عدد
البلوكات]]*0.12),"")</f>
        <v>0</v>
      </c>
      <c r="AH99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997" s="59">
        <f>IFERROR(Table1[[#This Row],[Plan Hour]]/Table1[[#This Row],[ساعات
العمل
الفعلية]],0)</f>
        <v>0</v>
      </c>
      <c r="AK997" s="1">
        <f>IFERROR((Table1[[#This Row],[الكمية 
الفعلية
/م3]]-Table1[[#This Row],[الكمية 
المنتجة
/م3
 ]]),"")</f>
        <v>0</v>
      </c>
      <c r="AU997" s="18"/>
      <c r="AV997" s="18"/>
      <c r="AW997" s="1"/>
      <c r="AX997" s="1"/>
      <c r="AY997" s="1"/>
      <c r="AZ997" s="1"/>
      <c r="BA997" s="1"/>
      <c r="BB997" s="1" t="e">
        <f t="shared" si="135"/>
        <v>#DIV/0!</v>
      </c>
      <c r="BC997" s="1"/>
      <c r="BD997" s="1" t="e">
        <f t="shared" si="137"/>
        <v>#DIV/0!</v>
      </c>
      <c r="BE997" s="1"/>
      <c r="BF997" s="33">
        <f t="shared" si="136"/>
        <v>0</v>
      </c>
      <c r="BG997" s="11" t="e">
        <f t="shared" si="138"/>
        <v>#DIV/0!</v>
      </c>
      <c r="CB997"/>
      <c r="CC997"/>
      <c r="CD997"/>
      <c r="CE997" s="83"/>
      <c r="CF997"/>
      <c r="CG997"/>
      <c r="CH997"/>
      <c r="CI997"/>
      <c r="CJ997"/>
      <c r="CK997"/>
      <c r="CL997"/>
      <c r="CM997"/>
      <c r="CN997"/>
      <c r="CO997"/>
      <c r="CP997"/>
    </row>
    <row r="998" spans="1:94" ht="22.5" customHeight="1">
      <c r="A998" s="22">
        <v>44262</v>
      </c>
      <c r="B998" s="3" t="str">
        <f>TEXT(Table1[[#This Row],[Date]],"dddd")</f>
        <v>الأحد</v>
      </c>
      <c r="C998" s="3">
        <f>WEEKNUM(Table1[[#This Row],[Date]],16)</f>
        <v>11</v>
      </c>
      <c r="D998" s="3" t="str">
        <f>TEXT(Table1[[#This Row],[Date]],"mmmm")</f>
        <v>مارس</v>
      </c>
      <c r="E998" s="3" t="str">
        <f>TEXT(Table1[[#This Row],[Date]],"yyyy")</f>
        <v>2021</v>
      </c>
      <c r="F998" s="3" t="s">
        <v>9</v>
      </c>
      <c r="G998" s="3">
        <v>603</v>
      </c>
      <c r="H998" s="5" t="s">
        <v>61</v>
      </c>
      <c r="I998" s="3" t="s">
        <v>201</v>
      </c>
      <c r="J998" s="3">
        <f>IFERROR(VLOOKUP(Table1[[#This Row],[FoamType]],$CB$1:$CC$25,2,FALSE),0)</f>
        <v>1.25</v>
      </c>
      <c r="K998" s="3">
        <v>237</v>
      </c>
      <c r="L998" s="3">
        <v>110</v>
      </c>
      <c r="M998" s="3">
        <v>29</v>
      </c>
      <c r="Q998" s="15">
        <v>30</v>
      </c>
      <c r="R998" s="3">
        <v>2</v>
      </c>
      <c r="S998" s="3">
        <v>29</v>
      </c>
      <c r="T998" s="3">
        <f t="shared" si="139"/>
        <v>1.51206</v>
      </c>
      <c r="U998" s="4">
        <f t="shared" si="140"/>
        <v>1.51206</v>
      </c>
      <c r="X998" s="4">
        <f>IFERROR(   Table1[[#This Row],[البلوكات /م3]]+Table1[[#This Row],[البواقى
 المنصرفه
/م3]]-Table1[[#This Row],[البواقى
/م3]],0)</f>
        <v>1.51206</v>
      </c>
      <c r="Y998" s="21">
        <f t="shared" si="134"/>
        <v>0</v>
      </c>
      <c r="AA998" s="12">
        <v>1.51206</v>
      </c>
      <c r="AB998" s="15">
        <v>30</v>
      </c>
      <c r="AC998" s="20">
        <v>0</v>
      </c>
      <c r="AD998" s="9">
        <f>IFERROR((Table1[[#This Row],[إجمالى الإستهلاك
/م3]]-Table1[[#This Row],[الكمية 
المنتجة
/م3
 ]]),0)</f>
        <v>0</v>
      </c>
      <c r="AE998" s="29">
        <f>IFERROR((Table1[[#This Row],[الهالك
/م3]]/Table1[[#This Row],[إجمالى الإستهلاك
/م3]]),0)</f>
        <v>0</v>
      </c>
      <c r="AG998" s="5">
        <f>IFERROR((Table1[[#This Row],[عدد
البلوكات]]*0.12),"")</f>
        <v>0</v>
      </c>
      <c r="AH99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998" s="59">
        <f>IFERROR(Table1[[#This Row],[Plan Hour]]/Table1[[#This Row],[ساعات
العمل
الفعلية]],0)</f>
        <v>0</v>
      </c>
      <c r="AK998" s="1">
        <f>IFERROR((Table1[[#This Row],[الكمية 
الفعلية
/م3]]-Table1[[#This Row],[الكمية 
المنتجة
/م3
 ]]),"")</f>
        <v>0</v>
      </c>
      <c r="AU998" s="18"/>
      <c r="AV998" s="18"/>
      <c r="AW998" s="1"/>
      <c r="AX998" s="1"/>
      <c r="AY998" s="1"/>
      <c r="AZ998" s="1"/>
      <c r="BA998" s="1"/>
      <c r="BB998" s="1" t="e">
        <f t="shared" si="135"/>
        <v>#DIV/0!</v>
      </c>
      <c r="BC998" s="1"/>
      <c r="BD998" s="1" t="e">
        <f t="shared" si="137"/>
        <v>#DIV/0!</v>
      </c>
      <c r="BE998" s="1"/>
      <c r="BF998" s="33">
        <f t="shared" si="136"/>
        <v>0</v>
      </c>
      <c r="BG998" s="11" t="e">
        <f t="shared" si="138"/>
        <v>#DIV/0!</v>
      </c>
      <c r="CB998"/>
      <c r="CC998"/>
      <c r="CD998"/>
      <c r="CE998" s="83"/>
      <c r="CF998"/>
      <c r="CG998"/>
      <c r="CH998"/>
      <c r="CI998"/>
      <c r="CJ998"/>
      <c r="CK998"/>
      <c r="CL998"/>
      <c r="CM998"/>
      <c r="CN998"/>
      <c r="CO998"/>
      <c r="CP998"/>
    </row>
    <row r="999" spans="1:94" ht="22.5" customHeight="1">
      <c r="A999" s="22">
        <v>44262</v>
      </c>
      <c r="B999" s="3" t="str">
        <f>TEXT(Table1[[#This Row],[Date]],"dddd")</f>
        <v>الأحد</v>
      </c>
      <c r="C999" s="3">
        <f>WEEKNUM(Table1[[#This Row],[Date]],16)</f>
        <v>11</v>
      </c>
      <c r="D999" s="3" t="str">
        <f>TEXT(Table1[[#This Row],[Date]],"mmmm")</f>
        <v>مارس</v>
      </c>
      <c r="E999" s="3" t="str">
        <f>TEXT(Table1[[#This Row],[Date]],"yyyy")</f>
        <v>2021</v>
      </c>
      <c r="F999" s="3" t="s">
        <v>9</v>
      </c>
      <c r="G999" s="3">
        <v>603</v>
      </c>
      <c r="H999" s="5" t="s">
        <v>61</v>
      </c>
      <c r="I999" s="3" t="s">
        <v>201</v>
      </c>
      <c r="J999" s="3">
        <f>IFERROR(VLOOKUP(Table1[[#This Row],[FoamType]],$CB$1:$CC$25,2,FALSE),0)</f>
        <v>1.25</v>
      </c>
      <c r="K999" s="3">
        <v>185.5</v>
      </c>
      <c r="L999" s="3">
        <v>110</v>
      </c>
      <c r="M999" s="3">
        <v>29</v>
      </c>
      <c r="Q999" s="15">
        <v>30</v>
      </c>
      <c r="R999" s="3">
        <v>2</v>
      </c>
      <c r="S999" s="3">
        <v>29</v>
      </c>
      <c r="T999" s="3">
        <f t="shared" si="139"/>
        <v>1.1834899999999999</v>
      </c>
      <c r="U999" s="4">
        <f t="shared" si="140"/>
        <v>1.1834899999999999</v>
      </c>
      <c r="X999" s="4">
        <f>IFERROR(   Table1[[#This Row],[البلوكات /م3]]+Table1[[#This Row],[البواقى
 المنصرفه
/م3]]-Table1[[#This Row],[البواقى
/م3]],0)</f>
        <v>1.1834899999999999</v>
      </c>
      <c r="Y999" s="21">
        <f t="shared" si="134"/>
        <v>0</v>
      </c>
      <c r="AA999" s="12">
        <v>1.1834899999999999</v>
      </c>
      <c r="AB999" s="15">
        <v>30</v>
      </c>
      <c r="AC999" s="20">
        <v>0</v>
      </c>
      <c r="AD999" s="9">
        <f>IFERROR((Table1[[#This Row],[إجمالى الإستهلاك
/م3]]-Table1[[#This Row],[الكمية 
المنتجة
/م3
 ]]),0)</f>
        <v>0</v>
      </c>
      <c r="AE999" s="29">
        <f>IFERROR((Table1[[#This Row],[الهالك
/م3]]/Table1[[#This Row],[إجمالى الإستهلاك
/م3]]),0)</f>
        <v>0</v>
      </c>
      <c r="AG999" s="5">
        <f>IFERROR((Table1[[#This Row],[عدد
البلوكات]]*0.12),"")</f>
        <v>0</v>
      </c>
      <c r="AH99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999" s="59">
        <f>IFERROR(Table1[[#This Row],[Plan Hour]]/Table1[[#This Row],[ساعات
العمل
الفعلية]],0)</f>
        <v>0</v>
      </c>
      <c r="AK999" s="1">
        <f>IFERROR((Table1[[#This Row],[الكمية 
الفعلية
/م3]]-Table1[[#This Row],[الكمية 
المنتجة
/م3
 ]]),"")</f>
        <v>0</v>
      </c>
      <c r="AU999" s="18"/>
      <c r="AV999" s="18"/>
      <c r="AW999" s="1"/>
      <c r="AX999" s="1"/>
      <c r="AY999" s="1"/>
      <c r="AZ999" s="1"/>
      <c r="BA999" s="1"/>
      <c r="BB999" s="1" t="e">
        <f t="shared" si="135"/>
        <v>#DIV/0!</v>
      </c>
      <c r="BC999" s="1"/>
      <c r="BD999" s="1" t="e">
        <f t="shared" si="137"/>
        <v>#DIV/0!</v>
      </c>
      <c r="BE999" s="1"/>
      <c r="BF999" s="33">
        <f t="shared" si="136"/>
        <v>0</v>
      </c>
      <c r="BG999" s="11" t="e">
        <f t="shared" si="138"/>
        <v>#DIV/0!</v>
      </c>
      <c r="CB999"/>
      <c r="CC999"/>
      <c r="CD999"/>
      <c r="CE999" s="83"/>
      <c r="CF999"/>
      <c r="CG999"/>
      <c r="CH999"/>
      <c r="CI999"/>
      <c r="CJ999"/>
      <c r="CK999"/>
      <c r="CL999"/>
      <c r="CM999"/>
      <c r="CN999"/>
      <c r="CO999"/>
      <c r="CP999"/>
    </row>
    <row r="1000" spans="1:94" ht="22.5" customHeight="1">
      <c r="A1000" s="22">
        <v>44262</v>
      </c>
      <c r="B1000" s="9" t="str">
        <f>TEXT(Table1[[#This Row],[Date]],"dddd")</f>
        <v>الأحد</v>
      </c>
      <c r="C1000" s="9">
        <f>WEEKNUM(Table1[[#This Row],[Date]],16)</f>
        <v>11</v>
      </c>
      <c r="D1000" s="9" t="str">
        <f>TEXT(Table1[[#This Row],[Date]],"mmmm")</f>
        <v>مارس</v>
      </c>
      <c r="E1000" s="9" t="str">
        <f>TEXT(Table1[[#This Row],[Date]],"yyyy")</f>
        <v>2021</v>
      </c>
      <c r="F1000" s="9" t="s">
        <v>8</v>
      </c>
      <c r="G1000" s="9">
        <v>948</v>
      </c>
      <c r="H1000" s="9"/>
      <c r="I1000" s="9" t="s">
        <v>91</v>
      </c>
      <c r="J1000" s="3">
        <f>IFERROR(VLOOKUP(Table1[[#This Row],[FoamType]],$CB$1:$CC$25,2,FALSE),0)</f>
        <v>1</v>
      </c>
      <c r="K1000" s="9">
        <v>120</v>
      </c>
      <c r="L1000" s="9">
        <v>25</v>
      </c>
      <c r="M1000" s="9">
        <v>10</v>
      </c>
      <c r="N1000" s="9"/>
      <c r="O1000" s="9"/>
      <c r="P1000" s="9"/>
      <c r="Q1000" s="9">
        <v>22</v>
      </c>
      <c r="R1000" s="9">
        <v>400</v>
      </c>
      <c r="S1000" s="9">
        <v>10.1</v>
      </c>
      <c r="T1000" s="9">
        <f t="shared" si="139"/>
        <v>12.12</v>
      </c>
      <c r="U1000" s="9">
        <f t="shared" si="140"/>
        <v>12</v>
      </c>
      <c r="V1000" s="9"/>
      <c r="W1000" s="9"/>
      <c r="X1000" s="9">
        <f>IFERROR(   Table1[[#This Row],[البلوكات /م3]]+Table1[[#This Row],[البواقى
 المنصرفه
/م3]]-Table1[[#This Row],[البواقى
/م3]],0)</f>
        <v>12.649999999999999</v>
      </c>
      <c r="Y1000" s="9">
        <f t="shared" si="134"/>
        <v>0</v>
      </c>
      <c r="Z1000" s="9"/>
      <c r="AA1000" s="9">
        <v>15.45</v>
      </c>
      <c r="AB1000" s="9">
        <v>25</v>
      </c>
      <c r="AC1000" s="9">
        <v>2.8</v>
      </c>
      <c r="AD1000" s="9">
        <f>IFERROR((Table1[[#This Row],[إجمالى الإستهلاك
/م3]]-Table1[[#This Row],[الكمية 
المنتجة
/م3
 ]]),0)</f>
        <v>0.64999999999999858</v>
      </c>
      <c r="AE1000" s="29">
        <f>IFERROR((Table1[[#This Row],[الهالك
/م3]]/Table1[[#This Row],[إجمالى الإستهلاك
/م3]]),0)</f>
        <v>5.1383399209486057E-2</v>
      </c>
      <c r="AF1000" s="9"/>
      <c r="AG1000" s="9">
        <f>IFERROR((Table1[[#This Row],[عدد
البلوكات]]*0.12),"")</f>
        <v>0</v>
      </c>
      <c r="AH1000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</v>
      </c>
      <c r="AI1000" s="9">
        <v>77</v>
      </c>
      <c r="AJ1000" s="60">
        <f>IFERROR(Table1[[#This Row],[Plan Hour]]/Table1[[#This Row],[ساعات
العمل
الفعلية]],0)</f>
        <v>0.15584415584415584</v>
      </c>
      <c r="AK1000" s="9">
        <f>IFERROR((Table1[[#This Row],[الكمية 
الفعلية
/م3]]-Table1[[#This Row],[الكمية 
المنتجة
/م3
 ]]),"")</f>
        <v>0.11999999999999922</v>
      </c>
      <c r="AL1000" s="9"/>
      <c r="AM1000" s="9">
        <v>1.1000000000000001</v>
      </c>
      <c r="AN1000" s="9"/>
      <c r="AO1000" s="9"/>
      <c r="AP1000" s="9">
        <v>1.1000000000000001</v>
      </c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 t="e">
        <f t="shared" si="135"/>
        <v>#DIV/0!</v>
      </c>
      <c r="BC1000" s="9"/>
      <c r="BD1000" s="9" t="e">
        <f t="shared" si="137"/>
        <v>#DIV/0!</v>
      </c>
      <c r="BE1000" s="9"/>
      <c r="BF1000" s="9">
        <f t="shared" si="136"/>
        <v>0</v>
      </c>
      <c r="BG1000" s="9" t="e">
        <f t="shared" si="138"/>
        <v>#DIV/0!</v>
      </c>
      <c r="CB1000"/>
      <c r="CC1000"/>
      <c r="CD1000"/>
      <c r="CE1000" s="83"/>
      <c r="CF1000"/>
      <c r="CG1000"/>
      <c r="CH1000"/>
      <c r="CI1000"/>
      <c r="CJ1000"/>
      <c r="CK1000"/>
      <c r="CL1000"/>
      <c r="CM1000"/>
      <c r="CN1000"/>
      <c r="CO1000"/>
      <c r="CP1000"/>
    </row>
    <row r="1001" spans="1:94" ht="22.5" customHeight="1">
      <c r="A1001" s="22">
        <v>44262</v>
      </c>
      <c r="B1001" s="3" t="str">
        <f>TEXT(Table1[[#This Row],[Date]],"dddd")</f>
        <v>الأحد</v>
      </c>
      <c r="C1001" s="3">
        <f>WEEKNUM(Table1[[#This Row],[Date]],16)</f>
        <v>11</v>
      </c>
      <c r="D1001" s="3" t="str">
        <f>TEXT(Table1[[#This Row],[Date]],"mmmm")</f>
        <v>مارس</v>
      </c>
      <c r="E1001" s="3" t="str">
        <f>TEXT(Table1[[#This Row],[Date]],"yyyy")</f>
        <v>2021</v>
      </c>
      <c r="F1001" s="3" t="s">
        <v>8</v>
      </c>
      <c r="G1001" s="3">
        <v>1095</v>
      </c>
      <c r="I1001" s="3" t="s">
        <v>96</v>
      </c>
      <c r="J1001" s="3">
        <f>IFERROR(VLOOKUP(Table1[[#This Row],[FoamType]],$CB$1:$CC$25,2,FALSE),0)</f>
        <v>200</v>
      </c>
      <c r="K1001" s="3">
        <v>116</v>
      </c>
      <c r="L1001" s="3">
        <v>10</v>
      </c>
      <c r="M1001" s="3">
        <v>4</v>
      </c>
      <c r="Q1001" s="15">
        <v>20</v>
      </c>
      <c r="R1001" s="3">
        <v>850</v>
      </c>
      <c r="S1001" s="3">
        <v>4.0999999999999996</v>
      </c>
      <c r="T1001" s="3">
        <v>4.3499999999999996</v>
      </c>
      <c r="U1001" s="4">
        <v>4.3499999999999996</v>
      </c>
      <c r="X1001" s="4">
        <f>IFERROR(   Table1[[#This Row],[البلوكات /م3]]+Table1[[#This Row],[البواقى
 المنصرفه
/م3]]-Table1[[#This Row],[البواقى
/م3]],0)</f>
        <v>0</v>
      </c>
      <c r="Y1001" s="21">
        <f t="shared" si="134"/>
        <v>0</v>
      </c>
      <c r="AB1001" s="15"/>
      <c r="AD1001" s="9">
        <f>IFERROR((Table1[[#This Row],[إجمالى الإستهلاك
/م3]]-Table1[[#This Row],[الكمية 
المنتجة
/م3
 ]]),0)</f>
        <v>-4.3499999999999996</v>
      </c>
      <c r="AE1001" s="29">
        <f>IFERROR((Table1[[#This Row],[الهالك
/م3]]/Table1[[#This Row],[إجمالى الإستهلاك
/م3]]),0)</f>
        <v>0</v>
      </c>
      <c r="AG1001" s="5">
        <f>IFERROR((Table1[[#This Row],[عدد
البلوكات]]*0.12),"")</f>
        <v>0</v>
      </c>
      <c r="AH100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4.25</v>
      </c>
      <c r="AJ1001" s="59">
        <f>IFERROR(Table1[[#This Row],[Plan Hour]]/Table1[[#This Row],[ساعات
العمل
الفعلية]],0)</f>
        <v>0</v>
      </c>
      <c r="AK1001" s="1">
        <f>IFERROR((Table1[[#This Row],[الكمية 
الفعلية
/م3]]-Table1[[#This Row],[الكمية 
المنتجة
/م3
 ]]),"")</f>
        <v>0</v>
      </c>
      <c r="AU1001" s="18"/>
      <c r="AV1001" s="18"/>
      <c r="AW1001" s="1"/>
      <c r="AX1001" s="1"/>
      <c r="AY1001" s="1"/>
      <c r="AZ1001" s="1"/>
      <c r="BA1001" s="1"/>
      <c r="BB1001" s="1" t="e">
        <f t="shared" si="135"/>
        <v>#DIV/0!</v>
      </c>
      <c r="BC1001" s="1"/>
      <c r="BD1001" s="1" t="e">
        <f t="shared" si="137"/>
        <v>#DIV/0!</v>
      </c>
      <c r="BE1001" s="1"/>
      <c r="BF1001" s="33">
        <f t="shared" si="136"/>
        <v>0</v>
      </c>
      <c r="BG1001" s="11" t="e">
        <f t="shared" si="138"/>
        <v>#DIV/0!</v>
      </c>
      <c r="CB1001"/>
      <c r="CC1001"/>
      <c r="CD1001"/>
      <c r="CE1001" s="83"/>
      <c r="CF1001"/>
      <c r="CG1001"/>
      <c r="CH1001"/>
      <c r="CI1001"/>
      <c r="CJ1001"/>
      <c r="CK1001"/>
      <c r="CL1001"/>
      <c r="CM1001"/>
      <c r="CN1001"/>
      <c r="CO1001"/>
      <c r="CP1001"/>
    </row>
    <row r="1002" spans="1:94" ht="22.5" customHeight="1">
      <c r="A1002" s="22">
        <v>44262</v>
      </c>
      <c r="B1002" s="3" t="str">
        <f>TEXT(Table1[[#This Row],[Date]],"dddd")</f>
        <v>الأحد</v>
      </c>
      <c r="C1002" s="3">
        <f>WEEKNUM(Table1[[#This Row],[Date]],16)</f>
        <v>11</v>
      </c>
      <c r="D1002" s="3" t="str">
        <f>TEXT(Table1[[#This Row],[Date]],"mmmm")</f>
        <v>مارس</v>
      </c>
      <c r="E1002" s="3" t="str">
        <f>TEXT(Table1[[#This Row],[Date]],"yyyy")</f>
        <v>2021</v>
      </c>
      <c r="F1002" s="3" t="s">
        <v>8</v>
      </c>
      <c r="G1002" s="3">
        <v>991</v>
      </c>
      <c r="I1002" s="3" t="s">
        <v>255</v>
      </c>
      <c r="J1002" s="3">
        <f>IFERROR(VLOOKUP(Table1[[#This Row],[FoamType]],$CB$1:$CC$25,2,FALSE),0)</f>
        <v>3.6</v>
      </c>
      <c r="K1002" s="3">
        <v>75</v>
      </c>
      <c r="L1002" s="3">
        <v>75</v>
      </c>
      <c r="M1002" s="3">
        <v>49</v>
      </c>
      <c r="Q1002" s="15">
        <v>15</v>
      </c>
      <c r="R1002" s="3">
        <v>121</v>
      </c>
      <c r="S1002" s="3">
        <v>49</v>
      </c>
      <c r="T1002" s="3">
        <f t="shared" si="139"/>
        <v>33.350625000000001</v>
      </c>
      <c r="U1002" s="4">
        <f t="shared" si="140"/>
        <v>33.350625000000001</v>
      </c>
      <c r="W1002" s="4" t="s">
        <v>6</v>
      </c>
      <c r="X1002" s="4">
        <f>IFERROR(   Table1[[#This Row],[البلوكات /م3]]+Table1[[#This Row],[البواقى
 المنصرفه
/م3]]-Table1[[#This Row],[البواقى
/م3]],0)</f>
        <v>54.08</v>
      </c>
      <c r="Y1002" s="21">
        <f t="shared" si="134"/>
        <v>65.88</v>
      </c>
      <c r="Z1002" s="3">
        <v>9</v>
      </c>
      <c r="AA1002" s="12">
        <v>0</v>
      </c>
      <c r="AB1002" s="15" t="s">
        <v>6</v>
      </c>
      <c r="AC1002" s="20">
        <v>11.8</v>
      </c>
      <c r="AD1002" s="9">
        <f>IFERROR((Table1[[#This Row],[إجمالى الإستهلاك
/م3]]-Table1[[#This Row],[الكمية 
المنتجة
/م3
 ]]),0)</f>
        <v>20.729374999999997</v>
      </c>
      <c r="AE1002" s="29">
        <f>IFERROR((Table1[[#This Row],[الهالك
/م3]]/Table1[[#This Row],[إجمالى الإستهلاك
/م3]]),0)</f>
        <v>0.38330944896449698</v>
      </c>
      <c r="AG1002" s="5">
        <f>IFERROR((Table1[[#This Row],[عدد
البلوكات]]*0.12),"")</f>
        <v>1.08</v>
      </c>
      <c r="AH100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9.2640624999999996</v>
      </c>
      <c r="AJ1002" s="59">
        <f>IFERROR(Table1[[#This Row],[Plan Hour]]/Table1[[#This Row],[ساعات
العمل
الفعلية]],0)</f>
        <v>0</v>
      </c>
      <c r="AK1002" s="1">
        <f>IFERROR((Table1[[#This Row],[الكمية 
الفعلية
/م3]]-Table1[[#This Row],[الكمية 
المنتجة
/م3
 ]]),"")</f>
        <v>0</v>
      </c>
      <c r="AU1002" s="18"/>
      <c r="AV1002" s="18"/>
      <c r="AW1002" s="1"/>
      <c r="AX1002" s="1"/>
      <c r="AY1002" s="1"/>
      <c r="AZ1002" s="1"/>
      <c r="BA1002" s="1"/>
      <c r="BB1002" s="1" t="e">
        <f t="shared" si="135"/>
        <v>#DIV/0!</v>
      </c>
      <c r="BC1002" s="1"/>
      <c r="BD1002" s="1" t="e">
        <f t="shared" si="137"/>
        <v>#DIV/0!</v>
      </c>
      <c r="BE1002" s="1"/>
      <c r="BF1002" s="33">
        <f t="shared" si="136"/>
        <v>0</v>
      </c>
      <c r="BG1002" s="11" t="e">
        <f t="shared" si="138"/>
        <v>#DIV/0!</v>
      </c>
      <c r="CB1002"/>
      <c r="CC1002"/>
      <c r="CD1002"/>
      <c r="CE1002" s="83"/>
      <c r="CF1002"/>
      <c r="CG1002"/>
      <c r="CH1002"/>
      <c r="CI1002"/>
      <c r="CJ1002"/>
      <c r="CK1002"/>
      <c r="CL1002"/>
      <c r="CM1002"/>
      <c r="CN1002"/>
      <c r="CO1002"/>
      <c r="CP1002"/>
    </row>
    <row r="1003" spans="1:94" ht="22.5" customHeight="1">
      <c r="A1003" s="22">
        <v>44262</v>
      </c>
      <c r="B1003" s="3" t="str">
        <f>TEXT(Table1[[#This Row],[Date]],"dddd")</f>
        <v>الأحد</v>
      </c>
      <c r="C1003" s="3">
        <f>WEEKNUM(Table1[[#This Row],[Date]],16)</f>
        <v>11</v>
      </c>
      <c r="D1003" s="3" t="str">
        <f>TEXT(Table1[[#This Row],[Date]],"mmmm")</f>
        <v>مارس</v>
      </c>
      <c r="E1003" s="3" t="str">
        <f>TEXT(Table1[[#This Row],[Date]],"yyyy")</f>
        <v>2021</v>
      </c>
      <c r="F1003" s="3" t="s">
        <v>8</v>
      </c>
      <c r="G1003" s="3">
        <v>991</v>
      </c>
      <c r="I1003" s="3" t="s">
        <v>255</v>
      </c>
      <c r="J1003" s="3">
        <f>IFERROR(VLOOKUP(Table1[[#This Row],[FoamType]],$CB$1:$CC$25,2,FALSE),0)</f>
        <v>3.6</v>
      </c>
      <c r="K1003" s="3">
        <v>75</v>
      </c>
      <c r="L1003" s="3">
        <v>25</v>
      </c>
      <c r="M1003" s="3">
        <v>49</v>
      </c>
      <c r="Q1003" s="15">
        <v>15</v>
      </c>
      <c r="R1003" s="3">
        <v>132</v>
      </c>
      <c r="S1003" s="3">
        <v>49</v>
      </c>
      <c r="T1003" s="3">
        <f t="shared" si="139"/>
        <v>12.1275</v>
      </c>
      <c r="U1003" s="4">
        <f t="shared" si="140"/>
        <v>12.1275</v>
      </c>
      <c r="X1003" s="4">
        <f>IFERROR(   Table1[[#This Row],[البلوكات /م3]]+Table1[[#This Row],[البواقى
 المنصرفه
/م3]]-Table1[[#This Row],[البواقى
/م3]],0)</f>
        <v>0</v>
      </c>
      <c r="Y1003" s="21">
        <f t="shared" si="134"/>
        <v>0</v>
      </c>
      <c r="AB1003" s="15"/>
      <c r="AD1003" s="9">
        <f>IFERROR((Table1[[#This Row],[إجمالى الإستهلاك
/م3]]-Table1[[#This Row],[الكمية 
المنتجة
/م3
 ]]),0)</f>
        <v>-12.1275</v>
      </c>
      <c r="AE1003" s="29">
        <f>IFERROR((Table1[[#This Row],[الهالك
/م3]]/Table1[[#This Row],[إجمالى الإستهلاك
/م3]]),0)</f>
        <v>0</v>
      </c>
      <c r="AG1003" s="5">
        <f>IFERROR((Table1[[#This Row],[عدد
البلوكات]]*0.12),"")</f>
        <v>0</v>
      </c>
      <c r="AH100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3.3687499999999999</v>
      </c>
      <c r="AJ1003" s="59">
        <f>IFERROR(Table1[[#This Row],[Plan Hour]]/Table1[[#This Row],[ساعات
العمل
الفعلية]],0)</f>
        <v>0</v>
      </c>
      <c r="AK1003" s="1">
        <f>IFERROR((Table1[[#This Row],[الكمية 
الفعلية
/م3]]-Table1[[#This Row],[الكمية 
المنتجة
/م3
 ]]),"")</f>
        <v>0</v>
      </c>
      <c r="AU1003" s="18"/>
      <c r="AV1003" s="18"/>
      <c r="AW1003" s="1"/>
      <c r="AX1003" s="1"/>
      <c r="AY1003" s="1"/>
      <c r="AZ1003" s="1"/>
      <c r="BA1003" s="1"/>
      <c r="BB1003" s="1" t="e">
        <f t="shared" si="135"/>
        <v>#DIV/0!</v>
      </c>
      <c r="BC1003" s="1"/>
      <c r="BD1003" s="1" t="e">
        <f t="shared" si="137"/>
        <v>#DIV/0!</v>
      </c>
      <c r="BE1003" s="1"/>
      <c r="BF1003" s="33">
        <f t="shared" si="136"/>
        <v>0</v>
      </c>
      <c r="BG1003" s="11" t="e">
        <f t="shared" si="138"/>
        <v>#DIV/0!</v>
      </c>
      <c r="CB1003"/>
      <c r="CC1003"/>
      <c r="CD1003"/>
      <c r="CE1003" s="83"/>
      <c r="CF1003"/>
      <c r="CG1003"/>
      <c r="CH1003"/>
      <c r="CI1003"/>
      <c r="CJ1003"/>
      <c r="CK1003"/>
      <c r="CL1003"/>
      <c r="CM1003"/>
      <c r="CN1003"/>
      <c r="CO1003"/>
      <c r="CP1003"/>
    </row>
    <row r="1004" spans="1:94" ht="22.5" customHeight="1">
      <c r="A1004" s="22">
        <v>44262</v>
      </c>
      <c r="B1004" s="3" t="str">
        <f>TEXT(Table1[[#This Row],[Date]],"dddd")</f>
        <v>الأحد</v>
      </c>
      <c r="C1004" s="3">
        <f>WEEKNUM(Table1[[#This Row],[Date]],16)</f>
        <v>11</v>
      </c>
      <c r="D1004" s="3" t="str">
        <f>TEXT(Table1[[#This Row],[Date]],"mmmm")</f>
        <v>مارس</v>
      </c>
      <c r="E1004" s="3" t="str">
        <f>TEXT(Table1[[#This Row],[Date]],"yyyy")</f>
        <v>2021</v>
      </c>
      <c r="F1004" s="3" t="s">
        <v>8</v>
      </c>
      <c r="G1004" s="3">
        <v>921</v>
      </c>
      <c r="I1004" s="3" t="s">
        <v>92</v>
      </c>
      <c r="J1004" s="3">
        <f>IFERROR(VLOOKUP(Table1[[#This Row],[FoamType]],$CB$1:$CC$25,2,FALSE),0)</f>
        <v>0.6</v>
      </c>
      <c r="K1004" s="3">
        <v>62.5</v>
      </c>
      <c r="L1004" s="3">
        <v>61.5</v>
      </c>
      <c r="M1004" s="3">
        <v>3</v>
      </c>
      <c r="Q1004" s="15">
        <v>10</v>
      </c>
      <c r="R1004" s="3">
        <v>100</v>
      </c>
      <c r="S1004" s="3">
        <v>3.2</v>
      </c>
      <c r="T1004" s="3">
        <f t="shared" si="139"/>
        <v>1.23</v>
      </c>
      <c r="U1004" s="4">
        <f t="shared" si="140"/>
        <v>1.153125</v>
      </c>
      <c r="X1004" s="4">
        <f>IFERROR(   Table1[[#This Row],[البلوكات /م3]]+Table1[[#This Row],[البواقى
 المنصرفه
/م3]]-Table1[[#This Row],[البواقى
/م3]],0)</f>
        <v>12</v>
      </c>
      <c r="Y1004" s="21">
        <f t="shared" si="134"/>
        <v>0</v>
      </c>
      <c r="AA1004" s="12">
        <v>12</v>
      </c>
      <c r="AB1004" s="15">
        <v>10</v>
      </c>
      <c r="AC1004" s="20">
        <v>0</v>
      </c>
      <c r="AD1004" s="9">
        <f>IFERROR((Table1[[#This Row],[إجمالى الإستهلاك
/م3]]-Table1[[#This Row],[الكمية 
المنتجة
/م3
 ]]),0)</f>
        <v>10.846875000000001</v>
      </c>
      <c r="AE1004" s="29">
        <f>IFERROR((Table1[[#This Row],[الهالك
/م3]]/Table1[[#This Row],[إجمالى الإستهلاك
/م3]]),0)</f>
        <v>0.90390625000000002</v>
      </c>
      <c r="AG1004" s="5">
        <f>IFERROR((Table1[[#This Row],[عدد
البلوكات]]*0.12),"")</f>
        <v>0</v>
      </c>
      <c r="AH100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1.921875</v>
      </c>
      <c r="AJ1004" s="59">
        <f>IFERROR(Table1[[#This Row],[Plan Hour]]/Table1[[#This Row],[ساعات
العمل
الفعلية]],0)</f>
        <v>0</v>
      </c>
      <c r="AK1004" s="1">
        <f>IFERROR((Table1[[#This Row],[الكمية 
الفعلية
/م3]]-Table1[[#This Row],[الكمية 
المنتجة
/م3
 ]]),"")</f>
        <v>7.6875000000000027E-2</v>
      </c>
      <c r="AU1004" s="18"/>
      <c r="AV1004" s="18"/>
      <c r="AW1004" s="1"/>
      <c r="AX1004" s="1"/>
      <c r="AY1004" s="1"/>
      <c r="AZ1004" s="1"/>
      <c r="BA1004" s="1"/>
      <c r="BB1004" s="1" t="e">
        <f t="shared" si="135"/>
        <v>#DIV/0!</v>
      </c>
      <c r="BC1004" s="1"/>
      <c r="BD1004" s="1" t="e">
        <f t="shared" si="137"/>
        <v>#DIV/0!</v>
      </c>
      <c r="BE1004" s="1"/>
      <c r="BF1004" s="33">
        <f t="shared" si="136"/>
        <v>0</v>
      </c>
      <c r="BG1004" s="11" t="e">
        <f t="shared" si="138"/>
        <v>#DIV/0!</v>
      </c>
      <c r="CB1004"/>
      <c r="CC1004"/>
      <c r="CD1004"/>
      <c r="CE1004" s="83"/>
      <c r="CF1004"/>
      <c r="CG1004"/>
      <c r="CH1004"/>
      <c r="CI1004"/>
      <c r="CJ1004"/>
      <c r="CK1004"/>
      <c r="CL1004"/>
      <c r="CM1004"/>
      <c r="CN1004"/>
      <c r="CO1004"/>
      <c r="CP1004"/>
    </row>
    <row r="1005" spans="1:94" ht="22.5" customHeight="1">
      <c r="A1005" s="22">
        <v>44262</v>
      </c>
      <c r="B1005" s="3" t="str">
        <f>TEXT(Table1[[#This Row],[Date]],"dddd")</f>
        <v>الأحد</v>
      </c>
      <c r="C1005" s="3">
        <f>WEEKNUM(Table1[[#This Row],[Date]],16)</f>
        <v>11</v>
      </c>
      <c r="D1005" s="3" t="str">
        <f>TEXT(Table1[[#This Row],[Date]],"mmmm")</f>
        <v>مارس</v>
      </c>
      <c r="E1005" s="3" t="str">
        <f>TEXT(Table1[[#This Row],[Date]],"yyyy")</f>
        <v>2021</v>
      </c>
      <c r="F1005" s="3" t="s">
        <v>8</v>
      </c>
      <c r="G1005" s="3">
        <v>921</v>
      </c>
      <c r="I1005" s="3" t="s">
        <v>92</v>
      </c>
      <c r="J1005" s="3">
        <f>IFERROR(VLOOKUP(Table1[[#This Row],[FoamType]],$CB$1:$CC$25,2,FALSE),0)</f>
        <v>0.6</v>
      </c>
      <c r="K1005" s="3">
        <v>62.5</v>
      </c>
      <c r="L1005" s="3">
        <v>61.5</v>
      </c>
      <c r="M1005" s="3">
        <v>4</v>
      </c>
      <c r="Q1005" s="15">
        <v>10</v>
      </c>
      <c r="R1005" s="3">
        <v>260</v>
      </c>
      <c r="S1005" s="3">
        <v>4.2</v>
      </c>
      <c r="T1005" s="3">
        <f t="shared" si="139"/>
        <v>4.1973750000000001</v>
      </c>
      <c r="U1005" s="4">
        <f t="shared" si="140"/>
        <v>3.9975000000000001</v>
      </c>
      <c r="X1005" s="4">
        <f>IFERROR(   Table1[[#This Row],[البلوكات /م3]]+Table1[[#This Row],[البواقى
 المنصرفه
/م3]]-Table1[[#This Row],[البواقى
/م3]],0)</f>
        <v>0</v>
      </c>
      <c r="Y1005" s="21">
        <f t="shared" si="134"/>
        <v>0</v>
      </c>
      <c r="AB1005" s="15"/>
      <c r="AD1005" s="9">
        <f>IFERROR((Table1[[#This Row],[إجمالى الإستهلاك
/م3]]-Table1[[#This Row],[الكمية 
المنتجة
/م3
 ]]),0)</f>
        <v>-3.9975000000000001</v>
      </c>
      <c r="AE1005" s="29">
        <f>IFERROR((Table1[[#This Row],[الهالك
/م3]]/Table1[[#This Row],[إجمالى الإستهلاك
/م3]]),0)</f>
        <v>0</v>
      </c>
      <c r="AG1005" s="5">
        <f>IFERROR((Table1[[#This Row],[عدد
البلوكات]]*0.12),"")</f>
        <v>0</v>
      </c>
      <c r="AH100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6.6625000000000005</v>
      </c>
      <c r="AJ1005" s="59">
        <f>IFERROR(Table1[[#This Row],[Plan Hour]]/Table1[[#This Row],[ساعات
العمل
الفعلية]],0)</f>
        <v>0</v>
      </c>
      <c r="AK1005" s="1">
        <f>IFERROR((Table1[[#This Row],[الكمية 
الفعلية
/م3]]-Table1[[#This Row],[الكمية 
المنتجة
/م3
 ]]),"")</f>
        <v>0.19987500000000002</v>
      </c>
      <c r="AU1005" s="18"/>
      <c r="AV1005" s="18"/>
      <c r="AW1005" s="1"/>
      <c r="AX1005" s="1"/>
      <c r="AY1005" s="1"/>
      <c r="AZ1005" s="1"/>
      <c r="BA1005" s="1"/>
      <c r="BB1005" s="1" t="e">
        <f t="shared" si="135"/>
        <v>#DIV/0!</v>
      </c>
      <c r="BC1005" s="1"/>
      <c r="BD1005" s="1" t="e">
        <f t="shared" si="137"/>
        <v>#DIV/0!</v>
      </c>
      <c r="BE1005" s="1"/>
      <c r="BF1005" s="33">
        <f t="shared" si="136"/>
        <v>0</v>
      </c>
      <c r="BG1005" s="11" t="e">
        <f t="shared" si="138"/>
        <v>#DIV/0!</v>
      </c>
      <c r="CB1005"/>
      <c r="CC1005"/>
      <c r="CD1005"/>
      <c r="CE1005" s="83"/>
      <c r="CF1005"/>
      <c r="CG1005"/>
      <c r="CH1005"/>
      <c r="CI1005"/>
      <c r="CJ1005"/>
      <c r="CK1005"/>
      <c r="CL1005"/>
      <c r="CM1005"/>
      <c r="CN1005"/>
      <c r="CO1005"/>
      <c r="CP1005"/>
    </row>
    <row r="1006" spans="1:94" ht="22.5" customHeight="1">
      <c r="A1006" s="22">
        <v>44262</v>
      </c>
      <c r="B1006" s="3" t="str">
        <f>TEXT(Table1[[#This Row],[Date]],"dddd")</f>
        <v>الأحد</v>
      </c>
      <c r="C1006" s="3">
        <f>WEEKNUM(Table1[[#This Row],[Date]],16)</f>
        <v>11</v>
      </c>
      <c r="D1006" s="3" t="str">
        <f>TEXT(Table1[[#This Row],[Date]],"mmmm")</f>
        <v>مارس</v>
      </c>
      <c r="E1006" s="3" t="str">
        <f>TEXT(Table1[[#This Row],[Date]],"yyyy")</f>
        <v>2021</v>
      </c>
      <c r="F1006" s="3" t="s">
        <v>8</v>
      </c>
      <c r="G1006" s="3">
        <v>1022</v>
      </c>
      <c r="I1006" s="3" t="s">
        <v>92</v>
      </c>
      <c r="J1006" s="3">
        <f>IFERROR(VLOOKUP(Table1[[#This Row],[FoamType]],$CB$1:$CC$25,2,FALSE),0)</f>
        <v>0.6</v>
      </c>
      <c r="K1006" s="3">
        <v>125</v>
      </c>
      <c r="L1006" s="3">
        <v>10</v>
      </c>
      <c r="M1006" s="3">
        <v>5</v>
      </c>
      <c r="Q1006" s="15" t="s">
        <v>49</v>
      </c>
      <c r="S1006" s="3">
        <v>5.0999999999999996</v>
      </c>
      <c r="T1006" s="3">
        <v>5.25</v>
      </c>
      <c r="U1006" s="4">
        <v>5</v>
      </c>
      <c r="X1006" s="4">
        <f>IFERROR(   Table1[[#This Row],[البلوكات /م3]]+Table1[[#This Row],[البواقى
 المنصرفه
/م3]]-Table1[[#This Row],[البواقى
/م3]],0)</f>
        <v>5</v>
      </c>
      <c r="Y1006" s="21">
        <f t="shared" si="134"/>
        <v>0</v>
      </c>
      <c r="AA1006" s="12">
        <v>5</v>
      </c>
      <c r="AB1006" s="15" t="s">
        <v>49</v>
      </c>
      <c r="AC1006" s="20">
        <v>0</v>
      </c>
      <c r="AD1006" s="9">
        <f>IFERROR((Table1[[#This Row],[إجمالى الإستهلاك
/م3]]-Table1[[#This Row],[الكمية 
المنتجة
/م3
 ]]),0)</f>
        <v>0</v>
      </c>
      <c r="AE1006" s="29">
        <f>IFERROR((Table1[[#This Row],[الهالك
/م3]]/Table1[[#This Row],[إجمالى الإستهلاك
/م3]]),0)</f>
        <v>0</v>
      </c>
      <c r="AG1006" s="5">
        <f>IFERROR((Table1[[#This Row],[عدد
البلوكات]]*0.12),"")</f>
        <v>0</v>
      </c>
      <c r="AH100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8.3333333333333339</v>
      </c>
      <c r="AJ1006" s="59">
        <f>IFERROR(Table1[[#This Row],[Plan Hour]]/Table1[[#This Row],[ساعات
العمل
الفعلية]],0)</f>
        <v>0</v>
      </c>
      <c r="AK1006" s="1">
        <f>IFERROR((Table1[[#This Row],[الكمية 
الفعلية
/م3]]-Table1[[#This Row],[الكمية 
المنتجة
/م3
 ]]),"")</f>
        <v>0.25</v>
      </c>
      <c r="AU1006" s="18"/>
      <c r="AV1006" s="18"/>
      <c r="AW1006" s="1"/>
      <c r="AX1006" s="1"/>
      <c r="AY1006" s="1"/>
      <c r="AZ1006" s="1"/>
      <c r="BA1006" s="1"/>
      <c r="BB1006" s="1" t="e">
        <f t="shared" si="135"/>
        <v>#DIV/0!</v>
      </c>
      <c r="BC1006" s="1"/>
      <c r="BD1006" s="1" t="e">
        <f t="shared" si="137"/>
        <v>#DIV/0!</v>
      </c>
      <c r="BE1006" s="1"/>
      <c r="BF1006" s="33">
        <f t="shared" si="136"/>
        <v>0</v>
      </c>
      <c r="BG1006" s="11" t="e">
        <f t="shared" si="138"/>
        <v>#DIV/0!</v>
      </c>
      <c r="CB1006"/>
      <c r="CC1006"/>
      <c r="CD1006"/>
      <c r="CE1006" s="83"/>
      <c r="CF1006"/>
      <c r="CG1006"/>
      <c r="CH1006"/>
      <c r="CI1006"/>
      <c r="CJ1006"/>
      <c r="CK1006"/>
      <c r="CL1006"/>
      <c r="CM1006"/>
      <c r="CN1006"/>
      <c r="CO1006"/>
      <c r="CP1006"/>
    </row>
    <row r="1007" spans="1:94" ht="22.5" customHeight="1">
      <c r="A1007" s="22">
        <v>44262</v>
      </c>
      <c r="B1007" s="3" t="str">
        <f>TEXT(Table1[[#This Row],[Date]],"dddd")</f>
        <v>الأحد</v>
      </c>
      <c r="C1007" s="3">
        <f>WEEKNUM(Table1[[#This Row],[Date]],16)</f>
        <v>11</v>
      </c>
      <c r="D1007" s="3" t="str">
        <f>TEXT(Table1[[#This Row],[Date]],"mmmm")</f>
        <v>مارس</v>
      </c>
      <c r="E1007" s="3" t="str">
        <f>TEXT(Table1[[#This Row],[Date]],"yyyy")</f>
        <v>2021</v>
      </c>
      <c r="F1007" s="3" t="s">
        <v>8</v>
      </c>
      <c r="G1007" s="3">
        <v>1014</v>
      </c>
      <c r="I1007" s="3" t="s">
        <v>92</v>
      </c>
      <c r="J1007" s="3">
        <f>IFERROR(VLOOKUP(Table1[[#This Row],[FoamType]],$CB$1:$CC$25,2,FALSE),0)</f>
        <v>0.6</v>
      </c>
      <c r="K1007" s="3">
        <v>29</v>
      </c>
      <c r="L1007" s="3">
        <v>9</v>
      </c>
      <c r="M1007" s="3">
        <v>2.5</v>
      </c>
      <c r="Q1007" s="15">
        <v>15</v>
      </c>
      <c r="R1007" s="3">
        <v>4100</v>
      </c>
      <c r="S1007" s="3">
        <v>2.7</v>
      </c>
      <c r="T1007" s="3">
        <f t="shared" si="139"/>
        <v>2.8892699999999998</v>
      </c>
      <c r="U1007" s="4">
        <f t="shared" si="140"/>
        <v>2.6752500000000001</v>
      </c>
      <c r="X1007" s="4">
        <f>IFERROR(   Table1[[#This Row],[البلوكات /م3]]+Table1[[#This Row],[البواقى
 المنصرفه
/م3]]-Table1[[#This Row],[البواقى
/م3]],0)</f>
        <v>0</v>
      </c>
      <c r="Y1007" s="21">
        <f t="shared" si="134"/>
        <v>0</v>
      </c>
      <c r="AB1007" s="15"/>
      <c r="AD1007" s="9">
        <f>IFERROR((Table1[[#This Row],[إجمالى الإستهلاك
/م3]]-Table1[[#This Row],[الكمية 
المنتجة
/م3
 ]]),0)</f>
        <v>-2.6752500000000001</v>
      </c>
      <c r="AE1007" s="29">
        <f>IFERROR((Table1[[#This Row],[الهالك
/م3]]/Table1[[#This Row],[إجمالى الإستهلاك
/م3]]),0)</f>
        <v>0</v>
      </c>
      <c r="AG1007" s="5">
        <f>IFERROR((Table1[[#This Row],[عدد
البلوكات]]*0.12),"")</f>
        <v>0</v>
      </c>
      <c r="AH100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4.4587500000000002</v>
      </c>
      <c r="AJ1007" s="59">
        <f>IFERROR(Table1[[#This Row],[Plan Hour]]/Table1[[#This Row],[ساعات
العمل
الفعلية]],0)</f>
        <v>0</v>
      </c>
      <c r="AK1007" s="1">
        <f>IFERROR((Table1[[#This Row],[الكمية 
الفعلية
/م3]]-Table1[[#This Row],[الكمية 
المنتجة
/م3
 ]]),"")</f>
        <v>0.21401999999999965</v>
      </c>
      <c r="AU1007" s="18"/>
      <c r="AV1007" s="18"/>
      <c r="AW1007" s="1"/>
      <c r="AX1007" s="1"/>
      <c r="AY1007" s="1"/>
      <c r="AZ1007" s="1"/>
      <c r="BA1007" s="1"/>
      <c r="BB1007" s="1" t="e">
        <f t="shared" si="135"/>
        <v>#DIV/0!</v>
      </c>
      <c r="BC1007" s="1"/>
      <c r="BD1007" s="1" t="e">
        <f t="shared" si="137"/>
        <v>#DIV/0!</v>
      </c>
      <c r="BE1007" s="1"/>
      <c r="BF1007" s="33">
        <f t="shared" si="136"/>
        <v>0</v>
      </c>
      <c r="BG1007" s="11" t="e">
        <f t="shared" si="138"/>
        <v>#DIV/0!</v>
      </c>
      <c r="CB1007"/>
      <c r="CC1007"/>
      <c r="CD1007"/>
      <c r="CE1007" s="83"/>
      <c r="CF1007"/>
      <c r="CG1007"/>
      <c r="CH1007"/>
      <c r="CI1007"/>
      <c r="CJ1007"/>
      <c r="CK1007"/>
      <c r="CL1007"/>
      <c r="CM1007"/>
      <c r="CN1007"/>
      <c r="CO1007"/>
      <c r="CP1007"/>
    </row>
    <row r="1008" spans="1:94" ht="22.5" customHeight="1">
      <c r="A1008" s="22">
        <v>44262</v>
      </c>
      <c r="B1008" s="3" t="str">
        <f>TEXT(Table1[[#This Row],[Date]],"dddd")</f>
        <v>الأحد</v>
      </c>
      <c r="C1008" s="3">
        <f>WEEKNUM(Table1[[#This Row],[Date]],16)</f>
        <v>11</v>
      </c>
      <c r="D1008" s="3" t="str">
        <f>TEXT(Table1[[#This Row],[Date]],"mmmm")</f>
        <v>مارس</v>
      </c>
      <c r="E1008" s="3" t="str">
        <f>TEXT(Table1[[#This Row],[Date]],"yyyy")</f>
        <v>2021</v>
      </c>
      <c r="F1008" s="3" t="s">
        <v>8</v>
      </c>
      <c r="G1008" s="3">
        <v>1095</v>
      </c>
      <c r="I1008" s="3" t="s">
        <v>108</v>
      </c>
      <c r="J1008" s="3">
        <f>IFERROR(VLOOKUP(Table1[[#This Row],[FoamType]],$CB$1:$CC$25,2,FALSE),0)</f>
        <v>25</v>
      </c>
      <c r="K1008" s="3">
        <v>20</v>
      </c>
      <c r="L1008" s="3">
        <v>20</v>
      </c>
      <c r="M1008" s="3">
        <v>4</v>
      </c>
      <c r="Q1008" s="15">
        <v>20</v>
      </c>
      <c r="R1008" s="3">
        <v>600</v>
      </c>
      <c r="S1008" s="3">
        <v>4.0999999999999996</v>
      </c>
      <c r="T1008" s="3">
        <f t="shared" si="139"/>
        <v>0.98399999999999987</v>
      </c>
      <c r="U1008" s="4">
        <f t="shared" si="140"/>
        <v>0.96</v>
      </c>
      <c r="X1008" s="4">
        <f>IFERROR(   Table1[[#This Row],[البلوكات /م3]]+Table1[[#This Row],[البواقى
 المنصرفه
/م3]]-Table1[[#This Row],[البواقى
/م3]],0)</f>
        <v>9.7000000000000011</v>
      </c>
      <c r="Y1008" s="21">
        <f t="shared" si="134"/>
        <v>0</v>
      </c>
      <c r="Z1008" s="3">
        <v>0</v>
      </c>
      <c r="AA1008" s="12">
        <v>14.8</v>
      </c>
      <c r="AB1008" s="15">
        <v>20</v>
      </c>
      <c r="AC1008" s="20">
        <v>5.0999999999999996</v>
      </c>
      <c r="AD1008" s="9">
        <f>IFERROR((Table1[[#This Row],[إجمالى الإستهلاك
/م3]]-Table1[[#This Row],[الكمية 
المنتجة
/م3
 ]]),0)</f>
        <v>8.740000000000002</v>
      </c>
      <c r="AE1008" s="29">
        <f>IFERROR((Table1[[#This Row],[الهالك
/م3]]/Table1[[#This Row],[إجمالى الإستهلاك
/م3]]),0)</f>
        <v>0.90103092783505168</v>
      </c>
      <c r="AG1008" s="5">
        <f>IFERROR((Table1[[#This Row],[عدد
البلوكات]]*0.12),"")</f>
        <v>0</v>
      </c>
      <c r="AH100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24</v>
      </c>
      <c r="AJ1008" s="59">
        <f>IFERROR(Table1[[#This Row],[Plan Hour]]/Table1[[#This Row],[ساعات
العمل
الفعلية]],0)</f>
        <v>0</v>
      </c>
      <c r="AK1008" s="1">
        <f>IFERROR((Table1[[#This Row],[الكمية 
الفعلية
/م3]]-Table1[[#This Row],[الكمية 
المنتجة
/م3
 ]]),"")</f>
        <v>2.399999999999991E-2</v>
      </c>
      <c r="AU1008" s="18"/>
      <c r="AV1008" s="18"/>
      <c r="AW1008" s="1"/>
      <c r="AX1008" s="1"/>
      <c r="AY1008" s="1"/>
      <c r="AZ1008" s="1"/>
      <c r="BA1008" s="1"/>
      <c r="BB1008" s="1" t="e">
        <f t="shared" si="135"/>
        <v>#DIV/0!</v>
      </c>
      <c r="BC1008" s="1"/>
      <c r="BD1008" s="1" t="e">
        <f t="shared" si="137"/>
        <v>#DIV/0!</v>
      </c>
      <c r="BE1008" s="1"/>
      <c r="BF1008" s="33">
        <f t="shared" si="136"/>
        <v>0</v>
      </c>
      <c r="BG1008" s="11" t="e">
        <f t="shared" si="138"/>
        <v>#DIV/0!</v>
      </c>
      <c r="CB1008"/>
      <c r="CC1008"/>
      <c r="CD1008"/>
      <c r="CE1008" s="83"/>
      <c r="CF1008"/>
      <c r="CG1008"/>
      <c r="CH1008"/>
      <c r="CI1008"/>
      <c r="CJ1008"/>
      <c r="CK1008"/>
      <c r="CL1008"/>
      <c r="CM1008"/>
      <c r="CN1008"/>
      <c r="CO1008"/>
      <c r="CP1008"/>
    </row>
    <row r="1009" spans="1:94" ht="22.5" customHeight="1">
      <c r="A1009" s="22">
        <v>44263</v>
      </c>
      <c r="B1009" s="9" t="str">
        <f>TEXT(Table1[[#This Row],[Date]],"dddd")</f>
        <v>الإثنين</v>
      </c>
      <c r="C1009" s="9">
        <f>WEEKNUM(Table1[[#This Row],[Date]],16)</f>
        <v>11</v>
      </c>
      <c r="D1009" s="9" t="str">
        <f>TEXT(Table1[[#This Row],[Date]],"mmmm")</f>
        <v>مارس</v>
      </c>
      <c r="E1009" s="9" t="str">
        <f>TEXT(Table1[[#This Row],[Date]],"yyyy")</f>
        <v>2021</v>
      </c>
      <c r="F1009" s="9" t="s">
        <v>8</v>
      </c>
      <c r="G1009" s="9">
        <v>1004</v>
      </c>
      <c r="H1009" s="9" t="s">
        <v>245</v>
      </c>
      <c r="I1009" s="9" t="s">
        <v>255</v>
      </c>
      <c r="J1009" s="3">
        <f>IFERROR(VLOOKUP(Table1[[#This Row],[FoamType]],$CB$1:$CC$25,2,FALSE),0)</f>
        <v>3.6</v>
      </c>
      <c r="K1009" s="9">
        <v>200</v>
      </c>
      <c r="L1009" s="9">
        <v>100</v>
      </c>
      <c r="M1009" s="9">
        <v>5</v>
      </c>
      <c r="N1009" s="9"/>
      <c r="O1009" s="9"/>
      <c r="P1009" s="9"/>
      <c r="Q1009" s="9" t="s">
        <v>45</v>
      </c>
      <c r="R1009" s="9">
        <v>540</v>
      </c>
      <c r="S1009" s="9">
        <v>5.0999999999999996</v>
      </c>
      <c r="T1009" s="9">
        <f t="shared" si="139"/>
        <v>55.079999999999991</v>
      </c>
      <c r="U1009" s="9">
        <v>54</v>
      </c>
      <c r="V1009" s="9"/>
      <c r="W1009" s="9" t="s">
        <v>45</v>
      </c>
      <c r="X1009" s="9">
        <f>IFERROR(   Table1[[#This Row],[البلوكات /م3]]+Table1[[#This Row],[البواقى
 المنصرفه
/م3]]-Table1[[#This Row],[البواقى
/م3]],0)</f>
        <v>60.719999999999992</v>
      </c>
      <c r="Y1009" s="9">
        <f t="shared" si="134"/>
        <v>65.88</v>
      </c>
      <c r="Z1009" s="9">
        <v>9</v>
      </c>
      <c r="AA1009" s="9">
        <v>2.44</v>
      </c>
      <c r="AB1009" s="9" t="s">
        <v>45</v>
      </c>
      <c r="AC1009" s="9">
        <v>7.6</v>
      </c>
      <c r="AD1009" s="9">
        <f>IFERROR((Table1[[#This Row],[إجمالى الإستهلاك
/م3]]-Table1[[#This Row],[الكمية 
المنتجة
/م3
 ]]),0)</f>
        <v>6.7199999999999918</v>
      </c>
      <c r="AE1009" s="29">
        <f>IFERROR((Table1[[#This Row],[الهالك
/م3]]/Table1[[#This Row],[إجمالى الإستهلاك
/م3]]),0)</f>
        <v>0.11067193675889316</v>
      </c>
      <c r="AF1009" s="9"/>
      <c r="AG1009" s="9">
        <f>IFERROR((Table1[[#This Row],[عدد
البلوكات]]*0.12),"")</f>
        <v>1.08</v>
      </c>
      <c r="AH1009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15</v>
      </c>
      <c r="AI1009" s="9">
        <v>66</v>
      </c>
      <c r="AJ1009" s="60">
        <f>IFERROR(Table1[[#This Row],[Plan Hour]]/Table1[[#This Row],[ساعات
العمل
الفعلية]],0)</f>
        <v>0.22727272727272727</v>
      </c>
      <c r="AK1009" s="9">
        <f>IFERROR((Table1[[#This Row],[الكمية 
الفعلية
/م3]]-Table1[[#This Row],[الكمية 
المنتجة
/م3
 ]]),"")</f>
        <v>1.0799999999999912</v>
      </c>
      <c r="AL1009" s="9"/>
      <c r="AM1009" s="9"/>
      <c r="AN1009" s="9"/>
      <c r="AO1009" s="9">
        <v>9.61</v>
      </c>
      <c r="AP1009" s="9">
        <v>9.61</v>
      </c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 t="e">
        <f t="shared" si="135"/>
        <v>#DIV/0!</v>
      </c>
      <c r="BC1009" s="9"/>
      <c r="BD1009" s="9" t="e">
        <f t="shared" si="137"/>
        <v>#DIV/0!</v>
      </c>
      <c r="BE1009" s="9"/>
      <c r="BF1009" s="9">
        <f t="shared" si="136"/>
        <v>0</v>
      </c>
      <c r="BG1009" s="9" t="e">
        <f t="shared" si="138"/>
        <v>#DIV/0!</v>
      </c>
      <c r="CB1009"/>
      <c r="CC1009"/>
      <c r="CD1009"/>
      <c r="CE1009" s="83"/>
      <c r="CF1009"/>
      <c r="CG1009"/>
      <c r="CH1009"/>
      <c r="CI1009"/>
      <c r="CJ1009"/>
      <c r="CK1009"/>
      <c r="CL1009"/>
      <c r="CM1009"/>
      <c r="CN1009"/>
      <c r="CO1009"/>
      <c r="CP1009"/>
    </row>
    <row r="1010" spans="1:94" ht="22.5" customHeight="1">
      <c r="A1010" s="22">
        <v>44263</v>
      </c>
      <c r="B1010" s="3" t="str">
        <f>TEXT(Table1[[#This Row],[Date]],"dddd")</f>
        <v>الإثنين</v>
      </c>
      <c r="C1010" s="3">
        <f>WEEKNUM(Table1[[#This Row],[Date]],16)</f>
        <v>11</v>
      </c>
      <c r="D1010" s="3" t="str">
        <f>TEXT(Table1[[#This Row],[Date]],"mmmm")</f>
        <v>مارس</v>
      </c>
      <c r="E1010" s="3" t="str">
        <f>TEXT(Table1[[#This Row],[Date]],"yyyy")</f>
        <v>2021</v>
      </c>
      <c r="F1010" s="3" t="s">
        <v>8</v>
      </c>
      <c r="G1010" s="3">
        <v>1053</v>
      </c>
      <c r="H1010" s="5" t="s">
        <v>217</v>
      </c>
      <c r="I1010" s="3" t="s">
        <v>255</v>
      </c>
      <c r="J1010" s="3">
        <f>IFERROR(VLOOKUP(Table1[[#This Row],[FoamType]],$CB$1:$CC$25,2,FALSE),0)</f>
        <v>3.6</v>
      </c>
      <c r="K1010" s="3">
        <v>200</v>
      </c>
      <c r="L1010" s="3">
        <v>100</v>
      </c>
      <c r="M1010" s="3">
        <v>5</v>
      </c>
      <c r="Q1010" s="15">
        <v>17</v>
      </c>
      <c r="R1010" s="3">
        <v>310</v>
      </c>
      <c r="S1010" s="3">
        <v>5.0999999999999996</v>
      </c>
      <c r="T1010" s="3">
        <f t="shared" si="139"/>
        <v>31.619999999999997</v>
      </c>
      <c r="U1010" s="4">
        <v>31</v>
      </c>
      <c r="W1010" s="4">
        <v>17</v>
      </c>
      <c r="X1010" s="4">
        <f>IFERROR(   Table1[[#This Row],[البلوكات /م3]]+Table1[[#This Row],[البواقى
 المنصرفه
/م3]]-Table1[[#This Row],[البواقى
/م3]],0)</f>
        <v>35.56</v>
      </c>
      <c r="Y1010" s="21">
        <f t="shared" si="134"/>
        <v>58.56</v>
      </c>
      <c r="Z1010" s="3">
        <v>8</v>
      </c>
      <c r="AA1010" s="12">
        <v>0</v>
      </c>
      <c r="AB1010" s="15">
        <v>17</v>
      </c>
      <c r="AC1010" s="20">
        <v>23</v>
      </c>
      <c r="AD1010" s="9">
        <f>IFERROR((Table1[[#This Row],[إجمالى الإستهلاك
/م3]]-Table1[[#This Row],[الكمية 
المنتجة
/م3
 ]]),0)</f>
        <v>4.5600000000000023</v>
      </c>
      <c r="AE1010" s="29">
        <f>IFERROR((Table1[[#This Row],[الهالك
/م3]]/Table1[[#This Row],[إجمالى الإستهلاك
/م3]]),0)</f>
        <v>0.12823397075365586</v>
      </c>
      <c r="AG1010" s="5">
        <f>IFERROR((Table1[[#This Row],[عدد
البلوكات]]*0.12),"")</f>
        <v>0.96</v>
      </c>
      <c r="AH101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8.6111111111111107</v>
      </c>
      <c r="AJ1010" s="59">
        <f>IFERROR(Table1[[#This Row],[Plan Hour]]/Table1[[#This Row],[ساعات
العمل
الفعلية]],0)</f>
        <v>0</v>
      </c>
      <c r="AK1010" s="1">
        <f>IFERROR((Table1[[#This Row],[الكمية 
الفعلية
/م3]]-Table1[[#This Row],[الكمية 
المنتجة
/م3
 ]]),"")</f>
        <v>0.61999999999999744</v>
      </c>
      <c r="AU1010" s="18"/>
      <c r="AV1010" s="18"/>
      <c r="AW1010" s="1"/>
      <c r="AX1010" s="1"/>
      <c r="AY1010" s="1"/>
      <c r="AZ1010" s="1"/>
      <c r="BA1010" s="1"/>
      <c r="BB1010" s="1" t="e">
        <f t="shared" si="135"/>
        <v>#DIV/0!</v>
      </c>
      <c r="BC1010" s="1"/>
      <c r="BD1010" s="1" t="e">
        <f t="shared" si="137"/>
        <v>#DIV/0!</v>
      </c>
      <c r="BE1010" s="1"/>
      <c r="BF1010" s="33">
        <f t="shared" si="136"/>
        <v>0</v>
      </c>
      <c r="BG1010" s="11" t="e">
        <f t="shared" si="138"/>
        <v>#DIV/0!</v>
      </c>
      <c r="CB1010"/>
      <c r="CC1010"/>
      <c r="CD1010"/>
      <c r="CE1010" s="83"/>
      <c r="CF1010"/>
      <c r="CG1010"/>
      <c r="CH1010"/>
      <c r="CI1010"/>
      <c r="CJ1010"/>
      <c r="CK1010"/>
      <c r="CL1010"/>
      <c r="CM1010"/>
      <c r="CN1010"/>
      <c r="CO1010"/>
      <c r="CP1010"/>
    </row>
    <row r="1011" spans="1:94" ht="22.5" customHeight="1">
      <c r="A1011" s="22">
        <v>44263</v>
      </c>
      <c r="B1011" s="3" t="str">
        <f>TEXT(Table1[[#This Row],[Date]],"dddd")</f>
        <v>الإثنين</v>
      </c>
      <c r="C1011" s="3">
        <f>WEEKNUM(Table1[[#This Row],[Date]],16)</f>
        <v>11</v>
      </c>
      <c r="D1011" s="3" t="str">
        <f>TEXT(Table1[[#This Row],[Date]],"mmmm")</f>
        <v>مارس</v>
      </c>
      <c r="E1011" s="3" t="str">
        <f>TEXT(Table1[[#This Row],[Date]],"yyyy")</f>
        <v>2021</v>
      </c>
      <c r="F1011" s="3" t="s">
        <v>8</v>
      </c>
      <c r="G1011" s="3">
        <v>1021</v>
      </c>
      <c r="H1011" s="5" t="s">
        <v>141</v>
      </c>
      <c r="I1011" s="3" t="s">
        <v>91</v>
      </c>
      <c r="J1011" s="3">
        <f>IFERROR(VLOOKUP(Table1[[#This Row],[FoamType]],$CB$1:$CC$25,2,FALSE),0)</f>
        <v>1</v>
      </c>
      <c r="K1011" s="3">
        <v>100</v>
      </c>
      <c r="L1011" s="3">
        <v>100</v>
      </c>
      <c r="M1011" s="3">
        <v>2</v>
      </c>
      <c r="Q1011" s="15">
        <v>25</v>
      </c>
      <c r="R1011" s="3">
        <v>250</v>
      </c>
      <c r="S1011" s="3">
        <v>2.1</v>
      </c>
      <c r="T1011" s="3">
        <f t="shared" si="139"/>
        <v>5.25</v>
      </c>
      <c r="U1011" s="4">
        <f t="shared" si="140"/>
        <v>5</v>
      </c>
      <c r="X1011" s="4">
        <f>IFERROR(   Table1[[#This Row],[البلوكات /م3]]+Table1[[#This Row],[البواقى
 المنصرفه
/م3]]-Table1[[#This Row],[البواقى
/م3]],0)</f>
        <v>5.84</v>
      </c>
      <c r="Y1011" s="21">
        <f t="shared" si="134"/>
        <v>0</v>
      </c>
      <c r="Z1011" s="3">
        <v>0</v>
      </c>
      <c r="AA1011" s="12">
        <v>5.84</v>
      </c>
      <c r="AB1011" s="15" t="s">
        <v>45</v>
      </c>
      <c r="AC1011" s="20">
        <v>0</v>
      </c>
      <c r="AD1011" s="9">
        <f>IFERROR((Table1[[#This Row],[إجمالى الإستهلاك
/م3]]-Table1[[#This Row],[الكمية 
المنتجة
/م3
 ]]),0)</f>
        <v>0.83999999999999986</v>
      </c>
      <c r="AE1011" s="29">
        <f>IFERROR((Table1[[#This Row],[الهالك
/م3]]/Table1[[#This Row],[إجمالى الإستهلاك
/م3]]),0)</f>
        <v>0.14383561643835616</v>
      </c>
      <c r="AG1011" s="5">
        <f>IFERROR((Table1[[#This Row],[عدد
البلوكات]]*0.12),"")</f>
        <v>0</v>
      </c>
      <c r="AH101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011" s="59">
        <f>IFERROR(Table1[[#This Row],[Plan Hour]]/Table1[[#This Row],[ساعات
العمل
الفعلية]],0)</f>
        <v>0</v>
      </c>
      <c r="AK1011" s="1">
        <f>IFERROR((Table1[[#This Row],[الكمية 
الفعلية
/م3]]-Table1[[#This Row],[الكمية 
المنتجة
/م3
 ]]),"")</f>
        <v>0.25</v>
      </c>
      <c r="AU1011" s="18"/>
      <c r="AV1011" s="18"/>
      <c r="AW1011" s="1"/>
      <c r="AX1011" s="1"/>
      <c r="AY1011" s="1"/>
      <c r="AZ1011" s="1"/>
      <c r="BA1011" s="1"/>
      <c r="BB1011" s="1" t="e">
        <f t="shared" si="135"/>
        <v>#DIV/0!</v>
      </c>
      <c r="BC1011" s="1"/>
      <c r="BD1011" s="1" t="e">
        <f t="shared" si="137"/>
        <v>#DIV/0!</v>
      </c>
      <c r="BE1011" s="1"/>
      <c r="BF1011" s="33">
        <f t="shared" si="136"/>
        <v>0</v>
      </c>
      <c r="BG1011" s="11" t="e">
        <f t="shared" si="138"/>
        <v>#DIV/0!</v>
      </c>
      <c r="CB1011"/>
      <c r="CC1011"/>
      <c r="CD1011"/>
      <c r="CE1011" s="83"/>
      <c r="CF1011"/>
      <c r="CG1011"/>
      <c r="CH1011"/>
      <c r="CI1011"/>
      <c r="CJ1011"/>
      <c r="CK1011"/>
      <c r="CL1011"/>
      <c r="CM1011"/>
      <c r="CN1011"/>
      <c r="CO1011"/>
      <c r="CP1011"/>
    </row>
    <row r="1012" spans="1:94" ht="22.5" customHeight="1">
      <c r="A1012" s="22">
        <v>44263</v>
      </c>
      <c r="B1012" s="3" t="str">
        <f>TEXT(Table1[[#This Row],[Date]],"dddd")</f>
        <v>الإثنين</v>
      </c>
      <c r="C1012" s="3">
        <f>WEEKNUM(Table1[[#This Row],[Date]],16)</f>
        <v>11</v>
      </c>
      <c r="D1012" s="3" t="str">
        <f>TEXT(Table1[[#This Row],[Date]],"mmmm")</f>
        <v>مارس</v>
      </c>
      <c r="E1012" s="3" t="str">
        <f>TEXT(Table1[[#This Row],[Date]],"yyyy")</f>
        <v>2021</v>
      </c>
      <c r="F1012" s="3" t="s">
        <v>8</v>
      </c>
      <c r="G1012" s="3">
        <v>1020</v>
      </c>
      <c r="H1012" s="5" t="s">
        <v>208</v>
      </c>
      <c r="I1012" s="3" t="s">
        <v>92</v>
      </c>
      <c r="J1012" s="3">
        <f>IFERROR(VLOOKUP(Table1[[#This Row],[FoamType]],$CB$1:$CC$25,2,FALSE),0)</f>
        <v>0.6</v>
      </c>
      <c r="K1012" s="3">
        <v>3</v>
      </c>
      <c r="L1012" s="3">
        <v>3</v>
      </c>
      <c r="M1012" s="3">
        <v>3</v>
      </c>
      <c r="Q1012" s="15">
        <v>20</v>
      </c>
      <c r="R1012" s="3">
        <v>240000</v>
      </c>
      <c r="S1012" s="3">
        <v>3.1</v>
      </c>
      <c r="T1012" s="3">
        <f t="shared" si="139"/>
        <v>6.6959999999999997</v>
      </c>
      <c r="U1012" s="4">
        <f t="shared" si="140"/>
        <v>6.48</v>
      </c>
      <c r="X1012" s="4">
        <f>IFERROR(   Table1[[#This Row],[البلوكات /م3]]+Table1[[#This Row],[البواقى
 المنصرفه
/م3]]-Table1[[#This Row],[البواقى
/م3]],0)</f>
        <v>0</v>
      </c>
      <c r="Y1012" s="21">
        <f t="shared" ref="Y1012:Y1075" si="141">Z1012*7.32</f>
        <v>0</v>
      </c>
      <c r="Z1012" s="3">
        <v>0</v>
      </c>
      <c r="AB1012" s="15"/>
      <c r="AD1012" s="9">
        <f>IFERROR((Table1[[#This Row],[إجمالى الإستهلاك
/م3]]-Table1[[#This Row],[الكمية 
المنتجة
/م3
 ]]),0)</f>
        <v>-6.48</v>
      </c>
      <c r="AE1012" s="29">
        <f>IFERROR((Table1[[#This Row],[الهالك
/م3]]/Table1[[#This Row],[إجمالى الإستهلاك
/م3]]),0)</f>
        <v>0</v>
      </c>
      <c r="AG1012" s="5">
        <f>IFERROR((Table1[[#This Row],[عدد
البلوكات]]*0.12),"")</f>
        <v>0</v>
      </c>
      <c r="AH10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10.8</v>
      </c>
      <c r="AJ1012" s="59">
        <f>IFERROR(Table1[[#This Row],[Plan Hour]]/Table1[[#This Row],[ساعات
العمل
الفعلية]],0)</f>
        <v>0</v>
      </c>
      <c r="AK1012" s="1">
        <f>IFERROR((Table1[[#This Row],[الكمية 
الفعلية
/م3]]-Table1[[#This Row],[الكمية 
المنتجة
/م3
 ]]),"")</f>
        <v>0.2159999999999993</v>
      </c>
      <c r="AU1012" s="18"/>
      <c r="AV1012" s="18"/>
      <c r="AW1012" s="1"/>
      <c r="AX1012" s="1"/>
      <c r="AY1012" s="1"/>
      <c r="AZ1012" s="1"/>
      <c r="BA1012" s="1"/>
      <c r="BB1012" s="1" t="e">
        <f t="shared" si="135"/>
        <v>#DIV/0!</v>
      </c>
      <c r="BC1012" s="1"/>
      <c r="BD1012" s="1" t="e">
        <f t="shared" si="137"/>
        <v>#DIV/0!</v>
      </c>
      <c r="BE1012" s="1"/>
      <c r="BF1012" s="33">
        <f t="shared" si="136"/>
        <v>0</v>
      </c>
      <c r="BG1012" s="11" t="e">
        <f t="shared" si="138"/>
        <v>#DIV/0!</v>
      </c>
      <c r="CB1012"/>
      <c r="CC1012"/>
      <c r="CD1012"/>
      <c r="CE1012" s="83"/>
      <c r="CF1012"/>
      <c r="CG1012"/>
      <c r="CH1012"/>
      <c r="CI1012"/>
      <c r="CJ1012"/>
      <c r="CK1012"/>
      <c r="CL1012"/>
      <c r="CM1012"/>
      <c r="CN1012"/>
      <c r="CO1012"/>
      <c r="CP1012"/>
    </row>
    <row r="1013" spans="1:94" ht="22.5" customHeight="1">
      <c r="A1013" s="22">
        <v>44263</v>
      </c>
      <c r="B1013" s="9" t="str">
        <f>TEXT(Table1[[#This Row],[Date]],"dddd")</f>
        <v>الإثنين</v>
      </c>
      <c r="C1013" s="9">
        <f>WEEKNUM(Table1[[#This Row],[Date]],16)</f>
        <v>11</v>
      </c>
      <c r="D1013" s="9" t="str">
        <f>TEXT(Table1[[#This Row],[Date]],"mmmm")</f>
        <v>مارس</v>
      </c>
      <c r="E1013" s="9" t="str">
        <f>TEXT(Table1[[#This Row],[Date]],"yyyy")</f>
        <v>2021</v>
      </c>
      <c r="F1013" s="9" t="s">
        <v>9</v>
      </c>
      <c r="G1013" s="9">
        <v>956</v>
      </c>
      <c r="H1013" s="9"/>
      <c r="I1013" s="9" t="s">
        <v>255</v>
      </c>
      <c r="J1013" s="3">
        <f>IFERROR(VLOOKUP(Table1[[#This Row],[FoamType]],$CB$1:$CC$25,2,FALSE),0)</f>
        <v>3.6</v>
      </c>
      <c r="K1013" s="9">
        <v>200</v>
      </c>
      <c r="L1013" s="36">
        <v>100</v>
      </c>
      <c r="M1013" s="9">
        <v>2</v>
      </c>
      <c r="N1013" s="9"/>
      <c r="O1013" s="9"/>
      <c r="P1013" s="9"/>
      <c r="Q1013" s="9" t="s">
        <v>43</v>
      </c>
      <c r="R1013" s="9">
        <v>25</v>
      </c>
      <c r="S1013" s="9">
        <v>2.1</v>
      </c>
      <c r="T1013" s="3">
        <f t="shared" si="139"/>
        <v>1.05</v>
      </c>
      <c r="U1013" s="9">
        <v>1</v>
      </c>
      <c r="V1013" s="9"/>
      <c r="W1013" s="9"/>
      <c r="X1013" s="9">
        <f>IFERROR(   Table1[[#This Row],[البلوكات /م3]]+Table1[[#This Row],[البواقى
 المنصرفه
/م3]]-Table1[[#This Row],[البواقى
/م3]],0)</f>
        <v>1.9299999999999997</v>
      </c>
      <c r="Y1013" s="9">
        <f t="shared" si="141"/>
        <v>0</v>
      </c>
      <c r="Z1013" s="9"/>
      <c r="AA1013" s="9">
        <v>2.2599999999999998</v>
      </c>
      <c r="AB1013" s="9" t="s">
        <v>43</v>
      </c>
      <c r="AC1013" s="9">
        <v>0.33</v>
      </c>
      <c r="AD1013" s="9">
        <f>IFERROR((Table1[[#This Row],[إجمالى الإستهلاك
/م3]]-Table1[[#This Row],[الكمية 
المنتجة
/م3
 ]]),0)</f>
        <v>0.92999999999999972</v>
      </c>
      <c r="AE1013" s="29">
        <f>IFERROR((Table1[[#This Row],[الهالك
/م3]]/Table1[[#This Row],[إجمالى الإستهلاك
/م3]]),0)</f>
        <v>0.4818652849740932</v>
      </c>
      <c r="AF1013" s="9"/>
      <c r="AG1013" s="9">
        <f>IFERROR((Table1[[#This Row],[عدد
البلوكات]]*0.12),"")</f>
        <v>0</v>
      </c>
      <c r="AH1013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0.27777777777777779</v>
      </c>
      <c r="AI1013" s="9">
        <v>96</v>
      </c>
      <c r="AJ1013" s="60">
        <f>IFERROR(Table1[[#This Row],[Plan Hour]]/Table1[[#This Row],[ساعات
العمل
الفعلية]],0)</f>
        <v>2.8935185185185188E-3</v>
      </c>
      <c r="AK1013" s="9">
        <f>IFERROR((Table1[[#This Row],[الكمية 
الفعلية
/م3]]-Table1[[#This Row],[الكمية 
المنتجة
/م3
 ]]),"")</f>
        <v>5.0000000000000044E-2</v>
      </c>
      <c r="AL1013" s="9"/>
      <c r="AM1013" s="9"/>
      <c r="AN1013" s="9">
        <v>2.5</v>
      </c>
      <c r="AO1013" s="9"/>
      <c r="AP1013" s="9">
        <v>2.5</v>
      </c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 t="e">
        <f t="shared" si="135"/>
        <v>#DIV/0!</v>
      </c>
      <c r="BC1013" s="9"/>
      <c r="BD1013" s="9" t="e">
        <f t="shared" si="137"/>
        <v>#DIV/0!</v>
      </c>
      <c r="BE1013" s="9"/>
      <c r="BF1013" s="9">
        <f t="shared" si="136"/>
        <v>0</v>
      </c>
      <c r="BG1013" s="9" t="e">
        <f t="shared" si="138"/>
        <v>#DIV/0!</v>
      </c>
      <c r="CB1013"/>
      <c r="CC1013"/>
      <c r="CD1013"/>
      <c r="CE1013" s="83"/>
      <c r="CF1013"/>
      <c r="CG1013"/>
      <c r="CH1013"/>
      <c r="CI1013"/>
      <c r="CJ1013"/>
      <c r="CK1013"/>
      <c r="CL1013"/>
      <c r="CM1013"/>
      <c r="CN1013"/>
      <c r="CO1013"/>
      <c r="CP1013"/>
    </row>
    <row r="1014" spans="1:94" ht="22.5" customHeight="1">
      <c r="A1014" s="22">
        <v>44263</v>
      </c>
      <c r="B1014" s="3" t="str">
        <f>TEXT(Table1[[#This Row],[Date]],"dddd")</f>
        <v>الإثنين</v>
      </c>
      <c r="C1014" s="3">
        <f>WEEKNUM(Table1[[#This Row],[Date]],16)</f>
        <v>11</v>
      </c>
      <c r="D1014" s="3" t="str">
        <f>TEXT(Table1[[#This Row],[Date]],"mmmm")</f>
        <v>مارس</v>
      </c>
      <c r="E1014" s="3" t="str">
        <f>TEXT(Table1[[#This Row],[Date]],"yyyy")</f>
        <v>2021</v>
      </c>
      <c r="F1014" s="3" t="s">
        <v>9</v>
      </c>
      <c r="G1014" s="3">
        <v>1013</v>
      </c>
      <c r="H1014" s="5" t="s">
        <v>244</v>
      </c>
      <c r="I1014" s="3" t="s">
        <v>91</v>
      </c>
      <c r="J1014" s="3">
        <f>IFERROR(VLOOKUP(Table1[[#This Row],[FoamType]],$CB$1:$CC$25,2,FALSE),0)</f>
        <v>1</v>
      </c>
      <c r="K1014" s="3">
        <v>100</v>
      </c>
      <c r="L1014" s="3">
        <v>100</v>
      </c>
      <c r="M1014" s="3">
        <v>2</v>
      </c>
      <c r="Q1014" s="15" t="s">
        <v>40</v>
      </c>
      <c r="R1014" s="3">
        <v>100</v>
      </c>
      <c r="S1014" s="3">
        <v>2.2000000000000002</v>
      </c>
      <c r="T1014" s="3">
        <f t="shared" si="139"/>
        <v>2.2000000000000002</v>
      </c>
      <c r="U1014" s="4">
        <v>2</v>
      </c>
      <c r="W1014" s="4" t="s">
        <v>40</v>
      </c>
      <c r="X1014" s="4">
        <f>IFERROR(   Table1[[#This Row],[البلوكات /م3]]+Table1[[#This Row],[البواقى
 المنصرفه
/م3]]-Table1[[#This Row],[البواقى
/م3]],0)</f>
        <v>2.3100000000000005</v>
      </c>
      <c r="Y1014" s="21">
        <f t="shared" si="141"/>
        <v>7.32</v>
      </c>
      <c r="Z1014" s="3">
        <v>1</v>
      </c>
      <c r="AA1014" s="12">
        <v>1</v>
      </c>
      <c r="AB1014" s="15" t="s">
        <v>40</v>
      </c>
      <c r="AC1014" s="20">
        <v>6.01</v>
      </c>
      <c r="AD1014" s="9">
        <f>IFERROR((Table1[[#This Row],[إجمالى الإستهلاك
/م3]]-Table1[[#This Row],[الكمية 
المنتجة
/م3
 ]]),0)</f>
        <v>0.3100000000000005</v>
      </c>
      <c r="AE1014" s="29">
        <f>IFERROR((Table1[[#This Row],[الهالك
/م3]]/Table1[[#This Row],[إجمالى الإستهلاك
/م3]]),0)</f>
        <v>0.13419913419913437</v>
      </c>
      <c r="AG1014" s="5">
        <f>IFERROR((Table1[[#This Row],[عدد
البلوكات]]*0.12),"")</f>
        <v>0.12</v>
      </c>
      <c r="AH101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1014" s="59">
        <f>IFERROR(Table1[[#This Row],[Plan Hour]]/Table1[[#This Row],[ساعات
العمل
الفعلية]],0)</f>
        <v>0</v>
      </c>
      <c r="AK1014" s="1">
        <f>IFERROR((Table1[[#This Row],[الكمية 
الفعلية
/م3]]-Table1[[#This Row],[الكمية 
المنتجة
/م3
 ]]),"")</f>
        <v>0.20000000000000018</v>
      </c>
      <c r="AU1014" s="18"/>
      <c r="AV1014" s="18"/>
      <c r="AW1014" s="1"/>
      <c r="AX1014" s="1"/>
      <c r="AY1014" s="1"/>
      <c r="AZ1014" s="1"/>
      <c r="BA1014" s="1"/>
      <c r="BB1014" s="1" t="e">
        <f t="shared" si="135"/>
        <v>#DIV/0!</v>
      </c>
      <c r="BC1014" s="1"/>
      <c r="BD1014" s="1" t="e">
        <f t="shared" si="137"/>
        <v>#DIV/0!</v>
      </c>
      <c r="BE1014" s="1"/>
      <c r="BF1014" s="33">
        <f t="shared" si="136"/>
        <v>0</v>
      </c>
      <c r="BG1014" s="11" t="e">
        <f t="shared" si="138"/>
        <v>#DIV/0!</v>
      </c>
      <c r="CB1014"/>
      <c r="CC1014"/>
      <c r="CD1014"/>
      <c r="CE1014" s="83"/>
      <c r="CF1014"/>
      <c r="CG1014"/>
      <c r="CH1014"/>
      <c r="CI1014"/>
      <c r="CJ1014"/>
      <c r="CK1014"/>
      <c r="CL1014"/>
      <c r="CM1014"/>
      <c r="CN1014"/>
      <c r="CO1014"/>
      <c r="CP1014"/>
    </row>
    <row r="1015" spans="1:94" ht="22.5" customHeight="1">
      <c r="A1015" s="22">
        <v>44263</v>
      </c>
      <c r="B1015" s="3" t="str">
        <f>TEXT(Table1[[#This Row],[Date]],"dddd")</f>
        <v>الإثنين</v>
      </c>
      <c r="C1015" s="3">
        <f>WEEKNUM(Table1[[#This Row],[Date]],16)</f>
        <v>11</v>
      </c>
      <c r="D1015" s="3" t="str">
        <f>TEXT(Table1[[#This Row],[Date]],"mmmm")</f>
        <v>مارس</v>
      </c>
      <c r="E1015" s="3" t="str">
        <f>TEXT(Table1[[#This Row],[Date]],"yyyy")</f>
        <v>2021</v>
      </c>
      <c r="F1015" s="3" t="s">
        <v>9</v>
      </c>
      <c r="G1015" s="3">
        <v>1021</v>
      </c>
      <c r="H1015" s="5" t="s">
        <v>141</v>
      </c>
      <c r="I1015" s="3" t="s">
        <v>91</v>
      </c>
      <c r="J1015" s="3">
        <f>IFERROR(VLOOKUP(Table1[[#This Row],[FoamType]],$CB$1:$CC$25,2,FALSE),0)</f>
        <v>1</v>
      </c>
      <c r="K1015" s="3">
        <v>100</v>
      </c>
      <c r="L1015" s="3">
        <v>100</v>
      </c>
      <c r="M1015" s="3">
        <v>2</v>
      </c>
      <c r="Q1015" s="15" t="s">
        <v>45</v>
      </c>
      <c r="R1015" s="3">
        <v>50</v>
      </c>
      <c r="S1015" s="3">
        <v>2.1</v>
      </c>
      <c r="T1015" s="3">
        <f t="shared" si="139"/>
        <v>1.05</v>
      </c>
      <c r="U1015" s="4">
        <f t="shared" si="140"/>
        <v>1</v>
      </c>
      <c r="W1015" s="4" t="s">
        <v>45</v>
      </c>
      <c r="X1015" s="4">
        <f>IFERROR(   Table1[[#This Row],[البلوكات /م3]]+Table1[[#This Row],[البواقى
 المنصرفه
/م3]]-Table1[[#This Row],[البواقى
/م3]],0)</f>
        <v>1.2200000000000006</v>
      </c>
      <c r="Y1015" s="21">
        <f t="shared" si="141"/>
        <v>7.32</v>
      </c>
      <c r="Z1015" s="3">
        <v>1</v>
      </c>
      <c r="AA1015" s="12">
        <v>0</v>
      </c>
      <c r="AB1015" s="15" t="s">
        <v>45</v>
      </c>
      <c r="AC1015" s="20">
        <v>6.1</v>
      </c>
      <c r="AD1015" s="9">
        <f>IFERROR((Table1[[#This Row],[إجمالى الإستهلاك
/م3]]-Table1[[#This Row],[الكمية 
المنتجة
/م3
 ]]),0)</f>
        <v>0.22000000000000064</v>
      </c>
      <c r="AE1015" s="29">
        <f>IFERROR((Table1[[#This Row],[الهالك
/م3]]/Table1[[#This Row],[إجمالى الإستهلاك
/م3]]),0)</f>
        <v>0.18032786885245944</v>
      </c>
      <c r="AG1015" s="5">
        <f>IFERROR((Table1[[#This Row],[عدد
البلوكات]]*0.12),"")</f>
        <v>0.12</v>
      </c>
      <c r="AH101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1015" s="59">
        <f>IFERROR(Table1[[#This Row],[Plan Hour]]/Table1[[#This Row],[ساعات
العمل
الفعلية]],0)</f>
        <v>0</v>
      </c>
      <c r="AK1015" s="1">
        <f>IFERROR((Table1[[#This Row],[الكمية 
الفعلية
/م3]]-Table1[[#This Row],[الكمية 
المنتجة
/م3
 ]]),"")</f>
        <v>5.0000000000000044E-2</v>
      </c>
      <c r="AU1015" s="18"/>
      <c r="AV1015" s="18"/>
      <c r="AW1015" s="1"/>
      <c r="AX1015" s="1"/>
      <c r="AY1015" s="1"/>
      <c r="AZ1015" s="1"/>
      <c r="BA1015" s="1"/>
      <c r="BB1015" s="1" t="e">
        <f t="shared" si="135"/>
        <v>#DIV/0!</v>
      </c>
      <c r="BC1015" s="1"/>
      <c r="BD1015" s="1" t="e">
        <f t="shared" si="137"/>
        <v>#DIV/0!</v>
      </c>
      <c r="BE1015" s="1"/>
      <c r="BF1015" s="33">
        <f t="shared" si="136"/>
        <v>0</v>
      </c>
      <c r="BG1015" s="11" t="e">
        <f t="shared" si="138"/>
        <v>#DIV/0!</v>
      </c>
      <c r="CB1015"/>
      <c r="CC1015"/>
      <c r="CD1015"/>
      <c r="CE1015" s="83"/>
      <c r="CF1015"/>
      <c r="CG1015"/>
      <c r="CH1015"/>
      <c r="CI1015"/>
      <c r="CJ1015"/>
      <c r="CK1015"/>
      <c r="CL1015"/>
      <c r="CM1015"/>
      <c r="CN1015"/>
      <c r="CO1015"/>
      <c r="CP1015"/>
    </row>
    <row r="1016" spans="1:94" ht="22.5" customHeight="1">
      <c r="A1016" s="22">
        <v>44263</v>
      </c>
      <c r="B1016" s="3" t="str">
        <f>TEXT(Table1[[#This Row],[Date]],"dddd")</f>
        <v>الإثنين</v>
      </c>
      <c r="C1016" s="3">
        <f>WEEKNUM(Table1[[#This Row],[Date]],16)</f>
        <v>11</v>
      </c>
      <c r="D1016" s="3" t="str">
        <f>TEXT(Table1[[#This Row],[Date]],"mmmm")</f>
        <v>مارس</v>
      </c>
      <c r="E1016" s="3" t="str">
        <f>TEXT(Table1[[#This Row],[Date]],"yyyy")</f>
        <v>2021</v>
      </c>
      <c r="F1016" s="3" t="s">
        <v>9</v>
      </c>
      <c r="G1016" s="3">
        <v>1016</v>
      </c>
      <c r="H1016" s="5" t="s">
        <v>228</v>
      </c>
      <c r="I1016" s="3" t="s">
        <v>96</v>
      </c>
      <c r="J1016" s="3">
        <f>IFERROR(VLOOKUP(Table1[[#This Row],[FoamType]],$CB$1:$CC$25,2,FALSE),0)</f>
        <v>200</v>
      </c>
      <c r="K1016" s="3">
        <v>20</v>
      </c>
      <c r="L1016" s="3">
        <v>9</v>
      </c>
      <c r="M1016" s="3">
        <v>9</v>
      </c>
      <c r="Q1016" s="15" t="s">
        <v>4</v>
      </c>
      <c r="R1016" s="3">
        <v>4600</v>
      </c>
      <c r="S1016" s="3">
        <v>9.1</v>
      </c>
      <c r="T1016" s="3">
        <f t="shared" si="139"/>
        <v>7.5347999999999997</v>
      </c>
      <c r="U1016" s="4">
        <f t="shared" si="140"/>
        <v>7.452</v>
      </c>
      <c r="X1016" s="4">
        <f>IFERROR(   Table1[[#This Row],[البلوكات /م3]]+Table1[[#This Row],[البواقى
 المنصرفه
/م3]]-Table1[[#This Row],[البواقى
/م3]],0)</f>
        <v>0</v>
      </c>
      <c r="Y1016" s="21">
        <f t="shared" si="141"/>
        <v>0</v>
      </c>
      <c r="AB1016" s="15"/>
      <c r="AD1016" s="9">
        <f>IFERROR((Table1[[#This Row],[إجمالى الإستهلاك
/م3]]-Table1[[#This Row],[الكمية 
المنتجة
/م3
 ]]),0)</f>
        <v>-7.452</v>
      </c>
      <c r="AE1016" s="29">
        <f>IFERROR((Table1[[#This Row],[الهالك
/م3]]/Table1[[#This Row],[إجمالى الإستهلاك
/م3]]),0)</f>
        <v>0</v>
      </c>
      <c r="AG1016" s="5">
        <f>IFERROR((Table1[[#This Row],[عدد
البلوكات]]*0.12),"")</f>
        <v>0</v>
      </c>
      <c r="AH101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23</v>
      </c>
      <c r="AJ1016" s="59">
        <f>IFERROR(Table1[[#This Row],[Plan Hour]]/Table1[[#This Row],[ساعات
العمل
الفعلية]],0)</f>
        <v>0</v>
      </c>
      <c r="AK1016" s="1">
        <f>IFERROR((Table1[[#This Row],[الكمية 
الفعلية
/م3]]-Table1[[#This Row],[الكمية 
المنتجة
/م3
 ]]),"")</f>
        <v>8.2799999999999763E-2</v>
      </c>
      <c r="AU1016" s="18"/>
      <c r="AV1016" s="18"/>
      <c r="AW1016" s="1"/>
      <c r="AX1016" s="1"/>
      <c r="AY1016" s="1"/>
      <c r="AZ1016" s="1"/>
      <c r="BA1016" s="1"/>
      <c r="BB1016" s="1" t="e">
        <f t="shared" si="135"/>
        <v>#DIV/0!</v>
      </c>
      <c r="BC1016" s="1"/>
      <c r="BD1016" s="1" t="e">
        <f t="shared" si="137"/>
        <v>#DIV/0!</v>
      </c>
      <c r="BE1016" s="1"/>
      <c r="BF1016" s="33">
        <f t="shared" si="136"/>
        <v>0</v>
      </c>
      <c r="BG1016" s="11" t="e">
        <f t="shared" si="138"/>
        <v>#DIV/0!</v>
      </c>
      <c r="CB1016"/>
      <c r="CC1016"/>
      <c r="CD1016"/>
      <c r="CE1016" s="83"/>
      <c r="CF1016"/>
      <c r="CG1016"/>
      <c r="CH1016"/>
      <c r="CI1016"/>
      <c r="CJ1016"/>
      <c r="CK1016"/>
      <c r="CL1016"/>
      <c r="CM1016"/>
      <c r="CN1016"/>
      <c r="CO1016"/>
      <c r="CP1016"/>
    </row>
    <row r="1017" spans="1:94" ht="22.5" customHeight="1">
      <c r="A1017" s="22">
        <v>44263</v>
      </c>
      <c r="B1017" s="3" t="str">
        <f>TEXT(Table1[[#This Row],[Date]],"dddd")</f>
        <v>الإثنين</v>
      </c>
      <c r="C1017" s="3">
        <f>WEEKNUM(Table1[[#This Row],[Date]],16)</f>
        <v>11</v>
      </c>
      <c r="D1017" s="3" t="str">
        <f>TEXT(Table1[[#This Row],[Date]],"mmmm")</f>
        <v>مارس</v>
      </c>
      <c r="E1017" s="3" t="str">
        <f>TEXT(Table1[[#This Row],[Date]],"yyyy")</f>
        <v>2021</v>
      </c>
      <c r="F1017" s="3" t="s">
        <v>9</v>
      </c>
      <c r="G1017" s="3">
        <v>1095</v>
      </c>
      <c r="H1017" s="5" t="s">
        <v>25</v>
      </c>
      <c r="I1017" s="3" t="s">
        <v>96</v>
      </c>
      <c r="J1017" s="3">
        <f>IFERROR(VLOOKUP(Table1[[#This Row],[FoamType]],$CB$1:$CC$25,2,FALSE),0)</f>
        <v>200</v>
      </c>
      <c r="K1017" s="3">
        <v>116</v>
      </c>
      <c r="L1017" s="3">
        <v>10</v>
      </c>
      <c r="M1017" s="3">
        <v>4</v>
      </c>
      <c r="Q1017" s="15" t="s">
        <v>5</v>
      </c>
      <c r="R1017" s="3">
        <v>600</v>
      </c>
      <c r="S1017" s="3">
        <v>4.0999999999999996</v>
      </c>
      <c r="T1017" s="3">
        <f t="shared" si="139"/>
        <v>2.8535999999999997</v>
      </c>
      <c r="U1017" s="4">
        <f t="shared" si="140"/>
        <v>2.7839999999999998</v>
      </c>
      <c r="X1017" s="4">
        <f>IFERROR(   Table1[[#This Row],[البلوكات /م3]]+Table1[[#This Row],[البواقى
 المنصرفه
/م3]]-Table1[[#This Row],[البواقى
/م3]],0)</f>
        <v>5.67</v>
      </c>
      <c r="Y1017" s="21">
        <f t="shared" si="141"/>
        <v>0</v>
      </c>
      <c r="AA1017" s="12">
        <v>5.67</v>
      </c>
      <c r="AB1017" s="15" t="s">
        <v>5</v>
      </c>
      <c r="AC1017" s="20">
        <v>0</v>
      </c>
      <c r="AD1017" s="9">
        <f>IFERROR((Table1[[#This Row],[إجمالى الإستهلاك
/م3]]-Table1[[#This Row],[الكمية 
المنتجة
/م3
 ]]),0)</f>
        <v>2.8860000000000001</v>
      </c>
      <c r="AE1017" s="29">
        <f>IFERROR((Table1[[#This Row],[الهالك
/م3]]/Table1[[#This Row],[إجمالى الإستهلاك
/م3]]),0)</f>
        <v>0.508994708994709</v>
      </c>
      <c r="AG1017" s="5">
        <f>IFERROR((Table1[[#This Row],[عدد
البلوكات]]*0.12),"")</f>
        <v>0</v>
      </c>
      <c r="AH10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</v>
      </c>
      <c r="AJ1017" s="59">
        <f>IFERROR(Table1[[#This Row],[Plan Hour]]/Table1[[#This Row],[ساعات
العمل
الفعلية]],0)</f>
        <v>0</v>
      </c>
      <c r="AK1017" s="1">
        <f>IFERROR((Table1[[#This Row],[الكمية 
الفعلية
/م3]]-Table1[[#This Row],[الكمية 
المنتجة
/م3
 ]]),"")</f>
        <v>6.9599999999999884E-2</v>
      </c>
      <c r="AU1017" s="18"/>
      <c r="AV1017" s="18"/>
      <c r="AW1017" s="1"/>
      <c r="AX1017" s="1"/>
      <c r="AY1017" s="1"/>
      <c r="AZ1017" s="1"/>
      <c r="BA1017" s="1"/>
      <c r="BB1017" s="1" t="e">
        <f t="shared" ref="BB1017:BB1080" si="142">BC1017+BD1017</f>
        <v>#DIV/0!</v>
      </c>
      <c r="BC1017" s="1"/>
      <c r="BD1017" s="1" t="e">
        <f t="shared" si="137"/>
        <v>#DIV/0!</v>
      </c>
      <c r="BE1017" s="1"/>
      <c r="BF1017" s="33">
        <f t="shared" si="136"/>
        <v>0</v>
      </c>
      <c r="BG1017" s="11" t="e">
        <f t="shared" si="138"/>
        <v>#DIV/0!</v>
      </c>
      <c r="CB1017"/>
      <c r="CC1017"/>
      <c r="CD1017"/>
      <c r="CE1017" s="83"/>
      <c r="CF1017"/>
      <c r="CG1017"/>
      <c r="CH1017"/>
      <c r="CI1017"/>
      <c r="CJ1017"/>
      <c r="CK1017"/>
      <c r="CL1017"/>
      <c r="CM1017"/>
      <c r="CN1017"/>
      <c r="CO1017"/>
      <c r="CP1017"/>
    </row>
    <row r="1018" spans="1:94" ht="22.5" customHeight="1">
      <c r="A1018" s="22">
        <v>44263</v>
      </c>
      <c r="B1018" s="3" t="str">
        <f>TEXT(Table1[[#This Row],[Date]],"dddd")</f>
        <v>الإثنين</v>
      </c>
      <c r="C1018" s="3">
        <f>WEEKNUM(Table1[[#This Row],[Date]],16)</f>
        <v>11</v>
      </c>
      <c r="D1018" s="3" t="str">
        <f>TEXT(Table1[[#This Row],[Date]],"mmmm")</f>
        <v>مارس</v>
      </c>
      <c r="E1018" s="3" t="str">
        <f>TEXT(Table1[[#This Row],[Date]],"yyyy")</f>
        <v>2021</v>
      </c>
      <c r="F1018" s="3" t="s">
        <v>9</v>
      </c>
      <c r="G1018" s="3">
        <v>1016</v>
      </c>
      <c r="H1018" s="5" t="s">
        <v>228</v>
      </c>
      <c r="I1018" s="3" t="s">
        <v>96</v>
      </c>
      <c r="J1018" s="3">
        <f>IFERROR(VLOOKUP(Table1[[#This Row],[FoamType]],$CB$1:$CC$25,2,FALSE),0)</f>
        <v>200</v>
      </c>
      <c r="K1018" s="3">
        <v>20</v>
      </c>
      <c r="L1018" s="3">
        <v>9</v>
      </c>
      <c r="M1018" s="3">
        <v>9</v>
      </c>
      <c r="Q1018" s="15" t="s">
        <v>4</v>
      </c>
      <c r="R1018" s="3">
        <v>200</v>
      </c>
      <c r="S1018" s="3">
        <v>9.1</v>
      </c>
      <c r="T1018" s="3">
        <f t="shared" si="139"/>
        <v>0.3276</v>
      </c>
      <c r="U1018" s="4">
        <f t="shared" si="140"/>
        <v>0.32400000000000001</v>
      </c>
      <c r="W1018" s="4">
        <v>17</v>
      </c>
      <c r="X1018" s="4">
        <f>IFERROR(   Table1[[#This Row],[البلوكات /م3]]+Table1[[#This Row],[البواقى
 المنصرفه
/م3]]-Table1[[#This Row],[البواقى
/م3]],0)</f>
        <v>13.18</v>
      </c>
      <c r="Y1018" s="21">
        <f t="shared" si="141"/>
        <v>7.32</v>
      </c>
      <c r="Z1018" s="3">
        <v>1</v>
      </c>
      <c r="AA1018" s="12">
        <v>7.32</v>
      </c>
      <c r="AB1018" s="15" t="s">
        <v>4</v>
      </c>
      <c r="AC1018" s="20">
        <v>1.46</v>
      </c>
      <c r="AD1018" s="9">
        <f>IFERROR((Table1[[#This Row],[إجمالى الإستهلاك
/م3]]-Table1[[#This Row],[الكمية 
المنتجة
/م3
 ]]),0)</f>
        <v>12.856</v>
      </c>
      <c r="AE1018" s="29">
        <f>IFERROR((Table1[[#This Row],[الهالك
/م3]]/Table1[[#This Row],[إجمالى الإستهلاك
/م3]]),0)</f>
        <v>0.9754172989377845</v>
      </c>
      <c r="AG1018" s="5">
        <f>IFERROR((Table1[[#This Row],[عدد
البلوكات]]*0.12),"")</f>
        <v>0.12</v>
      </c>
      <c r="AH101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1018" s="59">
        <f>IFERROR(Table1[[#This Row],[Plan Hour]]/Table1[[#This Row],[ساعات
العمل
الفعلية]],0)</f>
        <v>0</v>
      </c>
      <c r="AK1018" s="1">
        <f>IFERROR((Table1[[#This Row],[الكمية 
الفعلية
/م3]]-Table1[[#This Row],[الكمية 
المنتجة
/م3
 ]]),"")</f>
        <v>3.5999999999999921E-3</v>
      </c>
      <c r="AU1018" s="18"/>
      <c r="AV1018" s="18"/>
      <c r="AW1018" s="1"/>
      <c r="AX1018" s="1"/>
      <c r="AY1018" s="1"/>
      <c r="AZ1018" s="1"/>
      <c r="BA1018" s="1"/>
      <c r="BB1018" s="1" t="e">
        <f t="shared" si="142"/>
        <v>#DIV/0!</v>
      </c>
      <c r="BC1018" s="1"/>
      <c r="BD1018" s="1" t="e">
        <f t="shared" si="137"/>
        <v>#DIV/0!</v>
      </c>
      <c r="BE1018" s="1"/>
      <c r="BF1018" s="33">
        <f t="shared" si="136"/>
        <v>0</v>
      </c>
      <c r="BG1018" s="11" t="e">
        <f t="shared" si="138"/>
        <v>#DIV/0!</v>
      </c>
      <c r="CB1018"/>
      <c r="CC1018"/>
      <c r="CD1018"/>
      <c r="CE1018" s="83"/>
      <c r="CF1018"/>
      <c r="CG1018"/>
      <c r="CH1018"/>
      <c r="CI1018"/>
      <c r="CJ1018"/>
      <c r="CK1018"/>
      <c r="CL1018"/>
      <c r="CM1018"/>
      <c r="CN1018"/>
      <c r="CO1018"/>
      <c r="CP1018"/>
    </row>
    <row r="1019" spans="1:94" ht="22.5" customHeight="1">
      <c r="A1019" s="22">
        <v>44263</v>
      </c>
      <c r="B1019" s="3" t="str">
        <f>TEXT(Table1[[#This Row],[Date]],"dddd")</f>
        <v>الإثنين</v>
      </c>
      <c r="C1019" s="3">
        <f>WEEKNUM(Table1[[#This Row],[Date]],16)</f>
        <v>11</v>
      </c>
      <c r="D1019" s="3" t="str">
        <f>TEXT(Table1[[#This Row],[Date]],"mmmm")</f>
        <v>مارس</v>
      </c>
      <c r="E1019" s="3" t="str">
        <f>TEXT(Table1[[#This Row],[Date]],"yyyy")</f>
        <v>2021</v>
      </c>
      <c r="F1019" s="3" t="s">
        <v>9</v>
      </c>
      <c r="G1019" s="3">
        <v>991</v>
      </c>
      <c r="H1019" s="5" t="s">
        <v>242</v>
      </c>
      <c r="I1019" s="3" t="s">
        <v>255</v>
      </c>
      <c r="J1019" s="3">
        <f>IFERROR(VLOOKUP(Table1[[#This Row],[FoamType]],$CB$1:$CC$25,2,FALSE),0)</f>
        <v>3.6</v>
      </c>
      <c r="K1019" s="3">
        <v>75</v>
      </c>
      <c r="L1019" s="3">
        <v>75</v>
      </c>
      <c r="M1019" s="3">
        <v>49</v>
      </c>
      <c r="Q1019" s="15" t="s">
        <v>6</v>
      </c>
      <c r="R1019" s="3">
        <v>89</v>
      </c>
      <c r="S1019" s="3">
        <v>49</v>
      </c>
      <c r="T1019" s="3">
        <f t="shared" si="139"/>
        <v>24.530625000000001</v>
      </c>
      <c r="U1019" s="4">
        <f t="shared" si="140"/>
        <v>24.530625000000001</v>
      </c>
      <c r="W1019" s="4" t="s">
        <v>6</v>
      </c>
      <c r="X1019" s="4">
        <f>IFERROR(   Table1[[#This Row],[البلوكات /م3]]+Table1[[#This Row],[البواقى
 المنصرفه
/م3]]-Table1[[#This Row],[البواقى
/م3]],0)</f>
        <v>24.440000000000005</v>
      </c>
      <c r="Y1019" s="21">
        <f t="shared" si="141"/>
        <v>51.24</v>
      </c>
      <c r="Z1019" s="3">
        <v>7</v>
      </c>
      <c r="AA1019" s="12">
        <v>5.7</v>
      </c>
      <c r="AB1019" s="15" t="s">
        <v>6</v>
      </c>
      <c r="AC1019" s="20">
        <v>32.5</v>
      </c>
      <c r="AD1019" s="9">
        <f>IFERROR((Table1[[#This Row],[إجمالى الإستهلاك
/م3]]-Table1[[#This Row],[الكمية 
المنتجة
/م3
 ]]),0)</f>
        <v>-9.0624999999995737E-2</v>
      </c>
      <c r="AE1019" s="29">
        <f>IFERROR((Table1[[#This Row],[الهالك
/م3]]/Table1[[#This Row],[إجمالى الإستهلاك
/م3]]),0)</f>
        <v>-3.7080605564646365E-3</v>
      </c>
      <c r="AG1019" s="5">
        <f>IFERROR((Table1[[#This Row],[عدد
البلوكات]]*0.12),"")</f>
        <v>0.84</v>
      </c>
      <c r="AH101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6.8140625000000004</v>
      </c>
      <c r="AJ1019" s="59">
        <f>IFERROR(Table1[[#This Row],[Plan Hour]]/Table1[[#This Row],[ساعات
العمل
الفعلية]],0)</f>
        <v>0</v>
      </c>
      <c r="AK1019" s="1">
        <f>IFERROR((Table1[[#This Row],[الكمية 
الفعلية
/م3]]-Table1[[#This Row],[الكمية 
المنتجة
/م3
 ]]),"")</f>
        <v>0</v>
      </c>
      <c r="AU1019" s="18"/>
      <c r="AV1019" s="18"/>
      <c r="AW1019" s="1"/>
      <c r="AX1019" s="1"/>
      <c r="AY1019" s="1"/>
      <c r="AZ1019" s="1"/>
      <c r="BA1019" s="1"/>
      <c r="BB1019" s="1" t="e">
        <f t="shared" si="142"/>
        <v>#DIV/0!</v>
      </c>
      <c r="BC1019" s="1"/>
      <c r="BD1019" s="1" t="e">
        <f t="shared" si="137"/>
        <v>#DIV/0!</v>
      </c>
      <c r="BE1019" s="1"/>
      <c r="BF1019" s="33">
        <f t="shared" si="136"/>
        <v>0</v>
      </c>
      <c r="BG1019" s="11" t="e">
        <f t="shared" si="138"/>
        <v>#DIV/0!</v>
      </c>
      <c r="CB1019"/>
      <c r="CC1019"/>
      <c r="CD1019"/>
      <c r="CE1019" s="83"/>
      <c r="CF1019"/>
      <c r="CG1019"/>
      <c r="CH1019"/>
      <c r="CI1019"/>
      <c r="CJ1019"/>
      <c r="CK1019"/>
      <c r="CL1019"/>
      <c r="CM1019"/>
      <c r="CN1019"/>
      <c r="CO1019"/>
      <c r="CP1019"/>
    </row>
    <row r="1020" spans="1:94" ht="22.5" customHeight="1">
      <c r="A1020" s="22">
        <v>44263</v>
      </c>
      <c r="B1020" s="3" t="str">
        <f>TEXT(Table1[[#This Row],[Date]],"dddd")</f>
        <v>الإثنين</v>
      </c>
      <c r="C1020" s="3">
        <f>WEEKNUM(Table1[[#This Row],[Date]],16)</f>
        <v>11</v>
      </c>
      <c r="D1020" s="3" t="str">
        <f>TEXT(Table1[[#This Row],[Date]],"mmmm")</f>
        <v>مارس</v>
      </c>
      <c r="E1020" s="3" t="str">
        <f>TEXT(Table1[[#This Row],[Date]],"yyyy")</f>
        <v>2021</v>
      </c>
      <c r="F1020" s="3" t="s">
        <v>9</v>
      </c>
      <c r="G1020" s="3">
        <v>991</v>
      </c>
      <c r="H1020" s="5" t="s">
        <v>242</v>
      </c>
      <c r="I1020" s="3" t="s">
        <v>255</v>
      </c>
      <c r="J1020" s="3">
        <f>IFERROR(VLOOKUP(Table1[[#This Row],[FoamType]],$CB$1:$CC$25,2,FALSE),0)</f>
        <v>3.6</v>
      </c>
      <c r="K1020" s="3">
        <v>75</v>
      </c>
      <c r="L1020" s="3">
        <v>25</v>
      </c>
      <c r="M1020" s="3">
        <v>49</v>
      </c>
      <c r="Q1020" s="15" t="s">
        <v>6</v>
      </c>
      <c r="R1020" s="3">
        <v>498</v>
      </c>
      <c r="S1020" s="3">
        <v>49</v>
      </c>
      <c r="T1020" s="3">
        <f t="shared" si="139"/>
        <v>45.753749999999997</v>
      </c>
      <c r="U1020" s="4">
        <f t="shared" si="140"/>
        <v>45.753749999999997</v>
      </c>
      <c r="W1020" s="4">
        <v>15</v>
      </c>
      <c r="X1020" s="4">
        <f>IFERROR(   Table1[[#This Row],[البلوكات /م3]]+Table1[[#This Row],[البواقى
 المنصرفه
/م3]]-Table1[[#This Row],[البواقى
/م3]],0)</f>
        <v>51.24</v>
      </c>
      <c r="Y1020" s="21">
        <f t="shared" si="141"/>
        <v>51.24</v>
      </c>
      <c r="Z1020" s="3">
        <v>7</v>
      </c>
      <c r="AB1020" s="15"/>
      <c r="AD1020" s="9">
        <f>IFERROR((Table1[[#This Row],[إجمالى الإستهلاك
/م3]]-Table1[[#This Row],[الكمية 
المنتجة
/م3
 ]]),0)</f>
        <v>5.4862500000000054</v>
      </c>
      <c r="AE1020" s="29">
        <f>IFERROR((Table1[[#This Row],[الهالك
/م3]]/Table1[[#This Row],[إجمالى الإستهلاك
/م3]]),0)</f>
        <v>0.10706967213114764</v>
      </c>
      <c r="AG1020" s="5">
        <f>IFERROR((Table1[[#This Row],[عدد
البلوكات]]*0.12),"")</f>
        <v>0.84</v>
      </c>
      <c r="AH102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12.709374999999998</v>
      </c>
      <c r="AJ1020" s="59">
        <f>IFERROR(Table1[[#This Row],[Plan Hour]]/Table1[[#This Row],[ساعات
العمل
الفعلية]],0)</f>
        <v>0</v>
      </c>
      <c r="AK1020" s="1">
        <f>IFERROR((Table1[[#This Row],[الكمية 
الفعلية
/م3]]-Table1[[#This Row],[الكمية 
المنتجة
/م3
 ]]),"")</f>
        <v>0</v>
      </c>
      <c r="AU1020" s="18"/>
      <c r="AV1020" s="18"/>
      <c r="AW1020" s="1"/>
      <c r="AX1020" s="1"/>
      <c r="AY1020" s="1"/>
      <c r="AZ1020" s="1"/>
      <c r="BA1020" s="1"/>
      <c r="BB1020" s="1" t="e">
        <f t="shared" si="142"/>
        <v>#DIV/0!</v>
      </c>
      <c r="BC1020" s="1"/>
      <c r="BD1020" s="1" t="e">
        <f t="shared" si="137"/>
        <v>#DIV/0!</v>
      </c>
      <c r="BE1020" s="1"/>
      <c r="BF1020" s="33">
        <f t="shared" si="136"/>
        <v>0</v>
      </c>
      <c r="BG1020" s="11" t="e">
        <f t="shared" si="138"/>
        <v>#DIV/0!</v>
      </c>
      <c r="CB1020"/>
      <c r="CC1020"/>
      <c r="CD1020"/>
      <c r="CE1020" s="83"/>
      <c r="CF1020"/>
      <c r="CG1020"/>
      <c r="CH1020"/>
      <c r="CI1020"/>
      <c r="CJ1020"/>
      <c r="CK1020"/>
      <c r="CL1020"/>
      <c r="CM1020"/>
      <c r="CN1020"/>
      <c r="CO1020"/>
      <c r="CP1020"/>
    </row>
    <row r="1021" spans="1:94" ht="22.5" customHeight="1">
      <c r="A1021" s="22">
        <v>44263</v>
      </c>
      <c r="B1021" s="3" t="str">
        <f>TEXT(Table1[[#This Row],[Date]],"dddd")</f>
        <v>الإثنين</v>
      </c>
      <c r="C1021" s="3">
        <f>WEEKNUM(Table1[[#This Row],[Date]],16)</f>
        <v>11</v>
      </c>
      <c r="D1021" s="3" t="str">
        <f>TEXT(Table1[[#This Row],[Date]],"mmmm")</f>
        <v>مارس</v>
      </c>
      <c r="E1021" s="3" t="str">
        <f>TEXT(Table1[[#This Row],[Date]],"yyyy")</f>
        <v>2021</v>
      </c>
      <c r="F1021" s="3" t="s">
        <v>9</v>
      </c>
      <c r="G1021" s="3">
        <v>1014</v>
      </c>
      <c r="H1021" s="5" t="s">
        <v>243</v>
      </c>
      <c r="I1021" s="3" t="s">
        <v>92</v>
      </c>
      <c r="J1021" s="3">
        <f>IFERROR(VLOOKUP(Table1[[#This Row],[FoamType]],$CB$1:$CC$25,2,FALSE),0)</f>
        <v>0.6</v>
      </c>
      <c r="K1021" s="3">
        <v>29</v>
      </c>
      <c r="L1021" s="3">
        <v>9</v>
      </c>
      <c r="M1021" s="3">
        <v>2.5</v>
      </c>
      <c r="Q1021" s="15" t="s">
        <v>6</v>
      </c>
      <c r="R1021" s="3">
        <v>3900</v>
      </c>
      <c r="S1021" s="3">
        <v>2.6</v>
      </c>
      <c r="T1021" s="3">
        <f t="shared" si="139"/>
        <v>2.6465399999999999</v>
      </c>
      <c r="U1021" s="4">
        <f t="shared" si="140"/>
        <v>2.5447500000000001</v>
      </c>
      <c r="X1021" s="4">
        <f>IFERROR(   Table1[[#This Row],[البلوكات /م3]]+Table1[[#This Row],[البواقى
 المنصرفه
/م3]]-Table1[[#This Row],[البواقى
/م3]],0)</f>
        <v>16.2</v>
      </c>
      <c r="Y1021" s="21">
        <f t="shared" si="141"/>
        <v>0</v>
      </c>
      <c r="Z1021" s="3">
        <v>0</v>
      </c>
      <c r="AA1021" s="12">
        <v>16.2</v>
      </c>
      <c r="AB1021" s="15" t="s">
        <v>6</v>
      </c>
      <c r="AC1021" s="20">
        <v>0</v>
      </c>
      <c r="AD1021" s="9">
        <f>IFERROR((Table1[[#This Row],[إجمالى الإستهلاك
/م3]]-Table1[[#This Row],[الكمية 
المنتجة
/م3
 ]]),0)</f>
        <v>13.655249999999999</v>
      </c>
      <c r="AE1021" s="29">
        <f>IFERROR((Table1[[#This Row],[الهالك
/م3]]/Table1[[#This Row],[إجمالى الإستهلاك
/م3]]),0)</f>
        <v>0.84291666666666665</v>
      </c>
      <c r="AG1021" s="5">
        <f>IFERROR((Table1[[#This Row],[عدد
البلوكات]]*0.12),"")</f>
        <v>0</v>
      </c>
      <c r="AH102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4.24125</v>
      </c>
      <c r="AJ1021" s="59">
        <f>IFERROR(Table1[[#This Row],[Plan Hour]]/Table1[[#This Row],[ساعات
العمل
الفعلية]],0)</f>
        <v>0</v>
      </c>
      <c r="AK1021" s="1">
        <f>IFERROR((Table1[[#This Row],[الكمية 
الفعلية
/م3]]-Table1[[#This Row],[الكمية 
المنتجة
/م3
 ]]),"")</f>
        <v>0.10178999999999983</v>
      </c>
      <c r="AU1021" s="18"/>
      <c r="AV1021" s="18"/>
      <c r="AW1021" s="1"/>
      <c r="AX1021" s="1"/>
      <c r="AY1021" s="1"/>
      <c r="AZ1021" s="1"/>
      <c r="BA1021" s="1"/>
      <c r="BB1021" s="1" t="e">
        <f t="shared" si="142"/>
        <v>#DIV/0!</v>
      </c>
      <c r="BC1021" s="1"/>
      <c r="BD1021" s="1" t="e">
        <f t="shared" si="137"/>
        <v>#DIV/0!</v>
      </c>
      <c r="BE1021" s="1"/>
      <c r="BF1021" s="33">
        <f t="shared" si="136"/>
        <v>0</v>
      </c>
      <c r="BG1021" s="11" t="e">
        <f t="shared" si="138"/>
        <v>#DIV/0!</v>
      </c>
      <c r="CB1021"/>
      <c r="CC1021"/>
      <c r="CD1021"/>
      <c r="CE1021" s="83"/>
      <c r="CF1021"/>
      <c r="CG1021"/>
      <c r="CH1021"/>
      <c r="CI1021"/>
      <c r="CJ1021"/>
      <c r="CK1021"/>
      <c r="CL1021"/>
      <c r="CM1021"/>
      <c r="CN1021"/>
      <c r="CO1021"/>
      <c r="CP1021"/>
    </row>
    <row r="1022" spans="1:94" ht="22.5" customHeight="1">
      <c r="A1022" s="22">
        <v>44263</v>
      </c>
      <c r="B1022" s="3" t="str">
        <f>TEXT(Table1[[#This Row],[Date]],"dddd")</f>
        <v>الإثنين</v>
      </c>
      <c r="C1022" s="3">
        <f>WEEKNUM(Table1[[#This Row],[Date]],16)</f>
        <v>11</v>
      </c>
      <c r="D1022" s="3" t="str">
        <f>TEXT(Table1[[#This Row],[Date]],"mmmm")</f>
        <v>مارس</v>
      </c>
      <c r="E1022" s="3" t="str">
        <f>TEXT(Table1[[#This Row],[Date]],"yyyy")</f>
        <v>2021</v>
      </c>
      <c r="F1022" s="3" t="s">
        <v>9</v>
      </c>
      <c r="G1022" s="3">
        <v>1014</v>
      </c>
      <c r="H1022" s="5" t="s">
        <v>243</v>
      </c>
      <c r="I1022" s="3" t="s">
        <v>92</v>
      </c>
      <c r="J1022" s="3">
        <f>IFERROR(VLOOKUP(Table1[[#This Row],[FoamType]],$CB$1:$CC$25,2,FALSE),0)</f>
        <v>0.6</v>
      </c>
      <c r="K1022" s="3">
        <v>35</v>
      </c>
      <c r="L1022" s="3">
        <v>9</v>
      </c>
      <c r="M1022" s="3">
        <v>2.7</v>
      </c>
      <c r="Q1022" s="15" t="s">
        <v>6</v>
      </c>
      <c r="R1022" s="3">
        <v>8000</v>
      </c>
      <c r="S1022" s="3">
        <v>2.8</v>
      </c>
      <c r="T1022" s="3">
        <f t="shared" si="139"/>
        <v>7.056</v>
      </c>
      <c r="U1022" s="4">
        <f t="shared" si="140"/>
        <v>6.8040000000000003</v>
      </c>
      <c r="X1022" s="4">
        <f>IFERROR(   Table1[[#This Row],[البلوكات /م3]]+Table1[[#This Row],[البواقى
 المنصرفه
/م3]]-Table1[[#This Row],[البواقى
/م3]],0)</f>
        <v>0</v>
      </c>
      <c r="Y1022" s="21">
        <f t="shared" si="141"/>
        <v>0</v>
      </c>
      <c r="AB1022" s="15"/>
      <c r="AD1022" s="9">
        <f>IFERROR((Table1[[#This Row],[إجمالى الإستهلاك
/م3]]-Table1[[#This Row],[الكمية 
المنتجة
/م3
 ]]),0)</f>
        <v>-6.8040000000000003</v>
      </c>
      <c r="AE1022" s="29">
        <f>IFERROR((Table1[[#This Row],[الهالك
/م3]]/Table1[[#This Row],[إجمالى الإستهلاك
/م3]]),0)</f>
        <v>0</v>
      </c>
      <c r="AG1022" s="5">
        <f>IFERROR((Table1[[#This Row],[عدد
البلوكات]]*0.12),"")</f>
        <v>0</v>
      </c>
      <c r="AH102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11.340000000000002</v>
      </c>
      <c r="AJ1022" s="59">
        <f>IFERROR(Table1[[#This Row],[Plan Hour]]/Table1[[#This Row],[ساعات
العمل
الفعلية]],0)</f>
        <v>0</v>
      </c>
      <c r="AK1022" s="1">
        <f>IFERROR((Table1[[#This Row],[الكمية 
الفعلية
/م3]]-Table1[[#This Row],[الكمية 
المنتجة
/م3
 ]]),"")</f>
        <v>0.25199999999999978</v>
      </c>
      <c r="AU1022" s="18"/>
      <c r="AV1022" s="18"/>
      <c r="AW1022" s="1"/>
      <c r="AX1022" s="1"/>
      <c r="AY1022" s="1"/>
      <c r="AZ1022" s="1"/>
      <c r="BA1022" s="1"/>
      <c r="BB1022" s="1" t="e">
        <f t="shared" si="142"/>
        <v>#DIV/0!</v>
      </c>
      <c r="BC1022" s="1"/>
      <c r="BD1022" s="1" t="e">
        <f t="shared" si="137"/>
        <v>#DIV/0!</v>
      </c>
      <c r="BE1022" s="1"/>
      <c r="BF1022" s="33">
        <f t="shared" si="136"/>
        <v>0</v>
      </c>
      <c r="BG1022" s="11" t="e">
        <f t="shared" si="138"/>
        <v>#DIV/0!</v>
      </c>
      <c r="CB1022"/>
      <c r="CC1022"/>
      <c r="CD1022"/>
      <c r="CE1022" s="83"/>
      <c r="CF1022"/>
      <c r="CG1022"/>
      <c r="CH1022"/>
      <c r="CI1022"/>
      <c r="CJ1022"/>
      <c r="CK1022"/>
      <c r="CL1022"/>
      <c r="CM1022"/>
      <c r="CN1022"/>
      <c r="CO1022"/>
      <c r="CP1022"/>
    </row>
    <row r="1023" spans="1:94" ht="22.5" customHeight="1">
      <c r="A1023" s="22">
        <v>44263</v>
      </c>
      <c r="B1023" s="3" t="str">
        <f>TEXT(Table1[[#This Row],[Date]],"dddd")</f>
        <v>الإثنين</v>
      </c>
      <c r="C1023" s="3">
        <f>WEEKNUM(Table1[[#This Row],[Date]],16)</f>
        <v>11</v>
      </c>
      <c r="D1023" s="3" t="str">
        <f>TEXT(Table1[[#This Row],[Date]],"mmmm")</f>
        <v>مارس</v>
      </c>
      <c r="E1023" s="3" t="str">
        <f>TEXT(Table1[[#This Row],[Date]],"yyyy")</f>
        <v>2021</v>
      </c>
      <c r="F1023" s="3" t="s">
        <v>9</v>
      </c>
      <c r="G1023" s="3">
        <v>1020</v>
      </c>
      <c r="H1023" s="5" t="s">
        <v>208</v>
      </c>
      <c r="I1023" s="3" t="s">
        <v>92</v>
      </c>
      <c r="J1023" s="3">
        <f>IFERROR(VLOOKUP(Table1[[#This Row],[FoamType]],$CB$1:$CC$25,2,FALSE),0)</f>
        <v>0.6</v>
      </c>
      <c r="K1023" s="3">
        <v>3</v>
      </c>
      <c r="L1023" s="3">
        <v>3</v>
      </c>
      <c r="M1023" s="3">
        <v>3</v>
      </c>
      <c r="Q1023" s="15" t="s">
        <v>5</v>
      </c>
      <c r="R1023" s="3">
        <v>11850</v>
      </c>
      <c r="S1023" s="3">
        <v>3.1</v>
      </c>
      <c r="T1023" s="3">
        <f t="shared" si="139"/>
        <v>0.33061499999999999</v>
      </c>
      <c r="U1023" s="4">
        <f t="shared" si="140"/>
        <v>0.31995000000000001</v>
      </c>
      <c r="X1023" s="4">
        <f>IFERROR(   Table1[[#This Row],[البلوكات /م3]]+Table1[[#This Row],[البواقى
 المنصرفه
/م3]]-Table1[[#This Row],[البواقى
/م3]],0)</f>
        <v>0.4</v>
      </c>
      <c r="Y1023" s="21">
        <f t="shared" si="141"/>
        <v>0</v>
      </c>
      <c r="Z1023" s="3">
        <v>0</v>
      </c>
      <c r="AA1023" s="12">
        <v>0.4</v>
      </c>
      <c r="AB1023" s="15" t="s">
        <v>5</v>
      </c>
      <c r="AC1023" s="20">
        <v>0</v>
      </c>
      <c r="AD1023" s="9">
        <f>IFERROR((Table1[[#This Row],[إجمالى الإستهلاك
/م3]]-Table1[[#This Row],[الكمية 
المنتجة
/م3
 ]]),0)</f>
        <v>8.005000000000001E-2</v>
      </c>
      <c r="AE1023" s="29">
        <f>IFERROR((Table1[[#This Row],[الهالك
/م3]]/Table1[[#This Row],[إجمالى الإستهلاك
/م3]]),0)</f>
        <v>0.20012500000000003</v>
      </c>
      <c r="AG1023" s="5">
        <f>IFERROR((Table1[[#This Row],[عدد
البلوكات]]*0.12),"")</f>
        <v>0</v>
      </c>
      <c r="AH102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0.53325</v>
      </c>
      <c r="AJ1023" s="59">
        <f>IFERROR(Table1[[#This Row],[Plan Hour]]/Table1[[#This Row],[ساعات
العمل
الفعلية]],0)</f>
        <v>0</v>
      </c>
      <c r="AK1023" s="1">
        <f>IFERROR((Table1[[#This Row],[الكمية 
الفعلية
/م3]]-Table1[[#This Row],[الكمية 
المنتجة
/م3
 ]]),"")</f>
        <v>1.066499999999998E-2</v>
      </c>
      <c r="AU1023" s="18"/>
      <c r="AV1023" s="18"/>
      <c r="AW1023" s="1"/>
      <c r="AX1023" s="1"/>
      <c r="AY1023" s="1"/>
      <c r="AZ1023" s="1"/>
      <c r="BA1023" s="1"/>
      <c r="BB1023" s="1" t="e">
        <f t="shared" si="142"/>
        <v>#DIV/0!</v>
      </c>
      <c r="BC1023" s="1"/>
      <c r="BD1023" s="1" t="e">
        <f t="shared" si="137"/>
        <v>#DIV/0!</v>
      </c>
      <c r="BE1023" s="1"/>
      <c r="BF1023" s="33">
        <f t="shared" ref="BF1023:BF1086" si="143">(BE1023/7.32)</f>
        <v>0</v>
      </c>
      <c r="BG1023" s="11" t="e">
        <f t="shared" si="138"/>
        <v>#DIV/0!</v>
      </c>
      <c r="CB1023"/>
      <c r="CC1023"/>
      <c r="CD1023"/>
      <c r="CE1023" s="83"/>
      <c r="CF1023"/>
      <c r="CG1023"/>
      <c r="CH1023"/>
      <c r="CI1023"/>
      <c r="CJ1023"/>
      <c r="CK1023"/>
      <c r="CL1023"/>
      <c r="CM1023"/>
      <c r="CN1023"/>
      <c r="CO1023"/>
      <c r="CP1023"/>
    </row>
    <row r="1024" spans="1:94" ht="22.5" customHeight="1">
      <c r="A1024" s="22">
        <v>44263</v>
      </c>
      <c r="B1024" s="3" t="str">
        <f>TEXT(Table1[[#This Row],[Date]],"dddd")</f>
        <v>الإثنين</v>
      </c>
      <c r="C1024" s="3">
        <f>WEEKNUM(Table1[[#This Row],[Date]],16)</f>
        <v>11</v>
      </c>
      <c r="D1024" s="3" t="str">
        <f>TEXT(Table1[[#This Row],[Date]],"mmmm")</f>
        <v>مارس</v>
      </c>
      <c r="E1024" s="3" t="str">
        <f>TEXT(Table1[[#This Row],[Date]],"yyyy")</f>
        <v>2021</v>
      </c>
      <c r="F1024" s="3" t="s">
        <v>9</v>
      </c>
      <c r="G1024" s="3">
        <v>3</v>
      </c>
      <c r="H1024" s="5" t="s">
        <v>47</v>
      </c>
      <c r="I1024" s="3" t="s">
        <v>92</v>
      </c>
      <c r="J1024" s="3">
        <f>IFERROR(VLOOKUP(Table1[[#This Row],[FoamType]],$CB$1:$CC$25,2,FALSE),0)</f>
        <v>0.6</v>
      </c>
      <c r="K1024" s="3">
        <v>62.5</v>
      </c>
      <c r="L1024" s="3">
        <v>5</v>
      </c>
      <c r="M1024" s="3">
        <v>3</v>
      </c>
      <c r="Q1024" s="15" t="s">
        <v>42</v>
      </c>
      <c r="S1024" s="3">
        <v>3.1</v>
      </c>
      <c r="T1024" s="3">
        <v>0.34</v>
      </c>
      <c r="U1024" s="4">
        <v>0.33</v>
      </c>
      <c r="X1024" s="4">
        <f>IFERROR(   Table1[[#This Row],[البلوكات /م3]]+Table1[[#This Row],[البواقى
 المنصرفه
/م3]]-Table1[[#This Row],[البواقى
/م3]],0)</f>
        <v>0.7</v>
      </c>
      <c r="Y1024" s="21">
        <f t="shared" si="141"/>
        <v>0</v>
      </c>
      <c r="AA1024" s="12">
        <v>0.7</v>
      </c>
      <c r="AB1024" s="15" t="s">
        <v>42</v>
      </c>
      <c r="AC1024" s="20">
        <v>0</v>
      </c>
      <c r="AD1024" s="9">
        <f>IFERROR((Table1[[#This Row],[إجمالى الإستهلاك
/م3]]-Table1[[#This Row],[الكمية 
المنتجة
/م3
 ]]),0)</f>
        <v>0.36999999999999994</v>
      </c>
      <c r="AE1024" s="29">
        <f>IFERROR((Table1[[#This Row],[الهالك
/م3]]/Table1[[#This Row],[إجمالى الإستهلاك
/م3]]),0)</f>
        <v>0.52857142857142847</v>
      </c>
      <c r="AG1024" s="5">
        <f>IFERROR((Table1[[#This Row],[عدد
البلوكات]]*0.12),"")</f>
        <v>0</v>
      </c>
      <c r="AH102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0.55000000000000004</v>
      </c>
      <c r="AJ1024" s="59">
        <f>IFERROR(Table1[[#This Row],[Plan Hour]]/Table1[[#This Row],[ساعات
العمل
الفعلية]],0)</f>
        <v>0</v>
      </c>
      <c r="AK1024" s="1">
        <f>IFERROR((Table1[[#This Row],[الكمية 
الفعلية
/م3]]-Table1[[#This Row],[الكمية 
المنتجة
/م3
 ]]),"")</f>
        <v>1.0000000000000009E-2</v>
      </c>
      <c r="AU1024" s="18"/>
      <c r="AV1024" s="18"/>
      <c r="AW1024" s="1"/>
      <c r="AX1024" s="1"/>
      <c r="AY1024" s="1"/>
      <c r="AZ1024" s="1"/>
      <c r="BA1024" s="1"/>
      <c r="BB1024" s="1" t="e">
        <f t="shared" si="142"/>
        <v>#DIV/0!</v>
      </c>
      <c r="BC1024" s="1"/>
      <c r="BD1024" s="1" t="e">
        <f t="shared" si="137"/>
        <v>#DIV/0!</v>
      </c>
      <c r="BE1024" s="1"/>
      <c r="BF1024" s="33">
        <f t="shared" si="143"/>
        <v>0</v>
      </c>
      <c r="BG1024" s="11" t="e">
        <f t="shared" si="138"/>
        <v>#DIV/0!</v>
      </c>
      <c r="CB1024"/>
      <c r="CC1024"/>
      <c r="CD1024"/>
      <c r="CE1024" s="83"/>
      <c r="CF1024"/>
      <c r="CG1024"/>
      <c r="CH1024"/>
      <c r="CI1024"/>
      <c r="CJ1024"/>
      <c r="CK1024"/>
      <c r="CL1024"/>
      <c r="CM1024"/>
      <c r="CN1024"/>
      <c r="CO1024"/>
      <c r="CP1024"/>
    </row>
    <row r="1025" spans="1:94" ht="22.5" customHeight="1">
      <c r="A1025" s="22">
        <v>44263</v>
      </c>
      <c r="B1025" s="3" t="str">
        <f>TEXT(Table1[[#This Row],[Date]],"dddd")</f>
        <v>الإثنين</v>
      </c>
      <c r="C1025" s="3">
        <f>WEEKNUM(Table1[[#This Row],[Date]],16)</f>
        <v>11</v>
      </c>
      <c r="D1025" s="3" t="str">
        <f>TEXT(Table1[[#This Row],[Date]],"mmmm")</f>
        <v>مارس</v>
      </c>
      <c r="E1025" s="3" t="str">
        <f>TEXT(Table1[[#This Row],[Date]],"yyyy")</f>
        <v>2021</v>
      </c>
      <c r="F1025" s="3" t="s">
        <v>9</v>
      </c>
      <c r="G1025" s="3">
        <v>1059</v>
      </c>
      <c r="H1025" s="5" t="s">
        <v>25</v>
      </c>
      <c r="I1025" s="3" t="s">
        <v>107</v>
      </c>
      <c r="J1025" s="3">
        <f>IFERROR(VLOOKUP(Table1[[#This Row],[FoamType]],$CB$1:$CC$25,2,FALSE),0)</f>
        <v>50</v>
      </c>
      <c r="K1025" s="3">
        <v>20</v>
      </c>
      <c r="L1025" s="3">
        <v>20</v>
      </c>
      <c r="M1025" s="3">
        <v>4</v>
      </c>
      <c r="Q1025" s="15" t="s">
        <v>5</v>
      </c>
      <c r="R1025" s="3">
        <v>600</v>
      </c>
      <c r="S1025" s="3">
        <v>4.0999999999999996</v>
      </c>
      <c r="T1025" s="3">
        <f t="shared" si="139"/>
        <v>0.98399999999999987</v>
      </c>
      <c r="U1025" s="4">
        <f t="shared" si="140"/>
        <v>0.96</v>
      </c>
      <c r="X1025" s="4">
        <f>IFERROR(   Table1[[#This Row],[البلوكات /م3]]+Table1[[#This Row],[البواقى
 المنصرفه
/م3]]-Table1[[#This Row],[البواقى
/م3]],0)</f>
        <v>0</v>
      </c>
      <c r="Y1025" s="21">
        <f t="shared" si="141"/>
        <v>0</v>
      </c>
      <c r="Z1025" s="3">
        <v>0</v>
      </c>
      <c r="AB1025" s="15"/>
      <c r="AD1025" s="9">
        <f>IFERROR((Table1[[#This Row],[إجمالى الإستهلاك
/م3]]-Table1[[#This Row],[الكمية 
المنتجة
/م3
 ]]),0)</f>
        <v>-0.96</v>
      </c>
      <c r="AE1025" s="29">
        <f>IFERROR((Table1[[#This Row],[الهالك
/م3]]/Table1[[#This Row],[إجمالى الإستهلاك
/م3]]),0)</f>
        <v>0</v>
      </c>
      <c r="AG1025" s="5">
        <f>IFERROR((Table1[[#This Row],[عدد
البلوكات]]*0.12),"")</f>
        <v>0</v>
      </c>
      <c r="AH102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</v>
      </c>
      <c r="AJ1025" s="59">
        <f>IFERROR(Table1[[#This Row],[Plan Hour]]/Table1[[#This Row],[ساعات
العمل
الفعلية]],0)</f>
        <v>0</v>
      </c>
      <c r="AK1025" s="1">
        <f>IFERROR((Table1[[#This Row],[الكمية 
الفعلية
/م3]]-Table1[[#This Row],[الكمية 
المنتجة
/م3
 ]]),"")</f>
        <v>2.399999999999991E-2</v>
      </c>
      <c r="AU1025" s="18"/>
      <c r="AV1025" s="18"/>
      <c r="AW1025" s="1"/>
      <c r="AX1025" s="1"/>
      <c r="AY1025" s="1"/>
      <c r="AZ1025" s="1"/>
      <c r="BA1025" s="1"/>
      <c r="BB1025" s="1" t="e">
        <f t="shared" si="142"/>
        <v>#DIV/0!</v>
      </c>
      <c r="BC1025" s="1"/>
      <c r="BD1025" s="1" t="e">
        <f t="shared" si="137"/>
        <v>#DIV/0!</v>
      </c>
      <c r="BE1025" s="1"/>
      <c r="BF1025" s="33">
        <f t="shared" si="143"/>
        <v>0</v>
      </c>
      <c r="BG1025" s="11" t="e">
        <f t="shared" si="138"/>
        <v>#DIV/0!</v>
      </c>
      <c r="CB1025"/>
      <c r="CC1025"/>
      <c r="CD1025"/>
      <c r="CE1025" s="83"/>
      <c r="CF1025"/>
      <c r="CG1025"/>
      <c r="CH1025"/>
      <c r="CI1025"/>
      <c r="CJ1025"/>
      <c r="CK1025"/>
      <c r="CL1025"/>
      <c r="CM1025"/>
      <c r="CN1025"/>
      <c r="CO1025"/>
      <c r="CP1025"/>
    </row>
    <row r="1026" spans="1:94" ht="22.5" customHeight="1">
      <c r="A1026" s="22">
        <v>44264</v>
      </c>
      <c r="B1026" s="9" t="str">
        <f>TEXT(Table1[[#This Row],[Date]],"dddd")</f>
        <v>الثلاثاء</v>
      </c>
      <c r="C1026" s="9">
        <f>WEEKNUM(Table1[[#This Row],[Date]],16)</f>
        <v>11</v>
      </c>
      <c r="D1026" s="9" t="str">
        <f>TEXT(Table1[[#This Row],[Date]],"mmmm")</f>
        <v>مارس</v>
      </c>
      <c r="E1026" s="9" t="str">
        <f>TEXT(Table1[[#This Row],[Date]],"yyyy")</f>
        <v>2021</v>
      </c>
      <c r="F1026" s="9" t="s">
        <v>9</v>
      </c>
      <c r="G1026" s="9">
        <v>9528</v>
      </c>
      <c r="H1026" s="9" t="s">
        <v>67</v>
      </c>
      <c r="I1026" s="9" t="s">
        <v>91</v>
      </c>
      <c r="J1026" s="3">
        <f>IFERROR(VLOOKUP(Table1[[#This Row],[FoamType]],$CB$1:$CC$25,2,FALSE),0)</f>
        <v>1</v>
      </c>
      <c r="K1026" s="9">
        <v>120</v>
      </c>
      <c r="L1026" s="9">
        <v>25</v>
      </c>
      <c r="M1026" s="9">
        <v>10</v>
      </c>
      <c r="N1026" s="9"/>
      <c r="O1026" s="9"/>
      <c r="P1026" s="9"/>
      <c r="Q1026" s="9">
        <v>22</v>
      </c>
      <c r="R1026" s="9">
        <v>20</v>
      </c>
      <c r="S1026" s="9">
        <v>10.1</v>
      </c>
      <c r="T1026" s="9">
        <f t="shared" si="139"/>
        <v>0.60599999999999998</v>
      </c>
      <c r="U1026" s="9">
        <f t="shared" si="140"/>
        <v>0.6</v>
      </c>
      <c r="V1026" s="9"/>
      <c r="W1026" s="9"/>
      <c r="X1026" s="9">
        <f>IFERROR(   Table1[[#This Row],[البلوكات /م3]]+Table1[[#This Row],[البواقى
 المنصرفه
/م3]]-Table1[[#This Row],[البواقى
/م3]],0)</f>
        <v>0</v>
      </c>
      <c r="Y1026" s="9">
        <f t="shared" si="141"/>
        <v>0</v>
      </c>
      <c r="Z1026" s="9"/>
      <c r="AA1026" s="9"/>
      <c r="AB1026" s="9"/>
      <c r="AC1026" s="9"/>
      <c r="AD1026" s="9">
        <f>IFERROR((Table1[[#This Row],[إجمالى الإستهلاك
/م3]]-Table1[[#This Row],[الكمية 
المنتجة
/م3
 ]]),0)</f>
        <v>-0.6</v>
      </c>
      <c r="AE1026" s="29">
        <f>IFERROR((Table1[[#This Row],[الهالك
/م3]]/Table1[[#This Row],[إجمالى الإستهلاك
/م3]]),0)</f>
        <v>0</v>
      </c>
      <c r="AF1026" s="9"/>
      <c r="AG1026" s="9">
        <f>IFERROR((Table1[[#This Row],[عدد
البلوكات]]*0.12),"")</f>
        <v>0</v>
      </c>
      <c r="AH1026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</v>
      </c>
      <c r="AI1026" s="9">
        <v>91</v>
      </c>
      <c r="AJ1026" s="60">
        <f>IFERROR(Table1[[#This Row],[Plan Hour]]/Table1[[#This Row],[ساعات
العمل
الفعلية]],0)</f>
        <v>6.5934065934065934E-3</v>
      </c>
      <c r="AK1026" s="9">
        <f>IFERROR((Table1[[#This Row],[الكمية 
الفعلية
/م3]]-Table1[[#This Row],[الكمية 
المنتجة
/م3
 ]]),"")</f>
        <v>6.0000000000000053E-3</v>
      </c>
      <c r="AL1026" s="9"/>
      <c r="AM1026" s="9">
        <v>1.3</v>
      </c>
      <c r="AN1026" s="9"/>
      <c r="AO1026" s="9">
        <v>1.3</v>
      </c>
      <c r="AP1026" s="9">
        <v>1.3</v>
      </c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 t="e">
        <f t="shared" si="142"/>
        <v>#DIV/0!</v>
      </c>
      <c r="BC1026" s="9"/>
      <c r="BD1026" s="9" t="e">
        <f t="shared" si="137"/>
        <v>#DIV/0!</v>
      </c>
      <c r="BE1026" s="9"/>
      <c r="BF1026" s="9">
        <f t="shared" si="143"/>
        <v>0</v>
      </c>
      <c r="BG1026" s="9" t="e">
        <f t="shared" si="138"/>
        <v>#DIV/0!</v>
      </c>
      <c r="CB1026"/>
      <c r="CC1026"/>
      <c r="CD1026"/>
      <c r="CE1026" s="83"/>
      <c r="CF1026"/>
      <c r="CG1026"/>
      <c r="CH1026"/>
      <c r="CI1026"/>
      <c r="CJ1026"/>
      <c r="CK1026"/>
      <c r="CL1026"/>
      <c r="CM1026"/>
      <c r="CN1026"/>
      <c r="CO1026"/>
      <c r="CP1026"/>
    </row>
    <row r="1027" spans="1:94" ht="22.5" customHeight="1">
      <c r="A1027" s="22">
        <v>44264</v>
      </c>
      <c r="B1027" s="3" t="str">
        <f>TEXT(Table1[[#This Row],[Date]],"dddd")</f>
        <v>الثلاثاء</v>
      </c>
      <c r="C1027" s="3">
        <f>WEEKNUM(Table1[[#This Row],[Date]],16)</f>
        <v>11</v>
      </c>
      <c r="D1027" s="3" t="str">
        <f>TEXT(Table1[[#This Row],[Date]],"mmmm")</f>
        <v>مارس</v>
      </c>
      <c r="E1027" s="3" t="str">
        <f>TEXT(Table1[[#This Row],[Date]],"yyyy")</f>
        <v>2021</v>
      </c>
      <c r="F1027" s="3" t="s">
        <v>9</v>
      </c>
      <c r="G1027" s="3">
        <v>1052</v>
      </c>
      <c r="H1027" s="5" t="s">
        <v>47</v>
      </c>
      <c r="I1027" s="3" t="s">
        <v>91</v>
      </c>
      <c r="J1027" s="3">
        <f>IFERROR(VLOOKUP(Table1[[#This Row],[FoamType]],$CB$1:$CC$25,2,FALSE),0)</f>
        <v>1</v>
      </c>
      <c r="K1027" s="3">
        <v>120</v>
      </c>
      <c r="L1027" s="3">
        <v>15</v>
      </c>
      <c r="M1027" s="3">
        <v>15</v>
      </c>
      <c r="Q1027" s="15">
        <v>12</v>
      </c>
      <c r="R1027" s="3">
        <v>216</v>
      </c>
      <c r="S1027" s="3">
        <v>15</v>
      </c>
      <c r="T1027" s="3">
        <f t="shared" si="139"/>
        <v>5.8319999999999999</v>
      </c>
      <c r="U1027" s="4">
        <f t="shared" si="140"/>
        <v>5.8319999999999999</v>
      </c>
      <c r="W1027" s="4">
        <v>12</v>
      </c>
      <c r="X1027" s="4">
        <f>IFERROR(   Table1[[#This Row],[البلوكات /م3]]+Table1[[#This Row],[البواقى
 المنصرفه
/م3]]-Table1[[#This Row],[البواقى
/م3]],0)</f>
        <v>16</v>
      </c>
      <c r="Y1027" s="21">
        <f t="shared" si="141"/>
        <v>14.64</v>
      </c>
      <c r="Z1027" s="3">
        <v>2</v>
      </c>
      <c r="AA1027" s="12">
        <v>8.68</v>
      </c>
      <c r="AB1027" s="15">
        <v>15</v>
      </c>
      <c r="AC1027" s="20">
        <v>7.32</v>
      </c>
      <c r="AD1027" s="9">
        <f>IFERROR((Table1[[#This Row],[إجمالى الإستهلاك
/م3]]-Table1[[#This Row],[الكمية 
المنتجة
/م3
 ]]),0)</f>
        <v>10.167999999999999</v>
      </c>
      <c r="AE1027" s="29">
        <f>IFERROR((Table1[[#This Row],[الهالك
/م3]]/Table1[[#This Row],[إجمالى الإستهلاك
/م3]]),0)</f>
        <v>0.63549999999999995</v>
      </c>
      <c r="AG1027" s="5">
        <f>IFERROR((Table1[[#This Row],[عدد
البلوكات]]*0.12),"")</f>
        <v>0.24</v>
      </c>
      <c r="AH102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5.8319999999999999</v>
      </c>
      <c r="AJ1027" s="59">
        <f>IFERROR(Table1[[#This Row],[Plan Hour]]/Table1[[#This Row],[ساعات
العمل
الفعلية]],0)</f>
        <v>0</v>
      </c>
      <c r="AK1027" s="1">
        <f>IFERROR((Table1[[#This Row],[الكمية 
الفعلية
/م3]]-Table1[[#This Row],[الكمية 
المنتجة
/م3
 ]]),"")</f>
        <v>0</v>
      </c>
      <c r="AP1027" s="17">
        <v>1.3</v>
      </c>
      <c r="AU1027" s="18"/>
      <c r="AV1027" s="18"/>
      <c r="AW1027" s="1"/>
      <c r="AX1027" s="1"/>
      <c r="AY1027" s="1"/>
      <c r="AZ1027" s="1"/>
      <c r="BA1027" s="1"/>
      <c r="BB1027" s="1" t="e">
        <f t="shared" si="142"/>
        <v>#DIV/0!</v>
      </c>
      <c r="BC1027" s="1"/>
      <c r="BD1027" s="1" t="e">
        <f t="shared" si="137"/>
        <v>#DIV/0!</v>
      </c>
      <c r="BE1027" s="1"/>
      <c r="BF1027" s="33">
        <f t="shared" si="143"/>
        <v>0</v>
      </c>
      <c r="BG1027" s="11" t="e">
        <f t="shared" si="138"/>
        <v>#DIV/0!</v>
      </c>
      <c r="CB1027"/>
      <c r="CC1027"/>
      <c r="CD1027"/>
      <c r="CE1027" s="83"/>
      <c r="CF1027"/>
      <c r="CG1027"/>
      <c r="CH1027"/>
      <c r="CI1027"/>
      <c r="CJ1027"/>
      <c r="CK1027"/>
      <c r="CL1027"/>
      <c r="CM1027"/>
      <c r="CN1027"/>
      <c r="CO1027"/>
      <c r="CP1027"/>
    </row>
    <row r="1028" spans="1:94" ht="22.5" customHeight="1">
      <c r="A1028" s="22">
        <v>44264</v>
      </c>
      <c r="B1028" s="3" t="str">
        <f>TEXT(Table1[[#This Row],[Date]],"dddd")</f>
        <v>الثلاثاء</v>
      </c>
      <c r="C1028" s="3">
        <f>WEEKNUM(Table1[[#This Row],[Date]],16)</f>
        <v>11</v>
      </c>
      <c r="D1028" s="3" t="str">
        <f>TEXT(Table1[[#This Row],[Date]],"mmmm")</f>
        <v>مارس</v>
      </c>
      <c r="E1028" s="3" t="str">
        <f>TEXT(Table1[[#This Row],[Date]],"yyyy")</f>
        <v>2021</v>
      </c>
      <c r="F1028" s="3" t="s">
        <v>9</v>
      </c>
      <c r="G1028" s="3">
        <v>1101</v>
      </c>
      <c r="H1028" s="5" t="s">
        <v>246</v>
      </c>
      <c r="I1028" s="3" t="s">
        <v>91</v>
      </c>
      <c r="J1028" s="3">
        <f>IFERROR(VLOOKUP(Table1[[#This Row],[FoamType]],$CB$1:$CC$25,2,FALSE),0)</f>
        <v>1</v>
      </c>
      <c r="K1028" s="3">
        <v>150</v>
      </c>
      <c r="L1028" s="3">
        <v>75</v>
      </c>
      <c r="M1028" s="3">
        <v>15</v>
      </c>
      <c r="Q1028" s="15" t="s">
        <v>42</v>
      </c>
      <c r="R1028" s="3">
        <v>2</v>
      </c>
      <c r="S1028" s="3">
        <v>15</v>
      </c>
      <c r="T1028" s="3">
        <f t="shared" si="139"/>
        <v>0.33750000000000002</v>
      </c>
      <c r="U1028" s="4">
        <f t="shared" si="140"/>
        <v>0.33750000000000002</v>
      </c>
      <c r="X1028" s="4">
        <f>IFERROR(   Table1[[#This Row],[البلوكات /م3]]+Table1[[#This Row],[البواقى
 المنصرفه
/م3]]-Table1[[#This Row],[البواقى
/م3]],0)</f>
        <v>0.8</v>
      </c>
      <c r="Y1028" s="21">
        <f t="shared" si="141"/>
        <v>0</v>
      </c>
      <c r="AA1028" s="12">
        <v>0.8</v>
      </c>
      <c r="AB1028" s="15">
        <v>35</v>
      </c>
      <c r="AC1028" s="20">
        <v>0</v>
      </c>
      <c r="AD1028" s="9">
        <f>IFERROR((Table1[[#This Row],[إجمالى الإستهلاك
/م3]]-Table1[[#This Row],[الكمية 
المنتجة
/م3
 ]]),0)</f>
        <v>0.46250000000000002</v>
      </c>
      <c r="AE1028" s="29">
        <f>IFERROR((Table1[[#This Row],[الهالك
/م3]]/Table1[[#This Row],[إجمالى الإستهلاك
/م3]]),0)</f>
        <v>0.578125</v>
      </c>
      <c r="AG1028" s="5">
        <f>IFERROR((Table1[[#This Row],[عدد
البلوكات]]*0.12),"")</f>
        <v>0</v>
      </c>
      <c r="AH102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0.33750000000000002</v>
      </c>
      <c r="AJ1028" s="59">
        <f>IFERROR(Table1[[#This Row],[Plan Hour]]/Table1[[#This Row],[ساعات
العمل
الفعلية]],0)</f>
        <v>0</v>
      </c>
      <c r="AK1028" s="1">
        <f>IFERROR((Table1[[#This Row],[الكمية 
الفعلية
/م3]]-Table1[[#This Row],[الكمية 
المنتجة
/م3
 ]]),"")</f>
        <v>0</v>
      </c>
      <c r="AU1028" s="18"/>
      <c r="AV1028" s="18"/>
      <c r="AW1028" s="1"/>
      <c r="AX1028" s="1"/>
      <c r="AY1028" s="1"/>
      <c r="AZ1028" s="1"/>
      <c r="BA1028" s="1"/>
      <c r="BB1028" s="1" t="e">
        <f t="shared" si="142"/>
        <v>#DIV/0!</v>
      </c>
      <c r="BC1028" s="1"/>
      <c r="BD1028" s="1" t="e">
        <f t="shared" ref="BD1028:BD1091" si="144">(7.32-(BE1028*BC1028))/BE1028</f>
        <v>#DIV/0!</v>
      </c>
      <c r="BE1028" s="1"/>
      <c r="BF1028" s="33">
        <f t="shared" si="143"/>
        <v>0</v>
      </c>
      <c r="BG1028" s="11" t="e">
        <f t="shared" si="138"/>
        <v>#DIV/0!</v>
      </c>
      <c r="CB1028"/>
      <c r="CC1028"/>
      <c r="CD1028"/>
      <c r="CE1028" s="83"/>
      <c r="CF1028"/>
      <c r="CG1028"/>
      <c r="CH1028"/>
      <c r="CI1028"/>
      <c r="CJ1028"/>
      <c r="CK1028"/>
      <c r="CL1028"/>
      <c r="CM1028"/>
      <c r="CN1028"/>
      <c r="CO1028"/>
      <c r="CP1028"/>
    </row>
    <row r="1029" spans="1:94" ht="22.5" customHeight="1">
      <c r="A1029" s="22">
        <v>44264</v>
      </c>
      <c r="B1029" s="3" t="str">
        <f>TEXT(Table1[[#This Row],[Date]],"dddd")</f>
        <v>الثلاثاء</v>
      </c>
      <c r="C1029" s="3">
        <f>WEEKNUM(Table1[[#This Row],[Date]],16)</f>
        <v>11</v>
      </c>
      <c r="D1029" s="3" t="str">
        <f>TEXT(Table1[[#This Row],[Date]],"mmmm")</f>
        <v>مارس</v>
      </c>
      <c r="E1029" s="3" t="str">
        <f>TEXT(Table1[[#This Row],[Date]],"yyyy")</f>
        <v>2021</v>
      </c>
      <c r="F1029" s="3" t="s">
        <v>9</v>
      </c>
      <c r="G1029" s="3">
        <v>1095</v>
      </c>
      <c r="H1029" s="5" t="s">
        <v>25</v>
      </c>
      <c r="I1029" s="3" t="s">
        <v>96</v>
      </c>
      <c r="J1029" s="3">
        <f>IFERROR(VLOOKUP(Table1[[#This Row],[FoamType]],$CB$1:$CC$25,2,FALSE),0)</f>
        <v>200</v>
      </c>
      <c r="K1029" s="3">
        <v>116</v>
      </c>
      <c r="L1029" s="3">
        <v>10</v>
      </c>
      <c r="M1029" s="3">
        <v>4</v>
      </c>
      <c r="Q1029" s="15" t="s">
        <v>5</v>
      </c>
      <c r="R1029" s="3">
        <v>1350</v>
      </c>
      <c r="S1029" s="3">
        <v>4.0999999999999996</v>
      </c>
      <c r="T1029" s="3">
        <f t="shared" si="139"/>
        <v>6.4205999999999994</v>
      </c>
      <c r="U1029" s="4">
        <f t="shared" si="140"/>
        <v>6.2640000000000002</v>
      </c>
      <c r="W1029" s="4" t="s">
        <v>5</v>
      </c>
      <c r="X1029" s="4">
        <f>IFERROR(   Table1[[#This Row],[البلوكات /م3]]+Table1[[#This Row],[البواقى
 المنصرفه
/م3]]-Table1[[#This Row],[البواقى
/م3]],0)</f>
        <v>9.7800000000000011</v>
      </c>
      <c r="Y1029" s="21">
        <f t="shared" si="141"/>
        <v>14.64</v>
      </c>
      <c r="Z1029" s="3">
        <v>2</v>
      </c>
      <c r="AA1029" s="12">
        <v>0.8</v>
      </c>
      <c r="AB1029" s="15">
        <v>20</v>
      </c>
      <c r="AC1029" s="20">
        <v>5.66</v>
      </c>
      <c r="AD1029" s="9">
        <f>IFERROR((Table1[[#This Row],[إجمالى الإستهلاك
/م3]]-Table1[[#This Row],[الكمية 
المنتجة
/م3
 ]]),0)</f>
        <v>3.5160000000000009</v>
      </c>
      <c r="AE1029" s="29">
        <f>IFERROR((Table1[[#This Row],[الهالك
/م3]]/Table1[[#This Row],[إجمالى الإستهلاك
/م3]]),0)</f>
        <v>0.35950920245398776</v>
      </c>
      <c r="AG1029" s="5">
        <f>IFERROR((Table1[[#This Row],[عدد
البلوكات]]*0.12),"")</f>
        <v>0.24</v>
      </c>
      <c r="AH102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6.75</v>
      </c>
      <c r="AJ1029" s="59">
        <f>IFERROR(Table1[[#This Row],[Plan Hour]]/Table1[[#This Row],[ساعات
العمل
الفعلية]],0)</f>
        <v>0</v>
      </c>
      <c r="AK1029" s="1">
        <f>IFERROR((Table1[[#This Row],[الكمية 
الفعلية
/م3]]-Table1[[#This Row],[الكمية 
المنتجة
/م3
 ]]),"")</f>
        <v>0.15659999999999918</v>
      </c>
      <c r="AU1029" s="18"/>
      <c r="AV1029" s="18"/>
      <c r="AW1029" s="1"/>
      <c r="AX1029" s="1"/>
      <c r="AY1029" s="1"/>
      <c r="AZ1029" s="1"/>
      <c r="BA1029" s="1"/>
      <c r="BB1029" s="1" t="e">
        <f t="shared" si="142"/>
        <v>#DIV/0!</v>
      </c>
      <c r="BC1029" s="1"/>
      <c r="BD1029" s="1" t="e">
        <f t="shared" si="144"/>
        <v>#DIV/0!</v>
      </c>
      <c r="BE1029" s="1"/>
      <c r="BF1029" s="33">
        <f t="shared" si="143"/>
        <v>0</v>
      </c>
      <c r="BG1029" s="11" t="e">
        <f t="shared" si="138"/>
        <v>#DIV/0!</v>
      </c>
      <c r="CB1029"/>
      <c r="CC1029"/>
      <c r="CD1029"/>
      <c r="CE1029" s="83"/>
      <c r="CF1029"/>
      <c r="CG1029"/>
      <c r="CH1029"/>
      <c r="CI1029"/>
      <c r="CJ1029"/>
      <c r="CK1029"/>
      <c r="CL1029"/>
      <c r="CM1029"/>
      <c r="CN1029"/>
      <c r="CO1029"/>
      <c r="CP1029"/>
    </row>
    <row r="1030" spans="1:94" ht="22.5" customHeight="1">
      <c r="A1030" s="22">
        <v>44264</v>
      </c>
      <c r="B1030" s="3" t="str">
        <f>TEXT(Table1[[#This Row],[Date]],"dddd")</f>
        <v>الثلاثاء</v>
      </c>
      <c r="C1030" s="3">
        <f>WEEKNUM(Table1[[#This Row],[Date]],16)</f>
        <v>11</v>
      </c>
      <c r="D1030" s="3" t="str">
        <f>TEXT(Table1[[#This Row],[Date]],"mmmm")</f>
        <v>مارس</v>
      </c>
      <c r="E1030" s="3" t="str">
        <f>TEXT(Table1[[#This Row],[Date]],"yyyy")</f>
        <v>2021</v>
      </c>
      <c r="F1030" s="3" t="s">
        <v>9</v>
      </c>
      <c r="G1030" s="3">
        <v>1591</v>
      </c>
      <c r="H1030" s="5" t="s">
        <v>238</v>
      </c>
      <c r="I1030" s="3" t="s">
        <v>255</v>
      </c>
      <c r="J1030" s="3">
        <f>IFERROR(VLOOKUP(Table1[[#This Row],[FoamType]],$CB$1:$CC$25,2,FALSE),0)</f>
        <v>3.6</v>
      </c>
      <c r="K1030" s="3">
        <v>40</v>
      </c>
      <c r="L1030" s="3">
        <v>40</v>
      </c>
      <c r="M1030" s="3">
        <v>32</v>
      </c>
      <c r="Q1030" s="15" t="s">
        <v>6</v>
      </c>
      <c r="R1030" s="3">
        <v>1516</v>
      </c>
      <c r="S1030" s="3">
        <v>32</v>
      </c>
      <c r="T1030" s="3">
        <f t="shared" si="139"/>
        <v>77.619200000000006</v>
      </c>
      <c r="U1030" s="4">
        <f t="shared" si="140"/>
        <v>77.619200000000006</v>
      </c>
      <c r="W1030" s="4" t="s">
        <v>6</v>
      </c>
      <c r="X1030" s="4">
        <f>IFERROR(   Table1[[#This Row],[البلوكات /م3]]+Table1[[#This Row],[البواقى
 المنصرفه
/م3]]-Table1[[#This Row],[البواقى
/م3]],0)</f>
        <v>84.240000000000009</v>
      </c>
      <c r="Y1030" s="21">
        <f t="shared" si="141"/>
        <v>87.84</v>
      </c>
      <c r="Z1030" s="3">
        <v>12</v>
      </c>
      <c r="AA1030" s="12">
        <v>2.37</v>
      </c>
      <c r="AB1030" s="15">
        <v>15</v>
      </c>
      <c r="AC1030" s="20">
        <v>5.97</v>
      </c>
      <c r="AD1030" s="9">
        <f>IFERROR((Table1[[#This Row],[إجمالى الإستهلاك
/م3]]-Table1[[#This Row],[الكمية 
المنتجة
/م3
 ]]),0)</f>
        <v>6.6208000000000027</v>
      </c>
      <c r="AE1030" s="29">
        <f>IFERROR((Table1[[#This Row],[الهالك
/م3]]/Table1[[#This Row],[إجمالى الإستهلاك
/م3]]),0)</f>
        <v>7.8594491927825291E-2</v>
      </c>
      <c r="AG1030" s="5">
        <f>IFERROR((Table1[[#This Row],[عدد
البلوكات]]*0.12),"")</f>
        <v>1.44</v>
      </c>
      <c r="AH103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21.56088888888889</v>
      </c>
      <c r="AJ1030" s="59">
        <f>IFERROR(Table1[[#This Row],[Plan Hour]]/Table1[[#This Row],[ساعات
العمل
الفعلية]],0)</f>
        <v>0</v>
      </c>
      <c r="AK1030" s="1">
        <f>IFERROR((Table1[[#This Row],[الكمية 
الفعلية
/م3]]-Table1[[#This Row],[الكمية 
المنتجة
/م3
 ]]),"")</f>
        <v>0</v>
      </c>
      <c r="AU1030" s="18"/>
      <c r="AV1030" s="18"/>
      <c r="AW1030" s="1"/>
      <c r="AX1030" s="1"/>
      <c r="AY1030" s="1"/>
      <c r="AZ1030" s="1"/>
      <c r="BA1030" s="1"/>
      <c r="BB1030" s="1" t="e">
        <f t="shared" si="142"/>
        <v>#DIV/0!</v>
      </c>
      <c r="BC1030" s="1"/>
      <c r="BD1030" s="1" t="e">
        <f t="shared" si="144"/>
        <v>#DIV/0!</v>
      </c>
      <c r="BE1030" s="1"/>
      <c r="BF1030" s="33">
        <f t="shared" si="143"/>
        <v>0</v>
      </c>
      <c r="BG1030" s="11" t="e">
        <f t="shared" si="138"/>
        <v>#DIV/0!</v>
      </c>
      <c r="CB1030"/>
      <c r="CC1030"/>
      <c r="CD1030"/>
      <c r="CE1030" s="83"/>
      <c r="CF1030"/>
      <c r="CG1030"/>
      <c r="CH1030"/>
      <c r="CI1030"/>
      <c r="CJ1030"/>
      <c r="CK1030"/>
      <c r="CL1030"/>
      <c r="CM1030"/>
      <c r="CN1030"/>
      <c r="CO1030"/>
      <c r="CP1030"/>
    </row>
    <row r="1031" spans="1:94" ht="22.5" customHeight="1">
      <c r="A1031" s="22">
        <v>44264</v>
      </c>
      <c r="B1031" s="3" t="str">
        <f>TEXT(Table1[[#This Row],[Date]],"dddd")</f>
        <v>الثلاثاء</v>
      </c>
      <c r="C1031" s="3">
        <f>WEEKNUM(Table1[[#This Row],[Date]],16)</f>
        <v>11</v>
      </c>
      <c r="D1031" s="3" t="str">
        <f>TEXT(Table1[[#This Row],[Date]],"mmmm")</f>
        <v>مارس</v>
      </c>
      <c r="E1031" s="3" t="str">
        <f>TEXT(Table1[[#This Row],[Date]],"yyyy")</f>
        <v>2021</v>
      </c>
      <c r="F1031" s="3" t="s">
        <v>9</v>
      </c>
      <c r="G1031" s="3">
        <v>1061</v>
      </c>
      <c r="H1031" s="5" t="s">
        <v>242</v>
      </c>
      <c r="I1031" s="3" t="s">
        <v>255</v>
      </c>
      <c r="J1031" s="3">
        <f>IFERROR(VLOOKUP(Table1[[#This Row],[FoamType]],$CB$1:$CC$25,2,FALSE),0)</f>
        <v>3.6</v>
      </c>
      <c r="K1031" s="3">
        <v>75</v>
      </c>
      <c r="L1031" s="3">
        <v>75</v>
      </c>
      <c r="M1031" s="3">
        <v>49</v>
      </c>
      <c r="Q1031" s="15" t="s">
        <v>6</v>
      </c>
      <c r="R1031" s="3">
        <v>15</v>
      </c>
      <c r="S1031" s="3">
        <v>49</v>
      </c>
      <c r="T1031" s="3">
        <f t="shared" si="139"/>
        <v>4.1343750000000004</v>
      </c>
      <c r="U1031" s="4">
        <f t="shared" si="140"/>
        <v>4.1343750000000004</v>
      </c>
      <c r="W1031" s="4" t="s">
        <v>6</v>
      </c>
      <c r="X1031" s="4">
        <f>IFERROR(   Table1[[#This Row],[البلوكات /م3]]+Table1[[#This Row],[البواقى
 المنصرفه
/م3]]-Table1[[#This Row],[البواقى
/م3]],0)</f>
        <v>6.22</v>
      </c>
      <c r="Y1031" s="21">
        <f t="shared" si="141"/>
        <v>7.32</v>
      </c>
      <c r="Z1031" s="3">
        <v>1</v>
      </c>
      <c r="AA1031" s="12">
        <v>1.1000000000000001</v>
      </c>
      <c r="AB1031" s="15" t="s">
        <v>6</v>
      </c>
      <c r="AC1031" s="20">
        <v>2.2000000000000002</v>
      </c>
      <c r="AD1031" s="9">
        <f>IFERROR((Table1[[#This Row],[إجمالى الإستهلاك
/م3]]-Table1[[#This Row],[الكمية 
المنتجة
/م3
 ]]),0)</f>
        <v>2.0856249999999994</v>
      </c>
      <c r="AE1031" s="29">
        <f>IFERROR((Table1[[#This Row],[الهالك
/م3]]/Table1[[#This Row],[إجمالى الإستهلاك
/م3]]),0)</f>
        <v>0.33530948553054651</v>
      </c>
      <c r="AG1031" s="5">
        <f>IFERROR((Table1[[#This Row],[عدد
البلوكات]]*0.12),"")</f>
        <v>0.12</v>
      </c>
      <c r="AH103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1.1484375</v>
      </c>
      <c r="AJ1031" s="59">
        <f>IFERROR(Table1[[#This Row],[Plan Hour]]/Table1[[#This Row],[ساعات
العمل
الفعلية]],0)</f>
        <v>0</v>
      </c>
      <c r="AK1031" s="1">
        <f>IFERROR((Table1[[#This Row],[الكمية 
الفعلية
/م3]]-Table1[[#This Row],[الكمية 
المنتجة
/م3
 ]]),"")</f>
        <v>0</v>
      </c>
      <c r="AU1031" s="18"/>
      <c r="AV1031" s="18"/>
      <c r="AW1031" s="1"/>
      <c r="AX1031" s="1"/>
      <c r="AY1031" s="1"/>
      <c r="AZ1031" s="1"/>
      <c r="BA1031" s="1"/>
      <c r="BB1031" s="1" t="e">
        <f t="shared" si="142"/>
        <v>#DIV/0!</v>
      </c>
      <c r="BC1031" s="1"/>
      <c r="BD1031" s="1" t="e">
        <f t="shared" si="144"/>
        <v>#DIV/0!</v>
      </c>
      <c r="BE1031" s="1"/>
      <c r="BF1031" s="33">
        <f t="shared" si="143"/>
        <v>0</v>
      </c>
      <c r="BG1031" s="11" t="e">
        <f t="shared" si="138"/>
        <v>#DIV/0!</v>
      </c>
      <c r="CB1031"/>
      <c r="CC1031"/>
      <c r="CD1031"/>
      <c r="CE1031" s="83"/>
      <c r="CF1031"/>
      <c r="CG1031"/>
      <c r="CH1031"/>
      <c r="CI1031"/>
      <c r="CJ1031"/>
      <c r="CK1031"/>
      <c r="CL1031"/>
      <c r="CM1031"/>
      <c r="CN1031"/>
      <c r="CO1031"/>
      <c r="CP1031"/>
    </row>
    <row r="1032" spans="1:94" ht="22.5" customHeight="1">
      <c r="A1032" s="22">
        <v>44264</v>
      </c>
      <c r="B1032" s="3" t="str">
        <f>TEXT(Table1[[#This Row],[Date]],"dddd")</f>
        <v>الثلاثاء</v>
      </c>
      <c r="C1032" s="3">
        <f>WEEKNUM(Table1[[#This Row],[Date]],16)</f>
        <v>11</v>
      </c>
      <c r="D1032" s="3" t="str">
        <f>TEXT(Table1[[#This Row],[Date]],"mmmm")</f>
        <v>مارس</v>
      </c>
      <c r="E1032" s="3" t="str">
        <f>TEXT(Table1[[#This Row],[Date]],"yyyy")</f>
        <v>2021</v>
      </c>
      <c r="F1032" s="3" t="s">
        <v>9</v>
      </c>
      <c r="G1032" s="3">
        <v>1061</v>
      </c>
      <c r="H1032" s="5" t="s">
        <v>242</v>
      </c>
      <c r="I1032" s="3" t="s">
        <v>255</v>
      </c>
      <c r="J1032" s="3">
        <f>IFERROR(VLOOKUP(Table1[[#This Row],[FoamType]],$CB$1:$CC$25,2,FALSE),0)</f>
        <v>3.6</v>
      </c>
      <c r="K1032" s="3">
        <v>75</v>
      </c>
      <c r="L1032" s="3">
        <v>25</v>
      </c>
      <c r="M1032" s="3">
        <v>49</v>
      </c>
      <c r="Q1032" s="15" t="s">
        <v>6</v>
      </c>
      <c r="R1032" s="3">
        <v>16</v>
      </c>
      <c r="S1032" s="3">
        <v>49</v>
      </c>
      <c r="T1032" s="3">
        <f t="shared" si="139"/>
        <v>1.47</v>
      </c>
      <c r="U1032" s="4">
        <f t="shared" si="140"/>
        <v>1.47</v>
      </c>
      <c r="X1032" s="4">
        <f>IFERROR(   Table1[[#This Row],[البلوكات /م3]]+Table1[[#This Row],[البواقى
 المنصرفه
/م3]]-Table1[[#This Row],[البواقى
/م3]],0)</f>
        <v>0</v>
      </c>
      <c r="Y1032" s="21">
        <f t="shared" si="141"/>
        <v>0</v>
      </c>
      <c r="AB1032" s="15"/>
      <c r="AD1032" s="9">
        <f>IFERROR((Table1[[#This Row],[إجمالى الإستهلاك
/م3]]-Table1[[#This Row],[الكمية 
المنتجة
/م3
 ]]),0)</f>
        <v>-1.47</v>
      </c>
      <c r="AE1032" s="29">
        <f>IFERROR((Table1[[#This Row],[الهالك
/م3]]/Table1[[#This Row],[إجمالى الإستهلاك
/م3]]),0)</f>
        <v>0</v>
      </c>
      <c r="AG1032" s="5">
        <f>IFERROR((Table1[[#This Row],[عدد
البلوكات]]*0.12),"")</f>
        <v>0</v>
      </c>
      <c r="AH103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0.40833333333333333</v>
      </c>
      <c r="AJ1032" s="59">
        <f>IFERROR(Table1[[#This Row],[Plan Hour]]/Table1[[#This Row],[ساعات
العمل
الفعلية]],0)</f>
        <v>0</v>
      </c>
      <c r="AK1032" s="1">
        <f>IFERROR((Table1[[#This Row],[الكمية 
الفعلية
/م3]]-Table1[[#This Row],[الكمية 
المنتجة
/م3
 ]]),"")</f>
        <v>0</v>
      </c>
      <c r="AU1032" s="18"/>
      <c r="AV1032" s="18"/>
      <c r="AW1032" s="1"/>
      <c r="AX1032" s="1"/>
      <c r="AY1032" s="1"/>
      <c r="AZ1032" s="1"/>
      <c r="BA1032" s="1"/>
      <c r="BB1032" s="1" t="e">
        <f t="shared" si="142"/>
        <v>#DIV/0!</v>
      </c>
      <c r="BC1032" s="1"/>
      <c r="BD1032" s="1" t="e">
        <f t="shared" si="144"/>
        <v>#DIV/0!</v>
      </c>
      <c r="BE1032" s="1"/>
      <c r="BF1032" s="33">
        <f t="shared" si="143"/>
        <v>0</v>
      </c>
      <c r="BG1032" s="11" t="e">
        <f t="shared" si="138"/>
        <v>#DIV/0!</v>
      </c>
      <c r="CB1032"/>
      <c r="CC1032"/>
      <c r="CD1032"/>
      <c r="CE1032" s="83"/>
      <c r="CF1032"/>
      <c r="CG1032"/>
      <c r="CH1032"/>
      <c r="CI1032"/>
      <c r="CJ1032"/>
      <c r="CK1032"/>
      <c r="CL1032"/>
      <c r="CM1032"/>
      <c r="CN1032"/>
      <c r="CO1032"/>
      <c r="CP1032"/>
    </row>
    <row r="1033" spans="1:94" ht="22.5" customHeight="1">
      <c r="A1033" s="22">
        <v>44264</v>
      </c>
      <c r="B1033" s="3" t="str">
        <f>TEXT(Table1[[#This Row],[Date]],"dddd")</f>
        <v>الثلاثاء</v>
      </c>
      <c r="C1033" s="3">
        <f>WEEKNUM(Table1[[#This Row],[Date]],16)</f>
        <v>11</v>
      </c>
      <c r="D1033" s="3" t="str">
        <f>TEXT(Table1[[#This Row],[Date]],"mmmm")</f>
        <v>مارس</v>
      </c>
      <c r="E1033" s="3" t="str">
        <f>TEXT(Table1[[#This Row],[Date]],"yyyy")</f>
        <v>2021</v>
      </c>
      <c r="F1033" s="3" t="s">
        <v>9</v>
      </c>
      <c r="G1033" s="3">
        <v>3</v>
      </c>
      <c r="H1033" s="5" t="s">
        <v>47</v>
      </c>
      <c r="I1033" s="3" t="s">
        <v>92</v>
      </c>
      <c r="J1033" s="3">
        <f>IFERROR(VLOOKUP(Table1[[#This Row],[FoamType]],$CB$1:$CC$25,2,FALSE),0)</f>
        <v>0.6</v>
      </c>
      <c r="K1033" s="3">
        <v>62.5</v>
      </c>
      <c r="L1033" s="3">
        <v>5</v>
      </c>
      <c r="M1033" s="3">
        <v>3</v>
      </c>
      <c r="Q1033" s="15">
        <v>35</v>
      </c>
      <c r="R1033" s="3">
        <v>2134</v>
      </c>
      <c r="S1033" s="3">
        <v>3.1</v>
      </c>
      <c r="T1033" s="3">
        <f t="shared" si="139"/>
        <v>2.0673124999999999</v>
      </c>
      <c r="U1033" s="4">
        <v>2</v>
      </c>
      <c r="X1033" s="4">
        <f>IFERROR(   Table1[[#This Row],[البلوكات /م3]]+Table1[[#This Row],[البواقى
 المنصرفه
/م3]]-Table1[[#This Row],[البواقى
/م3]],0)</f>
        <v>4.87</v>
      </c>
      <c r="Y1033" s="21">
        <f t="shared" si="141"/>
        <v>0</v>
      </c>
      <c r="AA1033" s="12">
        <v>4.87</v>
      </c>
      <c r="AB1033" s="15">
        <v>30</v>
      </c>
      <c r="AC1033" s="20">
        <v>0</v>
      </c>
      <c r="AD1033" s="9">
        <f>IFERROR((Table1[[#This Row],[إجمالى الإستهلاك
/م3]]-Table1[[#This Row],[الكمية 
المنتجة
/م3
 ]]),0)</f>
        <v>2.87</v>
      </c>
      <c r="AE1033" s="29">
        <f>IFERROR((Table1[[#This Row],[الهالك
/م3]]/Table1[[#This Row],[إجمالى الإستهلاك
/م3]]),0)</f>
        <v>0.58932238193018482</v>
      </c>
      <c r="AG1033" s="5">
        <f>IFERROR((Table1[[#This Row],[عدد
البلوكات]]*0.12),"")</f>
        <v>0</v>
      </c>
      <c r="AH103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3.3333333333333335</v>
      </c>
      <c r="AJ1033" s="59">
        <f>IFERROR(Table1[[#This Row],[Plan Hour]]/Table1[[#This Row],[ساعات
العمل
الفعلية]],0)</f>
        <v>0</v>
      </c>
      <c r="AK1033" s="1">
        <f>IFERROR((Table1[[#This Row],[الكمية 
الفعلية
/م3]]-Table1[[#This Row],[الكمية 
المنتجة
/م3
 ]]),"")</f>
        <v>6.7312499999999886E-2</v>
      </c>
      <c r="AU1033" s="18"/>
      <c r="AV1033" s="18"/>
      <c r="AW1033" s="1"/>
      <c r="AX1033" s="1"/>
      <c r="AY1033" s="1"/>
      <c r="AZ1033" s="1"/>
      <c r="BA1033" s="1"/>
      <c r="BB1033" s="1" t="e">
        <f t="shared" si="142"/>
        <v>#DIV/0!</v>
      </c>
      <c r="BC1033" s="1"/>
      <c r="BD1033" s="1" t="e">
        <f t="shared" si="144"/>
        <v>#DIV/0!</v>
      </c>
      <c r="BE1033" s="1"/>
      <c r="BF1033" s="33">
        <f t="shared" si="143"/>
        <v>0</v>
      </c>
      <c r="BG1033" s="11" t="e">
        <f t="shared" si="138"/>
        <v>#DIV/0!</v>
      </c>
      <c r="CB1033"/>
      <c r="CC1033"/>
      <c r="CD1033"/>
      <c r="CE1033" s="83"/>
      <c r="CF1033"/>
      <c r="CG1033"/>
      <c r="CH1033"/>
      <c r="CI1033"/>
      <c r="CJ1033"/>
      <c r="CK1033"/>
      <c r="CL1033"/>
      <c r="CM1033"/>
      <c r="CN1033"/>
      <c r="CO1033"/>
      <c r="CP1033"/>
    </row>
    <row r="1034" spans="1:94" ht="22.5" customHeight="1">
      <c r="A1034" s="22">
        <v>44264</v>
      </c>
      <c r="B1034" s="3" t="str">
        <f>TEXT(Table1[[#This Row],[Date]],"dddd")</f>
        <v>الثلاثاء</v>
      </c>
      <c r="C1034" s="3">
        <f>WEEKNUM(Table1[[#This Row],[Date]],16)</f>
        <v>11</v>
      </c>
      <c r="D1034" s="3" t="str">
        <f>TEXT(Table1[[#This Row],[Date]],"mmmm")</f>
        <v>مارس</v>
      </c>
      <c r="E1034" s="3" t="str">
        <f>TEXT(Table1[[#This Row],[Date]],"yyyy")</f>
        <v>2021</v>
      </c>
      <c r="F1034" s="3" t="s">
        <v>9</v>
      </c>
      <c r="G1034" s="3">
        <v>1020</v>
      </c>
      <c r="H1034" s="5" t="s">
        <v>208</v>
      </c>
      <c r="I1034" s="3" t="s">
        <v>92</v>
      </c>
      <c r="J1034" s="3">
        <f>IFERROR(VLOOKUP(Table1[[#This Row],[FoamType]],$CB$1:$CC$25,2,FALSE),0)</f>
        <v>0.6</v>
      </c>
      <c r="K1034" s="3">
        <v>3</v>
      </c>
      <c r="L1034" s="3">
        <v>3</v>
      </c>
      <c r="M1034" s="3">
        <v>3</v>
      </c>
      <c r="Q1034" s="15">
        <v>20</v>
      </c>
      <c r="R1034" s="3">
        <v>118575</v>
      </c>
      <c r="S1034" s="3">
        <v>3.1</v>
      </c>
      <c r="T1034" s="3">
        <f t="shared" si="139"/>
        <v>3.3082425</v>
      </c>
      <c r="U1034" s="4">
        <f t="shared" si="140"/>
        <v>3.2015250000000002</v>
      </c>
      <c r="X1034" s="4">
        <f>IFERROR(   Table1[[#This Row],[البلوكات /م3]]+Table1[[#This Row],[البواقى
 المنصرفه
/م3]]-Table1[[#This Row],[البواقى
/م3]],0)</f>
        <v>4.5599999999999996</v>
      </c>
      <c r="Y1034" s="21">
        <f t="shared" si="141"/>
        <v>0</v>
      </c>
      <c r="Z1034" s="3">
        <v>0</v>
      </c>
      <c r="AA1034" s="12">
        <v>4.5599999999999996</v>
      </c>
      <c r="AB1034" s="15">
        <v>20</v>
      </c>
      <c r="AC1034" s="20">
        <v>0</v>
      </c>
      <c r="AD1034" s="9">
        <f>IFERROR((Table1[[#This Row],[إجمالى الإستهلاك
/م3]]-Table1[[#This Row],[الكمية 
المنتجة
/م3
 ]]),0)</f>
        <v>1.3584749999999994</v>
      </c>
      <c r="AE1034" s="29">
        <f>IFERROR((Table1[[#This Row],[الهالك
/م3]]/Table1[[#This Row],[إجمالى الإستهلاك
/م3]]),0)</f>
        <v>0.2979111842105262</v>
      </c>
      <c r="AG1034" s="5">
        <f>IFERROR((Table1[[#This Row],[عدد
البلوكات]]*0.12),"")</f>
        <v>0</v>
      </c>
      <c r="AH103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5.3358750000000006</v>
      </c>
      <c r="AJ1034" s="59">
        <f>IFERROR(Table1[[#This Row],[Plan Hour]]/Table1[[#This Row],[ساعات
العمل
الفعلية]],0)</f>
        <v>0</v>
      </c>
      <c r="AK1034" s="1">
        <f>IFERROR((Table1[[#This Row],[الكمية 
الفعلية
/م3]]-Table1[[#This Row],[الكمية 
المنتجة
/م3
 ]]),"")</f>
        <v>0.1067174999999998</v>
      </c>
      <c r="AU1034" s="18"/>
      <c r="AV1034" s="18"/>
      <c r="AW1034" s="1"/>
      <c r="AX1034" s="1"/>
      <c r="AY1034" s="1"/>
      <c r="AZ1034" s="1"/>
      <c r="BA1034" s="1"/>
      <c r="BB1034" s="1" t="e">
        <f t="shared" si="142"/>
        <v>#DIV/0!</v>
      </c>
      <c r="BC1034" s="1"/>
      <c r="BD1034" s="1" t="e">
        <f t="shared" si="144"/>
        <v>#DIV/0!</v>
      </c>
      <c r="BE1034" s="1"/>
      <c r="BF1034" s="33">
        <f t="shared" si="143"/>
        <v>0</v>
      </c>
      <c r="BG1034" s="11" t="e">
        <f t="shared" si="138"/>
        <v>#DIV/0!</v>
      </c>
      <c r="CB1034"/>
      <c r="CC1034"/>
      <c r="CD1034"/>
      <c r="CE1034" s="83"/>
      <c r="CF1034"/>
      <c r="CG1034"/>
      <c r="CH1034"/>
      <c r="CI1034"/>
      <c r="CJ1034"/>
      <c r="CK1034"/>
      <c r="CL1034"/>
      <c r="CM1034"/>
      <c r="CN1034"/>
      <c r="CO1034"/>
      <c r="CP1034"/>
    </row>
    <row r="1035" spans="1:94" ht="22.5" customHeight="1">
      <c r="A1035" s="22">
        <v>44264</v>
      </c>
      <c r="B1035" s="3" t="str">
        <f>TEXT(Table1[[#This Row],[Date]],"dddd")</f>
        <v>الثلاثاء</v>
      </c>
      <c r="C1035" s="3">
        <f>WEEKNUM(Table1[[#This Row],[Date]],16)</f>
        <v>11</v>
      </c>
      <c r="D1035" s="3" t="str">
        <f>TEXT(Table1[[#This Row],[Date]],"mmmm")</f>
        <v>مارس</v>
      </c>
      <c r="E1035" s="3" t="str">
        <f>TEXT(Table1[[#This Row],[Date]],"yyyy")</f>
        <v>2021</v>
      </c>
      <c r="F1035" s="3" t="s">
        <v>9</v>
      </c>
      <c r="G1035" s="3">
        <v>1052</v>
      </c>
      <c r="H1035" s="5" t="s">
        <v>47</v>
      </c>
      <c r="I1035" s="3" t="s">
        <v>92</v>
      </c>
      <c r="J1035" s="3">
        <f>IFERROR(VLOOKUP(Table1[[#This Row],[FoamType]],$CB$1:$CC$25,2,FALSE),0)</f>
        <v>0.6</v>
      </c>
      <c r="K1035" s="3">
        <v>50</v>
      </c>
      <c r="L1035" s="3">
        <v>10</v>
      </c>
      <c r="M1035" s="3">
        <v>10</v>
      </c>
      <c r="Q1035" s="15" t="s">
        <v>39</v>
      </c>
      <c r="R1035" s="3">
        <v>750</v>
      </c>
      <c r="S1035" s="3">
        <v>10.199999999999999</v>
      </c>
      <c r="T1035" s="3">
        <f t="shared" si="139"/>
        <v>3.8249999999999997</v>
      </c>
      <c r="U1035" s="4">
        <f t="shared" si="140"/>
        <v>3.75</v>
      </c>
      <c r="X1035" s="4">
        <f>IFERROR(   Table1[[#This Row],[البلوكات /م3]]+Table1[[#This Row],[البواقى
 المنصرفه
/م3]]-Table1[[#This Row],[البواقى
/م3]],0)</f>
        <v>0</v>
      </c>
      <c r="Y1035" s="21">
        <f t="shared" si="141"/>
        <v>0</v>
      </c>
      <c r="AB1035" s="15"/>
      <c r="AD1035" s="9">
        <f>IFERROR((Table1[[#This Row],[إجمالى الإستهلاك
/م3]]-Table1[[#This Row],[الكمية 
المنتجة
/م3
 ]]),0)</f>
        <v>-3.75</v>
      </c>
      <c r="AE1035" s="29">
        <f>IFERROR((Table1[[#This Row],[الهالك
/م3]]/Table1[[#This Row],[إجمالى الإستهلاك
/م3]]),0)</f>
        <v>0</v>
      </c>
      <c r="AG1035" s="5">
        <f>IFERROR((Table1[[#This Row],[عدد
البلوكات]]*0.12),"")</f>
        <v>0</v>
      </c>
      <c r="AH103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6.25</v>
      </c>
      <c r="AJ1035" s="59">
        <f>IFERROR(Table1[[#This Row],[Plan Hour]]/Table1[[#This Row],[ساعات
العمل
الفعلية]],0)</f>
        <v>0</v>
      </c>
      <c r="AK1035" s="1">
        <f>IFERROR((Table1[[#This Row],[الكمية 
الفعلية
/م3]]-Table1[[#This Row],[الكمية 
المنتجة
/م3
 ]]),"")</f>
        <v>7.4999999999999734E-2</v>
      </c>
      <c r="AU1035" s="18"/>
      <c r="AV1035" s="18"/>
      <c r="AW1035" s="1"/>
      <c r="AX1035" s="1"/>
      <c r="AY1035" s="1"/>
      <c r="AZ1035" s="1"/>
      <c r="BA1035" s="1"/>
      <c r="BB1035" s="1" t="e">
        <f t="shared" si="142"/>
        <v>#DIV/0!</v>
      </c>
      <c r="BC1035" s="1"/>
      <c r="BD1035" s="1" t="e">
        <f t="shared" si="144"/>
        <v>#DIV/0!</v>
      </c>
      <c r="BE1035" s="1"/>
      <c r="BF1035" s="33">
        <f t="shared" si="143"/>
        <v>0</v>
      </c>
      <c r="BG1035" s="11" t="e">
        <f t="shared" si="138"/>
        <v>#DIV/0!</v>
      </c>
      <c r="CB1035"/>
      <c r="CC1035"/>
      <c r="CD1035"/>
      <c r="CE1035" s="83"/>
      <c r="CF1035"/>
      <c r="CG1035"/>
      <c r="CH1035"/>
      <c r="CI1035"/>
      <c r="CJ1035"/>
      <c r="CK1035"/>
      <c r="CL1035"/>
      <c r="CM1035"/>
      <c r="CN1035"/>
      <c r="CO1035"/>
      <c r="CP1035"/>
    </row>
    <row r="1036" spans="1:94" ht="22.5" customHeight="1">
      <c r="A1036" s="22">
        <v>44264</v>
      </c>
      <c r="B1036" s="3" t="str">
        <f>TEXT(Table1[[#This Row],[Date]],"dddd")</f>
        <v>الثلاثاء</v>
      </c>
      <c r="C1036" s="3">
        <f>WEEKNUM(Table1[[#This Row],[Date]],16)</f>
        <v>11</v>
      </c>
      <c r="D1036" s="3" t="str">
        <f>TEXT(Table1[[#This Row],[Date]],"mmmm")</f>
        <v>مارس</v>
      </c>
      <c r="E1036" s="3" t="str">
        <f>TEXT(Table1[[#This Row],[Date]],"yyyy")</f>
        <v>2021</v>
      </c>
      <c r="F1036" s="3" t="s">
        <v>9</v>
      </c>
      <c r="G1036" s="3">
        <v>1059</v>
      </c>
      <c r="H1036" s="5" t="s">
        <v>25</v>
      </c>
      <c r="I1036" s="3" t="s">
        <v>92</v>
      </c>
      <c r="J1036" s="3">
        <f>IFERROR(VLOOKUP(Table1[[#This Row],[FoamType]],$CB$1:$CC$25,2,FALSE),0)</f>
        <v>0.6</v>
      </c>
      <c r="K1036" s="3">
        <v>31</v>
      </c>
      <c r="L1036" s="3">
        <v>5</v>
      </c>
      <c r="M1036" s="3">
        <v>3</v>
      </c>
      <c r="Q1036" s="15" t="s">
        <v>6</v>
      </c>
      <c r="R1036" s="3">
        <v>11462</v>
      </c>
      <c r="S1036" s="3">
        <v>3.1</v>
      </c>
      <c r="T1036" s="3">
        <f t="shared" si="139"/>
        <v>5.5074909999999999</v>
      </c>
      <c r="U1036" s="4">
        <v>5.33</v>
      </c>
      <c r="X1036" s="4">
        <f>IFERROR(   Table1[[#This Row],[البلوكات /م3]]+Table1[[#This Row],[البواقى
 المنصرفه
/م3]]-Table1[[#This Row],[البواقى
/م3]],0)</f>
        <v>5.37</v>
      </c>
      <c r="Y1036" s="21">
        <f t="shared" si="141"/>
        <v>0</v>
      </c>
      <c r="Z1036" s="3">
        <v>0</v>
      </c>
      <c r="AA1036" s="12">
        <v>5.37</v>
      </c>
      <c r="AB1036" s="15" t="s">
        <v>4</v>
      </c>
      <c r="AC1036" s="20">
        <v>0</v>
      </c>
      <c r="AD1036" s="9">
        <f>IFERROR((Table1[[#This Row],[إجمالى الإستهلاك
/م3]]-Table1[[#This Row],[الكمية 
المنتجة
/م3
 ]]),0)</f>
        <v>4.0000000000000036E-2</v>
      </c>
      <c r="AE1036" s="29">
        <f>IFERROR((Table1[[#This Row],[الهالك
/م3]]/Table1[[#This Row],[إجمالى الإستهلاك
/م3]]),0)</f>
        <v>7.4487895716946065E-3</v>
      </c>
      <c r="AG1036" s="5">
        <f>IFERROR((Table1[[#This Row],[عدد
البلوكات]]*0.12),"")</f>
        <v>0</v>
      </c>
      <c r="AH103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8.8833333333333346</v>
      </c>
      <c r="AJ1036" s="59">
        <f>IFERROR(Table1[[#This Row],[Plan Hour]]/Table1[[#This Row],[ساعات
العمل
الفعلية]],0)</f>
        <v>0</v>
      </c>
      <c r="AK1036" s="1">
        <f>IFERROR((Table1[[#This Row],[الكمية 
الفعلية
/م3]]-Table1[[#This Row],[الكمية 
المنتجة
/م3
 ]]),"")</f>
        <v>0.17749099999999984</v>
      </c>
      <c r="AU1036" s="18"/>
      <c r="AV1036" s="18"/>
      <c r="AW1036" s="1"/>
      <c r="AX1036" s="1"/>
      <c r="AY1036" s="1"/>
      <c r="AZ1036" s="1"/>
      <c r="BA1036" s="1"/>
      <c r="BB1036" s="1" t="e">
        <f t="shared" si="142"/>
        <v>#DIV/0!</v>
      </c>
      <c r="BC1036" s="1"/>
      <c r="BD1036" s="1" t="e">
        <f t="shared" si="144"/>
        <v>#DIV/0!</v>
      </c>
      <c r="BE1036" s="1"/>
      <c r="BF1036" s="33">
        <f t="shared" si="143"/>
        <v>0</v>
      </c>
      <c r="BG1036" s="11" t="e">
        <f t="shared" si="138"/>
        <v>#DIV/0!</v>
      </c>
      <c r="CB1036"/>
      <c r="CC1036"/>
      <c r="CD1036"/>
      <c r="CE1036" s="83"/>
      <c r="CF1036"/>
      <c r="CG1036"/>
      <c r="CH1036"/>
      <c r="CI1036"/>
      <c r="CJ1036"/>
      <c r="CK1036"/>
      <c r="CL1036"/>
      <c r="CM1036"/>
      <c r="CN1036"/>
      <c r="CO1036"/>
      <c r="CP1036"/>
    </row>
    <row r="1037" spans="1:94" ht="22.5" customHeight="1">
      <c r="A1037" s="22">
        <v>44264</v>
      </c>
      <c r="B1037" s="3" t="str">
        <f>TEXT(Table1[[#This Row],[Date]],"dddd")</f>
        <v>الثلاثاء</v>
      </c>
      <c r="C1037" s="3">
        <f>WEEKNUM(Table1[[#This Row],[Date]],16)</f>
        <v>11</v>
      </c>
      <c r="D1037" s="3" t="str">
        <f>TEXT(Table1[[#This Row],[Date]],"mmmm")</f>
        <v>مارس</v>
      </c>
      <c r="E1037" s="3" t="str">
        <f>TEXT(Table1[[#This Row],[Date]],"yyyy")</f>
        <v>2021</v>
      </c>
      <c r="F1037" s="3" t="s">
        <v>9</v>
      </c>
      <c r="G1037" s="3">
        <v>1095</v>
      </c>
      <c r="H1037" s="5" t="s">
        <v>25</v>
      </c>
      <c r="I1037" s="3" t="s">
        <v>107</v>
      </c>
      <c r="J1037" s="3">
        <f>IFERROR(VLOOKUP(Table1[[#This Row],[FoamType]],$CB$1:$CC$25,2,FALSE),0)</f>
        <v>50</v>
      </c>
      <c r="K1037" s="3">
        <v>20</v>
      </c>
      <c r="L1037" s="3">
        <v>20</v>
      </c>
      <c r="M1037" s="3">
        <v>4</v>
      </c>
      <c r="Q1037" s="15">
        <v>20</v>
      </c>
      <c r="R1037" s="3">
        <v>650</v>
      </c>
      <c r="S1037" s="3">
        <v>4.0999999999999996</v>
      </c>
      <c r="T1037" s="3">
        <f t="shared" si="139"/>
        <v>1.0660000000000001</v>
      </c>
      <c r="U1037" s="4">
        <f t="shared" si="140"/>
        <v>1.04</v>
      </c>
      <c r="X1037" s="4">
        <f>IFERROR(   Table1[[#This Row],[البلوكات /م3]]+Table1[[#This Row],[البواقى
 المنصرفه
/م3]]-Table1[[#This Row],[البواقى
/م3]],0)</f>
        <v>0</v>
      </c>
      <c r="Y1037" s="21">
        <f t="shared" si="141"/>
        <v>0</v>
      </c>
      <c r="AB1037" s="15"/>
      <c r="AD1037" s="9">
        <f>IFERROR((Table1[[#This Row],[إجمالى الإستهلاك
/م3]]-Table1[[#This Row],[الكمية 
المنتجة
/م3
 ]]),0)</f>
        <v>-1.04</v>
      </c>
      <c r="AE1037" s="29">
        <f>IFERROR((Table1[[#This Row],[الهالك
/م3]]/Table1[[#This Row],[إجمالى الإستهلاك
/م3]]),0)</f>
        <v>0</v>
      </c>
      <c r="AG1037" s="5">
        <f>IFERROR((Table1[[#This Row],[عدد
البلوكات]]*0.12),"")</f>
        <v>0</v>
      </c>
      <c r="AH103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</v>
      </c>
      <c r="AJ1037" s="59">
        <f>IFERROR(Table1[[#This Row],[Plan Hour]]/Table1[[#This Row],[ساعات
العمل
الفعلية]],0)</f>
        <v>0</v>
      </c>
      <c r="AK1037" s="1">
        <f>IFERROR((Table1[[#This Row],[الكمية 
الفعلية
/م3]]-Table1[[#This Row],[الكمية 
المنتجة
/م3
 ]]),"")</f>
        <v>2.6000000000000023E-2</v>
      </c>
      <c r="AU1037" s="18"/>
      <c r="AV1037" s="18"/>
      <c r="AW1037" s="1"/>
      <c r="AX1037" s="1"/>
      <c r="AY1037" s="1"/>
      <c r="AZ1037" s="1"/>
      <c r="BA1037" s="1"/>
      <c r="BB1037" s="1" t="e">
        <f t="shared" si="142"/>
        <v>#DIV/0!</v>
      </c>
      <c r="BC1037" s="1"/>
      <c r="BD1037" s="1" t="e">
        <f t="shared" si="144"/>
        <v>#DIV/0!</v>
      </c>
      <c r="BE1037" s="1"/>
      <c r="BF1037" s="33">
        <f t="shared" si="143"/>
        <v>0</v>
      </c>
      <c r="BG1037" s="11" t="e">
        <f t="shared" si="138"/>
        <v>#DIV/0!</v>
      </c>
      <c r="CB1037"/>
      <c r="CC1037"/>
      <c r="CD1037"/>
      <c r="CE1037" s="83"/>
      <c r="CF1037"/>
      <c r="CG1037"/>
      <c r="CH1037"/>
      <c r="CI1037"/>
      <c r="CJ1037"/>
      <c r="CK1037"/>
      <c r="CL1037"/>
      <c r="CM1037"/>
      <c r="CN1037"/>
      <c r="CO1037"/>
      <c r="CP1037"/>
    </row>
    <row r="1038" spans="1:94" ht="22.5" customHeight="1">
      <c r="A1038" s="22">
        <v>44264</v>
      </c>
      <c r="B1038" s="9" t="str">
        <f>TEXT(Table1[[#This Row],[Date]],"dddd")</f>
        <v>الثلاثاء</v>
      </c>
      <c r="C1038" s="9">
        <f>WEEKNUM(Table1[[#This Row],[Date]],16)</f>
        <v>11</v>
      </c>
      <c r="D1038" s="9" t="str">
        <f>TEXT(Table1[[#This Row],[Date]],"mmmm")</f>
        <v>مارس</v>
      </c>
      <c r="E1038" s="9" t="str">
        <f>TEXT(Table1[[#This Row],[Date]],"yyyy")</f>
        <v>2021</v>
      </c>
      <c r="F1038" s="9" t="s">
        <v>8</v>
      </c>
      <c r="G1038" s="9">
        <v>1052</v>
      </c>
      <c r="H1038" s="9" t="s">
        <v>47</v>
      </c>
      <c r="I1038" s="9" t="s">
        <v>91</v>
      </c>
      <c r="J1038" s="3">
        <f>IFERROR(VLOOKUP(Table1[[#This Row],[FoamType]],$CB$1:$CC$25,2,FALSE),0)</f>
        <v>1</v>
      </c>
      <c r="K1038" s="9">
        <v>120</v>
      </c>
      <c r="L1038" s="9">
        <v>15</v>
      </c>
      <c r="M1038" s="9">
        <v>15</v>
      </c>
      <c r="N1038" s="9"/>
      <c r="O1038" s="9"/>
      <c r="P1038" s="9"/>
      <c r="Q1038" s="9">
        <v>12</v>
      </c>
      <c r="R1038" s="9">
        <v>284</v>
      </c>
      <c r="S1038" s="9">
        <v>15</v>
      </c>
      <c r="T1038" s="9">
        <f t="shared" si="139"/>
        <v>7.6680000000000001</v>
      </c>
      <c r="U1038" s="9">
        <f t="shared" si="140"/>
        <v>7.6680000000000001</v>
      </c>
      <c r="V1038" s="9"/>
      <c r="W1038" s="9"/>
      <c r="X1038" s="9">
        <f>IFERROR(   Table1[[#This Row],[البلوكات /م3]]+Table1[[#This Row],[البواقى
 المنصرفه
/م3]]-Table1[[#This Row],[البواقى
/م3]],0)</f>
        <v>0</v>
      </c>
      <c r="Y1038" s="9">
        <f t="shared" si="141"/>
        <v>0</v>
      </c>
      <c r="Z1038" s="9"/>
      <c r="AA1038" s="9"/>
      <c r="AB1038" s="9"/>
      <c r="AC1038" s="9"/>
      <c r="AD1038" s="9">
        <f>IFERROR((Table1[[#This Row],[إجمالى الإستهلاك
/م3]]-Table1[[#This Row],[الكمية 
المنتجة
/م3
 ]]),0)</f>
        <v>-7.6680000000000001</v>
      </c>
      <c r="AE1038" s="29">
        <f>IFERROR((Table1[[#This Row],[الهالك
/م3]]/Table1[[#This Row],[إجمالى الإستهلاك
/م3]]),0)</f>
        <v>0</v>
      </c>
      <c r="AF1038" s="9"/>
      <c r="AG1038" s="9">
        <f>IFERROR((Table1[[#This Row],[عدد
البلوكات]]*0.12),"")</f>
        <v>0</v>
      </c>
      <c r="AH1038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7.6680000000000001</v>
      </c>
      <c r="AI1038" s="9">
        <v>99</v>
      </c>
      <c r="AJ1038" s="60">
        <f>IFERROR(Table1[[#This Row],[Plan Hour]]/Table1[[#This Row],[ساعات
العمل
الفعلية]],0)</f>
        <v>7.7454545454545456E-2</v>
      </c>
      <c r="AK1038" s="9">
        <f>IFERROR((Table1[[#This Row],[الكمية 
الفعلية
/م3]]-Table1[[#This Row],[الكمية 
المنتجة
/م3
 ]]),"")</f>
        <v>0</v>
      </c>
      <c r="AL1038" s="9"/>
      <c r="AM1038" s="9">
        <v>0.6</v>
      </c>
      <c r="AN1038" s="9"/>
      <c r="AO1038" s="9">
        <v>1</v>
      </c>
      <c r="AP1038" s="9">
        <v>1</v>
      </c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 t="e">
        <f t="shared" si="142"/>
        <v>#DIV/0!</v>
      </c>
      <c r="BC1038" s="9"/>
      <c r="BD1038" s="9" t="e">
        <f t="shared" si="144"/>
        <v>#DIV/0!</v>
      </c>
      <c r="BE1038" s="9"/>
      <c r="BF1038" s="9">
        <f t="shared" si="143"/>
        <v>0</v>
      </c>
      <c r="BG1038" s="9" t="e">
        <f t="shared" si="138"/>
        <v>#DIV/0!</v>
      </c>
      <c r="CB1038"/>
      <c r="CC1038"/>
      <c r="CD1038"/>
      <c r="CE1038" s="83"/>
      <c r="CF1038"/>
      <c r="CG1038"/>
      <c r="CH1038"/>
      <c r="CI1038"/>
      <c r="CJ1038"/>
      <c r="CK1038"/>
      <c r="CL1038"/>
      <c r="CM1038"/>
      <c r="CN1038"/>
      <c r="CO1038"/>
      <c r="CP1038"/>
    </row>
    <row r="1039" spans="1:94" ht="22.5" customHeight="1">
      <c r="A1039" s="22">
        <v>44264</v>
      </c>
      <c r="B1039" s="3" t="str">
        <f>TEXT(Table1[[#This Row],[Date]],"dddd")</f>
        <v>الثلاثاء</v>
      </c>
      <c r="C1039" s="3">
        <f>WEEKNUM(Table1[[#This Row],[Date]],16)</f>
        <v>11</v>
      </c>
      <c r="D1039" s="3" t="str">
        <f>TEXT(Table1[[#This Row],[Date]],"mmmm")</f>
        <v>مارس</v>
      </c>
      <c r="E1039" s="3" t="str">
        <f>TEXT(Table1[[#This Row],[Date]],"yyyy")</f>
        <v>2021</v>
      </c>
      <c r="F1039" s="3" t="s">
        <v>8</v>
      </c>
      <c r="G1039" s="3">
        <v>1061</v>
      </c>
      <c r="H1039" s="5" t="s">
        <v>242</v>
      </c>
      <c r="I1039" s="3" t="s">
        <v>255</v>
      </c>
      <c r="J1039" s="3">
        <f>IFERROR(VLOOKUP(Table1[[#This Row],[FoamType]],$CB$1:$CC$25,2,FALSE),0)</f>
        <v>3.6</v>
      </c>
      <c r="K1039" s="3">
        <v>75</v>
      </c>
      <c r="L1039" s="3">
        <v>75</v>
      </c>
      <c r="M1039" s="3">
        <v>49</v>
      </c>
      <c r="Q1039" s="15" t="s">
        <v>6</v>
      </c>
      <c r="R1039" s="3">
        <v>187</v>
      </c>
      <c r="S1039" s="3">
        <v>49</v>
      </c>
      <c r="T1039" s="3">
        <f t="shared" si="139"/>
        <v>51.541874999999997</v>
      </c>
      <c r="U1039" s="4">
        <f t="shared" si="140"/>
        <v>51.541874999999997</v>
      </c>
      <c r="W1039" s="4" t="s">
        <v>6</v>
      </c>
      <c r="X1039" s="4">
        <f>IFERROR(   Table1[[#This Row],[البلوكات /م3]]+Table1[[#This Row],[البواقى
 المنصرفه
/م3]]-Table1[[#This Row],[البواقى
/م3]],0)</f>
        <v>115.08</v>
      </c>
      <c r="Y1039" s="21">
        <v>114</v>
      </c>
      <c r="Z1039" s="3">
        <v>19</v>
      </c>
      <c r="AA1039" s="12">
        <v>3.74</v>
      </c>
      <c r="AB1039" s="15" t="s">
        <v>6</v>
      </c>
      <c r="AC1039" s="20">
        <v>2.66</v>
      </c>
      <c r="AD1039" s="9">
        <f>IFERROR((Table1[[#This Row],[إجمالى الإستهلاك
/م3]]-Table1[[#This Row],[الكمية 
المنتجة
/م3
 ]]),0)</f>
        <v>63.538125000000001</v>
      </c>
      <c r="AE1039" s="29">
        <f>IFERROR((Table1[[#This Row],[الهالك
/م3]]/Table1[[#This Row],[إجمالى الإستهلاك
/م3]]),0)</f>
        <v>0.55212135036496357</v>
      </c>
      <c r="AG1039" s="5">
        <f>IFERROR((Table1[[#This Row],[عدد
البلوكات]]*0.12),"")</f>
        <v>2.2799999999999998</v>
      </c>
      <c r="AH103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14.317187499999999</v>
      </c>
      <c r="AJ1039" s="59">
        <f>IFERROR(Table1[[#This Row],[Plan Hour]]/Table1[[#This Row],[ساعات
العمل
الفعلية]],0)</f>
        <v>0</v>
      </c>
      <c r="AK1039" s="1">
        <f>IFERROR((Table1[[#This Row],[الكمية 
الفعلية
/م3]]-Table1[[#This Row],[الكمية 
المنتجة
/م3
 ]]),"")</f>
        <v>0</v>
      </c>
      <c r="AP1039" s="17">
        <v>0.6</v>
      </c>
      <c r="AU1039" s="18"/>
      <c r="AV1039" s="18"/>
      <c r="AW1039" s="1"/>
      <c r="AX1039" s="1"/>
      <c r="AY1039" s="1"/>
      <c r="AZ1039" s="1"/>
      <c r="BA1039" s="1"/>
      <c r="BB1039" s="1" t="e">
        <f t="shared" si="142"/>
        <v>#DIV/0!</v>
      </c>
      <c r="BC1039" s="1"/>
      <c r="BD1039" s="1" t="e">
        <f t="shared" si="144"/>
        <v>#DIV/0!</v>
      </c>
      <c r="BE1039" s="1"/>
      <c r="BF1039" s="33">
        <f t="shared" si="143"/>
        <v>0</v>
      </c>
      <c r="BG1039" s="11" t="e">
        <f t="shared" si="138"/>
        <v>#DIV/0!</v>
      </c>
      <c r="CB1039"/>
      <c r="CC1039"/>
      <c r="CD1039"/>
      <c r="CE1039" s="83"/>
      <c r="CF1039"/>
      <c r="CG1039"/>
      <c r="CH1039"/>
      <c r="CI1039"/>
      <c r="CJ1039"/>
      <c r="CK1039"/>
      <c r="CL1039"/>
      <c r="CM1039"/>
      <c r="CN1039"/>
      <c r="CO1039"/>
      <c r="CP1039"/>
    </row>
    <row r="1040" spans="1:94" ht="22.5" customHeight="1">
      <c r="A1040" s="22">
        <v>44264</v>
      </c>
      <c r="B1040" s="3" t="str">
        <f>TEXT(Table1[[#This Row],[Date]],"dddd")</f>
        <v>الثلاثاء</v>
      </c>
      <c r="C1040" s="3">
        <f>WEEKNUM(Table1[[#This Row],[Date]],16)</f>
        <v>11</v>
      </c>
      <c r="D1040" s="3" t="str">
        <f>TEXT(Table1[[#This Row],[Date]],"mmmm")</f>
        <v>مارس</v>
      </c>
      <c r="E1040" s="3" t="str">
        <f>TEXT(Table1[[#This Row],[Date]],"yyyy")</f>
        <v>2021</v>
      </c>
      <c r="F1040" s="3" t="s">
        <v>8</v>
      </c>
      <c r="G1040" s="3">
        <v>1061</v>
      </c>
      <c r="H1040" s="5" t="s">
        <v>242</v>
      </c>
      <c r="I1040" s="3" t="s">
        <v>255</v>
      </c>
      <c r="J1040" s="3">
        <f>IFERROR(VLOOKUP(Table1[[#This Row],[FoamType]],$CB$1:$CC$25,2,FALSE),0)</f>
        <v>3.6</v>
      </c>
      <c r="K1040" s="3">
        <v>75</v>
      </c>
      <c r="L1040" s="3">
        <v>25</v>
      </c>
      <c r="M1040" s="3">
        <v>49</v>
      </c>
      <c r="Q1040" s="15" t="s">
        <v>6</v>
      </c>
      <c r="R1040" s="3">
        <v>614</v>
      </c>
      <c r="S1040" s="3">
        <v>49</v>
      </c>
      <c r="T1040" s="3">
        <f t="shared" si="139"/>
        <v>56.411250000000003</v>
      </c>
      <c r="U1040" s="4">
        <f t="shared" si="140"/>
        <v>56.411250000000003</v>
      </c>
      <c r="X1040" s="4">
        <f>IFERROR(   Table1[[#This Row],[البلوكات /م3]]+Table1[[#This Row],[البواقى
 المنصرفه
/م3]]-Table1[[#This Row],[البواقى
/م3]],0)</f>
        <v>0</v>
      </c>
      <c r="Y1040" s="21">
        <f t="shared" si="141"/>
        <v>0</v>
      </c>
      <c r="AB1040" s="15"/>
      <c r="AD1040" s="9">
        <f>IFERROR((Table1[[#This Row],[إجمالى الإستهلاك
/م3]]-Table1[[#This Row],[الكمية 
المنتجة
/م3
 ]]),0)</f>
        <v>-56.411250000000003</v>
      </c>
      <c r="AE1040" s="29">
        <f>IFERROR((Table1[[#This Row],[الهالك
/م3]]/Table1[[#This Row],[إجمالى الإستهلاك
/م3]]),0)</f>
        <v>0</v>
      </c>
      <c r="AG1040" s="5">
        <f>IFERROR((Table1[[#This Row],[عدد
البلوكات]]*0.12),"")</f>
        <v>0</v>
      </c>
      <c r="AH104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15.669791666666667</v>
      </c>
      <c r="AJ1040" s="59">
        <f>IFERROR(Table1[[#This Row],[Plan Hour]]/Table1[[#This Row],[ساعات
العمل
الفعلية]],0)</f>
        <v>0</v>
      </c>
      <c r="AK1040" s="1">
        <f>IFERROR((Table1[[#This Row],[الكمية 
الفعلية
/م3]]-Table1[[#This Row],[الكمية 
المنتجة
/م3
 ]]),"")</f>
        <v>0</v>
      </c>
      <c r="AU1040" s="18"/>
      <c r="AV1040" s="18"/>
      <c r="AW1040" s="1"/>
      <c r="AX1040" s="1"/>
      <c r="AY1040" s="1"/>
      <c r="AZ1040" s="1"/>
      <c r="BA1040" s="1"/>
      <c r="BB1040" s="1" t="e">
        <f t="shared" si="142"/>
        <v>#DIV/0!</v>
      </c>
      <c r="BC1040" s="1"/>
      <c r="BD1040" s="1" t="e">
        <f t="shared" si="144"/>
        <v>#DIV/0!</v>
      </c>
      <c r="BE1040" s="1"/>
      <c r="BF1040" s="33">
        <f t="shared" si="143"/>
        <v>0</v>
      </c>
      <c r="BG1040" s="11" t="e">
        <f t="shared" si="138"/>
        <v>#DIV/0!</v>
      </c>
      <c r="CB1040"/>
      <c r="CC1040"/>
      <c r="CD1040"/>
      <c r="CE1040" s="83"/>
      <c r="CF1040"/>
      <c r="CG1040"/>
      <c r="CH1040"/>
      <c r="CI1040"/>
      <c r="CJ1040"/>
      <c r="CK1040"/>
      <c r="CL1040"/>
      <c r="CM1040"/>
      <c r="CN1040"/>
      <c r="CO1040"/>
      <c r="CP1040"/>
    </row>
    <row r="1041" spans="1:94" ht="22.5" customHeight="1">
      <c r="A1041" s="22">
        <v>44264</v>
      </c>
      <c r="B1041" s="3" t="str">
        <f>TEXT(Table1[[#This Row],[Date]],"dddd")</f>
        <v>الثلاثاء</v>
      </c>
      <c r="C1041" s="3">
        <f>WEEKNUM(Table1[[#This Row],[Date]],16)</f>
        <v>11</v>
      </c>
      <c r="D1041" s="3" t="str">
        <f>TEXT(Table1[[#This Row],[Date]],"mmmm")</f>
        <v>مارس</v>
      </c>
      <c r="E1041" s="3" t="str">
        <f>TEXT(Table1[[#This Row],[Date]],"yyyy")</f>
        <v>2021</v>
      </c>
      <c r="F1041" s="3" t="s">
        <v>8</v>
      </c>
      <c r="G1041" s="3">
        <v>1052</v>
      </c>
      <c r="H1041" s="5" t="s">
        <v>47</v>
      </c>
      <c r="I1041" s="3" t="s">
        <v>92</v>
      </c>
      <c r="J1041" s="3">
        <f>IFERROR(VLOOKUP(Table1[[#This Row],[FoamType]],$CB$1:$CC$25,2,FALSE),0)</f>
        <v>0.6</v>
      </c>
      <c r="K1041" s="3">
        <v>50</v>
      </c>
      <c r="L1041" s="3">
        <v>10</v>
      </c>
      <c r="M1041" s="3">
        <v>10</v>
      </c>
      <c r="Q1041" s="15">
        <v>12</v>
      </c>
      <c r="R1041" s="3">
        <v>250</v>
      </c>
      <c r="S1041" s="3">
        <v>10.1</v>
      </c>
      <c r="T1041" s="3">
        <f t="shared" si="139"/>
        <v>1.2625</v>
      </c>
      <c r="U1041" s="4">
        <f t="shared" si="140"/>
        <v>1.25</v>
      </c>
      <c r="W1041" s="4">
        <v>12</v>
      </c>
      <c r="X1041" s="4">
        <f>IFERROR(   Table1[[#This Row],[البلوكات /م3]]+Table1[[#This Row],[البواقى
 المنصرفه
/م3]]-Table1[[#This Row],[البواقى
/م3]],0)</f>
        <v>10.899999999999999</v>
      </c>
      <c r="Y1041" s="21">
        <f t="shared" si="141"/>
        <v>7.32</v>
      </c>
      <c r="Z1041" s="3">
        <v>1</v>
      </c>
      <c r="AA1041" s="12">
        <v>5.47</v>
      </c>
      <c r="AB1041" s="15">
        <v>12</v>
      </c>
      <c r="AC1041" s="20">
        <v>1.89</v>
      </c>
      <c r="AD1041" s="9">
        <f>IFERROR((Table1[[#This Row],[إجمالى الإستهلاك
/م3]]-Table1[[#This Row],[الكمية 
المنتجة
/م3
 ]]),0)</f>
        <v>9.6499999999999986</v>
      </c>
      <c r="AE1041" s="29">
        <f>IFERROR((Table1[[#This Row],[الهالك
/م3]]/Table1[[#This Row],[إجمالى الإستهلاك
/م3]]),0)</f>
        <v>0.88532110091743121</v>
      </c>
      <c r="AG1041" s="5">
        <f>IFERROR((Table1[[#This Row],[عدد
البلوكات]]*0.12),"")</f>
        <v>0.12</v>
      </c>
      <c r="AH104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2.0833333333333335</v>
      </c>
      <c r="AJ1041" s="59">
        <f>IFERROR(Table1[[#This Row],[Plan Hour]]/Table1[[#This Row],[ساعات
العمل
الفعلية]],0)</f>
        <v>0</v>
      </c>
      <c r="AK1041" s="1">
        <f>IFERROR((Table1[[#This Row],[الكمية 
الفعلية
/م3]]-Table1[[#This Row],[الكمية 
المنتجة
/م3
 ]]),"")</f>
        <v>1.2499999999999956E-2</v>
      </c>
      <c r="AU1041" s="18"/>
      <c r="AV1041" s="18"/>
      <c r="AW1041" s="1"/>
      <c r="AX1041" s="1"/>
      <c r="AY1041" s="1"/>
      <c r="AZ1041" s="1"/>
      <c r="BA1041" s="1"/>
      <c r="BB1041" s="1" t="e">
        <f t="shared" si="142"/>
        <v>#DIV/0!</v>
      </c>
      <c r="BC1041" s="1"/>
      <c r="BD1041" s="1" t="e">
        <f t="shared" si="144"/>
        <v>#DIV/0!</v>
      </c>
      <c r="BE1041" s="1"/>
      <c r="BF1041" s="33">
        <f t="shared" si="143"/>
        <v>0</v>
      </c>
      <c r="BG1041" s="11" t="e">
        <f t="shared" si="138"/>
        <v>#DIV/0!</v>
      </c>
      <c r="CB1041"/>
      <c r="CC1041"/>
      <c r="CD1041"/>
      <c r="CE1041" s="83"/>
      <c r="CF1041"/>
      <c r="CG1041"/>
      <c r="CH1041"/>
      <c r="CI1041"/>
      <c r="CJ1041"/>
      <c r="CK1041"/>
      <c r="CL1041"/>
      <c r="CM1041"/>
      <c r="CN1041"/>
      <c r="CO1041"/>
      <c r="CP1041"/>
    </row>
    <row r="1042" spans="1:94" ht="22.5" customHeight="1">
      <c r="A1042" s="22">
        <v>44264</v>
      </c>
      <c r="B1042" s="3" t="str">
        <f>TEXT(Table1[[#This Row],[Date]],"dddd")</f>
        <v>الثلاثاء</v>
      </c>
      <c r="C1042" s="3">
        <f>WEEKNUM(Table1[[#This Row],[Date]],16)</f>
        <v>11</v>
      </c>
      <c r="D1042" s="3" t="str">
        <f>TEXT(Table1[[#This Row],[Date]],"mmmm")</f>
        <v>مارس</v>
      </c>
      <c r="E1042" s="3" t="str">
        <f>TEXT(Table1[[#This Row],[Date]],"yyyy")</f>
        <v>2021</v>
      </c>
      <c r="F1042" s="3" t="s">
        <v>8</v>
      </c>
      <c r="G1042" s="3">
        <v>39</v>
      </c>
      <c r="H1042" s="5" t="s">
        <v>206</v>
      </c>
      <c r="I1042" s="3" t="s">
        <v>92</v>
      </c>
      <c r="J1042" s="3">
        <f>IFERROR(VLOOKUP(Table1[[#This Row],[FoamType]],$CB$1:$CC$25,2,FALSE),0)</f>
        <v>0.6</v>
      </c>
      <c r="K1042" s="3">
        <v>56</v>
      </c>
      <c r="L1042" s="3">
        <v>38</v>
      </c>
      <c r="M1042" s="3">
        <v>3</v>
      </c>
      <c r="Q1042" s="15" t="s">
        <v>40</v>
      </c>
      <c r="R1042" s="3">
        <v>2000</v>
      </c>
      <c r="S1042" s="3">
        <v>3.2</v>
      </c>
      <c r="T1042" s="3">
        <f t="shared" si="139"/>
        <v>13.619199999999999</v>
      </c>
      <c r="U1042" s="4">
        <f t="shared" si="140"/>
        <v>12.768000000000001</v>
      </c>
      <c r="W1042" s="4" t="s">
        <v>40</v>
      </c>
      <c r="X1042" s="4">
        <f>IFERROR(   Table1[[#This Row],[البلوكات /م3]]+Table1[[#This Row],[البواقى
 المنصرفه
/م3]]-Table1[[#This Row],[البواقى
/م3]],0)</f>
        <v>37.06</v>
      </c>
      <c r="Y1042" s="21">
        <f t="shared" si="141"/>
        <v>43.92</v>
      </c>
      <c r="Z1042" s="3">
        <v>6</v>
      </c>
      <c r="AA1042" s="12">
        <v>4.76</v>
      </c>
      <c r="AB1042" s="15">
        <v>8</v>
      </c>
      <c r="AC1042" s="20">
        <v>11.62</v>
      </c>
      <c r="AD1042" s="9">
        <f>IFERROR((Table1[[#This Row],[إجمالى الإستهلاك
/م3]]-Table1[[#This Row],[الكمية 
المنتجة
/م3
 ]]),0)</f>
        <v>24.292000000000002</v>
      </c>
      <c r="AE1042" s="29">
        <f>IFERROR((Table1[[#This Row],[الهالك
/م3]]/Table1[[#This Row],[إجمالى الإستهلاك
/م3]]),0)</f>
        <v>0.65547760388559095</v>
      </c>
      <c r="AG1042" s="5">
        <f>IFERROR((Table1[[#This Row],[عدد
البلوكات]]*0.12),"")</f>
        <v>0.72</v>
      </c>
      <c r="AH104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21.28</v>
      </c>
      <c r="AJ1042" s="59">
        <f>IFERROR(Table1[[#This Row],[Plan Hour]]/Table1[[#This Row],[ساعات
العمل
الفعلية]],0)</f>
        <v>0</v>
      </c>
      <c r="AK1042" s="1">
        <f>IFERROR((Table1[[#This Row],[الكمية 
الفعلية
/م3]]-Table1[[#This Row],[الكمية 
المنتجة
/م3
 ]]),"")</f>
        <v>0.85119999999999862</v>
      </c>
      <c r="AU1042" s="18"/>
      <c r="AV1042" s="18"/>
      <c r="AW1042" s="1"/>
      <c r="AX1042" s="1"/>
      <c r="AY1042" s="1"/>
      <c r="AZ1042" s="1"/>
      <c r="BA1042" s="1"/>
      <c r="BB1042" s="1" t="e">
        <f t="shared" si="142"/>
        <v>#DIV/0!</v>
      </c>
      <c r="BC1042" s="1"/>
      <c r="BD1042" s="1" t="e">
        <f t="shared" si="144"/>
        <v>#DIV/0!</v>
      </c>
      <c r="BE1042" s="1"/>
      <c r="BF1042" s="33">
        <f t="shared" si="143"/>
        <v>0</v>
      </c>
      <c r="BG1042" s="11" t="e">
        <f t="shared" si="138"/>
        <v>#DIV/0!</v>
      </c>
      <c r="CB1042"/>
      <c r="CC1042"/>
      <c r="CD1042"/>
      <c r="CE1042" s="83"/>
      <c r="CF1042"/>
      <c r="CG1042"/>
      <c r="CH1042"/>
      <c r="CI1042"/>
      <c r="CJ1042"/>
      <c r="CK1042"/>
      <c r="CL1042"/>
      <c r="CM1042"/>
      <c r="CN1042"/>
      <c r="CO1042"/>
      <c r="CP1042"/>
    </row>
    <row r="1043" spans="1:94" ht="22.5" customHeight="1">
      <c r="A1043" s="22">
        <v>44264</v>
      </c>
      <c r="B1043" s="3" t="str">
        <f>TEXT(Table1[[#This Row],[Date]],"dddd")</f>
        <v>الثلاثاء</v>
      </c>
      <c r="C1043" s="3">
        <f>WEEKNUM(Table1[[#This Row],[Date]],16)</f>
        <v>11</v>
      </c>
      <c r="D1043" s="3" t="str">
        <f>TEXT(Table1[[#This Row],[Date]],"mmmm")</f>
        <v>مارس</v>
      </c>
      <c r="E1043" s="3" t="str">
        <f>TEXT(Table1[[#This Row],[Date]],"yyyy")</f>
        <v>2021</v>
      </c>
      <c r="F1043" s="3" t="s">
        <v>8</v>
      </c>
      <c r="G1043" s="3">
        <v>39</v>
      </c>
      <c r="H1043" s="5" t="s">
        <v>206</v>
      </c>
      <c r="I1043" s="3" t="s">
        <v>92</v>
      </c>
      <c r="J1043" s="3">
        <f>IFERROR(VLOOKUP(Table1[[#This Row],[FoamType]],$CB$1:$CC$25,2,FALSE),0)</f>
        <v>0.6</v>
      </c>
      <c r="K1043" s="3">
        <v>56</v>
      </c>
      <c r="L1043" s="3">
        <v>38</v>
      </c>
      <c r="M1043" s="3">
        <v>2</v>
      </c>
      <c r="Q1043" s="15" t="s">
        <v>40</v>
      </c>
      <c r="R1043" s="3">
        <v>4350</v>
      </c>
      <c r="S1043" s="3">
        <v>2.2000000000000002</v>
      </c>
      <c r="T1043" s="3">
        <f t="shared" si="139"/>
        <v>20.36496</v>
      </c>
      <c r="U1043" s="4">
        <f t="shared" si="140"/>
        <v>18.5136</v>
      </c>
      <c r="X1043" s="4">
        <f>IFERROR(   Table1[[#This Row],[البلوكات /م3]]+Table1[[#This Row],[البواقى
 المنصرفه
/م3]]-Table1[[#This Row],[البواقى
/م3]],0)</f>
        <v>0</v>
      </c>
      <c r="Y1043" s="21">
        <f t="shared" si="141"/>
        <v>0</v>
      </c>
      <c r="AB1043" s="15"/>
      <c r="AD1043" s="9">
        <f>IFERROR((Table1[[#This Row],[إجمالى الإستهلاك
/م3]]-Table1[[#This Row],[الكمية 
المنتجة
/م3
 ]]),0)</f>
        <v>-18.5136</v>
      </c>
      <c r="AE1043" s="29">
        <f>IFERROR((Table1[[#This Row],[الهالك
/م3]]/Table1[[#This Row],[إجمالى الإستهلاك
/م3]]),0)</f>
        <v>0</v>
      </c>
      <c r="AG1043" s="5">
        <f>IFERROR((Table1[[#This Row],[عدد
البلوكات]]*0.12),"")</f>
        <v>0</v>
      </c>
      <c r="AH104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30.856000000000002</v>
      </c>
      <c r="AJ1043" s="59">
        <f>IFERROR(Table1[[#This Row],[Plan Hour]]/Table1[[#This Row],[ساعات
العمل
الفعلية]],0)</f>
        <v>0</v>
      </c>
      <c r="AK1043" s="1">
        <f>IFERROR((Table1[[#This Row],[الكمية 
الفعلية
/م3]]-Table1[[#This Row],[الكمية 
المنتجة
/م3
 ]]),"")</f>
        <v>1.8513599999999997</v>
      </c>
      <c r="AU1043" s="18"/>
      <c r="AV1043" s="18"/>
      <c r="AW1043" s="1"/>
      <c r="AX1043" s="1"/>
      <c r="AY1043" s="1"/>
      <c r="AZ1043" s="1"/>
      <c r="BA1043" s="1"/>
      <c r="BB1043" s="1" t="e">
        <f t="shared" si="142"/>
        <v>#DIV/0!</v>
      </c>
      <c r="BC1043" s="1"/>
      <c r="BD1043" s="1" t="e">
        <f t="shared" si="144"/>
        <v>#DIV/0!</v>
      </c>
      <c r="BE1043" s="1"/>
      <c r="BF1043" s="33">
        <f t="shared" si="143"/>
        <v>0</v>
      </c>
      <c r="BG1043" s="11" t="e">
        <f t="shared" si="138"/>
        <v>#DIV/0!</v>
      </c>
      <c r="CB1043"/>
      <c r="CC1043"/>
      <c r="CD1043"/>
      <c r="CE1043" s="83"/>
      <c r="CF1043"/>
      <c r="CG1043"/>
      <c r="CH1043"/>
      <c r="CI1043"/>
      <c r="CJ1043"/>
      <c r="CK1043"/>
      <c r="CL1043"/>
      <c r="CM1043"/>
      <c r="CN1043"/>
      <c r="CO1043"/>
      <c r="CP1043"/>
    </row>
    <row r="1044" spans="1:94" ht="22.5" customHeight="1">
      <c r="A1044" s="22">
        <v>44264</v>
      </c>
      <c r="B1044" s="3" t="str">
        <f>TEXT(Table1[[#This Row],[Date]],"dddd")</f>
        <v>الثلاثاء</v>
      </c>
      <c r="C1044" s="3">
        <f>WEEKNUM(Table1[[#This Row],[Date]],16)</f>
        <v>11</v>
      </c>
      <c r="D1044" s="3" t="str">
        <f>TEXT(Table1[[#This Row],[Date]],"mmmm")</f>
        <v>مارس</v>
      </c>
      <c r="E1044" s="3" t="str">
        <f>TEXT(Table1[[#This Row],[Date]],"yyyy")</f>
        <v>2021</v>
      </c>
      <c r="F1044" s="3" t="s">
        <v>8</v>
      </c>
      <c r="G1044" s="3">
        <v>1095</v>
      </c>
      <c r="H1044" s="5" t="s">
        <v>25</v>
      </c>
      <c r="I1044" s="3" t="s">
        <v>107</v>
      </c>
      <c r="J1044" s="3">
        <f>IFERROR(VLOOKUP(Table1[[#This Row],[FoamType]],$CB$1:$CC$25,2,FALSE),0)</f>
        <v>50</v>
      </c>
      <c r="K1044" s="3">
        <v>20</v>
      </c>
      <c r="L1044" s="3">
        <v>20</v>
      </c>
      <c r="M1044" s="3">
        <v>4</v>
      </c>
      <c r="Q1044" s="15">
        <v>20</v>
      </c>
      <c r="R1044" s="3">
        <v>160</v>
      </c>
      <c r="S1044" s="3">
        <v>4.0999999999999996</v>
      </c>
      <c r="T1044" s="3">
        <f t="shared" si="139"/>
        <v>0.26240000000000002</v>
      </c>
      <c r="U1044" s="4">
        <f t="shared" si="140"/>
        <v>0.25600000000000001</v>
      </c>
      <c r="X1044" s="4">
        <f>IFERROR(   Table1[[#This Row],[البلوكات /م3]]+Table1[[#This Row],[البواقى
 المنصرفه
/م3]]-Table1[[#This Row],[البواقى
/م3]],0)</f>
        <v>0.25600000000000001</v>
      </c>
      <c r="Y1044" s="21">
        <f t="shared" si="141"/>
        <v>0</v>
      </c>
      <c r="AA1044" s="12">
        <v>0.25600000000000001</v>
      </c>
      <c r="AB1044" s="15">
        <v>20</v>
      </c>
      <c r="AC1044" s="20">
        <v>0</v>
      </c>
      <c r="AD1044" s="9">
        <f>IFERROR((Table1[[#This Row],[إجمالى الإستهلاك
/م3]]-Table1[[#This Row],[الكمية 
المنتجة
/م3
 ]]),0)</f>
        <v>0</v>
      </c>
      <c r="AE1044" s="29">
        <f>IFERROR((Table1[[#This Row],[الهالك
/م3]]/Table1[[#This Row],[إجمالى الإستهلاك
/م3]]),0)</f>
        <v>0</v>
      </c>
      <c r="AG1044" s="5">
        <f>IFERROR((Table1[[#This Row],[عدد
البلوكات]]*0.12),"")</f>
        <v>0</v>
      </c>
      <c r="AH104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044" s="59">
        <f>IFERROR(Table1[[#This Row],[Plan Hour]]/Table1[[#This Row],[ساعات
العمل
الفعلية]],0)</f>
        <v>0</v>
      </c>
      <c r="AK1044" s="1">
        <f>IFERROR((Table1[[#This Row],[الكمية 
الفعلية
/م3]]-Table1[[#This Row],[الكمية 
المنتجة
/م3
 ]]),"")</f>
        <v>6.4000000000000168E-3</v>
      </c>
      <c r="AU1044" s="18"/>
      <c r="AV1044" s="18"/>
      <c r="AW1044" s="1"/>
      <c r="AX1044" s="1"/>
      <c r="AY1044" s="1"/>
      <c r="AZ1044" s="1"/>
      <c r="BA1044" s="1"/>
      <c r="BB1044" s="1" t="e">
        <f t="shared" si="142"/>
        <v>#DIV/0!</v>
      </c>
      <c r="BC1044" s="1"/>
      <c r="BD1044" s="1" t="e">
        <f t="shared" si="144"/>
        <v>#DIV/0!</v>
      </c>
      <c r="BE1044" s="1"/>
      <c r="BF1044" s="33">
        <f t="shared" si="143"/>
        <v>0</v>
      </c>
      <c r="BG1044" s="11" t="e">
        <f t="shared" si="138"/>
        <v>#DIV/0!</v>
      </c>
      <c r="CB1044"/>
      <c r="CC1044"/>
      <c r="CD1044"/>
      <c r="CE1044" s="83"/>
      <c r="CF1044"/>
      <c r="CG1044"/>
      <c r="CH1044"/>
      <c r="CI1044"/>
      <c r="CJ1044"/>
      <c r="CK1044"/>
      <c r="CL1044"/>
      <c r="CM1044"/>
      <c r="CN1044"/>
      <c r="CO1044"/>
      <c r="CP1044"/>
    </row>
    <row r="1045" spans="1:94" ht="22.5" customHeight="1">
      <c r="A1045" s="22">
        <v>44265</v>
      </c>
      <c r="B1045" s="9" t="str">
        <f>TEXT(Table1[[#This Row],[Date]],"dddd")</f>
        <v>الأربعاء</v>
      </c>
      <c r="C1045" s="9">
        <f>WEEKNUM(Table1[[#This Row],[Date]],16)</f>
        <v>11</v>
      </c>
      <c r="D1045" s="9" t="str">
        <f>TEXT(Table1[[#This Row],[Date]],"mmmm")</f>
        <v>مارس</v>
      </c>
      <c r="E1045" s="9" t="str">
        <f>TEXT(Table1[[#This Row],[Date]],"yyyy")</f>
        <v>2021</v>
      </c>
      <c r="F1045" s="9" t="s">
        <v>8</v>
      </c>
      <c r="G1045" s="9">
        <v>1104</v>
      </c>
      <c r="H1045" s="9" t="s">
        <v>248</v>
      </c>
      <c r="I1045" s="9" t="s">
        <v>91</v>
      </c>
      <c r="J1045" s="3">
        <f>IFERROR(VLOOKUP(Table1[[#This Row],[FoamType]],$CB$1:$CC$25,2,FALSE),0)</f>
        <v>1</v>
      </c>
      <c r="K1045" s="9">
        <v>100</v>
      </c>
      <c r="L1045" s="9">
        <v>50</v>
      </c>
      <c r="M1045" s="9">
        <v>4</v>
      </c>
      <c r="N1045" s="9"/>
      <c r="O1045" s="9"/>
      <c r="P1045" s="9"/>
      <c r="Q1045" s="9" t="s">
        <v>40</v>
      </c>
      <c r="R1045" s="9">
        <v>62</v>
      </c>
      <c r="S1045" s="9">
        <v>4.2</v>
      </c>
      <c r="T1045" s="9">
        <f t="shared" si="139"/>
        <v>1.302</v>
      </c>
      <c r="U1045" s="9">
        <v>1.25</v>
      </c>
      <c r="V1045" s="9"/>
      <c r="W1045" s="9" t="s">
        <v>40</v>
      </c>
      <c r="X1045" s="9">
        <f>IFERROR(   Table1[[#This Row],[البلوكات /م3]]+Table1[[#This Row],[البواقى
 المنصرفه
/م3]]-Table1[[#This Row],[البواقى
/م3]],0)</f>
        <v>26.87</v>
      </c>
      <c r="Y1045" s="9">
        <f t="shared" si="141"/>
        <v>29.28</v>
      </c>
      <c r="Z1045" s="9">
        <v>4</v>
      </c>
      <c r="AA1045" s="9">
        <v>0.49</v>
      </c>
      <c r="AB1045" s="9">
        <v>8</v>
      </c>
      <c r="AC1045" s="9">
        <v>2.9</v>
      </c>
      <c r="AD1045" s="9">
        <f>IFERROR((Table1[[#This Row],[إجمالى الإستهلاك
/م3]]-Table1[[#This Row],[الكمية 
المنتجة
/م3
 ]]),0)</f>
        <v>25.62</v>
      </c>
      <c r="AE1045" s="29">
        <f>IFERROR((Table1[[#This Row],[الهالك
/م3]]/Table1[[#This Row],[إجمالى الإستهلاك
/م3]]),0)</f>
        <v>0.95347971715668034</v>
      </c>
      <c r="AF1045" s="9"/>
      <c r="AG1045" s="9">
        <f>IFERROR((Table1[[#This Row],[عدد
البلوكات]]*0.12),"")</f>
        <v>0.48</v>
      </c>
      <c r="AH1045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1.25</v>
      </c>
      <c r="AI1045" s="9">
        <v>99</v>
      </c>
      <c r="AJ1045" s="60">
        <f>IFERROR(Table1[[#This Row],[Plan Hour]]/Table1[[#This Row],[ساعات
العمل
الفعلية]],0)</f>
        <v>1.2626262626262626E-2</v>
      </c>
      <c r="AK1045" s="9">
        <f>IFERROR((Table1[[#This Row],[الكمية 
الفعلية
/م3]]-Table1[[#This Row],[الكمية 
المنتجة
/م3
 ]]),"")</f>
        <v>5.2000000000000046E-2</v>
      </c>
      <c r="AL1045" s="9"/>
      <c r="AM1045" s="9"/>
      <c r="AN1045" s="9"/>
      <c r="AO1045" s="9"/>
      <c r="AP1045" s="9">
        <v>0</v>
      </c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 t="e">
        <f t="shared" si="142"/>
        <v>#DIV/0!</v>
      </c>
      <c r="BC1045" s="9"/>
      <c r="BD1045" s="9" t="e">
        <f t="shared" si="144"/>
        <v>#DIV/0!</v>
      </c>
      <c r="BE1045" s="9"/>
      <c r="BF1045" s="9">
        <f t="shared" si="143"/>
        <v>0</v>
      </c>
      <c r="BG1045" s="9" t="e">
        <f t="shared" si="138"/>
        <v>#DIV/0!</v>
      </c>
      <c r="CB1045"/>
      <c r="CC1045"/>
      <c r="CD1045"/>
      <c r="CE1045" s="83"/>
      <c r="CF1045"/>
      <c r="CG1045"/>
      <c r="CH1045"/>
      <c r="CI1045"/>
      <c r="CJ1045"/>
      <c r="CK1045"/>
      <c r="CL1045"/>
      <c r="CM1045"/>
      <c r="CN1045"/>
      <c r="CO1045"/>
      <c r="CP1045"/>
    </row>
    <row r="1046" spans="1:94" ht="22.5" customHeight="1">
      <c r="A1046" s="22">
        <v>44265</v>
      </c>
      <c r="B1046" s="3" t="str">
        <f>TEXT(Table1[[#This Row],[Date]],"dddd")</f>
        <v>الأربعاء</v>
      </c>
      <c r="C1046" s="3">
        <f>WEEKNUM(Table1[[#This Row],[Date]],16)</f>
        <v>11</v>
      </c>
      <c r="D1046" s="3" t="str">
        <f>TEXT(Table1[[#This Row],[Date]],"mmmm")</f>
        <v>مارس</v>
      </c>
      <c r="E1046" s="3" t="str">
        <f>TEXT(Table1[[#This Row],[Date]],"yyyy")</f>
        <v>2021</v>
      </c>
      <c r="F1046" s="3" t="s">
        <v>8</v>
      </c>
      <c r="G1046" s="3">
        <v>1104</v>
      </c>
      <c r="H1046" s="5" t="s">
        <v>248</v>
      </c>
      <c r="I1046" s="3" t="s">
        <v>91</v>
      </c>
      <c r="J1046" s="3">
        <f>IFERROR(VLOOKUP(Table1[[#This Row],[FoamType]],$CB$1:$CC$25,2,FALSE),0)</f>
        <v>1</v>
      </c>
      <c r="K1046" s="3">
        <v>100</v>
      </c>
      <c r="L1046" s="3">
        <v>50</v>
      </c>
      <c r="M1046" s="3">
        <v>5</v>
      </c>
      <c r="Q1046" s="15" t="s">
        <v>40</v>
      </c>
      <c r="R1046" s="3">
        <v>70</v>
      </c>
      <c r="S1046" s="3">
        <v>5.2</v>
      </c>
      <c r="T1046" s="3">
        <f t="shared" si="139"/>
        <v>1.82</v>
      </c>
      <c r="U1046" s="4">
        <v>1.75</v>
      </c>
      <c r="X1046" s="4">
        <f>IFERROR(   Table1[[#This Row],[البلوكات /م3]]+Table1[[#This Row],[البواقى
 المنصرفه
/م3]]-Table1[[#This Row],[البواقى
/م3]],0)</f>
        <v>0</v>
      </c>
      <c r="Y1046" s="21">
        <f t="shared" si="141"/>
        <v>0</v>
      </c>
      <c r="AB1046" s="15"/>
      <c r="AD1046" s="9">
        <f>IFERROR((Table1[[#This Row],[إجمالى الإستهلاك
/م3]]-Table1[[#This Row],[الكمية 
المنتجة
/م3
 ]]),0)</f>
        <v>-1.75</v>
      </c>
      <c r="AE1046" s="29">
        <f>IFERROR((Table1[[#This Row],[الهالك
/م3]]/Table1[[#This Row],[إجمالى الإستهلاك
/م3]]),0)</f>
        <v>0</v>
      </c>
      <c r="AG1046" s="5">
        <f>IFERROR((Table1[[#This Row],[عدد
البلوكات]]*0.12),"")</f>
        <v>0</v>
      </c>
      <c r="AH104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1.75</v>
      </c>
      <c r="AJ1046" s="59">
        <f>IFERROR(Table1[[#This Row],[Plan Hour]]/Table1[[#This Row],[ساعات
العمل
الفعلية]],0)</f>
        <v>0</v>
      </c>
      <c r="AK1046" s="1">
        <f>IFERROR((Table1[[#This Row],[الكمية 
الفعلية
/م3]]-Table1[[#This Row],[الكمية 
المنتجة
/م3
 ]]),"")</f>
        <v>7.0000000000000062E-2</v>
      </c>
      <c r="AU1046" s="18"/>
      <c r="AV1046" s="18"/>
      <c r="AW1046" s="1"/>
      <c r="AX1046" s="1"/>
      <c r="AY1046" s="1"/>
      <c r="AZ1046" s="1"/>
      <c r="BA1046" s="1"/>
      <c r="BB1046" s="1" t="e">
        <f t="shared" si="142"/>
        <v>#DIV/0!</v>
      </c>
      <c r="BC1046" s="1"/>
      <c r="BD1046" s="1" t="e">
        <f t="shared" si="144"/>
        <v>#DIV/0!</v>
      </c>
      <c r="BE1046" s="1"/>
      <c r="BF1046" s="33">
        <f t="shared" si="143"/>
        <v>0</v>
      </c>
      <c r="BG1046" s="11" t="e">
        <f t="shared" si="138"/>
        <v>#DIV/0!</v>
      </c>
      <c r="CB1046"/>
      <c r="CC1046"/>
      <c r="CD1046"/>
      <c r="CE1046" s="83"/>
      <c r="CF1046"/>
      <c r="CG1046"/>
      <c r="CH1046"/>
      <c r="CI1046"/>
      <c r="CJ1046"/>
      <c r="CK1046"/>
      <c r="CL1046"/>
      <c r="CM1046"/>
      <c r="CN1046"/>
      <c r="CO1046"/>
      <c r="CP1046"/>
    </row>
    <row r="1047" spans="1:94" ht="22.5" customHeight="1">
      <c r="A1047" s="22">
        <v>44265</v>
      </c>
      <c r="B1047" s="3" t="str">
        <f>TEXT(Table1[[#This Row],[Date]],"dddd")</f>
        <v>الأربعاء</v>
      </c>
      <c r="C1047" s="3">
        <f>WEEKNUM(Table1[[#This Row],[Date]],16)</f>
        <v>11</v>
      </c>
      <c r="D1047" s="3" t="str">
        <f>TEXT(Table1[[#This Row],[Date]],"mmmm")</f>
        <v>مارس</v>
      </c>
      <c r="E1047" s="3" t="str">
        <f>TEXT(Table1[[#This Row],[Date]],"yyyy")</f>
        <v>2021</v>
      </c>
      <c r="F1047" s="3" t="s">
        <v>8</v>
      </c>
      <c r="G1047" s="3">
        <v>1104</v>
      </c>
      <c r="H1047" s="5" t="s">
        <v>248</v>
      </c>
      <c r="I1047" s="3" t="s">
        <v>91</v>
      </c>
      <c r="J1047" s="3">
        <f>IFERROR(VLOOKUP(Table1[[#This Row],[FoamType]],$CB$1:$CC$25,2,FALSE),0)</f>
        <v>1</v>
      </c>
      <c r="K1047" s="3">
        <v>100</v>
      </c>
      <c r="L1047" s="3">
        <v>50</v>
      </c>
      <c r="M1047" s="3">
        <v>2.5</v>
      </c>
      <c r="Q1047" s="15" t="s">
        <v>40</v>
      </c>
      <c r="R1047" s="3">
        <v>160</v>
      </c>
      <c r="S1047" s="3">
        <v>2.7</v>
      </c>
      <c r="T1047" s="3">
        <f t="shared" si="139"/>
        <v>2.16</v>
      </c>
      <c r="U1047" s="4">
        <v>2</v>
      </c>
      <c r="X1047" s="4">
        <f>IFERROR(   Table1[[#This Row],[البلوكات /م3]]+Table1[[#This Row],[البواقى
 المنصرفه
/م3]]-Table1[[#This Row],[البواقى
/م3]],0)</f>
        <v>0</v>
      </c>
      <c r="Y1047" s="21">
        <f t="shared" si="141"/>
        <v>0</v>
      </c>
      <c r="AB1047" s="15"/>
      <c r="AD1047" s="9">
        <f>IFERROR((Table1[[#This Row],[إجمالى الإستهلاك
/م3]]-Table1[[#This Row],[الكمية 
المنتجة
/م3
 ]]),0)</f>
        <v>-2</v>
      </c>
      <c r="AE1047" s="29">
        <f>IFERROR((Table1[[#This Row],[الهالك
/م3]]/Table1[[#This Row],[إجمالى الإستهلاك
/م3]]),0)</f>
        <v>0</v>
      </c>
      <c r="AG1047" s="5">
        <f>IFERROR((Table1[[#This Row],[عدد
البلوكات]]*0.12),"")</f>
        <v>0</v>
      </c>
      <c r="AH104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1047" s="59">
        <f>IFERROR(Table1[[#This Row],[Plan Hour]]/Table1[[#This Row],[ساعات
العمل
الفعلية]],0)</f>
        <v>0</v>
      </c>
      <c r="AK1047" s="1">
        <f>IFERROR((Table1[[#This Row],[الكمية 
الفعلية
/م3]]-Table1[[#This Row],[الكمية 
المنتجة
/م3
 ]]),"")</f>
        <v>0.16000000000000014</v>
      </c>
      <c r="AU1047" s="18"/>
      <c r="AV1047" s="18"/>
      <c r="AW1047" s="1"/>
      <c r="AX1047" s="1"/>
      <c r="AY1047" s="1"/>
      <c r="AZ1047" s="1"/>
      <c r="BA1047" s="1"/>
      <c r="BB1047" s="1" t="e">
        <f t="shared" si="142"/>
        <v>#DIV/0!</v>
      </c>
      <c r="BC1047" s="1"/>
      <c r="BD1047" s="1" t="e">
        <f t="shared" si="144"/>
        <v>#DIV/0!</v>
      </c>
      <c r="BE1047" s="1"/>
      <c r="BF1047" s="33">
        <f t="shared" si="143"/>
        <v>0</v>
      </c>
      <c r="BG1047" s="11" t="e">
        <f t="shared" si="138"/>
        <v>#DIV/0!</v>
      </c>
      <c r="CB1047"/>
      <c r="CC1047"/>
      <c r="CD1047"/>
      <c r="CE1047" s="83"/>
      <c r="CF1047"/>
      <c r="CG1047"/>
      <c r="CH1047"/>
      <c r="CI1047"/>
      <c r="CJ1047"/>
      <c r="CK1047"/>
      <c r="CL1047"/>
      <c r="CM1047"/>
      <c r="CN1047"/>
      <c r="CO1047"/>
      <c r="CP1047"/>
    </row>
    <row r="1048" spans="1:94" ht="22.5" customHeight="1">
      <c r="A1048" s="22">
        <v>44265</v>
      </c>
      <c r="B1048" s="3" t="str">
        <f>TEXT(Table1[[#This Row],[Date]],"dddd")</f>
        <v>الأربعاء</v>
      </c>
      <c r="C1048" s="3">
        <f>WEEKNUM(Table1[[#This Row],[Date]],16)</f>
        <v>11</v>
      </c>
      <c r="D1048" s="3" t="str">
        <f>TEXT(Table1[[#This Row],[Date]],"mmmm")</f>
        <v>مارس</v>
      </c>
      <c r="E1048" s="3" t="str">
        <f>TEXT(Table1[[#This Row],[Date]],"yyyy")</f>
        <v>2021</v>
      </c>
      <c r="F1048" s="3" t="s">
        <v>8</v>
      </c>
      <c r="G1048" s="3">
        <v>1125</v>
      </c>
      <c r="H1048" s="5" t="s">
        <v>122</v>
      </c>
      <c r="I1048" s="3" t="s">
        <v>91</v>
      </c>
      <c r="J1048" s="3">
        <f>IFERROR(VLOOKUP(Table1[[#This Row],[FoamType]],$CB$1:$CC$25,2,FALSE),0)</f>
        <v>1</v>
      </c>
      <c r="K1048" s="3">
        <v>100</v>
      </c>
      <c r="L1048" s="3">
        <v>50</v>
      </c>
      <c r="M1048" s="3">
        <v>2</v>
      </c>
      <c r="Q1048" s="15" t="s">
        <v>40</v>
      </c>
      <c r="R1048" s="3">
        <v>300</v>
      </c>
      <c r="S1048" s="3">
        <v>2.2000000000000002</v>
      </c>
      <c r="T1048" s="3">
        <f t="shared" si="139"/>
        <v>3.3000000000000003</v>
      </c>
      <c r="U1048" s="4">
        <v>3</v>
      </c>
      <c r="X1048" s="4">
        <f>IFERROR(   Table1[[#This Row],[البلوكات /م3]]+Table1[[#This Row],[البواقى
 المنصرفه
/م3]]-Table1[[#This Row],[البواقى
/م3]],0)</f>
        <v>0</v>
      </c>
      <c r="Y1048" s="21">
        <f t="shared" si="141"/>
        <v>0</v>
      </c>
      <c r="AB1048" s="15"/>
      <c r="AD1048" s="9">
        <f>IFERROR((Table1[[#This Row],[إجمالى الإستهلاك
/م3]]-Table1[[#This Row],[الكمية 
المنتجة
/م3
 ]]),0)</f>
        <v>-3</v>
      </c>
      <c r="AE1048" s="29">
        <f>IFERROR((Table1[[#This Row],[الهالك
/م3]]/Table1[[#This Row],[إجمالى الإستهلاك
/م3]]),0)</f>
        <v>0</v>
      </c>
      <c r="AG1048" s="5">
        <f>IFERROR((Table1[[#This Row],[عدد
البلوكات]]*0.12),"")</f>
        <v>0</v>
      </c>
      <c r="AH104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</v>
      </c>
      <c r="AJ1048" s="59">
        <f>IFERROR(Table1[[#This Row],[Plan Hour]]/Table1[[#This Row],[ساعات
العمل
الفعلية]],0)</f>
        <v>0</v>
      </c>
      <c r="AK1048" s="1">
        <f>IFERROR((Table1[[#This Row],[الكمية 
الفعلية
/م3]]-Table1[[#This Row],[الكمية 
المنتجة
/م3
 ]]),"")</f>
        <v>0.30000000000000027</v>
      </c>
      <c r="AU1048" s="18"/>
      <c r="AV1048" s="18"/>
      <c r="AW1048" s="1"/>
      <c r="AX1048" s="1"/>
      <c r="AY1048" s="1"/>
      <c r="AZ1048" s="1"/>
      <c r="BA1048" s="1"/>
      <c r="BB1048" s="1" t="e">
        <f t="shared" si="142"/>
        <v>#DIV/0!</v>
      </c>
      <c r="BC1048" s="1"/>
      <c r="BD1048" s="1" t="e">
        <f t="shared" si="144"/>
        <v>#DIV/0!</v>
      </c>
      <c r="BE1048" s="1"/>
      <c r="BF1048" s="33">
        <f t="shared" si="143"/>
        <v>0</v>
      </c>
      <c r="BG1048" s="11" t="e">
        <f t="shared" si="138"/>
        <v>#DIV/0!</v>
      </c>
      <c r="CB1048"/>
      <c r="CC1048"/>
      <c r="CD1048"/>
      <c r="CE1048" s="83"/>
      <c r="CF1048"/>
      <c r="CG1048"/>
      <c r="CH1048"/>
      <c r="CI1048"/>
      <c r="CJ1048"/>
      <c r="CK1048"/>
      <c r="CL1048"/>
      <c r="CM1048"/>
      <c r="CN1048"/>
      <c r="CO1048"/>
      <c r="CP1048"/>
    </row>
    <row r="1049" spans="1:94" ht="22.5" customHeight="1">
      <c r="A1049" s="22">
        <v>44265</v>
      </c>
      <c r="B1049" s="3" t="str">
        <f>TEXT(Table1[[#This Row],[Date]],"dddd")</f>
        <v>الأربعاء</v>
      </c>
      <c r="C1049" s="3">
        <f>WEEKNUM(Table1[[#This Row],[Date]],16)</f>
        <v>11</v>
      </c>
      <c r="D1049" s="3" t="str">
        <f>TEXT(Table1[[#This Row],[Date]],"mmmm")</f>
        <v>مارس</v>
      </c>
      <c r="E1049" s="3" t="str">
        <f>TEXT(Table1[[#This Row],[Date]],"yyyy")</f>
        <v>2021</v>
      </c>
      <c r="F1049" s="3" t="s">
        <v>8</v>
      </c>
      <c r="G1049" s="3">
        <v>948</v>
      </c>
      <c r="H1049" s="5" t="s">
        <v>67</v>
      </c>
      <c r="I1049" s="3" t="s">
        <v>91</v>
      </c>
      <c r="J1049" s="3">
        <f>IFERROR(VLOOKUP(Table1[[#This Row],[FoamType]],$CB$1:$CC$25,2,FALSE),0)</f>
        <v>1</v>
      </c>
      <c r="K1049" s="3">
        <v>120</v>
      </c>
      <c r="L1049" s="3">
        <v>25</v>
      </c>
      <c r="M1049" s="3">
        <v>10</v>
      </c>
      <c r="Q1049" s="15">
        <v>22</v>
      </c>
      <c r="R1049" s="3">
        <v>450</v>
      </c>
      <c r="S1049" s="3">
        <v>10.1</v>
      </c>
      <c r="T1049" s="3">
        <f t="shared" si="139"/>
        <v>13.635</v>
      </c>
      <c r="U1049" s="4">
        <f t="shared" si="140"/>
        <v>13.5</v>
      </c>
      <c r="W1049" s="4">
        <v>22</v>
      </c>
      <c r="X1049" s="4">
        <f>IFERROR(   Table1[[#This Row],[البلوكات /م3]]+Table1[[#This Row],[البواقى
 المنصرفه
/م3]]-Table1[[#This Row],[البواقى
/م3]],0)</f>
        <v>14.02</v>
      </c>
      <c r="Y1049" s="21">
        <f t="shared" si="141"/>
        <v>7.32</v>
      </c>
      <c r="Z1049" s="3">
        <v>1</v>
      </c>
      <c r="AA1049" s="12">
        <v>11.26</v>
      </c>
      <c r="AB1049" s="15">
        <v>22</v>
      </c>
      <c r="AC1049" s="20">
        <v>4.5599999999999996</v>
      </c>
      <c r="AD1049" s="9">
        <f>IFERROR((Table1[[#This Row],[إجمالى الإستهلاك
/م3]]-Table1[[#This Row],[الكمية 
المنتجة
/م3
 ]]),0)</f>
        <v>0.51999999999999957</v>
      </c>
      <c r="AE1049" s="29">
        <f>IFERROR((Table1[[#This Row],[الهالك
/م3]]/Table1[[#This Row],[إجمالى الإستهلاك
/م3]]),0)</f>
        <v>3.708987161198285E-2</v>
      </c>
      <c r="AG1049" s="5">
        <f>IFERROR((Table1[[#This Row],[عدد
البلوكات]]*0.12),"")</f>
        <v>0.12</v>
      </c>
      <c r="AH104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13.5</v>
      </c>
      <c r="AJ1049" s="59">
        <f>IFERROR(Table1[[#This Row],[Plan Hour]]/Table1[[#This Row],[ساعات
العمل
الفعلية]],0)</f>
        <v>0</v>
      </c>
      <c r="AK1049" s="1">
        <f>IFERROR((Table1[[#This Row],[الكمية 
الفعلية
/م3]]-Table1[[#This Row],[الكمية 
المنتجة
/م3
 ]]),"")</f>
        <v>0.13499999999999979</v>
      </c>
      <c r="AU1049" s="18"/>
      <c r="AV1049" s="18"/>
      <c r="AW1049" s="1"/>
      <c r="AX1049" s="1"/>
      <c r="AY1049" s="1"/>
      <c r="AZ1049" s="1"/>
      <c r="BA1049" s="1"/>
      <c r="BB1049" s="1" t="e">
        <f t="shared" si="142"/>
        <v>#DIV/0!</v>
      </c>
      <c r="BC1049" s="1"/>
      <c r="BD1049" s="1" t="e">
        <f t="shared" si="144"/>
        <v>#DIV/0!</v>
      </c>
      <c r="BE1049" s="1"/>
      <c r="BF1049" s="33">
        <f t="shared" si="143"/>
        <v>0</v>
      </c>
      <c r="BG1049" s="11" t="e">
        <f t="shared" si="138"/>
        <v>#DIV/0!</v>
      </c>
      <c r="CB1049"/>
      <c r="CC1049"/>
      <c r="CD1049"/>
      <c r="CE1049" s="83"/>
      <c r="CF1049"/>
      <c r="CG1049"/>
      <c r="CH1049"/>
      <c r="CI1049"/>
      <c r="CJ1049"/>
      <c r="CK1049"/>
      <c r="CL1049"/>
      <c r="CM1049"/>
      <c r="CN1049"/>
      <c r="CO1049"/>
      <c r="CP1049"/>
    </row>
    <row r="1050" spans="1:94" ht="22.5" customHeight="1">
      <c r="A1050" s="22">
        <v>44265</v>
      </c>
      <c r="B1050" s="3" t="str">
        <f>TEXT(Table1[[#This Row],[Date]],"dddd")</f>
        <v>الأربعاء</v>
      </c>
      <c r="C1050" s="3">
        <f>WEEKNUM(Table1[[#This Row],[Date]],16)</f>
        <v>11</v>
      </c>
      <c r="D1050" s="3" t="str">
        <f>TEXT(Table1[[#This Row],[Date]],"mmmm")</f>
        <v>مارس</v>
      </c>
      <c r="E1050" s="3" t="str">
        <f>TEXT(Table1[[#This Row],[Date]],"yyyy")</f>
        <v>2021</v>
      </c>
      <c r="F1050" s="3" t="s">
        <v>8</v>
      </c>
      <c r="G1050" s="3">
        <v>1125</v>
      </c>
      <c r="H1050" s="5" t="s">
        <v>122</v>
      </c>
      <c r="I1050" s="3" t="s">
        <v>91</v>
      </c>
      <c r="J1050" s="3">
        <f>IFERROR(VLOOKUP(Table1[[#This Row],[FoamType]],$CB$1:$CC$25,2,FALSE),0)</f>
        <v>1</v>
      </c>
      <c r="K1050" s="3">
        <v>100</v>
      </c>
      <c r="L1050" s="3">
        <v>50</v>
      </c>
      <c r="M1050" s="3">
        <v>5</v>
      </c>
      <c r="Q1050" s="15" t="s">
        <v>40</v>
      </c>
      <c r="R1050" s="3">
        <v>400</v>
      </c>
      <c r="S1050" s="3">
        <v>5.2</v>
      </c>
      <c r="T1050" s="3">
        <f t="shared" si="139"/>
        <v>10.4</v>
      </c>
      <c r="U1050" s="4">
        <v>10</v>
      </c>
      <c r="X1050" s="4">
        <f>IFERROR(   Table1[[#This Row],[البلوكات /م3]]+Table1[[#This Row],[البواقى
 المنصرفه
/م3]]-Table1[[#This Row],[البواقى
/م3]],0)</f>
        <v>0</v>
      </c>
      <c r="Y1050" s="21">
        <f t="shared" si="141"/>
        <v>0</v>
      </c>
      <c r="AB1050" s="15"/>
      <c r="AD1050" s="9">
        <f>IFERROR((Table1[[#This Row],[إجمالى الإستهلاك
/م3]]-Table1[[#This Row],[الكمية 
المنتجة
/م3
 ]]),0)</f>
        <v>-10</v>
      </c>
      <c r="AE1050" s="29">
        <f>IFERROR((Table1[[#This Row],[الهالك
/م3]]/Table1[[#This Row],[إجمالى الإستهلاك
/م3]]),0)</f>
        <v>0</v>
      </c>
      <c r="AG1050" s="5">
        <f>IFERROR((Table1[[#This Row],[عدد
البلوكات]]*0.12),"")</f>
        <v>0</v>
      </c>
      <c r="AH105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</v>
      </c>
      <c r="AJ1050" s="59">
        <f>IFERROR(Table1[[#This Row],[Plan Hour]]/Table1[[#This Row],[ساعات
العمل
الفعلية]],0)</f>
        <v>0</v>
      </c>
      <c r="AK1050" s="1">
        <f>IFERROR((Table1[[#This Row],[الكمية 
الفعلية
/م3]]-Table1[[#This Row],[الكمية 
المنتجة
/م3
 ]]),"")</f>
        <v>0.40000000000000036</v>
      </c>
      <c r="AU1050" s="18"/>
      <c r="AV1050" s="18"/>
      <c r="AW1050" s="1"/>
      <c r="AX1050" s="1"/>
      <c r="AY1050" s="1"/>
      <c r="AZ1050" s="1"/>
      <c r="BA1050" s="1"/>
      <c r="BB1050" s="1" t="e">
        <f t="shared" si="142"/>
        <v>#DIV/0!</v>
      </c>
      <c r="BC1050" s="1"/>
      <c r="BD1050" s="1" t="e">
        <f t="shared" si="144"/>
        <v>#DIV/0!</v>
      </c>
      <c r="BE1050" s="1"/>
      <c r="BF1050" s="33">
        <f t="shared" si="143"/>
        <v>0</v>
      </c>
      <c r="BG1050" s="11" t="e">
        <f t="shared" si="138"/>
        <v>#DIV/0!</v>
      </c>
      <c r="CB1050"/>
      <c r="CC1050"/>
      <c r="CD1050"/>
      <c r="CE1050" s="83"/>
      <c r="CF1050"/>
      <c r="CG1050"/>
      <c r="CH1050"/>
      <c r="CI1050"/>
      <c r="CJ1050"/>
      <c r="CK1050"/>
      <c r="CL1050"/>
      <c r="CM1050"/>
      <c r="CN1050"/>
      <c r="CO1050"/>
      <c r="CP1050"/>
    </row>
    <row r="1051" spans="1:94" ht="22.5" customHeight="1">
      <c r="A1051" s="22">
        <v>44265</v>
      </c>
      <c r="B1051" s="3" t="str">
        <f>TEXT(Table1[[#This Row],[Date]],"dddd")</f>
        <v>الأربعاء</v>
      </c>
      <c r="C1051" s="3">
        <f>WEEKNUM(Table1[[#This Row],[Date]],16)</f>
        <v>11</v>
      </c>
      <c r="D1051" s="3" t="str">
        <f>TEXT(Table1[[#This Row],[Date]],"mmmm")</f>
        <v>مارس</v>
      </c>
      <c r="E1051" s="3" t="str">
        <f>TEXT(Table1[[#This Row],[Date]],"yyyy")</f>
        <v>2021</v>
      </c>
      <c r="F1051" s="3" t="s">
        <v>8</v>
      </c>
      <c r="G1051" s="3">
        <v>1037</v>
      </c>
      <c r="H1051" s="5" t="s">
        <v>76</v>
      </c>
      <c r="I1051" s="3" t="s">
        <v>255</v>
      </c>
      <c r="J1051" s="3">
        <f>IFERROR(VLOOKUP(Table1[[#This Row],[FoamType]],$CB$1:$CC$25,2,FALSE),0)</f>
        <v>3.6</v>
      </c>
      <c r="K1051" s="3">
        <v>40</v>
      </c>
      <c r="L1051" s="3">
        <v>30</v>
      </c>
      <c r="M1051" s="3">
        <v>25</v>
      </c>
      <c r="Q1051" s="15">
        <v>35</v>
      </c>
      <c r="R1051" s="3">
        <v>332</v>
      </c>
      <c r="S1051" s="3">
        <v>25</v>
      </c>
      <c r="T1051" s="3">
        <f t="shared" si="139"/>
        <v>9.9600000000000009</v>
      </c>
      <c r="U1051" s="4">
        <f t="shared" si="140"/>
        <v>9.9600000000000009</v>
      </c>
      <c r="W1051" s="4">
        <v>30</v>
      </c>
      <c r="X1051" s="4">
        <f>IFERROR(   Table1[[#This Row],[البلوكات /م3]]+Table1[[#This Row],[البواقى
 المنصرفه
/م3]]-Table1[[#This Row],[البواقى
/م3]],0)</f>
        <v>12.899999999999999</v>
      </c>
      <c r="Y1051" s="21">
        <v>14.22</v>
      </c>
      <c r="Z1051" s="3">
        <v>2</v>
      </c>
      <c r="AA1051" s="12">
        <v>3.05</v>
      </c>
      <c r="AB1051" s="15">
        <v>35</v>
      </c>
      <c r="AC1051" s="20">
        <v>4.37</v>
      </c>
      <c r="AD1051" s="9">
        <f>IFERROR((Table1[[#This Row],[إجمالى الإستهلاك
/م3]]-Table1[[#This Row],[الكمية 
المنتجة
/م3
 ]]),0)</f>
        <v>2.9399999999999977</v>
      </c>
      <c r="AE1051" s="29">
        <f>IFERROR((Table1[[#This Row],[الهالك
/م3]]/Table1[[#This Row],[إجمالى الإستهلاك
/م3]]),0)</f>
        <v>0.22790697674418589</v>
      </c>
      <c r="AG1051" s="5">
        <f>IFERROR((Table1[[#This Row],[عدد
البلوكات]]*0.12),"")</f>
        <v>0.24</v>
      </c>
      <c r="AH105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2.7666666666666671</v>
      </c>
      <c r="AJ1051" s="59">
        <f>IFERROR(Table1[[#This Row],[Plan Hour]]/Table1[[#This Row],[ساعات
العمل
الفعلية]],0)</f>
        <v>0</v>
      </c>
      <c r="AK1051" s="1">
        <f>IFERROR((Table1[[#This Row],[الكمية 
الفعلية
/م3]]-Table1[[#This Row],[الكمية 
المنتجة
/م3
 ]]),"")</f>
        <v>0</v>
      </c>
      <c r="AU1051" s="18"/>
      <c r="AV1051" s="18"/>
      <c r="AW1051" s="1"/>
      <c r="AX1051" s="1"/>
      <c r="AY1051" s="1"/>
      <c r="AZ1051" s="1"/>
      <c r="BA1051" s="1"/>
      <c r="BB1051" s="1" t="e">
        <f t="shared" si="142"/>
        <v>#DIV/0!</v>
      </c>
      <c r="BC1051" s="1"/>
      <c r="BD1051" s="1" t="e">
        <f t="shared" si="144"/>
        <v>#DIV/0!</v>
      </c>
      <c r="BE1051" s="1"/>
      <c r="BF1051" s="33">
        <f t="shared" si="143"/>
        <v>0</v>
      </c>
      <c r="BG1051" s="11" t="e">
        <f t="shared" ref="BG1051:BG1114" si="145">(BD1051*BE1051)/7.32</f>
        <v>#DIV/0!</v>
      </c>
      <c r="CB1051"/>
      <c r="CC1051"/>
      <c r="CD1051"/>
      <c r="CE1051" s="83"/>
      <c r="CF1051"/>
      <c r="CG1051"/>
      <c r="CH1051"/>
      <c r="CI1051"/>
      <c r="CJ1051"/>
      <c r="CK1051"/>
      <c r="CL1051"/>
      <c r="CM1051"/>
      <c r="CN1051"/>
      <c r="CO1051"/>
      <c r="CP1051"/>
    </row>
    <row r="1052" spans="1:94" ht="22.5" customHeight="1">
      <c r="A1052" s="22">
        <v>44265</v>
      </c>
      <c r="B1052" s="3" t="str">
        <f>TEXT(Table1[[#This Row],[Date]],"dddd")</f>
        <v>الأربعاء</v>
      </c>
      <c r="C1052" s="3">
        <f>WEEKNUM(Table1[[#This Row],[Date]],16)</f>
        <v>11</v>
      </c>
      <c r="D1052" s="3" t="str">
        <f>TEXT(Table1[[#This Row],[Date]],"mmmm")</f>
        <v>مارس</v>
      </c>
      <c r="E1052" s="3" t="str">
        <f>TEXT(Table1[[#This Row],[Date]],"yyyy")</f>
        <v>2021</v>
      </c>
      <c r="F1052" s="3" t="s">
        <v>8</v>
      </c>
      <c r="G1052" s="3">
        <v>734</v>
      </c>
      <c r="H1052" s="5" t="s">
        <v>47</v>
      </c>
      <c r="I1052" s="3" t="s">
        <v>92</v>
      </c>
      <c r="J1052" s="3">
        <f>IFERROR(VLOOKUP(Table1[[#This Row],[FoamType]],$CB$1:$CC$25,2,FALSE),0)</f>
        <v>0.6</v>
      </c>
      <c r="K1052" s="3">
        <v>25</v>
      </c>
      <c r="L1052" s="3">
        <v>7.5</v>
      </c>
      <c r="M1052" s="3">
        <v>1</v>
      </c>
      <c r="Q1052" s="15">
        <v>12</v>
      </c>
      <c r="R1052" s="3">
        <v>71050</v>
      </c>
      <c r="S1052" s="3">
        <v>1.2</v>
      </c>
      <c r="T1052" s="3">
        <f t="shared" si="139"/>
        <v>15.98625</v>
      </c>
      <c r="U1052" s="4">
        <f t="shared" si="140"/>
        <v>13.321875</v>
      </c>
      <c r="W1052" s="4">
        <v>12</v>
      </c>
      <c r="X1052" s="4">
        <f>IFERROR(   Table1[[#This Row],[البلوكات /م3]]+Table1[[#This Row],[البواقى
 المنصرفه
/م3]]-Table1[[#This Row],[البواقى
/م3]],0)</f>
        <v>30.060000000000002</v>
      </c>
      <c r="Y1052" s="21">
        <f t="shared" si="141"/>
        <v>36.6</v>
      </c>
      <c r="Z1052" s="3">
        <v>5</v>
      </c>
      <c r="AA1052" s="12">
        <v>3.96</v>
      </c>
      <c r="AB1052" s="15">
        <v>12</v>
      </c>
      <c r="AC1052" s="20">
        <v>10.5</v>
      </c>
      <c r="AD1052" s="9">
        <f>IFERROR((Table1[[#This Row],[إجمالى الإستهلاك
/م3]]-Table1[[#This Row],[الكمية 
المنتجة
/م3
 ]]),0)</f>
        <v>16.738125000000004</v>
      </c>
      <c r="AE1052" s="29">
        <f>IFERROR((Table1[[#This Row],[الهالك
/م3]]/Table1[[#This Row],[إجمالى الإستهلاك
/م3]]),0)</f>
        <v>0.55682385229540932</v>
      </c>
      <c r="AG1052" s="5">
        <f>IFERROR((Table1[[#This Row],[عدد
البلوكات]]*0.12),"")</f>
        <v>0.6</v>
      </c>
      <c r="AH105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22.203125</v>
      </c>
      <c r="AJ1052" s="59">
        <f>IFERROR(Table1[[#This Row],[Plan Hour]]/Table1[[#This Row],[ساعات
العمل
الفعلية]],0)</f>
        <v>0</v>
      </c>
      <c r="AK1052" s="1">
        <f>IFERROR((Table1[[#This Row],[الكمية 
الفعلية
/م3]]-Table1[[#This Row],[الكمية 
المنتجة
/م3
 ]]),"")</f>
        <v>2.6643749999999997</v>
      </c>
      <c r="AU1052" s="18"/>
      <c r="AV1052" s="18"/>
      <c r="AW1052" s="1"/>
      <c r="AX1052" s="1"/>
      <c r="AY1052" s="1"/>
      <c r="AZ1052" s="1"/>
      <c r="BA1052" s="1"/>
      <c r="BB1052" s="1" t="e">
        <f t="shared" si="142"/>
        <v>#DIV/0!</v>
      </c>
      <c r="BC1052" s="1"/>
      <c r="BD1052" s="1" t="e">
        <f t="shared" si="144"/>
        <v>#DIV/0!</v>
      </c>
      <c r="BE1052" s="1"/>
      <c r="BF1052" s="33">
        <f t="shared" si="143"/>
        <v>0</v>
      </c>
      <c r="BG1052" s="11" t="e">
        <f t="shared" si="145"/>
        <v>#DIV/0!</v>
      </c>
      <c r="CB1052"/>
      <c r="CC1052"/>
      <c r="CD1052"/>
      <c r="CE1052" s="83"/>
      <c r="CF1052"/>
      <c r="CG1052"/>
      <c r="CH1052"/>
      <c r="CI1052"/>
      <c r="CJ1052"/>
      <c r="CK1052"/>
      <c r="CL1052"/>
      <c r="CM1052"/>
      <c r="CN1052"/>
      <c r="CO1052"/>
      <c r="CP1052"/>
    </row>
    <row r="1053" spans="1:94" ht="22.5" customHeight="1">
      <c r="A1053" s="22">
        <v>44265</v>
      </c>
      <c r="B1053" s="3" t="str">
        <f>TEXT(Table1[[#This Row],[Date]],"dddd")</f>
        <v>الأربعاء</v>
      </c>
      <c r="C1053" s="3">
        <f>WEEKNUM(Table1[[#This Row],[Date]],16)</f>
        <v>11</v>
      </c>
      <c r="D1053" s="3" t="str">
        <f>TEXT(Table1[[#This Row],[Date]],"mmmm")</f>
        <v>مارس</v>
      </c>
      <c r="E1053" s="3" t="str">
        <f>TEXT(Table1[[#This Row],[Date]],"yyyy")</f>
        <v>2021</v>
      </c>
      <c r="F1053" s="3" t="s">
        <v>8</v>
      </c>
      <c r="G1053" s="3">
        <v>734</v>
      </c>
      <c r="H1053" s="5" t="s">
        <v>47</v>
      </c>
      <c r="I1053" s="3" t="s">
        <v>92</v>
      </c>
      <c r="J1053" s="3">
        <f>IFERROR(VLOOKUP(Table1[[#This Row],[FoamType]],$CB$1:$CC$25,2,FALSE),0)</f>
        <v>0.6</v>
      </c>
      <c r="K1053" s="3">
        <v>25</v>
      </c>
      <c r="L1053" s="3">
        <v>7.5</v>
      </c>
      <c r="M1053" s="3">
        <v>0.5</v>
      </c>
      <c r="Q1053" s="15">
        <v>12</v>
      </c>
      <c r="R1053" s="3">
        <v>34300</v>
      </c>
      <c r="S1053" s="3">
        <v>0.7</v>
      </c>
      <c r="T1053" s="3">
        <f t="shared" si="139"/>
        <v>4.5018750000000001</v>
      </c>
      <c r="U1053" s="4">
        <f t="shared" si="140"/>
        <v>3.2156250000000002</v>
      </c>
      <c r="X1053" s="4">
        <f>IFERROR(   Table1[[#This Row],[البلوكات /م3]]+Table1[[#This Row],[البواقى
 المنصرفه
/م3]]-Table1[[#This Row],[البواقى
/م3]],0)</f>
        <v>0</v>
      </c>
      <c r="Y1053" s="21">
        <f t="shared" si="141"/>
        <v>0</v>
      </c>
      <c r="AB1053" s="15"/>
      <c r="AD1053" s="9">
        <f>IFERROR((Table1[[#This Row],[إجمالى الإستهلاك
/م3]]-Table1[[#This Row],[الكمية 
المنتجة
/م3
 ]]),0)</f>
        <v>-3.2156250000000002</v>
      </c>
      <c r="AE1053" s="29">
        <f>IFERROR((Table1[[#This Row],[الهالك
/م3]]/Table1[[#This Row],[إجمالى الإستهلاك
/م3]]),0)</f>
        <v>0</v>
      </c>
      <c r="AG1053" s="5">
        <f>IFERROR((Table1[[#This Row],[عدد
البلوكات]]*0.12),"")</f>
        <v>0</v>
      </c>
      <c r="AH105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5.3593750000000009</v>
      </c>
      <c r="AJ1053" s="59">
        <f>IFERROR(Table1[[#This Row],[Plan Hour]]/Table1[[#This Row],[ساعات
العمل
الفعلية]],0)</f>
        <v>0</v>
      </c>
      <c r="AK1053" s="1">
        <f>IFERROR((Table1[[#This Row],[الكمية 
الفعلية
/م3]]-Table1[[#This Row],[الكمية 
المنتجة
/م3
 ]]),"")</f>
        <v>1.2862499999999999</v>
      </c>
      <c r="AU1053" s="18"/>
      <c r="AV1053" s="18"/>
      <c r="AW1053" s="1"/>
      <c r="AX1053" s="1"/>
      <c r="AY1053" s="1"/>
      <c r="AZ1053" s="1"/>
      <c r="BA1053" s="1"/>
      <c r="BB1053" s="1" t="e">
        <f t="shared" si="142"/>
        <v>#DIV/0!</v>
      </c>
      <c r="BC1053" s="1"/>
      <c r="BD1053" s="1" t="e">
        <f t="shared" si="144"/>
        <v>#DIV/0!</v>
      </c>
      <c r="BE1053" s="1"/>
      <c r="BF1053" s="33">
        <f t="shared" si="143"/>
        <v>0</v>
      </c>
      <c r="BG1053" s="11" t="e">
        <f t="shared" si="145"/>
        <v>#DIV/0!</v>
      </c>
      <c r="CB1053"/>
      <c r="CC1053"/>
      <c r="CD1053"/>
      <c r="CE1053" s="83"/>
      <c r="CF1053"/>
      <c r="CG1053"/>
      <c r="CH1053"/>
      <c r="CI1053"/>
      <c r="CJ1053"/>
      <c r="CK1053"/>
      <c r="CL1053"/>
      <c r="CM1053"/>
      <c r="CN1053"/>
      <c r="CO1053"/>
      <c r="CP1053"/>
    </row>
    <row r="1054" spans="1:94" ht="22.5" customHeight="1">
      <c r="A1054" s="22">
        <v>44265</v>
      </c>
      <c r="B1054" s="3" t="str">
        <f>TEXT(Table1[[#This Row],[Date]],"dddd")</f>
        <v>الأربعاء</v>
      </c>
      <c r="C1054" s="3">
        <f>WEEKNUM(Table1[[#This Row],[Date]],16)</f>
        <v>11</v>
      </c>
      <c r="D1054" s="3" t="str">
        <f>TEXT(Table1[[#This Row],[Date]],"mmmm")</f>
        <v>مارس</v>
      </c>
      <c r="E1054" s="3" t="str">
        <f>TEXT(Table1[[#This Row],[Date]],"yyyy")</f>
        <v>2021</v>
      </c>
      <c r="F1054" s="3" t="s">
        <v>8</v>
      </c>
      <c r="G1054" s="3">
        <v>1086</v>
      </c>
      <c r="H1054" s="5" t="s">
        <v>56</v>
      </c>
      <c r="I1054" s="3" t="s">
        <v>92</v>
      </c>
      <c r="J1054" s="3">
        <f>IFERROR(VLOOKUP(Table1[[#This Row],[FoamType]],$CB$1:$CC$25,2,FALSE),0)</f>
        <v>0.6</v>
      </c>
      <c r="K1054" s="3">
        <v>28</v>
      </c>
      <c r="L1054" s="3">
        <v>28</v>
      </c>
      <c r="M1054" s="3">
        <v>0.5</v>
      </c>
      <c r="Q1054" s="15">
        <v>12</v>
      </c>
      <c r="R1054" s="3">
        <v>4200</v>
      </c>
      <c r="S1054" s="3">
        <v>0.7</v>
      </c>
      <c r="T1054" s="3">
        <f t="shared" si="139"/>
        <v>2.3049599999999999</v>
      </c>
      <c r="U1054" s="4">
        <f t="shared" si="140"/>
        <v>1.6464000000000001</v>
      </c>
      <c r="X1054" s="4">
        <f>IFERROR(   Table1[[#This Row],[البلوكات /م3]]+Table1[[#This Row],[البواقى
 المنصرفه
/م3]]-Table1[[#This Row],[البواقى
/م3]],0)</f>
        <v>0</v>
      </c>
      <c r="Y1054" s="21">
        <f t="shared" si="141"/>
        <v>0</v>
      </c>
      <c r="AB1054" s="15"/>
      <c r="AD1054" s="9">
        <f>IFERROR((Table1[[#This Row],[إجمالى الإستهلاك
/م3]]-Table1[[#This Row],[الكمية 
المنتجة
/م3
 ]]),0)</f>
        <v>-1.6464000000000001</v>
      </c>
      <c r="AE1054" s="29">
        <f>IFERROR((Table1[[#This Row],[الهالك
/م3]]/Table1[[#This Row],[إجمالى الإستهلاك
/م3]]),0)</f>
        <v>0</v>
      </c>
      <c r="AG1054" s="5">
        <f>IFERROR((Table1[[#This Row],[عدد
البلوكات]]*0.12),"")</f>
        <v>0</v>
      </c>
      <c r="AH105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2.7440000000000002</v>
      </c>
      <c r="AJ1054" s="59">
        <f>IFERROR(Table1[[#This Row],[Plan Hour]]/Table1[[#This Row],[ساعات
العمل
الفعلية]],0)</f>
        <v>0</v>
      </c>
      <c r="AK1054" s="1">
        <f>IFERROR((Table1[[#This Row],[الكمية 
الفعلية
/م3]]-Table1[[#This Row],[الكمية 
المنتجة
/م3
 ]]),"")</f>
        <v>0.65855999999999981</v>
      </c>
      <c r="AU1054" s="18"/>
      <c r="AV1054" s="18"/>
      <c r="AW1054" s="1"/>
      <c r="AX1054" s="1"/>
      <c r="AY1054" s="1"/>
      <c r="AZ1054" s="1"/>
      <c r="BA1054" s="1"/>
      <c r="BB1054" s="1" t="e">
        <f t="shared" si="142"/>
        <v>#DIV/0!</v>
      </c>
      <c r="BC1054" s="1"/>
      <c r="BD1054" s="1" t="e">
        <f t="shared" si="144"/>
        <v>#DIV/0!</v>
      </c>
      <c r="BE1054" s="1"/>
      <c r="BF1054" s="33">
        <f t="shared" si="143"/>
        <v>0</v>
      </c>
      <c r="BG1054" s="11" t="e">
        <f t="shared" si="145"/>
        <v>#DIV/0!</v>
      </c>
      <c r="CB1054"/>
      <c r="CC1054"/>
      <c r="CD1054"/>
      <c r="CE1054" s="83"/>
      <c r="CF1054"/>
      <c r="CG1054"/>
      <c r="CH1054"/>
      <c r="CI1054"/>
      <c r="CJ1054"/>
      <c r="CK1054"/>
      <c r="CL1054"/>
      <c r="CM1054"/>
      <c r="CN1054"/>
      <c r="CO1054"/>
      <c r="CP1054"/>
    </row>
    <row r="1055" spans="1:94" ht="22.5" customHeight="1">
      <c r="A1055" s="22">
        <v>44265</v>
      </c>
      <c r="B1055" s="9" t="str">
        <f>TEXT(Table1[[#This Row],[Date]],"dddd")</f>
        <v>الأربعاء</v>
      </c>
      <c r="C1055" s="9">
        <f>WEEKNUM(Table1[[#This Row],[Date]],16)</f>
        <v>11</v>
      </c>
      <c r="D1055" s="9" t="str">
        <f>TEXT(Table1[[#This Row],[Date]],"mmmm")</f>
        <v>مارس</v>
      </c>
      <c r="E1055" s="9" t="str">
        <f>TEXT(Table1[[#This Row],[Date]],"yyyy")</f>
        <v>2021</v>
      </c>
      <c r="F1055" s="9" t="s">
        <v>9</v>
      </c>
      <c r="G1055" s="9">
        <v>1064</v>
      </c>
      <c r="H1055" s="9" t="s">
        <v>205</v>
      </c>
      <c r="I1055" s="9" t="s">
        <v>255</v>
      </c>
      <c r="J1055" s="3">
        <f>IFERROR(VLOOKUP(Table1[[#This Row],[FoamType]],$CB$1:$CC$25,2,FALSE),0)</f>
        <v>3.6</v>
      </c>
      <c r="K1055" s="9">
        <v>200</v>
      </c>
      <c r="L1055" s="9">
        <v>100</v>
      </c>
      <c r="M1055" s="9">
        <v>10</v>
      </c>
      <c r="N1055" s="9"/>
      <c r="O1055" s="9"/>
      <c r="P1055" s="9"/>
      <c r="Q1055" s="9" t="s">
        <v>5</v>
      </c>
      <c r="R1055" s="9">
        <v>150</v>
      </c>
      <c r="S1055" s="9">
        <v>10.1</v>
      </c>
      <c r="T1055" s="9">
        <f t="shared" si="139"/>
        <v>30.3</v>
      </c>
      <c r="U1055" s="9">
        <f t="shared" si="140"/>
        <v>30</v>
      </c>
      <c r="V1055" s="9"/>
      <c r="W1055" s="9">
        <v>22</v>
      </c>
      <c r="X1055" s="9">
        <f>IFERROR(   Table1[[#This Row],[البلوكات /م3]]+Table1[[#This Row],[البواقى
 المنصرفه
/م3]]-Table1[[#This Row],[البواقى
/م3]],0)</f>
        <v>55.08</v>
      </c>
      <c r="Y1055" s="9">
        <f t="shared" si="141"/>
        <v>73.2</v>
      </c>
      <c r="Z1055" s="9">
        <v>10</v>
      </c>
      <c r="AA1055" s="9">
        <v>0</v>
      </c>
      <c r="AB1055" s="9">
        <v>22</v>
      </c>
      <c r="AC1055" s="9">
        <v>18.12</v>
      </c>
      <c r="AD1055" s="9">
        <f>IFERROR((Table1[[#This Row],[إجمالى الإستهلاك
/م3]]-Table1[[#This Row],[الكمية 
المنتجة
/م3
 ]]),0)</f>
        <v>25.08</v>
      </c>
      <c r="AE1055" s="29">
        <f>IFERROR((Table1[[#This Row],[الهالك
/م3]]/Table1[[#This Row],[إجمالى الإستهلاك
/م3]]),0)</f>
        <v>0.45533769063180829</v>
      </c>
      <c r="AF1055" s="9"/>
      <c r="AG1055" s="9">
        <f>IFERROR((Table1[[#This Row],[عدد
البلوكات]]*0.12),"")</f>
        <v>1.2</v>
      </c>
      <c r="AH1055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8.3333333333333339</v>
      </c>
      <c r="AI1055" s="9">
        <v>100</v>
      </c>
      <c r="AJ1055" s="60">
        <f>IFERROR(Table1[[#This Row],[Plan Hour]]/Table1[[#This Row],[ساعات
العمل
الفعلية]],0)</f>
        <v>8.3333333333333343E-2</v>
      </c>
      <c r="AK1055" s="9">
        <f>IFERROR((Table1[[#This Row],[الكمية 
الفعلية
/م3]]-Table1[[#This Row],[الكمية 
المنتجة
/م3
 ]]),"")</f>
        <v>0.30000000000000071</v>
      </c>
      <c r="AL1055" s="9"/>
      <c r="AM1055" s="9"/>
      <c r="AN1055" s="9">
        <v>0.23</v>
      </c>
      <c r="AO1055" s="9"/>
      <c r="AP1055" s="9">
        <v>0.23</v>
      </c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 t="e">
        <f t="shared" si="142"/>
        <v>#DIV/0!</v>
      </c>
      <c r="BC1055" s="9"/>
      <c r="BD1055" s="9" t="e">
        <f t="shared" si="144"/>
        <v>#DIV/0!</v>
      </c>
      <c r="BE1055" s="9"/>
      <c r="BF1055" s="9">
        <f t="shared" si="143"/>
        <v>0</v>
      </c>
      <c r="BG1055" s="9" t="e">
        <f t="shared" si="145"/>
        <v>#DIV/0!</v>
      </c>
      <c r="CB1055"/>
      <c r="CC1055"/>
      <c r="CD1055"/>
      <c r="CE1055" s="83"/>
      <c r="CF1055"/>
      <c r="CG1055"/>
      <c r="CH1055"/>
      <c r="CI1055"/>
      <c r="CJ1055"/>
      <c r="CK1055"/>
      <c r="CL1055"/>
      <c r="CM1055"/>
      <c r="CN1055"/>
      <c r="CO1055"/>
      <c r="CP1055"/>
    </row>
    <row r="1056" spans="1:94" ht="22.5" customHeight="1">
      <c r="A1056" s="22">
        <v>44265</v>
      </c>
      <c r="B1056" s="3" t="str">
        <f>TEXT(Table1[[#This Row],[Date]],"dddd")</f>
        <v>الأربعاء</v>
      </c>
      <c r="C1056" s="3">
        <f>WEEKNUM(Table1[[#This Row],[Date]],16)</f>
        <v>11</v>
      </c>
      <c r="D1056" s="3" t="str">
        <f>TEXT(Table1[[#This Row],[Date]],"mmmm")</f>
        <v>مارس</v>
      </c>
      <c r="E1056" s="3" t="str">
        <f>TEXT(Table1[[#This Row],[Date]],"yyyy")</f>
        <v>2021</v>
      </c>
      <c r="F1056" s="3" t="s">
        <v>9</v>
      </c>
      <c r="G1056" s="3">
        <v>1088</v>
      </c>
      <c r="H1056" s="5" t="s">
        <v>125</v>
      </c>
      <c r="I1056" s="3" t="s">
        <v>255</v>
      </c>
      <c r="J1056" s="3">
        <f>IFERROR(VLOOKUP(Table1[[#This Row],[FoamType]],$CB$1:$CC$25,2,FALSE),0)</f>
        <v>3.6</v>
      </c>
      <c r="K1056" s="3">
        <v>200</v>
      </c>
      <c r="L1056" s="3">
        <v>100</v>
      </c>
      <c r="M1056" s="3">
        <v>4</v>
      </c>
      <c r="Q1056" s="15" t="s">
        <v>4</v>
      </c>
      <c r="R1056" s="3">
        <v>13</v>
      </c>
      <c r="S1056" s="3">
        <v>4.0999999999999996</v>
      </c>
      <c r="T1056" s="3">
        <f t="shared" si="139"/>
        <v>1.0660000000000001</v>
      </c>
      <c r="U1056" s="4">
        <v>1</v>
      </c>
      <c r="X1056" s="4">
        <f>IFERROR(   Table1[[#This Row],[البلوكات /م3]]+Table1[[#This Row],[البواقى
 المنصرفه
/م3]]-Table1[[#This Row],[البواقى
/م3]],0)</f>
        <v>2.4</v>
      </c>
      <c r="Y1056" s="21">
        <f t="shared" si="141"/>
        <v>0</v>
      </c>
      <c r="Z1056" s="3">
        <v>0</v>
      </c>
      <c r="AA1056" s="12">
        <v>2.4</v>
      </c>
      <c r="AB1056" s="15">
        <v>17</v>
      </c>
      <c r="AC1056" s="20">
        <v>0</v>
      </c>
      <c r="AD1056" s="9">
        <f>IFERROR((Table1[[#This Row],[إجمالى الإستهلاك
/م3]]-Table1[[#This Row],[الكمية 
المنتجة
/م3
 ]]),0)</f>
        <v>1.4</v>
      </c>
      <c r="AE1056" s="29">
        <f>IFERROR((Table1[[#This Row],[الهالك
/م3]]/Table1[[#This Row],[إجمالى الإستهلاك
/م3]]),0)</f>
        <v>0.58333333333333337</v>
      </c>
      <c r="AG1056" s="5">
        <f>IFERROR((Table1[[#This Row],[عدد
البلوكات]]*0.12),"")</f>
        <v>0</v>
      </c>
      <c r="AH105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0.27777777777777779</v>
      </c>
      <c r="AJ1056" s="59">
        <f>IFERROR(Table1[[#This Row],[Plan Hour]]/Table1[[#This Row],[ساعات
العمل
الفعلية]],0)</f>
        <v>0</v>
      </c>
      <c r="AK1056" s="1">
        <f>IFERROR((Table1[[#This Row],[الكمية 
الفعلية
/م3]]-Table1[[#This Row],[الكمية 
المنتجة
/م3
 ]]),"")</f>
        <v>6.6000000000000059E-2</v>
      </c>
      <c r="AU1056" s="18"/>
      <c r="AV1056" s="18"/>
      <c r="AW1056" s="1"/>
      <c r="AX1056" s="1"/>
      <c r="AY1056" s="1"/>
      <c r="AZ1056" s="1"/>
      <c r="BA1056" s="1"/>
      <c r="BB1056" s="1" t="e">
        <f t="shared" si="142"/>
        <v>#DIV/0!</v>
      </c>
      <c r="BC1056" s="1"/>
      <c r="BD1056" s="1" t="e">
        <f t="shared" si="144"/>
        <v>#DIV/0!</v>
      </c>
      <c r="BE1056" s="1"/>
      <c r="BF1056" s="33">
        <f t="shared" si="143"/>
        <v>0</v>
      </c>
      <c r="BG1056" s="11" t="e">
        <f t="shared" si="145"/>
        <v>#DIV/0!</v>
      </c>
      <c r="CB1056"/>
      <c r="CC1056"/>
      <c r="CD1056"/>
      <c r="CE1056" s="83"/>
      <c r="CF1056"/>
      <c r="CG1056"/>
      <c r="CH1056"/>
      <c r="CI1056"/>
      <c r="CJ1056"/>
      <c r="CK1056"/>
      <c r="CL1056"/>
      <c r="CM1056"/>
      <c r="CN1056"/>
      <c r="CO1056"/>
      <c r="CP1056"/>
    </row>
    <row r="1057" spans="1:94" ht="22.5" customHeight="1">
      <c r="A1057" s="22">
        <v>44265</v>
      </c>
      <c r="B1057" s="3" t="str">
        <f>TEXT(Table1[[#This Row],[Date]],"dddd")</f>
        <v>الأربعاء</v>
      </c>
      <c r="C1057" s="3">
        <f>WEEKNUM(Table1[[#This Row],[Date]],16)</f>
        <v>11</v>
      </c>
      <c r="D1057" s="3" t="str">
        <f>TEXT(Table1[[#This Row],[Date]],"mmmm")</f>
        <v>مارس</v>
      </c>
      <c r="E1057" s="3" t="str">
        <f>TEXT(Table1[[#This Row],[Date]],"yyyy")</f>
        <v>2021</v>
      </c>
      <c r="F1057" s="3" t="s">
        <v>9</v>
      </c>
      <c r="G1057" s="3">
        <v>1065</v>
      </c>
      <c r="H1057" s="5" t="s">
        <v>223</v>
      </c>
      <c r="I1057" s="3" t="s">
        <v>255</v>
      </c>
      <c r="J1057" s="3">
        <f>IFERROR(VLOOKUP(Table1[[#This Row],[FoamType]],$CB$1:$CC$25,2,FALSE),0)</f>
        <v>3.6</v>
      </c>
      <c r="K1057" s="3">
        <v>200</v>
      </c>
      <c r="L1057" s="3">
        <v>100</v>
      </c>
      <c r="M1057" s="3">
        <v>2</v>
      </c>
      <c r="Q1057" s="15" t="s">
        <v>4</v>
      </c>
      <c r="R1057" s="3">
        <v>50</v>
      </c>
      <c r="S1057" s="3">
        <v>2.1</v>
      </c>
      <c r="T1057" s="3">
        <f t="shared" si="139"/>
        <v>2.1</v>
      </c>
      <c r="U1057" s="4">
        <v>2</v>
      </c>
      <c r="X1057" s="4">
        <f>IFERROR(   Table1[[#This Row],[البلوكات /م3]]+Table1[[#This Row],[البواقى
 المنصرفه
/م3]]-Table1[[#This Row],[البواقى
/م3]],0)</f>
        <v>3.96</v>
      </c>
      <c r="Y1057" s="21">
        <f t="shared" si="141"/>
        <v>0</v>
      </c>
      <c r="Z1057" s="3">
        <v>0</v>
      </c>
      <c r="AA1057" s="12">
        <v>3.96</v>
      </c>
      <c r="AB1057" s="15">
        <v>17</v>
      </c>
      <c r="AC1057" s="20">
        <v>0</v>
      </c>
      <c r="AD1057" s="9">
        <f>IFERROR((Table1[[#This Row],[إجمالى الإستهلاك
/م3]]-Table1[[#This Row],[الكمية 
المنتجة
/م3
 ]]),0)</f>
        <v>1.96</v>
      </c>
      <c r="AE1057" s="29">
        <f>IFERROR((Table1[[#This Row],[الهالك
/م3]]/Table1[[#This Row],[إجمالى الإستهلاك
/م3]]),0)</f>
        <v>0.49494949494949497</v>
      </c>
      <c r="AG1057" s="5">
        <f>IFERROR((Table1[[#This Row],[عدد
البلوكات]]*0.12),"")</f>
        <v>0</v>
      </c>
      <c r="AH105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0.55555555555555558</v>
      </c>
      <c r="AJ1057" s="59">
        <f>IFERROR(Table1[[#This Row],[Plan Hour]]/Table1[[#This Row],[ساعات
العمل
الفعلية]],0)</f>
        <v>0</v>
      </c>
      <c r="AK1057" s="1">
        <f>IFERROR((Table1[[#This Row],[الكمية 
الفعلية
/م3]]-Table1[[#This Row],[الكمية 
المنتجة
/م3
 ]]),"")</f>
        <v>0.10000000000000009</v>
      </c>
      <c r="AU1057" s="18"/>
      <c r="AV1057" s="18"/>
      <c r="AW1057" s="1"/>
      <c r="AX1057" s="1"/>
      <c r="AY1057" s="1"/>
      <c r="AZ1057" s="1"/>
      <c r="BA1057" s="1"/>
      <c r="BB1057" s="1" t="e">
        <f t="shared" si="142"/>
        <v>#DIV/0!</v>
      </c>
      <c r="BC1057" s="1"/>
      <c r="BD1057" s="1" t="e">
        <f t="shared" si="144"/>
        <v>#DIV/0!</v>
      </c>
      <c r="BE1057" s="1"/>
      <c r="BF1057" s="33">
        <f t="shared" si="143"/>
        <v>0</v>
      </c>
      <c r="BG1057" s="11" t="e">
        <f t="shared" si="145"/>
        <v>#DIV/0!</v>
      </c>
      <c r="CB1057"/>
      <c r="CC1057"/>
      <c r="CD1057"/>
      <c r="CE1057" s="83"/>
      <c r="CF1057"/>
      <c r="CG1057"/>
      <c r="CH1057"/>
      <c r="CI1057"/>
      <c r="CJ1057"/>
      <c r="CK1057"/>
      <c r="CL1057"/>
      <c r="CM1057"/>
      <c r="CN1057"/>
      <c r="CO1057"/>
      <c r="CP1057"/>
    </row>
    <row r="1058" spans="1:94" ht="22.5" customHeight="1">
      <c r="A1058" s="22">
        <v>44265</v>
      </c>
      <c r="B1058" s="3" t="str">
        <f>TEXT(Table1[[#This Row],[Date]],"dddd")</f>
        <v>الأربعاء</v>
      </c>
      <c r="C1058" s="3">
        <f>WEEKNUM(Table1[[#This Row],[Date]],16)</f>
        <v>11</v>
      </c>
      <c r="D1058" s="3" t="str">
        <f>TEXT(Table1[[#This Row],[Date]],"mmmm")</f>
        <v>مارس</v>
      </c>
      <c r="E1058" s="3" t="str">
        <f>TEXT(Table1[[#This Row],[Date]],"yyyy")</f>
        <v>2021</v>
      </c>
      <c r="F1058" s="3" t="s">
        <v>9</v>
      </c>
      <c r="G1058" s="3">
        <v>1064</v>
      </c>
      <c r="H1058" s="5" t="s">
        <v>205</v>
      </c>
      <c r="I1058" s="3" t="s">
        <v>255</v>
      </c>
      <c r="J1058" s="3">
        <f>IFERROR(VLOOKUP(Table1[[#This Row],[FoamType]],$CB$1:$CC$25,2,FALSE),0)</f>
        <v>3.6</v>
      </c>
      <c r="K1058" s="3">
        <v>200</v>
      </c>
      <c r="L1058" s="3">
        <v>100</v>
      </c>
      <c r="M1058" s="3">
        <v>5</v>
      </c>
      <c r="Q1058" s="15" t="s">
        <v>5</v>
      </c>
      <c r="R1058" s="3">
        <v>200</v>
      </c>
      <c r="S1058" s="3">
        <v>5.0999999999999996</v>
      </c>
      <c r="T1058" s="3">
        <f t="shared" si="139"/>
        <v>20.399999999999999</v>
      </c>
      <c r="U1058" s="4">
        <f t="shared" si="140"/>
        <v>20</v>
      </c>
      <c r="X1058" s="4">
        <f>IFERROR(   Table1[[#This Row],[البلوكات /م3]]+Table1[[#This Row],[البواقى
 المنصرفه
/م3]]-Table1[[#This Row],[البواقى
/م3]],0)</f>
        <v>0</v>
      </c>
      <c r="Y1058" s="21">
        <f t="shared" si="141"/>
        <v>0</v>
      </c>
      <c r="AB1058" s="15"/>
      <c r="AD1058" s="9">
        <f>IFERROR((Table1[[#This Row],[إجمالى الإستهلاك
/م3]]-Table1[[#This Row],[الكمية 
المنتجة
/م3
 ]]),0)</f>
        <v>-20</v>
      </c>
      <c r="AE1058" s="29">
        <f>IFERROR((Table1[[#This Row],[الهالك
/م3]]/Table1[[#This Row],[إجمالى الإستهلاك
/م3]]),0)</f>
        <v>0</v>
      </c>
      <c r="AG1058" s="5">
        <f>IFERROR((Table1[[#This Row],[عدد
البلوكات]]*0.12),"")</f>
        <v>0</v>
      </c>
      <c r="AH105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5.5555555555555554</v>
      </c>
      <c r="AJ1058" s="59">
        <f>IFERROR(Table1[[#This Row],[Plan Hour]]/Table1[[#This Row],[ساعات
العمل
الفعلية]],0)</f>
        <v>0</v>
      </c>
      <c r="AK1058" s="1">
        <f>IFERROR((Table1[[#This Row],[الكمية 
الفعلية
/م3]]-Table1[[#This Row],[الكمية 
المنتجة
/م3
 ]]),"")</f>
        <v>0.39999999999999858</v>
      </c>
      <c r="AU1058" s="18"/>
      <c r="AV1058" s="18"/>
      <c r="AW1058" s="1"/>
      <c r="AX1058" s="1"/>
      <c r="AY1058" s="1"/>
      <c r="AZ1058" s="1"/>
      <c r="BA1058" s="1"/>
      <c r="BB1058" s="1" t="e">
        <f t="shared" si="142"/>
        <v>#DIV/0!</v>
      </c>
      <c r="BC1058" s="1"/>
      <c r="BD1058" s="1" t="e">
        <f t="shared" si="144"/>
        <v>#DIV/0!</v>
      </c>
      <c r="BE1058" s="1"/>
      <c r="BF1058" s="33">
        <f t="shared" si="143"/>
        <v>0</v>
      </c>
      <c r="BG1058" s="11" t="e">
        <f t="shared" si="145"/>
        <v>#DIV/0!</v>
      </c>
      <c r="CB1058"/>
      <c r="CC1058"/>
      <c r="CD1058"/>
      <c r="CE1058" s="83"/>
      <c r="CF1058"/>
      <c r="CG1058"/>
      <c r="CH1058"/>
      <c r="CI1058"/>
      <c r="CJ1058"/>
      <c r="CK1058"/>
      <c r="CL1058"/>
      <c r="CM1058"/>
      <c r="CN1058"/>
      <c r="CO1058"/>
      <c r="CP1058"/>
    </row>
    <row r="1059" spans="1:94" ht="22.5" customHeight="1">
      <c r="A1059" s="22">
        <v>44265</v>
      </c>
      <c r="B1059" s="3" t="str">
        <f>TEXT(Table1[[#This Row],[Date]],"dddd")</f>
        <v>الأربعاء</v>
      </c>
      <c r="C1059" s="3">
        <f>WEEKNUM(Table1[[#This Row],[Date]],16)</f>
        <v>11</v>
      </c>
      <c r="D1059" s="3" t="str">
        <f>TEXT(Table1[[#This Row],[Date]],"mmmm")</f>
        <v>مارس</v>
      </c>
      <c r="E1059" s="3" t="str">
        <f>TEXT(Table1[[#This Row],[Date]],"yyyy")</f>
        <v>2021</v>
      </c>
      <c r="F1059" s="3" t="s">
        <v>9</v>
      </c>
      <c r="G1059" s="3">
        <v>1111</v>
      </c>
      <c r="H1059" s="5" t="s">
        <v>202</v>
      </c>
      <c r="I1059" s="3" t="s">
        <v>255</v>
      </c>
      <c r="J1059" s="3">
        <f>IFERROR(VLOOKUP(Table1[[#This Row],[FoamType]],$CB$1:$CC$25,2,FALSE),0)</f>
        <v>3.6</v>
      </c>
      <c r="K1059" s="3">
        <v>200</v>
      </c>
      <c r="L1059" s="3">
        <v>100</v>
      </c>
      <c r="M1059" s="3">
        <v>2</v>
      </c>
      <c r="Q1059" s="15" t="s">
        <v>4</v>
      </c>
      <c r="R1059" s="3">
        <v>100</v>
      </c>
      <c r="S1059" s="3">
        <v>2.1</v>
      </c>
      <c r="T1059" s="3">
        <f t="shared" si="139"/>
        <v>4.2</v>
      </c>
      <c r="U1059" s="4">
        <f t="shared" si="140"/>
        <v>4</v>
      </c>
      <c r="W1059" s="4" t="s">
        <v>4</v>
      </c>
      <c r="X1059" s="4">
        <f>IFERROR(   Table1[[#This Row],[البلوكات /م3]]+Table1[[#This Row],[البواقى
 المنصرفه
/م3]]-Table1[[#This Row],[البواقى
/م3]],0)</f>
        <v>4.2200000000000006</v>
      </c>
      <c r="Y1059" s="21">
        <f t="shared" si="141"/>
        <v>7.32</v>
      </c>
      <c r="Z1059" s="3">
        <v>1</v>
      </c>
      <c r="AA1059" s="12">
        <v>0</v>
      </c>
      <c r="AB1059" s="15" t="s">
        <v>4</v>
      </c>
      <c r="AC1059" s="20">
        <v>3.1</v>
      </c>
      <c r="AD1059" s="9">
        <f>IFERROR((Table1[[#This Row],[إجمالى الإستهلاك
/م3]]-Table1[[#This Row],[الكمية 
المنتجة
/م3
 ]]),0)</f>
        <v>0.22000000000000064</v>
      </c>
      <c r="AE1059" s="29">
        <f>IFERROR((Table1[[#This Row],[الهالك
/م3]]/Table1[[#This Row],[إجمالى الإستهلاك
/م3]]),0)</f>
        <v>5.2132701421801091E-2</v>
      </c>
      <c r="AG1059" s="5">
        <f>IFERROR((Table1[[#This Row],[عدد
البلوكات]]*0.12),"")</f>
        <v>0.12</v>
      </c>
      <c r="AH105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1.1111111111111112</v>
      </c>
      <c r="AJ1059" s="59">
        <f>IFERROR(Table1[[#This Row],[Plan Hour]]/Table1[[#This Row],[ساعات
العمل
الفعلية]],0)</f>
        <v>0</v>
      </c>
      <c r="AK1059" s="1">
        <f>IFERROR((Table1[[#This Row],[الكمية 
الفعلية
/م3]]-Table1[[#This Row],[الكمية 
المنتجة
/م3
 ]]),"")</f>
        <v>0.20000000000000018</v>
      </c>
      <c r="AU1059" s="18"/>
      <c r="AV1059" s="18"/>
      <c r="AW1059" s="1"/>
      <c r="AX1059" s="1"/>
      <c r="AY1059" s="1"/>
      <c r="AZ1059" s="1"/>
      <c r="BA1059" s="1"/>
      <c r="BB1059" s="1" t="e">
        <f t="shared" si="142"/>
        <v>#DIV/0!</v>
      </c>
      <c r="BC1059" s="1"/>
      <c r="BD1059" s="1" t="e">
        <f t="shared" si="144"/>
        <v>#DIV/0!</v>
      </c>
      <c r="BE1059" s="1"/>
      <c r="BF1059" s="33">
        <f t="shared" si="143"/>
        <v>0</v>
      </c>
      <c r="BG1059" s="11" t="e">
        <f t="shared" si="145"/>
        <v>#DIV/0!</v>
      </c>
      <c r="CB1059"/>
      <c r="CC1059"/>
      <c r="CD1059"/>
      <c r="CE1059" s="83"/>
      <c r="CF1059"/>
      <c r="CG1059"/>
      <c r="CH1059"/>
      <c r="CI1059"/>
      <c r="CJ1059"/>
      <c r="CK1059"/>
      <c r="CL1059"/>
      <c r="CM1059"/>
      <c r="CN1059"/>
      <c r="CO1059"/>
      <c r="CP1059"/>
    </row>
    <row r="1060" spans="1:94" ht="22.5" customHeight="1">
      <c r="A1060" s="22">
        <v>44265</v>
      </c>
      <c r="B1060" s="3" t="str">
        <f>TEXT(Table1[[#This Row],[Date]],"dddd")</f>
        <v>الأربعاء</v>
      </c>
      <c r="C1060" s="3">
        <f>WEEKNUM(Table1[[#This Row],[Date]],16)</f>
        <v>11</v>
      </c>
      <c r="D1060" s="3" t="str">
        <f>TEXT(Table1[[#This Row],[Date]],"mmmm")</f>
        <v>مارس</v>
      </c>
      <c r="E1060" s="3" t="str">
        <f>TEXT(Table1[[#This Row],[Date]],"yyyy")</f>
        <v>2021</v>
      </c>
      <c r="F1060" s="3" t="s">
        <v>9</v>
      </c>
      <c r="G1060" s="3">
        <v>1057</v>
      </c>
      <c r="H1060" s="5" t="s">
        <v>211</v>
      </c>
      <c r="I1060" s="3" t="s">
        <v>255</v>
      </c>
      <c r="J1060" s="3">
        <f>IFERROR(VLOOKUP(Table1[[#This Row],[FoamType]],$CB$1:$CC$25,2,FALSE),0)</f>
        <v>3.6</v>
      </c>
      <c r="K1060" s="3">
        <v>200</v>
      </c>
      <c r="L1060" s="3">
        <v>100</v>
      </c>
      <c r="M1060" s="3">
        <v>4</v>
      </c>
      <c r="Q1060" s="15">
        <v>12</v>
      </c>
      <c r="R1060" s="3">
        <v>175</v>
      </c>
      <c r="S1060" s="3">
        <v>4.0999999999999996</v>
      </c>
      <c r="T1060" s="3">
        <f t="shared" ref="T1060:T1123" si="146">K1060*L1060*R1060*S1060/1000000</f>
        <v>14.349999999999998</v>
      </c>
      <c r="U1060" s="4">
        <v>14</v>
      </c>
      <c r="W1060" s="4">
        <v>12</v>
      </c>
      <c r="X1060" s="4">
        <f>IFERROR(   Table1[[#This Row],[البلوكات /م3]]+Table1[[#This Row],[البواقى
 المنصرفه
/م3]]-Table1[[#This Row],[البواقى
/م3]],0)</f>
        <v>16.190000000000001</v>
      </c>
      <c r="Y1060" s="21">
        <f t="shared" si="141"/>
        <v>21.96</v>
      </c>
      <c r="Z1060" s="3">
        <v>3</v>
      </c>
      <c r="AA1060" s="12">
        <v>0</v>
      </c>
      <c r="AB1060" s="15">
        <v>12</v>
      </c>
      <c r="AC1060" s="20">
        <v>5.77</v>
      </c>
      <c r="AD1060" s="9">
        <f>IFERROR((Table1[[#This Row],[إجمالى الإستهلاك
/م3]]-Table1[[#This Row],[الكمية 
المنتجة
/م3
 ]]),0)</f>
        <v>2.1900000000000013</v>
      </c>
      <c r="AE1060" s="29">
        <f>IFERROR((Table1[[#This Row],[الهالك
/م3]]/Table1[[#This Row],[إجمالى الإستهلاك
/م3]]),0)</f>
        <v>0.13526868437306985</v>
      </c>
      <c r="AG1060" s="5">
        <f>IFERROR((Table1[[#This Row],[عدد
البلوكات]]*0.12),"")</f>
        <v>0.36</v>
      </c>
      <c r="AH106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3.8888888888888888</v>
      </c>
      <c r="AJ1060" s="59">
        <f>IFERROR(Table1[[#This Row],[Plan Hour]]/Table1[[#This Row],[ساعات
العمل
الفعلية]],0)</f>
        <v>0</v>
      </c>
      <c r="AK1060" s="1">
        <f>IFERROR((Table1[[#This Row],[الكمية 
الفعلية
/م3]]-Table1[[#This Row],[الكمية 
المنتجة
/م3
 ]]),"")</f>
        <v>0.34999999999999787</v>
      </c>
      <c r="AU1060" s="18"/>
      <c r="AV1060" s="18"/>
      <c r="AW1060" s="1"/>
      <c r="AX1060" s="1"/>
      <c r="AY1060" s="1"/>
      <c r="AZ1060" s="1"/>
      <c r="BA1060" s="1"/>
      <c r="BB1060" s="1" t="e">
        <f t="shared" si="142"/>
        <v>#DIV/0!</v>
      </c>
      <c r="BC1060" s="1"/>
      <c r="BD1060" s="1" t="e">
        <f t="shared" si="144"/>
        <v>#DIV/0!</v>
      </c>
      <c r="BE1060" s="1"/>
      <c r="BF1060" s="33">
        <f t="shared" si="143"/>
        <v>0</v>
      </c>
      <c r="BG1060" s="11" t="e">
        <f t="shared" si="145"/>
        <v>#DIV/0!</v>
      </c>
      <c r="CB1060"/>
      <c r="CC1060"/>
      <c r="CD1060"/>
      <c r="CE1060" s="83"/>
      <c r="CF1060"/>
      <c r="CG1060"/>
      <c r="CH1060"/>
      <c r="CI1060"/>
      <c r="CJ1060"/>
      <c r="CK1060"/>
      <c r="CL1060"/>
      <c r="CM1060"/>
      <c r="CN1060"/>
      <c r="CO1060"/>
      <c r="CP1060"/>
    </row>
    <row r="1061" spans="1:94" ht="22.5" customHeight="1">
      <c r="A1061" s="22">
        <v>44265</v>
      </c>
      <c r="B1061" s="3" t="str">
        <f>TEXT(Table1[[#This Row],[Date]],"dddd")</f>
        <v>الأربعاء</v>
      </c>
      <c r="C1061" s="3">
        <f>WEEKNUM(Table1[[#This Row],[Date]],16)</f>
        <v>11</v>
      </c>
      <c r="D1061" s="3" t="str">
        <f>TEXT(Table1[[#This Row],[Date]],"mmmm")</f>
        <v>مارس</v>
      </c>
      <c r="E1061" s="3" t="str">
        <f>TEXT(Table1[[#This Row],[Date]],"yyyy")</f>
        <v>2021</v>
      </c>
      <c r="F1061" s="3" t="s">
        <v>9</v>
      </c>
      <c r="G1061" s="3">
        <v>1130</v>
      </c>
      <c r="H1061" s="5" t="s">
        <v>211</v>
      </c>
      <c r="I1061" s="3" t="s">
        <v>255</v>
      </c>
      <c r="J1061" s="3">
        <f>IFERROR(VLOOKUP(Table1[[#This Row],[FoamType]],$CB$1:$CC$25,2,FALSE),0)</f>
        <v>3.6</v>
      </c>
      <c r="K1061" s="3">
        <v>200</v>
      </c>
      <c r="L1061" s="3">
        <v>100</v>
      </c>
      <c r="M1061" s="3">
        <v>4</v>
      </c>
      <c r="Q1061" s="15">
        <v>12</v>
      </c>
      <c r="R1061" s="3">
        <v>13</v>
      </c>
      <c r="S1061" s="3">
        <v>4.0999999999999996</v>
      </c>
      <c r="T1061" s="3">
        <f t="shared" si="146"/>
        <v>1.0660000000000001</v>
      </c>
      <c r="U1061" s="4">
        <v>1</v>
      </c>
      <c r="X1061" s="4">
        <f>IFERROR(   Table1[[#This Row],[البلوكات /م3]]+Table1[[#This Row],[البواقى
 المنصرفه
/م3]]-Table1[[#This Row],[البواقى
/م3]],0)</f>
        <v>0</v>
      </c>
      <c r="Y1061" s="21">
        <f t="shared" si="141"/>
        <v>0</v>
      </c>
      <c r="AB1061" s="15"/>
      <c r="AD1061" s="9">
        <f>IFERROR((Table1[[#This Row],[إجمالى الإستهلاك
/م3]]-Table1[[#This Row],[الكمية 
المنتجة
/م3
 ]]),0)</f>
        <v>-1</v>
      </c>
      <c r="AE1061" s="29">
        <f>IFERROR((Table1[[#This Row],[الهالك
/م3]]/Table1[[#This Row],[إجمالى الإستهلاك
/م3]]),0)</f>
        <v>0</v>
      </c>
      <c r="AG1061" s="5">
        <f>IFERROR((Table1[[#This Row],[عدد
البلوكات]]*0.12),"")</f>
        <v>0</v>
      </c>
      <c r="AH106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0.27777777777777779</v>
      </c>
      <c r="AJ1061" s="59">
        <f>IFERROR(Table1[[#This Row],[Plan Hour]]/Table1[[#This Row],[ساعات
العمل
الفعلية]],0)</f>
        <v>0</v>
      </c>
      <c r="AK1061" s="1">
        <f>IFERROR((Table1[[#This Row],[الكمية 
الفعلية
/م3]]-Table1[[#This Row],[الكمية 
المنتجة
/م3
 ]]),"")</f>
        <v>6.6000000000000059E-2</v>
      </c>
      <c r="AU1061" s="18"/>
      <c r="AV1061" s="18"/>
      <c r="AW1061" s="1"/>
      <c r="AX1061" s="1"/>
      <c r="AY1061" s="1"/>
      <c r="AZ1061" s="1"/>
      <c r="BA1061" s="1"/>
      <c r="BB1061" s="1" t="e">
        <f t="shared" si="142"/>
        <v>#DIV/0!</v>
      </c>
      <c r="BC1061" s="1"/>
      <c r="BD1061" s="1" t="e">
        <f t="shared" si="144"/>
        <v>#DIV/0!</v>
      </c>
      <c r="BE1061" s="1"/>
      <c r="BF1061" s="33">
        <f t="shared" si="143"/>
        <v>0</v>
      </c>
      <c r="BG1061" s="11" t="e">
        <f t="shared" si="145"/>
        <v>#DIV/0!</v>
      </c>
      <c r="CB1061"/>
      <c r="CC1061"/>
      <c r="CD1061"/>
      <c r="CE1061" s="83"/>
      <c r="CF1061"/>
      <c r="CG1061"/>
      <c r="CH1061"/>
      <c r="CI1061"/>
      <c r="CJ1061"/>
      <c r="CK1061"/>
      <c r="CL1061"/>
      <c r="CM1061"/>
      <c r="CN1061"/>
      <c r="CO1061"/>
      <c r="CP1061"/>
    </row>
    <row r="1062" spans="1:94" ht="22.5" customHeight="1">
      <c r="A1062" s="22">
        <v>44265</v>
      </c>
      <c r="B1062" s="3" t="str">
        <f>TEXT(Table1[[#This Row],[Date]],"dddd")</f>
        <v>الأربعاء</v>
      </c>
      <c r="C1062" s="3">
        <f>WEEKNUM(Table1[[#This Row],[Date]],16)</f>
        <v>11</v>
      </c>
      <c r="D1062" s="3" t="str">
        <f>TEXT(Table1[[#This Row],[Date]],"mmmm")</f>
        <v>مارس</v>
      </c>
      <c r="E1062" s="3" t="str">
        <f>TEXT(Table1[[#This Row],[Date]],"yyyy")</f>
        <v>2021</v>
      </c>
      <c r="F1062" s="3" t="s">
        <v>9</v>
      </c>
      <c r="G1062" s="3">
        <v>1081</v>
      </c>
      <c r="H1062" s="5" t="s">
        <v>27</v>
      </c>
      <c r="I1062" s="3" t="s">
        <v>91</v>
      </c>
      <c r="J1062" s="3">
        <f>IFERROR(VLOOKUP(Table1[[#This Row],[FoamType]],$CB$1:$CC$25,2,FALSE),0)</f>
        <v>1</v>
      </c>
      <c r="K1062" s="3">
        <v>198</v>
      </c>
      <c r="L1062" s="3">
        <v>70</v>
      </c>
      <c r="M1062" s="3">
        <v>2</v>
      </c>
      <c r="Q1062" s="15">
        <v>8</v>
      </c>
      <c r="R1062" s="3">
        <v>15</v>
      </c>
      <c r="S1062" s="3">
        <v>2.2000000000000002</v>
      </c>
      <c r="T1062" s="3">
        <f t="shared" si="146"/>
        <v>0.45738000000000006</v>
      </c>
      <c r="U1062" s="4">
        <f t="shared" ref="U1062:U1123" si="147">K1062*L1062*M1062*R1062/1000000</f>
        <v>0.4158</v>
      </c>
      <c r="W1062" s="4" t="s">
        <v>40</v>
      </c>
      <c r="X1062" s="4">
        <f>IFERROR(   Table1[[#This Row],[البلوكات /م3]]+Table1[[#This Row],[البواقى
 المنصرفه
/م3]]-Table1[[#This Row],[البواقى
/م3]],0)</f>
        <v>7.7</v>
      </c>
      <c r="Y1062" s="21">
        <f t="shared" si="141"/>
        <v>7.32</v>
      </c>
      <c r="Z1062" s="3">
        <v>1</v>
      </c>
      <c r="AA1062" s="12">
        <v>1.75</v>
      </c>
      <c r="AB1062" s="15">
        <v>8</v>
      </c>
      <c r="AC1062" s="20">
        <v>1.37</v>
      </c>
      <c r="AD1062" s="9">
        <f>IFERROR((Table1[[#This Row],[إجمالى الإستهلاك
/م3]]-Table1[[#This Row],[الكمية 
المنتجة
/م3
 ]]),0)</f>
        <v>7.2842000000000002</v>
      </c>
      <c r="AE1062" s="29">
        <f>IFERROR((Table1[[#This Row],[الهالك
/م3]]/Table1[[#This Row],[إجمالى الإستهلاك
/م3]]),0)</f>
        <v>0.94600000000000006</v>
      </c>
      <c r="AG1062" s="5">
        <f>IFERROR((Table1[[#This Row],[عدد
البلوكات]]*0.12),"")</f>
        <v>0.12</v>
      </c>
      <c r="AH106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0.4158</v>
      </c>
      <c r="AJ1062" s="59">
        <f>IFERROR(Table1[[#This Row],[Plan Hour]]/Table1[[#This Row],[ساعات
العمل
الفعلية]],0)</f>
        <v>0</v>
      </c>
      <c r="AK1062" s="1">
        <f>IFERROR((Table1[[#This Row],[الكمية 
الفعلية
/م3]]-Table1[[#This Row],[الكمية 
المنتجة
/م3
 ]]),"")</f>
        <v>4.1580000000000061E-2</v>
      </c>
      <c r="AU1062" s="18"/>
      <c r="AV1062" s="18"/>
      <c r="AW1062" s="1"/>
      <c r="AX1062" s="1"/>
      <c r="AY1062" s="1"/>
      <c r="AZ1062" s="1"/>
      <c r="BA1062" s="1"/>
      <c r="BB1062" s="1" t="e">
        <f t="shared" si="142"/>
        <v>#DIV/0!</v>
      </c>
      <c r="BC1062" s="1"/>
      <c r="BD1062" s="1" t="e">
        <f t="shared" si="144"/>
        <v>#DIV/0!</v>
      </c>
      <c r="BE1062" s="1"/>
      <c r="BF1062" s="33">
        <f t="shared" si="143"/>
        <v>0</v>
      </c>
      <c r="BG1062" s="11" t="e">
        <f t="shared" si="145"/>
        <v>#DIV/0!</v>
      </c>
      <c r="CB1062"/>
      <c r="CC1062"/>
      <c r="CD1062"/>
      <c r="CE1062" s="83"/>
      <c r="CF1062"/>
      <c r="CG1062"/>
      <c r="CH1062"/>
      <c r="CI1062"/>
      <c r="CJ1062"/>
      <c r="CK1062"/>
      <c r="CL1062"/>
      <c r="CM1062"/>
      <c r="CN1062"/>
      <c r="CO1062"/>
      <c r="CP1062"/>
    </row>
    <row r="1063" spans="1:94" ht="22.5" customHeight="1">
      <c r="A1063" s="22">
        <v>44265</v>
      </c>
      <c r="B1063" s="3" t="str">
        <f>TEXT(Table1[[#This Row],[Date]],"dddd")</f>
        <v>الأربعاء</v>
      </c>
      <c r="C1063" s="3">
        <f>WEEKNUM(Table1[[#This Row],[Date]],16)</f>
        <v>11</v>
      </c>
      <c r="D1063" s="3" t="str">
        <f>TEXT(Table1[[#This Row],[Date]],"mmmm")</f>
        <v>مارس</v>
      </c>
      <c r="E1063" s="3" t="str">
        <f>TEXT(Table1[[#This Row],[Date]],"yyyy")</f>
        <v>2021</v>
      </c>
      <c r="F1063" s="3" t="s">
        <v>9</v>
      </c>
      <c r="G1063" s="3">
        <v>1104</v>
      </c>
      <c r="H1063" s="5" t="s">
        <v>248</v>
      </c>
      <c r="I1063" s="3" t="s">
        <v>91</v>
      </c>
      <c r="J1063" s="3">
        <f>IFERROR(VLOOKUP(Table1[[#This Row],[FoamType]],$CB$1:$CC$25,2,FALSE),0)</f>
        <v>1</v>
      </c>
      <c r="K1063" s="3">
        <v>100</v>
      </c>
      <c r="L1063" s="3">
        <v>50</v>
      </c>
      <c r="M1063" s="3">
        <v>5</v>
      </c>
      <c r="Q1063" s="15" t="s">
        <v>6</v>
      </c>
      <c r="R1063" s="3">
        <v>120</v>
      </c>
      <c r="S1063" s="3">
        <v>5.0999999999999996</v>
      </c>
      <c r="T1063" s="3">
        <f t="shared" si="146"/>
        <v>3.06</v>
      </c>
      <c r="U1063" s="4">
        <v>3</v>
      </c>
      <c r="X1063" s="4">
        <f>IFERROR(   Table1[[#This Row],[البلوكات /م3]]+Table1[[#This Row],[البواقى
 المنصرفه
/م3]]-Table1[[#This Row],[البواقى
/م3]],0)</f>
        <v>8.3699999999999992</v>
      </c>
      <c r="Y1063" s="21">
        <f t="shared" si="141"/>
        <v>0</v>
      </c>
      <c r="Z1063" s="3">
        <v>0</v>
      </c>
      <c r="AA1063" s="12">
        <v>9.17</v>
      </c>
      <c r="AB1063" s="15">
        <v>15</v>
      </c>
      <c r="AC1063" s="20">
        <v>0.8</v>
      </c>
      <c r="AD1063" s="9">
        <f>IFERROR((Table1[[#This Row],[إجمالى الإستهلاك
/م3]]-Table1[[#This Row],[الكمية 
المنتجة
/م3
 ]]),0)</f>
        <v>5.3699999999999992</v>
      </c>
      <c r="AE1063" s="29">
        <f>IFERROR((Table1[[#This Row],[الهالك
/م3]]/Table1[[#This Row],[إجمالى الإستهلاك
/م3]]),0)</f>
        <v>0.64157706093189959</v>
      </c>
      <c r="AG1063" s="5">
        <f>IFERROR((Table1[[#This Row],[عدد
البلوكات]]*0.12),"")</f>
        <v>0</v>
      </c>
      <c r="AH106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</v>
      </c>
      <c r="AJ1063" s="59">
        <f>IFERROR(Table1[[#This Row],[Plan Hour]]/Table1[[#This Row],[ساعات
العمل
الفعلية]],0)</f>
        <v>0</v>
      </c>
      <c r="AK1063" s="1">
        <f>IFERROR((Table1[[#This Row],[الكمية 
الفعلية
/م3]]-Table1[[#This Row],[الكمية 
المنتجة
/م3
 ]]),"")</f>
        <v>6.0000000000000053E-2</v>
      </c>
      <c r="AU1063" s="18"/>
      <c r="AV1063" s="18"/>
      <c r="AW1063" s="1"/>
      <c r="AX1063" s="1"/>
      <c r="AY1063" s="1"/>
      <c r="AZ1063" s="1"/>
      <c r="BA1063" s="1"/>
      <c r="BB1063" s="1" t="e">
        <f t="shared" si="142"/>
        <v>#DIV/0!</v>
      </c>
      <c r="BC1063" s="1"/>
      <c r="BD1063" s="1" t="e">
        <f t="shared" si="144"/>
        <v>#DIV/0!</v>
      </c>
      <c r="BE1063" s="1"/>
      <c r="BF1063" s="33">
        <f t="shared" si="143"/>
        <v>0</v>
      </c>
      <c r="BG1063" s="11" t="e">
        <f t="shared" si="145"/>
        <v>#DIV/0!</v>
      </c>
      <c r="CB1063"/>
      <c r="CC1063"/>
      <c r="CD1063"/>
      <c r="CE1063" s="83"/>
      <c r="CF1063"/>
      <c r="CG1063"/>
      <c r="CH1063"/>
      <c r="CI1063"/>
      <c r="CJ1063"/>
      <c r="CK1063"/>
      <c r="CL1063"/>
      <c r="CM1063"/>
      <c r="CN1063"/>
      <c r="CO1063"/>
      <c r="CP1063"/>
    </row>
    <row r="1064" spans="1:94" ht="22.5" customHeight="1">
      <c r="A1064" s="22">
        <v>44265</v>
      </c>
      <c r="B1064" s="3" t="str">
        <f>TEXT(Table1[[#This Row],[Date]],"dddd")</f>
        <v>الأربعاء</v>
      </c>
      <c r="C1064" s="3">
        <f>WEEKNUM(Table1[[#This Row],[Date]],16)</f>
        <v>11</v>
      </c>
      <c r="D1064" s="3" t="str">
        <f>TEXT(Table1[[#This Row],[Date]],"mmmm")</f>
        <v>مارس</v>
      </c>
      <c r="E1064" s="3" t="str">
        <f>TEXT(Table1[[#This Row],[Date]],"yyyy")</f>
        <v>2021</v>
      </c>
      <c r="F1064" s="3" t="s">
        <v>9</v>
      </c>
      <c r="G1064" s="3">
        <v>1104</v>
      </c>
      <c r="H1064" s="5" t="s">
        <v>248</v>
      </c>
      <c r="I1064" s="3" t="s">
        <v>91</v>
      </c>
      <c r="J1064" s="3">
        <f>IFERROR(VLOOKUP(Table1[[#This Row],[FoamType]],$CB$1:$CC$25,2,FALSE),0)</f>
        <v>1</v>
      </c>
      <c r="K1064" s="3">
        <v>100</v>
      </c>
      <c r="L1064" s="3">
        <v>50</v>
      </c>
      <c r="M1064" s="3">
        <v>2</v>
      </c>
      <c r="Q1064" s="15" t="s">
        <v>40</v>
      </c>
      <c r="R1064" s="3">
        <v>600</v>
      </c>
      <c r="S1064" s="3">
        <v>2.2000000000000002</v>
      </c>
      <c r="T1064" s="3">
        <f t="shared" si="146"/>
        <v>6.6000000000000005</v>
      </c>
      <c r="U1064" s="4">
        <v>6</v>
      </c>
      <c r="X1064" s="4">
        <f>IFERROR(   Table1[[#This Row],[البلوكات /م3]]+Table1[[#This Row],[البواقى
 المنصرفه
/م3]]-Table1[[#This Row],[البواقى
/م3]],0)</f>
        <v>0</v>
      </c>
      <c r="Y1064" s="21">
        <f t="shared" si="141"/>
        <v>0</v>
      </c>
      <c r="AB1064" s="15"/>
      <c r="AD1064" s="9">
        <f>IFERROR((Table1[[#This Row],[إجمالى الإستهلاك
/م3]]-Table1[[#This Row],[الكمية 
المنتجة
/م3
 ]]),0)</f>
        <v>-6</v>
      </c>
      <c r="AE1064" s="29">
        <f>IFERROR((Table1[[#This Row],[الهالك
/م3]]/Table1[[#This Row],[إجمالى الإستهلاك
/م3]]),0)</f>
        <v>0</v>
      </c>
      <c r="AG1064" s="5">
        <f>IFERROR((Table1[[#This Row],[عدد
البلوكات]]*0.12),"")</f>
        <v>0</v>
      </c>
      <c r="AH106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</v>
      </c>
      <c r="AJ1064" s="59">
        <f>IFERROR(Table1[[#This Row],[Plan Hour]]/Table1[[#This Row],[ساعات
العمل
الفعلية]],0)</f>
        <v>0</v>
      </c>
      <c r="AK1064" s="1">
        <f>IFERROR((Table1[[#This Row],[الكمية 
الفعلية
/م3]]-Table1[[#This Row],[الكمية 
المنتجة
/م3
 ]]),"")</f>
        <v>0.60000000000000053</v>
      </c>
      <c r="AU1064" s="18"/>
      <c r="AV1064" s="18"/>
      <c r="AW1064" s="1"/>
      <c r="AX1064" s="1"/>
      <c r="AY1064" s="1"/>
      <c r="AZ1064" s="1"/>
      <c r="BA1064" s="1"/>
      <c r="BB1064" s="1" t="e">
        <f t="shared" si="142"/>
        <v>#DIV/0!</v>
      </c>
      <c r="BC1064" s="1"/>
      <c r="BD1064" s="1" t="e">
        <f t="shared" si="144"/>
        <v>#DIV/0!</v>
      </c>
      <c r="BE1064" s="1"/>
      <c r="BF1064" s="33">
        <f t="shared" si="143"/>
        <v>0</v>
      </c>
      <c r="BG1064" s="11" t="e">
        <f t="shared" si="145"/>
        <v>#DIV/0!</v>
      </c>
      <c r="CB1064"/>
      <c r="CC1064"/>
      <c r="CD1064"/>
      <c r="CE1064" s="83"/>
      <c r="CF1064"/>
      <c r="CG1064"/>
      <c r="CH1064"/>
      <c r="CI1064"/>
      <c r="CJ1064"/>
      <c r="CK1064"/>
      <c r="CL1064"/>
      <c r="CM1064"/>
      <c r="CN1064"/>
      <c r="CO1064"/>
      <c r="CP1064"/>
    </row>
    <row r="1065" spans="1:94" ht="22.5" customHeight="1">
      <c r="A1065" s="22">
        <v>44265</v>
      </c>
      <c r="B1065" s="3" t="str">
        <f>TEXT(Table1[[#This Row],[Date]],"dddd")</f>
        <v>الأربعاء</v>
      </c>
      <c r="C1065" s="3">
        <f>WEEKNUM(Table1[[#This Row],[Date]],16)</f>
        <v>11</v>
      </c>
      <c r="D1065" s="3" t="str">
        <f>TEXT(Table1[[#This Row],[Date]],"mmmm")</f>
        <v>مارس</v>
      </c>
      <c r="E1065" s="3" t="str">
        <f>TEXT(Table1[[#This Row],[Date]],"yyyy")</f>
        <v>2021</v>
      </c>
      <c r="F1065" s="3" t="s">
        <v>9</v>
      </c>
      <c r="G1065" s="3">
        <v>1104</v>
      </c>
      <c r="H1065" s="5" t="s">
        <v>248</v>
      </c>
      <c r="I1065" s="3" t="s">
        <v>91</v>
      </c>
      <c r="J1065" s="3">
        <f>IFERROR(VLOOKUP(Table1[[#This Row],[FoamType]],$CB$1:$CC$25,2,FALSE),0)</f>
        <v>1</v>
      </c>
      <c r="K1065" s="3">
        <v>100</v>
      </c>
      <c r="L1065" s="3">
        <v>50</v>
      </c>
      <c r="M1065" s="3">
        <v>2</v>
      </c>
      <c r="Q1065" s="15" t="s">
        <v>6</v>
      </c>
      <c r="R1065" s="3">
        <v>300</v>
      </c>
      <c r="S1065" s="3">
        <v>2.1</v>
      </c>
      <c r="T1065" s="3">
        <f t="shared" si="146"/>
        <v>3.15</v>
      </c>
      <c r="U1065" s="4">
        <v>3</v>
      </c>
      <c r="X1065" s="4">
        <f>IFERROR(   Table1[[#This Row],[البلوكات /م3]]+Table1[[#This Row],[البواقى
 المنصرفه
/م3]]-Table1[[#This Row],[البواقى
/م3]],0)</f>
        <v>0</v>
      </c>
      <c r="Y1065" s="21">
        <f t="shared" si="141"/>
        <v>0</v>
      </c>
      <c r="AB1065" s="15"/>
      <c r="AD1065" s="9">
        <f>IFERROR((Table1[[#This Row],[إجمالى الإستهلاك
/م3]]-Table1[[#This Row],[الكمية 
المنتجة
/م3
 ]]),0)</f>
        <v>-3</v>
      </c>
      <c r="AE1065" s="29">
        <f>IFERROR((Table1[[#This Row],[الهالك
/م3]]/Table1[[#This Row],[إجمالى الإستهلاك
/م3]]),0)</f>
        <v>0</v>
      </c>
      <c r="AG1065" s="5">
        <f>IFERROR((Table1[[#This Row],[عدد
البلوكات]]*0.12),"")</f>
        <v>0</v>
      </c>
      <c r="AH106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</v>
      </c>
      <c r="AJ1065" s="59">
        <f>IFERROR(Table1[[#This Row],[Plan Hour]]/Table1[[#This Row],[ساعات
العمل
الفعلية]],0)</f>
        <v>0</v>
      </c>
      <c r="AK1065" s="1">
        <f>IFERROR((Table1[[#This Row],[الكمية 
الفعلية
/م3]]-Table1[[#This Row],[الكمية 
المنتجة
/م3
 ]]),"")</f>
        <v>0.14999999999999991</v>
      </c>
      <c r="AU1065" s="18"/>
      <c r="AV1065" s="18"/>
      <c r="AW1065" s="1"/>
      <c r="AX1065" s="1"/>
      <c r="AY1065" s="1"/>
      <c r="AZ1065" s="1"/>
      <c r="BA1065" s="1"/>
      <c r="BB1065" s="1" t="e">
        <f t="shared" si="142"/>
        <v>#DIV/0!</v>
      </c>
      <c r="BC1065" s="1"/>
      <c r="BD1065" s="1" t="e">
        <f t="shared" si="144"/>
        <v>#DIV/0!</v>
      </c>
      <c r="BE1065" s="1"/>
      <c r="BF1065" s="33">
        <f t="shared" si="143"/>
        <v>0</v>
      </c>
      <c r="BG1065" s="11" t="e">
        <f t="shared" si="145"/>
        <v>#DIV/0!</v>
      </c>
      <c r="CB1065"/>
      <c r="CC1065"/>
      <c r="CD1065"/>
      <c r="CE1065" s="83"/>
      <c r="CF1065"/>
      <c r="CG1065"/>
      <c r="CH1065"/>
      <c r="CI1065"/>
      <c r="CJ1065"/>
      <c r="CK1065"/>
      <c r="CL1065"/>
      <c r="CM1065"/>
      <c r="CN1065"/>
      <c r="CO1065"/>
      <c r="CP1065"/>
    </row>
    <row r="1066" spans="1:94" ht="22.5" customHeight="1">
      <c r="A1066" s="22">
        <v>44265</v>
      </c>
      <c r="B1066" s="3" t="str">
        <f>TEXT(Table1[[#This Row],[Date]],"dddd")</f>
        <v>الأربعاء</v>
      </c>
      <c r="C1066" s="3">
        <f>WEEKNUM(Table1[[#This Row],[Date]],16)</f>
        <v>11</v>
      </c>
      <c r="D1066" s="3" t="str">
        <f>TEXT(Table1[[#This Row],[Date]],"mmmm")</f>
        <v>مارس</v>
      </c>
      <c r="E1066" s="3" t="str">
        <f>TEXT(Table1[[#This Row],[Date]],"yyyy")</f>
        <v>2021</v>
      </c>
      <c r="F1066" s="3" t="s">
        <v>9</v>
      </c>
      <c r="G1066" s="3">
        <v>1104</v>
      </c>
      <c r="H1066" s="5" t="s">
        <v>248</v>
      </c>
      <c r="I1066" s="3" t="s">
        <v>91</v>
      </c>
      <c r="J1066" s="3">
        <f>IFERROR(VLOOKUP(Table1[[#This Row],[FoamType]],$CB$1:$CC$25,2,FALSE),0)</f>
        <v>1</v>
      </c>
      <c r="K1066" s="3">
        <v>100</v>
      </c>
      <c r="L1066" s="3">
        <v>50</v>
      </c>
      <c r="M1066" s="3">
        <v>5</v>
      </c>
      <c r="Q1066" s="15" t="s">
        <v>40</v>
      </c>
      <c r="R1066" s="3">
        <v>10</v>
      </c>
      <c r="S1066" s="3">
        <v>5.2</v>
      </c>
      <c r="T1066" s="3">
        <f t="shared" si="146"/>
        <v>0.26</v>
      </c>
      <c r="U1066" s="4">
        <v>0.25</v>
      </c>
      <c r="X1066" s="4">
        <f>IFERROR(   Table1[[#This Row],[البلوكات /م3]]+Table1[[#This Row],[البواقى
 المنصرفه
/م3]]-Table1[[#This Row],[البواقى
/م3]],0)</f>
        <v>0</v>
      </c>
      <c r="Y1066" s="21">
        <f t="shared" si="141"/>
        <v>0</v>
      </c>
      <c r="AB1066" s="15"/>
      <c r="AD1066" s="9">
        <f>IFERROR((Table1[[#This Row],[إجمالى الإستهلاك
/م3]]-Table1[[#This Row],[الكمية 
المنتجة
/م3
 ]]),0)</f>
        <v>-0.25</v>
      </c>
      <c r="AE1066" s="29">
        <f>IFERROR((Table1[[#This Row],[الهالك
/م3]]/Table1[[#This Row],[إجمالى الإستهلاك
/م3]]),0)</f>
        <v>0</v>
      </c>
      <c r="AG1066" s="5">
        <f>IFERROR((Table1[[#This Row],[عدد
البلوكات]]*0.12),"")</f>
        <v>0</v>
      </c>
      <c r="AH106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0.25</v>
      </c>
      <c r="AJ1066" s="59">
        <f>IFERROR(Table1[[#This Row],[Plan Hour]]/Table1[[#This Row],[ساعات
العمل
الفعلية]],0)</f>
        <v>0</v>
      </c>
      <c r="AK1066" s="1">
        <f>IFERROR((Table1[[#This Row],[الكمية 
الفعلية
/م3]]-Table1[[#This Row],[الكمية 
المنتجة
/م3
 ]]),"")</f>
        <v>1.0000000000000009E-2</v>
      </c>
      <c r="AU1066" s="18"/>
      <c r="AV1066" s="18"/>
      <c r="AW1066" s="1"/>
      <c r="AX1066" s="1"/>
      <c r="AY1066" s="1"/>
      <c r="AZ1066" s="1"/>
      <c r="BA1066" s="1"/>
      <c r="BB1066" s="1" t="e">
        <f t="shared" si="142"/>
        <v>#DIV/0!</v>
      </c>
      <c r="BC1066" s="1"/>
      <c r="BD1066" s="1" t="e">
        <f t="shared" si="144"/>
        <v>#DIV/0!</v>
      </c>
      <c r="BE1066" s="1"/>
      <c r="BF1066" s="33">
        <f t="shared" si="143"/>
        <v>0</v>
      </c>
      <c r="BG1066" s="11" t="e">
        <f t="shared" si="145"/>
        <v>#DIV/0!</v>
      </c>
      <c r="CB1066"/>
      <c r="CC1066"/>
      <c r="CD1066"/>
      <c r="CE1066" s="83"/>
      <c r="CF1066"/>
      <c r="CG1066"/>
      <c r="CH1066"/>
      <c r="CI1066"/>
      <c r="CJ1066"/>
      <c r="CK1066"/>
      <c r="CL1066"/>
      <c r="CM1066"/>
      <c r="CN1066"/>
      <c r="CO1066"/>
      <c r="CP1066"/>
    </row>
    <row r="1067" spans="1:94" ht="22.5" customHeight="1">
      <c r="A1067" s="22">
        <v>44265</v>
      </c>
      <c r="B1067" s="3" t="str">
        <f>TEXT(Table1[[#This Row],[Date]],"dddd")</f>
        <v>الأربعاء</v>
      </c>
      <c r="C1067" s="3">
        <f>WEEKNUM(Table1[[#This Row],[Date]],16)</f>
        <v>11</v>
      </c>
      <c r="D1067" s="3" t="str">
        <f>TEXT(Table1[[#This Row],[Date]],"mmmm")</f>
        <v>مارس</v>
      </c>
      <c r="E1067" s="3" t="str">
        <f>TEXT(Table1[[#This Row],[Date]],"yyyy")</f>
        <v>2021</v>
      </c>
      <c r="F1067" s="3" t="s">
        <v>9</v>
      </c>
      <c r="G1067" s="3">
        <v>1104</v>
      </c>
      <c r="H1067" s="5" t="s">
        <v>248</v>
      </c>
      <c r="I1067" s="3" t="s">
        <v>91</v>
      </c>
      <c r="J1067" s="3">
        <f>IFERROR(VLOOKUP(Table1[[#This Row],[FoamType]],$CB$1:$CC$25,2,FALSE),0)</f>
        <v>1</v>
      </c>
      <c r="K1067" s="3">
        <v>100</v>
      </c>
      <c r="L1067" s="3">
        <v>50</v>
      </c>
      <c r="M1067" s="3">
        <v>4</v>
      </c>
      <c r="Q1067" s="15" t="s">
        <v>40</v>
      </c>
      <c r="R1067" s="3">
        <v>37</v>
      </c>
      <c r="S1067" s="3">
        <v>4.2</v>
      </c>
      <c r="T1067" s="3">
        <f t="shared" si="146"/>
        <v>0.77700000000000002</v>
      </c>
      <c r="U1067" s="4">
        <v>0.75</v>
      </c>
      <c r="X1067" s="4">
        <f>IFERROR(   Table1[[#This Row],[البلوكات /م3]]+Table1[[#This Row],[البواقى
 المنصرفه
/م3]]-Table1[[#This Row],[البواقى
/م3]],0)</f>
        <v>0</v>
      </c>
      <c r="Y1067" s="21">
        <f t="shared" si="141"/>
        <v>0</v>
      </c>
      <c r="AB1067" s="15"/>
      <c r="AD1067" s="9">
        <f>IFERROR((Table1[[#This Row],[إجمالى الإستهلاك
/م3]]-Table1[[#This Row],[الكمية 
المنتجة
/م3
 ]]),0)</f>
        <v>-0.75</v>
      </c>
      <c r="AE1067" s="29">
        <f>IFERROR((Table1[[#This Row],[الهالك
/م3]]/Table1[[#This Row],[إجمالى الإستهلاك
/م3]]),0)</f>
        <v>0</v>
      </c>
      <c r="AG1067" s="5">
        <f>IFERROR((Table1[[#This Row],[عدد
البلوكات]]*0.12),"")</f>
        <v>0</v>
      </c>
      <c r="AH106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0.75</v>
      </c>
      <c r="AJ1067" s="59">
        <f>IFERROR(Table1[[#This Row],[Plan Hour]]/Table1[[#This Row],[ساعات
العمل
الفعلية]],0)</f>
        <v>0</v>
      </c>
      <c r="AK1067" s="1">
        <f>IFERROR((Table1[[#This Row],[الكمية 
الفعلية
/م3]]-Table1[[#This Row],[الكمية 
المنتجة
/م3
 ]]),"")</f>
        <v>2.7000000000000024E-2</v>
      </c>
      <c r="AU1067" s="18"/>
      <c r="AV1067" s="18"/>
      <c r="AW1067" s="1"/>
      <c r="AX1067" s="1"/>
      <c r="AY1067" s="1"/>
      <c r="AZ1067" s="1"/>
      <c r="BA1067" s="1"/>
      <c r="BB1067" s="1" t="e">
        <f t="shared" si="142"/>
        <v>#DIV/0!</v>
      </c>
      <c r="BC1067" s="1"/>
      <c r="BD1067" s="1" t="e">
        <f t="shared" si="144"/>
        <v>#DIV/0!</v>
      </c>
      <c r="BE1067" s="1"/>
      <c r="BF1067" s="33">
        <f t="shared" si="143"/>
        <v>0</v>
      </c>
      <c r="BG1067" s="11" t="e">
        <f t="shared" si="145"/>
        <v>#DIV/0!</v>
      </c>
      <c r="CB1067"/>
      <c r="CC1067"/>
      <c r="CD1067"/>
      <c r="CE1067" s="83"/>
      <c r="CF1067"/>
      <c r="CG1067"/>
      <c r="CH1067"/>
      <c r="CI1067"/>
      <c r="CJ1067"/>
      <c r="CK1067"/>
      <c r="CL1067"/>
      <c r="CM1067"/>
      <c r="CN1067"/>
      <c r="CO1067"/>
      <c r="CP1067"/>
    </row>
    <row r="1068" spans="1:94" ht="22.5" customHeight="1">
      <c r="A1068" s="22">
        <v>44265</v>
      </c>
      <c r="B1068" s="3" t="str">
        <f>TEXT(Table1[[#This Row],[Date]],"dddd")</f>
        <v>الأربعاء</v>
      </c>
      <c r="C1068" s="3">
        <f>WEEKNUM(Table1[[#This Row],[Date]],16)</f>
        <v>11</v>
      </c>
      <c r="D1068" s="3" t="str">
        <f>TEXT(Table1[[#This Row],[Date]],"mmmm")</f>
        <v>مارس</v>
      </c>
      <c r="E1068" s="3" t="str">
        <f>TEXT(Table1[[#This Row],[Date]],"yyyy")</f>
        <v>2021</v>
      </c>
      <c r="F1068" s="3" t="s">
        <v>9</v>
      </c>
      <c r="G1068" s="3">
        <v>948</v>
      </c>
      <c r="H1068" s="5" t="s">
        <v>67</v>
      </c>
      <c r="I1068" s="3" t="s">
        <v>91</v>
      </c>
      <c r="J1068" s="3">
        <f>IFERROR(VLOOKUP(Table1[[#This Row],[FoamType]],$CB$1:$CC$25,2,FALSE),0)</f>
        <v>1</v>
      </c>
      <c r="K1068" s="3">
        <v>120</v>
      </c>
      <c r="L1068" s="3">
        <v>25</v>
      </c>
      <c r="M1068" s="3">
        <v>10</v>
      </c>
      <c r="Q1068" s="15" t="s">
        <v>44</v>
      </c>
      <c r="R1068" s="3">
        <v>130</v>
      </c>
      <c r="S1068" s="3">
        <v>10.1</v>
      </c>
      <c r="T1068" s="3">
        <f t="shared" si="146"/>
        <v>3.9390000000000001</v>
      </c>
      <c r="U1068" s="4">
        <f t="shared" si="147"/>
        <v>3.9</v>
      </c>
      <c r="W1068" s="4" t="s">
        <v>44</v>
      </c>
      <c r="X1068" s="4">
        <f>IFERROR(   Table1[[#This Row],[البلوكات /م3]]+Table1[[#This Row],[البواقى
 المنصرفه
/م3]]-Table1[[#This Row],[البواقى
/م3]],0)</f>
        <v>4.88</v>
      </c>
      <c r="Y1068" s="21">
        <f t="shared" si="141"/>
        <v>7.32</v>
      </c>
      <c r="Z1068" s="3">
        <v>1</v>
      </c>
      <c r="AA1068" s="12">
        <v>2</v>
      </c>
      <c r="AB1068" s="15" t="s">
        <v>44</v>
      </c>
      <c r="AC1068" s="20">
        <v>4.4400000000000004</v>
      </c>
      <c r="AD1068" s="9">
        <f>IFERROR((Table1[[#This Row],[إجمالى الإستهلاك
/م3]]-Table1[[#This Row],[الكمية 
المنتجة
/م3
 ]]),0)</f>
        <v>0.98</v>
      </c>
      <c r="AE1068" s="29">
        <f>IFERROR((Table1[[#This Row],[الهالك
/م3]]/Table1[[#This Row],[إجمالى الإستهلاك
/م3]]),0)</f>
        <v>0.20081967213114754</v>
      </c>
      <c r="AG1068" s="5">
        <f>IFERROR((Table1[[#This Row],[عدد
البلوكات]]*0.12),"")</f>
        <v>0.12</v>
      </c>
      <c r="AH106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3.9</v>
      </c>
      <c r="AJ1068" s="59">
        <f>IFERROR(Table1[[#This Row],[Plan Hour]]/Table1[[#This Row],[ساعات
العمل
الفعلية]],0)</f>
        <v>0</v>
      </c>
      <c r="AK1068" s="1">
        <f>IFERROR((Table1[[#This Row],[الكمية 
الفعلية
/م3]]-Table1[[#This Row],[الكمية 
المنتجة
/م3
 ]]),"")</f>
        <v>3.9000000000000146E-2</v>
      </c>
      <c r="AU1068" s="18"/>
      <c r="AV1068" s="18"/>
      <c r="AW1068" s="1"/>
      <c r="AX1068" s="1"/>
      <c r="AY1068" s="1"/>
      <c r="AZ1068" s="1"/>
      <c r="BA1068" s="1"/>
      <c r="BB1068" s="1" t="e">
        <f t="shared" si="142"/>
        <v>#DIV/0!</v>
      </c>
      <c r="BC1068" s="1"/>
      <c r="BD1068" s="1" t="e">
        <f t="shared" si="144"/>
        <v>#DIV/0!</v>
      </c>
      <c r="BE1068" s="1"/>
      <c r="BF1068" s="33">
        <f t="shared" si="143"/>
        <v>0</v>
      </c>
      <c r="BG1068" s="11" t="e">
        <f t="shared" si="145"/>
        <v>#DIV/0!</v>
      </c>
      <c r="CB1068"/>
      <c r="CC1068"/>
      <c r="CD1068"/>
      <c r="CE1068" s="83"/>
      <c r="CF1068"/>
      <c r="CG1068"/>
      <c r="CH1068"/>
      <c r="CI1068"/>
      <c r="CJ1068"/>
      <c r="CK1068"/>
      <c r="CL1068"/>
      <c r="CM1068"/>
      <c r="CN1068"/>
      <c r="CO1068"/>
      <c r="CP1068"/>
    </row>
    <row r="1069" spans="1:94" ht="22.5" customHeight="1">
      <c r="A1069" s="22">
        <v>44265</v>
      </c>
      <c r="B1069" s="3" t="str">
        <f>TEXT(Table1[[#This Row],[Date]],"dddd")</f>
        <v>الأربعاء</v>
      </c>
      <c r="C1069" s="3">
        <f>WEEKNUM(Table1[[#This Row],[Date]],16)</f>
        <v>11</v>
      </c>
      <c r="D1069" s="3" t="str">
        <f>TEXT(Table1[[#This Row],[Date]],"mmmm")</f>
        <v>مارس</v>
      </c>
      <c r="E1069" s="3" t="str">
        <f>TEXT(Table1[[#This Row],[Date]],"yyyy")</f>
        <v>2021</v>
      </c>
      <c r="F1069" s="3" t="s">
        <v>9</v>
      </c>
      <c r="G1069" s="3">
        <v>1052</v>
      </c>
      <c r="H1069" s="5" t="s">
        <v>47</v>
      </c>
      <c r="I1069" s="3" t="s">
        <v>96</v>
      </c>
      <c r="J1069" s="3">
        <f>IFERROR(VLOOKUP(Table1[[#This Row],[FoamType]],$CB$1:$CC$25,2,FALSE),0)</f>
        <v>200</v>
      </c>
      <c r="K1069" s="3">
        <v>42</v>
      </c>
      <c r="L1069" s="3">
        <v>34</v>
      </c>
      <c r="M1069" s="3">
        <v>3.5</v>
      </c>
      <c r="Q1069" s="15">
        <v>12</v>
      </c>
      <c r="R1069" s="3">
        <v>500</v>
      </c>
      <c r="S1069" s="3">
        <v>3.7</v>
      </c>
      <c r="T1069" s="3">
        <f t="shared" si="146"/>
        <v>2.6417999999999999</v>
      </c>
      <c r="U1069" s="4">
        <f t="shared" si="147"/>
        <v>2.4990000000000001</v>
      </c>
      <c r="W1069" s="4">
        <v>12</v>
      </c>
      <c r="X1069" s="4">
        <f>IFERROR(   Table1[[#This Row],[البلوكات /م3]]+Table1[[#This Row],[البواقى
 المنصرفه
/م3]]-Table1[[#This Row],[البواقى
/م3]],0)</f>
        <v>21.14</v>
      </c>
      <c r="Y1069" s="21">
        <f t="shared" si="141"/>
        <v>21.96</v>
      </c>
      <c r="Z1069" s="3">
        <v>3</v>
      </c>
      <c r="AA1069" s="12">
        <v>1.46</v>
      </c>
      <c r="AB1069" s="15">
        <v>12</v>
      </c>
      <c r="AC1069" s="20">
        <v>2.2799999999999998</v>
      </c>
      <c r="AD1069" s="9">
        <f>IFERROR((Table1[[#This Row],[إجمالى الإستهلاك
/م3]]-Table1[[#This Row],[الكمية 
المنتجة
/م3
 ]]),0)</f>
        <v>18.641000000000002</v>
      </c>
      <c r="AE1069" s="29">
        <f>IFERROR((Table1[[#This Row],[الهالك
/م3]]/Table1[[#This Row],[إجمالى الإستهلاك
/م3]]),0)</f>
        <v>0.88178807947019877</v>
      </c>
      <c r="AG1069" s="5">
        <f>IFERROR((Table1[[#This Row],[عدد
البلوكات]]*0.12),"")</f>
        <v>0.36</v>
      </c>
      <c r="AH106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2.5</v>
      </c>
      <c r="AJ1069" s="59">
        <f>IFERROR(Table1[[#This Row],[Plan Hour]]/Table1[[#This Row],[ساعات
العمل
الفعلية]],0)</f>
        <v>0</v>
      </c>
      <c r="AK1069" s="1">
        <f>IFERROR((Table1[[#This Row],[الكمية 
الفعلية
/م3]]-Table1[[#This Row],[الكمية 
المنتجة
/م3
 ]]),"")</f>
        <v>0.14279999999999982</v>
      </c>
      <c r="AU1069" s="18"/>
      <c r="AV1069" s="18"/>
      <c r="AW1069" s="1"/>
      <c r="AX1069" s="1"/>
      <c r="AY1069" s="1"/>
      <c r="AZ1069" s="1"/>
      <c r="BA1069" s="1"/>
      <c r="BB1069" s="1" t="e">
        <f t="shared" si="142"/>
        <v>#DIV/0!</v>
      </c>
      <c r="BC1069" s="1"/>
      <c r="BD1069" s="1" t="e">
        <f t="shared" si="144"/>
        <v>#DIV/0!</v>
      </c>
      <c r="BE1069" s="1"/>
      <c r="BF1069" s="33">
        <f t="shared" si="143"/>
        <v>0</v>
      </c>
      <c r="BG1069" s="11" t="e">
        <f t="shared" si="145"/>
        <v>#DIV/0!</v>
      </c>
      <c r="CB1069"/>
      <c r="CC1069"/>
      <c r="CD1069"/>
      <c r="CE1069" s="83"/>
      <c r="CF1069"/>
      <c r="CG1069"/>
      <c r="CH1069"/>
      <c r="CI1069"/>
      <c r="CJ1069"/>
      <c r="CK1069"/>
      <c r="CL1069"/>
      <c r="CM1069"/>
      <c r="CN1069"/>
      <c r="CO1069"/>
      <c r="CP1069"/>
    </row>
    <row r="1070" spans="1:94" ht="22.5" customHeight="1">
      <c r="A1070" s="22">
        <v>44265</v>
      </c>
      <c r="B1070" s="3" t="str">
        <f>TEXT(Table1[[#This Row],[Date]],"dddd")</f>
        <v>الأربعاء</v>
      </c>
      <c r="C1070" s="3">
        <f>WEEKNUM(Table1[[#This Row],[Date]],16)</f>
        <v>11</v>
      </c>
      <c r="D1070" s="3" t="str">
        <f>TEXT(Table1[[#This Row],[Date]],"mmmm")</f>
        <v>مارس</v>
      </c>
      <c r="E1070" s="3" t="str">
        <f>TEXT(Table1[[#This Row],[Date]],"yyyy")</f>
        <v>2021</v>
      </c>
      <c r="F1070" s="3" t="s">
        <v>9</v>
      </c>
      <c r="G1070" s="3">
        <v>1052</v>
      </c>
      <c r="H1070" s="5" t="s">
        <v>47</v>
      </c>
      <c r="I1070" s="3" t="s">
        <v>96</v>
      </c>
      <c r="J1070" s="3">
        <f>IFERROR(VLOOKUP(Table1[[#This Row],[FoamType]],$CB$1:$CC$25,2,FALSE),0)</f>
        <v>200</v>
      </c>
      <c r="K1070" s="3">
        <v>40</v>
      </c>
      <c r="L1070" s="3">
        <v>35</v>
      </c>
      <c r="M1070" s="3">
        <v>8</v>
      </c>
      <c r="Q1070" s="15">
        <v>12</v>
      </c>
      <c r="R1070" s="3">
        <v>1000</v>
      </c>
      <c r="S1070" s="3">
        <v>8.1999999999999993</v>
      </c>
      <c r="T1070" s="3">
        <f t="shared" si="146"/>
        <v>11.479999999999999</v>
      </c>
      <c r="U1070" s="4">
        <f t="shared" si="147"/>
        <v>11.2</v>
      </c>
      <c r="X1070" s="4">
        <f>IFERROR(   Table1[[#This Row],[البلوكات /م3]]+Table1[[#This Row],[البواقى
 المنصرفه
/م3]]-Table1[[#This Row],[البواقى
/م3]],0)</f>
        <v>0</v>
      </c>
      <c r="Y1070" s="21">
        <f t="shared" si="141"/>
        <v>0</v>
      </c>
      <c r="AB1070" s="15"/>
      <c r="AD1070" s="9">
        <f>IFERROR((Table1[[#This Row],[إجمالى الإستهلاك
/م3]]-Table1[[#This Row],[الكمية 
المنتجة
/م3
 ]]),0)</f>
        <v>-11.2</v>
      </c>
      <c r="AE1070" s="29">
        <f>IFERROR((Table1[[#This Row],[الهالك
/م3]]/Table1[[#This Row],[إجمالى الإستهلاك
/م3]]),0)</f>
        <v>0</v>
      </c>
      <c r="AG1070" s="5">
        <f>IFERROR((Table1[[#This Row],[عدد
البلوكات]]*0.12),"")</f>
        <v>0</v>
      </c>
      <c r="AH107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070" s="59">
        <f>IFERROR(Table1[[#This Row],[Plan Hour]]/Table1[[#This Row],[ساعات
العمل
الفعلية]],0)</f>
        <v>0</v>
      </c>
      <c r="AK1070" s="1">
        <f>IFERROR((Table1[[#This Row],[الكمية 
الفعلية
/م3]]-Table1[[#This Row],[الكمية 
المنتجة
/م3
 ]]),"")</f>
        <v>0.27999999999999936</v>
      </c>
      <c r="AU1070" s="18"/>
      <c r="AV1070" s="18"/>
      <c r="AW1070" s="1"/>
      <c r="AX1070" s="1"/>
      <c r="AY1070" s="1"/>
      <c r="AZ1070" s="1"/>
      <c r="BA1070" s="1"/>
      <c r="BB1070" s="1" t="e">
        <f t="shared" si="142"/>
        <v>#DIV/0!</v>
      </c>
      <c r="BC1070" s="1"/>
      <c r="BD1070" s="1" t="e">
        <f t="shared" si="144"/>
        <v>#DIV/0!</v>
      </c>
      <c r="BE1070" s="1"/>
      <c r="BF1070" s="33">
        <f t="shared" si="143"/>
        <v>0</v>
      </c>
      <c r="BG1070" s="11" t="e">
        <f t="shared" si="145"/>
        <v>#DIV/0!</v>
      </c>
      <c r="CB1070"/>
      <c r="CC1070"/>
      <c r="CD1070"/>
      <c r="CE1070" s="83"/>
      <c r="CF1070"/>
      <c r="CG1070"/>
      <c r="CH1070"/>
      <c r="CI1070"/>
      <c r="CJ1070"/>
      <c r="CK1070"/>
      <c r="CL1070"/>
      <c r="CM1070"/>
      <c r="CN1070"/>
      <c r="CO1070"/>
      <c r="CP1070"/>
    </row>
    <row r="1071" spans="1:94" ht="22.5" customHeight="1">
      <c r="A1071" s="22">
        <v>44265</v>
      </c>
      <c r="B1071" s="3" t="str">
        <f>TEXT(Table1[[#This Row],[Date]],"dddd")</f>
        <v>الأربعاء</v>
      </c>
      <c r="C1071" s="3">
        <f>WEEKNUM(Table1[[#This Row],[Date]],16)</f>
        <v>11</v>
      </c>
      <c r="D1071" s="3" t="str">
        <f>TEXT(Table1[[#This Row],[Date]],"mmmm")</f>
        <v>مارس</v>
      </c>
      <c r="E1071" s="3" t="str">
        <f>TEXT(Table1[[#This Row],[Date]],"yyyy")</f>
        <v>2021</v>
      </c>
      <c r="F1071" s="3" t="s">
        <v>9</v>
      </c>
      <c r="G1071" s="3">
        <v>1095</v>
      </c>
      <c r="H1071" s="5" t="s">
        <v>25</v>
      </c>
      <c r="I1071" s="3" t="s">
        <v>96</v>
      </c>
      <c r="J1071" s="3">
        <f>IFERROR(VLOOKUP(Table1[[#This Row],[FoamType]],$CB$1:$CC$25,2,FALSE),0)</f>
        <v>200</v>
      </c>
      <c r="K1071" s="3">
        <v>116</v>
      </c>
      <c r="L1071" s="3">
        <v>10</v>
      </c>
      <c r="M1071" s="3">
        <v>4</v>
      </c>
      <c r="Q1071" s="15" t="s">
        <v>5</v>
      </c>
      <c r="R1071" s="3">
        <v>50</v>
      </c>
      <c r="S1071" s="3">
        <v>4.0999999999999996</v>
      </c>
      <c r="T1071" s="3">
        <f t="shared" si="146"/>
        <v>0.23779999999999998</v>
      </c>
      <c r="U1071" s="4">
        <f t="shared" si="147"/>
        <v>0.23200000000000001</v>
      </c>
      <c r="X1071" s="4">
        <f>IFERROR(   Table1[[#This Row],[البلوكات /م3]]+Table1[[#This Row],[البواقى
 المنصرفه
/م3]]-Table1[[#This Row],[البواقى
/م3]],0)</f>
        <v>1.6</v>
      </c>
      <c r="Y1071" s="21">
        <f t="shared" si="141"/>
        <v>0</v>
      </c>
      <c r="Z1071" s="3">
        <v>0</v>
      </c>
      <c r="AA1071" s="12">
        <v>1.6</v>
      </c>
      <c r="AB1071" s="15">
        <v>20</v>
      </c>
      <c r="AC1071" s="20">
        <v>0</v>
      </c>
      <c r="AD1071" s="9">
        <f>IFERROR((Table1[[#This Row],[إجمالى الإستهلاك
/م3]]-Table1[[#This Row],[الكمية 
المنتجة
/م3
 ]]),0)</f>
        <v>1.3680000000000001</v>
      </c>
      <c r="AE1071" s="29">
        <f>IFERROR((Table1[[#This Row],[الهالك
/م3]]/Table1[[#This Row],[إجمالى الإستهلاك
/م3]]),0)</f>
        <v>0.85499999999999998</v>
      </c>
      <c r="AG1071" s="5">
        <f>IFERROR((Table1[[#This Row],[عدد
البلوكات]]*0.12),"")</f>
        <v>0</v>
      </c>
      <c r="AH107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0.25</v>
      </c>
      <c r="AJ1071" s="59">
        <f>IFERROR(Table1[[#This Row],[Plan Hour]]/Table1[[#This Row],[ساعات
العمل
الفعلية]],0)</f>
        <v>0</v>
      </c>
      <c r="AK1071" s="1">
        <f>IFERROR((Table1[[#This Row],[الكمية 
الفعلية
/م3]]-Table1[[#This Row],[الكمية 
المنتجة
/م3
 ]]),"")</f>
        <v>5.7999999999999718E-3</v>
      </c>
      <c r="AU1071" s="18"/>
      <c r="AV1071" s="18"/>
      <c r="AW1071" s="1"/>
      <c r="AX1071" s="1"/>
      <c r="AY1071" s="1"/>
      <c r="AZ1071" s="1"/>
      <c r="BA1071" s="1"/>
      <c r="BB1071" s="1" t="e">
        <f t="shared" si="142"/>
        <v>#DIV/0!</v>
      </c>
      <c r="BC1071" s="1"/>
      <c r="BD1071" s="1" t="e">
        <f t="shared" si="144"/>
        <v>#DIV/0!</v>
      </c>
      <c r="BE1071" s="1"/>
      <c r="BF1071" s="33">
        <f t="shared" si="143"/>
        <v>0</v>
      </c>
      <c r="BG1071" s="11" t="e">
        <f t="shared" si="145"/>
        <v>#DIV/0!</v>
      </c>
      <c r="CB1071"/>
      <c r="CC1071"/>
      <c r="CD1071"/>
      <c r="CE1071" s="83"/>
      <c r="CF1071"/>
      <c r="CG1071"/>
      <c r="CH1071"/>
      <c r="CI1071"/>
      <c r="CJ1071"/>
      <c r="CK1071"/>
      <c r="CL1071"/>
      <c r="CM1071"/>
      <c r="CN1071"/>
      <c r="CO1071"/>
      <c r="CP1071"/>
    </row>
    <row r="1072" spans="1:94" ht="22.5" customHeight="1">
      <c r="A1072" s="22">
        <v>44265</v>
      </c>
      <c r="B1072" s="3" t="str">
        <f>TEXT(Table1[[#This Row],[Date]],"dddd")</f>
        <v>الأربعاء</v>
      </c>
      <c r="C1072" s="3">
        <f>WEEKNUM(Table1[[#This Row],[Date]],16)</f>
        <v>11</v>
      </c>
      <c r="D1072" s="3" t="str">
        <f>TEXT(Table1[[#This Row],[Date]],"mmmm")</f>
        <v>مارس</v>
      </c>
      <c r="E1072" s="3" t="str">
        <f>TEXT(Table1[[#This Row],[Date]],"yyyy")</f>
        <v>2021</v>
      </c>
      <c r="F1072" s="3" t="s">
        <v>9</v>
      </c>
      <c r="G1072" s="3">
        <v>1061</v>
      </c>
      <c r="H1072" s="5" t="s">
        <v>242</v>
      </c>
      <c r="I1072" s="3" t="s">
        <v>255</v>
      </c>
      <c r="J1072" s="3">
        <f>IFERROR(VLOOKUP(Table1[[#This Row],[FoamType]],$CB$1:$CC$25,2,FALSE),0)</f>
        <v>3.6</v>
      </c>
      <c r="K1072" s="3">
        <v>75</v>
      </c>
      <c r="L1072" s="3">
        <v>75</v>
      </c>
      <c r="M1072" s="3">
        <v>49</v>
      </c>
      <c r="Q1072" s="15" t="s">
        <v>6</v>
      </c>
      <c r="R1072" s="3">
        <v>8</v>
      </c>
      <c r="S1072" s="3">
        <v>49</v>
      </c>
      <c r="T1072" s="3">
        <f t="shared" si="146"/>
        <v>2.2050000000000001</v>
      </c>
      <c r="U1072" s="4">
        <f t="shared" si="147"/>
        <v>2.2050000000000001</v>
      </c>
      <c r="X1072" s="4">
        <f>IFERROR(   Table1[[#This Row],[البلوكات /م3]]+Table1[[#This Row],[البواقى
 المنصرفه
/م3]]-Table1[[#This Row],[البواقى
/م3]],0)</f>
        <v>0</v>
      </c>
      <c r="Y1072" s="21">
        <f t="shared" si="141"/>
        <v>0</v>
      </c>
      <c r="AB1072" s="15"/>
      <c r="AD1072" s="9">
        <f>IFERROR((Table1[[#This Row],[إجمالى الإستهلاك
/م3]]-Table1[[#This Row],[الكمية 
المنتجة
/م3
 ]]),0)</f>
        <v>-2.2050000000000001</v>
      </c>
      <c r="AE1072" s="29">
        <f>IFERROR((Table1[[#This Row],[الهالك
/م3]]/Table1[[#This Row],[إجمالى الإستهلاك
/م3]]),0)</f>
        <v>0</v>
      </c>
      <c r="AG1072" s="5">
        <f>IFERROR((Table1[[#This Row],[عدد
البلوكات]]*0.12),"")</f>
        <v>0</v>
      </c>
      <c r="AH107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0.61250000000000004</v>
      </c>
      <c r="AJ1072" s="59">
        <f>IFERROR(Table1[[#This Row],[Plan Hour]]/Table1[[#This Row],[ساعات
العمل
الفعلية]],0)</f>
        <v>0</v>
      </c>
      <c r="AK1072" s="1">
        <f>IFERROR((Table1[[#This Row],[الكمية 
الفعلية
/م3]]-Table1[[#This Row],[الكمية 
المنتجة
/م3
 ]]),"")</f>
        <v>0</v>
      </c>
      <c r="AU1072" s="18"/>
      <c r="AV1072" s="18"/>
      <c r="AW1072" s="1"/>
      <c r="AX1072" s="1"/>
      <c r="AY1072" s="1"/>
      <c r="AZ1072" s="1"/>
      <c r="BA1072" s="1"/>
      <c r="BB1072" s="1" t="e">
        <f t="shared" si="142"/>
        <v>#DIV/0!</v>
      </c>
      <c r="BC1072" s="1"/>
      <c r="BD1072" s="1" t="e">
        <f t="shared" si="144"/>
        <v>#DIV/0!</v>
      </c>
      <c r="BE1072" s="1"/>
      <c r="BF1072" s="33">
        <f t="shared" si="143"/>
        <v>0</v>
      </c>
      <c r="BG1072" s="11" t="e">
        <f t="shared" si="145"/>
        <v>#DIV/0!</v>
      </c>
      <c r="CB1072"/>
      <c r="CC1072"/>
      <c r="CD1072"/>
      <c r="CE1072" s="83"/>
      <c r="CF1072"/>
      <c r="CG1072"/>
      <c r="CH1072"/>
      <c r="CI1072"/>
      <c r="CJ1072"/>
      <c r="CK1072"/>
      <c r="CL1072"/>
      <c r="CM1072"/>
      <c r="CN1072"/>
      <c r="CO1072"/>
      <c r="CP1072"/>
    </row>
    <row r="1073" spans="1:94" ht="22.5" customHeight="1">
      <c r="A1073" s="22">
        <v>44265</v>
      </c>
      <c r="B1073" s="3" t="str">
        <f>TEXT(Table1[[#This Row],[Date]],"dddd")</f>
        <v>الأربعاء</v>
      </c>
      <c r="C1073" s="3">
        <f>WEEKNUM(Table1[[#This Row],[Date]],16)</f>
        <v>11</v>
      </c>
      <c r="D1073" s="3" t="str">
        <f>TEXT(Table1[[#This Row],[Date]],"mmmm")</f>
        <v>مارس</v>
      </c>
      <c r="E1073" s="3" t="str">
        <f>TEXT(Table1[[#This Row],[Date]],"yyyy")</f>
        <v>2021</v>
      </c>
      <c r="F1073" s="3" t="s">
        <v>9</v>
      </c>
      <c r="G1073" s="3">
        <v>1127</v>
      </c>
      <c r="H1073" s="5" t="s">
        <v>247</v>
      </c>
      <c r="I1073" s="3" t="s">
        <v>92</v>
      </c>
      <c r="J1073" s="3">
        <f>IFERROR(VLOOKUP(Table1[[#This Row],[FoamType]],$CB$1:$CC$25,2,FALSE),0)</f>
        <v>0.6</v>
      </c>
      <c r="K1073" s="3">
        <v>40</v>
      </c>
      <c r="L1073" s="3">
        <v>40</v>
      </c>
      <c r="M1073" s="3">
        <v>30</v>
      </c>
      <c r="Q1073" s="15">
        <v>12</v>
      </c>
      <c r="R1073" s="3">
        <v>63</v>
      </c>
      <c r="S1073" s="3">
        <v>30</v>
      </c>
      <c r="T1073" s="3">
        <f t="shared" si="146"/>
        <v>3.024</v>
      </c>
      <c r="U1073" s="4">
        <v>3</v>
      </c>
      <c r="X1073" s="4">
        <f>IFERROR(   Table1[[#This Row],[البلوكات /م3]]+Table1[[#This Row],[البواقى
 المنصرفه
/م3]]-Table1[[#This Row],[البواقى
/م3]],0)</f>
        <v>4.05</v>
      </c>
      <c r="Y1073" s="21">
        <f t="shared" si="141"/>
        <v>0</v>
      </c>
      <c r="AA1073" s="12">
        <v>4.5</v>
      </c>
      <c r="AB1073" s="15">
        <v>12</v>
      </c>
      <c r="AC1073" s="20">
        <v>0.45</v>
      </c>
      <c r="AD1073" s="9">
        <f>IFERROR((Table1[[#This Row],[إجمالى الإستهلاك
/م3]]-Table1[[#This Row],[الكمية 
المنتجة
/م3
 ]]),0)</f>
        <v>1.0499999999999998</v>
      </c>
      <c r="AE1073" s="29">
        <f>IFERROR((Table1[[#This Row],[الهالك
/م3]]/Table1[[#This Row],[إجمالى الإستهلاك
/م3]]),0)</f>
        <v>0.25925925925925924</v>
      </c>
      <c r="AG1073" s="5">
        <f>IFERROR((Table1[[#This Row],[عدد
البلوكات]]*0.12),"")</f>
        <v>0</v>
      </c>
      <c r="AH107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073" s="59">
        <f>IFERROR(Table1[[#This Row],[Plan Hour]]/Table1[[#This Row],[ساعات
العمل
الفعلية]],0)</f>
        <v>0</v>
      </c>
      <c r="AK1073" s="1">
        <f>IFERROR((Table1[[#This Row],[الكمية 
الفعلية
/م3]]-Table1[[#This Row],[الكمية 
المنتجة
/م3
 ]]),"")</f>
        <v>2.4000000000000021E-2</v>
      </c>
      <c r="AU1073" s="18"/>
      <c r="AV1073" s="18"/>
      <c r="AW1073" s="1"/>
      <c r="AX1073" s="1"/>
      <c r="AY1073" s="1"/>
      <c r="AZ1073" s="1"/>
      <c r="BA1073" s="1"/>
      <c r="BB1073" s="1" t="e">
        <f t="shared" si="142"/>
        <v>#DIV/0!</v>
      </c>
      <c r="BC1073" s="1"/>
      <c r="BD1073" s="1" t="e">
        <f t="shared" si="144"/>
        <v>#DIV/0!</v>
      </c>
      <c r="BE1073" s="1"/>
      <c r="BF1073" s="33">
        <f t="shared" si="143"/>
        <v>0</v>
      </c>
      <c r="BG1073" s="11" t="e">
        <f t="shared" si="145"/>
        <v>#DIV/0!</v>
      </c>
      <c r="CB1073"/>
      <c r="CC1073"/>
      <c r="CD1073"/>
      <c r="CE1073" s="83"/>
      <c r="CF1073"/>
      <c r="CG1073"/>
      <c r="CH1073"/>
      <c r="CI1073"/>
      <c r="CJ1073"/>
      <c r="CK1073"/>
      <c r="CL1073"/>
      <c r="CM1073"/>
      <c r="CN1073"/>
      <c r="CO1073"/>
      <c r="CP1073"/>
    </row>
    <row r="1074" spans="1:94" ht="22.5" customHeight="1">
      <c r="A1074" s="22">
        <v>44265</v>
      </c>
      <c r="B1074" s="3" t="str">
        <f>TEXT(Table1[[#This Row],[Date]],"dddd")</f>
        <v>الأربعاء</v>
      </c>
      <c r="C1074" s="3">
        <f>WEEKNUM(Table1[[#This Row],[Date]],16)</f>
        <v>11</v>
      </c>
      <c r="D1074" s="3" t="str">
        <f>TEXT(Table1[[#This Row],[Date]],"mmmm")</f>
        <v>مارس</v>
      </c>
      <c r="E1074" s="3" t="str">
        <f>TEXT(Table1[[#This Row],[Date]],"yyyy")</f>
        <v>2021</v>
      </c>
      <c r="F1074" s="3" t="s">
        <v>9</v>
      </c>
      <c r="G1074" s="3">
        <v>3</v>
      </c>
      <c r="H1074" s="5" t="s">
        <v>47</v>
      </c>
      <c r="I1074" s="3" t="s">
        <v>92</v>
      </c>
      <c r="J1074" s="3">
        <f>IFERROR(VLOOKUP(Table1[[#This Row],[FoamType]],$CB$1:$CC$25,2,FALSE),0)</f>
        <v>0.6</v>
      </c>
      <c r="K1074" s="3">
        <v>30</v>
      </c>
      <c r="L1074" s="3">
        <v>7</v>
      </c>
      <c r="M1074" s="3">
        <v>7</v>
      </c>
      <c r="Q1074" s="15" t="s">
        <v>42</v>
      </c>
      <c r="R1074" s="3">
        <v>1470</v>
      </c>
      <c r="S1074" s="3">
        <v>7.1</v>
      </c>
      <c r="T1074" s="3">
        <f t="shared" si="146"/>
        <v>2.19177</v>
      </c>
      <c r="U1074" s="4">
        <f t="shared" si="147"/>
        <v>2.1608999999999998</v>
      </c>
      <c r="X1074" s="4">
        <f>IFERROR(   Table1[[#This Row],[البلوكات /م3]]+Table1[[#This Row],[البواقى
 المنصرفه
/م3]]-Table1[[#This Row],[البواقى
/م3]],0)</f>
        <v>2.1608999999999998</v>
      </c>
      <c r="Y1074" s="21">
        <f t="shared" si="141"/>
        <v>0</v>
      </c>
      <c r="AA1074" s="12">
        <v>2.1608999999999998</v>
      </c>
      <c r="AB1074" s="15" t="s">
        <v>42</v>
      </c>
      <c r="AC1074" s="20">
        <v>0</v>
      </c>
      <c r="AD1074" s="9">
        <f>IFERROR((Table1[[#This Row],[إجمالى الإستهلاك
/م3]]-Table1[[#This Row],[الكمية 
المنتجة
/م3
 ]]),0)</f>
        <v>0</v>
      </c>
      <c r="AE1074" s="29">
        <f>IFERROR((Table1[[#This Row],[الهالك
/م3]]/Table1[[#This Row],[إجمالى الإستهلاك
/م3]]),0)</f>
        <v>0</v>
      </c>
      <c r="AG1074" s="5">
        <f>IFERROR((Table1[[#This Row],[عدد
البلوكات]]*0.12),"")</f>
        <v>0</v>
      </c>
      <c r="AH107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3.6014999999999997</v>
      </c>
      <c r="AJ1074" s="59">
        <f>IFERROR(Table1[[#This Row],[Plan Hour]]/Table1[[#This Row],[ساعات
العمل
الفعلية]],0)</f>
        <v>0</v>
      </c>
      <c r="AK1074" s="1">
        <f>IFERROR((Table1[[#This Row],[الكمية 
الفعلية
/م3]]-Table1[[#This Row],[الكمية 
المنتجة
/م3
 ]]),"")</f>
        <v>3.0870000000000175E-2</v>
      </c>
      <c r="AU1074" s="18"/>
      <c r="AV1074" s="18"/>
      <c r="AW1074" s="1"/>
      <c r="AX1074" s="1"/>
      <c r="AY1074" s="1"/>
      <c r="AZ1074" s="1"/>
      <c r="BA1074" s="1"/>
      <c r="BB1074" s="1" t="e">
        <f t="shared" si="142"/>
        <v>#DIV/0!</v>
      </c>
      <c r="BC1074" s="1"/>
      <c r="BD1074" s="1" t="e">
        <f t="shared" si="144"/>
        <v>#DIV/0!</v>
      </c>
      <c r="BE1074" s="1"/>
      <c r="BF1074" s="33">
        <f t="shared" si="143"/>
        <v>0</v>
      </c>
      <c r="BG1074" s="11" t="e">
        <f t="shared" si="145"/>
        <v>#DIV/0!</v>
      </c>
      <c r="CB1074"/>
      <c r="CC1074"/>
      <c r="CD1074"/>
      <c r="CE1074" s="83"/>
      <c r="CF1074"/>
      <c r="CG1074"/>
      <c r="CH1074"/>
      <c r="CI1074"/>
      <c r="CJ1074"/>
      <c r="CK1074"/>
      <c r="CL1074"/>
      <c r="CM1074"/>
      <c r="CN1074"/>
      <c r="CO1074"/>
      <c r="CP1074"/>
    </row>
    <row r="1075" spans="1:94" ht="22.5" customHeight="1">
      <c r="A1075" s="22">
        <v>44265</v>
      </c>
      <c r="B1075" s="3" t="str">
        <f>TEXT(Table1[[#This Row],[Date]],"dddd")</f>
        <v>الأربعاء</v>
      </c>
      <c r="C1075" s="3">
        <f>WEEKNUM(Table1[[#This Row],[Date]],16)</f>
        <v>11</v>
      </c>
      <c r="D1075" s="3" t="str">
        <f>TEXT(Table1[[#This Row],[Date]],"mmmm")</f>
        <v>مارس</v>
      </c>
      <c r="E1075" s="3" t="str">
        <f>TEXT(Table1[[#This Row],[Date]],"yyyy")</f>
        <v>2021</v>
      </c>
      <c r="F1075" s="3" t="s">
        <v>9</v>
      </c>
      <c r="G1075" s="3">
        <v>3</v>
      </c>
      <c r="H1075" s="5" t="s">
        <v>47</v>
      </c>
      <c r="I1075" s="3" t="s">
        <v>92</v>
      </c>
      <c r="J1075" s="3">
        <f>IFERROR(VLOOKUP(Table1[[#This Row],[FoamType]],$CB$1:$CC$25,2,FALSE),0)</f>
        <v>0.6</v>
      </c>
      <c r="K1075" s="3">
        <v>60</v>
      </c>
      <c r="L1075" s="3">
        <v>7</v>
      </c>
      <c r="M1075" s="3">
        <v>7</v>
      </c>
      <c r="Q1075" s="15" t="s">
        <v>42</v>
      </c>
      <c r="R1075" s="3">
        <v>196</v>
      </c>
      <c r="S1075" s="3">
        <v>7.1</v>
      </c>
      <c r="T1075" s="3">
        <f t="shared" si="146"/>
        <v>0.58447199999999999</v>
      </c>
      <c r="U1075" s="4">
        <f t="shared" si="147"/>
        <v>0.57623999999999997</v>
      </c>
      <c r="X1075" s="4">
        <f>IFERROR(   Table1[[#This Row],[البلوكات /م3]]+Table1[[#This Row],[البواقى
 المنصرفه
/م3]]-Table1[[#This Row],[البواقى
/م3]],0)</f>
        <v>0.57623999999999997</v>
      </c>
      <c r="Y1075" s="21">
        <f t="shared" si="141"/>
        <v>0</v>
      </c>
      <c r="AA1075" s="12">
        <v>0.57623999999999997</v>
      </c>
      <c r="AB1075" s="15" t="s">
        <v>42</v>
      </c>
      <c r="AC1075" s="20">
        <v>0</v>
      </c>
      <c r="AD1075" s="9">
        <f>IFERROR((Table1[[#This Row],[إجمالى الإستهلاك
/م3]]-Table1[[#This Row],[الكمية 
المنتجة
/م3
 ]]),0)</f>
        <v>0</v>
      </c>
      <c r="AE1075" s="29">
        <f>IFERROR((Table1[[#This Row],[الهالك
/م3]]/Table1[[#This Row],[إجمالى الإستهلاك
/م3]]),0)</f>
        <v>0</v>
      </c>
      <c r="AG1075" s="5">
        <f>IFERROR((Table1[[#This Row],[عدد
البلوكات]]*0.12),"")</f>
        <v>0</v>
      </c>
      <c r="AH107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0.96040000000000003</v>
      </c>
      <c r="AJ1075" s="59">
        <f>IFERROR(Table1[[#This Row],[Plan Hour]]/Table1[[#This Row],[ساعات
العمل
الفعلية]],0)</f>
        <v>0</v>
      </c>
      <c r="AK1075" s="1">
        <f>IFERROR((Table1[[#This Row],[الكمية 
الفعلية
/م3]]-Table1[[#This Row],[الكمية 
المنتجة
/م3
 ]]),"")</f>
        <v>8.2320000000000171E-3</v>
      </c>
      <c r="AU1075" s="18"/>
      <c r="AV1075" s="18"/>
      <c r="AW1075" s="1"/>
      <c r="AX1075" s="1"/>
      <c r="AY1075" s="1"/>
      <c r="AZ1075" s="1"/>
      <c r="BA1075" s="1"/>
      <c r="BB1075" s="1" t="e">
        <f t="shared" si="142"/>
        <v>#DIV/0!</v>
      </c>
      <c r="BC1075" s="1"/>
      <c r="BD1075" s="1" t="e">
        <f t="shared" si="144"/>
        <v>#DIV/0!</v>
      </c>
      <c r="BE1075" s="1"/>
      <c r="BF1075" s="33">
        <f t="shared" si="143"/>
        <v>0</v>
      </c>
      <c r="BG1075" s="11" t="e">
        <f t="shared" si="145"/>
        <v>#DIV/0!</v>
      </c>
      <c r="CB1075"/>
      <c r="CC1075"/>
      <c r="CD1075"/>
      <c r="CE1075" s="83"/>
      <c r="CF1075"/>
      <c r="CG1075"/>
      <c r="CH1075"/>
      <c r="CI1075"/>
      <c r="CJ1075"/>
      <c r="CK1075"/>
      <c r="CL1075"/>
      <c r="CM1075"/>
      <c r="CN1075"/>
      <c r="CO1075"/>
      <c r="CP1075"/>
    </row>
    <row r="1076" spans="1:94" ht="22.5" customHeight="1">
      <c r="A1076" s="22">
        <v>44265</v>
      </c>
      <c r="B1076" s="3" t="str">
        <f>TEXT(Table1[[#This Row],[Date]],"dddd")</f>
        <v>الأربعاء</v>
      </c>
      <c r="C1076" s="3">
        <f>WEEKNUM(Table1[[#This Row],[Date]],16)</f>
        <v>11</v>
      </c>
      <c r="D1076" s="3" t="str">
        <f>TEXT(Table1[[#This Row],[Date]],"mmmm")</f>
        <v>مارس</v>
      </c>
      <c r="E1076" s="3" t="str">
        <f>TEXT(Table1[[#This Row],[Date]],"yyyy")</f>
        <v>2021</v>
      </c>
      <c r="F1076" s="3" t="s">
        <v>9</v>
      </c>
      <c r="G1076" s="3">
        <v>1095</v>
      </c>
      <c r="H1076" s="5" t="s">
        <v>25</v>
      </c>
      <c r="I1076" s="3" t="s">
        <v>107</v>
      </c>
      <c r="J1076" s="3">
        <f>IFERROR(VLOOKUP(Table1[[#This Row],[FoamType]],$CB$1:$CC$25,2,FALSE),0)</f>
        <v>50</v>
      </c>
      <c r="K1076" s="3">
        <v>20</v>
      </c>
      <c r="L1076" s="3">
        <v>20</v>
      </c>
      <c r="M1076" s="3">
        <v>4</v>
      </c>
      <c r="Q1076" s="15">
        <v>20</v>
      </c>
      <c r="R1076" s="3">
        <v>440</v>
      </c>
      <c r="S1076" s="3">
        <v>4.0999999999999996</v>
      </c>
      <c r="T1076" s="3">
        <f t="shared" si="146"/>
        <v>0.72159999999999991</v>
      </c>
      <c r="U1076" s="4">
        <f t="shared" si="147"/>
        <v>0.70399999999999996</v>
      </c>
      <c r="X1076" s="4">
        <f>IFERROR(   Table1[[#This Row],[البلوكات /م3]]+Table1[[#This Row],[البواقى
 المنصرفه
/م3]]-Table1[[#This Row],[البواقى
/م3]],0)</f>
        <v>0</v>
      </c>
      <c r="Y1076" s="21">
        <f t="shared" ref="Y1076:Y1139" si="148">Z1076*7.32</f>
        <v>0</v>
      </c>
      <c r="AB1076" s="15"/>
      <c r="AD1076" s="9">
        <f>IFERROR((Table1[[#This Row],[إجمالى الإستهلاك
/م3]]-Table1[[#This Row],[الكمية 
المنتجة
/م3
 ]]),0)</f>
        <v>-0.70399999999999996</v>
      </c>
      <c r="AE1076" s="29">
        <f>IFERROR((Table1[[#This Row],[الهالك
/م3]]/Table1[[#This Row],[إجمالى الإستهلاك
/م3]]),0)</f>
        <v>0</v>
      </c>
      <c r="AG1076" s="5">
        <f>IFERROR((Table1[[#This Row],[عدد
البلوكات]]*0.12),"")</f>
        <v>0</v>
      </c>
      <c r="AH107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8.8000000000000007</v>
      </c>
      <c r="AJ1076" s="59">
        <f>IFERROR(Table1[[#This Row],[Plan Hour]]/Table1[[#This Row],[ساعات
العمل
الفعلية]],0)</f>
        <v>0</v>
      </c>
      <c r="AK1076" s="1">
        <f>IFERROR((Table1[[#This Row],[الكمية 
الفعلية
/م3]]-Table1[[#This Row],[الكمية 
المنتجة
/م3
 ]]),"")</f>
        <v>1.7599999999999949E-2</v>
      </c>
      <c r="AU1076" s="18"/>
      <c r="AV1076" s="18"/>
      <c r="AW1076" s="1"/>
      <c r="AX1076" s="1"/>
      <c r="AY1076" s="1"/>
      <c r="AZ1076" s="1"/>
      <c r="BA1076" s="1"/>
      <c r="BB1076" s="1" t="e">
        <f t="shared" si="142"/>
        <v>#DIV/0!</v>
      </c>
      <c r="BC1076" s="1"/>
      <c r="BD1076" s="1" t="e">
        <f t="shared" si="144"/>
        <v>#DIV/0!</v>
      </c>
      <c r="BE1076" s="1"/>
      <c r="BF1076" s="33">
        <f t="shared" si="143"/>
        <v>0</v>
      </c>
      <c r="BG1076" s="11" t="e">
        <f t="shared" si="145"/>
        <v>#DIV/0!</v>
      </c>
      <c r="CB1076"/>
      <c r="CC1076"/>
      <c r="CD1076"/>
      <c r="CE1076" s="83"/>
      <c r="CF1076"/>
      <c r="CG1076"/>
      <c r="CH1076"/>
      <c r="CI1076"/>
      <c r="CJ1076"/>
      <c r="CK1076"/>
      <c r="CL1076"/>
      <c r="CM1076"/>
      <c r="CN1076"/>
      <c r="CO1076"/>
      <c r="CP1076"/>
    </row>
    <row r="1077" spans="1:94" ht="22.5" customHeight="1">
      <c r="A1077" s="22">
        <v>44266</v>
      </c>
      <c r="B1077" s="9" t="str">
        <f>TEXT(Table1[[#This Row],[Date]],"dddd")</f>
        <v>الخميس</v>
      </c>
      <c r="C1077" s="9">
        <f>WEEKNUM(Table1[[#This Row],[Date]],16)</f>
        <v>11</v>
      </c>
      <c r="D1077" s="9" t="str">
        <f>TEXT(Table1[[#This Row],[Date]],"mmmm")</f>
        <v>مارس</v>
      </c>
      <c r="E1077" s="9" t="str">
        <f>TEXT(Table1[[#This Row],[Date]],"yyyy")</f>
        <v>2021</v>
      </c>
      <c r="F1077" s="9" t="s">
        <v>9</v>
      </c>
      <c r="G1077" s="9">
        <v>1107</v>
      </c>
      <c r="H1077" s="9" t="s">
        <v>25</v>
      </c>
      <c r="I1077" s="9" t="s">
        <v>87</v>
      </c>
      <c r="J1077" s="3">
        <f>IFERROR(VLOOKUP(Table1[[#This Row],[FoamType]],$CB$1:$CC$25,2,FALSE),0)</f>
        <v>2</v>
      </c>
      <c r="K1077" s="9">
        <v>200</v>
      </c>
      <c r="L1077" s="9">
        <v>100</v>
      </c>
      <c r="M1077" s="9">
        <v>1</v>
      </c>
      <c r="N1077" s="9"/>
      <c r="O1077" s="9"/>
      <c r="P1077" s="9"/>
      <c r="Q1077" s="9" t="s">
        <v>5</v>
      </c>
      <c r="R1077" s="9">
        <v>90</v>
      </c>
      <c r="S1077" s="9">
        <v>1.1000000000000001</v>
      </c>
      <c r="T1077" s="9">
        <v>2</v>
      </c>
      <c r="U1077" s="9">
        <v>2</v>
      </c>
      <c r="V1077" s="9"/>
      <c r="W1077" s="9"/>
      <c r="X1077" s="9">
        <f>IFERROR(   Table1[[#This Row],[البلوكات /م3]]+Table1[[#This Row],[البواقى
 المنصرفه
/م3]]-Table1[[#This Row],[البواقى
/م3]],0)</f>
        <v>6.16</v>
      </c>
      <c r="Y1077" s="9">
        <f t="shared" si="148"/>
        <v>0</v>
      </c>
      <c r="Z1077" s="9"/>
      <c r="AA1077" s="9">
        <v>6.16</v>
      </c>
      <c r="AB1077" s="9">
        <v>20</v>
      </c>
      <c r="AC1077" s="9">
        <v>0</v>
      </c>
      <c r="AD1077" s="9">
        <f>IFERROR((Table1[[#This Row],[إجمالى الإستهلاك
/م3]]-Table1[[#This Row],[الكمية 
المنتجة
/م3
 ]]),0)</f>
        <v>4.16</v>
      </c>
      <c r="AE1077" s="29">
        <f>IFERROR((Table1[[#This Row],[الهالك
/م3]]/Table1[[#This Row],[إجمالى الإستهلاك
/م3]]),0)</f>
        <v>0.67532467532467533</v>
      </c>
      <c r="AF1077" s="9"/>
      <c r="AG1077" s="9">
        <f>IFERROR((Table1[[#This Row],[عدد
البلوكات]]*0.12),"")</f>
        <v>0</v>
      </c>
      <c r="AH1077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I1077" s="9">
        <v>84</v>
      </c>
      <c r="AJ1077" s="60">
        <f>IFERROR(Table1[[#This Row],[Plan Hour]]/Table1[[#This Row],[ساعات
العمل
الفعلية]],0)</f>
        <v>1.1904761904761904E-2</v>
      </c>
      <c r="AK1077" s="9">
        <f>IFERROR((Table1[[#This Row],[الكمية 
الفعلية
/م3]]-Table1[[#This Row],[الكمية 
المنتجة
/م3
 ]]),"")</f>
        <v>0</v>
      </c>
      <c r="AL1077" s="9"/>
      <c r="AM1077" s="9"/>
      <c r="AN1077" s="9">
        <v>0.11</v>
      </c>
      <c r="AO1077" s="9">
        <v>0.1</v>
      </c>
      <c r="AP1077" s="9">
        <v>0.1</v>
      </c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 t="e">
        <f t="shared" si="142"/>
        <v>#DIV/0!</v>
      </c>
      <c r="BC1077" s="9"/>
      <c r="BD1077" s="9" t="e">
        <f t="shared" si="144"/>
        <v>#DIV/0!</v>
      </c>
      <c r="BE1077" s="9"/>
      <c r="BF1077" s="9">
        <f t="shared" si="143"/>
        <v>0</v>
      </c>
      <c r="BG1077" s="9" t="e">
        <f t="shared" si="145"/>
        <v>#DIV/0!</v>
      </c>
      <c r="CB1077"/>
      <c r="CC1077"/>
      <c r="CD1077"/>
      <c r="CE1077" s="83"/>
      <c r="CF1077"/>
      <c r="CG1077"/>
      <c r="CH1077"/>
      <c r="CI1077"/>
      <c r="CJ1077"/>
      <c r="CK1077"/>
      <c r="CL1077"/>
      <c r="CM1077"/>
      <c r="CN1077"/>
      <c r="CO1077"/>
      <c r="CP1077"/>
    </row>
    <row r="1078" spans="1:94" ht="22.5" customHeight="1">
      <c r="A1078" s="22">
        <v>44266</v>
      </c>
      <c r="B1078" s="3" t="str">
        <f>TEXT(Table1[[#This Row],[Date]],"dddd")</f>
        <v>الخميس</v>
      </c>
      <c r="C1078" s="3">
        <f>WEEKNUM(Table1[[#This Row],[Date]],16)</f>
        <v>11</v>
      </c>
      <c r="D1078" s="3" t="str">
        <f>TEXT(Table1[[#This Row],[Date]],"mmmm")</f>
        <v>مارس</v>
      </c>
      <c r="E1078" s="3" t="str">
        <f>TEXT(Table1[[#This Row],[Date]],"yyyy")</f>
        <v>2021</v>
      </c>
      <c r="F1078" s="3" t="s">
        <v>9</v>
      </c>
      <c r="G1078" s="3">
        <v>948</v>
      </c>
      <c r="H1078" s="5" t="s">
        <v>67</v>
      </c>
      <c r="I1078" s="3" t="s">
        <v>91</v>
      </c>
      <c r="J1078" s="3">
        <f>IFERROR(VLOOKUP(Table1[[#This Row],[FoamType]],$CB$1:$CC$25,2,FALSE),0)</f>
        <v>1</v>
      </c>
      <c r="K1078" s="3">
        <v>120</v>
      </c>
      <c r="L1078" s="3">
        <v>25</v>
      </c>
      <c r="M1078" s="3">
        <v>10</v>
      </c>
      <c r="Q1078" s="15">
        <v>22</v>
      </c>
      <c r="R1078" s="3">
        <v>190</v>
      </c>
      <c r="S1078" s="3">
        <v>10.1</v>
      </c>
      <c r="T1078" s="3">
        <f t="shared" si="146"/>
        <v>5.7569999999999997</v>
      </c>
      <c r="U1078" s="4">
        <f t="shared" si="147"/>
        <v>5.7</v>
      </c>
      <c r="X1078" s="4">
        <f>IFERROR(   Table1[[#This Row],[البلوكات /م3]]+Table1[[#This Row],[البواقى
 المنصرفه
/م3]]-Table1[[#This Row],[البواقى
/م3]],0)</f>
        <v>5.7</v>
      </c>
      <c r="Y1078" s="21">
        <f t="shared" si="148"/>
        <v>0</v>
      </c>
      <c r="AA1078" s="12">
        <v>5.7</v>
      </c>
      <c r="AB1078" s="15">
        <v>22</v>
      </c>
      <c r="AC1078" s="20">
        <v>0</v>
      </c>
      <c r="AD1078" s="9">
        <f>IFERROR((Table1[[#This Row],[إجمالى الإستهلاك
/م3]]-Table1[[#This Row],[الكمية 
المنتجة
/م3
 ]]),0)</f>
        <v>0</v>
      </c>
      <c r="AE1078" s="29">
        <f>IFERROR((Table1[[#This Row],[الهالك
/م3]]/Table1[[#This Row],[إجمالى الإستهلاك
/م3]]),0)</f>
        <v>0</v>
      </c>
      <c r="AG1078" s="5">
        <f>IFERROR((Table1[[#This Row],[عدد
البلوكات]]*0.12),"")</f>
        <v>0</v>
      </c>
      <c r="AH107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5.7</v>
      </c>
      <c r="AJ1078" s="59">
        <f>IFERROR(Table1[[#This Row],[Plan Hour]]/Table1[[#This Row],[ساعات
العمل
الفعلية]],0)</f>
        <v>0</v>
      </c>
      <c r="AK1078" s="1">
        <f>IFERROR((Table1[[#This Row],[الكمية 
الفعلية
/م3]]-Table1[[#This Row],[الكمية 
المنتجة
/م3
 ]]),"")</f>
        <v>5.6999999999999496E-2</v>
      </c>
      <c r="AP1078" s="17">
        <v>0.11</v>
      </c>
      <c r="AU1078" s="18"/>
      <c r="AV1078" s="18"/>
      <c r="AW1078" s="1"/>
      <c r="AX1078" s="1"/>
      <c r="AY1078" s="1"/>
      <c r="AZ1078" s="1"/>
      <c r="BA1078" s="1"/>
      <c r="BB1078" s="1" t="e">
        <f t="shared" si="142"/>
        <v>#DIV/0!</v>
      </c>
      <c r="BC1078" s="1"/>
      <c r="BD1078" s="1" t="e">
        <f t="shared" si="144"/>
        <v>#DIV/0!</v>
      </c>
      <c r="BE1078" s="1"/>
      <c r="BF1078" s="33">
        <f t="shared" si="143"/>
        <v>0</v>
      </c>
      <c r="BG1078" s="11" t="e">
        <f t="shared" si="145"/>
        <v>#DIV/0!</v>
      </c>
      <c r="CB1078"/>
      <c r="CC1078"/>
      <c r="CD1078"/>
      <c r="CE1078" s="83"/>
      <c r="CF1078"/>
      <c r="CG1078"/>
      <c r="CH1078"/>
      <c r="CI1078"/>
      <c r="CJ1078"/>
      <c r="CK1078"/>
      <c r="CL1078"/>
      <c r="CM1078"/>
      <c r="CN1078"/>
      <c r="CO1078"/>
      <c r="CP1078"/>
    </row>
    <row r="1079" spans="1:94" ht="22.5" customHeight="1">
      <c r="A1079" s="22">
        <v>44266</v>
      </c>
      <c r="B1079" s="3" t="str">
        <f>TEXT(Table1[[#This Row],[Date]],"dddd")</f>
        <v>الخميس</v>
      </c>
      <c r="C1079" s="3">
        <f>WEEKNUM(Table1[[#This Row],[Date]],16)</f>
        <v>11</v>
      </c>
      <c r="D1079" s="3" t="str">
        <f>TEXT(Table1[[#This Row],[Date]],"mmmm")</f>
        <v>مارس</v>
      </c>
      <c r="E1079" s="3" t="str">
        <f>TEXT(Table1[[#This Row],[Date]],"yyyy")</f>
        <v>2021</v>
      </c>
      <c r="F1079" s="3" t="s">
        <v>9</v>
      </c>
      <c r="G1079" s="3">
        <v>1156</v>
      </c>
      <c r="H1079" s="5" t="s">
        <v>216</v>
      </c>
      <c r="I1079" s="3" t="s">
        <v>91</v>
      </c>
      <c r="J1079" s="3">
        <f>IFERROR(VLOOKUP(Table1[[#This Row],[FoamType]],$CB$1:$CC$25,2,FALSE),0)</f>
        <v>1</v>
      </c>
      <c r="K1079" s="3">
        <v>200</v>
      </c>
      <c r="L1079" s="3">
        <v>40</v>
      </c>
      <c r="M1079" s="3">
        <v>2</v>
      </c>
      <c r="Q1079" s="15" t="s">
        <v>40</v>
      </c>
      <c r="R1079" s="3">
        <v>94</v>
      </c>
      <c r="S1079" s="3">
        <v>2.2000000000000002</v>
      </c>
      <c r="T1079" s="3">
        <f t="shared" si="146"/>
        <v>1.6544000000000003</v>
      </c>
      <c r="U1079" s="4">
        <v>1.5</v>
      </c>
      <c r="W1079" s="4" t="s">
        <v>40</v>
      </c>
      <c r="X1079" s="4">
        <f>IFERROR(   Table1[[#This Row],[البلوكات /م3]]+Table1[[#This Row],[البواقى
 المنصرفه
/م3]]-Table1[[#This Row],[البواقى
/م3]],0)</f>
        <v>2.62</v>
      </c>
      <c r="Y1079" s="21">
        <f t="shared" si="148"/>
        <v>7.32</v>
      </c>
      <c r="Z1079" s="3">
        <v>1</v>
      </c>
      <c r="AA1079" s="12">
        <v>0</v>
      </c>
      <c r="AB1079" s="15" t="s">
        <v>40</v>
      </c>
      <c r="AC1079" s="20">
        <v>4.7</v>
      </c>
      <c r="AD1079" s="9">
        <f>IFERROR((Table1[[#This Row],[إجمالى الإستهلاك
/م3]]-Table1[[#This Row],[الكمية 
المنتجة
/م3
 ]]),0)</f>
        <v>1.1200000000000001</v>
      </c>
      <c r="AE1079" s="29">
        <f>IFERROR((Table1[[#This Row],[الهالك
/م3]]/Table1[[#This Row],[إجمالى الإستهلاك
/م3]]),0)</f>
        <v>0.4274809160305344</v>
      </c>
      <c r="AG1079" s="5">
        <f>IFERROR((Table1[[#This Row],[عدد
البلوكات]]*0.12),"")</f>
        <v>0.12</v>
      </c>
      <c r="AH107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</v>
      </c>
      <c r="AJ1079" s="59">
        <f>IFERROR(Table1[[#This Row],[Plan Hour]]/Table1[[#This Row],[ساعات
العمل
الفعلية]],0)</f>
        <v>0</v>
      </c>
      <c r="AK1079" s="1">
        <f>IFERROR((Table1[[#This Row],[الكمية 
الفعلية
/م3]]-Table1[[#This Row],[الكمية 
المنتجة
/م3
 ]]),"")</f>
        <v>0.15440000000000031</v>
      </c>
      <c r="AU1079" s="18"/>
      <c r="AV1079" s="18"/>
      <c r="AW1079" s="1"/>
      <c r="AX1079" s="1"/>
      <c r="AY1079" s="1"/>
      <c r="AZ1079" s="1"/>
      <c r="BA1079" s="1"/>
      <c r="BB1079" s="1" t="e">
        <f t="shared" si="142"/>
        <v>#DIV/0!</v>
      </c>
      <c r="BC1079" s="1"/>
      <c r="BD1079" s="1" t="e">
        <f t="shared" si="144"/>
        <v>#DIV/0!</v>
      </c>
      <c r="BE1079" s="1"/>
      <c r="BF1079" s="33">
        <f t="shared" si="143"/>
        <v>0</v>
      </c>
      <c r="BG1079" s="11" t="e">
        <f t="shared" si="145"/>
        <v>#DIV/0!</v>
      </c>
      <c r="CB1079"/>
      <c r="CC1079"/>
      <c r="CD1079"/>
      <c r="CE1079" s="83"/>
      <c r="CF1079"/>
      <c r="CG1079"/>
      <c r="CH1079"/>
      <c r="CI1079"/>
      <c r="CJ1079"/>
      <c r="CK1079"/>
      <c r="CL1079"/>
      <c r="CM1079"/>
      <c r="CN1079"/>
      <c r="CO1079"/>
      <c r="CP1079"/>
    </row>
    <row r="1080" spans="1:94" ht="22.5" customHeight="1">
      <c r="A1080" s="22">
        <v>44266</v>
      </c>
      <c r="B1080" s="3" t="str">
        <f>TEXT(Table1[[#This Row],[Date]],"dddd")</f>
        <v>الخميس</v>
      </c>
      <c r="C1080" s="3">
        <f>WEEKNUM(Table1[[#This Row],[Date]],16)</f>
        <v>11</v>
      </c>
      <c r="D1080" s="3" t="str">
        <f>TEXT(Table1[[#This Row],[Date]],"mmmm")</f>
        <v>مارس</v>
      </c>
      <c r="E1080" s="3" t="str">
        <f>TEXT(Table1[[#This Row],[Date]],"yyyy")</f>
        <v>2021</v>
      </c>
      <c r="F1080" s="3" t="s">
        <v>9</v>
      </c>
      <c r="G1080" s="3">
        <v>1095</v>
      </c>
      <c r="H1080" s="5" t="s">
        <v>25</v>
      </c>
      <c r="I1080" s="3" t="s">
        <v>97</v>
      </c>
      <c r="J1080" s="3">
        <f>IFERROR(VLOOKUP(Table1[[#This Row],[FoamType]],$CB$1:$CC$25,2,FALSE),0)</f>
        <v>100</v>
      </c>
      <c r="K1080" s="3">
        <v>116</v>
      </c>
      <c r="L1080" s="3">
        <v>10</v>
      </c>
      <c r="M1080" s="3">
        <v>4</v>
      </c>
      <c r="Q1080" s="15">
        <v>20</v>
      </c>
      <c r="R1080" s="3">
        <v>100</v>
      </c>
      <c r="S1080" s="3">
        <v>4.0999999999999996</v>
      </c>
      <c r="T1080" s="3">
        <f t="shared" si="146"/>
        <v>0.47559999999999997</v>
      </c>
      <c r="U1080" s="4">
        <f t="shared" si="147"/>
        <v>0.46400000000000002</v>
      </c>
      <c r="X1080" s="4">
        <f>IFERROR(   Table1[[#This Row],[البلوكات /م3]]+Table1[[#This Row],[البواقى
 المنصرفه
/م3]]-Table1[[#This Row],[البواقى
/م3]],0)</f>
        <v>0</v>
      </c>
      <c r="Y1080" s="21">
        <f t="shared" si="148"/>
        <v>0</v>
      </c>
      <c r="AB1080" s="15"/>
      <c r="AD1080" s="9">
        <f>IFERROR((Table1[[#This Row],[إجمالى الإستهلاك
/م3]]-Table1[[#This Row],[الكمية 
المنتجة
/م3
 ]]),0)</f>
        <v>-0.46400000000000002</v>
      </c>
      <c r="AE1080" s="29">
        <f>IFERROR((Table1[[#This Row],[الهالك
/م3]]/Table1[[#This Row],[إجمالى الإستهلاك
/م3]]),0)</f>
        <v>0</v>
      </c>
      <c r="AG1080" s="5">
        <f>IFERROR((Table1[[#This Row],[عدد
البلوكات]]*0.12),"")</f>
        <v>0</v>
      </c>
      <c r="AH108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1080" s="59">
        <f>IFERROR(Table1[[#This Row],[Plan Hour]]/Table1[[#This Row],[ساعات
العمل
الفعلية]],0)</f>
        <v>0</v>
      </c>
      <c r="AK1080" s="1">
        <f>IFERROR((Table1[[#This Row],[الكمية 
الفعلية
/م3]]-Table1[[#This Row],[الكمية 
المنتجة
/م3
 ]]),"")</f>
        <v>1.1599999999999944E-2</v>
      </c>
      <c r="AU1080" s="18"/>
      <c r="AV1080" s="18"/>
      <c r="AW1080" s="1"/>
      <c r="AX1080" s="1"/>
      <c r="AY1080" s="1"/>
      <c r="AZ1080" s="1"/>
      <c r="BA1080" s="1"/>
      <c r="BB1080" s="1" t="e">
        <f t="shared" si="142"/>
        <v>#DIV/0!</v>
      </c>
      <c r="BC1080" s="1"/>
      <c r="BD1080" s="1" t="e">
        <f t="shared" si="144"/>
        <v>#DIV/0!</v>
      </c>
      <c r="BE1080" s="1"/>
      <c r="BF1080" s="33">
        <f t="shared" si="143"/>
        <v>0</v>
      </c>
      <c r="BG1080" s="11" t="e">
        <f t="shared" si="145"/>
        <v>#DIV/0!</v>
      </c>
      <c r="CB1080"/>
      <c r="CC1080"/>
      <c r="CD1080"/>
      <c r="CE1080" s="83"/>
      <c r="CF1080"/>
      <c r="CG1080"/>
      <c r="CH1080"/>
      <c r="CI1080"/>
      <c r="CJ1080"/>
      <c r="CK1080"/>
      <c r="CL1080"/>
      <c r="CM1080"/>
      <c r="CN1080"/>
      <c r="CO1080"/>
      <c r="CP1080"/>
    </row>
    <row r="1081" spans="1:94" ht="22.5" customHeight="1">
      <c r="A1081" s="22">
        <v>44266</v>
      </c>
      <c r="B1081" s="3" t="str">
        <f>TEXT(Table1[[#This Row],[Date]],"dddd")</f>
        <v>الخميس</v>
      </c>
      <c r="C1081" s="3">
        <f>WEEKNUM(Table1[[#This Row],[Date]],16)</f>
        <v>11</v>
      </c>
      <c r="D1081" s="3" t="str">
        <f>TEXT(Table1[[#This Row],[Date]],"mmmm")</f>
        <v>مارس</v>
      </c>
      <c r="E1081" s="3" t="str">
        <f>TEXT(Table1[[#This Row],[Date]],"yyyy")</f>
        <v>2021</v>
      </c>
      <c r="F1081" s="3" t="s">
        <v>9</v>
      </c>
      <c r="G1081" s="3">
        <v>1095</v>
      </c>
      <c r="H1081" s="5" t="s">
        <v>25</v>
      </c>
      <c r="I1081" s="3" t="s">
        <v>96</v>
      </c>
      <c r="J1081" s="3">
        <f>IFERROR(VLOOKUP(Table1[[#This Row],[FoamType]],$CB$1:$CC$25,2,FALSE),0)</f>
        <v>200</v>
      </c>
      <c r="K1081" s="3">
        <v>30</v>
      </c>
      <c r="L1081" s="3">
        <v>10</v>
      </c>
      <c r="M1081" s="3">
        <v>4</v>
      </c>
      <c r="Q1081" s="15">
        <v>25</v>
      </c>
      <c r="R1081" s="3">
        <v>2250</v>
      </c>
      <c r="S1081" s="3">
        <v>4.0999999999999996</v>
      </c>
      <c r="T1081" s="3">
        <f t="shared" si="146"/>
        <v>2.7674999999999996</v>
      </c>
      <c r="U1081" s="4">
        <f t="shared" si="147"/>
        <v>2.7</v>
      </c>
      <c r="X1081" s="4">
        <f>IFERROR(   Table1[[#This Row],[البلوكات /م3]]+Table1[[#This Row],[البواقى
 المنصرفه
/م3]]-Table1[[#This Row],[البواقى
/م3]],0)</f>
        <v>2.78</v>
      </c>
      <c r="Y1081" s="21">
        <f t="shared" si="148"/>
        <v>0</v>
      </c>
      <c r="AA1081" s="12">
        <v>2.78</v>
      </c>
      <c r="AB1081" s="15">
        <v>30</v>
      </c>
      <c r="AC1081" s="20">
        <v>0</v>
      </c>
      <c r="AD1081" s="9">
        <f>IFERROR((Table1[[#This Row],[إجمالى الإستهلاك
/م3]]-Table1[[#This Row],[الكمية 
المنتجة
/م3
 ]]),0)</f>
        <v>7.9999999999999627E-2</v>
      </c>
      <c r="AE1081" s="29">
        <f>IFERROR((Table1[[#This Row],[الهالك
/م3]]/Table1[[#This Row],[إجمالى الإستهلاك
/م3]]),0)</f>
        <v>2.8776978417266053E-2</v>
      </c>
      <c r="AG1081" s="5">
        <f>IFERROR((Table1[[#This Row],[عدد
البلوكات]]*0.12),"")</f>
        <v>0</v>
      </c>
      <c r="AH108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11.25</v>
      </c>
      <c r="AJ1081" s="59">
        <f>IFERROR(Table1[[#This Row],[Plan Hour]]/Table1[[#This Row],[ساعات
العمل
الفعلية]],0)</f>
        <v>0</v>
      </c>
      <c r="AK1081" s="1">
        <f>IFERROR((Table1[[#This Row],[الكمية 
الفعلية
/م3]]-Table1[[#This Row],[الكمية 
المنتجة
/م3
 ]]),"")</f>
        <v>6.7499999999999449E-2</v>
      </c>
      <c r="AU1081" s="18"/>
      <c r="AV1081" s="18"/>
      <c r="AW1081" s="1"/>
      <c r="AX1081" s="1"/>
      <c r="AY1081" s="1"/>
      <c r="AZ1081" s="1"/>
      <c r="BA1081" s="1"/>
      <c r="BB1081" s="1" t="e">
        <f t="shared" ref="BB1081:BB1144" si="149">BC1081+BD1081</f>
        <v>#DIV/0!</v>
      </c>
      <c r="BC1081" s="1"/>
      <c r="BD1081" s="1" t="e">
        <f t="shared" si="144"/>
        <v>#DIV/0!</v>
      </c>
      <c r="BE1081" s="1"/>
      <c r="BF1081" s="33">
        <f t="shared" si="143"/>
        <v>0</v>
      </c>
      <c r="BG1081" s="11" t="e">
        <f t="shared" si="145"/>
        <v>#DIV/0!</v>
      </c>
      <c r="CB1081"/>
      <c r="CC1081"/>
      <c r="CD1081"/>
      <c r="CE1081" s="83"/>
      <c r="CF1081"/>
      <c r="CG1081"/>
      <c r="CH1081"/>
      <c r="CI1081"/>
      <c r="CJ1081"/>
      <c r="CK1081"/>
      <c r="CL1081"/>
      <c r="CM1081"/>
      <c r="CN1081"/>
      <c r="CO1081"/>
      <c r="CP1081"/>
    </row>
    <row r="1082" spans="1:94" ht="22.5" customHeight="1">
      <c r="A1082" s="22">
        <v>44266</v>
      </c>
      <c r="B1082" s="3" t="str">
        <f>TEXT(Table1[[#This Row],[Date]],"dddd")</f>
        <v>الخميس</v>
      </c>
      <c r="C1082" s="3">
        <f>WEEKNUM(Table1[[#This Row],[Date]],16)</f>
        <v>11</v>
      </c>
      <c r="D1082" s="3" t="str">
        <f>TEXT(Table1[[#This Row],[Date]],"mmmm")</f>
        <v>مارس</v>
      </c>
      <c r="E1082" s="3" t="str">
        <f>TEXT(Table1[[#This Row],[Date]],"yyyy")</f>
        <v>2021</v>
      </c>
      <c r="F1082" s="3" t="s">
        <v>9</v>
      </c>
      <c r="G1082" s="3">
        <v>1037</v>
      </c>
      <c r="H1082" s="5" t="s">
        <v>76</v>
      </c>
      <c r="I1082" s="3" t="s">
        <v>255</v>
      </c>
      <c r="J1082" s="3">
        <f>IFERROR(VLOOKUP(Table1[[#This Row],[FoamType]],$CB$1:$CC$25,2,FALSE),0)</f>
        <v>3.6</v>
      </c>
      <c r="K1082" s="3">
        <v>40</v>
      </c>
      <c r="L1082" s="3">
        <v>30</v>
      </c>
      <c r="M1082" s="3">
        <v>25</v>
      </c>
      <c r="Q1082" s="15">
        <v>35</v>
      </c>
      <c r="R1082" s="3">
        <v>490</v>
      </c>
      <c r="S1082" s="3">
        <v>25</v>
      </c>
      <c r="T1082" s="3">
        <f t="shared" si="146"/>
        <v>14.7</v>
      </c>
      <c r="U1082" s="4">
        <f t="shared" si="147"/>
        <v>14.7</v>
      </c>
      <c r="W1082" s="4" t="s">
        <v>43</v>
      </c>
      <c r="X1082" s="4">
        <f>IFERROR(   Table1[[#This Row],[البلوكات /م3]]+Table1[[#This Row],[البواقى
 المنصرفه
/م3]]-Table1[[#This Row],[البواقى
/م3]],0)</f>
        <v>23.98</v>
      </c>
      <c r="Y1082" s="21">
        <v>19.8</v>
      </c>
      <c r="Z1082" s="3">
        <v>3</v>
      </c>
      <c r="AA1082" s="12">
        <v>6</v>
      </c>
      <c r="AB1082" s="15">
        <v>30</v>
      </c>
      <c r="AC1082" s="20">
        <v>1.82</v>
      </c>
      <c r="AD1082" s="9">
        <f>IFERROR((Table1[[#This Row],[إجمالى الإستهلاك
/م3]]-Table1[[#This Row],[الكمية 
المنتجة
/م3
 ]]),0)</f>
        <v>9.2800000000000011</v>
      </c>
      <c r="AE1082" s="29">
        <f>IFERROR((Table1[[#This Row],[الهالك
/م3]]/Table1[[#This Row],[إجمالى الإستهلاك
/م3]]),0)</f>
        <v>0.38698915763135949</v>
      </c>
      <c r="AG1082" s="5">
        <f>IFERROR((Table1[[#This Row],[عدد
البلوكات]]*0.12),"")</f>
        <v>0.36</v>
      </c>
      <c r="AH108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4.083333333333333</v>
      </c>
      <c r="AJ1082" s="59">
        <f>IFERROR(Table1[[#This Row],[Plan Hour]]/Table1[[#This Row],[ساعات
العمل
الفعلية]],0)</f>
        <v>0</v>
      </c>
      <c r="AK1082" s="1">
        <f>IFERROR((Table1[[#This Row],[الكمية 
الفعلية
/م3]]-Table1[[#This Row],[الكمية 
المنتجة
/م3
 ]]),"")</f>
        <v>0</v>
      </c>
      <c r="AU1082" s="18"/>
      <c r="AV1082" s="18"/>
      <c r="AW1082" s="1"/>
      <c r="AX1082" s="1"/>
      <c r="AY1082" s="1"/>
      <c r="AZ1082" s="1"/>
      <c r="BA1082" s="1"/>
      <c r="BB1082" s="1" t="e">
        <f t="shared" si="149"/>
        <v>#DIV/0!</v>
      </c>
      <c r="BC1082" s="1"/>
      <c r="BD1082" s="1" t="e">
        <f t="shared" si="144"/>
        <v>#DIV/0!</v>
      </c>
      <c r="BE1082" s="1"/>
      <c r="BF1082" s="33">
        <f t="shared" si="143"/>
        <v>0</v>
      </c>
      <c r="BG1082" s="11" t="e">
        <f t="shared" si="145"/>
        <v>#DIV/0!</v>
      </c>
      <c r="CB1082"/>
      <c r="CC1082"/>
      <c r="CD1082"/>
      <c r="CE1082" s="83"/>
      <c r="CF1082"/>
      <c r="CG1082"/>
      <c r="CH1082"/>
      <c r="CI1082"/>
      <c r="CJ1082"/>
      <c r="CK1082"/>
      <c r="CL1082"/>
      <c r="CM1082"/>
      <c r="CN1082"/>
      <c r="CO1082"/>
      <c r="CP1082"/>
    </row>
    <row r="1083" spans="1:94" ht="22.5" customHeight="1">
      <c r="A1083" s="22">
        <v>44266</v>
      </c>
      <c r="B1083" s="3" t="str">
        <f>TEXT(Table1[[#This Row],[Date]],"dddd")</f>
        <v>الخميس</v>
      </c>
      <c r="C1083" s="3">
        <f>WEEKNUM(Table1[[#This Row],[Date]],16)</f>
        <v>11</v>
      </c>
      <c r="D1083" s="3" t="str">
        <f>TEXT(Table1[[#This Row],[Date]],"mmmm")</f>
        <v>مارس</v>
      </c>
      <c r="E1083" s="3" t="str">
        <f>TEXT(Table1[[#This Row],[Date]],"yyyy")</f>
        <v>2021</v>
      </c>
      <c r="F1083" s="3" t="s">
        <v>9</v>
      </c>
      <c r="G1083" s="3">
        <v>1168</v>
      </c>
      <c r="H1083" s="5" t="s">
        <v>249</v>
      </c>
      <c r="I1083" s="3" t="s">
        <v>255</v>
      </c>
      <c r="J1083" s="3">
        <f>IFERROR(VLOOKUP(Table1[[#This Row],[FoamType]],$CB$1:$CC$25,2,FALSE),0)</f>
        <v>3.6</v>
      </c>
      <c r="K1083" s="3">
        <v>25</v>
      </c>
      <c r="L1083" s="3">
        <v>25</v>
      </c>
      <c r="M1083" s="3">
        <v>30</v>
      </c>
      <c r="Q1083" s="15">
        <v>25</v>
      </c>
      <c r="R1083" s="3">
        <v>1</v>
      </c>
      <c r="S1083" s="3">
        <v>30</v>
      </c>
      <c r="T1083" s="3">
        <f t="shared" si="146"/>
        <v>1.8749999999999999E-2</v>
      </c>
      <c r="U1083" s="4">
        <f t="shared" si="147"/>
        <v>1.8749999999999999E-2</v>
      </c>
      <c r="W1083" s="4" t="s">
        <v>42</v>
      </c>
      <c r="X1083" s="4">
        <f>IFERROR(   Table1[[#This Row],[البلوكات /م3]]+Table1[[#This Row],[البواقى
 المنصرفه
/م3]]-Table1[[#This Row],[البواقى
/م3]],0)</f>
        <v>7.32</v>
      </c>
      <c r="Y1083" s="21">
        <f t="shared" si="148"/>
        <v>7.32</v>
      </c>
      <c r="Z1083" s="3">
        <v>1</v>
      </c>
      <c r="AB1083" s="15"/>
      <c r="AD1083" s="9">
        <f>IFERROR((Table1[[#This Row],[إجمالى الإستهلاك
/م3]]-Table1[[#This Row],[الكمية 
المنتجة
/م3
 ]]),0)</f>
        <v>7.3012500000000005</v>
      </c>
      <c r="AE1083" s="29">
        <f>IFERROR((Table1[[#This Row],[الهالك
/م3]]/Table1[[#This Row],[إجمالى الإستهلاك
/م3]]),0)</f>
        <v>0.99743852459016391</v>
      </c>
      <c r="AG1083" s="5">
        <f>IFERROR((Table1[[#This Row],[عدد
البلوكات]]*0.12),"")</f>
        <v>0.12</v>
      </c>
      <c r="AH108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5.208333333333333E-3</v>
      </c>
      <c r="AJ1083" s="59">
        <f>IFERROR(Table1[[#This Row],[Plan Hour]]/Table1[[#This Row],[ساعات
العمل
الفعلية]],0)</f>
        <v>0</v>
      </c>
      <c r="AK1083" s="1">
        <f>IFERROR((Table1[[#This Row],[الكمية 
الفعلية
/م3]]-Table1[[#This Row],[الكمية 
المنتجة
/م3
 ]]),"")</f>
        <v>0</v>
      </c>
      <c r="AU1083" s="18"/>
      <c r="AV1083" s="18"/>
      <c r="AW1083" s="1"/>
      <c r="AX1083" s="1"/>
      <c r="AY1083" s="1"/>
      <c r="AZ1083" s="1"/>
      <c r="BA1083" s="1"/>
      <c r="BB1083" s="1" t="e">
        <f t="shared" si="149"/>
        <v>#DIV/0!</v>
      </c>
      <c r="BC1083" s="1"/>
      <c r="BD1083" s="1" t="e">
        <f t="shared" si="144"/>
        <v>#DIV/0!</v>
      </c>
      <c r="BE1083" s="1"/>
      <c r="BF1083" s="33">
        <f t="shared" si="143"/>
        <v>0</v>
      </c>
      <c r="BG1083" s="11" t="e">
        <f t="shared" si="145"/>
        <v>#DIV/0!</v>
      </c>
      <c r="CB1083"/>
      <c r="CC1083"/>
      <c r="CD1083"/>
      <c r="CE1083" s="83"/>
      <c r="CF1083"/>
      <c r="CG1083"/>
      <c r="CH1083"/>
      <c r="CI1083"/>
      <c r="CJ1083"/>
      <c r="CK1083"/>
      <c r="CL1083"/>
      <c r="CM1083"/>
      <c r="CN1083"/>
      <c r="CO1083"/>
      <c r="CP1083"/>
    </row>
    <row r="1084" spans="1:94" ht="22.5" customHeight="1">
      <c r="A1084" s="22">
        <v>44266</v>
      </c>
      <c r="B1084" s="3" t="str">
        <f>TEXT(Table1[[#This Row],[Date]],"dddd")</f>
        <v>الخميس</v>
      </c>
      <c r="C1084" s="3">
        <f>WEEKNUM(Table1[[#This Row],[Date]],16)</f>
        <v>11</v>
      </c>
      <c r="D1084" s="3" t="str">
        <f>TEXT(Table1[[#This Row],[Date]],"mmmm")</f>
        <v>مارس</v>
      </c>
      <c r="E1084" s="3" t="str">
        <f>TEXT(Table1[[#This Row],[Date]],"yyyy")</f>
        <v>2021</v>
      </c>
      <c r="F1084" s="3" t="s">
        <v>9</v>
      </c>
      <c r="G1084" s="3">
        <v>1168</v>
      </c>
      <c r="H1084" s="5" t="s">
        <v>249</v>
      </c>
      <c r="I1084" s="3" t="s">
        <v>255</v>
      </c>
      <c r="J1084" s="3">
        <f>IFERROR(VLOOKUP(Table1[[#This Row],[FoamType]],$CB$1:$CC$25,2,FALSE),0)</f>
        <v>3.6</v>
      </c>
      <c r="K1084" s="3">
        <v>25</v>
      </c>
      <c r="L1084" s="3">
        <v>25</v>
      </c>
      <c r="M1084" s="3">
        <v>30</v>
      </c>
      <c r="Q1084" s="15">
        <v>20</v>
      </c>
      <c r="R1084" s="3">
        <v>1</v>
      </c>
      <c r="S1084" s="3">
        <v>30</v>
      </c>
      <c r="T1084" s="3">
        <f t="shared" si="146"/>
        <v>1.8749999999999999E-2</v>
      </c>
      <c r="U1084" s="4">
        <f t="shared" si="147"/>
        <v>1.8749999999999999E-2</v>
      </c>
      <c r="X1084" s="4">
        <f>IFERROR(   Table1[[#This Row],[البلوكات /م3]]+Table1[[#This Row],[البواقى
 المنصرفه
/م3]]-Table1[[#This Row],[البواقى
/م3]],0)</f>
        <v>0</v>
      </c>
      <c r="Y1084" s="21">
        <f t="shared" si="148"/>
        <v>0</v>
      </c>
      <c r="AB1084" s="15"/>
      <c r="AD1084" s="9">
        <f>IFERROR((Table1[[#This Row],[إجمالى الإستهلاك
/م3]]-Table1[[#This Row],[الكمية 
المنتجة
/م3
 ]]),0)</f>
        <v>-1.8749999999999999E-2</v>
      </c>
      <c r="AE1084" s="29">
        <f>IFERROR((Table1[[#This Row],[الهالك
/م3]]/Table1[[#This Row],[إجمالى الإستهلاك
/م3]]),0)</f>
        <v>0</v>
      </c>
      <c r="AG1084" s="5">
        <f>IFERROR((Table1[[#This Row],[عدد
البلوكات]]*0.12),"")</f>
        <v>0</v>
      </c>
      <c r="AH108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5.208333333333333E-3</v>
      </c>
      <c r="AJ1084" s="59">
        <f>IFERROR(Table1[[#This Row],[Plan Hour]]/Table1[[#This Row],[ساعات
العمل
الفعلية]],0)</f>
        <v>0</v>
      </c>
      <c r="AK1084" s="1">
        <f>IFERROR((Table1[[#This Row],[الكمية 
الفعلية
/م3]]-Table1[[#This Row],[الكمية 
المنتجة
/م3
 ]]),"")</f>
        <v>0</v>
      </c>
      <c r="AU1084" s="18"/>
      <c r="AV1084" s="18"/>
      <c r="AW1084" s="1"/>
      <c r="AX1084" s="1"/>
      <c r="AY1084" s="1"/>
      <c r="AZ1084" s="1"/>
      <c r="BA1084" s="1"/>
      <c r="BB1084" s="1" t="e">
        <f t="shared" si="149"/>
        <v>#DIV/0!</v>
      </c>
      <c r="BC1084" s="1"/>
      <c r="BD1084" s="1" t="e">
        <f t="shared" si="144"/>
        <v>#DIV/0!</v>
      </c>
      <c r="BE1084" s="1"/>
      <c r="BF1084" s="33">
        <f t="shared" si="143"/>
        <v>0</v>
      </c>
      <c r="BG1084" s="11" t="e">
        <f t="shared" si="145"/>
        <v>#DIV/0!</v>
      </c>
      <c r="CB1084"/>
      <c r="CC1084"/>
      <c r="CD1084"/>
      <c r="CE1084" s="83"/>
      <c r="CF1084"/>
      <c r="CG1084"/>
      <c r="CH1084"/>
      <c r="CI1084"/>
      <c r="CJ1084"/>
      <c r="CK1084"/>
      <c r="CL1084"/>
      <c r="CM1084"/>
      <c r="CN1084"/>
      <c r="CO1084"/>
      <c r="CP1084"/>
    </row>
    <row r="1085" spans="1:94" ht="22.5" customHeight="1">
      <c r="A1085" s="22">
        <v>44266</v>
      </c>
      <c r="B1085" s="3" t="str">
        <f>TEXT(Table1[[#This Row],[Date]],"dddd")</f>
        <v>الخميس</v>
      </c>
      <c r="C1085" s="3">
        <f>WEEKNUM(Table1[[#This Row],[Date]],16)</f>
        <v>11</v>
      </c>
      <c r="D1085" s="3" t="str">
        <f>TEXT(Table1[[#This Row],[Date]],"mmmm")</f>
        <v>مارس</v>
      </c>
      <c r="E1085" s="3" t="str">
        <f>TEXT(Table1[[#This Row],[Date]],"yyyy")</f>
        <v>2021</v>
      </c>
      <c r="F1085" s="3" t="s">
        <v>9</v>
      </c>
      <c r="G1085" s="3">
        <v>1061</v>
      </c>
      <c r="H1085" s="5" t="s">
        <v>242</v>
      </c>
      <c r="I1085" s="3" t="s">
        <v>255</v>
      </c>
      <c r="J1085" s="3">
        <f>IFERROR(VLOOKUP(Table1[[#This Row],[FoamType]],$CB$1:$CC$25,2,FALSE),0)</f>
        <v>3.6</v>
      </c>
      <c r="K1085" s="3">
        <v>75</v>
      </c>
      <c r="L1085" s="3">
        <v>75</v>
      </c>
      <c r="M1085" s="3">
        <v>49</v>
      </c>
      <c r="Q1085" s="15" t="s">
        <v>6</v>
      </c>
      <c r="R1085" s="3">
        <v>5</v>
      </c>
      <c r="S1085" s="3">
        <v>49</v>
      </c>
      <c r="T1085" s="3">
        <f t="shared" si="146"/>
        <v>1.378125</v>
      </c>
      <c r="U1085" s="4">
        <f t="shared" si="147"/>
        <v>1.378125</v>
      </c>
      <c r="X1085" s="4">
        <f>IFERROR(   Table1[[#This Row],[البلوكات /م3]]+Table1[[#This Row],[البواقى
 المنصرفه
/م3]]-Table1[[#This Row],[البواقى
/م3]],0)</f>
        <v>0</v>
      </c>
      <c r="Y1085" s="21">
        <f t="shared" si="148"/>
        <v>0</v>
      </c>
      <c r="AB1085" s="15"/>
      <c r="AD1085" s="9">
        <f>IFERROR((Table1[[#This Row],[إجمالى الإستهلاك
/م3]]-Table1[[#This Row],[الكمية 
المنتجة
/م3
 ]]),0)</f>
        <v>-1.378125</v>
      </c>
      <c r="AE1085" s="29">
        <f>IFERROR((Table1[[#This Row],[الهالك
/م3]]/Table1[[#This Row],[إجمالى الإستهلاك
/م3]]),0)</f>
        <v>0</v>
      </c>
      <c r="AG1085" s="5">
        <f>IFERROR((Table1[[#This Row],[عدد
البلوكات]]*0.12),"")</f>
        <v>0</v>
      </c>
      <c r="AH108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0.3828125</v>
      </c>
      <c r="AJ1085" s="59">
        <f>IFERROR(Table1[[#This Row],[Plan Hour]]/Table1[[#This Row],[ساعات
العمل
الفعلية]],0)</f>
        <v>0</v>
      </c>
      <c r="AK1085" s="1">
        <f>IFERROR((Table1[[#This Row],[الكمية 
الفعلية
/م3]]-Table1[[#This Row],[الكمية 
المنتجة
/م3
 ]]),"")</f>
        <v>0</v>
      </c>
      <c r="AU1085" s="18"/>
      <c r="AV1085" s="18"/>
      <c r="AW1085" s="1"/>
      <c r="AX1085" s="1"/>
      <c r="AY1085" s="1"/>
      <c r="AZ1085" s="1"/>
      <c r="BA1085" s="1"/>
      <c r="BB1085" s="1" t="e">
        <f t="shared" si="149"/>
        <v>#DIV/0!</v>
      </c>
      <c r="BC1085" s="1"/>
      <c r="BD1085" s="1" t="e">
        <f t="shared" si="144"/>
        <v>#DIV/0!</v>
      </c>
      <c r="BE1085" s="1"/>
      <c r="BF1085" s="33">
        <f t="shared" si="143"/>
        <v>0</v>
      </c>
      <c r="BG1085" s="11" t="e">
        <f t="shared" si="145"/>
        <v>#DIV/0!</v>
      </c>
      <c r="CB1085"/>
      <c r="CC1085"/>
      <c r="CD1085"/>
      <c r="CE1085" s="83"/>
      <c r="CF1085"/>
      <c r="CG1085"/>
      <c r="CH1085"/>
      <c r="CI1085"/>
      <c r="CJ1085"/>
      <c r="CK1085"/>
      <c r="CL1085"/>
      <c r="CM1085"/>
      <c r="CN1085"/>
      <c r="CO1085"/>
      <c r="CP1085"/>
    </row>
    <row r="1086" spans="1:94" ht="22.5" customHeight="1">
      <c r="A1086" s="22">
        <v>44266</v>
      </c>
      <c r="B1086" s="3" t="str">
        <f>TEXT(Table1[[#This Row],[Date]],"dddd")</f>
        <v>الخميس</v>
      </c>
      <c r="C1086" s="3">
        <f>WEEKNUM(Table1[[#This Row],[Date]],16)</f>
        <v>11</v>
      </c>
      <c r="D1086" s="3" t="str">
        <f>TEXT(Table1[[#This Row],[Date]],"mmmm")</f>
        <v>مارس</v>
      </c>
      <c r="E1086" s="3" t="str">
        <f>TEXT(Table1[[#This Row],[Date]],"yyyy")</f>
        <v>2021</v>
      </c>
      <c r="F1086" s="3" t="s">
        <v>9</v>
      </c>
      <c r="G1086" s="3">
        <v>1061</v>
      </c>
      <c r="H1086" s="5" t="s">
        <v>242</v>
      </c>
      <c r="I1086" s="3" t="s">
        <v>255</v>
      </c>
      <c r="J1086" s="3">
        <f>IFERROR(VLOOKUP(Table1[[#This Row],[FoamType]],$CB$1:$CC$25,2,FALSE),0)</f>
        <v>3.6</v>
      </c>
      <c r="K1086" s="3">
        <v>75</v>
      </c>
      <c r="L1086" s="3">
        <v>25</v>
      </c>
      <c r="M1086" s="3">
        <v>49</v>
      </c>
      <c r="Q1086" s="15" t="s">
        <v>6</v>
      </c>
      <c r="R1086" s="3">
        <v>10</v>
      </c>
      <c r="S1086" s="3">
        <v>49</v>
      </c>
      <c r="T1086" s="3">
        <f t="shared" si="146"/>
        <v>0.91874999999999996</v>
      </c>
      <c r="U1086" s="4">
        <f t="shared" si="147"/>
        <v>0.91874999999999996</v>
      </c>
      <c r="X1086" s="4">
        <f>IFERROR(   Table1[[#This Row],[البلوكات /م3]]+Table1[[#This Row],[البواقى
 المنصرفه
/م3]]-Table1[[#This Row],[البواقى
/م3]],0)</f>
        <v>0</v>
      </c>
      <c r="Y1086" s="21">
        <f t="shared" si="148"/>
        <v>0</v>
      </c>
      <c r="AB1086" s="15"/>
      <c r="AD1086" s="9">
        <f>IFERROR((Table1[[#This Row],[إجمالى الإستهلاك
/م3]]-Table1[[#This Row],[الكمية 
المنتجة
/م3
 ]]),0)</f>
        <v>-0.91874999999999996</v>
      </c>
      <c r="AE1086" s="29">
        <f>IFERROR((Table1[[#This Row],[الهالك
/م3]]/Table1[[#This Row],[إجمالى الإستهلاك
/م3]]),0)</f>
        <v>0</v>
      </c>
      <c r="AG1086" s="5">
        <f>IFERROR((Table1[[#This Row],[عدد
البلوكات]]*0.12),"")</f>
        <v>0</v>
      </c>
      <c r="AH108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0.25520833333333331</v>
      </c>
      <c r="AJ1086" s="59">
        <f>IFERROR(Table1[[#This Row],[Plan Hour]]/Table1[[#This Row],[ساعات
العمل
الفعلية]],0)</f>
        <v>0</v>
      </c>
      <c r="AK1086" s="1">
        <f>IFERROR((Table1[[#This Row],[الكمية 
الفعلية
/م3]]-Table1[[#This Row],[الكمية 
المنتجة
/م3
 ]]),"")</f>
        <v>0</v>
      </c>
      <c r="AU1086" s="18"/>
      <c r="AV1086" s="18"/>
      <c r="AW1086" s="1"/>
      <c r="AX1086" s="1"/>
      <c r="AY1086" s="1"/>
      <c r="AZ1086" s="1"/>
      <c r="BA1086" s="1"/>
      <c r="BB1086" s="1" t="e">
        <f t="shared" si="149"/>
        <v>#DIV/0!</v>
      </c>
      <c r="BC1086" s="1"/>
      <c r="BD1086" s="1" t="e">
        <f t="shared" si="144"/>
        <v>#DIV/0!</v>
      </c>
      <c r="BE1086" s="1"/>
      <c r="BF1086" s="33">
        <f t="shared" si="143"/>
        <v>0</v>
      </c>
      <c r="BG1086" s="11" t="e">
        <f t="shared" si="145"/>
        <v>#DIV/0!</v>
      </c>
      <c r="CB1086"/>
      <c r="CC1086"/>
      <c r="CD1086"/>
      <c r="CE1086" s="83"/>
      <c r="CF1086"/>
      <c r="CG1086"/>
      <c r="CH1086"/>
      <c r="CI1086"/>
      <c r="CJ1086"/>
      <c r="CK1086"/>
      <c r="CL1086"/>
      <c r="CM1086"/>
      <c r="CN1086"/>
      <c r="CO1086"/>
      <c r="CP1086"/>
    </row>
    <row r="1087" spans="1:94" ht="22.5" customHeight="1">
      <c r="A1087" s="22">
        <v>44266</v>
      </c>
      <c r="B1087" s="3" t="str">
        <f>TEXT(Table1[[#This Row],[Date]],"dddd")</f>
        <v>الخميس</v>
      </c>
      <c r="C1087" s="3">
        <f>WEEKNUM(Table1[[#This Row],[Date]],16)</f>
        <v>11</v>
      </c>
      <c r="D1087" s="3" t="str">
        <f>TEXT(Table1[[#This Row],[Date]],"mmmm")</f>
        <v>مارس</v>
      </c>
      <c r="E1087" s="3" t="str">
        <f>TEXT(Table1[[#This Row],[Date]],"yyyy")</f>
        <v>2021</v>
      </c>
      <c r="F1087" s="3" t="s">
        <v>9</v>
      </c>
      <c r="G1087" s="3">
        <v>734</v>
      </c>
      <c r="H1087" s="5" t="s">
        <v>47</v>
      </c>
      <c r="I1087" s="3" t="s">
        <v>92</v>
      </c>
      <c r="J1087" s="3">
        <f>IFERROR(VLOOKUP(Table1[[#This Row],[FoamType]],$CB$1:$CC$25,2,FALSE),0)</f>
        <v>0.6</v>
      </c>
      <c r="K1087" s="3">
        <v>25</v>
      </c>
      <c r="L1087" s="3">
        <v>7.5</v>
      </c>
      <c r="M1087" s="3">
        <v>0.5</v>
      </c>
      <c r="Q1087" s="15">
        <v>12</v>
      </c>
      <c r="R1087" s="3">
        <v>31850</v>
      </c>
      <c r="S1087" s="3">
        <v>0.6</v>
      </c>
      <c r="T1087" s="3">
        <f t="shared" si="146"/>
        <v>3.5831249999999999</v>
      </c>
      <c r="U1087" s="4">
        <f t="shared" si="147"/>
        <v>2.9859374999999999</v>
      </c>
      <c r="X1087" s="4">
        <f>IFERROR(   Table1[[#This Row],[البلوكات /م3]]+Table1[[#This Row],[البواقى
 المنصرفه
/م3]]-Table1[[#This Row],[البواقى
/م3]],0)</f>
        <v>3.44</v>
      </c>
      <c r="Y1087" s="21">
        <f t="shared" si="148"/>
        <v>0</v>
      </c>
      <c r="AA1087" s="12">
        <v>3.44</v>
      </c>
      <c r="AB1087" s="15">
        <v>12</v>
      </c>
      <c r="AC1087" s="20">
        <v>0</v>
      </c>
      <c r="AD1087" s="9">
        <f>IFERROR((Table1[[#This Row],[إجمالى الإستهلاك
/م3]]-Table1[[#This Row],[الكمية 
المنتجة
/م3
 ]]),0)</f>
        <v>0.45406250000000004</v>
      </c>
      <c r="AE1087" s="29">
        <f>IFERROR((Table1[[#This Row],[الهالك
/م3]]/Table1[[#This Row],[إجمالى الإستهلاك
/م3]]),0)</f>
        <v>0.13199491279069769</v>
      </c>
      <c r="AG1087" s="5">
        <f>IFERROR((Table1[[#This Row],[عدد
البلوكات]]*0.12),"")</f>
        <v>0</v>
      </c>
      <c r="AH108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4.9765625</v>
      </c>
      <c r="AJ1087" s="59">
        <f>IFERROR(Table1[[#This Row],[Plan Hour]]/Table1[[#This Row],[ساعات
العمل
الفعلية]],0)</f>
        <v>0</v>
      </c>
      <c r="AK1087" s="1">
        <f>IFERROR((Table1[[#This Row],[الكمية 
الفعلية
/م3]]-Table1[[#This Row],[الكمية 
المنتجة
/م3
 ]]),"")</f>
        <v>0.59718749999999998</v>
      </c>
      <c r="AU1087" s="18"/>
      <c r="AV1087" s="18"/>
      <c r="AW1087" s="1"/>
      <c r="AX1087" s="1"/>
      <c r="AY1087" s="1"/>
      <c r="AZ1087" s="1"/>
      <c r="BA1087" s="1"/>
      <c r="BB1087" s="1" t="e">
        <f t="shared" si="149"/>
        <v>#DIV/0!</v>
      </c>
      <c r="BC1087" s="1"/>
      <c r="BD1087" s="1" t="e">
        <f t="shared" si="144"/>
        <v>#DIV/0!</v>
      </c>
      <c r="BE1087" s="1"/>
      <c r="BF1087" s="33">
        <f t="shared" ref="BF1087:BF1150" si="150">(BE1087/7.32)</f>
        <v>0</v>
      </c>
      <c r="BG1087" s="11" t="e">
        <f t="shared" si="145"/>
        <v>#DIV/0!</v>
      </c>
      <c r="CB1087"/>
      <c r="CC1087"/>
      <c r="CD1087"/>
      <c r="CE1087" s="83"/>
      <c r="CF1087"/>
      <c r="CG1087"/>
      <c r="CH1087"/>
      <c r="CI1087"/>
      <c r="CJ1087"/>
      <c r="CK1087"/>
      <c r="CL1087"/>
      <c r="CM1087"/>
      <c r="CN1087"/>
      <c r="CO1087"/>
      <c r="CP1087"/>
    </row>
    <row r="1088" spans="1:94" ht="22.5" customHeight="1">
      <c r="A1088" s="22">
        <v>44266</v>
      </c>
      <c r="B1088" s="3" t="str">
        <f>TEXT(Table1[[#This Row],[Date]],"dddd")</f>
        <v>الخميس</v>
      </c>
      <c r="C1088" s="3">
        <f>WEEKNUM(Table1[[#This Row],[Date]],16)</f>
        <v>11</v>
      </c>
      <c r="D1088" s="3" t="str">
        <f>TEXT(Table1[[#This Row],[Date]],"mmmm")</f>
        <v>مارس</v>
      </c>
      <c r="E1088" s="3" t="str">
        <f>TEXT(Table1[[#This Row],[Date]],"yyyy")</f>
        <v>2021</v>
      </c>
      <c r="F1088" s="3" t="s">
        <v>9</v>
      </c>
      <c r="G1088" s="3">
        <v>3</v>
      </c>
      <c r="H1088" s="5" t="s">
        <v>47</v>
      </c>
      <c r="I1088" s="3" t="s">
        <v>92</v>
      </c>
      <c r="J1088" s="3">
        <f>IFERROR(VLOOKUP(Table1[[#This Row],[FoamType]],$CB$1:$CC$25,2,FALSE),0)</f>
        <v>0.6</v>
      </c>
      <c r="K1088" s="3">
        <v>30</v>
      </c>
      <c r="L1088" s="3">
        <v>7</v>
      </c>
      <c r="M1088" s="3">
        <v>7</v>
      </c>
      <c r="Q1088" s="15">
        <v>35</v>
      </c>
      <c r="R1088" s="3">
        <v>1960</v>
      </c>
      <c r="S1088" s="3">
        <v>7.1</v>
      </c>
      <c r="T1088" s="3">
        <f t="shared" si="146"/>
        <v>2.9223599999999998</v>
      </c>
      <c r="U1088" s="4">
        <f t="shared" si="147"/>
        <v>2.8812000000000002</v>
      </c>
      <c r="X1088" s="4">
        <f>IFERROR(   Table1[[#This Row],[البلوكات /م3]]+Table1[[#This Row],[البواقى
 المنصرفه
/م3]]-Table1[[#This Row],[البواقى
/م3]],0)</f>
        <v>0</v>
      </c>
      <c r="Y1088" s="21">
        <f t="shared" si="148"/>
        <v>0</v>
      </c>
      <c r="AB1088" s="15"/>
      <c r="AD1088" s="9">
        <f>IFERROR((Table1[[#This Row],[إجمالى الإستهلاك
/م3]]-Table1[[#This Row],[الكمية 
المنتجة
/م3
 ]]),0)</f>
        <v>-2.8812000000000002</v>
      </c>
      <c r="AE1088" s="29">
        <f>IFERROR((Table1[[#This Row],[الهالك
/م3]]/Table1[[#This Row],[إجمالى الإستهلاك
/م3]]),0)</f>
        <v>0</v>
      </c>
      <c r="AG1088" s="5">
        <f>IFERROR((Table1[[#This Row],[عدد
البلوكات]]*0.12),"")</f>
        <v>0</v>
      </c>
      <c r="AH108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4.8020000000000005</v>
      </c>
      <c r="AJ1088" s="59">
        <f>IFERROR(Table1[[#This Row],[Plan Hour]]/Table1[[#This Row],[ساعات
العمل
الفعلية]],0)</f>
        <v>0</v>
      </c>
      <c r="AK1088" s="1">
        <f>IFERROR((Table1[[#This Row],[الكمية 
الفعلية
/م3]]-Table1[[#This Row],[الكمية 
المنتجة
/م3
 ]]),"")</f>
        <v>4.1159999999999641E-2</v>
      </c>
      <c r="AU1088" s="18"/>
      <c r="AV1088" s="18"/>
      <c r="AW1088" s="1"/>
      <c r="AX1088" s="1"/>
      <c r="AY1088" s="1"/>
      <c r="AZ1088" s="1"/>
      <c r="BA1088" s="1"/>
      <c r="BB1088" s="1" t="e">
        <f t="shared" si="149"/>
        <v>#DIV/0!</v>
      </c>
      <c r="BC1088" s="1"/>
      <c r="BD1088" s="1" t="e">
        <f t="shared" si="144"/>
        <v>#DIV/0!</v>
      </c>
      <c r="BE1088" s="1"/>
      <c r="BF1088" s="33">
        <f t="shared" si="150"/>
        <v>0</v>
      </c>
      <c r="BG1088" s="11" t="e">
        <f t="shared" si="145"/>
        <v>#DIV/0!</v>
      </c>
      <c r="CB1088"/>
      <c r="CC1088"/>
      <c r="CD1088"/>
      <c r="CE1088" s="83"/>
      <c r="CF1088"/>
      <c r="CG1088"/>
      <c r="CH1088"/>
      <c r="CI1088"/>
      <c r="CJ1088"/>
      <c r="CK1088"/>
      <c r="CL1088"/>
      <c r="CM1088"/>
      <c r="CN1088"/>
      <c r="CO1088"/>
      <c r="CP1088"/>
    </row>
    <row r="1089" spans="1:94" ht="22.5" customHeight="1">
      <c r="A1089" s="22">
        <v>44266</v>
      </c>
      <c r="B1089" s="3" t="str">
        <f>TEXT(Table1[[#This Row],[Date]],"dddd")</f>
        <v>الخميس</v>
      </c>
      <c r="C1089" s="3">
        <f>WEEKNUM(Table1[[#This Row],[Date]],16)</f>
        <v>11</v>
      </c>
      <c r="D1089" s="3" t="str">
        <f>TEXT(Table1[[#This Row],[Date]],"mmmm")</f>
        <v>مارس</v>
      </c>
      <c r="E1089" s="3" t="str">
        <f>TEXT(Table1[[#This Row],[Date]],"yyyy")</f>
        <v>2021</v>
      </c>
      <c r="F1089" s="3" t="s">
        <v>9</v>
      </c>
      <c r="G1089" s="3">
        <v>1086</v>
      </c>
      <c r="H1089" s="5" t="s">
        <v>56</v>
      </c>
      <c r="I1089" s="3" t="s">
        <v>92</v>
      </c>
      <c r="J1089" s="3">
        <f>IFERROR(VLOOKUP(Table1[[#This Row],[FoamType]],$CB$1:$CC$25,2,FALSE),0)</f>
        <v>0.6</v>
      </c>
      <c r="K1089" s="3">
        <v>28</v>
      </c>
      <c r="L1089" s="3">
        <v>28</v>
      </c>
      <c r="M1089" s="3">
        <v>0.5</v>
      </c>
      <c r="Q1089" s="15">
        <v>12</v>
      </c>
      <c r="R1089" s="3">
        <v>5800</v>
      </c>
      <c r="S1089" s="3">
        <v>0.6</v>
      </c>
      <c r="T1089" s="3">
        <f t="shared" si="146"/>
        <v>2.7283200000000001</v>
      </c>
      <c r="U1089" s="4">
        <f t="shared" si="147"/>
        <v>2.2736000000000001</v>
      </c>
      <c r="X1089" s="4">
        <f>IFERROR(   Table1[[#This Row],[البلوكات /م3]]+Table1[[#This Row],[البواقى
 المنصرفه
/م3]]-Table1[[#This Row],[البواقى
/م3]],0)</f>
        <v>2.78</v>
      </c>
      <c r="Y1089" s="21">
        <f t="shared" si="148"/>
        <v>0</v>
      </c>
      <c r="AA1089" s="12">
        <v>2.78</v>
      </c>
      <c r="AB1089" s="15">
        <v>12</v>
      </c>
      <c r="AC1089" s="20">
        <v>0</v>
      </c>
      <c r="AD1089" s="9">
        <f>IFERROR((Table1[[#This Row],[إجمالى الإستهلاك
/م3]]-Table1[[#This Row],[الكمية 
المنتجة
/م3
 ]]),0)</f>
        <v>0.50639999999999974</v>
      </c>
      <c r="AE1089" s="29">
        <f>IFERROR((Table1[[#This Row],[الهالك
/م3]]/Table1[[#This Row],[إجمالى الإستهلاك
/م3]]),0)</f>
        <v>0.18215827338129489</v>
      </c>
      <c r="AG1089" s="5">
        <f>IFERROR((Table1[[#This Row],[عدد
البلوكات]]*0.12),"")</f>
        <v>0</v>
      </c>
      <c r="AH108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3.7893333333333334</v>
      </c>
      <c r="AJ1089" s="59">
        <f>IFERROR(Table1[[#This Row],[Plan Hour]]/Table1[[#This Row],[ساعات
العمل
الفعلية]],0)</f>
        <v>0</v>
      </c>
      <c r="AK1089" s="1">
        <f>IFERROR((Table1[[#This Row],[الكمية 
الفعلية
/م3]]-Table1[[#This Row],[الكمية 
المنتجة
/م3
 ]]),"")</f>
        <v>0.45472000000000001</v>
      </c>
      <c r="AU1089" s="18"/>
      <c r="AV1089" s="18"/>
      <c r="AW1089" s="1"/>
      <c r="AX1089" s="1"/>
      <c r="AY1089" s="1"/>
      <c r="AZ1089" s="1"/>
      <c r="BA1089" s="1"/>
      <c r="BB1089" s="1" t="e">
        <f t="shared" si="149"/>
        <v>#DIV/0!</v>
      </c>
      <c r="BC1089" s="1"/>
      <c r="BD1089" s="1" t="e">
        <f t="shared" si="144"/>
        <v>#DIV/0!</v>
      </c>
      <c r="BE1089" s="1"/>
      <c r="BF1089" s="33">
        <f t="shared" si="150"/>
        <v>0</v>
      </c>
      <c r="BG1089" s="11" t="e">
        <f t="shared" si="145"/>
        <v>#DIV/0!</v>
      </c>
      <c r="CB1089"/>
      <c r="CC1089"/>
      <c r="CD1089"/>
      <c r="CE1089" s="83"/>
      <c r="CF1089"/>
      <c r="CG1089"/>
      <c r="CH1089"/>
      <c r="CI1089"/>
      <c r="CJ1089"/>
      <c r="CK1089"/>
      <c r="CL1089"/>
      <c r="CM1089"/>
      <c r="CN1089"/>
      <c r="CO1089"/>
      <c r="CP1089"/>
    </row>
    <row r="1090" spans="1:94" ht="22.5" customHeight="1">
      <c r="A1090" s="22">
        <v>44268</v>
      </c>
      <c r="B1090" s="9" t="str">
        <f>TEXT(Table1[[#This Row],[Date]],"dddd")</f>
        <v>السبت</v>
      </c>
      <c r="C1090" s="9">
        <f>WEEKNUM(Table1[[#This Row],[Date]],16)</f>
        <v>12</v>
      </c>
      <c r="D1090" s="9" t="str">
        <f>TEXT(Table1[[#This Row],[Date]],"mmmm")</f>
        <v>مارس</v>
      </c>
      <c r="E1090" s="9" t="str">
        <f>TEXT(Table1[[#This Row],[Date]],"yyyy")</f>
        <v>2021</v>
      </c>
      <c r="F1090" s="9" t="s">
        <v>9</v>
      </c>
      <c r="G1090" s="9">
        <v>1169</v>
      </c>
      <c r="H1090" s="9" t="s">
        <v>250</v>
      </c>
      <c r="I1090" s="9" t="s">
        <v>255</v>
      </c>
      <c r="J1090" s="3">
        <f>IFERROR(VLOOKUP(Table1[[#This Row],[FoamType]],$CB$1:$CC$25,2,FALSE),0)</f>
        <v>3.6</v>
      </c>
      <c r="K1090" s="9">
        <v>200</v>
      </c>
      <c r="L1090" s="9">
        <v>100</v>
      </c>
      <c r="M1090" s="9">
        <v>5</v>
      </c>
      <c r="N1090" s="9"/>
      <c r="O1090" s="9"/>
      <c r="P1090" s="9"/>
      <c r="Q1090" s="9">
        <v>15</v>
      </c>
      <c r="R1090" s="9"/>
      <c r="S1090" s="9">
        <v>5.0999999999999996</v>
      </c>
      <c r="T1090" s="9">
        <v>7.2</v>
      </c>
      <c r="U1090" s="9">
        <v>7</v>
      </c>
      <c r="V1090" s="9"/>
      <c r="W1090" s="9">
        <v>15</v>
      </c>
      <c r="X1090" s="9">
        <f>IFERROR(   Table1[[#This Row],[البلوكات /م3]]+Table1[[#This Row],[البواقى
 المنصرفه
/م3]]-Table1[[#This Row],[البواقى
/م3]],0)</f>
        <v>7.01</v>
      </c>
      <c r="Y1090" s="9">
        <f t="shared" si="148"/>
        <v>7.32</v>
      </c>
      <c r="Z1090" s="9">
        <v>1</v>
      </c>
      <c r="AA1090" s="9">
        <v>1.52</v>
      </c>
      <c r="AB1090" s="9">
        <v>15</v>
      </c>
      <c r="AC1090" s="9">
        <v>1.83</v>
      </c>
      <c r="AD1090" s="9">
        <f>IFERROR((Table1[[#This Row],[إجمالى الإستهلاك
/م3]]-Table1[[#This Row],[الكمية 
المنتجة
/م3
 ]]),0)</f>
        <v>9.9999999999997868E-3</v>
      </c>
      <c r="AE1090" s="29">
        <f>IFERROR((Table1[[#This Row],[الهالك
/م3]]/Table1[[#This Row],[إجمالى الإستهلاك
/م3]]),0)</f>
        <v>1.4265335235377728E-3</v>
      </c>
      <c r="AF1090" s="9"/>
      <c r="AG1090" s="9">
        <f>IFERROR((Table1[[#This Row],[عدد
البلوكات]]*0.12),"")</f>
        <v>0.12</v>
      </c>
      <c r="AH1090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1.9444444444444444</v>
      </c>
      <c r="AI1090" s="9">
        <v>66</v>
      </c>
      <c r="AJ1090" s="60">
        <f>IFERROR(Table1[[#This Row],[Plan Hour]]/Table1[[#This Row],[ساعات
العمل
الفعلية]],0)</f>
        <v>2.9461279461279462E-2</v>
      </c>
      <c r="AK1090" s="9">
        <f>IFERROR((Table1[[#This Row],[الكمية 
الفعلية
/م3]]-Table1[[#This Row],[الكمية 
المنتجة
/م3
 ]]),"")</f>
        <v>0.20000000000000018</v>
      </c>
      <c r="AL1090" s="9"/>
      <c r="AM1090" s="9"/>
      <c r="AN1090" s="9"/>
      <c r="AO1090" s="9"/>
      <c r="AP1090" s="9">
        <v>0</v>
      </c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 t="e">
        <f t="shared" si="149"/>
        <v>#DIV/0!</v>
      </c>
      <c r="BC1090" s="9"/>
      <c r="BD1090" s="9" t="e">
        <f t="shared" si="144"/>
        <v>#DIV/0!</v>
      </c>
      <c r="BE1090" s="9"/>
      <c r="BF1090" s="9">
        <f t="shared" si="150"/>
        <v>0</v>
      </c>
      <c r="BG1090" s="9" t="e">
        <f t="shared" si="145"/>
        <v>#DIV/0!</v>
      </c>
      <c r="CB1090"/>
      <c r="CC1090"/>
      <c r="CD1090"/>
      <c r="CE1090" s="83"/>
      <c r="CF1090"/>
      <c r="CG1090"/>
      <c r="CH1090"/>
      <c r="CI1090"/>
      <c r="CJ1090"/>
      <c r="CK1090"/>
      <c r="CL1090"/>
      <c r="CM1090"/>
      <c r="CN1090"/>
      <c r="CO1090"/>
      <c r="CP1090"/>
    </row>
    <row r="1091" spans="1:94" ht="22.5" customHeight="1">
      <c r="A1091" s="22">
        <v>44268</v>
      </c>
      <c r="B1091" s="3" t="str">
        <f>TEXT(Table1[[#This Row],[Date]],"dddd")</f>
        <v>السبت</v>
      </c>
      <c r="C1091" s="3">
        <f>WEEKNUM(Table1[[#This Row],[Date]],16)</f>
        <v>12</v>
      </c>
      <c r="D1091" s="3" t="str">
        <f>TEXT(Table1[[#This Row],[Date]],"mmmm")</f>
        <v>مارس</v>
      </c>
      <c r="E1091" s="3" t="str">
        <f>TEXT(Table1[[#This Row],[Date]],"yyyy")</f>
        <v>2021</v>
      </c>
      <c r="F1091" s="3" t="s">
        <v>9</v>
      </c>
      <c r="G1091" s="3">
        <v>1095</v>
      </c>
      <c r="H1091" s="5" t="s">
        <v>25</v>
      </c>
      <c r="I1091" s="3" t="s">
        <v>96</v>
      </c>
      <c r="J1091" s="3">
        <f>IFERROR(VLOOKUP(Table1[[#This Row],[FoamType]],$CB$1:$CC$25,2,FALSE),0)</f>
        <v>200</v>
      </c>
      <c r="K1091" s="3">
        <v>30</v>
      </c>
      <c r="L1091" s="3">
        <v>10</v>
      </c>
      <c r="M1091" s="3">
        <v>4</v>
      </c>
      <c r="Q1091" s="15">
        <v>25</v>
      </c>
      <c r="R1091" s="3">
        <v>950</v>
      </c>
      <c r="S1091" s="3">
        <v>4.0999999999999996</v>
      </c>
      <c r="T1091" s="3">
        <f t="shared" si="146"/>
        <v>1.1685000000000001</v>
      </c>
      <c r="U1091" s="4">
        <f t="shared" si="147"/>
        <v>1.1399999999999999</v>
      </c>
      <c r="X1091" s="4">
        <f>IFERROR(   Table1[[#This Row],[البلوكات /م3]]+Table1[[#This Row],[البواقى
 المنصرفه
/م3]]-Table1[[#This Row],[البواقى
/م3]],0)</f>
        <v>1.1399999999999999</v>
      </c>
      <c r="Y1091" s="21">
        <f t="shared" si="148"/>
        <v>0</v>
      </c>
      <c r="AA1091" s="12">
        <v>1.1399999999999999</v>
      </c>
      <c r="AB1091" s="15">
        <v>25</v>
      </c>
      <c r="AC1091" s="20">
        <v>0</v>
      </c>
      <c r="AD1091" s="9">
        <f>IFERROR((Table1[[#This Row],[إجمالى الإستهلاك
/م3]]-Table1[[#This Row],[الكمية 
المنتجة
/م3
 ]]),0)</f>
        <v>0</v>
      </c>
      <c r="AE1091" s="29">
        <f>IFERROR((Table1[[#This Row],[الهالك
/م3]]/Table1[[#This Row],[إجمالى الإستهلاك
/م3]]),0)</f>
        <v>0</v>
      </c>
      <c r="AG1091" s="5">
        <f>IFERROR((Table1[[#This Row],[عدد
البلوكات]]*0.12),"")</f>
        <v>0</v>
      </c>
      <c r="AH109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4.75</v>
      </c>
      <c r="AJ1091" s="59">
        <f>IFERROR(Table1[[#This Row],[Plan Hour]]/Table1[[#This Row],[ساعات
العمل
الفعلية]],0)</f>
        <v>0</v>
      </c>
      <c r="AK1091" s="1">
        <f>IFERROR((Table1[[#This Row],[الكمية 
الفعلية
/م3]]-Table1[[#This Row],[الكمية 
المنتجة
/م3
 ]]),"")</f>
        <v>2.8500000000000192E-2</v>
      </c>
      <c r="AU1091" s="18"/>
      <c r="AV1091" s="18"/>
      <c r="AW1091" s="1"/>
      <c r="AX1091" s="1"/>
      <c r="AY1091" s="1"/>
      <c r="AZ1091" s="1"/>
      <c r="BA1091" s="1"/>
      <c r="BB1091" s="1" t="e">
        <f t="shared" si="149"/>
        <v>#DIV/0!</v>
      </c>
      <c r="BC1091" s="1"/>
      <c r="BD1091" s="1" t="e">
        <f t="shared" si="144"/>
        <v>#DIV/0!</v>
      </c>
      <c r="BE1091" s="1"/>
      <c r="BF1091" s="33">
        <f t="shared" si="150"/>
        <v>0</v>
      </c>
      <c r="BG1091" s="11" t="e">
        <f t="shared" si="145"/>
        <v>#DIV/0!</v>
      </c>
      <c r="CB1091"/>
      <c r="CC1091"/>
      <c r="CD1091"/>
      <c r="CE1091" s="83"/>
      <c r="CF1091"/>
      <c r="CG1091"/>
      <c r="CH1091"/>
      <c r="CI1091"/>
      <c r="CJ1091"/>
      <c r="CK1091"/>
      <c r="CL1091"/>
      <c r="CM1091"/>
      <c r="CN1091"/>
      <c r="CO1091"/>
      <c r="CP1091"/>
    </row>
    <row r="1092" spans="1:94" ht="22.5" customHeight="1">
      <c r="A1092" s="22">
        <v>44268</v>
      </c>
      <c r="B1092" s="3" t="str">
        <f>TEXT(Table1[[#This Row],[Date]],"dddd")</f>
        <v>السبت</v>
      </c>
      <c r="C1092" s="3">
        <f>WEEKNUM(Table1[[#This Row],[Date]],16)</f>
        <v>12</v>
      </c>
      <c r="D1092" s="3" t="str">
        <f>TEXT(Table1[[#This Row],[Date]],"mmmm")</f>
        <v>مارس</v>
      </c>
      <c r="E1092" s="3" t="str">
        <f>TEXT(Table1[[#This Row],[Date]],"yyyy")</f>
        <v>2021</v>
      </c>
      <c r="F1092" s="3" t="s">
        <v>9</v>
      </c>
      <c r="G1092" s="3">
        <v>1157</v>
      </c>
      <c r="H1092" s="5" t="s">
        <v>62</v>
      </c>
      <c r="I1092" s="3" t="s">
        <v>92</v>
      </c>
      <c r="J1092" s="3">
        <f>IFERROR(VLOOKUP(Table1[[#This Row],[FoamType]],$CB$1:$CC$25,2,FALSE),0)</f>
        <v>0.6</v>
      </c>
      <c r="K1092" s="3">
        <v>10</v>
      </c>
      <c r="L1092" s="3">
        <v>10</v>
      </c>
      <c r="M1092" s="3">
        <v>1.5</v>
      </c>
      <c r="Q1092" s="15">
        <v>17</v>
      </c>
      <c r="R1092" s="3">
        <v>20000</v>
      </c>
      <c r="S1092" s="3">
        <v>1.6</v>
      </c>
      <c r="T1092" s="3">
        <f t="shared" si="146"/>
        <v>3.2</v>
      </c>
      <c r="U1092" s="4">
        <f t="shared" si="147"/>
        <v>3</v>
      </c>
      <c r="X1092" s="4">
        <f>IFERROR(   Table1[[#This Row],[البلوكات /م3]]+Table1[[#This Row],[البواقى
 المنصرفه
/م3]]-Table1[[#This Row],[البواقى
/م3]],0)</f>
        <v>3.36</v>
      </c>
      <c r="Y1092" s="21">
        <f t="shared" si="148"/>
        <v>0</v>
      </c>
      <c r="AA1092" s="12">
        <v>3.36</v>
      </c>
      <c r="AB1092" s="15">
        <v>17</v>
      </c>
      <c r="AC1092" s="20">
        <v>0</v>
      </c>
      <c r="AD1092" s="9">
        <f>IFERROR((Table1[[#This Row],[إجمالى الإستهلاك
/م3]]-Table1[[#This Row],[الكمية 
المنتجة
/م3
 ]]),0)</f>
        <v>0.35999999999999988</v>
      </c>
      <c r="AE1092" s="29">
        <f>IFERROR((Table1[[#This Row],[الهالك
/م3]]/Table1[[#This Row],[إجمالى الإستهلاك
/م3]]),0)</f>
        <v>0.10714285714285711</v>
      </c>
      <c r="AG1092" s="5">
        <f>IFERROR((Table1[[#This Row],[عدد
البلوكات]]*0.12),"")</f>
        <v>0</v>
      </c>
      <c r="AH109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092" s="59">
        <f>IFERROR(Table1[[#This Row],[Plan Hour]]/Table1[[#This Row],[ساعات
العمل
الفعلية]],0)</f>
        <v>0</v>
      </c>
      <c r="AK1092" s="1">
        <f>IFERROR((Table1[[#This Row],[الكمية 
الفعلية
/م3]]-Table1[[#This Row],[الكمية 
المنتجة
/م3
 ]]),"")</f>
        <v>0.20000000000000018</v>
      </c>
      <c r="AU1092" s="18"/>
      <c r="AV1092" s="18"/>
      <c r="AW1092" s="1"/>
      <c r="AX1092" s="1"/>
      <c r="AY1092" s="1"/>
      <c r="AZ1092" s="1"/>
      <c r="BA1092" s="1"/>
      <c r="BB1092" s="1" t="e">
        <f t="shared" si="149"/>
        <v>#DIV/0!</v>
      </c>
      <c r="BC1092" s="1"/>
      <c r="BD1092" s="1" t="e">
        <f t="shared" ref="BD1092:BD1155" si="151">(7.32-(BE1092*BC1092))/BE1092</f>
        <v>#DIV/0!</v>
      </c>
      <c r="BE1092" s="1"/>
      <c r="BF1092" s="33">
        <f t="shared" si="150"/>
        <v>0</v>
      </c>
      <c r="BG1092" s="11" t="e">
        <f t="shared" si="145"/>
        <v>#DIV/0!</v>
      </c>
      <c r="CB1092"/>
      <c r="CC1092"/>
      <c r="CD1092"/>
      <c r="CE1092" s="83"/>
      <c r="CF1092"/>
      <c r="CG1092"/>
      <c r="CH1092"/>
      <c r="CI1092"/>
      <c r="CJ1092"/>
      <c r="CK1092"/>
      <c r="CL1092"/>
      <c r="CM1092"/>
      <c r="CN1092"/>
      <c r="CO1092"/>
      <c r="CP1092"/>
    </row>
    <row r="1093" spans="1:94" ht="22.5" customHeight="1">
      <c r="A1093" s="22">
        <v>44268</v>
      </c>
      <c r="B1093" s="3" t="str">
        <f>TEXT(Table1[[#This Row],[Date]],"dddd")</f>
        <v>السبت</v>
      </c>
      <c r="C1093" s="3">
        <f>WEEKNUM(Table1[[#This Row],[Date]],16)</f>
        <v>12</v>
      </c>
      <c r="D1093" s="3" t="str">
        <f>TEXT(Table1[[#This Row],[Date]],"mmmm")</f>
        <v>مارس</v>
      </c>
      <c r="E1093" s="3" t="str">
        <f>TEXT(Table1[[#This Row],[Date]],"yyyy")</f>
        <v>2021</v>
      </c>
      <c r="F1093" s="3" t="s">
        <v>9</v>
      </c>
      <c r="G1093" s="3">
        <v>816</v>
      </c>
      <c r="H1093" s="5" t="s">
        <v>25</v>
      </c>
      <c r="I1093" s="3" t="s">
        <v>92</v>
      </c>
      <c r="J1093" s="3">
        <f>IFERROR(VLOOKUP(Table1[[#This Row],[FoamType]],$CB$1:$CC$25,2,FALSE),0)</f>
        <v>0.6</v>
      </c>
      <c r="K1093" s="3">
        <v>70</v>
      </c>
      <c r="L1093" s="3">
        <v>35</v>
      </c>
      <c r="M1093" s="3">
        <v>1</v>
      </c>
      <c r="Q1093" s="15">
        <v>12</v>
      </c>
      <c r="R1093" s="3">
        <v>9388</v>
      </c>
      <c r="S1093" s="3">
        <v>1.1000000000000001</v>
      </c>
      <c r="T1093" s="3">
        <f t="shared" si="146"/>
        <v>25.300660000000004</v>
      </c>
      <c r="U1093" s="4">
        <v>23</v>
      </c>
      <c r="W1093" s="4">
        <v>12</v>
      </c>
      <c r="X1093" s="4">
        <f>IFERROR(   Table1[[#This Row],[البلوكات /م3]]+Table1[[#This Row],[البواقى
 المنصرفه
/م3]]-Table1[[#This Row],[البواقى
/م3]],0)</f>
        <v>28.07</v>
      </c>
      <c r="Y1093" s="21">
        <f t="shared" si="148"/>
        <v>29.28</v>
      </c>
      <c r="Z1093" s="3">
        <v>4</v>
      </c>
      <c r="AA1093" s="12">
        <v>0</v>
      </c>
      <c r="AB1093" s="15">
        <v>12</v>
      </c>
      <c r="AC1093" s="20">
        <v>1.21</v>
      </c>
      <c r="AD1093" s="9">
        <f>IFERROR((Table1[[#This Row],[إجمالى الإستهلاك
/م3]]-Table1[[#This Row],[الكمية 
المنتجة
/م3
 ]]),0)</f>
        <v>5.07</v>
      </c>
      <c r="AE1093" s="29">
        <f>IFERROR((Table1[[#This Row],[الهالك
/م3]]/Table1[[#This Row],[إجمالى الإستهلاك
/م3]]),0)</f>
        <v>0.18061987887424297</v>
      </c>
      <c r="AG1093" s="5">
        <f>IFERROR((Table1[[#This Row],[عدد
البلوكات]]*0.12),"")</f>
        <v>0.48</v>
      </c>
      <c r="AH109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38.333333333333336</v>
      </c>
      <c r="AJ1093" s="59">
        <f>IFERROR(Table1[[#This Row],[Plan Hour]]/Table1[[#This Row],[ساعات
العمل
الفعلية]],0)</f>
        <v>0</v>
      </c>
      <c r="AK1093" s="1">
        <f>IFERROR((Table1[[#This Row],[الكمية 
الفعلية
/م3]]-Table1[[#This Row],[الكمية 
المنتجة
/م3
 ]]),"")</f>
        <v>2.3006600000000041</v>
      </c>
      <c r="AU1093" s="18"/>
      <c r="AV1093" s="18"/>
      <c r="AW1093" s="1"/>
      <c r="AX1093" s="1"/>
      <c r="AY1093" s="1"/>
      <c r="AZ1093" s="1"/>
      <c r="BA1093" s="1"/>
      <c r="BB1093" s="1" t="e">
        <f t="shared" si="149"/>
        <v>#DIV/0!</v>
      </c>
      <c r="BC1093" s="1"/>
      <c r="BD1093" s="1" t="e">
        <f t="shared" si="151"/>
        <v>#DIV/0!</v>
      </c>
      <c r="BE1093" s="1"/>
      <c r="BF1093" s="33">
        <f t="shared" si="150"/>
        <v>0</v>
      </c>
      <c r="BG1093" s="11" t="e">
        <f t="shared" si="145"/>
        <v>#DIV/0!</v>
      </c>
      <c r="CB1093"/>
      <c r="CC1093"/>
      <c r="CD1093"/>
      <c r="CE1093" s="83"/>
      <c r="CF1093"/>
      <c r="CG1093"/>
      <c r="CH1093"/>
      <c r="CI1093"/>
      <c r="CJ1093"/>
      <c r="CK1093"/>
      <c r="CL1093"/>
      <c r="CM1093"/>
      <c r="CN1093"/>
      <c r="CO1093"/>
      <c r="CP1093"/>
    </row>
    <row r="1094" spans="1:94" ht="22.5" customHeight="1">
      <c r="A1094" s="22">
        <v>44268</v>
      </c>
      <c r="B1094" s="3" t="str">
        <f>TEXT(Table1[[#This Row],[Date]],"dddd")</f>
        <v>السبت</v>
      </c>
      <c r="C1094" s="3">
        <f>WEEKNUM(Table1[[#This Row],[Date]],16)</f>
        <v>12</v>
      </c>
      <c r="D1094" s="3" t="str">
        <f>TEXT(Table1[[#This Row],[Date]],"mmmm")</f>
        <v>مارس</v>
      </c>
      <c r="E1094" s="3" t="str">
        <f>TEXT(Table1[[#This Row],[Date]],"yyyy")</f>
        <v>2021</v>
      </c>
      <c r="F1094" s="3" t="s">
        <v>9</v>
      </c>
      <c r="G1094" s="3">
        <v>1146</v>
      </c>
      <c r="H1094" s="5" t="s">
        <v>251</v>
      </c>
      <c r="I1094" s="3" t="s">
        <v>92</v>
      </c>
      <c r="J1094" s="3">
        <f>IFERROR(VLOOKUP(Table1[[#This Row],[FoamType]],$CB$1:$CC$25,2,FALSE),0)</f>
        <v>0.6</v>
      </c>
      <c r="K1094" s="3">
        <v>24</v>
      </c>
      <c r="L1094" s="3">
        <v>23</v>
      </c>
      <c r="M1094" s="3">
        <v>3</v>
      </c>
      <c r="Q1094" s="15">
        <v>8</v>
      </c>
      <c r="R1094" s="3">
        <v>100</v>
      </c>
      <c r="S1094" s="3">
        <v>3.2</v>
      </c>
      <c r="T1094" s="3">
        <f t="shared" si="146"/>
        <v>0.17663999999999999</v>
      </c>
      <c r="U1094" s="4">
        <f t="shared" si="147"/>
        <v>0.1656</v>
      </c>
      <c r="X1094" s="4">
        <f>IFERROR(   Table1[[#This Row],[البلوكات /م3]]+Table1[[#This Row],[البواقى
 المنصرفه
/م3]]-Table1[[#This Row],[البواقى
/م3]],0)</f>
        <v>1.53</v>
      </c>
      <c r="Y1094" s="21">
        <f t="shared" si="148"/>
        <v>0</v>
      </c>
      <c r="AA1094" s="12">
        <v>2</v>
      </c>
      <c r="AB1094" s="15" t="s">
        <v>40</v>
      </c>
      <c r="AC1094" s="20">
        <v>0.47</v>
      </c>
      <c r="AD1094" s="9">
        <f>IFERROR((Table1[[#This Row],[إجمالى الإستهلاك
/م3]]-Table1[[#This Row],[الكمية 
المنتجة
/م3
 ]]),0)</f>
        <v>1.3644000000000001</v>
      </c>
      <c r="AE1094" s="29">
        <f>IFERROR((Table1[[#This Row],[الهالك
/م3]]/Table1[[#This Row],[إجمالى الإستهلاك
/م3]]),0)</f>
        <v>0.89176470588235301</v>
      </c>
      <c r="AG1094" s="5">
        <f>IFERROR((Table1[[#This Row],[عدد
البلوكات]]*0.12),"")</f>
        <v>0</v>
      </c>
      <c r="AH109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0.27600000000000002</v>
      </c>
      <c r="AJ1094" s="59">
        <f>IFERROR(Table1[[#This Row],[Plan Hour]]/Table1[[#This Row],[ساعات
العمل
الفعلية]],0)</f>
        <v>0</v>
      </c>
      <c r="AK1094" s="1">
        <f>IFERROR((Table1[[#This Row],[الكمية 
الفعلية
/م3]]-Table1[[#This Row],[الكمية 
المنتجة
/م3
 ]]),"")</f>
        <v>1.1039999999999994E-2</v>
      </c>
      <c r="AU1094" s="18"/>
      <c r="AV1094" s="18"/>
      <c r="AW1094" s="1"/>
      <c r="AX1094" s="1"/>
      <c r="AY1094" s="1"/>
      <c r="AZ1094" s="1"/>
      <c r="BA1094" s="1"/>
      <c r="BB1094" s="1" t="e">
        <f t="shared" si="149"/>
        <v>#DIV/0!</v>
      </c>
      <c r="BC1094" s="1"/>
      <c r="BD1094" s="1" t="e">
        <f t="shared" si="151"/>
        <v>#DIV/0!</v>
      </c>
      <c r="BE1094" s="1"/>
      <c r="BF1094" s="33">
        <f t="shared" si="150"/>
        <v>0</v>
      </c>
      <c r="BG1094" s="11" t="e">
        <f t="shared" si="145"/>
        <v>#DIV/0!</v>
      </c>
      <c r="CB1094"/>
      <c r="CC1094"/>
      <c r="CD1094"/>
      <c r="CE1094" s="83"/>
      <c r="CF1094"/>
      <c r="CG1094"/>
      <c r="CH1094"/>
      <c r="CI1094"/>
      <c r="CJ1094"/>
      <c r="CK1094"/>
      <c r="CL1094"/>
      <c r="CM1094"/>
      <c r="CN1094"/>
      <c r="CO1094"/>
      <c r="CP1094"/>
    </row>
    <row r="1095" spans="1:94" ht="22.5" customHeight="1">
      <c r="A1095" s="22">
        <v>44268</v>
      </c>
      <c r="B1095" s="3" t="str">
        <f>TEXT(Table1[[#This Row],[Date]],"dddd")</f>
        <v>السبت</v>
      </c>
      <c r="C1095" s="3">
        <f>WEEKNUM(Table1[[#This Row],[Date]],16)</f>
        <v>12</v>
      </c>
      <c r="D1095" s="3" t="str">
        <f>TEXT(Table1[[#This Row],[Date]],"mmmm")</f>
        <v>مارس</v>
      </c>
      <c r="E1095" s="3" t="str">
        <f>TEXT(Table1[[#This Row],[Date]],"yyyy")</f>
        <v>2021</v>
      </c>
      <c r="F1095" s="3" t="s">
        <v>9</v>
      </c>
      <c r="G1095" s="3">
        <v>1118</v>
      </c>
      <c r="H1095" s="5" t="s">
        <v>57</v>
      </c>
      <c r="I1095" s="3" t="s">
        <v>92</v>
      </c>
      <c r="J1095" s="3">
        <f>IFERROR(VLOOKUP(Table1[[#This Row],[FoamType]],$CB$1:$CC$25,2,FALSE),0)</f>
        <v>0.6</v>
      </c>
      <c r="K1095" s="3">
        <v>11.5</v>
      </c>
      <c r="L1095" s="3">
        <v>9.15</v>
      </c>
      <c r="M1095" s="3">
        <v>1.4</v>
      </c>
      <c r="Q1095" s="15">
        <v>12</v>
      </c>
      <c r="R1095" s="3">
        <v>4700</v>
      </c>
      <c r="S1095" s="3">
        <v>1.5</v>
      </c>
      <c r="T1095" s="3">
        <f t="shared" si="146"/>
        <v>0.74183625000000009</v>
      </c>
      <c r="U1095" s="4">
        <f t="shared" si="147"/>
        <v>0.69238049999999995</v>
      </c>
      <c r="X1095" s="4">
        <f>IFERROR(   Table1[[#This Row],[البلوكات /م3]]+Table1[[#This Row],[البواقى
 المنصرفه
/م3]]-Table1[[#This Row],[البواقى
/م3]],0)</f>
        <v>0.82</v>
      </c>
      <c r="Y1095" s="21">
        <f t="shared" si="148"/>
        <v>0</v>
      </c>
      <c r="AA1095" s="12">
        <v>0.82</v>
      </c>
      <c r="AB1095" s="15">
        <v>12</v>
      </c>
      <c r="AC1095" s="20">
        <v>0</v>
      </c>
      <c r="AD1095" s="9">
        <f>IFERROR((Table1[[#This Row],[إجمالى الإستهلاك
/م3]]-Table1[[#This Row],[الكمية 
المنتجة
/م3
 ]]),0)</f>
        <v>0.1276195</v>
      </c>
      <c r="AE1095" s="29">
        <f>IFERROR((Table1[[#This Row],[الهالك
/م3]]/Table1[[#This Row],[إجمالى الإستهلاك
/م3]]),0)</f>
        <v>0.15563353658536586</v>
      </c>
      <c r="AG1095" s="5">
        <f>IFERROR((Table1[[#This Row],[عدد
البلوكات]]*0.12),"")</f>
        <v>0</v>
      </c>
      <c r="AH109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1.1539675</v>
      </c>
      <c r="AJ1095" s="59">
        <f>IFERROR(Table1[[#This Row],[Plan Hour]]/Table1[[#This Row],[ساعات
العمل
الفعلية]],0)</f>
        <v>0</v>
      </c>
      <c r="AK1095" s="1">
        <f>IFERROR((Table1[[#This Row],[الكمية 
الفعلية
/م3]]-Table1[[#This Row],[الكمية 
المنتجة
/م3
 ]]),"")</f>
        <v>4.9455750000000132E-2</v>
      </c>
      <c r="AU1095" s="18"/>
      <c r="AV1095" s="18"/>
      <c r="AW1095" s="1"/>
      <c r="AX1095" s="1"/>
      <c r="AY1095" s="1"/>
      <c r="AZ1095" s="1"/>
      <c r="BA1095" s="1"/>
      <c r="BB1095" s="1" t="e">
        <f t="shared" si="149"/>
        <v>#DIV/0!</v>
      </c>
      <c r="BC1095" s="1"/>
      <c r="BD1095" s="1" t="e">
        <f t="shared" si="151"/>
        <v>#DIV/0!</v>
      </c>
      <c r="BE1095" s="1"/>
      <c r="BF1095" s="33">
        <f t="shared" si="150"/>
        <v>0</v>
      </c>
      <c r="BG1095" s="11" t="e">
        <f t="shared" si="145"/>
        <v>#DIV/0!</v>
      </c>
      <c r="CB1095"/>
      <c r="CC1095"/>
      <c r="CD1095"/>
      <c r="CE1095" s="83"/>
      <c r="CF1095"/>
      <c r="CG1095"/>
      <c r="CH1095"/>
      <c r="CI1095"/>
      <c r="CJ1095"/>
      <c r="CK1095"/>
      <c r="CL1095"/>
      <c r="CM1095"/>
      <c r="CN1095"/>
      <c r="CO1095"/>
      <c r="CP1095"/>
    </row>
    <row r="1096" spans="1:94" ht="22.5" customHeight="1">
      <c r="A1096" s="22">
        <v>44269</v>
      </c>
      <c r="B1096" s="9" t="str">
        <f>TEXT(Table1[[#This Row],[Date]],"dddd")</f>
        <v>الأحد</v>
      </c>
      <c r="C1096" s="9">
        <f>WEEKNUM(Table1[[#This Row],[Date]],16)</f>
        <v>12</v>
      </c>
      <c r="D1096" s="9" t="str">
        <f>TEXT(Table1[[#This Row],[Date]],"mmmm")</f>
        <v>مارس</v>
      </c>
      <c r="E1096" s="9" t="str">
        <f>TEXT(Table1[[#This Row],[Date]],"yyyy")</f>
        <v>2021</v>
      </c>
      <c r="F1096" s="9" t="s">
        <v>9</v>
      </c>
      <c r="G1096" s="9">
        <v>1191</v>
      </c>
      <c r="H1096" s="9" t="s">
        <v>253</v>
      </c>
      <c r="I1096" s="9" t="s">
        <v>91</v>
      </c>
      <c r="J1096" s="3">
        <f>IFERROR(VLOOKUP(Table1[[#This Row],[FoamType]],$CB$1:$CC$25,2,FALSE),0)</f>
        <v>1</v>
      </c>
      <c r="K1096" s="9">
        <v>100</v>
      </c>
      <c r="L1096" s="9">
        <v>20</v>
      </c>
      <c r="M1096" s="9">
        <v>1</v>
      </c>
      <c r="N1096" s="9"/>
      <c r="O1096" s="9"/>
      <c r="P1096" s="9"/>
      <c r="Q1096" s="9" t="s">
        <v>6</v>
      </c>
      <c r="R1096" s="9">
        <v>1.1000000000000001</v>
      </c>
      <c r="S1096" s="9">
        <v>2500</v>
      </c>
      <c r="T1096" s="9">
        <f t="shared" si="146"/>
        <v>5.5</v>
      </c>
      <c r="U1096" s="9">
        <v>5</v>
      </c>
      <c r="V1096" s="9"/>
      <c r="W1096" s="9"/>
      <c r="X1096" s="9">
        <f>IFERROR(   Table1[[#This Row],[البلوكات /م3]]+Table1[[#This Row],[البواقى
 المنصرفه
/م3]]-Table1[[#This Row],[البواقى
/م3]],0)</f>
        <v>0</v>
      </c>
      <c r="Y1096" s="9">
        <f t="shared" si="148"/>
        <v>0</v>
      </c>
      <c r="Z1096" s="9"/>
      <c r="AA1096" s="9"/>
      <c r="AB1096" s="9"/>
      <c r="AC1096" s="9"/>
      <c r="AD1096" s="9">
        <f>IFERROR((Table1[[#This Row],[إجمالى الإستهلاك
/م3]]-Table1[[#This Row],[الكمية 
المنتجة
/م3
 ]]),0)</f>
        <v>-5</v>
      </c>
      <c r="AE1096" s="29">
        <f>IFERROR((Table1[[#This Row],[الهالك
/م3]]/Table1[[#This Row],[إجمالى الإستهلاك
/م3]]),0)</f>
        <v>0</v>
      </c>
      <c r="AF1096" s="9"/>
      <c r="AG1096" s="9">
        <f>IFERROR((Table1[[#This Row],[عدد
البلوكات]]*0.12),"")</f>
        <v>0</v>
      </c>
      <c r="AH1096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I1096" s="9">
        <v>84</v>
      </c>
      <c r="AJ1096" s="60">
        <f>IFERROR(Table1[[#This Row],[Plan Hour]]/Table1[[#This Row],[ساعات
العمل
الفعلية]],0)</f>
        <v>5.9523809523809521E-2</v>
      </c>
      <c r="AK1096" s="9">
        <f>IFERROR((Table1[[#This Row],[الكمية 
الفعلية
/م3]]-Table1[[#This Row],[الكمية 
المنتجة
/م3
 ]]),"")</f>
        <v>0.5</v>
      </c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 t="e">
        <f t="shared" si="149"/>
        <v>#DIV/0!</v>
      </c>
      <c r="BC1096" s="9"/>
      <c r="BD1096" s="9" t="e">
        <f t="shared" si="151"/>
        <v>#DIV/0!</v>
      </c>
      <c r="BE1096" s="9"/>
      <c r="BF1096" s="9">
        <f t="shared" si="150"/>
        <v>0</v>
      </c>
      <c r="BG1096" s="9" t="e">
        <f t="shared" si="145"/>
        <v>#DIV/0!</v>
      </c>
      <c r="CB1096"/>
      <c r="CC1096"/>
      <c r="CD1096"/>
      <c r="CE1096" s="83"/>
      <c r="CF1096"/>
      <c r="CG1096"/>
      <c r="CH1096"/>
      <c r="CI1096"/>
      <c r="CJ1096"/>
      <c r="CK1096"/>
      <c r="CL1096"/>
      <c r="CM1096"/>
      <c r="CN1096"/>
      <c r="CO1096"/>
      <c r="CP1096"/>
    </row>
    <row r="1097" spans="1:94" ht="22.5" customHeight="1">
      <c r="A1097" s="22">
        <v>44269</v>
      </c>
      <c r="B1097" s="3" t="str">
        <f>TEXT(Table1[[#This Row],[Date]],"dddd")</f>
        <v>الأحد</v>
      </c>
      <c r="C1097" s="3">
        <f>WEEKNUM(Table1[[#This Row],[Date]],16)</f>
        <v>12</v>
      </c>
      <c r="D1097" s="3" t="str">
        <f>TEXT(Table1[[#This Row],[Date]],"mmmm")</f>
        <v>مارس</v>
      </c>
      <c r="E1097" s="3" t="str">
        <f>TEXT(Table1[[#This Row],[Date]],"yyyy")</f>
        <v>2021</v>
      </c>
      <c r="F1097" s="3" t="s">
        <v>9</v>
      </c>
      <c r="G1097" s="3">
        <v>1231</v>
      </c>
      <c r="H1097" s="5" t="s">
        <v>252</v>
      </c>
      <c r="I1097" s="3" t="s">
        <v>255</v>
      </c>
      <c r="J1097" s="3">
        <f>IFERROR(VLOOKUP(Table1[[#This Row],[FoamType]],$CB$1:$CC$25,2,FALSE),0)</f>
        <v>3.6</v>
      </c>
      <c r="K1097" s="3">
        <v>40</v>
      </c>
      <c r="L1097" s="3">
        <v>40</v>
      </c>
      <c r="M1097" s="3">
        <v>29</v>
      </c>
      <c r="Q1097" s="15">
        <v>10</v>
      </c>
      <c r="R1097" s="3">
        <v>500</v>
      </c>
      <c r="S1097" s="3">
        <v>29</v>
      </c>
      <c r="T1097" s="3">
        <f t="shared" si="146"/>
        <v>23.2</v>
      </c>
      <c r="U1097" s="4">
        <f t="shared" si="147"/>
        <v>23.2</v>
      </c>
      <c r="W1097" s="4">
        <v>10</v>
      </c>
      <c r="X1097" s="4">
        <f>IFERROR(   Table1[[#This Row],[البلوكات /م3]]+Table1[[#This Row],[البواقى
 المنصرفه
/م3]]-Table1[[#This Row],[البواقى
/م3]],0)</f>
        <v>27.130000000000003</v>
      </c>
      <c r="Y1097" s="21">
        <f t="shared" si="148"/>
        <v>29.28</v>
      </c>
      <c r="Z1097" s="3">
        <v>4</v>
      </c>
      <c r="AA1097" s="12">
        <v>0</v>
      </c>
      <c r="AB1097" s="15">
        <v>10</v>
      </c>
      <c r="AC1097" s="20">
        <v>2.15</v>
      </c>
      <c r="AD1097" s="9">
        <f>IFERROR((Table1[[#This Row],[إجمالى الإستهلاك
/م3]]-Table1[[#This Row],[الكمية 
المنتجة
/م3
 ]]),0)</f>
        <v>3.9300000000000033</v>
      </c>
      <c r="AE1097" s="29">
        <f>IFERROR((Table1[[#This Row],[الهالك
/م3]]/Table1[[#This Row],[إجمالى الإستهلاك
/م3]]),0)</f>
        <v>0.14485809067453015</v>
      </c>
      <c r="AG1097" s="5">
        <f>IFERROR((Table1[[#This Row],[عدد
البلوكات]]*0.12),"")</f>
        <v>0.48</v>
      </c>
      <c r="AH109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6.4444444444444438</v>
      </c>
      <c r="AJ1097" s="59">
        <f>IFERROR(Table1[[#This Row],[Plan Hour]]/Table1[[#This Row],[ساعات
العمل
الفعلية]],0)</f>
        <v>0</v>
      </c>
      <c r="AK1097" s="1">
        <f>IFERROR((Table1[[#This Row],[الكمية 
الفعلية
/م3]]-Table1[[#This Row],[الكمية 
المنتجة
/م3
 ]]),"")</f>
        <v>0</v>
      </c>
      <c r="AU1097" s="18"/>
      <c r="AV1097" s="18"/>
      <c r="AW1097" s="1"/>
      <c r="AX1097" s="1"/>
      <c r="AY1097" s="1"/>
      <c r="AZ1097" s="1"/>
      <c r="BA1097" s="1"/>
      <c r="BB1097" s="1" t="e">
        <f t="shared" si="149"/>
        <v>#DIV/0!</v>
      </c>
      <c r="BC1097" s="1"/>
      <c r="BD1097" s="1" t="e">
        <f t="shared" si="151"/>
        <v>#DIV/0!</v>
      </c>
      <c r="BE1097" s="1"/>
      <c r="BF1097" s="33">
        <f t="shared" si="150"/>
        <v>0</v>
      </c>
      <c r="BG1097" s="11" t="e">
        <f t="shared" si="145"/>
        <v>#DIV/0!</v>
      </c>
      <c r="CB1097"/>
      <c r="CC1097"/>
      <c r="CD1097"/>
      <c r="CE1097" s="83"/>
      <c r="CF1097"/>
      <c r="CG1097"/>
      <c r="CH1097"/>
      <c r="CI1097"/>
      <c r="CJ1097"/>
      <c r="CK1097"/>
      <c r="CL1097"/>
      <c r="CM1097"/>
      <c r="CN1097"/>
      <c r="CO1097"/>
      <c r="CP1097"/>
    </row>
    <row r="1098" spans="1:94" ht="22.5" customHeight="1">
      <c r="A1098" s="22">
        <v>44269</v>
      </c>
      <c r="B1098" s="3" t="str">
        <f>TEXT(Table1[[#This Row],[Date]],"dddd")</f>
        <v>الأحد</v>
      </c>
      <c r="C1098" s="3">
        <f>WEEKNUM(Table1[[#This Row],[Date]],16)</f>
        <v>12</v>
      </c>
      <c r="D1098" s="3" t="str">
        <f>TEXT(Table1[[#This Row],[Date]],"mmmm")</f>
        <v>مارس</v>
      </c>
      <c r="E1098" s="3" t="str">
        <f>TEXT(Table1[[#This Row],[Date]],"yyyy")</f>
        <v>2021</v>
      </c>
      <c r="F1098" s="3" t="s">
        <v>9</v>
      </c>
      <c r="G1098" s="3">
        <v>1232</v>
      </c>
      <c r="H1098" s="5" t="s">
        <v>217</v>
      </c>
      <c r="I1098" s="3" t="s">
        <v>255</v>
      </c>
      <c r="J1098" s="3">
        <f>IFERROR(VLOOKUP(Table1[[#This Row],[FoamType]],$CB$1:$CC$25,2,FALSE),0)</f>
        <v>3.6</v>
      </c>
      <c r="K1098" s="3">
        <v>40</v>
      </c>
      <c r="L1098" s="3">
        <v>40</v>
      </c>
      <c r="M1098" s="3">
        <v>19</v>
      </c>
      <c r="Q1098" s="15" t="s">
        <v>6</v>
      </c>
      <c r="R1098" s="3">
        <v>365</v>
      </c>
      <c r="S1098" s="3">
        <v>19</v>
      </c>
      <c r="T1098" s="3">
        <f t="shared" si="146"/>
        <v>11.096</v>
      </c>
      <c r="U1098" s="4">
        <f t="shared" si="147"/>
        <v>11.096</v>
      </c>
      <c r="W1098" s="4" t="s">
        <v>6</v>
      </c>
      <c r="X1098" s="4">
        <f>IFERROR(   Table1[[#This Row],[البلوكات /م3]]+Table1[[#This Row],[البواقى
 المنصرفه
/م3]]-Table1[[#This Row],[البواقى
/م3]],0)</f>
        <v>19.7</v>
      </c>
      <c r="Y1098" s="21">
        <v>12</v>
      </c>
      <c r="Z1098" s="3">
        <v>2</v>
      </c>
      <c r="AA1098" s="12">
        <v>7.7</v>
      </c>
      <c r="AB1098" s="15">
        <v>15</v>
      </c>
      <c r="AC1098" s="20">
        <v>0</v>
      </c>
      <c r="AD1098" s="9">
        <f>IFERROR((Table1[[#This Row],[إجمالى الإستهلاك
/م3]]-Table1[[#This Row],[الكمية 
المنتجة
/م3
 ]]),0)</f>
        <v>8.6039999999999992</v>
      </c>
      <c r="AE1098" s="29">
        <f>IFERROR((Table1[[#This Row],[الهالك
/م3]]/Table1[[#This Row],[إجمالى الإستهلاك
/م3]]),0)</f>
        <v>0.43675126903553296</v>
      </c>
      <c r="AG1098" s="5">
        <f>IFERROR((Table1[[#This Row],[عدد
البلوكات]]*0.12),"")</f>
        <v>0.24</v>
      </c>
      <c r="AH109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3.0822222222222222</v>
      </c>
      <c r="AJ1098" s="59">
        <f>IFERROR(Table1[[#This Row],[Plan Hour]]/Table1[[#This Row],[ساعات
العمل
الفعلية]],0)</f>
        <v>0</v>
      </c>
      <c r="AK1098" s="1">
        <f>IFERROR((Table1[[#This Row],[الكمية 
الفعلية
/م3]]-Table1[[#This Row],[الكمية 
المنتجة
/م3
 ]]),"")</f>
        <v>0</v>
      </c>
      <c r="AU1098" s="18"/>
      <c r="AV1098" s="18"/>
      <c r="AW1098" s="1"/>
      <c r="AX1098" s="1"/>
      <c r="AY1098" s="1"/>
      <c r="AZ1098" s="1"/>
      <c r="BA1098" s="1"/>
      <c r="BB1098" s="1" t="e">
        <f t="shared" si="149"/>
        <v>#DIV/0!</v>
      </c>
      <c r="BC1098" s="1"/>
      <c r="BD1098" s="1" t="e">
        <f t="shared" si="151"/>
        <v>#DIV/0!</v>
      </c>
      <c r="BE1098" s="1"/>
      <c r="BF1098" s="33">
        <f t="shared" si="150"/>
        <v>0</v>
      </c>
      <c r="BG1098" s="11" t="e">
        <f t="shared" si="145"/>
        <v>#DIV/0!</v>
      </c>
      <c r="CB1098"/>
      <c r="CC1098"/>
      <c r="CD1098"/>
      <c r="CE1098" s="83"/>
      <c r="CF1098"/>
      <c r="CG1098"/>
      <c r="CH1098"/>
      <c r="CI1098"/>
      <c r="CJ1098"/>
      <c r="CK1098"/>
      <c r="CL1098"/>
      <c r="CM1098"/>
      <c r="CN1098"/>
      <c r="CO1098"/>
      <c r="CP1098"/>
    </row>
    <row r="1099" spans="1:94" ht="22.5" customHeight="1">
      <c r="A1099" s="22">
        <v>44269</v>
      </c>
      <c r="B1099" s="3" t="str">
        <f>TEXT(Table1[[#This Row],[Date]],"dddd")</f>
        <v>الأحد</v>
      </c>
      <c r="C1099" s="3">
        <f>WEEKNUM(Table1[[#This Row],[Date]],16)</f>
        <v>12</v>
      </c>
      <c r="D1099" s="3" t="str">
        <f>TEXT(Table1[[#This Row],[Date]],"mmmm")</f>
        <v>مارس</v>
      </c>
      <c r="E1099" s="3" t="str">
        <f>TEXT(Table1[[#This Row],[Date]],"yyyy")</f>
        <v>2021</v>
      </c>
      <c r="F1099" s="3" t="s">
        <v>9</v>
      </c>
      <c r="G1099" s="3">
        <v>1232</v>
      </c>
      <c r="H1099" s="5" t="s">
        <v>217</v>
      </c>
      <c r="I1099" s="3" t="s">
        <v>255</v>
      </c>
      <c r="J1099" s="3">
        <f>IFERROR(VLOOKUP(Table1[[#This Row],[FoamType]],$CB$1:$CC$25,2,FALSE),0)</f>
        <v>3.6</v>
      </c>
      <c r="K1099" s="3">
        <v>60</v>
      </c>
      <c r="L1099" s="3">
        <v>60</v>
      </c>
      <c r="M1099" s="3">
        <v>39</v>
      </c>
      <c r="Q1099" s="15" t="s">
        <v>6</v>
      </c>
      <c r="R1099" s="3">
        <v>180</v>
      </c>
      <c r="S1099" s="3">
        <v>39</v>
      </c>
      <c r="T1099" s="3">
        <f t="shared" si="146"/>
        <v>25.271999999999998</v>
      </c>
      <c r="U1099" s="4">
        <f t="shared" si="147"/>
        <v>25.271999999999998</v>
      </c>
      <c r="W1099" s="4" t="s">
        <v>6</v>
      </c>
      <c r="X1099" s="4">
        <f>IFERROR(   Table1[[#This Row],[البلوكات /م3]]+Table1[[#This Row],[البواقى
 المنصرفه
/م3]]-Table1[[#This Row],[البواقى
/م3]],0)</f>
        <v>21.96</v>
      </c>
      <c r="Y1099" s="21">
        <f t="shared" si="148"/>
        <v>21.96</v>
      </c>
      <c r="Z1099" s="3">
        <v>3</v>
      </c>
      <c r="AB1099" s="15"/>
      <c r="AD1099" s="9">
        <f>IFERROR((Table1[[#This Row],[إجمالى الإستهلاك
/م3]]-Table1[[#This Row],[الكمية 
المنتجة
/م3
 ]]),0)</f>
        <v>-3.3119999999999976</v>
      </c>
      <c r="AE1099" s="29">
        <f>IFERROR((Table1[[#This Row],[الهالك
/م3]]/Table1[[#This Row],[إجمالى الإستهلاك
/م3]]),0)</f>
        <v>-0.15081967213114741</v>
      </c>
      <c r="AG1099" s="5">
        <f>IFERROR((Table1[[#This Row],[عدد
البلوكات]]*0.12),"")</f>
        <v>0.36</v>
      </c>
      <c r="AH109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7.02</v>
      </c>
      <c r="AJ1099" s="59">
        <f>IFERROR(Table1[[#This Row],[Plan Hour]]/Table1[[#This Row],[ساعات
العمل
الفعلية]],0)</f>
        <v>0</v>
      </c>
      <c r="AK1099" s="1">
        <f>IFERROR((Table1[[#This Row],[الكمية 
الفعلية
/م3]]-Table1[[#This Row],[الكمية 
المنتجة
/م3
 ]]),"")</f>
        <v>0</v>
      </c>
      <c r="AU1099" s="18"/>
      <c r="AV1099" s="18"/>
      <c r="AW1099" s="1"/>
      <c r="AX1099" s="1"/>
      <c r="AY1099" s="1"/>
      <c r="AZ1099" s="1"/>
      <c r="BA1099" s="1"/>
      <c r="BB1099" s="1" t="e">
        <f t="shared" si="149"/>
        <v>#DIV/0!</v>
      </c>
      <c r="BC1099" s="1"/>
      <c r="BD1099" s="1" t="e">
        <f t="shared" si="151"/>
        <v>#DIV/0!</v>
      </c>
      <c r="BE1099" s="1"/>
      <c r="BF1099" s="33">
        <f t="shared" si="150"/>
        <v>0</v>
      </c>
      <c r="BG1099" s="11" t="e">
        <f t="shared" si="145"/>
        <v>#DIV/0!</v>
      </c>
      <c r="CB1099"/>
      <c r="CC1099"/>
      <c r="CD1099"/>
      <c r="CE1099" s="83"/>
      <c r="CF1099"/>
      <c r="CG1099"/>
      <c r="CH1099"/>
      <c r="CI1099"/>
      <c r="CJ1099"/>
      <c r="CK1099"/>
      <c r="CL1099"/>
      <c r="CM1099"/>
      <c r="CN1099"/>
      <c r="CO1099"/>
      <c r="CP1099"/>
    </row>
    <row r="1100" spans="1:94" ht="22.5" customHeight="1">
      <c r="A1100" s="22">
        <v>44269</v>
      </c>
      <c r="B1100" s="3" t="str">
        <f>TEXT(Table1[[#This Row],[Date]],"dddd")</f>
        <v>الأحد</v>
      </c>
      <c r="C1100" s="3">
        <f>WEEKNUM(Table1[[#This Row],[Date]],16)</f>
        <v>12</v>
      </c>
      <c r="D1100" s="3" t="str">
        <f>TEXT(Table1[[#This Row],[Date]],"mmmm")</f>
        <v>مارس</v>
      </c>
      <c r="E1100" s="3" t="str">
        <f>TEXT(Table1[[#This Row],[Date]],"yyyy")</f>
        <v>2021</v>
      </c>
      <c r="F1100" s="3" t="s">
        <v>9</v>
      </c>
      <c r="G1100" s="3">
        <v>839</v>
      </c>
      <c r="H1100" s="5" t="s">
        <v>69</v>
      </c>
      <c r="I1100" s="3" t="s">
        <v>92</v>
      </c>
      <c r="J1100" s="3">
        <f>IFERROR(VLOOKUP(Table1[[#This Row],[FoamType]],$CB$1:$CC$25,2,FALSE),0)</f>
        <v>0.6</v>
      </c>
      <c r="K1100" s="3">
        <v>32</v>
      </c>
      <c r="L1100" s="3">
        <v>22</v>
      </c>
      <c r="M1100" s="3">
        <v>0.8</v>
      </c>
      <c r="Q1100" s="15" t="s">
        <v>40</v>
      </c>
      <c r="R1100" s="3">
        <v>8879</v>
      </c>
      <c r="S1100" s="3">
        <v>1</v>
      </c>
      <c r="T1100" s="3">
        <f t="shared" ref="T1100:T1102" si="152">K1100*L1100*R1100*S1100/1000000</f>
        <v>6.2508160000000004</v>
      </c>
      <c r="U1100" s="4">
        <v>5</v>
      </c>
      <c r="X1100" s="4">
        <f>IFERROR(   Table1[[#This Row],[البلوكات /م3]]+Table1[[#This Row],[البواقى
 المنصرفه
/م3]]-Table1[[#This Row],[البواقى
/م3]],0)</f>
        <v>4.5999999999999996</v>
      </c>
      <c r="Y1100" s="21">
        <f t="shared" si="148"/>
        <v>0</v>
      </c>
      <c r="AA1100" s="12">
        <v>4.5999999999999996</v>
      </c>
      <c r="AB1100" s="15">
        <v>8</v>
      </c>
      <c r="AC1100" s="20">
        <v>0</v>
      </c>
      <c r="AD1100" s="9">
        <f>IFERROR((Table1[[#This Row],[إجمالى الإستهلاك
/م3]]-Table1[[#This Row],[الكمية 
المنتجة
/م3
 ]]),0)</f>
        <v>-0.40000000000000036</v>
      </c>
      <c r="AE1100" s="29">
        <f>IFERROR((Table1[[#This Row],[الهالك
/م3]]/Table1[[#This Row],[إجمالى الإستهلاك
/م3]]),0)</f>
        <v>-8.6956521739130516E-2</v>
      </c>
      <c r="AG1100" s="5">
        <f>IFERROR((Table1[[#This Row],[عدد
البلوكات]]*0.12),"")</f>
        <v>0</v>
      </c>
      <c r="AH110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8.3333333333333339</v>
      </c>
      <c r="AJ1100" s="59">
        <f>IFERROR(Table1[[#This Row],[Plan Hour]]/Table1[[#This Row],[ساعات
العمل
الفعلية]],0)</f>
        <v>0</v>
      </c>
      <c r="AK1100" s="1">
        <f>IFERROR((Table1[[#This Row],[الكمية 
الفعلية
/م3]]-Table1[[#This Row],[الكمية 
المنتجة
/م3
 ]]),"")</f>
        <v>1.2508160000000004</v>
      </c>
      <c r="AU1100" s="18"/>
      <c r="AV1100" s="18"/>
      <c r="AW1100" s="1"/>
      <c r="AX1100" s="1"/>
      <c r="AY1100" s="1"/>
      <c r="AZ1100" s="1"/>
      <c r="BA1100" s="1"/>
      <c r="BB1100" s="1" t="e">
        <f t="shared" si="149"/>
        <v>#DIV/0!</v>
      </c>
      <c r="BC1100" s="1"/>
      <c r="BD1100" s="1" t="e">
        <f t="shared" si="151"/>
        <v>#DIV/0!</v>
      </c>
      <c r="BE1100" s="1"/>
      <c r="BF1100" s="33">
        <f t="shared" si="150"/>
        <v>0</v>
      </c>
      <c r="BG1100" s="11" t="e">
        <f t="shared" si="145"/>
        <v>#DIV/0!</v>
      </c>
      <c r="CB1100"/>
      <c r="CC1100"/>
      <c r="CD1100"/>
      <c r="CE1100" s="83"/>
      <c r="CF1100"/>
      <c r="CG1100"/>
      <c r="CH1100"/>
      <c r="CI1100"/>
      <c r="CJ1100"/>
      <c r="CK1100"/>
      <c r="CL1100"/>
      <c r="CM1100"/>
      <c r="CN1100"/>
      <c r="CO1100"/>
      <c r="CP1100"/>
    </row>
    <row r="1101" spans="1:94" ht="22.5" customHeight="1">
      <c r="A1101" s="22">
        <v>44269</v>
      </c>
      <c r="B1101" s="3" t="str">
        <f>TEXT(Table1[[#This Row],[Date]],"dddd")</f>
        <v>الأحد</v>
      </c>
      <c r="C1101" s="3">
        <f>WEEKNUM(Table1[[#This Row],[Date]],16)</f>
        <v>12</v>
      </c>
      <c r="D1101" s="3" t="str">
        <f>TEXT(Table1[[#This Row],[Date]],"mmmm")</f>
        <v>مارس</v>
      </c>
      <c r="E1101" s="3" t="str">
        <f>TEXT(Table1[[#This Row],[Date]],"yyyy")</f>
        <v>2021</v>
      </c>
      <c r="F1101" s="3" t="s">
        <v>9</v>
      </c>
      <c r="G1101" s="3">
        <v>840</v>
      </c>
      <c r="H1101" s="5" t="s">
        <v>69</v>
      </c>
      <c r="I1101" s="3" t="s">
        <v>92</v>
      </c>
      <c r="J1101" s="3">
        <f>IFERROR(VLOOKUP(Table1[[#This Row],[FoamType]],$CB$1:$CC$25,2,FALSE),0)</f>
        <v>0.6</v>
      </c>
      <c r="K1101" s="3">
        <v>32.5</v>
      </c>
      <c r="L1101" s="3">
        <v>3.5</v>
      </c>
      <c r="M1101" s="3">
        <v>3.5</v>
      </c>
      <c r="Q1101" s="15" t="s">
        <v>40</v>
      </c>
      <c r="R1101" s="3">
        <v>28880</v>
      </c>
      <c r="S1101" s="3">
        <v>3.7</v>
      </c>
      <c r="T1101" s="3">
        <f t="shared" si="152"/>
        <v>12.154870000000001</v>
      </c>
      <c r="U1101" s="4">
        <v>11.5</v>
      </c>
      <c r="W1101" s="4" t="s">
        <v>40</v>
      </c>
      <c r="X1101" s="4">
        <f>IFERROR(   Table1[[#This Row],[البلوكات /م3]]+Table1[[#This Row],[البواقى
 المنصرفه
/م3]]-Table1[[#This Row],[البواقى
/م3]],0)</f>
        <v>16.64</v>
      </c>
      <c r="Y1101" s="21">
        <f t="shared" si="148"/>
        <v>14.64</v>
      </c>
      <c r="Z1101" s="3">
        <v>2</v>
      </c>
      <c r="AA1101" s="12">
        <v>4.75</v>
      </c>
      <c r="AB1101" s="15">
        <v>8</v>
      </c>
      <c r="AC1101" s="20">
        <v>2.75</v>
      </c>
      <c r="AD1101" s="9">
        <f>IFERROR((Table1[[#This Row],[إجمالى الإستهلاك
/م3]]-Table1[[#This Row],[الكمية 
المنتجة
/م3
 ]]),0)</f>
        <v>5.1400000000000006</v>
      </c>
      <c r="AE1101" s="29">
        <f>IFERROR((Table1[[#This Row],[الهالك
/م3]]/Table1[[#This Row],[إجمالى الإستهلاك
/م3]]),0)</f>
        <v>0.30889423076923078</v>
      </c>
      <c r="AG1101" s="5">
        <f>IFERROR((Table1[[#This Row],[عدد
البلوكات]]*0.12),"")</f>
        <v>0.24</v>
      </c>
      <c r="AH110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19.166666666666668</v>
      </c>
      <c r="AJ1101" s="59">
        <f>IFERROR(Table1[[#This Row],[Plan Hour]]/Table1[[#This Row],[ساعات
العمل
الفعلية]],0)</f>
        <v>0</v>
      </c>
      <c r="AK1101" s="1">
        <f>IFERROR((Table1[[#This Row],[الكمية 
الفعلية
/م3]]-Table1[[#This Row],[الكمية 
المنتجة
/م3
 ]]),"")</f>
        <v>0.65487000000000073</v>
      </c>
      <c r="AU1101" s="18"/>
      <c r="AV1101" s="18"/>
      <c r="AW1101" s="1"/>
      <c r="AX1101" s="1"/>
      <c r="AY1101" s="1"/>
      <c r="AZ1101" s="1"/>
      <c r="BA1101" s="1"/>
      <c r="BB1101" s="1" t="e">
        <f t="shared" si="149"/>
        <v>#DIV/0!</v>
      </c>
      <c r="BC1101" s="1"/>
      <c r="BD1101" s="1" t="e">
        <f t="shared" si="151"/>
        <v>#DIV/0!</v>
      </c>
      <c r="BE1101" s="1"/>
      <c r="BF1101" s="33">
        <f t="shared" si="150"/>
        <v>0</v>
      </c>
      <c r="BG1101" s="11" t="e">
        <f t="shared" si="145"/>
        <v>#DIV/0!</v>
      </c>
      <c r="CB1101"/>
      <c r="CC1101"/>
      <c r="CD1101"/>
      <c r="CE1101" s="83"/>
      <c r="CF1101"/>
      <c r="CG1101"/>
      <c r="CH1101"/>
      <c r="CI1101"/>
      <c r="CJ1101"/>
      <c r="CK1101"/>
      <c r="CL1101"/>
      <c r="CM1101"/>
      <c r="CN1101"/>
      <c r="CO1101"/>
      <c r="CP1101"/>
    </row>
    <row r="1102" spans="1:94" ht="22.5" customHeight="1">
      <c r="A1102" s="22">
        <v>44269</v>
      </c>
      <c r="B1102" s="3" t="str">
        <f>TEXT(Table1[[#This Row],[Date]],"dddd")</f>
        <v>الأحد</v>
      </c>
      <c r="C1102" s="3">
        <f>WEEKNUM(Table1[[#This Row],[Date]],16)</f>
        <v>12</v>
      </c>
      <c r="D1102" s="3" t="str">
        <f>TEXT(Table1[[#This Row],[Date]],"mmmm")</f>
        <v>مارس</v>
      </c>
      <c r="E1102" s="3" t="str">
        <f>TEXT(Table1[[#This Row],[Date]],"yyyy")</f>
        <v>2021</v>
      </c>
      <c r="F1102" s="3" t="s">
        <v>9</v>
      </c>
      <c r="G1102" s="3">
        <v>942</v>
      </c>
      <c r="H1102" s="5" t="s">
        <v>240</v>
      </c>
      <c r="I1102" s="3" t="s">
        <v>92</v>
      </c>
      <c r="J1102" s="3">
        <f>IFERROR(VLOOKUP(Table1[[#This Row],[FoamType]],$CB$1:$CC$25,2,FALSE),0)</f>
        <v>0.6</v>
      </c>
      <c r="K1102" s="3">
        <v>74.5</v>
      </c>
      <c r="L1102" s="3">
        <v>10.5</v>
      </c>
      <c r="M1102" s="3">
        <v>1.5</v>
      </c>
      <c r="Q1102" s="15" t="s">
        <v>40</v>
      </c>
      <c r="R1102" s="3">
        <v>600</v>
      </c>
      <c r="S1102" s="3">
        <v>1.7</v>
      </c>
      <c r="T1102" s="3">
        <f t="shared" si="152"/>
        <v>0.79789500000000002</v>
      </c>
      <c r="U1102" s="4">
        <f t="shared" ref="U1102" si="153">K1102*L1102*M1102*R1102/1000000</f>
        <v>0.70402500000000001</v>
      </c>
      <c r="X1102" s="4">
        <f>IFERROR(   Table1[[#This Row],[البلوكات /م3]]+Table1[[#This Row],[البواقى
 المنصرفه
/م3]]-Table1[[#This Row],[البواقى
/م3]],0)</f>
        <v>2.4</v>
      </c>
      <c r="Y1102" s="21">
        <f t="shared" si="148"/>
        <v>0</v>
      </c>
      <c r="AA1102" s="12">
        <v>2.4</v>
      </c>
      <c r="AB1102" s="15" t="s">
        <v>40</v>
      </c>
      <c r="AC1102" s="20">
        <v>0</v>
      </c>
      <c r="AD1102" s="9">
        <f>IFERROR((Table1[[#This Row],[إجمالى الإستهلاك
/م3]]-Table1[[#This Row],[الكمية 
المنتجة
/م3
 ]]),0)</f>
        <v>1.6959749999999998</v>
      </c>
      <c r="AE1102" s="29">
        <f>IFERROR((Table1[[#This Row],[الهالك
/م3]]/Table1[[#This Row],[إجمالى الإستهلاك
/م3]]),0)</f>
        <v>0.70665624999999999</v>
      </c>
      <c r="AG1102" s="5">
        <f>IFERROR((Table1[[#This Row],[عدد
البلوكات]]*0.12),"")</f>
        <v>0</v>
      </c>
      <c r="AH110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1.1733750000000001</v>
      </c>
      <c r="AJ1102" s="59">
        <f>IFERROR(Table1[[#This Row],[Plan Hour]]/Table1[[#This Row],[ساعات
العمل
الفعلية]],0)</f>
        <v>0</v>
      </c>
      <c r="AK1102" s="1">
        <f>IFERROR((Table1[[#This Row],[الكمية 
الفعلية
/م3]]-Table1[[#This Row],[الكمية 
المنتجة
/م3
 ]]),"")</f>
        <v>9.3870000000000009E-2</v>
      </c>
      <c r="AU1102" s="18"/>
      <c r="AV1102" s="18"/>
      <c r="AW1102" s="1"/>
      <c r="AX1102" s="1"/>
      <c r="AY1102" s="1"/>
      <c r="AZ1102" s="1"/>
      <c r="BA1102" s="1"/>
      <c r="BB1102" s="1" t="e">
        <f t="shared" si="149"/>
        <v>#DIV/0!</v>
      </c>
      <c r="BC1102" s="1"/>
      <c r="BD1102" s="1" t="e">
        <f t="shared" si="151"/>
        <v>#DIV/0!</v>
      </c>
      <c r="BE1102" s="1"/>
      <c r="BF1102" s="33">
        <f t="shared" si="150"/>
        <v>0</v>
      </c>
      <c r="BG1102" s="11" t="e">
        <f t="shared" si="145"/>
        <v>#DIV/0!</v>
      </c>
      <c r="CB1102"/>
      <c r="CC1102"/>
      <c r="CD1102"/>
      <c r="CE1102" s="83"/>
      <c r="CF1102"/>
      <c r="CG1102"/>
      <c r="CH1102"/>
      <c r="CI1102"/>
      <c r="CJ1102"/>
      <c r="CK1102"/>
      <c r="CL1102"/>
      <c r="CM1102"/>
      <c r="CN1102"/>
      <c r="CO1102"/>
      <c r="CP1102"/>
    </row>
    <row r="1103" spans="1:94" ht="22.5" customHeight="1">
      <c r="A1103" s="22">
        <v>44269</v>
      </c>
      <c r="B1103" s="3" t="str">
        <f>TEXT(Table1[[#This Row],[Date]],"dddd")</f>
        <v>الأحد</v>
      </c>
      <c r="C1103" s="3">
        <f>WEEKNUM(Table1[[#This Row],[Date]],16)</f>
        <v>12</v>
      </c>
      <c r="D1103" s="3" t="str">
        <f>TEXT(Table1[[#This Row],[Date]],"mmmm")</f>
        <v>مارس</v>
      </c>
      <c r="E1103" s="3" t="str">
        <f>TEXT(Table1[[#This Row],[Date]],"yyyy")</f>
        <v>2021</v>
      </c>
      <c r="F1103" s="3" t="s">
        <v>9</v>
      </c>
      <c r="G1103" s="3">
        <v>942</v>
      </c>
      <c r="H1103" s="5" t="s">
        <v>240</v>
      </c>
      <c r="I1103" s="3" t="s">
        <v>92</v>
      </c>
      <c r="J1103" s="3">
        <f>IFERROR(VLOOKUP(Table1[[#This Row],[FoamType]],$CB$1:$CC$25,2,FALSE),0)</f>
        <v>0.6</v>
      </c>
      <c r="K1103" s="3">
        <v>60</v>
      </c>
      <c r="L1103" s="3">
        <v>9.5</v>
      </c>
      <c r="M1103" s="3">
        <v>2.5</v>
      </c>
      <c r="Q1103" s="15" t="s">
        <v>40</v>
      </c>
      <c r="R1103" s="3">
        <v>300</v>
      </c>
      <c r="S1103" s="3">
        <v>2.7</v>
      </c>
      <c r="T1103" s="3">
        <f t="shared" si="146"/>
        <v>0.46170000000000005</v>
      </c>
      <c r="U1103" s="4">
        <f t="shared" si="147"/>
        <v>0.42749999999999999</v>
      </c>
      <c r="X1103" s="4">
        <f>IFERROR(   Table1[[#This Row],[البلوكات /م3]]+Table1[[#This Row],[البواقى
 المنصرفه
/م3]]-Table1[[#This Row],[البواقى
/م3]],0)</f>
        <v>0</v>
      </c>
      <c r="Y1103" s="21">
        <f t="shared" si="148"/>
        <v>0</v>
      </c>
      <c r="AB1103" s="15"/>
      <c r="AD1103" s="9">
        <f>IFERROR((Table1[[#This Row],[إجمالى الإستهلاك
/م3]]-Table1[[#This Row],[الكمية 
المنتجة
/م3
 ]]),0)</f>
        <v>-0.42749999999999999</v>
      </c>
      <c r="AE1103" s="29">
        <f>IFERROR((Table1[[#This Row],[الهالك
/م3]]/Table1[[#This Row],[إجمالى الإستهلاك
/م3]]),0)</f>
        <v>0</v>
      </c>
      <c r="AG1103" s="5">
        <f>IFERROR((Table1[[#This Row],[عدد
البلوكات]]*0.12),"")</f>
        <v>0</v>
      </c>
      <c r="AH110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0.71250000000000002</v>
      </c>
      <c r="AJ1103" s="59">
        <f>IFERROR(Table1[[#This Row],[Plan Hour]]/Table1[[#This Row],[ساعات
العمل
الفعلية]],0)</f>
        <v>0</v>
      </c>
      <c r="AK1103" s="1">
        <f>IFERROR((Table1[[#This Row],[الكمية 
الفعلية
/م3]]-Table1[[#This Row],[الكمية 
المنتجة
/م3
 ]]),"")</f>
        <v>3.4200000000000064E-2</v>
      </c>
      <c r="AU1103" s="18"/>
      <c r="AV1103" s="18"/>
      <c r="AW1103" s="1"/>
      <c r="AX1103" s="1"/>
      <c r="AY1103" s="1"/>
      <c r="AZ1103" s="1"/>
      <c r="BA1103" s="1"/>
      <c r="BB1103" s="1" t="e">
        <f t="shared" si="149"/>
        <v>#DIV/0!</v>
      </c>
      <c r="BC1103" s="1"/>
      <c r="BD1103" s="1" t="e">
        <f t="shared" si="151"/>
        <v>#DIV/0!</v>
      </c>
      <c r="BE1103" s="1"/>
      <c r="BF1103" s="33">
        <f t="shared" si="150"/>
        <v>0</v>
      </c>
      <c r="BG1103" s="11" t="e">
        <f t="shared" si="145"/>
        <v>#DIV/0!</v>
      </c>
      <c r="CB1103"/>
      <c r="CC1103"/>
      <c r="CD1103"/>
      <c r="CE1103" s="83"/>
      <c r="CF1103"/>
      <c r="CG1103"/>
      <c r="CH1103"/>
      <c r="CI1103"/>
      <c r="CJ1103"/>
      <c r="CK1103"/>
      <c r="CL1103"/>
      <c r="CM1103"/>
      <c r="CN1103"/>
      <c r="CO1103"/>
      <c r="CP1103"/>
    </row>
    <row r="1104" spans="1:94" ht="22.5" customHeight="1">
      <c r="A1104" s="22">
        <v>44269</v>
      </c>
      <c r="B1104" s="3" t="str">
        <f>TEXT(Table1[[#This Row],[Date]],"dddd")</f>
        <v>الأحد</v>
      </c>
      <c r="C1104" s="3">
        <f>WEEKNUM(Table1[[#This Row],[Date]],16)</f>
        <v>12</v>
      </c>
      <c r="D1104" s="3" t="str">
        <f>TEXT(Table1[[#This Row],[Date]],"mmmm")</f>
        <v>مارس</v>
      </c>
      <c r="E1104" s="3" t="str">
        <f>TEXT(Table1[[#This Row],[Date]],"yyyy")</f>
        <v>2021</v>
      </c>
      <c r="F1104" s="3" t="s">
        <v>9</v>
      </c>
      <c r="G1104" s="3">
        <v>1192</v>
      </c>
      <c r="H1104" s="5" t="s">
        <v>78</v>
      </c>
      <c r="I1104" s="3" t="s">
        <v>92</v>
      </c>
      <c r="J1104" s="3">
        <f>IFERROR(VLOOKUP(Table1[[#This Row],[FoamType]],$CB$1:$CC$25,2,FALSE),0)</f>
        <v>0.6</v>
      </c>
      <c r="K1104" s="3">
        <v>20</v>
      </c>
      <c r="L1104" s="3">
        <v>10</v>
      </c>
      <c r="M1104" s="3">
        <v>5</v>
      </c>
      <c r="Q1104" s="15" t="s">
        <v>51</v>
      </c>
      <c r="R1104" s="3">
        <v>567</v>
      </c>
      <c r="S1104" s="3">
        <v>5.0999999999999996</v>
      </c>
      <c r="T1104" s="3">
        <f t="shared" si="146"/>
        <v>0.57833999999999997</v>
      </c>
      <c r="U1104" s="4">
        <f t="shared" si="147"/>
        <v>0.56699999999999995</v>
      </c>
      <c r="X1104" s="4">
        <f>IFERROR(   Table1[[#This Row],[البلوكات /م3]]+Table1[[#This Row],[البواقى
 المنصرفه
/م3]]-Table1[[#This Row],[البواقى
/م3]],0)</f>
        <v>0.56699999999999995</v>
      </c>
      <c r="Y1104" s="21">
        <f t="shared" si="148"/>
        <v>0</v>
      </c>
      <c r="AA1104" s="12">
        <v>0.56699999999999995</v>
      </c>
      <c r="AB1104" s="15" t="s">
        <v>51</v>
      </c>
      <c r="AC1104" s="20">
        <v>0</v>
      </c>
      <c r="AD1104" s="9">
        <f>IFERROR((Table1[[#This Row],[إجمالى الإستهلاك
/م3]]-Table1[[#This Row],[الكمية 
المنتجة
/م3
 ]]),0)</f>
        <v>0</v>
      </c>
      <c r="AE1104" s="29">
        <f>IFERROR((Table1[[#This Row],[الهالك
/م3]]/Table1[[#This Row],[إجمالى الإستهلاك
/م3]]),0)</f>
        <v>0</v>
      </c>
      <c r="AG1104" s="5">
        <f>IFERROR((Table1[[#This Row],[عدد
البلوكات]]*0.12),"")</f>
        <v>0</v>
      </c>
      <c r="AH110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0.94499999999999995</v>
      </c>
      <c r="AJ1104" s="59">
        <f>IFERROR(Table1[[#This Row],[Plan Hour]]/Table1[[#This Row],[ساعات
العمل
الفعلية]],0)</f>
        <v>0</v>
      </c>
      <c r="AK1104" s="1">
        <f>IFERROR((Table1[[#This Row],[الكمية 
الفعلية
/م3]]-Table1[[#This Row],[الكمية 
المنتجة
/م3
 ]]),"")</f>
        <v>1.1340000000000017E-2</v>
      </c>
      <c r="AU1104" s="18"/>
      <c r="AV1104" s="18"/>
      <c r="AW1104" s="1"/>
      <c r="AX1104" s="1"/>
      <c r="AY1104" s="1"/>
      <c r="AZ1104" s="1"/>
      <c r="BA1104" s="1"/>
      <c r="BB1104" s="1" t="e">
        <f t="shared" si="149"/>
        <v>#DIV/0!</v>
      </c>
      <c r="BC1104" s="1"/>
      <c r="BD1104" s="1" t="e">
        <f t="shared" si="151"/>
        <v>#DIV/0!</v>
      </c>
      <c r="BE1104" s="1"/>
      <c r="BF1104" s="33">
        <f t="shared" si="150"/>
        <v>0</v>
      </c>
      <c r="BG1104" s="11" t="e">
        <f t="shared" si="145"/>
        <v>#DIV/0!</v>
      </c>
      <c r="CB1104"/>
      <c r="CC1104"/>
      <c r="CD1104"/>
      <c r="CE1104" s="83"/>
      <c r="CF1104"/>
      <c r="CG1104"/>
      <c r="CH1104"/>
      <c r="CI1104"/>
      <c r="CJ1104"/>
      <c r="CK1104"/>
      <c r="CL1104"/>
      <c r="CM1104"/>
      <c r="CN1104"/>
      <c r="CO1104"/>
      <c r="CP1104"/>
    </row>
    <row r="1105" spans="1:94" ht="22.5" customHeight="1">
      <c r="A1105" s="22">
        <v>44269</v>
      </c>
      <c r="B1105" s="3" t="str">
        <f>TEXT(Table1[[#This Row],[Date]],"dddd")</f>
        <v>الأحد</v>
      </c>
      <c r="C1105" s="3">
        <f>WEEKNUM(Table1[[#This Row],[Date]],16)</f>
        <v>12</v>
      </c>
      <c r="D1105" s="3" t="str">
        <f>TEXT(Table1[[#This Row],[Date]],"mmmm")</f>
        <v>مارس</v>
      </c>
      <c r="E1105" s="3" t="str">
        <f>TEXT(Table1[[#This Row],[Date]],"yyyy")</f>
        <v>2021</v>
      </c>
      <c r="F1105" s="3" t="s">
        <v>9</v>
      </c>
      <c r="G1105" s="3">
        <v>1192</v>
      </c>
      <c r="H1105" s="5" t="s">
        <v>78</v>
      </c>
      <c r="I1105" s="3" t="s">
        <v>92</v>
      </c>
      <c r="J1105" s="3">
        <f>IFERROR(VLOOKUP(Table1[[#This Row],[FoamType]],$CB$1:$CC$25,2,FALSE),0)</f>
        <v>0.6</v>
      </c>
      <c r="K1105" s="3">
        <v>20</v>
      </c>
      <c r="L1105" s="3">
        <v>10</v>
      </c>
      <c r="M1105" s="3">
        <v>5</v>
      </c>
      <c r="Q1105" s="15" t="s">
        <v>50</v>
      </c>
      <c r="R1105" s="3">
        <v>567</v>
      </c>
      <c r="S1105" s="3">
        <v>5.0999999999999996</v>
      </c>
      <c r="T1105" s="3">
        <f t="shared" si="146"/>
        <v>0.57833999999999997</v>
      </c>
      <c r="U1105" s="4">
        <f t="shared" si="147"/>
        <v>0.56699999999999995</v>
      </c>
      <c r="X1105" s="4">
        <f>IFERROR(   Table1[[#This Row],[البلوكات /م3]]+Table1[[#This Row],[البواقى
 المنصرفه
/م3]]-Table1[[#This Row],[البواقى
/م3]],0)</f>
        <v>0.56699999999999995</v>
      </c>
      <c r="Y1105" s="21">
        <f t="shared" si="148"/>
        <v>0</v>
      </c>
      <c r="AA1105" s="12">
        <v>0.56699999999999995</v>
      </c>
      <c r="AB1105" s="15" t="s">
        <v>50</v>
      </c>
      <c r="AC1105" s="20">
        <v>0</v>
      </c>
      <c r="AD1105" s="9">
        <f>IFERROR((Table1[[#This Row],[إجمالى الإستهلاك
/م3]]-Table1[[#This Row],[الكمية 
المنتجة
/م3
 ]]),0)</f>
        <v>0</v>
      </c>
      <c r="AE1105" s="29">
        <f>IFERROR((Table1[[#This Row],[الهالك
/م3]]/Table1[[#This Row],[إجمالى الإستهلاك
/م3]]),0)</f>
        <v>0</v>
      </c>
      <c r="AG1105" s="5">
        <f>IFERROR((Table1[[#This Row],[عدد
البلوكات]]*0.12),"")</f>
        <v>0</v>
      </c>
      <c r="AH110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0.94499999999999995</v>
      </c>
      <c r="AJ1105" s="59">
        <f>IFERROR(Table1[[#This Row],[Plan Hour]]/Table1[[#This Row],[ساعات
العمل
الفعلية]],0)</f>
        <v>0</v>
      </c>
      <c r="AK1105" s="1">
        <f>IFERROR((Table1[[#This Row],[الكمية 
الفعلية
/م3]]-Table1[[#This Row],[الكمية 
المنتجة
/م3
 ]]),"")</f>
        <v>1.1340000000000017E-2</v>
      </c>
      <c r="AU1105" s="18"/>
      <c r="AV1105" s="18"/>
      <c r="AW1105" s="1"/>
      <c r="AX1105" s="1"/>
      <c r="AY1105" s="1"/>
      <c r="AZ1105" s="1"/>
      <c r="BA1105" s="1"/>
      <c r="BB1105" s="1" t="e">
        <f t="shared" si="149"/>
        <v>#DIV/0!</v>
      </c>
      <c r="BC1105" s="1"/>
      <c r="BD1105" s="1" t="e">
        <f t="shared" si="151"/>
        <v>#DIV/0!</v>
      </c>
      <c r="BE1105" s="1"/>
      <c r="BF1105" s="33">
        <f t="shared" si="150"/>
        <v>0</v>
      </c>
      <c r="BG1105" s="11" t="e">
        <f t="shared" si="145"/>
        <v>#DIV/0!</v>
      </c>
      <c r="CB1105"/>
      <c r="CC1105"/>
      <c r="CD1105"/>
      <c r="CE1105" s="83"/>
      <c r="CF1105"/>
      <c r="CG1105"/>
      <c r="CH1105"/>
      <c r="CI1105"/>
      <c r="CJ1105"/>
      <c r="CK1105"/>
      <c r="CL1105"/>
      <c r="CM1105"/>
      <c r="CN1105"/>
      <c r="CO1105"/>
      <c r="CP1105"/>
    </row>
    <row r="1106" spans="1:94" ht="22.5" customHeight="1">
      <c r="A1106" s="22">
        <v>44269</v>
      </c>
      <c r="B1106" s="3" t="str">
        <f>TEXT(Table1[[#This Row],[Date]],"dddd")</f>
        <v>الأحد</v>
      </c>
      <c r="C1106" s="3">
        <f>WEEKNUM(Table1[[#This Row],[Date]],16)</f>
        <v>12</v>
      </c>
      <c r="D1106" s="3" t="str">
        <f>TEXT(Table1[[#This Row],[Date]],"mmmm")</f>
        <v>مارس</v>
      </c>
      <c r="E1106" s="3" t="str">
        <f>TEXT(Table1[[#This Row],[Date]],"yyyy")</f>
        <v>2021</v>
      </c>
      <c r="F1106" s="3" t="s">
        <v>9</v>
      </c>
      <c r="G1106" s="3">
        <v>1192</v>
      </c>
      <c r="H1106" s="5" t="s">
        <v>78</v>
      </c>
      <c r="I1106" s="3" t="s">
        <v>92</v>
      </c>
      <c r="J1106" s="3">
        <f>IFERROR(VLOOKUP(Table1[[#This Row],[FoamType]],$CB$1:$CC$25,2,FALSE),0)</f>
        <v>0.6</v>
      </c>
      <c r="K1106" s="3">
        <v>20</v>
      </c>
      <c r="L1106" s="3">
        <v>10</v>
      </c>
      <c r="M1106" s="3">
        <v>5</v>
      </c>
      <c r="Q1106" s="15" t="s">
        <v>49</v>
      </c>
      <c r="R1106" s="3">
        <v>516</v>
      </c>
      <c r="S1106" s="3">
        <v>5.0999999999999996</v>
      </c>
      <c r="T1106" s="3">
        <f t="shared" si="146"/>
        <v>0.52632000000000001</v>
      </c>
      <c r="U1106" s="4">
        <f t="shared" si="147"/>
        <v>0.51600000000000001</v>
      </c>
      <c r="X1106" s="4">
        <f>IFERROR(   Table1[[#This Row],[البلوكات /م3]]+Table1[[#This Row],[البواقى
 المنصرفه
/م3]]-Table1[[#This Row],[البواقى
/م3]],0)</f>
        <v>0.51600000000000001</v>
      </c>
      <c r="Y1106" s="21">
        <f t="shared" si="148"/>
        <v>0</v>
      </c>
      <c r="AA1106" s="12">
        <v>0.51600000000000001</v>
      </c>
      <c r="AB1106" s="15" t="s">
        <v>49</v>
      </c>
      <c r="AC1106" s="20">
        <v>0</v>
      </c>
      <c r="AD1106" s="9">
        <f>IFERROR((Table1[[#This Row],[إجمالى الإستهلاك
/م3]]-Table1[[#This Row],[الكمية 
المنتجة
/م3
 ]]),0)</f>
        <v>0</v>
      </c>
      <c r="AE1106" s="29">
        <f>IFERROR((Table1[[#This Row],[الهالك
/م3]]/Table1[[#This Row],[إجمالى الإستهلاك
/م3]]),0)</f>
        <v>0</v>
      </c>
      <c r="AG1106" s="5">
        <f>IFERROR((Table1[[#This Row],[عدد
البلوكات]]*0.12),"")</f>
        <v>0</v>
      </c>
      <c r="AH110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0.8600000000000001</v>
      </c>
      <c r="AJ1106" s="59">
        <f>IFERROR(Table1[[#This Row],[Plan Hour]]/Table1[[#This Row],[ساعات
العمل
الفعلية]],0)</f>
        <v>0</v>
      </c>
      <c r="AK1106" s="1">
        <f>IFERROR((Table1[[#This Row],[الكمية 
الفعلية
/م3]]-Table1[[#This Row],[الكمية 
المنتجة
/م3
 ]]),"")</f>
        <v>1.0319999999999996E-2</v>
      </c>
      <c r="AU1106" s="18"/>
      <c r="AV1106" s="18"/>
      <c r="AW1106" s="1"/>
      <c r="AX1106" s="1"/>
      <c r="AY1106" s="1"/>
      <c r="AZ1106" s="1"/>
      <c r="BA1106" s="1"/>
      <c r="BB1106" s="1" t="e">
        <f t="shared" si="149"/>
        <v>#DIV/0!</v>
      </c>
      <c r="BC1106" s="1"/>
      <c r="BD1106" s="1" t="e">
        <f t="shared" si="151"/>
        <v>#DIV/0!</v>
      </c>
      <c r="BE1106" s="1"/>
      <c r="BF1106" s="33">
        <f t="shared" si="150"/>
        <v>0</v>
      </c>
      <c r="BG1106" s="11" t="e">
        <f t="shared" si="145"/>
        <v>#DIV/0!</v>
      </c>
      <c r="CB1106"/>
      <c r="CC1106"/>
      <c r="CD1106"/>
      <c r="CE1106" s="83"/>
      <c r="CF1106"/>
      <c r="CG1106"/>
      <c r="CH1106"/>
      <c r="CI1106"/>
      <c r="CJ1106"/>
      <c r="CK1106"/>
      <c r="CL1106"/>
      <c r="CM1106"/>
      <c r="CN1106"/>
      <c r="CO1106"/>
      <c r="CP1106"/>
    </row>
    <row r="1107" spans="1:94" ht="22.5" customHeight="1">
      <c r="A1107" s="22">
        <v>44269</v>
      </c>
      <c r="B1107" s="9" t="str">
        <f>TEXT(Table1[[#This Row],[Date]],"dddd")</f>
        <v>الأحد</v>
      </c>
      <c r="C1107" s="9">
        <f>WEEKNUM(Table1[[#This Row],[Date]],16)</f>
        <v>12</v>
      </c>
      <c r="D1107" s="9" t="str">
        <f>TEXT(Table1[[#This Row],[Date]],"mmmm")</f>
        <v>مارس</v>
      </c>
      <c r="E1107" s="9" t="str">
        <f>TEXT(Table1[[#This Row],[Date]],"yyyy")</f>
        <v>2021</v>
      </c>
      <c r="F1107" s="9" t="s">
        <v>8</v>
      </c>
      <c r="G1107" s="9">
        <v>1164</v>
      </c>
      <c r="H1107" s="5" t="s">
        <v>70</v>
      </c>
      <c r="I1107" s="9" t="s">
        <v>96</v>
      </c>
      <c r="J1107" s="3">
        <f>IFERROR(VLOOKUP(Table1[[#This Row],[FoamType]],$CB$1:$CC$25,2,FALSE),0)</f>
        <v>200</v>
      </c>
      <c r="K1107" s="9">
        <v>40</v>
      </c>
      <c r="L1107" s="9">
        <v>34</v>
      </c>
      <c r="M1107" s="9">
        <v>1</v>
      </c>
      <c r="N1107" s="9"/>
      <c r="O1107" s="9"/>
      <c r="P1107" s="9"/>
      <c r="Q1107" s="9" t="s">
        <v>6</v>
      </c>
      <c r="R1107" s="9">
        <v>2000</v>
      </c>
      <c r="S1107" s="9">
        <v>1.1000000000000001</v>
      </c>
      <c r="T1107" s="9">
        <f t="shared" si="146"/>
        <v>2.9920000000000004</v>
      </c>
      <c r="U1107" s="9">
        <f t="shared" si="147"/>
        <v>2.72</v>
      </c>
      <c r="V1107" s="9"/>
      <c r="W1107" s="9" t="s">
        <v>6</v>
      </c>
      <c r="X1107" s="9">
        <f>IFERROR(   Table1[[#This Row],[البلوكات /م3]]+Table1[[#This Row],[البواقى
 المنصرفه
/م3]]-Table1[[#This Row],[البواقى
/م3]],0)</f>
        <v>3.66</v>
      </c>
      <c r="Y1107" s="9">
        <f t="shared" si="148"/>
        <v>7.32</v>
      </c>
      <c r="Z1107" s="9">
        <v>1</v>
      </c>
      <c r="AA1107" s="9">
        <v>0</v>
      </c>
      <c r="AB1107" s="9" t="s">
        <v>6</v>
      </c>
      <c r="AC1107" s="9">
        <v>3.66</v>
      </c>
      <c r="AD1107" s="9">
        <f>IFERROR((Table1[[#This Row],[إجمالى الإستهلاك
/م3]]-Table1[[#This Row],[الكمية 
المنتجة
/م3
 ]]),0)</f>
        <v>0.94</v>
      </c>
      <c r="AE1107" s="29">
        <f>IFERROR((Table1[[#This Row],[الهالك
/م3]]/Table1[[#This Row],[إجمالى الإستهلاك
/م3]]),0)</f>
        <v>0.25683060109289613</v>
      </c>
      <c r="AF1107" s="9"/>
      <c r="AG1107" s="9">
        <f>IFERROR((Table1[[#This Row],[عدد
البلوكات]]*0.12),"")</f>
        <v>0.12</v>
      </c>
      <c r="AH1107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</v>
      </c>
      <c r="AI1107" s="9">
        <v>55</v>
      </c>
      <c r="AJ1107" s="60">
        <f>IFERROR(Table1[[#This Row],[Plan Hour]]/Table1[[#This Row],[ساعات
العمل
الفعلية]],0)</f>
        <v>0.18181818181818182</v>
      </c>
      <c r="AK1107" s="9">
        <f>IFERROR((Table1[[#This Row],[الكمية 
الفعلية
/م3]]-Table1[[#This Row],[الكمية 
المنتجة
/م3
 ]]),"")</f>
        <v>0.27200000000000024</v>
      </c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 t="e">
        <f t="shared" si="149"/>
        <v>#DIV/0!</v>
      </c>
      <c r="BC1107" s="9"/>
      <c r="BD1107" s="9" t="e">
        <f t="shared" si="151"/>
        <v>#DIV/0!</v>
      </c>
      <c r="BE1107" s="9"/>
      <c r="BF1107" s="9">
        <f t="shared" si="150"/>
        <v>0</v>
      </c>
      <c r="BG1107" s="9" t="e">
        <f t="shared" si="145"/>
        <v>#DIV/0!</v>
      </c>
      <c r="CB1107"/>
      <c r="CC1107"/>
      <c r="CD1107"/>
      <c r="CE1107" s="83"/>
      <c r="CF1107"/>
      <c r="CG1107"/>
      <c r="CH1107"/>
      <c r="CI1107"/>
      <c r="CJ1107"/>
      <c r="CK1107"/>
      <c r="CL1107"/>
      <c r="CM1107"/>
      <c r="CN1107"/>
      <c r="CO1107"/>
      <c r="CP1107"/>
    </row>
    <row r="1108" spans="1:94" ht="22.5" customHeight="1">
      <c r="A1108" s="22">
        <v>44269</v>
      </c>
      <c r="B1108" s="3" t="str">
        <f>TEXT(Table1[[#This Row],[Date]],"dddd")</f>
        <v>الأحد</v>
      </c>
      <c r="C1108" s="3">
        <f>WEEKNUM(Table1[[#This Row],[Date]],16)</f>
        <v>12</v>
      </c>
      <c r="D1108" s="3" t="str">
        <f>TEXT(Table1[[#This Row],[Date]],"mmmm")</f>
        <v>مارس</v>
      </c>
      <c r="E1108" s="3" t="str">
        <f>TEXT(Table1[[#This Row],[Date]],"yyyy")</f>
        <v>2021</v>
      </c>
      <c r="F1108" s="3" t="s">
        <v>8</v>
      </c>
      <c r="G1108" s="3">
        <v>1197</v>
      </c>
      <c r="H1108" s="5" t="s">
        <v>121</v>
      </c>
      <c r="I1108" s="3" t="s">
        <v>96</v>
      </c>
      <c r="J1108" s="3">
        <f>IFERROR(VLOOKUP(Table1[[#This Row],[FoamType]],$CB$1:$CC$25,2,FALSE),0)</f>
        <v>200</v>
      </c>
      <c r="K1108" s="3">
        <v>37</v>
      </c>
      <c r="L1108" s="3">
        <v>21.5</v>
      </c>
      <c r="M1108" s="3">
        <v>7.5</v>
      </c>
      <c r="Q1108" s="15" t="s">
        <v>40</v>
      </c>
      <c r="R1108" s="3">
        <v>1000</v>
      </c>
      <c r="S1108" s="3">
        <v>7.8</v>
      </c>
      <c r="T1108" s="3">
        <f t="shared" si="146"/>
        <v>6.2049000000000003</v>
      </c>
      <c r="U1108" s="4">
        <f t="shared" si="147"/>
        <v>5.9662499999999996</v>
      </c>
      <c r="W1108" s="4">
        <v>10</v>
      </c>
      <c r="X1108" s="4">
        <f>IFERROR(   Table1[[#This Row],[البلوكات /م3]]+Table1[[#This Row],[البواقى
 المنصرفه
/م3]]-Table1[[#This Row],[البواقى
/م3]],0)</f>
        <v>7.32</v>
      </c>
      <c r="Y1108" s="21">
        <f t="shared" si="148"/>
        <v>7.32</v>
      </c>
      <c r="Z1108" s="3">
        <v>1</v>
      </c>
      <c r="AB1108" s="15"/>
      <c r="AD1108" s="9">
        <f>IFERROR((Table1[[#This Row],[إجمالى الإستهلاك
/م3]]-Table1[[#This Row],[الكمية 
المنتجة
/م3
 ]]),0)</f>
        <v>1.3537500000000007</v>
      </c>
      <c r="AE1108" s="29">
        <f>IFERROR((Table1[[#This Row],[الهالك
/م3]]/Table1[[#This Row],[إجمالى الإستهلاك
/م3]]),0)</f>
        <v>0.18493852459016402</v>
      </c>
      <c r="AG1108" s="5">
        <f>IFERROR((Table1[[#This Row],[عدد
البلوكات]]*0.12),"")</f>
        <v>0.12</v>
      </c>
      <c r="AH110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108" s="59">
        <f>IFERROR(Table1[[#This Row],[Plan Hour]]/Table1[[#This Row],[ساعات
العمل
الفعلية]],0)</f>
        <v>0</v>
      </c>
      <c r="AK1108" s="1">
        <f>IFERROR((Table1[[#This Row],[الكمية 
الفعلية
/م3]]-Table1[[#This Row],[الكمية 
المنتجة
/م3
 ]]),"")</f>
        <v>0.23865000000000069</v>
      </c>
      <c r="AU1108" s="18"/>
      <c r="AV1108" s="18"/>
      <c r="AW1108" s="1"/>
      <c r="AX1108" s="1"/>
      <c r="AY1108" s="1"/>
      <c r="AZ1108" s="1"/>
      <c r="BA1108" s="1"/>
      <c r="BB1108" s="1" t="e">
        <f t="shared" si="149"/>
        <v>#DIV/0!</v>
      </c>
      <c r="BC1108" s="1"/>
      <c r="BD1108" s="1" t="e">
        <f t="shared" si="151"/>
        <v>#DIV/0!</v>
      </c>
      <c r="BE1108" s="1"/>
      <c r="BF1108" s="33">
        <f t="shared" si="150"/>
        <v>0</v>
      </c>
      <c r="BG1108" s="11" t="e">
        <f t="shared" si="145"/>
        <v>#DIV/0!</v>
      </c>
      <c r="CB1108"/>
      <c r="CC1108"/>
      <c r="CD1108"/>
      <c r="CE1108" s="83"/>
      <c r="CF1108"/>
      <c r="CG1108"/>
      <c r="CH1108"/>
      <c r="CI1108"/>
      <c r="CJ1108"/>
      <c r="CK1108"/>
      <c r="CL1108"/>
      <c r="CM1108"/>
      <c r="CN1108"/>
      <c r="CO1108"/>
      <c r="CP1108"/>
    </row>
    <row r="1109" spans="1:94" ht="22.5" customHeight="1">
      <c r="A1109" s="22">
        <v>44269</v>
      </c>
      <c r="B1109" s="3" t="str">
        <f>TEXT(Table1[[#This Row],[Date]],"dddd")</f>
        <v>الأحد</v>
      </c>
      <c r="C1109" s="3">
        <f>WEEKNUM(Table1[[#This Row],[Date]],16)</f>
        <v>12</v>
      </c>
      <c r="D1109" s="3" t="str">
        <f>TEXT(Table1[[#This Row],[Date]],"mmmm")</f>
        <v>مارس</v>
      </c>
      <c r="E1109" s="3" t="str">
        <f>TEXT(Table1[[#This Row],[Date]],"yyyy")</f>
        <v>2021</v>
      </c>
      <c r="F1109" s="3" t="s">
        <v>8</v>
      </c>
      <c r="G1109" s="3">
        <v>1095</v>
      </c>
      <c r="H1109" s="5" t="s">
        <v>25</v>
      </c>
      <c r="I1109" s="3" t="s">
        <v>96</v>
      </c>
      <c r="J1109" s="3">
        <f>IFERROR(VLOOKUP(Table1[[#This Row],[FoamType]],$CB$1:$CC$25,2,FALSE),0)</f>
        <v>200</v>
      </c>
      <c r="K1109" s="3">
        <v>30</v>
      </c>
      <c r="L1109" s="3">
        <v>10</v>
      </c>
      <c r="M1109" s="3">
        <v>4</v>
      </c>
      <c r="Q1109" s="15" t="s">
        <v>42</v>
      </c>
      <c r="R1109" s="3">
        <v>500</v>
      </c>
      <c r="S1109" s="3">
        <v>4.0999999999999996</v>
      </c>
      <c r="T1109" s="3">
        <f t="shared" si="146"/>
        <v>0.61499999999999999</v>
      </c>
      <c r="U1109" s="4">
        <f t="shared" si="147"/>
        <v>0.6</v>
      </c>
      <c r="X1109" s="4">
        <f>IFERROR(   Table1[[#This Row],[البلوكات /م3]]+Table1[[#This Row],[البواقى
 المنصرفه
/م3]]-Table1[[#This Row],[البواقى
/م3]],0)</f>
        <v>13.66</v>
      </c>
      <c r="Y1109" s="21">
        <f t="shared" si="148"/>
        <v>0</v>
      </c>
      <c r="AA1109" s="12">
        <v>13.66</v>
      </c>
      <c r="AB1109" s="15" t="s">
        <v>42</v>
      </c>
      <c r="AC1109" s="20">
        <v>0</v>
      </c>
      <c r="AD1109" s="9">
        <f>IFERROR((Table1[[#This Row],[إجمالى الإستهلاك
/م3]]-Table1[[#This Row],[الكمية 
المنتجة
/م3
 ]]),0)</f>
        <v>13.06</v>
      </c>
      <c r="AE1109" s="29">
        <f>IFERROR((Table1[[#This Row],[الهالك
/م3]]/Table1[[#This Row],[إجمالى الإستهلاك
/م3]]),0)</f>
        <v>0.95607613469985364</v>
      </c>
      <c r="AG1109" s="5">
        <f>IFERROR((Table1[[#This Row],[عدد
البلوكات]]*0.12),"")</f>
        <v>0</v>
      </c>
      <c r="AH110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2.5</v>
      </c>
      <c r="AJ1109" s="59">
        <f>IFERROR(Table1[[#This Row],[Plan Hour]]/Table1[[#This Row],[ساعات
العمل
الفعلية]],0)</f>
        <v>0</v>
      </c>
      <c r="AK1109" s="1">
        <f>IFERROR((Table1[[#This Row],[الكمية 
الفعلية
/م3]]-Table1[[#This Row],[الكمية 
المنتجة
/م3
 ]]),"")</f>
        <v>1.5000000000000013E-2</v>
      </c>
      <c r="AU1109" s="18"/>
      <c r="AV1109" s="18"/>
      <c r="AW1109" s="1"/>
      <c r="AX1109" s="1"/>
      <c r="AY1109" s="1"/>
      <c r="AZ1109" s="1"/>
      <c r="BA1109" s="1"/>
      <c r="BB1109" s="1" t="e">
        <f t="shared" si="149"/>
        <v>#DIV/0!</v>
      </c>
      <c r="BC1109" s="1"/>
      <c r="BD1109" s="1" t="e">
        <f t="shared" si="151"/>
        <v>#DIV/0!</v>
      </c>
      <c r="BE1109" s="1"/>
      <c r="BF1109" s="33">
        <f t="shared" si="150"/>
        <v>0</v>
      </c>
      <c r="BG1109" s="11" t="e">
        <f t="shared" si="145"/>
        <v>#DIV/0!</v>
      </c>
      <c r="CB1109"/>
      <c r="CC1109"/>
      <c r="CD1109"/>
      <c r="CE1109" s="83"/>
      <c r="CF1109"/>
      <c r="CG1109"/>
      <c r="CH1109"/>
      <c r="CI1109"/>
      <c r="CJ1109"/>
      <c r="CK1109"/>
      <c r="CL1109"/>
      <c r="CM1109"/>
      <c r="CN1109"/>
      <c r="CO1109"/>
      <c r="CP1109"/>
    </row>
    <row r="1110" spans="1:94" ht="22.5" customHeight="1">
      <c r="A1110" s="22">
        <v>44269</v>
      </c>
      <c r="B1110" s="3" t="str">
        <f>TEXT(Table1[[#This Row],[Date]],"dddd")</f>
        <v>الأحد</v>
      </c>
      <c r="C1110" s="3">
        <f>WEEKNUM(Table1[[#This Row],[Date]],16)</f>
        <v>12</v>
      </c>
      <c r="D1110" s="3" t="str">
        <f>TEXT(Table1[[#This Row],[Date]],"mmmm")</f>
        <v>مارس</v>
      </c>
      <c r="E1110" s="3" t="str">
        <f>TEXT(Table1[[#This Row],[Date]],"yyyy")</f>
        <v>2021</v>
      </c>
      <c r="F1110" s="3" t="s">
        <v>8</v>
      </c>
      <c r="G1110" s="3">
        <v>1037</v>
      </c>
      <c r="H1110" s="5" t="s">
        <v>76</v>
      </c>
      <c r="I1110" s="3" t="s">
        <v>255</v>
      </c>
      <c r="J1110" s="3">
        <f>IFERROR(VLOOKUP(Table1[[#This Row],[FoamType]],$CB$1:$CC$25,2,FALSE),0)</f>
        <v>3.6</v>
      </c>
      <c r="K1110" s="3">
        <v>40</v>
      </c>
      <c r="L1110" s="3">
        <v>30</v>
      </c>
      <c r="M1110" s="3">
        <v>25</v>
      </c>
      <c r="Q1110" s="15">
        <v>35</v>
      </c>
      <c r="R1110" s="3">
        <v>270</v>
      </c>
      <c r="S1110" s="3">
        <v>25</v>
      </c>
      <c r="T1110" s="3">
        <f t="shared" si="146"/>
        <v>8.1</v>
      </c>
      <c r="U1110" s="4">
        <f t="shared" si="147"/>
        <v>8.1</v>
      </c>
      <c r="X1110" s="4">
        <f>IFERROR(   Table1[[#This Row],[البلوكات /م3]]+Table1[[#This Row],[البواقى
 المنصرفه
/م3]]-Table1[[#This Row],[البواقى
/م3]],0)</f>
        <v>0</v>
      </c>
      <c r="Y1110" s="21">
        <f t="shared" si="148"/>
        <v>0</v>
      </c>
      <c r="AB1110" s="15"/>
      <c r="AD1110" s="9">
        <f>IFERROR((Table1[[#This Row],[إجمالى الإستهلاك
/م3]]-Table1[[#This Row],[الكمية 
المنتجة
/م3
 ]]),0)</f>
        <v>-8.1</v>
      </c>
      <c r="AE1110" s="29">
        <f>IFERROR((Table1[[#This Row],[الهالك
/م3]]/Table1[[#This Row],[إجمالى الإستهلاك
/م3]]),0)</f>
        <v>0</v>
      </c>
      <c r="AG1110" s="5">
        <f>IFERROR((Table1[[#This Row],[عدد
البلوكات]]*0.12),"")</f>
        <v>0</v>
      </c>
      <c r="AH111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2.25</v>
      </c>
      <c r="AJ1110" s="59">
        <f>IFERROR(Table1[[#This Row],[Plan Hour]]/Table1[[#This Row],[ساعات
العمل
الفعلية]],0)</f>
        <v>0</v>
      </c>
      <c r="AK1110" s="1">
        <f>IFERROR((Table1[[#This Row],[الكمية 
الفعلية
/م3]]-Table1[[#This Row],[الكمية 
المنتجة
/م3
 ]]),"")</f>
        <v>0</v>
      </c>
      <c r="AU1110" s="18"/>
      <c r="AV1110" s="18"/>
      <c r="AW1110" s="1"/>
      <c r="AX1110" s="1"/>
      <c r="AY1110" s="1"/>
      <c r="AZ1110" s="1"/>
      <c r="BA1110" s="1"/>
      <c r="BB1110" s="1" t="e">
        <f t="shared" si="149"/>
        <v>#DIV/0!</v>
      </c>
      <c r="BC1110" s="1"/>
      <c r="BD1110" s="1" t="e">
        <f t="shared" si="151"/>
        <v>#DIV/0!</v>
      </c>
      <c r="BE1110" s="1"/>
      <c r="BF1110" s="33">
        <f t="shared" si="150"/>
        <v>0</v>
      </c>
      <c r="BG1110" s="11" t="e">
        <f t="shared" si="145"/>
        <v>#DIV/0!</v>
      </c>
      <c r="CB1110"/>
      <c r="CC1110"/>
      <c r="CD1110"/>
      <c r="CE1110" s="83"/>
      <c r="CF1110"/>
      <c r="CG1110"/>
      <c r="CH1110"/>
      <c r="CI1110"/>
      <c r="CJ1110"/>
      <c r="CK1110"/>
      <c r="CL1110"/>
      <c r="CM1110"/>
      <c r="CN1110"/>
      <c r="CO1110"/>
      <c r="CP1110"/>
    </row>
    <row r="1111" spans="1:94" ht="22.5" customHeight="1">
      <c r="A1111" s="22">
        <v>44269</v>
      </c>
      <c r="B1111" s="3" t="str">
        <f>TEXT(Table1[[#This Row],[Date]],"dddd")</f>
        <v>الأحد</v>
      </c>
      <c r="C1111" s="3">
        <f>WEEKNUM(Table1[[#This Row],[Date]],16)</f>
        <v>12</v>
      </c>
      <c r="D1111" s="3" t="str">
        <f>TEXT(Table1[[#This Row],[Date]],"mmmm")</f>
        <v>مارس</v>
      </c>
      <c r="E1111" s="3" t="str">
        <f>TEXT(Table1[[#This Row],[Date]],"yyyy")</f>
        <v>2021</v>
      </c>
      <c r="F1111" s="3" t="s">
        <v>8</v>
      </c>
      <c r="G1111" s="3">
        <v>1146</v>
      </c>
      <c r="H1111" s="5" t="s">
        <v>251</v>
      </c>
      <c r="I1111" s="3" t="s">
        <v>92</v>
      </c>
      <c r="J1111" s="3">
        <f>IFERROR(VLOOKUP(Table1[[#This Row],[FoamType]],$CB$1:$CC$25,2,FALSE),0)</f>
        <v>0.6</v>
      </c>
      <c r="K1111" s="3">
        <v>24</v>
      </c>
      <c r="L1111" s="3">
        <v>23</v>
      </c>
      <c r="M1111" s="3">
        <v>3</v>
      </c>
      <c r="Q1111" s="15" t="s">
        <v>40</v>
      </c>
      <c r="R1111" s="3">
        <v>1000</v>
      </c>
      <c r="S1111" s="3">
        <v>3.2</v>
      </c>
      <c r="T1111" s="3">
        <f t="shared" si="146"/>
        <v>1.7664</v>
      </c>
      <c r="U1111" s="4">
        <f t="shared" si="147"/>
        <v>1.6559999999999999</v>
      </c>
      <c r="X1111" s="4">
        <f>IFERROR(   Table1[[#This Row],[البلوكات /م3]]+Table1[[#This Row],[البواقى
 المنصرفه
/م3]]-Table1[[#This Row],[البواقى
/م3]],0)</f>
        <v>0</v>
      </c>
      <c r="Y1111" s="21">
        <f t="shared" si="148"/>
        <v>0</v>
      </c>
      <c r="AB1111" s="15"/>
      <c r="AD1111" s="9">
        <f>IFERROR((Table1[[#This Row],[إجمالى الإستهلاك
/م3]]-Table1[[#This Row],[الكمية 
المنتجة
/م3
 ]]),0)</f>
        <v>-1.6559999999999999</v>
      </c>
      <c r="AE1111" s="29">
        <f>IFERROR((Table1[[#This Row],[الهالك
/م3]]/Table1[[#This Row],[إجمالى الإستهلاك
/م3]]),0)</f>
        <v>0</v>
      </c>
      <c r="AG1111" s="5">
        <f>IFERROR((Table1[[#This Row],[عدد
البلوكات]]*0.12),"")</f>
        <v>0</v>
      </c>
      <c r="AH111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2.76</v>
      </c>
      <c r="AJ1111" s="59">
        <f>IFERROR(Table1[[#This Row],[Plan Hour]]/Table1[[#This Row],[ساعات
العمل
الفعلية]],0)</f>
        <v>0</v>
      </c>
      <c r="AK1111" s="1">
        <f>IFERROR((Table1[[#This Row],[الكمية 
الفعلية
/م3]]-Table1[[#This Row],[الكمية 
المنتجة
/م3
 ]]),"")</f>
        <v>0.11040000000000005</v>
      </c>
      <c r="AU1111" s="18"/>
      <c r="AV1111" s="18"/>
      <c r="AW1111" s="1"/>
      <c r="AX1111" s="1"/>
      <c r="AY1111" s="1"/>
      <c r="AZ1111" s="1"/>
      <c r="BA1111" s="1"/>
      <c r="BB1111" s="1" t="e">
        <f t="shared" si="149"/>
        <v>#DIV/0!</v>
      </c>
      <c r="BC1111" s="1"/>
      <c r="BD1111" s="1" t="e">
        <f t="shared" si="151"/>
        <v>#DIV/0!</v>
      </c>
      <c r="BE1111" s="1"/>
      <c r="BF1111" s="33">
        <f t="shared" si="150"/>
        <v>0</v>
      </c>
      <c r="BG1111" s="11" t="e">
        <f t="shared" si="145"/>
        <v>#DIV/0!</v>
      </c>
      <c r="CB1111"/>
      <c r="CC1111"/>
      <c r="CD1111"/>
      <c r="CE1111" s="83"/>
      <c r="CF1111"/>
      <c r="CG1111"/>
      <c r="CH1111"/>
      <c r="CI1111"/>
      <c r="CJ1111"/>
      <c r="CK1111"/>
      <c r="CL1111"/>
      <c r="CM1111"/>
      <c r="CN1111"/>
      <c r="CO1111"/>
      <c r="CP1111"/>
    </row>
    <row r="1112" spans="1:94" ht="22.5" customHeight="1">
      <c r="A1112" s="22">
        <v>44269</v>
      </c>
      <c r="B1112" s="3" t="str">
        <f>TEXT(Table1[[#This Row],[Date]],"dddd")</f>
        <v>الأحد</v>
      </c>
      <c r="C1112" s="3">
        <f>WEEKNUM(Table1[[#This Row],[Date]],16)</f>
        <v>12</v>
      </c>
      <c r="D1112" s="3" t="str">
        <f>TEXT(Table1[[#This Row],[Date]],"mmmm")</f>
        <v>مارس</v>
      </c>
      <c r="E1112" s="3" t="str">
        <f>TEXT(Table1[[#This Row],[Date]],"yyyy")</f>
        <v>2021</v>
      </c>
      <c r="F1112" s="3" t="s">
        <v>8</v>
      </c>
      <c r="G1112" s="3">
        <v>816</v>
      </c>
      <c r="H1112" s="5" t="s">
        <v>25</v>
      </c>
      <c r="I1112" s="3" t="s">
        <v>92</v>
      </c>
      <c r="J1112" s="3">
        <f>IFERROR(VLOOKUP(Table1[[#This Row],[FoamType]],$CB$1:$CC$25,2,FALSE),0)</f>
        <v>0.6</v>
      </c>
      <c r="K1112" s="3">
        <v>70</v>
      </c>
      <c r="L1112" s="3">
        <v>35</v>
      </c>
      <c r="M1112" s="3">
        <v>1</v>
      </c>
      <c r="Q1112" s="15">
        <v>12</v>
      </c>
      <c r="R1112" s="3">
        <v>307</v>
      </c>
      <c r="S1112" s="3">
        <v>1.1000000000000001</v>
      </c>
      <c r="T1112" s="3">
        <f t="shared" si="146"/>
        <v>0.82736500000000013</v>
      </c>
      <c r="U1112" s="4">
        <v>0.75</v>
      </c>
      <c r="X1112" s="4">
        <f>IFERROR(   Table1[[#This Row],[البلوكات /م3]]+Table1[[#This Row],[البواقى
 المنصرفه
/م3]]-Table1[[#This Row],[البواقى
/م3]],0)</f>
        <v>0.75</v>
      </c>
      <c r="Y1112" s="21">
        <f t="shared" si="148"/>
        <v>0</v>
      </c>
      <c r="AA1112" s="12">
        <v>0.75</v>
      </c>
      <c r="AB1112" s="15">
        <v>12</v>
      </c>
      <c r="AC1112" s="20">
        <v>0</v>
      </c>
      <c r="AD1112" s="9">
        <f>IFERROR((Table1[[#This Row],[إجمالى الإستهلاك
/م3]]-Table1[[#This Row],[الكمية 
المنتجة
/م3
 ]]),0)</f>
        <v>0</v>
      </c>
      <c r="AE1112" s="29">
        <f>IFERROR((Table1[[#This Row],[الهالك
/م3]]/Table1[[#This Row],[إجمالى الإستهلاك
/م3]]),0)</f>
        <v>0</v>
      </c>
      <c r="AG1112" s="5">
        <f>IFERROR((Table1[[#This Row],[عدد
البلوكات]]*0.12),"")</f>
        <v>0</v>
      </c>
      <c r="AH11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1.25</v>
      </c>
      <c r="AJ1112" s="59">
        <f>IFERROR(Table1[[#This Row],[Plan Hour]]/Table1[[#This Row],[ساعات
العمل
الفعلية]],0)</f>
        <v>0</v>
      </c>
      <c r="AK1112" s="1">
        <f>IFERROR((Table1[[#This Row],[الكمية 
الفعلية
/م3]]-Table1[[#This Row],[الكمية 
المنتجة
/م3
 ]]),"")</f>
        <v>7.7365000000000128E-2</v>
      </c>
      <c r="AU1112" s="18"/>
      <c r="AV1112" s="18"/>
      <c r="AW1112" s="1"/>
      <c r="AX1112" s="1"/>
      <c r="AY1112" s="1"/>
      <c r="AZ1112" s="1"/>
      <c r="BA1112" s="1"/>
      <c r="BB1112" s="1" t="e">
        <f t="shared" si="149"/>
        <v>#DIV/0!</v>
      </c>
      <c r="BC1112" s="1"/>
      <c r="BD1112" s="1" t="e">
        <f t="shared" si="151"/>
        <v>#DIV/0!</v>
      </c>
      <c r="BE1112" s="1"/>
      <c r="BF1112" s="33">
        <f t="shared" si="150"/>
        <v>0</v>
      </c>
      <c r="BG1112" s="11" t="e">
        <f t="shared" si="145"/>
        <v>#DIV/0!</v>
      </c>
      <c r="CB1112"/>
      <c r="CC1112"/>
      <c r="CD1112"/>
      <c r="CE1112" s="83"/>
      <c r="CF1112"/>
      <c r="CG1112"/>
      <c r="CH1112"/>
      <c r="CI1112"/>
      <c r="CJ1112"/>
      <c r="CK1112"/>
      <c r="CL1112"/>
      <c r="CM1112"/>
      <c r="CN1112"/>
      <c r="CO1112"/>
      <c r="CP1112"/>
    </row>
    <row r="1113" spans="1:94" ht="22.5" customHeight="1">
      <c r="A1113" s="22">
        <v>44269</v>
      </c>
      <c r="B1113" s="3" t="str">
        <f>TEXT(Table1[[#This Row],[Date]],"dddd")</f>
        <v>الأحد</v>
      </c>
      <c r="C1113" s="3">
        <f>WEEKNUM(Table1[[#This Row],[Date]],16)</f>
        <v>12</v>
      </c>
      <c r="D1113" s="3" t="str">
        <f>TEXT(Table1[[#This Row],[Date]],"mmmm")</f>
        <v>مارس</v>
      </c>
      <c r="E1113" s="3" t="str">
        <f>TEXT(Table1[[#This Row],[Date]],"yyyy")</f>
        <v>2021</v>
      </c>
      <c r="F1113" s="3" t="s">
        <v>8</v>
      </c>
      <c r="G1113" s="3">
        <v>983</v>
      </c>
      <c r="H1113" s="5" t="s">
        <v>69</v>
      </c>
      <c r="I1113" s="3" t="s">
        <v>92</v>
      </c>
      <c r="J1113" s="3">
        <f>IFERROR(VLOOKUP(Table1[[#This Row],[FoamType]],$CB$1:$CC$25,2,FALSE),0)</f>
        <v>0.6</v>
      </c>
      <c r="K1113" s="3">
        <v>13.5</v>
      </c>
      <c r="L1113" s="3">
        <v>5</v>
      </c>
      <c r="M1113" s="3">
        <v>4</v>
      </c>
      <c r="Q1113" s="15" t="s">
        <v>40</v>
      </c>
      <c r="R1113" s="3">
        <v>24000</v>
      </c>
      <c r="S1113" s="3">
        <v>4.2</v>
      </c>
      <c r="T1113" s="3">
        <f t="shared" si="146"/>
        <v>6.8040000000000003</v>
      </c>
      <c r="U1113" s="4">
        <f t="shared" si="147"/>
        <v>6.48</v>
      </c>
      <c r="W1113" s="4" t="s">
        <v>40</v>
      </c>
      <c r="X1113" s="4">
        <f>IFERROR(   Table1[[#This Row],[البلوكات /م3]]+Table1[[#This Row],[البواقى
 المنصرفه
/م3]]-Table1[[#This Row],[البواقى
/م3]],0)</f>
        <v>17.670000000000002</v>
      </c>
      <c r="Y1113" s="21">
        <f t="shared" si="148"/>
        <v>21.96</v>
      </c>
      <c r="Z1113" s="3">
        <v>3</v>
      </c>
      <c r="AA1113" s="12">
        <v>9.3800000000000008</v>
      </c>
      <c r="AB1113" s="15" t="s">
        <v>40</v>
      </c>
      <c r="AC1113" s="20">
        <v>13.67</v>
      </c>
      <c r="AD1113" s="9">
        <f>IFERROR((Table1[[#This Row],[إجمالى الإستهلاك
/م3]]-Table1[[#This Row],[الكمية 
المنتجة
/م3
 ]]),0)</f>
        <v>11.190000000000001</v>
      </c>
      <c r="AE1113" s="29">
        <f>IFERROR((Table1[[#This Row],[الهالك
/م3]]/Table1[[#This Row],[إجمالى الإستهلاك
/م3]]),0)</f>
        <v>0.63327674023769098</v>
      </c>
      <c r="AG1113" s="5">
        <f>IFERROR((Table1[[#This Row],[عدد
البلوكات]]*0.12),"")</f>
        <v>0.36</v>
      </c>
      <c r="AH111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10.8</v>
      </c>
      <c r="AJ1113" s="59">
        <f>IFERROR(Table1[[#This Row],[Plan Hour]]/Table1[[#This Row],[ساعات
العمل
الفعلية]],0)</f>
        <v>0</v>
      </c>
      <c r="AK1113" s="1">
        <f>IFERROR((Table1[[#This Row],[الكمية 
الفعلية
/م3]]-Table1[[#This Row],[الكمية 
المنتجة
/م3
 ]]),"")</f>
        <v>0.32399999999999984</v>
      </c>
      <c r="AU1113" s="18"/>
      <c r="AV1113" s="18"/>
      <c r="AW1113" s="1"/>
      <c r="AX1113" s="1"/>
      <c r="AY1113" s="1"/>
      <c r="AZ1113" s="1"/>
      <c r="BA1113" s="1"/>
      <c r="BB1113" s="1" t="e">
        <f t="shared" si="149"/>
        <v>#DIV/0!</v>
      </c>
      <c r="BC1113" s="1"/>
      <c r="BD1113" s="1" t="e">
        <f t="shared" si="151"/>
        <v>#DIV/0!</v>
      </c>
      <c r="BE1113" s="1"/>
      <c r="BF1113" s="33">
        <f t="shared" si="150"/>
        <v>0</v>
      </c>
      <c r="BG1113" s="11" t="e">
        <f t="shared" si="145"/>
        <v>#DIV/0!</v>
      </c>
      <c r="CB1113"/>
      <c r="CC1113"/>
      <c r="CD1113"/>
      <c r="CE1113" s="83"/>
      <c r="CF1113"/>
      <c r="CG1113"/>
      <c r="CH1113"/>
      <c r="CI1113"/>
      <c r="CJ1113"/>
      <c r="CK1113"/>
      <c r="CL1113"/>
      <c r="CM1113"/>
      <c r="CN1113"/>
      <c r="CO1113"/>
      <c r="CP1113"/>
    </row>
    <row r="1114" spans="1:94" ht="22.5" customHeight="1">
      <c r="A1114" s="22">
        <v>44269</v>
      </c>
      <c r="B1114" s="3" t="str">
        <f>TEXT(Table1[[#This Row],[Date]],"dddd")</f>
        <v>الأحد</v>
      </c>
      <c r="C1114" s="3">
        <f>WEEKNUM(Table1[[#This Row],[Date]],16)</f>
        <v>12</v>
      </c>
      <c r="D1114" s="3" t="str">
        <f>TEXT(Table1[[#This Row],[Date]],"mmmm")</f>
        <v>مارس</v>
      </c>
      <c r="E1114" s="3" t="str">
        <f>TEXT(Table1[[#This Row],[Date]],"yyyy")</f>
        <v>2021</v>
      </c>
      <c r="F1114" s="3" t="s">
        <v>8</v>
      </c>
      <c r="G1114" s="3">
        <v>839</v>
      </c>
      <c r="H1114" s="5" t="s">
        <v>69</v>
      </c>
      <c r="I1114" s="3" t="s">
        <v>92</v>
      </c>
      <c r="J1114" s="3">
        <f>IFERROR(VLOOKUP(Table1[[#This Row],[FoamType]],$CB$1:$CC$25,2,FALSE),0)</f>
        <v>0.6</v>
      </c>
      <c r="K1114" s="3">
        <v>32</v>
      </c>
      <c r="L1114" s="3">
        <v>22</v>
      </c>
      <c r="M1114" s="3">
        <v>0.8</v>
      </c>
      <c r="Q1114" s="15" t="s">
        <v>40</v>
      </c>
      <c r="R1114" s="3">
        <v>7102</v>
      </c>
      <c r="S1114" s="3">
        <v>1</v>
      </c>
      <c r="T1114" s="3">
        <f t="shared" si="146"/>
        <v>4.9998079999999998</v>
      </c>
      <c r="U1114" s="4">
        <v>4</v>
      </c>
      <c r="X1114" s="4">
        <f>IFERROR(   Table1[[#This Row],[البلوكات /م3]]+Table1[[#This Row],[البواقى
 المنصرفه
/م3]]-Table1[[#This Row],[البواقى
/م3]],0)</f>
        <v>0</v>
      </c>
      <c r="Y1114" s="21">
        <f t="shared" si="148"/>
        <v>0</v>
      </c>
      <c r="AB1114" s="15"/>
      <c r="AD1114" s="9">
        <f>IFERROR((Table1[[#This Row],[إجمالى الإستهلاك
/م3]]-Table1[[#This Row],[الكمية 
المنتجة
/م3
 ]]),0)</f>
        <v>-4</v>
      </c>
      <c r="AE1114" s="29">
        <f>IFERROR((Table1[[#This Row],[الهالك
/م3]]/Table1[[#This Row],[إجمالى الإستهلاك
/م3]]),0)</f>
        <v>0</v>
      </c>
      <c r="AG1114" s="5">
        <f>IFERROR((Table1[[#This Row],[عدد
البلوكات]]*0.12),"")</f>
        <v>0</v>
      </c>
      <c r="AH111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6.666666666666667</v>
      </c>
      <c r="AJ1114" s="59">
        <f>IFERROR(Table1[[#This Row],[Plan Hour]]/Table1[[#This Row],[ساعات
العمل
الفعلية]],0)</f>
        <v>0</v>
      </c>
      <c r="AK1114" s="1">
        <f>IFERROR((Table1[[#This Row],[الكمية 
الفعلية
/م3]]-Table1[[#This Row],[الكمية 
المنتجة
/م3
 ]]),"")</f>
        <v>0.99980799999999981</v>
      </c>
      <c r="AU1114" s="18"/>
      <c r="AV1114" s="18"/>
      <c r="AW1114" s="1"/>
      <c r="AX1114" s="1"/>
      <c r="AY1114" s="1"/>
      <c r="AZ1114" s="1"/>
      <c r="BA1114" s="1"/>
      <c r="BB1114" s="1" t="e">
        <f t="shared" si="149"/>
        <v>#DIV/0!</v>
      </c>
      <c r="BC1114" s="1"/>
      <c r="BD1114" s="1" t="e">
        <f t="shared" si="151"/>
        <v>#DIV/0!</v>
      </c>
      <c r="BE1114" s="1"/>
      <c r="BF1114" s="33">
        <f t="shared" si="150"/>
        <v>0</v>
      </c>
      <c r="BG1114" s="11" t="e">
        <f t="shared" si="145"/>
        <v>#DIV/0!</v>
      </c>
      <c r="CB1114"/>
      <c r="CC1114"/>
      <c r="CD1114"/>
      <c r="CE1114" s="83"/>
      <c r="CF1114"/>
      <c r="CG1114"/>
      <c r="CH1114"/>
      <c r="CI1114"/>
      <c r="CJ1114"/>
      <c r="CK1114"/>
      <c r="CL1114"/>
      <c r="CM1114"/>
      <c r="CN1114"/>
      <c r="CO1114"/>
      <c r="CP1114"/>
    </row>
    <row r="1115" spans="1:94" ht="22.5" customHeight="1">
      <c r="A1115" s="22">
        <v>44269</v>
      </c>
      <c r="B1115" s="3" t="str">
        <f>TEXT(Table1[[#This Row],[Date]],"dddd")</f>
        <v>الأحد</v>
      </c>
      <c r="C1115" s="3">
        <f>WEEKNUM(Table1[[#This Row],[Date]],16)</f>
        <v>12</v>
      </c>
      <c r="D1115" s="3" t="str">
        <f>TEXT(Table1[[#This Row],[Date]],"mmmm")</f>
        <v>مارس</v>
      </c>
      <c r="E1115" s="3" t="str">
        <f>TEXT(Table1[[#This Row],[Date]],"yyyy")</f>
        <v>2021</v>
      </c>
      <c r="F1115" s="3" t="s">
        <v>8</v>
      </c>
      <c r="G1115" s="3">
        <v>1193</v>
      </c>
      <c r="H1115" s="5" t="s">
        <v>71</v>
      </c>
      <c r="I1115" s="3" t="s">
        <v>255</v>
      </c>
      <c r="J1115" s="3">
        <f>IFERROR(VLOOKUP(Table1[[#This Row],[FoamType]],$CB$1:$CC$25,2,FALSE),0)</f>
        <v>3.6</v>
      </c>
      <c r="K1115" s="3">
        <v>200</v>
      </c>
      <c r="L1115" s="3">
        <v>100</v>
      </c>
      <c r="M1115" s="3">
        <v>30</v>
      </c>
      <c r="Q1115" s="15">
        <v>17</v>
      </c>
      <c r="R1115" s="3">
        <v>4.5</v>
      </c>
      <c r="S1115" s="3">
        <v>30</v>
      </c>
      <c r="T1115" s="3">
        <f t="shared" si="146"/>
        <v>2.7</v>
      </c>
      <c r="U1115" s="4">
        <f t="shared" si="147"/>
        <v>2.7</v>
      </c>
      <c r="W1115" s="4">
        <v>17</v>
      </c>
      <c r="X1115" s="4">
        <f>IFERROR(   Table1[[#This Row],[البلوكات /م3]]+Table1[[#This Row],[البواقى
 المنصرفه
/م3]]-Table1[[#This Row],[البواقى
/م3]],0)</f>
        <v>2.7200000000000006</v>
      </c>
      <c r="Y1115" s="21">
        <f t="shared" si="148"/>
        <v>7.32</v>
      </c>
      <c r="Z1115" s="3">
        <v>1</v>
      </c>
      <c r="AA1115" s="12">
        <v>0</v>
      </c>
      <c r="AB1115" s="15">
        <v>17</v>
      </c>
      <c r="AC1115" s="20">
        <v>4.5999999999999996</v>
      </c>
      <c r="AD1115" s="9">
        <f>IFERROR((Table1[[#This Row],[إجمالى الإستهلاك
/م3]]-Table1[[#This Row],[الكمية 
المنتجة
/م3
 ]]),0)</f>
        <v>2.0000000000000462E-2</v>
      </c>
      <c r="AE1115" s="29">
        <f>IFERROR((Table1[[#This Row],[الهالك
/م3]]/Table1[[#This Row],[إجمالى الإستهلاك
/م3]]),0)</f>
        <v>7.3529411764707564E-3</v>
      </c>
      <c r="AG1115" s="5">
        <f>IFERROR((Table1[[#This Row],[عدد
البلوكات]]*0.12),"")</f>
        <v>0.12</v>
      </c>
      <c r="AH111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0.75</v>
      </c>
      <c r="AJ1115" s="59">
        <f>IFERROR(Table1[[#This Row],[Plan Hour]]/Table1[[#This Row],[ساعات
العمل
الفعلية]],0)</f>
        <v>0</v>
      </c>
      <c r="AK1115" s="1">
        <f>IFERROR((Table1[[#This Row],[الكمية 
الفعلية
/م3]]-Table1[[#This Row],[الكمية 
المنتجة
/م3
 ]]),"")</f>
        <v>0</v>
      </c>
      <c r="AU1115" s="18"/>
      <c r="AV1115" s="18"/>
      <c r="AW1115" s="1"/>
      <c r="AX1115" s="1"/>
      <c r="AY1115" s="1"/>
      <c r="AZ1115" s="1"/>
      <c r="BA1115" s="1"/>
      <c r="BB1115" s="1" t="e">
        <f t="shared" si="149"/>
        <v>#DIV/0!</v>
      </c>
      <c r="BC1115" s="1"/>
      <c r="BD1115" s="1" t="e">
        <f t="shared" si="151"/>
        <v>#DIV/0!</v>
      </c>
      <c r="BE1115" s="1"/>
      <c r="BF1115" s="33">
        <f t="shared" si="150"/>
        <v>0</v>
      </c>
      <c r="BG1115" s="11" t="e">
        <f t="shared" ref="BG1115:BG1178" si="154">(BD1115*BE1115)/7.32</f>
        <v>#DIV/0!</v>
      </c>
      <c r="CB1115"/>
      <c r="CC1115"/>
      <c r="CD1115"/>
      <c r="CE1115" s="83"/>
      <c r="CF1115"/>
      <c r="CG1115"/>
      <c r="CH1115"/>
      <c r="CI1115"/>
      <c r="CJ1115"/>
      <c r="CK1115"/>
      <c r="CL1115"/>
      <c r="CM1115"/>
      <c r="CN1115"/>
      <c r="CO1115"/>
      <c r="CP1115"/>
    </row>
    <row r="1116" spans="1:94" ht="22.5" customHeight="1">
      <c r="A1116" s="22">
        <v>44270</v>
      </c>
      <c r="B1116" s="9" t="str">
        <f>TEXT(Table1[[#This Row],[Date]],"dddd")</f>
        <v>الإثنين</v>
      </c>
      <c r="C1116" s="9">
        <f>WEEKNUM(Table1[[#This Row],[Date]],16)</f>
        <v>12</v>
      </c>
      <c r="D1116" s="9" t="str">
        <f>TEXT(Table1[[#This Row],[Date]],"mmmm")</f>
        <v>مارس</v>
      </c>
      <c r="E1116" s="9" t="str">
        <f>TEXT(Table1[[#This Row],[Date]],"yyyy")</f>
        <v>2021</v>
      </c>
      <c r="F1116" s="9" t="s">
        <v>9</v>
      </c>
      <c r="G1116" s="9">
        <v>1178</v>
      </c>
      <c r="H1116" s="9" t="s">
        <v>68</v>
      </c>
      <c r="I1116" s="9" t="s">
        <v>255</v>
      </c>
      <c r="J1116" s="3">
        <f>IFERROR(VLOOKUP(Table1[[#This Row],[FoamType]],$CB$1:$CC$25,2,FALSE),0)</f>
        <v>3.6</v>
      </c>
      <c r="K1116" s="9">
        <v>200</v>
      </c>
      <c r="L1116" s="9">
        <v>100</v>
      </c>
      <c r="M1116" s="9">
        <v>4</v>
      </c>
      <c r="N1116" s="9"/>
      <c r="O1116" s="9"/>
      <c r="P1116" s="9"/>
      <c r="Q1116" s="9" t="s">
        <v>3</v>
      </c>
      <c r="R1116" s="9">
        <v>225</v>
      </c>
      <c r="S1116" s="9">
        <v>4.0999999999999996</v>
      </c>
      <c r="T1116" s="9">
        <f t="shared" si="146"/>
        <v>18.45</v>
      </c>
      <c r="U1116" s="9">
        <f t="shared" si="147"/>
        <v>18</v>
      </c>
      <c r="V1116" s="9"/>
      <c r="W1116" s="9" t="s">
        <v>3</v>
      </c>
      <c r="X1116" s="9">
        <f>IFERROR(   Table1[[#This Row],[البلوكات /م3]]+Table1[[#This Row],[البواقى
 المنصرفه
/م3]]-Table1[[#This Row],[البواقى
/م3]],0)</f>
        <v>19.84</v>
      </c>
      <c r="Y1116" s="9">
        <f t="shared" si="148"/>
        <v>21.96</v>
      </c>
      <c r="Z1116" s="9">
        <v>3</v>
      </c>
      <c r="AA1116" s="9">
        <v>0</v>
      </c>
      <c r="AB1116" s="9" t="s">
        <v>3</v>
      </c>
      <c r="AC1116" s="9">
        <v>2.12</v>
      </c>
      <c r="AD1116" s="9">
        <f>IFERROR((Table1[[#This Row],[إجمالى الإستهلاك
/م3]]-Table1[[#This Row],[الكمية 
المنتجة
/م3
 ]]),0)</f>
        <v>1.8399999999999999</v>
      </c>
      <c r="AE1116" s="29">
        <f>IFERROR((Table1[[#This Row],[الهالك
/م3]]/Table1[[#This Row],[إجمالى الإستهلاك
/م3]]),0)</f>
        <v>9.2741935483870955E-2</v>
      </c>
      <c r="AF1116" s="9">
        <v>4.42</v>
      </c>
      <c r="AG1116" s="9">
        <f>IFERROR((Table1[[#This Row],[عدد
البلوكات]]*0.12),"")</f>
        <v>0.36</v>
      </c>
      <c r="AH1116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I1116" s="9">
        <v>92</v>
      </c>
      <c r="AJ1116" s="60">
        <f>IFERROR(Table1[[#This Row],[Plan Hour]]/Table1[[#This Row],[ساعات
العمل
الفعلية]],0)</f>
        <v>5.434782608695652E-2</v>
      </c>
      <c r="AK1116" s="9">
        <f>IFERROR((Table1[[#This Row],[الكمية 
الفعلية
/م3]]-Table1[[#This Row],[الكمية 
المنتجة
/م3
 ]]),"")</f>
        <v>0.44999999999999929</v>
      </c>
      <c r="AL1116" s="9"/>
      <c r="AM1116" s="9"/>
      <c r="AN1116" s="9"/>
      <c r="AO1116" s="9">
        <v>2.1</v>
      </c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 t="e">
        <f t="shared" si="149"/>
        <v>#DIV/0!</v>
      </c>
      <c r="BC1116" s="9"/>
      <c r="BD1116" s="9" t="e">
        <f t="shared" si="151"/>
        <v>#DIV/0!</v>
      </c>
      <c r="BE1116" s="9"/>
      <c r="BF1116" s="9">
        <f t="shared" si="150"/>
        <v>0</v>
      </c>
      <c r="BG1116" s="9" t="e">
        <f t="shared" si="154"/>
        <v>#DIV/0!</v>
      </c>
      <c r="CB1116"/>
      <c r="CC1116"/>
      <c r="CD1116"/>
      <c r="CE1116" s="83"/>
      <c r="CF1116"/>
      <c r="CG1116"/>
      <c r="CH1116"/>
      <c r="CI1116"/>
      <c r="CJ1116"/>
      <c r="CK1116"/>
      <c r="CL1116"/>
      <c r="CM1116"/>
      <c r="CN1116"/>
      <c r="CO1116"/>
      <c r="CP1116"/>
    </row>
    <row r="1117" spans="1:94" ht="22.5" customHeight="1">
      <c r="A1117" s="22">
        <v>44270</v>
      </c>
      <c r="B1117" s="3" t="str">
        <f>TEXT(Table1[[#This Row],[Date]],"dddd")</f>
        <v>الإثنين</v>
      </c>
      <c r="C1117" s="3">
        <f>WEEKNUM(Table1[[#This Row],[Date]],16)</f>
        <v>12</v>
      </c>
      <c r="D1117" s="3" t="str">
        <f>TEXT(Table1[[#This Row],[Date]],"mmmm")</f>
        <v>مارس</v>
      </c>
      <c r="E1117" s="3" t="str">
        <f>TEXT(Table1[[#This Row],[Date]],"yyyy")</f>
        <v>2021</v>
      </c>
      <c r="F1117" s="3" t="s">
        <v>9</v>
      </c>
      <c r="G1117" s="3">
        <v>1246</v>
      </c>
      <c r="I1117" s="3" t="s">
        <v>91</v>
      </c>
      <c r="J1117" s="3">
        <f>IFERROR(VLOOKUP(Table1[[#This Row],[FoamType]],$CB$1:$CC$25,2,FALSE),0)</f>
        <v>1</v>
      </c>
      <c r="K1117" s="3">
        <v>100</v>
      </c>
      <c r="L1117" s="3">
        <v>100</v>
      </c>
      <c r="M1117" s="3">
        <v>4</v>
      </c>
      <c r="Q1117" s="15" t="s">
        <v>3</v>
      </c>
      <c r="R1117" s="3">
        <v>25</v>
      </c>
      <c r="S1117" s="3">
        <v>4.0999999999999996</v>
      </c>
      <c r="T1117" s="3">
        <f t="shared" si="146"/>
        <v>1.0249999999999999</v>
      </c>
      <c r="U1117" s="4">
        <v>1</v>
      </c>
      <c r="X1117" s="4">
        <f>IFERROR(   Table1[[#This Row],[البلوكات /م3]]+Table1[[#This Row],[البواقى
 المنصرفه
/م3]]-Table1[[#This Row],[البواقى
/م3]],0)</f>
        <v>1</v>
      </c>
      <c r="Y1117" s="21">
        <f t="shared" si="148"/>
        <v>0</v>
      </c>
      <c r="AA1117" s="12">
        <v>1.5</v>
      </c>
      <c r="AB1117" s="15" t="s">
        <v>3</v>
      </c>
      <c r="AC1117" s="20">
        <v>0.5</v>
      </c>
      <c r="AD1117" s="9">
        <f>IFERROR((Table1[[#This Row],[إجمالى الإستهلاك
/م3]]-Table1[[#This Row],[الكمية 
المنتجة
/م3
 ]]),0)</f>
        <v>0</v>
      </c>
      <c r="AE1117" s="29">
        <f>IFERROR((Table1[[#This Row],[الهالك
/م3]]/Table1[[#This Row],[إجمالى الإستهلاك
/م3]]),0)</f>
        <v>0</v>
      </c>
      <c r="AG1117" s="5">
        <f>IFERROR((Table1[[#This Row],[عدد
البلوكات]]*0.12),"")</f>
        <v>0</v>
      </c>
      <c r="AH11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1117" s="59">
        <f>IFERROR(Table1[[#This Row],[Plan Hour]]/Table1[[#This Row],[ساعات
العمل
الفعلية]],0)</f>
        <v>0</v>
      </c>
      <c r="AK1117" s="1">
        <f>IFERROR((Table1[[#This Row],[الكمية 
الفعلية
/م3]]-Table1[[#This Row],[الكمية 
المنتجة
/م3
 ]]),"")</f>
        <v>2.4999999999999911E-2</v>
      </c>
      <c r="AU1117" s="18"/>
      <c r="AV1117" s="18"/>
      <c r="AW1117" s="1"/>
      <c r="AX1117" s="1"/>
      <c r="AY1117" s="1"/>
      <c r="AZ1117" s="1"/>
      <c r="BA1117" s="1"/>
      <c r="BB1117" s="1" t="e">
        <f t="shared" si="149"/>
        <v>#DIV/0!</v>
      </c>
      <c r="BC1117" s="1"/>
      <c r="BD1117" s="1" t="e">
        <f t="shared" si="151"/>
        <v>#DIV/0!</v>
      </c>
      <c r="BE1117" s="1"/>
      <c r="BF1117" s="33">
        <f t="shared" si="150"/>
        <v>0</v>
      </c>
      <c r="BG1117" s="11" t="e">
        <f t="shared" si="154"/>
        <v>#DIV/0!</v>
      </c>
      <c r="CB1117"/>
      <c r="CC1117"/>
      <c r="CD1117"/>
      <c r="CE1117" s="83"/>
      <c r="CF1117"/>
      <c r="CG1117"/>
      <c r="CH1117"/>
      <c r="CI1117"/>
      <c r="CJ1117"/>
      <c r="CK1117"/>
      <c r="CL1117"/>
      <c r="CM1117"/>
      <c r="CN1117"/>
      <c r="CO1117"/>
      <c r="CP1117"/>
    </row>
    <row r="1118" spans="1:94" ht="22.5" customHeight="1">
      <c r="A1118" s="22">
        <v>44270</v>
      </c>
      <c r="B1118" s="3" t="str">
        <f>TEXT(Table1[[#This Row],[Date]],"dddd")</f>
        <v>الإثنين</v>
      </c>
      <c r="C1118" s="3">
        <f>WEEKNUM(Table1[[#This Row],[Date]],16)</f>
        <v>12</v>
      </c>
      <c r="D1118" s="3" t="str">
        <f>TEXT(Table1[[#This Row],[Date]],"mmmm")</f>
        <v>مارس</v>
      </c>
      <c r="E1118" s="3" t="str">
        <f>TEXT(Table1[[#This Row],[Date]],"yyyy")</f>
        <v>2021</v>
      </c>
      <c r="F1118" s="3" t="s">
        <v>9</v>
      </c>
      <c r="G1118" s="3">
        <v>1229</v>
      </c>
      <c r="H1118" s="5" t="s">
        <v>24</v>
      </c>
      <c r="I1118" s="3" t="s">
        <v>96</v>
      </c>
      <c r="J1118" s="3">
        <f>IFERROR(VLOOKUP(Table1[[#This Row],[FoamType]],$CB$1:$CC$25,2,FALSE),0)</f>
        <v>200</v>
      </c>
      <c r="M1118" s="3">
        <v>3</v>
      </c>
      <c r="N1118" s="3">
        <v>20</v>
      </c>
      <c r="Q1118" s="15">
        <v>15</v>
      </c>
      <c r="R1118" s="3">
        <v>100</v>
      </c>
      <c r="S1118" s="3">
        <v>22</v>
      </c>
      <c r="T1118" s="4">
        <v>0.1454</v>
      </c>
      <c r="U1118" s="4">
        <v>0.1454</v>
      </c>
      <c r="X1118" s="4">
        <f>IFERROR(   Table1[[#This Row],[البلوكات /م3]]+Table1[[#This Row],[البواقى
 المنصرفه
/م3]]-Table1[[#This Row],[البواقى
/م3]],0)</f>
        <v>0</v>
      </c>
      <c r="Y1118" s="21">
        <f t="shared" si="148"/>
        <v>0</v>
      </c>
      <c r="AB1118" s="15"/>
      <c r="AD1118" s="9">
        <f>IFERROR((Table1[[#This Row],[إجمالى الإستهلاك
/م3]]-Table1[[#This Row],[الكمية 
المنتجة
/م3
 ]]),0)</f>
        <v>-0.1454</v>
      </c>
      <c r="AE1118" s="29">
        <f>IFERROR((Table1[[#This Row],[الهالك
/م3]]/Table1[[#This Row],[إجمالى الإستهلاك
/م3]]),0)</f>
        <v>0</v>
      </c>
      <c r="AG1118" s="5">
        <f>IFERROR((Table1[[#This Row],[عدد
البلوكات]]*0.12),"")</f>
        <v>0</v>
      </c>
      <c r="AH111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</v>
      </c>
      <c r="AJ1118" s="59">
        <f>IFERROR(Table1[[#This Row],[Plan Hour]]/Table1[[#This Row],[ساعات
العمل
الفعلية]],0)</f>
        <v>0</v>
      </c>
      <c r="AK1118" s="1">
        <f>IFERROR((Table1[[#This Row],[الكمية 
الفعلية
/م3]]-Table1[[#This Row],[الكمية 
المنتجة
/م3
 ]]),"")</f>
        <v>0</v>
      </c>
      <c r="AU1118" s="18"/>
      <c r="AV1118" s="18"/>
      <c r="AW1118" s="1"/>
      <c r="AX1118" s="1"/>
      <c r="AY1118" s="1"/>
      <c r="AZ1118" s="1"/>
      <c r="BA1118" s="1"/>
      <c r="BB1118" s="1" t="e">
        <f t="shared" si="149"/>
        <v>#DIV/0!</v>
      </c>
      <c r="BC1118" s="1"/>
      <c r="BD1118" s="1" t="e">
        <f t="shared" si="151"/>
        <v>#DIV/0!</v>
      </c>
      <c r="BE1118" s="1"/>
      <c r="BF1118" s="33">
        <f t="shared" si="150"/>
        <v>0</v>
      </c>
      <c r="BG1118" s="11" t="e">
        <f t="shared" si="154"/>
        <v>#DIV/0!</v>
      </c>
      <c r="CB1118"/>
      <c r="CC1118"/>
      <c r="CD1118"/>
      <c r="CE1118" s="83"/>
      <c r="CF1118"/>
      <c r="CG1118"/>
      <c r="CH1118"/>
      <c r="CI1118"/>
      <c r="CJ1118"/>
      <c r="CK1118"/>
      <c r="CL1118"/>
      <c r="CM1118"/>
      <c r="CN1118"/>
      <c r="CO1118"/>
      <c r="CP1118"/>
    </row>
    <row r="1119" spans="1:94" ht="22.5" customHeight="1">
      <c r="A1119" s="22">
        <v>44270</v>
      </c>
      <c r="B1119" s="3" t="str">
        <f>TEXT(Table1[[#This Row],[Date]],"dddd")</f>
        <v>الإثنين</v>
      </c>
      <c r="C1119" s="3">
        <f>WEEKNUM(Table1[[#This Row],[Date]],16)</f>
        <v>12</v>
      </c>
      <c r="D1119" s="3" t="str">
        <f>TEXT(Table1[[#This Row],[Date]],"mmmm")</f>
        <v>مارس</v>
      </c>
      <c r="E1119" s="3" t="str">
        <f>TEXT(Table1[[#This Row],[Date]],"yyyy")</f>
        <v>2021</v>
      </c>
      <c r="F1119" s="3" t="s">
        <v>9</v>
      </c>
      <c r="G1119" s="3">
        <v>1229</v>
      </c>
      <c r="H1119" s="5" t="s">
        <v>24</v>
      </c>
      <c r="I1119" s="3" t="s">
        <v>96</v>
      </c>
      <c r="J1119" s="3">
        <f>IFERROR(VLOOKUP(Table1[[#This Row],[FoamType]],$CB$1:$CC$25,2,FALSE),0)</f>
        <v>200</v>
      </c>
      <c r="M1119" s="3">
        <v>3</v>
      </c>
      <c r="N1119" s="3">
        <v>23</v>
      </c>
      <c r="Q1119" s="15">
        <v>15</v>
      </c>
      <c r="R1119" s="3">
        <v>300</v>
      </c>
      <c r="S1119" s="3">
        <v>25</v>
      </c>
      <c r="T1119" s="4">
        <v>0.56000000000000005</v>
      </c>
      <c r="U1119" s="4">
        <v>0.56000000000000005</v>
      </c>
      <c r="X1119" s="4">
        <f>IFERROR(   Table1[[#This Row],[البلوكات /م3]]+Table1[[#This Row],[البواقى
 المنصرفه
/م3]]-Table1[[#This Row],[البواقى
/م3]],0)</f>
        <v>0</v>
      </c>
      <c r="Y1119" s="21">
        <f t="shared" si="148"/>
        <v>0</v>
      </c>
      <c r="AB1119" s="15"/>
      <c r="AD1119" s="9">
        <f>IFERROR((Table1[[#This Row],[إجمالى الإستهلاك
/م3]]-Table1[[#This Row],[الكمية 
المنتجة
/م3
 ]]),0)</f>
        <v>-0.56000000000000005</v>
      </c>
      <c r="AE1119" s="29">
        <f>IFERROR((Table1[[#This Row],[الهالك
/م3]]/Table1[[#This Row],[إجمالى الإستهلاك
/م3]]),0)</f>
        <v>0</v>
      </c>
      <c r="AG1119" s="5">
        <f>IFERROR((Table1[[#This Row],[عدد
البلوكات]]*0.12),"")</f>
        <v>0</v>
      </c>
      <c r="AH111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</v>
      </c>
      <c r="AJ1119" s="59">
        <f>IFERROR(Table1[[#This Row],[Plan Hour]]/Table1[[#This Row],[ساعات
العمل
الفعلية]],0)</f>
        <v>0</v>
      </c>
      <c r="AK1119" s="1">
        <f>IFERROR((Table1[[#This Row],[الكمية 
الفعلية
/م3]]-Table1[[#This Row],[الكمية 
المنتجة
/م3
 ]]),"")</f>
        <v>0</v>
      </c>
      <c r="AU1119" s="18"/>
      <c r="AV1119" s="18"/>
      <c r="AW1119" s="1"/>
      <c r="AX1119" s="1"/>
      <c r="AY1119" s="1"/>
      <c r="AZ1119" s="1"/>
      <c r="BA1119" s="1"/>
      <c r="BB1119" s="1" t="e">
        <f t="shared" si="149"/>
        <v>#DIV/0!</v>
      </c>
      <c r="BC1119" s="1"/>
      <c r="BD1119" s="1" t="e">
        <f t="shared" si="151"/>
        <v>#DIV/0!</v>
      </c>
      <c r="BE1119" s="1"/>
      <c r="BF1119" s="33">
        <f t="shared" si="150"/>
        <v>0</v>
      </c>
      <c r="BG1119" s="11" t="e">
        <f t="shared" si="154"/>
        <v>#DIV/0!</v>
      </c>
      <c r="CB1119"/>
      <c r="CC1119"/>
      <c r="CD1119"/>
      <c r="CE1119" s="83"/>
      <c r="CF1119"/>
      <c r="CG1119"/>
      <c r="CH1119"/>
      <c r="CI1119"/>
      <c r="CJ1119"/>
      <c r="CK1119"/>
      <c r="CL1119"/>
      <c r="CM1119"/>
      <c r="CN1119"/>
      <c r="CO1119"/>
      <c r="CP1119"/>
    </row>
    <row r="1120" spans="1:94" ht="22.5" customHeight="1">
      <c r="A1120" s="22">
        <v>44270</v>
      </c>
      <c r="B1120" s="3" t="str">
        <f>TEXT(Table1[[#This Row],[Date]],"dddd")</f>
        <v>الإثنين</v>
      </c>
      <c r="C1120" s="3">
        <f>WEEKNUM(Table1[[#This Row],[Date]],16)</f>
        <v>12</v>
      </c>
      <c r="D1120" s="3" t="str">
        <f>TEXT(Table1[[#This Row],[Date]],"mmmm")</f>
        <v>مارس</v>
      </c>
      <c r="E1120" s="3" t="str">
        <f>TEXT(Table1[[#This Row],[Date]],"yyyy")</f>
        <v>2021</v>
      </c>
      <c r="F1120" s="3" t="s">
        <v>9</v>
      </c>
      <c r="G1120" s="3">
        <v>1229</v>
      </c>
      <c r="H1120" s="5" t="s">
        <v>24</v>
      </c>
      <c r="I1120" s="3" t="s">
        <v>96</v>
      </c>
      <c r="J1120" s="3">
        <f>IFERROR(VLOOKUP(Table1[[#This Row],[FoamType]],$CB$1:$CC$25,2,FALSE),0)</f>
        <v>200</v>
      </c>
      <c r="M1120" s="3">
        <v>3</v>
      </c>
      <c r="N1120" s="3">
        <v>26</v>
      </c>
      <c r="Q1120" s="15">
        <v>15</v>
      </c>
      <c r="R1120" s="3">
        <v>300</v>
      </c>
      <c r="S1120" s="3">
        <v>28</v>
      </c>
      <c r="T1120" s="4">
        <v>0.7</v>
      </c>
      <c r="U1120" s="4">
        <v>0.7</v>
      </c>
      <c r="X1120" s="4">
        <f>IFERROR(   Table1[[#This Row],[البلوكات /م3]]+Table1[[#This Row],[البواقى
 المنصرفه
/م3]]-Table1[[#This Row],[البواقى
/م3]],0)</f>
        <v>0</v>
      </c>
      <c r="Y1120" s="21">
        <f t="shared" si="148"/>
        <v>0</v>
      </c>
      <c r="AB1120" s="15"/>
      <c r="AD1120" s="9">
        <f>IFERROR((Table1[[#This Row],[إجمالى الإستهلاك
/م3]]-Table1[[#This Row],[الكمية 
المنتجة
/م3
 ]]),0)</f>
        <v>-0.7</v>
      </c>
      <c r="AE1120" s="29">
        <f>IFERROR((Table1[[#This Row],[الهالك
/م3]]/Table1[[#This Row],[إجمالى الإستهلاك
/م3]]),0)</f>
        <v>0</v>
      </c>
      <c r="AG1120" s="5">
        <f>IFERROR((Table1[[#This Row],[عدد
البلوكات]]*0.12),"")</f>
        <v>0</v>
      </c>
      <c r="AH112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</v>
      </c>
      <c r="AJ1120" s="59">
        <f>IFERROR(Table1[[#This Row],[Plan Hour]]/Table1[[#This Row],[ساعات
العمل
الفعلية]],0)</f>
        <v>0</v>
      </c>
      <c r="AK1120" s="1">
        <f>IFERROR((Table1[[#This Row],[الكمية 
الفعلية
/م3]]-Table1[[#This Row],[الكمية 
المنتجة
/م3
 ]]),"")</f>
        <v>0</v>
      </c>
      <c r="AU1120" s="18"/>
      <c r="AV1120" s="18"/>
      <c r="AW1120" s="1"/>
      <c r="AX1120" s="1"/>
      <c r="AY1120" s="1"/>
      <c r="AZ1120" s="1"/>
      <c r="BA1120" s="1"/>
      <c r="BB1120" s="1" t="e">
        <f t="shared" si="149"/>
        <v>#DIV/0!</v>
      </c>
      <c r="BC1120" s="1"/>
      <c r="BD1120" s="1" t="e">
        <f t="shared" si="151"/>
        <v>#DIV/0!</v>
      </c>
      <c r="BE1120" s="1"/>
      <c r="BF1120" s="33">
        <f t="shared" si="150"/>
        <v>0</v>
      </c>
      <c r="BG1120" s="11" t="e">
        <f t="shared" si="154"/>
        <v>#DIV/0!</v>
      </c>
      <c r="CB1120"/>
      <c r="CC1120"/>
      <c r="CD1120"/>
      <c r="CE1120" s="83"/>
      <c r="CF1120"/>
      <c r="CG1120"/>
      <c r="CH1120"/>
      <c r="CI1120"/>
      <c r="CJ1120"/>
      <c r="CK1120"/>
      <c r="CL1120"/>
      <c r="CM1120"/>
      <c r="CN1120"/>
      <c r="CO1120"/>
      <c r="CP1120"/>
    </row>
    <row r="1121" spans="1:94" ht="22.5" customHeight="1">
      <c r="A1121" s="22">
        <v>44270</v>
      </c>
      <c r="B1121" s="3" t="str">
        <f>TEXT(Table1[[#This Row],[Date]],"dddd")</f>
        <v>الإثنين</v>
      </c>
      <c r="C1121" s="3">
        <f>WEEKNUM(Table1[[#This Row],[Date]],16)</f>
        <v>12</v>
      </c>
      <c r="D1121" s="3" t="str">
        <f>TEXT(Table1[[#This Row],[Date]],"mmmm")</f>
        <v>مارس</v>
      </c>
      <c r="E1121" s="3" t="str">
        <f>TEXT(Table1[[#This Row],[Date]],"yyyy")</f>
        <v>2021</v>
      </c>
      <c r="F1121" s="3" t="s">
        <v>9</v>
      </c>
      <c r="G1121" s="3">
        <v>1095</v>
      </c>
      <c r="H1121" s="5" t="s">
        <v>25</v>
      </c>
      <c r="I1121" s="3" t="s">
        <v>96</v>
      </c>
      <c r="J1121" s="3">
        <f>IFERROR(VLOOKUP(Table1[[#This Row],[FoamType]],$CB$1:$CC$25,2,FALSE),0)</f>
        <v>200</v>
      </c>
      <c r="K1121" s="3">
        <v>116</v>
      </c>
      <c r="L1121" s="3">
        <v>10</v>
      </c>
      <c r="M1121" s="3">
        <v>4</v>
      </c>
      <c r="Q1121" s="15">
        <v>20</v>
      </c>
      <c r="R1121" s="3">
        <v>100</v>
      </c>
      <c r="S1121" s="3">
        <v>4.0999999999999996</v>
      </c>
      <c r="T1121" s="3">
        <f t="shared" si="146"/>
        <v>0.47559999999999997</v>
      </c>
      <c r="U1121" s="4">
        <f t="shared" si="147"/>
        <v>0.46400000000000002</v>
      </c>
      <c r="X1121" s="4">
        <f>IFERROR(   Table1[[#This Row],[البلوكات /م3]]+Table1[[#This Row],[البواقى
 المنصرفه
/م3]]-Table1[[#This Row],[البواقى
/م3]],0)</f>
        <v>0.46400000000000002</v>
      </c>
      <c r="Y1121" s="21">
        <f t="shared" si="148"/>
        <v>0</v>
      </c>
      <c r="AA1121" s="12">
        <v>0.46400000000000002</v>
      </c>
      <c r="AB1121" s="15">
        <v>20</v>
      </c>
      <c r="AC1121" s="20">
        <v>0</v>
      </c>
      <c r="AD1121" s="9">
        <f>IFERROR((Table1[[#This Row],[إجمالى الإستهلاك
/م3]]-Table1[[#This Row],[الكمية 
المنتجة
/م3
 ]]),0)</f>
        <v>0</v>
      </c>
      <c r="AE1121" s="29">
        <f>IFERROR((Table1[[#This Row],[الهالك
/م3]]/Table1[[#This Row],[إجمالى الإستهلاك
/م3]]),0)</f>
        <v>0</v>
      </c>
      <c r="AG1121" s="5">
        <f>IFERROR((Table1[[#This Row],[عدد
البلوكات]]*0.12),"")</f>
        <v>0</v>
      </c>
      <c r="AH112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</v>
      </c>
      <c r="AJ1121" s="59">
        <f>IFERROR(Table1[[#This Row],[Plan Hour]]/Table1[[#This Row],[ساعات
العمل
الفعلية]],0)</f>
        <v>0</v>
      </c>
      <c r="AK1121" s="1">
        <f>IFERROR((Table1[[#This Row],[الكمية 
الفعلية
/م3]]-Table1[[#This Row],[الكمية 
المنتجة
/م3
 ]]),"")</f>
        <v>1.1599999999999944E-2</v>
      </c>
      <c r="AU1121" s="18"/>
      <c r="AV1121" s="18"/>
      <c r="AW1121" s="1"/>
      <c r="AX1121" s="1"/>
      <c r="AY1121" s="1"/>
      <c r="AZ1121" s="1"/>
      <c r="BA1121" s="1"/>
      <c r="BB1121" s="1" t="e">
        <f t="shared" si="149"/>
        <v>#DIV/0!</v>
      </c>
      <c r="BC1121" s="1"/>
      <c r="BD1121" s="1" t="e">
        <f t="shared" si="151"/>
        <v>#DIV/0!</v>
      </c>
      <c r="BE1121" s="1"/>
      <c r="BF1121" s="33">
        <f t="shared" si="150"/>
        <v>0</v>
      </c>
      <c r="BG1121" s="11" t="e">
        <f t="shared" si="154"/>
        <v>#DIV/0!</v>
      </c>
      <c r="CB1121"/>
      <c r="CC1121"/>
      <c r="CD1121"/>
      <c r="CE1121" s="83"/>
      <c r="CF1121"/>
      <c r="CG1121"/>
      <c r="CH1121"/>
      <c r="CI1121"/>
      <c r="CJ1121"/>
      <c r="CK1121"/>
      <c r="CL1121"/>
      <c r="CM1121"/>
      <c r="CN1121"/>
      <c r="CO1121"/>
      <c r="CP1121"/>
    </row>
    <row r="1122" spans="1:94" ht="22.5" customHeight="1">
      <c r="A1122" s="22">
        <v>44270</v>
      </c>
      <c r="B1122" s="3" t="str">
        <f>TEXT(Table1[[#This Row],[Date]],"dddd")</f>
        <v>الإثنين</v>
      </c>
      <c r="C1122" s="3">
        <f>WEEKNUM(Table1[[#This Row],[Date]],16)</f>
        <v>12</v>
      </c>
      <c r="D1122" s="3" t="str">
        <f>TEXT(Table1[[#This Row],[Date]],"mmmm")</f>
        <v>مارس</v>
      </c>
      <c r="E1122" s="3" t="str">
        <f>TEXT(Table1[[#This Row],[Date]],"yyyy")</f>
        <v>2021</v>
      </c>
      <c r="F1122" s="3" t="s">
        <v>9</v>
      </c>
      <c r="G1122" s="3">
        <v>1228</v>
      </c>
      <c r="H1122" s="5" t="s">
        <v>206</v>
      </c>
      <c r="I1122" s="3" t="s">
        <v>92</v>
      </c>
      <c r="J1122" s="3">
        <f>IFERROR(VLOOKUP(Table1[[#This Row],[FoamType]],$CB$1:$CC$25,2,FALSE),0)</f>
        <v>0.6</v>
      </c>
      <c r="K1122" s="3">
        <v>56</v>
      </c>
      <c r="L1122" s="3">
        <v>38</v>
      </c>
      <c r="M1122" s="3">
        <v>2</v>
      </c>
      <c r="Q1122" s="15" t="s">
        <v>40</v>
      </c>
      <c r="R1122" s="3">
        <v>550</v>
      </c>
      <c r="S1122" s="3">
        <v>2.2000000000000002</v>
      </c>
      <c r="T1122" s="3">
        <f t="shared" si="146"/>
        <v>2.5748799999999998</v>
      </c>
      <c r="U1122" s="4">
        <f t="shared" si="147"/>
        <v>2.3408000000000002</v>
      </c>
      <c r="W1122" s="4">
        <v>10</v>
      </c>
      <c r="X1122" s="4">
        <f>IFERROR(   Table1[[#This Row],[البلوكات /م3]]+Table1[[#This Row],[البواقى
 المنصرفه
/م3]]-Table1[[#This Row],[البواقى
/م3]],0)</f>
        <v>10.82</v>
      </c>
      <c r="Y1122" s="21">
        <f t="shared" si="148"/>
        <v>7.32</v>
      </c>
      <c r="Z1122" s="3">
        <v>1</v>
      </c>
      <c r="AA1122" s="12">
        <v>3.5</v>
      </c>
      <c r="AB1122" s="15">
        <v>10</v>
      </c>
      <c r="AC1122" s="20">
        <v>0</v>
      </c>
      <c r="AD1122" s="9">
        <f>IFERROR((Table1[[#This Row],[إجمالى الإستهلاك
/م3]]-Table1[[#This Row],[الكمية 
المنتجة
/م3
 ]]),0)</f>
        <v>8.4792000000000005</v>
      </c>
      <c r="AE1122" s="29">
        <f>IFERROR((Table1[[#This Row],[الهالك
/م3]]/Table1[[#This Row],[إجمالى الإستهلاك
/م3]]),0)</f>
        <v>0.78365988909426987</v>
      </c>
      <c r="AG1122" s="5">
        <f>IFERROR((Table1[[#This Row],[عدد
البلوكات]]*0.12),"")</f>
        <v>0.12</v>
      </c>
      <c r="AH112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3.901333333333334</v>
      </c>
      <c r="AJ1122" s="59">
        <f>IFERROR(Table1[[#This Row],[Plan Hour]]/Table1[[#This Row],[ساعات
العمل
الفعلية]],0)</f>
        <v>0</v>
      </c>
      <c r="AK1122" s="1">
        <f>IFERROR((Table1[[#This Row],[الكمية 
الفعلية
/م3]]-Table1[[#This Row],[الكمية 
المنتجة
/م3
 ]]),"")</f>
        <v>0.23407999999999962</v>
      </c>
      <c r="AU1122" s="18"/>
      <c r="AV1122" s="18"/>
      <c r="AW1122" s="1"/>
      <c r="AX1122" s="1"/>
      <c r="AY1122" s="1"/>
      <c r="AZ1122" s="1"/>
      <c r="BA1122" s="1"/>
      <c r="BB1122" s="1" t="e">
        <f t="shared" si="149"/>
        <v>#DIV/0!</v>
      </c>
      <c r="BC1122" s="1"/>
      <c r="BD1122" s="1" t="e">
        <f t="shared" si="151"/>
        <v>#DIV/0!</v>
      </c>
      <c r="BE1122" s="1"/>
      <c r="BF1122" s="33">
        <f t="shared" si="150"/>
        <v>0</v>
      </c>
      <c r="BG1122" s="11" t="e">
        <f t="shared" si="154"/>
        <v>#DIV/0!</v>
      </c>
      <c r="CB1122"/>
      <c r="CC1122"/>
      <c r="CD1122"/>
      <c r="CE1122" s="83"/>
      <c r="CF1122"/>
      <c r="CG1122"/>
      <c r="CH1122"/>
      <c r="CI1122"/>
      <c r="CJ1122"/>
      <c r="CK1122"/>
      <c r="CL1122"/>
      <c r="CM1122"/>
      <c r="CN1122"/>
      <c r="CO1122"/>
      <c r="CP1122"/>
    </row>
    <row r="1123" spans="1:94" ht="22.5" customHeight="1">
      <c r="A1123" s="22">
        <v>44270</v>
      </c>
      <c r="B1123" s="3" t="str">
        <f>TEXT(Table1[[#This Row],[Date]],"dddd")</f>
        <v>الإثنين</v>
      </c>
      <c r="C1123" s="3">
        <f>WEEKNUM(Table1[[#This Row],[Date]],16)</f>
        <v>12</v>
      </c>
      <c r="D1123" s="3" t="str">
        <f>TEXT(Table1[[#This Row],[Date]],"mmmm")</f>
        <v>مارس</v>
      </c>
      <c r="E1123" s="3" t="str">
        <f>TEXT(Table1[[#This Row],[Date]],"yyyy")</f>
        <v>2021</v>
      </c>
      <c r="F1123" s="3" t="s">
        <v>9</v>
      </c>
      <c r="G1123" s="3">
        <v>1228</v>
      </c>
      <c r="H1123" s="5" t="s">
        <v>206</v>
      </c>
      <c r="I1123" s="3" t="s">
        <v>92</v>
      </c>
      <c r="J1123" s="3">
        <f>IFERROR(VLOOKUP(Table1[[#This Row],[FoamType]],$CB$1:$CC$25,2,FALSE),0)</f>
        <v>0.6</v>
      </c>
      <c r="K1123" s="3">
        <v>56</v>
      </c>
      <c r="L1123" s="3">
        <v>38</v>
      </c>
      <c r="M1123" s="3">
        <v>3</v>
      </c>
      <c r="Q1123" s="15" t="s">
        <v>40</v>
      </c>
      <c r="R1123" s="3">
        <v>1000</v>
      </c>
      <c r="S1123" s="3">
        <v>3.2</v>
      </c>
      <c r="T1123" s="3">
        <f t="shared" si="146"/>
        <v>6.8095999999999997</v>
      </c>
      <c r="U1123" s="4">
        <f t="shared" si="147"/>
        <v>6.3840000000000003</v>
      </c>
      <c r="X1123" s="4">
        <f>IFERROR(   Table1[[#This Row],[البلوكات /م3]]+Table1[[#This Row],[البواقى
 المنصرفه
/م3]]-Table1[[#This Row],[البواقى
/م3]],0)</f>
        <v>0</v>
      </c>
      <c r="Y1123" s="21">
        <f t="shared" si="148"/>
        <v>0</v>
      </c>
      <c r="AB1123" s="15"/>
      <c r="AD1123" s="9">
        <f>IFERROR((Table1[[#This Row],[إجمالى الإستهلاك
/م3]]-Table1[[#This Row],[الكمية 
المنتجة
/م3
 ]]),0)</f>
        <v>-6.3840000000000003</v>
      </c>
      <c r="AE1123" s="29">
        <f>IFERROR((Table1[[#This Row],[الهالك
/م3]]/Table1[[#This Row],[إجمالى الإستهلاك
/م3]]),0)</f>
        <v>0</v>
      </c>
      <c r="AG1123" s="5">
        <f>IFERROR((Table1[[#This Row],[عدد
البلوكات]]*0.12),"")</f>
        <v>0</v>
      </c>
      <c r="AH112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10.64</v>
      </c>
      <c r="AJ1123" s="59">
        <f>IFERROR(Table1[[#This Row],[Plan Hour]]/Table1[[#This Row],[ساعات
العمل
الفعلية]],0)</f>
        <v>0</v>
      </c>
      <c r="AK1123" s="1">
        <f>IFERROR((Table1[[#This Row],[الكمية 
الفعلية
/م3]]-Table1[[#This Row],[الكمية 
المنتجة
/م3
 ]]),"")</f>
        <v>0.42559999999999931</v>
      </c>
      <c r="AU1123" s="18"/>
      <c r="AV1123" s="18"/>
      <c r="AW1123" s="1"/>
      <c r="AX1123" s="1"/>
      <c r="AY1123" s="1"/>
      <c r="AZ1123" s="1"/>
      <c r="BA1123" s="1"/>
      <c r="BB1123" s="1" t="e">
        <f t="shared" si="149"/>
        <v>#DIV/0!</v>
      </c>
      <c r="BC1123" s="1"/>
      <c r="BD1123" s="1" t="e">
        <f t="shared" si="151"/>
        <v>#DIV/0!</v>
      </c>
      <c r="BE1123" s="1"/>
      <c r="BF1123" s="33">
        <f t="shared" si="150"/>
        <v>0</v>
      </c>
      <c r="BG1123" s="11" t="e">
        <f t="shared" si="154"/>
        <v>#DIV/0!</v>
      </c>
      <c r="CB1123"/>
      <c r="CC1123"/>
      <c r="CD1123"/>
      <c r="CE1123" s="83"/>
      <c r="CF1123"/>
      <c r="CG1123"/>
      <c r="CH1123"/>
      <c r="CI1123"/>
      <c r="CJ1123"/>
      <c r="CK1123"/>
      <c r="CL1123"/>
      <c r="CM1123"/>
      <c r="CN1123"/>
      <c r="CO1123"/>
      <c r="CP1123"/>
    </row>
    <row r="1124" spans="1:94" ht="22.5" customHeight="1">
      <c r="A1124" s="22">
        <v>44270</v>
      </c>
      <c r="B1124" s="3" t="str">
        <f>TEXT(Table1[[#This Row],[Date]],"dddd")</f>
        <v>الإثنين</v>
      </c>
      <c r="C1124" s="3">
        <f>WEEKNUM(Table1[[#This Row],[Date]],16)</f>
        <v>12</v>
      </c>
      <c r="D1124" s="3" t="str">
        <f>TEXT(Table1[[#This Row],[Date]],"mmmm")</f>
        <v>مارس</v>
      </c>
      <c r="E1124" s="3" t="str">
        <f>TEXT(Table1[[#This Row],[Date]],"yyyy")</f>
        <v>2021</v>
      </c>
      <c r="F1124" s="3" t="s">
        <v>9</v>
      </c>
      <c r="G1124" s="3">
        <v>1217</v>
      </c>
      <c r="H1124" s="5" t="s">
        <v>254</v>
      </c>
      <c r="I1124" s="3" t="s">
        <v>92</v>
      </c>
      <c r="J1124" s="3">
        <f>IFERROR(VLOOKUP(Table1[[#This Row],[FoamType]],$CB$1:$CC$25,2,FALSE),0)</f>
        <v>0.6</v>
      </c>
      <c r="K1124" s="3">
        <v>26.5</v>
      </c>
      <c r="L1124" s="3">
        <v>15</v>
      </c>
      <c r="M1124" s="3">
        <v>5</v>
      </c>
      <c r="Q1124" s="15" t="s">
        <v>40</v>
      </c>
      <c r="R1124" s="3">
        <v>2013</v>
      </c>
      <c r="S1124" s="3">
        <v>5.2</v>
      </c>
      <c r="T1124" s="3">
        <f t="shared" ref="T1124:T1187" si="155">K1124*L1124*R1124*S1124/1000000</f>
        <v>4.1608710000000002</v>
      </c>
      <c r="U1124" s="4">
        <v>4</v>
      </c>
      <c r="X1124" s="4">
        <f>IFERROR(   Table1[[#This Row],[البلوكات /م3]]+Table1[[#This Row],[البواقى
 المنصرفه
/م3]]-Table1[[#This Row],[البواقى
/م3]],0)</f>
        <v>4</v>
      </c>
      <c r="Y1124" s="21">
        <f t="shared" si="148"/>
        <v>0</v>
      </c>
      <c r="AA1124" s="12">
        <v>4</v>
      </c>
      <c r="AB1124" s="15">
        <v>8</v>
      </c>
      <c r="AC1124" s="20">
        <v>0</v>
      </c>
      <c r="AD1124" s="9">
        <f>IFERROR((Table1[[#This Row],[إجمالى الإستهلاك
/م3]]-Table1[[#This Row],[الكمية 
المنتجة
/م3
 ]]),0)</f>
        <v>0</v>
      </c>
      <c r="AE1124" s="29">
        <f>IFERROR((Table1[[#This Row],[الهالك
/م3]]/Table1[[#This Row],[إجمالى الإستهلاك
/م3]]),0)</f>
        <v>0</v>
      </c>
      <c r="AG1124" s="5">
        <f>IFERROR((Table1[[#This Row],[عدد
البلوكات]]*0.12),"")</f>
        <v>0</v>
      </c>
      <c r="AH112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6.666666666666667</v>
      </c>
      <c r="AJ1124" s="59">
        <f>IFERROR(Table1[[#This Row],[Plan Hour]]/Table1[[#This Row],[ساعات
العمل
الفعلية]],0)</f>
        <v>0</v>
      </c>
      <c r="AK1124" s="1">
        <f>IFERROR((Table1[[#This Row],[الكمية 
الفعلية
/م3]]-Table1[[#This Row],[الكمية 
المنتجة
/م3
 ]]),"")</f>
        <v>0.16087100000000021</v>
      </c>
      <c r="AU1124" s="18"/>
      <c r="AV1124" s="18"/>
      <c r="AW1124" s="1"/>
      <c r="AX1124" s="1"/>
      <c r="AY1124" s="1"/>
      <c r="AZ1124" s="1"/>
      <c r="BA1124" s="1"/>
      <c r="BB1124" s="1" t="e">
        <f t="shared" si="149"/>
        <v>#DIV/0!</v>
      </c>
      <c r="BC1124" s="1"/>
      <c r="BD1124" s="1" t="e">
        <f t="shared" si="151"/>
        <v>#DIV/0!</v>
      </c>
      <c r="BE1124" s="1"/>
      <c r="BF1124" s="33">
        <f t="shared" si="150"/>
        <v>0</v>
      </c>
      <c r="BG1124" s="11" t="e">
        <f t="shared" si="154"/>
        <v>#DIV/0!</v>
      </c>
      <c r="CB1124"/>
      <c r="CC1124"/>
      <c r="CD1124"/>
      <c r="CE1124" s="83"/>
      <c r="CF1124"/>
      <c r="CG1124"/>
      <c r="CH1124"/>
      <c r="CI1124"/>
      <c r="CJ1124"/>
      <c r="CK1124"/>
      <c r="CL1124"/>
      <c r="CM1124"/>
      <c r="CN1124"/>
      <c r="CO1124"/>
      <c r="CP1124"/>
    </row>
    <row r="1125" spans="1:94" ht="22.5" customHeight="1">
      <c r="A1125" s="22">
        <v>44270</v>
      </c>
      <c r="B1125" s="3" t="str">
        <f>TEXT(Table1[[#This Row],[Date]],"dddd")</f>
        <v>الإثنين</v>
      </c>
      <c r="C1125" s="3">
        <f>WEEKNUM(Table1[[#This Row],[Date]],16)</f>
        <v>12</v>
      </c>
      <c r="D1125" s="3" t="str">
        <f>TEXT(Table1[[#This Row],[Date]],"mmmm")</f>
        <v>مارس</v>
      </c>
      <c r="E1125" s="3" t="str">
        <f>TEXT(Table1[[#This Row],[Date]],"yyyy")</f>
        <v>2021</v>
      </c>
      <c r="F1125" s="3" t="s">
        <v>9</v>
      </c>
      <c r="G1125" s="3">
        <v>1095</v>
      </c>
      <c r="H1125" s="5" t="s">
        <v>25</v>
      </c>
      <c r="I1125" s="3" t="s">
        <v>92</v>
      </c>
      <c r="J1125" s="3">
        <f>IFERROR(VLOOKUP(Table1[[#This Row],[FoamType]],$CB$1:$CC$25,2,FALSE),0)</f>
        <v>0.6</v>
      </c>
      <c r="K1125" s="3">
        <v>31</v>
      </c>
      <c r="L1125" s="3">
        <v>5</v>
      </c>
      <c r="M1125" s="3">
        <v>3</v>
      </c>
      <c r="Q1125" s="15" t="s">
        <v>6</v>
      </c>
      <c r="R1125" s="3">
        <v>32970</v>
      </c>
      <c r="S1125" s="3">
        <v>3.1</v>
      </c>
      <c r="T1125" s="3">
        <f t="shared" si="155"/>
        <v>15.842085000000001</v>
      </c>
      <c r="U1125" s="4">
        <v>15.33</v>
      </c>
      <c r="W1125" s="4" t="s">
        <v>6</v>
      </c>
      <c r="X1125" s="4">
        <f>IFERROR(   Table1[[#This Row],[البلوكات /م3]]+Table1[[#This Row],[البواقى
 المنصرفه
/م3]]-Table1[[#This Row],[البواقى
/م3]],0)</f>
        <v>18.240000000000002</v>
      </c>
      <c r="Y1125" s="21">
        <f t="shared" si="148"/>
        <v>14.64</v>
      </c>
      <c r="Z1125" s="3">
        <v>2</v>
      </c>
      <c r="AA1125" s="12">
        <v>3.6</v>
      </c>
      <c r="AB1125" s="15" t="s">
        <v>6</v>
      </c>
      <c r="AC1125" s="20">
        <v>0</v>
      </c>
      <c r="AD1125" s="9">
        <f>IFERROR((Table1[[#This Row],[إجمالى الإستهلاك
/م3]]-Table1[[#This Row],[الكمية 
المنتجة
/م3
 ]]),0)</f>
        <v>2.9100000000000019</v>
      </c>
      <c r="AE1125" s="29">
        <f>IFERROR((Table1[[#This Row],[الهالك
/م3]]/Table1[[#This Row],[إجمالى الإستهلاك
/م3]]),0)</f>
        <v>0.15953947368421062</v>
      </c>
      <c r="AG1125" s="5">
        <f>IFERROR((Table1[[#This Row],[عدد
البلوكات]]*0.12),"")</f>
        <v>0.24</v>
      </c>
      <c r="AH112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25.55</v>
      </c>
      <c r="AJ1125" s="59">
        <f>IFERROR(Table1[[#This Row],[Plan Hour]]/Table1[[#This Row],[ساعات
العمل
الفعلية]],0)</f>
        <v>0</v>
      </c>
      <c r="AK1125" s="1">
        <f>IFERROR((Table1[[#This Row],[الكمية 
الفعلية
/م3]]-Table1[[#This Row],[الكمية 
المنتجة
/م3
 ]]),"")</f>
        <v>0.51208500000000079</v>
      </c>
      <c r="AU1125" s="18"/>
      <c r="AV1125" s="18"/>
      <c r="AW1125" s="1"/>
      <c r="AX1125" s="1"/>
      <c r="AY1125" s="1"/>
      <c r="AZ1125" s="1"/>
      <c r="BA1125" s="1"/>
      <c r="BB1125" s="1" t="e">
        <f t="shared" si="149"/>
        <v>#DIV/0!</v>
      </c>
      <c r="BC1125" s="1"/>
      <c r="BD1125" s="1" t="e">
        <f t="shared" si="151"/>
        <v>#DIV/0!</v>
      </c>
      <c r="BE1125" s="1"/>
      <c r="BF1125" s="33">
        <f t="shared" si="150"/>
        <v>0</v>
      </c>
      <c r="BG1125" s="11" t="e">
        <f t="shared" si="154"/>
        <v>#DIV/0!</v>
      </c>
      <c r="CB1125"/>
      <c r="CC1125"/>
      <c r="CD1125"/>
      <c r="CE1125" s="83"/>
      <c r="CF1125"/>
      <c r="CG1125"/>
      <c r="CH1125"/>
      <c r="CI1125"/>
      <c r="CJ1125"/>
      <c r="CK1125"/>
      <c r="CL1125"/>
      <c r="CM1125"/>
      <c r="CN1125"/>
      <c r="CO1125"/>
      <c r="CP1125"/>
    </row>
    <row r="1126" spans="1:94" ht="22.5" customHeight="1">
      <c r="A1126" s="22">
        <v>44270</v>
      </c>
      <c r="B1126" s="3" t="str">
        <f>TEXT(Table1[[#This Row],[Date]],"dddd")</f>
        <v>الإثنين</v>
      </c>
      <c r="C1126" s="3">
        <f>WEEKNUM(Table1[[#This Row],[Date]],16)</f>
        <v>12</v>
      </c>
      <c r="D1126" s="3" t="str">
        <f>TEXT(Table1[[#This Row],[Date]],"mmmm")</f>
        <v>مارس</v>
      </c>
      <c r="E1126" s="3" t="str">
        <f>TEXT(Table1[[#This Row],[Date]],"yyyy")</f>
        <v>2021</v>
      </c>
      <c r="F1126" s="3" t="s">
        <v>9</v>
      </c>
      <c r="G1126" s="3">
        <v>1247</v>
      </c>
      <c r="I1126" s="3" t="s">
        <v>92</v>
      </c>
      <c r="J1126" s="3">
        <f>IFERROR(VLOOKUP(Table1[[#This Row],[FoamType]],$CB$1:$CC$25,2,FALSE),0)</f>
        <v>0.6</v>
      </c>
      <c r="K1126" s="3">
        <v>40</v>
      </c>
      <c r="L1126" s="3">
        <v>20</v>
      </c>
      <c r="M1126" s="3">
        <v>25</v>
      </c>
      <c r="Q1126" s="15" t="s">
        <v>6</v>
      </c>
      <c r="R1126" s="3">
        <v>400</v>
      </c>
      <c r="S1126" s="3">
        <v>25</v>
      </c>
      <c r="T1126" s="3">
        <f t="shared" si="155"/>
        <v>8</v>
      </c>
      <c r="U1126" s="4">
        <f t="shared" ref="U1126:U1187" si="156">K1126*L1126*M1126*R1126/1000000</f>
        <v>8</v>
      </c>
      <c r="W1126" s="4" t="s">
        <v>6</v>
      </c>
      <c r="X1126" s="4">
        <f>IFERROR(   Table1[[#This Row],[البلوكات /م3]]+Table1[[#This Row],[البواقى
 المنصرفه
/م3]]-Table1[[#This Row],[البواقى
/م3]],0)</f>
        <v>9.15</v>
      </c>
      <c r="Y1126" s="21">
        <v>6</v>
      </c>
      <c r="Z1126" s="3">
        <v>1</v>
      </c>
      <c r="AA1126" s="12">
        <v>3.15</v>
      </c>
      <c r="AB1126" s="15" t="s">
        <v>6</v>
      </c>
      <c r="AC1126" s="20">
        <v>0</v>
      </c>
      <c r="AD1126" s="9">
        <f>IFERROR((Table1[[#This Row],[إجمالى الإستهلاك
/م3]]-Table1[[#This Row],[الكمية 
المنتجة
/م3
 ]]),0)</f>
        <v>1.1500000000000004</v>
      </c>
      <c r="AE1126" s="29">
        <f>IFERROR((Table1[[#This Row],[الهالك
/م3]]/Table1[[#This Row],[إجمالى الإستهلاك
/م3]]),0)</f>
        <v>0.12568306010928965</v>
      </c>
      <c r="AG1126" s="5">
        <f>IFERROR((Table1[[#This Row],[عدد
البلوكات]]*0.12),"")</f>
        <v>0.12</v>
      </c>
      <c r="AH112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13.333333333333334</v>
      </c>
      <c r="AJ1126" s="59">
        <f>IFERROR(Table1[[#This Row],[Plan Hour]]/Table1[[#This Row],[ساعات
العمل
الفعلية]],0)</f>
        <v>0</v>
      </c>
      <c r="AK1126" s="1">
        <f>IFERROR((Table1[[#This Row],[الكمية 
الفعلية
/م3]]-Table1[[#This Row],[الكمية 
المنتجة
/م3
 ]]),"")</f>
        <v>0</v>
      </c>
      <c r="AU1126" s="18"/>
      <c r="AV1126" s="18"/>
      <c r="AW1126" s="1"/>
      <c r="AX1126" s="1"/>
      <c r="AY1126" s="1"/>
      <c r="AZ1126" s="1"/>
      <c r="BA1126" s="1"/>
      <c r="BB1126" s="1" t="e">
        <f t="shared" si="149"/>
        <v>#DIV/0!</v>
      </c>
      <c r="BC1126" s="1"/>
      <c r="BD1126" s="1" t="e">
        <f t="shared" si="151"/>
        <v>#DIV/0!</v>
      </c>
      <c r="BE1126" s="1"/>
      <c r="BF1126" s="33">
        <f t="shared" si="150"/>
        <v>0</v>
      </c>
      <c r="BG1126" s="11" t="e">
        <f t="shared" si="154"/>
        <v>#DIV/0!</v>
      </c>
      <c r="CB1126"/>
      <c r="CC1126"/>
      <c r="CD1126"/>
      <c r="CE1126" s="83"/>
      <c r="CF1126"/>
      <c r="CG1126"/>
      <c r="CH1126"/>
      <c r="CI1126"/>
      <c r="CJ1126"/>
      <c r="CK1126"/>
      <c r="CL1126"/>
      <c r="CM1126"/>
      <c r="CN1126"/>
      <c r="CO1126"/>
      <c r="CP1126"/>
    </row>
    <row r="1127" spans="1:94" ht="22.5" customHeight="1">
      <c r="A1127" s="22">
        <v>44270</v>
      </c>
      <c r="B1127" s="3" t="str">
        <f>TEXT(Table1[[#This Row],[Date]],"dddd")</f>
        <v>الإثنين</v>
      </c>
      <c r="C1127" s="3">
        <f>WEEKNUM(Table1[[#This Row],[Date]],16)</f>
        <v>12</v>
      </c>
      <c r="D1127" s="3" t="str">
        <f>TEXT(Table1[[#This Row],[Date]],"mmmm")</f>
        <v>مارس</v>
      </c>
      <c r="E1127" s="3" t="str">
        <f>TEXT(Table1[[#This Row],[Date]],"yyyy")</f>
        <v>2021</v>
      </c>
      <c r="F1127" s="3" t="s">
        <v>9</v>
      </c>
      <c r="G1127" s="3">
        <v>1058</v>
      </c>
      <c r="H1127" s="5" t="s">
        <v>47</v>
      </c>
      <c r="I1127" s="3" t="s">
        <v>92</v>
      </c>
      <c r="J1127" s="3">
        <f>IFERROR(VLOOKUP(Table1[[#This Row],[FoamType]],$CB$1:$CC$25,2,FALSE),0)</f>
        <v>0.6</v>
      </c>
      <c r="K1127" s="3">
        <v>62.5</v>
      </c>
      <c r="L1127" s="3">
        <v>5</v>
      </c>
      <c r="M1127" s="3">
        <v>3</v>
      </c>
      <c r="Q1127" s="15" t="s">
        <v>42</v>
      </c>
      <c r="R1127" s="3">
        <v>4267</v>
      </c>
      <c r="S1127" s="3">
        <v>3.1</v>
      </c>
      <c r="T1127" s="3">
        <f t="shared" si="155"/>
        <v>4.1336562499999996</v>
      </c>
      <c r="U1127" s="4">
        <v>4</v>
      </c>
      <c r="X1127" s="4">
        <f>IFERROR(   Table1[[#This Row],[البلوكات /م3]]+Table1[[#This Row],[البواقى
 المنصرفه
/م3]]-Table1[[#This Row],[البواقى
/م3]],0)</f>
        <v>4</v>
      </c>
      <c r="Y1127" s="21">
        <f t="shared" si="148"/>
        <v>0</v>
      </c>
      <c r="AA1127" s="12">
        <v>4</v>
      </c>
      <c r="AB1127" s="15" t="s">
        <v>42</v>
      </c>
      <c r="AC1127" s="20">
        <v>0</v>
      </c>
      <c r="AD1127" s="9">
        <f>IFERROR((Table1[[#This Row],[إجمالى الإستهلاك
/م3]]-Table1[[#This Row],[الكمية 
المنتجة
/م3
 ]]),0)</f>
        <v>0</v>
      </c>
      <c r="AE1127" s="29">
        <f>IFERROR((Table1[[#This Row],[الهالك
/م3]]/Table1[[#This Row],[إجمالى الإستهلاك
/م3]]),0)</f>
        <v>0</v>
      </c>
      <c r="AG1127" s="5">
        <f>IFERROR((Table1[[#This Row],[عدد
البلوكات]]*0.12),"")</f>
        <v>0</v>
      </c>
      <c r="AH112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6.666666666666667</v>
      </c>
      <c r="AJ1127" s="59">
        <f>IFERROR(Table1[[#This Row],[Plan Hour]]/Table1[[#This Row],[ساعات
العمل
الفعلية]],0)</f>
        <v>0</v>
      </c>
      <c r="AK1127" s="1">
        <f>IFERROR((Table1[[#This Row],[الكمية 
الفعلية
/م3]]-Table1[[#This Row],[الكمية 
المنتجة
/م3
 ]]),"")</f>
        <v>0.13365624999999959</v>
      </c>
      <c r="AU1127" s="18"/>
      <c r="AV1127" s="18"/>
      <c r="AW1127" s="1"/>
      <c r="AX1127" s="1"/>
      <c r="AY1127" s="1"/>
      <c r="AZ1127" s="1"/>
      <c r="BA1127" s="1"/>
      <c r="BB1127" s="1" t="e">
        <f t="shared" si="149"/>
        <v>#DIV/0!</v>
      </c>
      <c r="BC1127" s="1"/>
      <c r="BD1127" s="1" t="e">
        <f t="shared" si="151"/>
        <v>#DIV/0!</v>
      </c>
      <c r="BE1127" s="1"/>
      <c r="BF1127" s="33">
        <f t="shared" si="150"/>
        <v>0</v>
      </c>
      <c r="BG1127" s="11" t="e">
        <f t="shared" si="154"/>
        <v>#DIV/0!</v>
      </c>
      <c r="CB1127"/>
      <c r="CC1127"/>
      <c r="CD1127"/>
      <c r="CE1127" s="83"/>
      <c r="CF1127"/>
      <c r="CG1127"/>
      <c r="CH1127"/>
      <c r="CI1127"/>
      <c r="CJ1127"/>
      <c r="CK1127"/>
      <c r="CL1127"/>
      <c r="CM1127"/>
      <c r="CN1127"/>
      <c r="CO1127"/>
      <c r="CP1127"/>
    </row>
    <row r="1128" spans="1:94" ht="22.5" customHeight="1">
      <c r="A1128" s="22">
        <v>44270</v>
      </c>
      <c r="B1128" s="3" t="str">
        <f>TEXT(Table1[[#This Row],[Date]],"dddd")</f>
        <v>الإثنين</v>
      </c>
      <c r="C1128" s="3">
        <f>WEEKNUM(Table1[[#This Row],[Date]],16)</f>
        <v>12</v>
      </c>
      <c r="D1128" s="3" t="str">
        <f>TEXT(Table1[[#This Row],[Date]],"mmmm")</f>
        <v>مارس</v>
      </c>
      <c r="E1128" s="3" t="str">
        <f>TEXT(Table1[[#This Row],[Date]],"yyyy")</f>
        <v>2021</v>
      </c>
      <c r="F1128" s="3" t="s">
        <v>9</v>
      </c>
      <c r="G1128" s="3">
        <v>1108</v>
      </c>
      <c r="H1128" s="5" t="s">
        <v>47</v>
      </c>
      <c r="I1128" s="3" t="s">
        <v>92</v>
      </c>
      <c r="J1128" s="3">
        <f>IFERROR(VLOOKUP(Table1[[#This Row],[FoamType]],$CB$1:$CC$25,2,FALSE),0)</f>
        <v>0.6</v>
      </c>
      <c r="K1128" s="3">
        <v>10</v>
      </c>
      <c r="L1128" s="3">
        <v>8</v>
      </c>
      <c r="M1128" s="3">
        <v>4</v>
      </c>
      <c r="Q1128" s="15" t="s">
        <v>42</v>
      </c>
      <c r="S1128" s="3">
        <v>4.0999999999999996</v>
      </c>
      <c r="T1128" s="3">
        <v>1.1000000000000001</v>
      </c>
      <c r="U1128" s="4">
        <v>1</v>
      </c>
      <c r="X1128" s="4">
        <f>IFERROR(   Table1[[#This Row],[البلوكات /م3]]+Table1[[#This Row],[البواقى
 المنصرفه
/م3]]-Table1[[#This Row],[البواقى
/م3]],0)</f>
        <v>1</v>
      </c>
      <c r="Y1128" s="21">
        <f t="shared" si="148"/>
        <v>0</v>
      </c>
      <c r="AA1128" s="12">
        <v>1</v>
      </c>
      <c r="AB1128" s="15" t="s">
        <v>42</v>
      </c>
      <c r="AC1128" s="20">
        <v>0</v>
      </c>
      <c r="AD1128" s="9">
        <f>IFERROR((Table1[[#This Row],[إجمالى الإستهلاك
/م3]]-Table1[[#This Row],[الكمية 
المنتجة
/م3
 ]]),0)</f>
        <v>0</v>
      </c>
      <c r="AE1128" s="29">
        <f>IFERROR((Table1[[#This Row],[الهالك
/م3]]/Table1[[#This Row],[إجمالى الإستهلاك
/م3]]),0)</f>
        <v>0</v>
      </c>
      <c r="AG1128" s="5">
        <f>IFERROR((Table1[[#This Row],[عدد
البلوكات]]*0.12),"")</f>
        <v>0</v>
      </c>
      <c r="AH112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1.6666666666666667</v>
      </c>
      <c r="AJ1128" s="59">
        <f>IFERROR(Table1[[#This Row],[Plan Hour]]/Table1[[#This Row],[ساعات
العمل
الفعلية]],0)</f>
        <v>0</v>
      </c>
      <c r="AK1128" s="1">
        <f>IFERROR((Table1[[#This Row],[الكمية 
الفعلية
/م3]]-Table1[[#This Row],[الكمية 
المنتجة
/م3
 ]]),"")</f>
        <v>0.10000000000000009</v>
      </c>
      <c r="AU1128" s="18"/>
      <c r="AV1128" s="18"/>
      <c r="AW1128" s="1"/>
      <c r="AX1128" s="1"/>
      <c r="AY1128" s="1"/>
      <c r="AZ1128" s="1"/>
      <c r="BA1128" s="1"/>
      <c r="BB1128" s="1" t="e">
        <f t="shared" si="149"/>
        <v>#DIV/0!</v>
      </c>
      <c r="BC1128" s="1"/>
      <c r="BD1128" s="1" t="e">
        <f t="shared" si="151"/>
        <v>#DIV/0!</v>
      </c>
      <c r="BE1128" s="1"/>
      <c r="BF1128" s="33">
        <f t="shared" si="150"/>
        <v>0</v>
      </c>
      <c r="BG1128" s="11" t="e">
        <f t="shared" si="154"/>
        <v>#DIV/0!</v>
      </c>
      <c r="CB1128"/>
      <c r="CC1128"/>
      <c r="CD1128"/>
      <c r="CE1128" s="83"/>
      <c r="CF1128"/>
      <c r="CG1128"/>
      <c r="CH1128"/>
      <c r="CI1128"/>
      <c r="CJ1128"/>
      <c r="CK1128"/>
      <c r="CL1128"/>
      <c r="CM1128"/>
      <c r="CN1128"/>
      <c r="CO1128"/>
      <c r="CP1128"/>
    </row>
    <row r="1129" spans="1:94" ht="22.5" customHeight="1">
      <c r="A1129" s="22">
        <v>44270</v>
      </c>
      <c r="B1129" s="3" t="str">
        <f>TEXT(Table1[[#This Row],[Date]],"dddd")</f>
        <v>الإثنين</v>
      </c>
      <c r="C1129" s="3">
        <f>WEEKNUM(Table1[[#This Row],[Date]],16)</f>
        <v>12</v>
      </c>
      <c r="D1129" s="3" t="str">
        <f>TEXT(Table1[[#This Row],[Date]],"mmmm")</f>
        <v>مارس</v>
      </c>
      <c r="E1129" s="3" t="str">
        <f>TEXT(Table1[[#This Row],[Date]],"yyyy")</f>
        <v>2021</v>
      </c>
      <c r="F1129" s="3" t="s">
        <v>9</v>
      </c>
      <c r="G1129" s="3">
        <v>1229</v>
      </c>
      <c r="H1129" s="5" t="s">
        <v>24</v>
      </c>
      <c r="I1129" s="3" t="s">
        <v>96</v>
      </c>
      <c r="J1129" s="3">
        <f>IFERROR(VLOOKUP(Table1[[#This Row],[FoamType]],$CB$1:$CC$25,2,FALSE),0)</f>
        <v>200</v>
      </c>
      <c r="M1129" s="3">
        <v>3</v>
      </c>
      <c r="N1129" s="3">
        <v>30</v>
      </c>
      <c r="Q1129" s="15">
        <v>15</v>
      </c>
      <c r="R1129" s="3">
        <v>100</v>
      </c>
      <c r="S1129" s="3">
        <v>32</v>
      </c>
      <c r="T1129" s="4">
        <v>0.307</v>
      </c>
      <c r="U1129" s="4">
        <v>0.307</v>
      </c>
      <c r="X1129" s="4">
        <f>IFERROR(   Table1[[#This Row],[البلوكات /م3]]+Table1[[#This Row],[البواقى
 المنصرفه
/م3]]-Table1[[#This Row],[البواقى
/م3]],0)</f>
        <v>6.1</v>
      </c>
      <c r="Y1129" s="21">
        <f t="shared" si="148"/>
        <v>0</v>
      </c>
      <c r="AA1129" s="12">
        <v>6.1</v>
      </c>
      <c r="AB1129" s="15">
        <v>15</v>
      </c>
      <c r="AC1129" s="20">
        <v>0</v>
      </c>
      <c r="AD1129" s="9">
        <f>IFERROR((Table1[[#This Row],[إجمالى الإستهلاك
/م3]]-Table1[[#This Row],[الكمية 
المنتجة
/م3
 ]]),0)</f>
        <v>5.7929999999999993</v>
      </c>
      <c r="AE1129" s="29">
        <f>IFERROR((Table1[[#This Row],[الهالك
/م3]]/Table1[[#This Row],[إجمالى الإستهلاك
/م3]]),0)</f>
        <v>0.9496721311475409</v>
      </c>
      <c r="AG1129" s="5">
        <f>IFERROR((Table1[[#This Row],[عدد
البلوكات]]*0.12),"")</f>
        <v>0</v>
      </c>
      <c r="AH112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</v>
      </c>
      <c r="AJ1129" s="59">
        <f>IFERROR(Table1[[#This Row],[Plan Hour]]/Table1[[#This Row],[ساعات
العمل
الفعلية]],0)</f>
        <v>0</v>
      </c>
      <c r="AK1129" s="1">
        <f>IFERROR((Table1[[#This Row],[الكمية 
الفعلية
/م3]]-Table1[[#This Row],[الكمية 
المنتجة
/م3
 ]]),"")</f>
        <v>0</v>
      </c>
      <c r="AU1129" s="18"/>
      <c r="AV1129" s="18"/>
      <c r="AW1129" s="1"/>
      <c r="AX1129" s="1"/>
      <c r="AY1129" s="1"/>
      <c r="AZ1129" s="1"/>
      <c r="BA1129" s="1"/>
      <c r="BB1129" s="1" t="e">
        <f t="shared" si="149"/>
        <v>#DIV/0!</v>
      </c>
      <c r="BC1129" s="1"/>
      <c r="BD1129" s="1" t="e">
        <f t="shared" si="151"/>
        <v>#DIV/0!</v>
      </c>
      <c r="BE1129" s="1"/>
      <c r="BF1129" s="33">
        <f t="shared" si="150"/>
        <v>0</v>
      </c>
      <c r="BG1129" s="11" t="e">
        <f t="shared" si="154"/>
        <v>#DIV/0!</v>
      </c>
      <c r="CB1129"/>
      <c r="CC1129"/>
      <c r="CD1129"/>
      <c r="CE1129" s="83"/>
      <c r="CF1129"/>
      <c r="CG1129"/>
      <c r="CH1129"/>
      <c r="CI1129"/>
      <c r="CJ1129"/>
      <c r="CK1129"/>
      <c r="CL1129"/>
      <c r="CM1129"/>
      <c r="CN1129"/>
      <c r="CO1129"/>
      <c r="CP1129"/>
    </row>
    <row r="1130" spans="1:94" ht="22.5" customHeight="1">
      <c r="A1130" s="22">
        <v>44270</v>
      </c>
      <c r="B1130" s="3" t="str">
        <f>TEXT(Table1[[#This Row],[Date]],"dddd")</f>
        <v>الإثنين</v>
      </c>
      <c r="C1130" s="3">
        <f>WEEKNUM(Table1[[#This Row],[Date]],16)</f>
        <v>12</v>
      </c>
      <c r="D1130" s="3" t="str">
        <f>TEXT(Table1[[#This Row],[Date]],"mmmm")</f>
        <v>مارس</v>
      </c>
      <c r="E1130" s="3" t="str">
        <f>TEXT(Table1[[#This Row],[Date]],"yyyy")</f>
        <v>2021</v>
      </c>
      <c r="F1130" s="3" t="s">
        <v>9</v>
      </c>
      <c r="G1130" s="3">
        <v>1229</v>
      </c>
      <c r="H1130" s="5" t="s">
        <v>24</v>
      </c>
      <c r="I1130" s="3" t="s">
        <v>96</v>
      </c>
      <c r="J1130" s="3">
        <f>IFERROR(VLOOKUP(Table1[[#This Row],[FoamType]],$CB$1:$CC$25,2,FALSE),0)</f>
        <v>200</v>
      </c>
      <c r="M1130" s="3">
        <v>3</v>
      </c>
      <c r="N1130" s="3">
        <v>32</v>
      </c>
      <c r="Q1130" s="15">
        <v>15</v>
      </c>
      <c r="R1130" s="3">
        <v>150</v>
      </c>
      <c r="S1130" s="3">
        <v>34</v>
      </c>
      <c r="T1130" s="4">
        <v>0.52</v>
      </c>
      <c r="U1130" s="4">
        <v>0.52</v>
      </c>
      <c r="X1130" s="4">
        <f>IFERROR(   Table1[[#This Row],[البلوكات /م3]]+Table1[[#This Row],[البواقى
 المنصرفه
/م3]]-Table1[[#This Row],[البواقى
/م3]],0)</f>
        <v>0</v>
      </c>
      <c r="Y1130" s="21">
        <f t="shared" si="148"/>
        <v>0</v>
      </c>
      <c r="AB1130" s="15"/>
      <c r="AD1130" s="9">
        <f>IFERROR((Table1[[#This Row],[إجمالى الإستهلاك
/م3]]-Table1[[#This Row],[الكمية 
المنتجة
/م3
 ]]),0)</f>
        <v>-0.52</v>
      </c>
      <c r="AE1130" s="29">
        <f>IFERROR((Table1[[#This Row],[الهالك
/م3]]/Table1[[#This Row],[إجمالى الإستهلاك
/م3]]),0)</f>
        <v>0</v>
      </c>
      <c r="AG1130" s="5">
        <f>IFERROR((Table1[[#This Row],[عدد
البلوكات]]*0.12),"")</f>
        <v>0</v>
      </c>
      <c r="AH113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0.75</v>
      </c>
      <c r="AJ1130" s="59">
        <f>IFERROR(Table1[[#This Row],[Plan Hour]]/Table1[[#This Row],[ساعات
العمل
الفعلية]],0)</f>
        <v>0</v>
      </c>
      <c r="AK1130" s="1">
        <f>IFERROR((Table1[[#This Row],[الكمية 
الفعلية
/م3]]-Table1[[#This Row],[الكمية 
المنتجة
/م3
 ]]),"")</f>
        <v>0</v>
      </c>
      <c r="AU1130" s="18"/>
      <c r="AV1130" s="18"/>
      <c r="AW1130" s="1"/>
      <c r="AX1130" s="1"/>
      <c r="AY1130" s="1"/>
      <c r="AZ1130" s="1"/>
      <c r="BA1130" s="1"/>
      <c r="BB1130" s="1" t="e">
        <f t="shared" si="149"/>
        <v>#DIV/0!</v>
      </c>
      <c r="BC1130" s="1"/>
      <c r="BD1130" s="1" t="e">
        <f t="shared" si="151"/>
        <v>#DIV/0!</v>
      </c>
      <c r="BE1130" s="1"/>
      <c r="BF1130" s="33">
        <f t="shared" si="150"/>
        <v>0</v>
      </c>
      <c r="BG1130" s="11" t="e">
        <f t="shared" si="154"/>
        <v>#DIV/0!</v>
      </c>
      <c r="CB1130"/>
      <c r="CC1130"/>
      <c r="CD1130"/>
      <c r="CE1130" s="83"/>
      <c r="CF1130"/>
      <c r="CG1130"/>
      <c r="CH1130"/>
      <c r="CI1130"/>
      <c r="CJ1130"/>
      <c r="CK1130"/>
      <c r="CL1130"/>
      <c r="CM1130"/>
      <c r="CN1130"/>
      <c r="CO1130"/>
      <c r="CP1130"/>
    </row>
    <row r="1131" spans="1:94" ht="22.5" customHeight="1">
      <c r="A1131" s="22">
        <v>44270</v>
      </c>
      <c r="B1131" s="3" t="str">
        <f>TEXT(Table1[[#This Row],[Date]],"dddd")</f>
        <v>الإثنين</v>
      </c>
      <c r="C1131" s="3">
        <f>WEEKNUM(Table1[[#This Row],[Date]],16)</f>
        <v>12</v>
      </c>
      <c r="D1131" s="3" t="str">
        <f>TEXT(Table1[[#This Row],[Date]],"mmmm")</f>
        <v>مارس</v>
      </c>
      <c r="E1131" s="3" t="str">
        <f>TEXT(Table1[[#This Row],[Date]],"yyyy")</f>
        <v>2021</v>
      </c>
      <c r="F1131" s="3" t="s">
        <v>9</v>
      </c>
      <c r="G1131" s="3">
        <v>1229</v>
      </c>
      <c r="H1131" s="5" t="s">
        <v>24</v>
      </c>
      <c r="I1131" s="3" t="s">
        <v>96</v>
      </c>
      <c r="J1131" s="3">
        <f>IFERROR(VLOOKUP(Table1[[#This Row],[FoamType]],$CB$1:$CC$25,2,FALSE),0)</f>
        <v>200</v>
      </c>
      <c r="M1131" s="3">
        <v>3</v>
      </c>
      <c r="N1131" s="3">
        <v>36</v>
      </c>
      <c r="Q1131" s="15">
        <v>15</v>
      </c>
      <c r="R1131" s="3">
        <v>100</v>
      </c>
      <c r="S1131" s="3">
        <v>38</v>
      </c>
      <c r="T1131" s="4">
        <v>0.433</v>
      </c>
      <c r="U1131" s="4">
        <v>0.433</v>
      </c>
      <c r="X1131" s="4">
        <f>IFERROR(   Table1[[#This Row],[البلوكات /م3]]+Table1[[#This Row],[البواقى
 المنصرفه
/م3]]-Table1[[#This Row],[البواقى
/م3]],0)</f>
        <v>0</v>
      </c>
      <c r="Y1131" s="21">
        <f t="shared" si="148"/>
        <v>0</v>
      </c>
      <c r="AB1131" s="15"/>
      <c r="AD1131" s="9">
        <f>IFERROR((Table1[[#This Row],[إجمالى الإستهلاك
/م3]]-Table1[[#This Row],[الكمية 
المنتجة
/م3
 ]]),0)</f>
        <v>-0.433</v>
      </c>
      <c r="AE1131" s="29">
        <f>IFERROR((Table1[[#This Row],[الهالك
/م3]]/Table1[[#This Row],[إجمالى الإستهلاك
/م3]]),0)</f>
        <v>0</v>
      </c>
      <c r="AG1131" s="5">
        <f>IFERROR((Table1[[#This Row],[عدد
البلوكات]]*0.12),"")</f>
        <v>0</v>
      </c>
      <c r="AH113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</v>
      </c>
      <c r="AJ1131" s="59">
        <f>IFERROR(Table1[[#This Row],[Plan Hour]]/Table1[[#This Row],[ساعات
العمل
الفعلية]],0)</f>
        <v>0</v>
      </c>
      <c r="AK1131" s="1">
        <f>IFERROR((Table1[[#This Row],[الكمية 
الفعلية
/م3]]-Table1[[#This Row],[الكمية 
المنتجة
/م3
 ]]),"")</f>
        <v>0</v>
      </c>
      <c r="AU1131" s="18"/>
      <c r="AV1131" s="18"/>
      <c r="AW1131" s="1"/>
      <c r="AX1131" s="1"/>
      <c r="AY1131" s="1"/>
      <c r="AZ1131" s="1"/>
      <c r="BA1131" s="1"/>
      <c r="BB1131" s="1" t="e">
        <f t="shared" si="149"/>
        <v>#DIV/0!</v>
      </c>
      <c r="BC1131" s="1"/>
      <c r="BD1131" s="1" t="e">
        <f t="shared" si="151"/>
        <v>#DIV/0!</v>
      </c>
      <c r="BE1131" s="1"/>
      <c r="BF1131" s="33">
        <f t="shared" si="150"/>
        <v>0</v>
      </c>
      <c r="BG1131" s="11" t="e">
        <f t="shared" si="154"/>
        <v>#DIV/0!</v>
      </c>
      <c r="CB1131"/>
      <c r="CC1131"/>
      <c r="CD1131"/>
      <c r="CE1131" s="83"/>
      <c r="CF1131"/>
      <c r="CG1131"/>
      <c r="CH1131"/>
      <c r="CI1131"/>
      <c r="CJ1131"/>
      <c r="CK1131"/>
      <c r="CL1131"/>
      <c r="CM1131"/>
      <c r="CN1131"/>
      <c r="CO1131"/>
      <c r="CP1131"/>
    </row>
    <row r="1132" spans="1:94" ht="22.5" customHeight="1">
      <c r="A1132" s="22">
        <v>44270</v>
      </c>
      <c r="B1132" s="9" t="str">
        <f>TEXT(Table1[[#This Row],[Date]],"dddd")</f>
        <v>الإثنين</v>
      </c>
      <c r="C1132" s="9">
        <f>WEEKNUM(Table1[[#This Row],[Date]],16)</f>
        <v>12</v>
      </c>
      <c r="D1132" s="9" t="str">
        <f>TEXT(Table1[[#This Row],[Date]],"mmmm")</f>
        <v>مارس</v>
      </c>
      <c r="E1132" s="9" t="str">
        <f>TEXT(Table1[[#This Row],[Date]],"yyyy")</f>
        <v>2021</v>
      </c>
      <c r="F1132" s="9" t="s">
        <v>8</v>
      </c>
      <c r="G1132" s="9">
        <v>1241</v>
      </c>
      <c r="H1132" s="9"/>
      <c r="I1132" s="9" t="s">
        <v>87</v>
      </c>
      <c r="J1132" s="3">
        <f>IFERROR(VLOOKUP(Table1[[#This Row],[FoamType]],$CB$1:$CC$25,2,FALSE),0)</f>
        <v>2</v>
      </c>
      <c r="K1132" s="9">
        <v>200</v>
      </c>
      <c r="L1132" s="9">
        <v>100</v>
      </c>
      <c r="M1132" s="9">
        <v>1</v>
      </c>
      <c r="N1132" s="9"/>
      <c r="O1132" s="9"/>
      <c r="P1132" s="9"/>
      <c r="Q1132" s="9">
        <v>22</v>
      </c>
      <c r="R1132" s="9">
        <v>50</v>
      </c>
      <c r="S1132" s="9">
        <v>1.1000000000000001</v>
      </c>
      <c r="T1132" s="9">
        <f t="shared" si="155"/>
        <v>1.1000000000000001</v>
      </c>
      <c r="U1132" s="9">
        <f t="shared" si="156"/>
        <v>1</v>
      </c>
      <c r="V1132" s="9"/>
      <c r="W1132" s="9"/>
      <c r="X1132" s="9">
        <f>IFERROR(   Table1[[#This Row],[البلوكات /م3]]+Table1[[#This Row],[البواقى
 المنصرفه
/م3]]-Table1[[#This Row],[البواقى
/م3]],0)</f>
        <v>1</v>
      </c>
      <c r="Y1132" s="9">
        <f t="shared" si="148"/>
        <v>0</v>
      </c>
      <c r="Z1132" s="9"/>
      <c r="AA1132" s="9">
        <v>1</v>
      </c>
      <c r="AB1132" s="9">
        <v>22</v>
      </c>
      <c r="AC1132" s="9"/>
      <c r="AD1132" s="9">
        <f>IFERROR((Table1[[#This Row],[إجمالى الإستهلاك
/م3]]-Table1[[#This Row],[الكمية 
المنتجة
/م3
 ]]),0)</f>
        <v>0</v>
      </c>
      <c r="AE1132" s="29">
        <f>IFERROR((Table1[[#This Row],[الهالك
/م3]]/Table1[[#This Row],[إجمالى الإستهلاك
/م3]]),0)</f>
        <v>0</v>
      </c>
      <c r="AF1132" s="9">
        <v>12.83</v>
      </c>
      <c r="AG1132" s="9">
        <f>IFERROR((Table1[[#This Row],[عدد
البلوكات]]*0.12),"")</f>
        <v>0</v>
      </c>
      <c r="AH1132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</v>
      </c>
      <c r="AI1132" s="9">
        <v>63</v>
      </c>
      <c r="AJ1132" s="60">
        <f>IFERROR(Table1[[#This Row],[Plan Hour]]/Table1[[#This Row],[ساعات
العمل
الفعلية]],0)</f>
        <v>7.9365079365079361E-3</v>
      </c>
      <c r="AK1132" s="9">
        <f>IFERROR((Table1[[#This Row],[الكمية 
الفعلية
/م3]]-Table1[[#This Row],[الكمية 
المنتجة
/م3
 ]]),"")</f>
        <v>0.10000000000000009</v>
      </c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 t="e">
        <f t="shared" si="149"/>
        <v>#DIV/0!</v>
      </c>
      <c r="BC1132" s="9"/>
      <c r="BD1132" s="9" t="e">
        <f t="shared" si="151"/>
        <v>#DIV/0!</v>
      </c>
      <c r="BE1132" s="9"/>
      <c r="BF1132" s="9">
        <f t="shared" si="150"/>
        <v>0</v>
      </c>
      <c r="BG1132" s="9" t="e">
        <f t="shared" si="154"/>
        <v>#DIV/0!</v>
      </c>
      <c r="CB1132"/>
      <c r="CC1132"/>
      <c r="CD1132"/>
      <c r="CE1132" s="83"/>
      <c r="CF1132"/>
      <c r="CG1132"/>
      <c r="CH1132"/>
      <c r="CI1132"/>
      <c r="CJ1132"/>
      <c r="CK1132"/>
      <c r="CL1132"/>
      <c r="CM1132"/>
      <c r="CN1132"/>
      <c r="CO1132"/>
      <c r="CP1132"/>
    </row>
    <row r="1133" spans="1:94" ht="22.5" customHeight="1">
      <c r="A1133" s="22">
        <v>44270</v>
      </c>
      <c r="B1133" s="3" t="str">
        <f>TEXT(Table1[[#This Row],[Date]],"dddd")</f>
        <v>الإثنين</v>
      </c>
      <c r="C1133" s="3">
        <f>WEEKNUM(Table1[[#This Row],[Date]],16)</f>
        <v>12</v>
      </c>
      <c r="D1133" s="3" t="str">
        <f>TEXT(Table1[[#This Row],[Date]],"mmmm")</f>
        <v>مارس</v>
      </c>
      <c r="E1133" s="3" t="str">
        <f>TEXT(Table1[[#This Row],[Date]],"yyyy")</f>
        <v>2021</v>
      </c>
      <c r="F1133" s="3" t="s">
        <v>8</v>
      </c>
      <c r="G1133" s="3">
        <v>1266</v>
      </c>
      <c r="I1133" s="3" t="s">
        <v>255</v>
      </c>
      <c r="J1133" s="3">
        <f>IFERROR(VLOOKUP(Table1[[#This Row],[FoamType]],$CB$1:$CC$25,2,FALSE),0)</f>
        <v>3.6</v>
      </c>
      <c r="K1133" s="3">
        <v>200</v>
      </c>
      <c r="L1133" s="3">
        <v>100</v>
      </c>
      <c r="M1133" s="3">
        <v>10</v>
      </c>
      <c r="Q1133" s="15">
        <v>20</v>
      </c>
      <c r="R1133" s="3">
        <v>7</v>
      </c>
      <c r="S1133" s="3">
        <v>10.1</v>
      </c>
      <c r="T1133" s="3">
        <f t="shared" si="155"/>
        <v>1.4139999999999999</v>
      </c>
      <c r="U1133" s="4">
        <f t="shared" si="156"/>
        <v>1.4</v>
      </c>
      <c r="X1133" s="4">
        <f>IFERROR(   Table1[[#This Row],[البلوكات /م3]]+Table1[[#This Row],[البواقى
 المنصرفه
/م3]]-Table1[[#This Row],[البواقى
/م3]],0)</f>
        <v>1.88</v>
      </c>
      <c r="Y1133" s="21">
        <f t="shared" si="148"/>
        <v>0</v>
      </c>
      <c r="AA1133" s="12">
        <v>1.88</v>
      </c>
      <c r="AB1133" s="15">
        <v>20</v>
      </c>
      <c r="AC1133" s="20">
        <v>0</v>
      </c>
      <c r="AD1133" s="9">
        <f>IFERROR((Table1[[#This Row],[إجمالى الإستهلاك
/م3]]-Table1[[#This Row],[الكمية 
المنتجة
/م3
 ]]),0)</f>
        <v>0.48</v>
      </c>
      <c r="AE1133" s="29">
        <f>IFERROR((Table1[[#This Row],[الهالك
/م3]]/Table1[[#This Row],[إجمالى الإستهلاك
/م3]]),0)</f>
        <v>0.25531914893617019</v>
      </c>
      <c r="AG1133" s="5">
        <f>IFERROR((Table1[[#This Row],[عدد
البلوكات]]*0.12),"")</f>
        <v>0</v>
      </c>
      <c r="AH113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0.38888888888888884</v>
      </c>
      <c r="AJ1133" s="59">
        <f>IFERROR(Table1[[#This Row],[Plan Hour]]/Table1[[#This Row],[ساعات
العمل
الفعلية]],0)</f>
        <v>0</v>
      </c>
      <c r="AK1133" s="1">
        <f>IFERROR((Table1[[#This Row],[الكمية 
الفعلية
/م3]]-Table1[[#This Row],[الكمية 
المنتجة
/م3
 ]]),"")</f>
        <v>1.4000000000000012E-2</v>
      </c>
      <c r="AU1133" s="18"/>
      <c r="AV1133" s="18"/>
      <c r="AW1133" s="1"/>
      <c r="AX1133" s="1"/>
      <c r="AY1133" s="1"/>
      <c r="AZ1133" s="1"/>
      <c r="BA1133" s="1"/>
      <c r="BB1133" s="1" t="e">
        <f t="shared" si="149"/>
        <v>#DIV/0!</v>
      </c>
      <c r="BC1133" s="1"/>
      <c r="BD1133" s="1" t="e">
        <f t="shared" si="151"/>
        <v>#DIV/0!</v>
      </c>
      <c r="BE1133" s="1"/>
      <c r="BF1133" s="33">
        <f t="shared" si="150"/>
        <v>0</v>
      </c>
      <c r="BG1133" s="11" t="e">
        <f t="shared" si="154"/>
        <v>#DIV/0!</v>
      </c>
      <c r="CB1133"/>
      <c r="CC1133"/>
      <c r="CD1133"/>
      <c r="CE1133" s="83"/>
      <c r="CF1133"/>
      <c r="CG1133"/>
      <c r="CH1133"/>
      <c r="CI1133"/>
      <c r="CJ1133"/>
      <c r="CK1133"/>
      <c r="CL1133"/>
      <c r="CM1133"/>
      <c r="CN1133"/>
      <c r="CO1133"/>
      <c r="CP1133"/>
    </row>
    <row r="1134" spans="1:94" ht="22.5" customHeight="1">
      <c r="A1134" s="22">
        <v>44270</v>
      </c>
      <c r="B1134" s="3" t="str">
        <f>TEXT(Table1[[#This Row],[Date]],"dddd")</f>
        <v>الإثنين</v>
      </c>
      <c r="C1134" s="3">
        <f>WEEKNUM(Table1[[#This Row],[Date]],16)</f>
        <v>12</v>
      </c>
      <c r="D1134" s="3" t="str">
        <f>TEXT(Table1[[#This Row],[Date]],"mmmm")</f>
        <v>مارس</v>
      </c>
      <c r="E1134" s="3" t="str">
        <f>TEXT(Table1[[#This Row],[Date]],"yyyy")</f>
        <v>2021</v>
      </c>
      <c r="F1134" s="3" t="s">
        <v>8</v>
      </c>
      <c r="G1134" s="3">
        <v>1266</v>
      </c>
      <c r="I1134" s="3" t="s">
        <v>255</v>
      </c>
      <c r="J1134" s="3">
        <f>IFERROR(VLOOKUP(Table1[[#This Row],[FoamType]],$CB$1:$CC$25,2,FALSE),0)</f>
        <v>3.6</v>
      </c>
      <c r="K1134" s="3">
        <v>200</v>
      </c>
      <c r="L1134" s="3">
        <v>100</v>
      </c>
      <c r="M1134" s="3">
        <v>5</v>
      </c>
      <c r="Q1134" s="15">
        <v>15</v>
      </c>
      <c r="R1134" s="3">
        <v>4</v>
      </c>
      <c r="S1134" s="3">
        <v>5.0999999999999996</v>
      </c>
      <c r="T1134" s="3">
        <f t="shared" si="155"/>
        <v>0.40799999999999997</v>
      </c>
      <c r="U1134" s="4">
        <f t="shared" si="156"/>
        <v>0.4</v>
      </c>
      <c r="X1134" s="4">
        <f>IFERROR(   Table1[[#This Row],[البلوكات /م3]]+Table1[[#This Row],[البواقى
 المنصرفه
/م3]]-Table1[[#This Row],[البواقى
/م3]],0)</f>
        <v>0</v>
      </c>
      <c r="Y1134" s="21">
        <f t="shared" si="148"/>
        <v>0</v>
      </c>
      <c r="AB1134" s="15"/>
      <c r="AD1134" s="9">
        <f>IFERROR((Table1[[#This Row],[إجمالى الإستهلاك
/م3]]-Table1[[#This Row],[الكمية 
المنتجة
/م3
 ]]),0)</f>
        <v>-0.4</v>
      </c>
      <c r="AE1134" s="29">
        <f>IFERROR((Table1[[#This Row],[الهالك
/م3]]/Table1[[#This Row],[إجمالى الإستهلاك
/م3]]),0)</f>
        <v>0</v>
      </c>
      <c r="AG1134" s="5">
        <f>IFERROR((Table1[[#This Row],[عدد
البلوكات]]*0.12),"")</f>
        <v>0</v>
      </c>
      <c r="AH113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0.11111111111111112</v>
      </c>
      <c r="AJ1134" s="59">
        <f>IFERROR(Table1[[#This Row],[Plan Hour]]/Table1[[#This Row],[ساعات
العمل
الفعلية]],0)</f>
        <v>0</v>
      </c>
      <c r="AK1134" s="1">
        <f>IFERROR((Table1[[#This Row],[الكمية 
الفعلية
/م3]]-Table1[[#This Row],[الكمية 
المنتجة
/م3
 ]]),"")</f>
        <v>7.9999999999999516E-3</v>
      </c>
      <c r="AU1134" s="18"/>
      <c r="AV1134" s="18"/>
      <c r="AW1134" s="1"/>
      <c r="AX1134" s="1"/>
      <c r="AY1134" s="1"/>
      <c r="AZ1134" s="1"/>
      <c r="BA1134" s="1"/>
      <c r="BB1134" s="1" t="e">
        <f t="shared" si="149"/>
        <v>#DIV/0!</v>
      </c>
      <c r="BC1134" s="1"/>
      <c r="BD1134" s="1" t="e">
        <f t="shared" si="151"/>
        <v>#DIV/0!</v>
      </c>
      <c r="BE1134" s="1"/>
      <c r="BF1134" s="33">
        <f t="shared" si="150"/>
        <v>0</v>
      </c>
      <c r="BG1134" s="11" t="e">
        <f t="shared" si="154"/>
        <v>#DIV/0!</v>
      </c>
      <c r="CB1134"/>
      <c r="CC1134"/>
      <c r="CD1134"/>
      <c r="CE1134" s="83"/>
      <c r="CF1134"/>
      <c r="CG1134"/>
      <c r="CH1134"/>
      <c r="CI1134"/>
      <c r="CJ1134"/>
      <c r="CK1134"/>
      <c r="CL1134"/>
      <c r="CM1134"/>
      <c r="CN1134"/>
      <c r="CO1134"/>
      <c r="CP1134"/>
    </row>
    <row r="1135" spans="1:94" ht="22.5" customHeight="1">
      <c r="A1135" s="22">
        <v>44270</v>
      </c>
      <c r="B1135" s="3" t="str">
        <f>TEXT(Table1[[#This Row],[Date]],"dddd")</f>
        <v>الإثنين</v>
      </c>
      <c r="C1135" s="3">
        <f>WEEKNUM(Table1[[#This Row],[Date]],16)</f>
        <v>12</v>
      </c>
      <c r="D1135" s="3" t="str">
        <f>TEXT(Table1[[#This Row],[Date]],"mmmm")</f>
        <v>مارس</v>
      </c>
      <c r="E1135" s="3" t="str">
        <f>TEXT(Table1[[#This Row],[Date]],"yyyy")</f>
        <v>2021</v>
      </c>
      <c r="F1135" s="3" t="s">
        <v>8</v>
      </c>
      <c r="G1135" s="3">
        <v>1095</v>
      </c>
      <c r="H1135" s="5" t="s">
        <v>25</v>
      </c>
      <c r="I1135" s="3" t="s">
        <v>96</v>
      </c>
      <c r="J1135" s="3">
        <f>IFERROR(VLOOKUP(Table1[[#This Row],[FoamType]],$CB$1:$CC$25,2,FALSE),0)</f>
        <v>200</v>
      </c>
      <c r="K1135" s="3">
        <v>116</v>
      </c>
      <c r="L1135" s="3">
        <v>10</v>
      </c>
      <c r="M1135" s="3">
        <v>4</v>
      </c>
      <c r="Q1135" s="15" t="s">
        <v>5</v>
      </c>
      <c r="R1135" s="3">
        <v>800</v>
      </c>
      <c r="S1135" s="3">
        <v>4.0999999999999996</v>
      </c>
      <c r="T1135" s="3">
        <f t="shared" si="155"/>
        <v>3.8047999999999997</v>
      </c>
      <c r="U1135" s="4">
        <f t="shared" si="156"/>
        <v>3.7120000000000002</v>
      </c>
      <c r="X1135" s="4">
        <f>IFERROR(   Table1[[#This Row],[البلوكات /م3]]+Table1[[#This Row],[البواقى
 المنصرفه
/م3]]-Table1[[#This Row],[البواقى
/م3]],0)</f>
        <v>8.1</v>
      </c>
      <c r="Y1135" s="21">
        <f t="shared" si="148"/>
        <v>0</v>
      </c>
      <c r="AA1135" s="12">
        <v>8.1</v>
      </c>
      <c r="AB1135" s="15" t="s">
        <v>5</v>
      </c>
      <c r="AC1135" s="20">
        <v>0</v>
      </c>
      <c r="AD1135" s="9">
        <f>IFERROR((Table1[[#This Row],[إجمالى الإستهلاك
/م3]]-Table1[[#This Row],[الكمية 
المنتجة
/م3
 ]]),0)</f>
        <v>4.3879999999999999</v>
      </c>
      <c r="AE1135" s="29">
        <f>IFERROR((Table1[[#This Row],[الهالك
/م3]]/Table1[[#This Row],[إجمالى الإستهلاك
/م3]]),0)</f>
        <v>0.54172839506172843</v>
      </c>
      <c r="AG1135" s="5">
        <f>IFERROR((Table1[[#This Row],[عدد
البلوكات]]*0.12),"")</f>
        <v>0</v>
      </c>
      <c r="AH113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135" s="59">
        <f>IFERROR(Table1[[#This Row],[Plan Hour]]/Table1[[#This Row],[ساعات
العمل
الفعلية]],0)</f>
        <v>0</v>
      </c>
      <c r="AK1135" s="1">
        <f>IFERROR((Table1[[#This Row],[الكمية 
الفعلية
/م3]]-Table1[[#This Row],[الكمية 
المنتجة
/م3
 ]]),"")</f>
        <v>9.279999999999955E-2</v>
      </c>
      <c r="AU1135" s="18"/>
      <c r="AV1135" s="18"/>
      <c r="AW1135" s="1"/>
      <c r="AX1135" s="1"/>
      <c r="AY1135" s="1"/>
      <c r="AZ1135" s="1"/>
      <c r="BA1135" s="1"/>
      <c r="BB1135" s="1" t="e">
        <f t="shared" si="149"/>
        <v>#DIV/0!</v>
      </c>
      <c r="BC1135" s="1"/>
      <c r="BD1135" s="1" t="e">
        <f t="shared" si="151"/>
        <v>#DIV/0!</v>
      </c>
      <c r="BE1135" s="1"/>
      <c r="BF1135" s="33">
        <f t="shared" si="150"/>
        <v>0</v>
      </c>
      <c r="BG1135" s="11" t="e">
        <f t="shared" si="154"/>
        <v>#DIV/0!</v>
      </c>
      <c r="CB1135"/>
      <c r="CC1135"/>
      <c r="CD1135"/>
      <c r="CE1135" s="83"/>
      <c r="CF1135"/>
      <c r="CG1135"/>
      <c r="CH1135"/>
      <c r="CI1135"/>
      <c r="CJ1135"/>
      <c r="CK1135"/>
      <c r="CL1135"/>
      <c r="CM1135"/>
      <c r="CN1135"/>
      <c r="CO1135"/>
      <c r="CP1135"/>
    </row>
    <row r="1136" spans="1:94" ht="22.5" customHeight="1">
      <c r="A1136" s="22">
        <v>44270</v>
      </c>
      <c r="B1136" s="3" t="str">
        <f>TEXT(Table1[[#This Row],[Date]],"dddd")</f>
        <v>الإثنين</v>
      </c>
      <c r="C1136" s="3">
        <f>WEEKNUM(Table1[[#This Row],[Date]],16)</f>
        <v>12</v>
      </c>
      <c r="D1136" s="3" t="str">
        <f>TEXT(Table1[[#This Row],[Date]],"mmmm")</f>
        <v>مارس</v>
      </c>
      <c r="E1136" s="3" t="str">
        <f>TEXT(Table1[[#This Row],[Date]],"yyyy")</f>
        <v>2021</v>
      </c>
      <c r="F1136" s="3" t="s">
        <v>8</v>
      </c>
      <c r="G1136" s="3">
        <v>1</v>
      </c>
      <c r="I1136" s="3" t="s">
        <v>96</v>
      </c>
      <c r="J1136" s="3">
        <f>IFERROR(VLOOKUP(Table1[[#This Row],[FoamType]],$CB$1:$CC$25,2,FALSE),0)</f>
        <v>200</v>
      </c>
      <c r="K1136" s="3">
        <v>20</v>
      </c>
      <c r="L1136" s="3">
        <v>9</v>
      </c>
      <c r="M1136" s="3">
        <v>9</v>
      </c>
      <c r="Q1136" s="15" t="s">
        <v>4</v>
      </c>
      <c r="R1136" s="3">
        <v>375</v>
      </c>
      <c r="S1136" s="3">
        <v>9.1</v>
      </c>
      <c r="T1136" s="3">
        <f t="shared" si="155"/>
        <v>0.61424999999999996</v>
      </c>
      <c r="U1136" s="4">
        <f t="shared" si="156"/>
        <v>0.60750000000000004</v>
      </c>
      <c r="X1136" s="4">
        <f>IFERROR(   Table1[[#This Row],[البلوكات /م3]]+Table1[[#This Row],[البواقى
 المنصرفه
/م3]]-Table1[[#This Row],[البواقى
/م3]],0)</f>
        <v>0</v>
      </c>
      <c r="Y1136" s="21">
        <f t="shared" si="148"/>
        <v>0</v>
      </c>
      <c r="AB1136" s="15"/>
      <c r="AD1136" s="9">
        <f>IFERROR((Table1[[#This Row],[إجمالى الإستهلاك
/م3]]-Table1[[#This Row],[الكمية 
المنتجة
/م3
 ]]),0)</f>
        <v>-0.60750000000000004</v>
      </c>
      <c r="AE1136" s="29">
        <f>IFERROR((Table1[[#This Row],[الهالك
/م3]]/Table1[[#This Row],[إجمالى الإستهلاك
/م3]]),0)</f>
        <v>0</v>
      </c>
      <c r="AG1136" s="5">
        <f>IFERROR((Table1[[#This Row],[عدد
البلوكات]]*0.12),"")</f>
        <v>0</v>
      </c>
      <c r="AH113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1.875</v>
      </c>
      <c r="AJ1136" s="59">
        <f>IFERROR(Table1[[#This Row],[Plan Hour]]/Table1[[#This Row],[ساعات
العمل
الفعلية]],0)</f>
        <v>0</v>
      </c>
      <c r="AK1136" s="1">
        <f>IFERROR((Table1[[#This Row],[الكمية 
الفعلية
/م3]]-Table1[[#This Row],[الكمية 
المنتجة
/م3
 ]]),"")</f>
        <v>6.7499999999999227E-3</v>
      </c>
      <c r="AU1136" s="18"/>
      <c r="AV1136" s="18"/>
      <c r="AW1136" s="1"/>
      <c r="AX1136" s="1"/>
      <c r="AY1136" s="1"/>
      <c r="AZ1136" s="1"/>
      <c r="BA1136" s="1"/>
      <c r="BB1136" s="1" t="e">
        <f t="shared" si="149"/>
        <v>#DIV/0!</v>
      </c>
      <c r="BC1136" s="1"/>
      <c r="BD1136" s="1" t="e">
        <f t="shared" si="151"/>
        <v>#DIV/0!</v>
      </c>
      <c r="BE1136" s="1"/>
      <c r="BF1136" s="33">
        <f t="shared" si="150"/>
        <v>0</v>
      </c>
      <c r="BG1136" s="11" t="e">
        <f t="shared" si="154"/>
        <v>#DIV/0!</v>
      </c>
      <c r="CB1136"/>
      <c r="CC1136"/>
      <c r="CD1136"/>
      <c r="CE1136" s="83"/>
      <c r="CF1136"/>
      <c r="CG1136"/>
      <c r="CH1136"/>
      <c r="CI1136"/>
      <c r="CJ1136"/>
      <c r="CK1136"/>
      <c r="CL1136"/>
      <c r="CM1136"/>
      <c r="CN1136"/>
      <c r="CO1136"/>
      <c r="CP1136"/>
    </row>
    <row r="1137" spans="1:94" ht="22.5" customHeight="1">
      <c r="A1137" s="22">
        <v>44270</v>
      </c>
      <c r="B1137" s="3" t="str">
        <f>TEXT(Table1[[#This Row],[Date]],"dddd")</f>
        <v>الإثنين</v>
      </c>
      <c r="C1137" s="3">
        <f>WEEKNUM(Table1[[#This Row],[Date]],16)</f>
        <v>12</v>
      </c>
      <c r="D1137" s="3" t="str">
        <f>TEXT(Table1[[#This Row],[Date]],"mmmm")</f>
        <v>مارس</v>
      </c>
      <c r="E1137" s="3" t="str">
        <f>TEXT(Table1[[#This Row],[Date]],"yyyy")</f>
        <v>2021</v>
      </c>
      <c r="F1137" s="3" t="s">
        <v>8</v>
      </c>
      <c r="G1137" s="3">
        <v>1229</v>
      </c>
      <c r="H1137" s="5" t="s">
        <v>24</v>
      </c>
      <c r="I1137" s="3" t="s">
        <v>96</v>
      </c>
      <c r="J1137" s="3">
        <f>IFERROR(VLOOKUP(Table1[[#This Row],[FoamType]],$CB$1:$CC$25,2,FALSE),0)</f>
        <v>200</v>
      </c>
      <c r="M1137" s="3">
        <v>3</v>
      </c>
      <c r="N1137" s="3">
        <v>40</v>
      </c>
      <c r="Q1137" s="15">
        <v>15</v>
      </c>
      <c r="R1137" s="3">
        <v>150</v>
      </c>
      <c r="S1137" s="3">
        <v>42</v>
      </c>
      <c r="T1137" s="3">
        <v>0.79</v>
      </c>
      <c r="U1137" s="4">
        <v>0.79</v>
      </c>
      <c r="X1137" s="4">
        <f>IFERROR(   Table1[[#This Row],[البلوكات /م3]]+Table1[[#This Row],[البواقى
 المنصرفه
/م3]]-Table1[[#This Row],[البواقى
/م3]],0)</f>
        <v>0</v>
      </c>
      <c r="Y1137" s="21">
        <f t="shared" si="148"/>
        <v>0</v>
      </c>
      <c r="AB1137" s="15"/>
      <c r="AD1137" s="9">
        <f>IFERROR((Table1[[#This Row],[إجمالى الإستهلاك
/م3]]-Table1[[#This Row],[الكمية 
المنتجة
/م3
 ]]),0)</f>
        <v>-0.79</v>
      </c>
      <c r="AE1137" s="29">
        <f>IFERROR((Table1[[#This Row],[الهالك
/م3]]/Table1[[#This Row],[إجمالى الإستهلاك
/م3]]),0)</f>
        <v>0</v>
      </c>
      <c r="AG1137" s="5">
        <f>IFERROR((Table1[[#This Row],[عدد
البلوكات]]*0.12),"")</f>
        <v>0</v>
      </c>
      <c r="AH113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0.75</v>
      </c>
      <c r="AJ1137" s="59">
        <f>IFERROR(Table1[[#This Row],[Plan Hour]]/Table1[[#This Row],[ساعات
العمل
الفعلية]],0)</f>
        <v>0</v>
      </c>
      <c r="AK1137" s="1">
        <f>IFERROR((Table1[[#This Row],[الكمية 
الفعلية
/م3]]-Table1[[#This Row],[الكمية 
المنتجة
/م3
 ]]),"")</f>
        <v>0</v>
      </c>
      <c r="AU1137" s="18"/>
      <c r="AV1137" s="18"/>
      <c r="AW1137" s="1"/>
      <c r="AX1137" s="1"/>
      <c r="AY1137" s="1"/>
      <c r="AZ1137" s="1"/>
      <c r="BA1137" s="1"/>
      <c r="BB1137" s="1" t="e">
        <f t="shared" si="149"/>
        <v>#DIV/0!</v>
      </c>
      <c r="BC1137" s="1"/>
      <c r="BD1137" s="1" t="e">
        <f t="shared" si="151"/>
        <v>#DIV/0!</v>
      </c>
      <c r="BE1137" s="1"/>
      <c r="BF1137" s="33">
        <f t="shared" si="150"/>
        <v>0</v>
      </c>
      <c r="BG1137" s="11" t="e">
        <f t="shared" si="154"/>
        <v>#DIV/0!</v>
      </c>
      <c r="CB1137"/>
      <c r="CC1137"/>
      <c r="CD1137"/>
      <c r="CE1137" s="83"/>
      <c r="CF1137"/>
      <c r="CG1137"/>
      <c r="CH1137"/>
      <c r="CI1137"/>
      <c r="CJ1137"/>
      <c r="CK1137"/>
      <c r="CL1137"/>
      <c r="CM1137"/>
      <c r="CN1137"/>
      <c r="CO1137"/>
      <c r="CP1137"/>
    </row>
    <row r="1138" spans="1:94" ht="22.5" customHeight="1">
      <c r="A1138" s="22">
        <v>44270</v>
      </c>
      <c r="B1138" s="3" t="str">
        <f>TEXT(Table1[[#This Row],[Date]],"dddd")</f>
        <v>الإثنين</v>
      </c>
      <c r="C1138" s="3">
        <f>WEEKNUM(Table1[[#This Row],[Date]],16)</f>
        <v>12</v>
      </c>
      <c r="D1138" s="3" t="str">
        <f>TEXT(Table1[[#This Row],[Date]],"mmmm")</f>
        <v>مارس</v>
      </c>
      <c r="E1138" s="3" t="str">
        <f>TEXT(Table1[[#This Row],[Date]],"yyyy")</f>
        <v>2021</v>
      </c>
      <c r="F1138" s="3" t="s">
        <v>8</v>
      </c>
      <c r="G1138" s="3">
        <v>1232</v>
      </c>
      <c r="H1138" s="5" t="s">
        <v>217</v>
      </c>
      <c r="I1138" s="3" t="s">
        <v>255</v>
      </c>
      <c r="J1138" s="3">
        <f>IFERROR(VLOOKUP(Table1[[#This Row],[FoamType]],$CB$1:$CC$25,2,FALSE),0)</f>
        <v>3.6</v>
      </c>
      <c r="K1138" s="3">
        <v>40</v>
      </c>
      <c r="L1138" s="3">
        <v>40</v>
      </c>
      <c r="M1138" s="3">
        <v>19</v>
      </c>
      <c r="Q1138" s="15" t="s">
        <v>6</v>
      </c>
      <c r="R1138" s="3">
        <v>10</v>
      </c>
      <c r="S1138" s="3">
        <v>19</v>
      </c>
      <c r="T1138" s="3">
        <f t="shared" si="155"/>
        <v>0.30399999999999999</v>
      </c>
      <c r="U1138" s="4">
        <f t="shared" si="156"/>
        <v>0.30399999999999999</v>
      </c>
      <c r="W1138" s="4">
        <v>15</v>
      </c>
      <c r="X1138" s="4">
        <f>IFERROR(   Table1[[#This Row],[البلوكات /م3]]+Table1[[#This Row],[البواقى
 المنصرفه
/م3]]-Table1[[#This Row],[البواقى
/م3]],0)</f>
        <v>0.75</v>
      </c>
      <c r="Y1138" s="21">
        <f t="shared" si="148"/>
        <v>7.32</v>
      </c>
      <c r="Z1138" s="3">
        <v>1</v>
      </c>
      <c r="AA1138" s="12">
        <v>0.43</v>
      </c>
      <c r="AB1138" s="15">
        <v>15</v>
      </c>
      <c r="AC1138" s="20">
        <v>7</v>
      </c>
      <c r="AD1138" s="9">
        <f>IFERROR((Table1[[#This Row],[إجمالى الإستهلاك
/م3]]-Table1[[#This Row],[الكمية 
المنتجة
/م3
 ]]),0)</f>
        <v>0.44600000000000001</v>
      </c>
      <c r="AE1138" s="29">
        <f>IFERROR((Table1[[#This Row],[الهالك
/م3]]/Table1[[#This Row],[إجمالى الإستهلاك
/م3]]),0)</f>
        <v>0.59466666666666668</v>
      </c>
      <c r="AG1138" s="5">
        <f>IFERROR((Table1[[#This Row],[عدد
البلوكات]]*0.12),"")</f>
        <v>0.12</v>
      </c>
      <c r="AH113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8.4444444444444447E-2</v>
      </c>
      <c r="AJ1138" s="59">
        <f>IFERROR(Table1[[#This Row],[Plan Hour]]/Table1[[#This Row],[ساعات
العمل
الفعلية]],0)</f>
        <v>0</v>
      </c>
      <c r="AK1138" s="1">
        <f>IFERROR((Table1[[#This Row],[الكمية 
الفعلية
/م3]]-Table1[[#This Row],[الكمية 
المنتجة
/م3
 ]]),"")</f>
        <v>0</v>
      </c>
      <c r="AU1138" s="18"/>
      <c r="AV1138" s="18"/>
      <c r="AW1138" s="1"/>
      <c r="AX1138" s="1"/>
      <c r="AY1138" s="1"/>
      <c r="AZ1138" s="1"/>
      <c r="BA1138" s="1"/>
      <c r="BB1138" s="1" t="e">
        <f t="shared" si="149"/>
        <v>#DIV/0!</v>
      </c>
      <c r="BC1138" s="1"/>
      <c r="BD1138" s="1" t="e">
        <f t="shared" si="151"/>
        <v>#DIV/0!</v>
      </c>
      <c r="BE1138" s="1"/>
      <c r="BF1138" s="33">
        <f t="shared" si="150"/>
        <v>0</v>
      </c>
      <c r="BG1138" s="11" t="e">
        <f t="shared" si="154"/>
        <v>#DIV/0!</v>
      </c>
      <c r="CB1138"/>
      <c r="CC1138"/>
      <c r="CD1138"/>
      <c r="CE1138" s="83"/>
      <c r="CF1138"/>
      <c r="CG1138"/>
      <c r="CH1138"/>
      <c r="CI1138"/>
      <c r="CJ1138"/>
      <c r="CK1138"/>
      <c r="CL1138"/>
      <c r="CM1138"/>
      <c r="CN1138"/>
      <c r="CO1138"/>
      <c r="CP1138"/>
    </row>
    <row r="1139" spans="1:94" ht="22.5" customHeight="1">
      <c r="A1139" s="22">
        <v>44270</v>
      </c>
      <c r="B1139" s="3" t="str">
        <f>TEXT(Table1[[#This Row],[Date]],"dddd")</f>
        <v>الإثنين</v>
      </c>
      <c r="C1139" s="3">
        <f>WEEKNUM(Table1[[#This Row],[Date]],16)</f>
        <v>12</v>
      </c>
      <c r="D1139" s="3" t="str">
        <f>TEXT(Table1[[#This Row],[Date]],"mmmm")</f>
        <v>مارس</v>
      </c>
      <c r="E1139" s="3" t="str">
        <f>TEXT(Table1[[#This Row],[Date]],"yyyy")</f>
        <v>2021</v>
      </c>
      <c r="F1139" s="3" t="s">
        <v>8</v>
      </c>
      <c r="G1139" s="3">
        <v>1037</v>
      </c>
      <c r="H1139" s="5" t="s">
        <v>76</v>
      </c>
      <c r="I1139" s="3" t="s">
        <v>255</v>
      </c>
      <c r="J1139" s="3">
        <f>IFERROR(VLOOKUP(Table1[[#This Row],[FoamType]],$CB$1:$CC$25,2,FALSE),0)</f>
        <v>3.6</v>
      </c>
      <c r="K1139" s="3">
        <v>40</v>
      </c>
      <c r="L1139" s="3">
        <v>30</v>
      </c>
      <c r="M1139" s="3">
        <v>25</v>
      </c>
      <c r="Q1139" s="15">
        <v>35</v>
      </c>
      <c r="R1139" s="3">
        <v>533</v>
      </c>
      <c r="S1139" s="3">
        <v>25</v>
      </c>
      <c r="T1139" s="3">
        <f t="shared" si="155"/>
        <v>15.99</v>
      </c>
      <c r="U1139" s="4">
        <f t="shared" si="156"/>
        <v>15.99</v>
      </c>
      <c r="X1139" s="4">
        <f>IFERROR(   Table1[[#This Row],[البلوكات /م3]]+Table1[[#This Row],[البواقى
 المنصرفه
/م3]]-Table1[[#This Row],[البواقى
/م3]],0)</f>
        <v>16.57</v>
      </c>
      <c r="Y1139" s="21">
        <f t="shared" si="148"/>
        <v>0</v>
      </c>
      <c r="AA1139" s="12">
        <v>16.57</v>
      </c>
      <c r="AB1139" s="15">
        <v>30</v>
      </c>
      <c r="AC1139" s="20">
        <v>0</v>
      </c>
      <c r="AD1139" s="9">
        <f>IFERROR((Table1[[#This Row],[إجمالى الإستهلاك
/م3]]-Table1[[#This Row],[الكمية 
المنتجة
/م3
 ]]),0)</f>
        <v>0.58000000000000007</v>
      </c>
      <c r="AE1139" s="29">
        <f>IFERROR((Table1[[#This Row],[الهالك
/م3]]/Table1[[#This Row],[إجمالى الإستهلاك
/م3]]),0)</f>
        <v>3.5003017501508756E-2</v>
      </c>
      <c r="AG1139" s="5">
        <f>IFERROR((Table1[[#This Row],[عدد
البلوكات]]*0.12),"")</f>
        <v>0</v>
      </c>
      <c r="AH113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4.4416666666666664</v>
      </c>
      <c r="AJ1139" s="59">
        <f>IFERROR(Table1[[#This Row],[Plan Hour]]/Table1[[#This Row],[ساعات
العمل
الفعلية]],0)</f>
        <v>0</v>
      </c>
      <c r="AK1139" s="1">
        <f>IFERROR((Table1[[#This Row],[الكمية 
الفعلية
/م3]]-Table1[[#This Row],[الكمية 
المنتجة
/م3
 ]]),"")</f>
        <v>0</v>
      </c>
      <c r="AU1139" s="18"/>
      <c r="AV1139" s="18"/>
      <c r="AW1139" s="1"/>
      <c r="AX1139" s="1"/>
      <c r="AY1139" s="1"/>
      <c r="AZ1139" s="1"/>
      <c r="BA1139" s="1"/>
      <c r="BB1139" s="1" t="e">
        <f t="shared" si="149"/>
        <v>#DIV/0!</v>
      </c>
      <c r="BC1139" s="1"/>
      <c r="BD1139" s="1" t="e">
        <f t="shared" si="151"/>
        <v>#DIV/0!</v>
      </c>
      <c r="BE1139" s="1"/>
      <c r="BF1139" s="33">
        <f t="shared" si="150"/>
        <v>0</v>
      </c>
      <c r="BG1139" s="11" t="e">
        <f t="shared" si="154"/>
        <v>#DIV/0!</v>
      </c>
      <c r="CB1139"/>
      <c r="CC1139"/>
      <c r="CD1139"/>
      <c r="CE1139" s="83"/>
      <c r="CF1139"/>
      <c r="CG1139"/>
      <c r="CH1139"/>
      <c r="CI1139"/>
      <c r="CJ1139"/>
      <c r="CK1139"/>
      <c r="CL1139"/>
      <c r="CM1139"/>
      <c r="CN1139"/>
      <c r="CO1139"/>
      <c r="CP1139"/>
    </row>
    <row r="1140" spans="1:94" ht="22.5" customHeight="1">
      <c r="A1140" s="22">
        <v>44270</v>
      </c>
      <c r="B1140" s="3" t="str">
        <f>TEXT(Table1[[#This Row],[Date]],"dddd")</f>
        <v>الإثنين</v>
      </c>
      <c r="C1140" s="3">
        <f>WEEKNUM(Table1[[#This Row],[Date]],16)</f>
        <v>12</v>
      </c>
      <c r="D1140" s="3" t="str">
        <f>TEXT(Table1[[#This Row],[Date]],"mmmm")</f>
        <v>مارس</v>
      </c>
      <c r="E1140" s="3" t="str">
        <f>TEXT(Table1[[#This Row],[Date]],"yyyy")</f>
        <v>2021</v>
      </c>
      <c r="F1140" s="3" t="s">
        <v>8</v>
      </c>
      <c r="G1140" s="3">
        <v>840</v>
      </c>
      <c r="H1140" s="5" t="s">
        <v>69</v>
      </c>
      <c r="I1140" s="3" t="s">
        <v>92</v>
      </c>
      <c r="J1140" s="3">
        <f>IFERROR(VLOOKUP(Table1[[#This Row],[FoamType]],$CB$1:$CC$25,2,FALSE),0)</f>
        <v>0.6</v>
      </c>
      <c r="K1140" s="3">
        <v>32.5</v>
      </c>
      <c r="L1140" s="3">
        <v>3.5</v>
      </c>
      <c r="M1140" s="3">
        <v>3.5</v>
      </c>
      <c r="Q1140" s="15" t="s">
        <v>40</v>
      </c>
      <c r="R1140" s="3">
        <v>3767</v>
      </c>
      <c r="S1140" s="3">
        <v>3.7</v>
      </c>
      <c r="T1140" s="3">
        <f t="shared" si="155"/>
        <v>1.585436125</v>
      </c>
      <c r="U1140" s="4">
        <v>1.5</v>
      </c>
      <c r="W1140" s="4">
        <v>10</v>
      </c>
      <c r="X1140" s="4">
        <f>IFERROR(   Table1[[#This Row],[البلوكات /م3]]+Table1[[#This Row],[البواقى
 المنصرفه
/م3]]-Table1[[#This Row],[البواقى
/م3]],0)</f>
        <v>9.2700000000000014</v>
      </c>
      <c r="Y1140" s="21">
        <f t="shared" ref="Y1140:Y1203" si="157">Z1140*7.32</f>
        <v>21.96</v>
      </c>
      <c r="Z1140" s="3">
        <v>3</v>
      </c>
      <c r="AA1140" s="12">
        <v>2.3199999999999998</v>
      </c>
      <c r="AB1140" s="15">
        <v>8</v>
      </c>
      <c r="AC1140" s="20">
        <v>15.01</v>
      </c>
      <c r="AD1140" s="9">
        <f>IFERROR((Table1[[#This Row],[إجمالى الإستهلاك
/م3]]-Table1[[#This Row],[الكمية 
المنتجة
/م3
 ]]),0)</f>
        <v>7.7700000000000014</v>
      </c>
      <c r="AE1140" s="29">
        <f>IFERROR((Table1[[#This Row],[الهالك
/م3]]/Table1[[#This Row],[إجمالى الإستهلاك
/م3]]),0)</f>
        <v>0.8381877022653722</v>
      </c>
      <c r="AG1140" s="5">
        <f>IFERROR((Table1[[#This Row],[عدد
البلوكات]]*0.12),"")</f>
        <v>0.36</v>
      </c>
      <c r="AH114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2.5</v>
      </c>
      <c r="AJ1140" s="59">
        <f>IFERROR(Table1[[#This Row],[Plan Hour]]/Table1[[#This Row],[ساعات
العمل
الفعلية]],0)</f>
        <v>0</v>
      </c>
      <c r="AK1140" s="1">
        <f>IFERROR((Table1[[#This Row],[الكمية 
الفعلية
/م3]]-Table1[[#This Row],[الكمية 
المنتجة
/م3
 ]]),"")</f>
        <v>8.5436124999999974E-2</v>
      </c>
      <c r="AU1140" s="18"/>
      <c r="AV1140" s="18"/>
      <c r="AW1140" s="1"/>
      <c r="AX1140" s="1"/>
      <c r="AY1140" s="1"/>
      <c r="AZ1140" s="1"/>
      <c r="BA1140" s="1"/>
      <c r="BB1140" s="1" t="e">
        <f t="shared" si="149"/>
        <v>#DIV/0!</v>
      </c>
      <c r="BC1140" s="1"/>
      <c r="BD1140" s="1" t="e">
        <f t="shared" si="151"/>
        <v>#DIV/0!</v>
      </c>
      <c r="BE1140" s="1"/>
      <c r="BF1140" s="33">
        <f t="shared" si="150"/>
        <v>0</v>
      </c>
      <c r="BG1140" s="11" t="e">
        <f t="shared" si="154"/>
        <v>#DIV/0!</v>
      </c>
      <c r="CB1140"/>
      <c r="CC1140"/>
      <c r="CD1140"/>
      <c r="CE1140" s="83"/>
      <c r="CF1140"/>
      <c r="CG1140"/>
      <c r="CH1140"/>
      <c r="CI1140"/>
      <c r="CJ1140"/>
      <c r="CK1140"/>
      <c r="CL1140"/>
      <c r="CM1140"/>
      <c r="CN1140"/>
      <c r="CO1140"/>
      <c r="CP1140"/>
    </row>
    <row r="1141" spans="1:94" ht="22.5" customHeight="1">
      <c r="A1141" s="22">
        <v>44270</v>
      </c>
      <c r="B1141" s="3" t="str">
        <f>TEXT(Table1[[#This Row],[Date]],"dddd")</f>
        <v>الإثنين</v>
      </c>
      <c r="C1141" s="3">
        <f>WEEKNUM(Table1[[#This Row],[Date]],16)</f>
        <v>12</v>
      </c>
      <c r="D1141" s="3" t="str">
        <f>TEXT(Table1[[#This Row],[Date]],"mmmm")</f>
        <v>مارس</v>
      </c>
      <c r="E1141" s="3" t="str">
        <f>TEXT(Table1[[#This Row],[Date]],"yyyy")</f>
        <v>2021</v>
      </c>
      <c r="F1141" s="3" t="s">
        <v>8</v>
      </c>
      <c r="G1141" s="3">
        <v>1210</v>
      </c>
      <c r="H1141" s="5" t="s">
        <v>54</v>
      </c>
      <c r="I1141" s="3" t="s">
        <v>92</v>
      </c>
      <c r="J1141" s="3">
        <f>IFERROR(VLOOKUP(Table1[[#This Row],[FoamType]],$CB$1:$CC$25,2,FALSE),0)</f>
        <v>0.6</v>
      </c>
      <c r="K1141" s="3">
        <v>30</v>
      </c>
      <c r="L1141" s="3">
        <v>23</v>
      </c>
      <c r="M1141" s="3">
        <v>18</v>
      </c>
      <c r="Q1141" s="15" t="s">
        <v>40</v>
      </c>
      <c r="R1141" s="3">
        <v>216</v>
      </c>
      <c r="S1141" s="3">
        <v>18</v>
      </c>
      <c r="T1141" s="3">
        <f t="shared" si="155"/>
        <v>2.6827200000000002</v>
      </c>
      <c r="U1141" s="4">
        <f t="shared" si="156"/>
        <v>2.6827200000000002</v>
      </c>
      <c r="X1141" s="4">
        <f>IFERROR(   Table1[[#This Row],[البلوكات /م3]]+Table1[[#This Row],[البواقى
 المنصرفه
/م3]]-Table1[[#This Row],[البواقى
/م3]],0)</f>
        <v>0</v>
      </c>
      <c r="Y1141" s="21">
        <f t="shared" si="157"/>
        <v>0</v>
      </c>
      <c r="AB1141" s="15"/>
      <c r="AD1141" s="9">
        <f>IFERROR((Table1[[#This Row],[إجمالى الإستهلاك
/م3]]-Table1[[#This Row],[الكمية 
المنتجة
/م3
 ]]),0)</f>
        <v>-2.6827200000000002</v>
      </c>
      <c r="AE1141" s="29">
        <f>IFERROR((Table1[[#This Row],[الهالك
/م3]]/Table1[[#This Row],[إجمالى الإستهلاك
/م3]]),0)</f>
        <v>0</v>
      </c>
      <c r="AG1141" s="5">
        <f>IFERROR((Table1[[#This Row],[عدد
البلوكات]]*0.12),"")</f>
        <v>0</v>
      </c>
      <c r="AH114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4.4712000000000005</v>
      </c>
      <c r="AJ1141" s="59">
        <f>IFERROR(Table1[[#This Row],[Plan Hour]]/Table1[[#This Row],[ساعات
العمل
الفعلية]],0)</f>
        <v>0</v>
      </c>
      <c r="AK1141" s="1">
        <f>IFERROR((Table1[[#This Row],[الكمية 
الفعلية
/م3]]-Table1[[#This Row],[الكمية 
المنتجة
/م3
 ]]),"")</f>
        <v>0</v>
      </c>
      <c r="AU1141" s="18"/>
      <c r="AV1141" s="18"/>
      <c r="AW1141" s="1"/>
      <c r="AX1141" s="1"/>
      <c r="AY1141" s="1"/>
      <c r="AZ1141" s="1"/>
      <c r="BA1141" s="1"/>
      <c r="BB1141" s="1" t="e">
        <f t="shared" si="149"/>
        <v>#DIV/0!</v>
      </c>
      <c r="BC1141" s="1"/>
      <c r="BD1141" s="1" t="e">
        <f t="shared" si="151"/>
        <v>#DIV/0!</v>
      </c>
      <c r="BE1141" s="1"/>
      <c r="BF1141" s="33">
        <f t="shared" si="150"/>
        <v>0</v>
      </c>
      <c r="BG1141" s="11" t="e">
        <f t="shared" si="154"/>
        <v>#DIV/0!</v>
      </c>
      <c r="CB1141"/>
      <c r="CC1141"/>
      <c r="CD1141"/>
      <c r="CE1141" s="83"/>
      <c r="CF1141"/>
      <c r="CG1141"/>
      <c r="CH1141"/>
      <c r="CI1141"/>
      <c r="CJ1141"/>
      <c r="CK1141"/>
      <c r="CL1141"/>
      <c r="CM1141"/>
      <c r="CN1141"/>
      <c r="CO1141"/>
      <c r="CP1141"/>
    </row>
    <row r="1142" spans="1:94" ht="22.5" customHeight="1">
      <c r="A1142" s="22">
        <v>44270</v>
      </c>
      <c r="B1142" s="3" t="str">
        <f>TEXT(Table1[[#This Row],[Date]],"dddd")</f>
        <v>الإثنين</v>
      </c>
      <c r="C1142" s="3">
        <f>WEEKNUM(Table1[[#This Row],[Date]],16)</f>
        <v>12</v>
      </c>
      <c r="D1142" s="3" t="str">
        <f>TEXT(Table1[[#This Row],[Date]],"mmmm")</f>
        <v>مارس</v>
      </c>
      <c r="E1142" s="3" t="str">
        <f>TEXT(Table1[[#This Row],[Date]],"yyyy")</f>
        <v>2021</v>
      </c>
      <c r="F1142" s="3" t="s">
        <v>8</v>
      </c>
      <c r="G1142" s="3">
        <v>1206</v>
      </c>
      <c r="H1142" s="5" t="s">
        <v>64</v>
      </c>
      <c r="I1142" s="3" t="s">
        <v>92</v>
      </c>
      <c r="J1142" s="3">
        <f>IFERROR(VLOOKUP(Table1[[#This Row],[FoamType]],$CB$1:$CC$25,2,FALSE),0)</f>
        <v>0.6</v>
      </c>
      <c r="K1142" s="3">
        <v>105</v>
      </c>
      <c r="L1142" s="3">
        <v>30</v>
      </c>
      <c r="M1142" s="3">
        <v>3</v>
      </c>
      <c r="Q1142" s="15" t="s">
        <v>3</v>
      </c>
      <c r="R1142" s="3">
        <v>20</v>
      </c>
      <c r="S1142" s="3">
        <v>3.1</v>
      </c>
      <c r="T1142" s="3">
        <f t="shared" si="155"/>
        <v>0.1953</v>
      </c>
      <c r="U1142" s="4">
        <f t="shared" si="156"/>
        <v>0.189</v>
      </c>
      <c r="X1142" s="4">
        <f>IFERROR(   Table1[[#This Row],[البلوكات /م3]]+Table1[[#This Row],[البواقى
 المنصرفه
/م3]]-Table1[[#This Row],[البواقى
/م3]],0)</f>
        <v>0</v>
      </c>
      <c r="Y1142" s="21">
        <f t="shared" si="157"/>
        <v>0</v>
      </c>
      <c r="AB1142" s="15"/>
      <c r="AD1142" s="9">
        <f>IFERROR((Table1[[#This Row],[إجمالى الإستهلاك
/م3]]-Table1[[#This Row],[الكمية 
المنتجة
/م3
 ]]),0)</f>
        <v>-0.189</v>
      </c>
      <c r="AE1142" s="29">
        <f>IFERROR((Table1[[#This Row],[الهالك
/م3]]/Table1[[#This Row],[إجمالى الإستهلاك
/م3]]),0)</f>
        <v>0</v>
      </c>
      <c r="AG1142" s="5">
        <f>IFERROR((Table1[[#This Row],[عدد
البلوكات]]*0.12),"")</f>
        <v>0</v>
      </c>
      <c r="AH114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0.315</v>
      </c>
      <c r="AJ1142" s="59">
        <f>IFERROR(Table1[[#This Row],[Plan Hour]]/Table1[[#This Row],[ساعات
العمل
الفعلية]],0)</f>
        <v>0</v>
      </c>
      <c r="AK1142" s="1">
        <f>IFERROR((Table1[[#This Row],[الكمية 
الفعلية
/م3]]-Table1[[#This Row],[الكمية 
المنتجة
/م3
 ]]),"")</f>
        <v>6.3E-3</v>
      </c>
      <c r="AU1142" s="18"/>
      <c r="AV1142" s="18"/>
      <c r="AW1142" s="1"/>
      <c r="AX1142" s="1"/>
      <c r="AY1142" s="1"/>
      <c r="AZ1142" s="1"/>
      <c r="BA1142" s="1"/>
      <c r="BB1142" s="1" t="e">
        <f t="shared" si="149"/>
        <v>#DIV/0!</v>
      </c>
      <c r="BC1142" s="1"/>
      <c r="BD1142" s="1" t="e">
        <f t="shared" si="151"/>
        <v>#DIV/0!</v>
      </c>
      <c r="BE1142" s="1"/>
      <c r="BF1142" s="33">
        <f t="shared" si="150"/>
        <v>0</v>
      </c>
      <c r="BG1142" s="11" t="e">
        <f t="shared" si="154"/>
        <v>#DIV/0!</v>
      </c>
      <c r="CB1142"/>
      <c r="CC1142"/>
      <c r="CD1142"/>
      <c r="CE1142" s="83"/>
      <c r="CF1142"/>
      <c r="CG1142"/>
      <c r="CH1142"/>
      <c r="CI1142"/>
      <c r="CJ1142"/>
      <c r="CK1142"/>
      <c r="CL1142"/>
      <c r="CM1142"/>
      <c r="CN1142"/>
      <c r="CO1142"/>
      <c r="CP1142"/>
    </row>
    <row r="1143" spans="1:94" ht="22.5" customHeight="1">
      <c r="A1143" s="22">
        <v>44270</v>
      </c>
      <c r="B1143" s="3" t="str">
        <f>TEXT(Table1[[#This Row],[Date]],"dddd")</f>
        <v>الإثنين</v>
      </c>
      <c r="C1143" s="3">
        <f>WEEKNUM(Table1[[#This Row],[Date]],16)</f>
        <v>12</v>
      </c>
      <c r="D1143" s="3" t="str">
        <f>TEXT(Table1[[#This Row],[Date]],"mmmm")</f>
        <v>مارس</v>
      </c>
      <c r="E1143" s="3" t="str">
        <f>TEXT(Table1[[#This Row],[Date]],"yyyy")</f>
        <v>2021</v>
      </c>
      <c r="F1143" s="3" t="s">
        <v>8</v>
      </c>
      <c r="G1143" s="3">
        <v>983</v>
      </c>
      <c r="H1143" s="5" t="s">
        <v>69</v>
      </c>
      <c r="I1143" s="3" t="s">
        <v>92</v>
      </c>
      <c r="J1143" s="3">
        <f>IFERROR(VLOOKUP(Table1[[#This Row],[FoamType]],$CB$1:$CC$25,2,FALSE),0)</f>
        <v>0.6</v>
      </c>
      <c r="K1143" s="3">
        <v>13.5</v>
      </c>
      <c r="L1143" s="3">
        <v>5</v>
      </c>
      <c r="M1143" s="3">
        <v>4</v>
      </c>
      <c r="Q1143" s="15" t="s">
        <v>40</v>
      </c>
      <c r="R1143" s="3">
        <v>9600</v>
      </c>
      <c r="S1143" s="3">
        <v>4.2</v>
      </c>
      <c r="T1143" s="3">
        <f t="shared" si="155"/>
        <v>2.7216</v>
      </c>
      <c r="U1143" s="4">
        <f t="shared" si="156"/>
        <v>2.5920000000000001</v>
      </c>
      <c r="X1143" s="4">
        <f>IFERROR(   Table1[[#This Row],[البلوكات /م3]]+Table1[[#This Row],[البواقى
 المنصرفه
/م3]]-Table1[[#This Row],[البواقى
/م3]],0)</f>
        <v>0</v>
      </c>
      <c r="Y1143" s="21">
        <f t="shared" si="157"/>
        <v>0</v>
      </c>
      <c r="AB1143" s="15"/>
      <c r="AD1143" s="9">
        <f>IFERROR((Table1[[#This Row],[إجمالى الإستهلاك
/م3]]-Table1[[#This Row],[الكمية 
المنتجة
/م3
 ]]),0)</f>
        <v>-2.5920000000000001</v>
      </c>
      <c r="AE1143" s="29">
        <f>IFERROR((Table1[[#This Row],[الهالك
/م3]]/Table1[[#This Row],[إجمالى الإستهلاك
/م3]]),0)</f>
        <v>0</v>
      </c>
      <c r="AG1143" s="5">
        <f>IFERROR((Table1[[#This Row],[عدد
البلوكات]]*0.12),"")</f>
        <v>0</v>
      </c>
      <c r="AH114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4.32</v>
      </c>
      <c r="AJ1143" s="59">
        <f>IFERROR(Table1[[#This Row],[Plan Hour]]/Table1[[#This Row],[ساعات
العمل
الفعلية]],0)</f>
        <v>0</v>
      </c>
      <c r="AK1143" s="1">
        <f>IFERROR((Table1[[#This Row],[الكمية 
الفعلية
/م3]]-Table1[[#This Row],[الكمية 
المنتجة
/م3
 ]]),"")</f>
        <v>0.12959999999999994</v>
      </c>
      <c r="AU1143" s="18"/>
      <c r="AV1143" s="18"/>
      <c r="AW1143" s="1"/>
      <c r="AX1143" s="1"/>
      <c r="AY1143" s="1"/>
      <c r="AZ1143" s="1"/>
      <c r="BA1143" s="1"/>
      <c r="BB1143" s="1" t="e">
        <f t="shared" si="149"/>
        <v>#DIV/0!</v>
      </c>
      <c r="BC1143" s="1"/>
      <c r="BD1143" s="1" t="e">
        <f t="shared" si="151"/>
        <v>#DIV/0!</v>
      </c>
      <c r="BE1143" s="1"/>
      <c r="BF1143" s="33">
        <f t="shared" si="150"/>
        <v>0</v>
      </c>
      <c r="BG1143" s="11" t="e">
        <f t="shared" si="154"/>
        <v>#DIV/0!</v>
      </c>
      <c r="CB1143"/>
      <c r="CC1143"/>
      <c r="CD1143"/>
      <c r="CE1143" s="83"/>
      <c r="CF1143"/>
      <c r="CG1143"/>
      <c r="CH1143"/>
      <c r="CI1143"/>
      <c r="CJ1143"/>
      <c r="CK1143"/>
      <c r="CL1143"/>
      <c r="CM1143"/>
      <c r="CN1143"/>
      <c r="CO1143"/>
      <c r="CP1143"/>
    </row>
    <row r="1144" spans="1:94" ht="22.5" customHeight="1">
      <c r="A1144" s="22">
        <v>44270</v>
      </c>
      <c r="B1144" s="3" t="str">
        <f>TEXT(Table1[[#This Row],[Date]],"dddd")</f>
        <v>الإثنين</v>
      </c>
      <c r="C1144" s="3">
        <f>WEEKNUM(Table1[[#This Row],[Date]],16)</f>
        <v>12</v>
      </c>
      <c r="D1144" s="3" t="str">
        <f>TEXT(Table1[[#This Row],[Date]],"mmmm")</f>
        <v>مارس</v>
      </c>
      <c r="E1144" s="3" t="str">
        <f>TEXT(Table1[[#This Row],[Date]],"yyyy")</f>
        <v>2021</v>
      </c>
      <c r="F1144" s="3" t="s">
        <v>8</v>
      </c>
      <c r="G1144" s="3">
        <v>939</v>
      </c>
      <c r="H1144" s="5" t="s">
        <v>206</v>
      </c>
      <c r="I1144" s="3" t="s">
        <v>92</v>
      </c>
      <c r="J1144" s="3">
        <f>IFERROR(VLOOKUP(Table1[[#This Row],[FoamType]],$CB$1:$CC$25,2,FALSE),0)</f>
        <v>0.6</v>
      </c>
      <c r="K1144" s="3">
        <v>56</v>
      </c>
      <c r="L1144" s="3">
        <v>38</v>
      </c>
      <c r="M1144" s="3">
        <v>2</v>
      </c>
      <c r="Q1144" s="15" t="s">
        <v>40</v>
      </c>
      <c r="R1144" s="3">
        <v>650</v>
      </c>
      <c r="S1144" s="3">
        <v>2.2000000000000002</v>
      </c>
      <c r="T1144" s="3">
        <f t="shared" si="155"/>
        <v>3.0430400000000004</v>
      </c>
      <c r="U1144" s="4">
        <f t="shared" si="156"/>
        <v>2.7664</v>
      </c>
      <c r="W1144" s="4">
        <v>10</v>
      </c>
      <c r="X1144" s="4">
        <f>IFERROR(   Table1[[#This Row],[البلوكات /م3]]+Table1[[#This Row],[البواقى
 المنصرفه
/م3]]-Table1[[#This Row],[البواقى
/م3]],0)</f>
        <v>17.23</v>
      </c>
      <c r="Y1144" s="21">
        <f t="shared" si="157"/>
        <v>21.96</v>
      </c>
      <c r="Z1144" s="3">
        <v>3</v>
      </c>
      <c r="AA1144" s="12">
        <v>0</v>
      </c>
      <c r="AB1144" s="15">
        <v>10</v>
      </c>
      <c r="AC1144" s="20">
        <v>4.7300000000000004</v>
      </c>
      <c r="AD1144" s="9">
        <f>IFERROR((Table1[[#This Row],[إجمالى الإستهلاك
/م3]]-Table1[[#This Row],[الكمية 
المنتجة
/م3
 ]]),0)</f>
        <v>14.4636</v>
      </c>
      <c r="AE1144" s="29">
        <f>IFERROR((Table1[[#This Row],[الهالك
/م3]]/Table1[[#This Row],[إجمالى الإستهلاك
/م3]]),0)</f>
        <v>0.83944283226929772</v>
      </c>
      <c r="AG1144" s="5">
        <f>IFERROR((Table1[[#This Row],[عدد
البلوكات]]*0.12),"")</f>
        <v>0.36</v>
      </c>
      <c r="AH114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4.6106666666666669</v>
      </c>
      <c r="AJ1144" s="59">
        <f>IFERROR(Table1[[#This Row],[Plan Hour]]/Table1[[#This Row],[ساعات
العمل
الفعلية]],0)</f>
        <v>0</v>
      </c>
      <c r="AK1144" s="1">
        <f>IFERROR((Table1[[#This Row],[الكمية 
الفعلية
/م3]]-Table1[[#This Row],[الكمية 
المنتجة
/م3
 ]]),"")</f>
        <v>0.27664000000000044</v>
      </c>
      <c r="AU1144" s="18"/>
      <c r="AV1144" s="18"/>
      <c r="AW1144" s="1"/>
      <c r="AX1144" s="1"/>
      <c r="AY1144" s="1"/>
      <c r="AZ1144" s="1"/>
      <c r="BA1144" s="1"/>
      <c r="BB1144" s="1" t="e">
        <f t="shared" si="149"/>
        <v>#DIV/0!</v>
      </c>
      <c r="BC1144" s="1"/>
      <c r="BD1144" s="1" t="e">
        <f t="shared" si="151"/>
        <v>#DIV/0!</v>
      </c>
      <c r="BE1144" s="1"/>
      <c r="BF1144" s="33">
        <f t="shared" si="150"/>
        <v>0</v>
      </c>
      <c r="BG1144" s="11" t="e">
        <f t="shared" si="154"/>
        <v>#DIV/0!</v>
      </c>
      <c r="CB1144"/>
      <c r="CC1144"/>
      <c r="CD1144"/>
      <c r="CE1144" s="83"/>
      <c r="CF1144"/>
      <c r="CG1144"/>
      <c r="CH1144"/>
      <c r="CI1144"/>
      <c r="CJ1144"/>
      <c r="CK1144"/>
      <c r="CL1144"/>
      <c r="CM1144"/>
      <c r="CN1144"/>
      <c r="CO1144"/>
      <c r="CP1144"/>
    </row>
    <row r="1145" spans="1:94" ht="22.5" customHeight="1">
      <c r="A1145" s="22">
        <v>44270</v>
      </c>
      <c r="B1145" s="3" t="str">
        <f>TEXT(Table1[[#This Row],[Date]],"dddd")</f>
        <v>الإثنين</v>
      </c>
      <c r="C1145" s="3">
        <f>WEEKNUM(Table1[[#This Row],[Date]],16)</f>
        <v>12</v>
      </c>
      <c r="D1145" s="3" t="str">
        <f>TEXT(Table1[[#This Row],[Date]],"mmmm")</f>
        <v>مارس</v>
      </c>
      <c r="E1145" s="3" t="str">
        <f>TEXT(Table1[[#This Row],[Date]],"yyyy")</f>
        <v>2021</v>
      </c>
      <c r="F1145" s="3" t="s">
        <v>8</v>
      </c>
      <c r="G1145" s="3">
        <v>1228</v>
      </c>
      <c r="H1145" s="5" t="s">
        <v>206</v>
      </c>
      <c r="I1145" s="3" t="s">
        <v>92</v>
      </c>
      <c r="J1145" s="3">
        <f>IFERROR(VLOOKUP(Table1[[#This Row],[FoamType]],$CB$1:$CC$25,2,FALSE),0)</f>
        <v>0.6</v>
      </c>
      <c r="K1145" s="3">
        <v>56</v>
      </c>
      <c r="L1145" s="3">
        <v>38</v>
      </c>
      <c r="M1145" s="3">
        <v>3</v>
      </c>
      <c r="Q1145" s="15" t="s">
        <v>40</v>
      </c>
      <c r="R1145" s="3">
        <v>1000</v>
      </c>
      <c r="S1145" s="3">
        <v>3.2</v>
      </c>
      <c r="T1145" s="3">
        <f t="shared" si="155"/>
        <v>6.8095999999999997</v>
      </c>
      <c r="U1145" s="4">
        <f t="shared" si="156"/>
        <v>6.3840000000000003</v>
      </c>
      <c r="X1145" s="4">
        <f>IFERROR(   Table1[[#This Row],[البلوكات /م3]]+Table1[[#This Row],[البواقى
 المنصرفه
/م3]]-Table1[[#This Row],[البواقى
/م3]],0)</f>
        <v>0</v>
      </c>
      <c r="Y1145" s="21">
        <f t="shared" si="157"/>
        <v>0</v>
      </c>
      <c r="AB1145" s="15"/>
      <c r="AD1145" s="9">
        <f>IFERROR((Table1[[#This Row],[إجمالى الإستهلاك
/م3]]-Table1[[#This Row],[الكمية 
المنتجة
/م3
 ]]),0)</f>
        <v>-6.3840000000000003</v>
      </c>
      <c r="AE1145" s="29">
        <f>IFERROR((Table1[[#This Row],[الهالك
/م3]]/Table1[[#This Row],[إجمالى الإستهلاك
/م3]]),0)</f>
        <v>0</v>
      </c>
      <c r="AG1145" s="5">
        <f>IFERROR((Table1[[#This Row],[عدد
البلوكات]]*0.12),"")</f>
        <v>0</v>
      </c>
      <c r="AH114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10.64</v>
      </c>
      <c r="AJ1145" s="59">
        <f>IFERROR(Table1[[#This Row],[Plan Hour]]/Table1[[#This Row],[ساعات
العمل
الفعلية]],0)</f>
        <v>0</v>
      </c>
      <c r="AK1145" s="1">
        <f>IFERROR((Table1[[#This Row],[الكمية 
الفعلية
/م3]]-Table1[[#This Row],[الكمية 
المنتجة
/م3
 ]]),"")</f>
        <v>0.42559999999999931</v>
      </c>
      <c r="AU1145" s="18"/>
      <c r="AV1145" s="18"/>
      <c r="AW1145" s="1"/>
      <c r="AX1145" s="1"/>
      <c r="AY1145" s="1"/>
      <c r="AZ1145" s="1"/>
      <c r="BA1145" s="1"/>
      <c r="BB1145" s="1" t="e">
        <f t="shared" ref="BB1145:BB1208" si="158">BC1145+BD1145</f>
        <v>#DIV/0!</v>
      </c>
      <c r="BC1145" s="1"/>
      <c r="BD1145" s="1" t="e">
        <f t="shared" si="151"/>
        <v>#DIV/0!</v>
      </c>
      <c r="BE1145" s="1"/>
      <c r="BF1145" s="33">
        <f t="shared" si="150"/>
        <v>0</v>
      </c>
      <c r="BG1145" s="11" t="e">
        <f t="shared" si="154"/>
        <v>#DIV/0!</v>
      </c>
      <c r="CB1145"/>
      <c r="CC1145"/>
      <c r="CD1145"/>
      <c r="CE1145" s="83"/>
      <c r="CF1145"/>
      <c r="CG1145"/>
      <c r="CH1145"/>
      <c r="CI1145"/>
      <c r="CJ1145"/>
      <c r="CK1145"/>
      <c r="CL1145"/>
      <c r="CM1145"/>
      <c r="CN1145"/>
      <c r="CO1145"/>
      <c r="CP1145"/>
    </row>
    <row r="1146" spans="1:94" ht="22.5" customHeight="1">
      <c r="A1146" s="22">
        <v>44270</v>
      </c>
      <c r="B1146" s="3" t="str">
        <f>TEXT(Table1[[#This Row],[Date]],"dddd")</f>
        <v>الإثنين</v>
      </c>
      <c r="C1146" s="3">
        <f>WEEKNUM(Table1[[#This Row],[Date]],16)</f>
        <v>12</v>
      </c>
      <c r="D1146" s="3" t="str">
        <f>TEXT(Table1[[#This Row],[Date]],"mmmm")</f>
        <v>مارس</v>
      </c>
      <c r="E1146" s="3" t="str">
        <f>TEXT(Table1[[#This Row],[Date]],"yyyy")</f>
        <v>2021</v>
      </c>
      <c r="F1146" s="3" t="s">
        <v>8</v>
      </c>
      <c r="G1146" s="3">
        <v>1228</v>
      </c>
      <c r="H1146" s="5" t="s">
        <v>206</v>
      </c>
      <c r="I1146" s="3" t="s">
        <v>92</v>
      </c>
      <c r="J1146" s="3">
        <f>IFERROR(VLOOKUP(Table1[[#This Row],[FoamType]],$CB$1:$CC$25,2,FALSE),0)</f>
        <v>0.6</v>
      </c>
      <c r="K1146" s="3">
        <v>56</v>
      </c>
      <c r="L1146" s="3">
        <v>38</v>
      </c>
      <c r="M1146" s="3">
        <v>2</v>
      </c>
      <c r="Q1146" s="15" t="s">
        <v>40</v>
      </c>
      <c r="R1146" s="3">
        <v>1450</v>
      </c>
      <c r="S1146" s="3">
        <v>2.2000000000000002</v>
      </c>
      <c r="T1146" s="3">
        <f t="shared" si="155"/>
        <v>6.7883200000000006</v>
      </c>
      <c r="U1146" s="4">
        <f t="shared" si="156"/>
        <v>6.1711999999999998</v>
      </c>
      <c r="X1146" s="4">
        <f>IFERROR(   Table1[[#This Row],[البلوكات /م3]]+Table1[[#This Row],[البواقى
 المنصرفه
/م3]]-Table1[[#This Row],[البواقى
/م3]],0)</f>
        <v>0</v>
      </c>
      <c r="Y1146" s="21">
        <f t="shared" si="157"/>
        <v>0</v>
      </c>
      <c r="AB1146" s="15"/>
      <c r="AD1146" s="9">
        <f>IFERROR((Table1[[#This Row],[إجمالى الإستهلاك
/م3]]-Table1[[#This Row],[الكمية 
المنتجة
/م3
 ]]),0)</f>
        <v>-6.1711999999999998</v>
      </c>
      <c r="AE1146" s="29">
        <f>IFERROR((Table1[[#This Row],[الهالك
/م3]]/Table1[[#This Row],[إجمالى الإستهلاك
/م3]]),0)</f>
        <v>0</v>
      </c>
      <c r="AG1146" s="5">
        <f>IFERROR((Table1[[#This Row],[عدد
البلوكات]]*0.12),"")</f>
        <v>0</v>
      </c>
      <c r="AH114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10.285333333333334</v>
      </c>
      <c r="AJ1146" s="59">
        <f>IFERROR(Table1[[#This Row],[Plan Hour]]/Table1[[#This Row],[ساعات
العمل
الفعلية]],0)</f>
        <v>0</v>
      </c>
      <c r="AK1146" s="1">
        <f>IFERROR((Table1[[#This Row],[الكمية 
الفعلية
/م3]]-Table1[[#This Row],[الكمية 
المنتجة
/م3
 ]]),"")</f>
        <v>0.61712000000000078</v>
      </c>
      <c r="AU1146" s="18"/>
      <c r="AV1146" s="18"/>
      <c r="AW1146" s="1"/>
      <c r="AX1146" s="1"/>
      <c r="AY1146" s="1"/>
      <c r="AZ1146" s="1"/>
      <c r="BA1146" s="1"/>
      <c r="BB1146" s="1" t="e">
        <f t="shared" si="158"/>
        <v>#DIV/0!</v>
      </c>
      <c r="BC1146" s="1"/>
      <c r="BD1146" s="1" t="e">
        <f t="shared" si="151"/>
        <v>#DIV/0!</v>
      </c>
      <c r="BE1146" s="1"/>
      <c r="BF1146" s="33">
        <f t="shared" si="150"/>
        <v>0</v>
      </c>
      <c r="BG1146" s="11" t="e">
        <f t="shared" si="154"/>
        <v>#DIV/0!</v>
      </c>
      <c r="CB1146"/>
      <c r="CC1146"/>
      <c r="CD1146"/>
      <c r="CE1146" s="83"/>
      <c r="CF1146"/>
      <c r="CG1146"/>
      <c r="CH1146"/>
      <c r="CI1146"/>
      <c r="CJ1146"/>
      <c r="CK1146"/>
      <c r="CL1146"/>
      <c r="CM1146"/>
      <c r="CN1146"/>
      <c r="CO1146"/>
      <c r="CP1146"/>
    </row>
    <row r="1147" spans="1:94" ht="22.5" customHeight="1">
      <c r="A1147" s="22">
        <v>44270</v>
      </c>
      <c r="B1147" s="3" t="str">
        <f>TEXT(Table1[[#This Row],[Date]],"dddd")</f>
        <v>الإثنين</v>
      </c>
      <c r="C1147" s="3">
        <f>WEEKNUM(Table1[[#This Row],[Date]],16)</f>
        <v>12</v>
      </c>
      <c r="D1147" s="3" t="str">
        <f>TEXT(Table1[[#This Row],[Date]],"mmmm")</f>
        <v>مارس</v>
      </c>
      <c r="E1147" s="3" t="str">
        <f>TEXT(Table1[[#This Row],[Date]],"yyyy")</f>
        <v>2021</v>
      </c>
      <c r="F1147" s="3" t="s">
        <v>8</v>
      </c>
      <c r="G1147" s="3">
        <v>1229</v>
      </c>
      <c r="H1147" s="5" t="s">
        <v>24</v>
      </c>
      <c r="I1147" s="3" t="s">
        <v>96</v>
      </c>
      <c r="J1147" s="3">
        <f>IFERROR(VLOOKUP(Table1[[#This Row],[FoamType]],$CB$1:$CC$25,2,FALSE),0)</f>
        <v>200</v>
      </c>
      <c r="M1147" s="3">
        <v>3</v>
      </c>
      <c r="N1147" s="3">
        <v>30</v>
      </c>
      <c r="Q1147" s="15">
        <v>15</v>
      </c>
      <c r="R1147" s="3">
        <v>50</v>
      </c>
      <c r="S1147" s="3">
        <v>32</v>
      </c>
      <c r="T1147" s="4">
        <v>0.15359999999999999</v>
      </c>
      <c r="U1147" s="4">
        <v>0.15359999999999999</v>
      </c>
      <c r="X1147" s="4">
        <f>IFERROR(   Table1[[#This Row],[البلوكات /م3]]+Table1[[#This Row],[البواقى
 المنصرفه
/م3]]-Table1[[#This Row],[البواقى
/م3]],0)</f>
        <v>0.15359999999999999</v>
      </c>
      <c r="Y1147" s="21">
        <f t="shared" si="157"/>
        <v>0</v>
      </c>
      <c r="AA1147" s="12">
        <v>0.15359999999999999</v>
      </c>
      <c r="AB1147" s="15">
        <v>15</v>
      </c>
      <c r="AD1147" s="9">
        <f>IFERROR((Table1[[#This Row],[إجمالى الإستهلاك
/م3]]-Table1[[#This Row],[الكمية 
المنتجة
/م3
 ]]),0)</f>
        <v>0</v>
      </c>
      <c r="AE1147" s="29">
        <f>IFERROR((Table1[[#This Row],[الهالك
/م3]]/Table1[[#This Row],[إجمالى الإستهلاك
/م3]]),0)</f>
        <v>0</v>
      </c>
      <c r="AG1147" s="5">
        <f>IFERROR((Table1[[#This Row],[عدد
البلوكات]]*0.12),"")</f>
        <v>0</v>
      </c>
      <c r="AH114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0.25</v>
      </c>
      <c r="AJ1147" s="59">
        <f>IFERROR(Table1[[#This Row],[Plan Hour]]/Table1[[#This Row],[ساعات
العمل
الفعلية]],0)</f>
        <v>0</v>
      </c>
      <c r="AK1147" s="1">
        <f>IFERROR((Table1[[#This Row],[الكمية 
الفعلية
/م3]]-Table1[[#This Row],[الكمية 
المنتجة
/م3
 ]]),"")</f>
        <v>0</v>
      </c>
      <c r="AU1147" s="18"/>
      <c r="AV1147" s="18"/>
      <c r="AW1147" s="1"/>
      <c r="AX1147" s="1"/>
      <c r="AY1147" s="1"/>
      <c r="AZ1147" s="1"/>
      <c r="BA1147" s="1"/>
      <c r="BB1147" s="1" t="e">
        <f t="shared" si="158"/>
        <v>#DIV/0!</v>
      </c>
      <c r="BC1147" s="1"/>
      <c r="BD1147" s="1" t="e">
        <f t="shared" si="151"/>
        <v>#DIV/0!</v>
      </c>
      <c r="BE1147" s="1"/>
      <c r="BF1147" s="33">
        <f t="shared" si="150"/>
        <v>0</v>
      </c>
      <c r="BG1147" s="11" t="e">
        <f t="shared" si="154"/>
        <v>#DIV/0!</v>
      </c>
      <c r="CB1147"/>
      <c r="CC1147"/>
      <c r="CD1147"/>
      <c r="CE1147" s="83"/>
      <c r="CF1147"/>
      <c r="CG1147"/>
      <c r="CH1147"/>
      <c r="CI1147"/>
      <c r="CJ1147"/>
      <c r="CK1147"/>
      <c r="CL1147"/>
      <c r="CM1147"/>
      <c r="CN1147"/>
      <c r="CO1147"/>
      <c r="CP1147"/>
    </row>
    <row r="1148" spans="1:94" ht="22.5" customHeight="1">
      <c r="A1148" s="22">
        <v>44271</v>
      </c>
      <c r="B1148" s="9" t="str">
        <f>TEXT(Table1[[#This Row],[Date]],"dddd")</f>
        <v>الثلاثاء</v>
      </c>
      <c r="C1148" s="9">
        <f>WEEKNUM(Table1[[#This Row],[Date]],16)</f>
        <v>12</v>
      </c>
      <c r="D1148" s="9" t="str">
        <f>TEXT(Table1[[#This Row],[Date]],"mmmm")</f>
        <v>مارس</v>
      </c>
      <c r="E1148" s="9" t="str">
        <f>TEXT(Table1[[#This Row],[Date]],"yyyy")</f>
        <v>2021</v>
      </c>
      <c r="F1148" s="9" t="s">
        <v>8</v>
      </c>
      <c r="G1148" s="9">
        <v>1265</v>
      </c>
      <c r="H1148" s="9"/>
      <c r="I1148" s="9" t="s">
        <v>255</v>
      </c>
      <c r="J1148" s="3">
        <f>IFERROR(VLOOKUP(Table1[[#This Row],[FoamType]],$CB$1:$CC$25,2,FALSE),0)</f>
        <v>3.6</v>
      </c>
      <c r="K1148" s="9">
        <v>200</v>
      </c>
      <c r="L1148" s="9">
        <v>100</v>
      </c>
      <c r="M1148" s="9">
        <v>2</v>
      </c>
      <c r="N1148" s="9"/>
      <c r="O1148" s="9"/>
      <c r="P1148" s="9"/>
      <c r="Q1148" s="9">
        <v>15</v>
      </c>
      <c r="R1148" s="9">
        <v>300</v>
      </c>
      <c r="S1148" s="9">
        <v>2.1</v>
      </c>
      <c r="T1148" s="9">
        <f t="shared" si="155"/>
        <v>12.6</v>
      </c>
      <c r="U1148" s="9">
        <f t="shared" si="156"/>
        <v>12</v>
      </c>
      <c r="V1148" s="9"/>
      <c r="W1148" s="9">
        <v>15</v>
      </c>
      <c r="X1148" s="9">
        <f>IFERROR(   Table1[[#This Row],[البلوكات /م3]]+Table1[[#This Row],[البواقى
 المنصرفه
/م3]]-Table1[[#This Row],[البواقى
/م3]],0)</f>
        <v>27.32</v>
      </c>
      <c r="Y1148" s="9">
        <v>30</v>
      </c>
      <c r="Z1148" s="9">
        <v>5</v>
      </c>
      <c r="AA1148" s="9">
        <v>0</v>
      </c>
      <c r="AB1148" s="9">
        <v>15</v>
      </c>
      <c r="AC1148" s="9">
        <v>2.68</v>
      </c>
      <c r="AD1148" s="9">
        <f>IFERROR((Table1[[#This Row],[إجمالى الإستهلاك
/م3]]-Table1[[#This Row],[الكمية 
المنتجة
/م3
 ]]),0)</f>
        <v>15.32</v>
      </c>
      <c r="AE1148" s="29">
        <f>IFERROR((Table1[[#This Row],[الهالك
/م3]]/Table1[[#This Row],[إجمالى الإستهلاك
/م3]]),0)</f>
        <v>0.56076134699853586</v>
      </c>
      <c r="AF1148" s="9"/>
      <c r="AG1148" s="9">
        <f>IFERROR((Table1[[#This Row],[عدد
البلوكات]]*0.12),"")</f>
        <v>0.6</v>
      </c>
      <c r="AH1148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3.333333333333333</v>
      </c>
      <c r="AI1148" s="9">
        <v>93</v>
      </c>
      <c r="AJ1148" s="60">
        <f>IFERROR(Table1[[#This Row],[Plan Hour]]/Table1[[#This Row],[ساعات
العمل
الفعلية]],0)</f>
        <v>3.5842293906810034E-2</v>
      </c>
      <c r="AK1148" s="9">
        <f>IFERROR((Table1[[#This Row],[الكمية 
الفعلية
/م3]]-Table1[[#This Row],[الكمية 
المنتجة
/م3
 ]]),"")</f>
        <v>0.59999999999999964</v>
      </c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 t="e">
        <f t="shared" si="158"/>
        <v>#DIV/0!</v>
      </c>
      <c r="BC1148" s="9"/>
      <c r="BD1148" s="9" t="e">
        <f t="shared" si="151"/>
        <v>#DIV/0!</v>
      </c>
      <c r="BE1148" s="9"/>
      <c r="BF1148" s="9">
        <f t="shared" si="150"/>
        <v>0</v>
      </c>
      <c r="BG1148" s="9" t="e">
        <f t="shared" si="154"/>
        <v>#DIV/0!</v>
      </c>
      <c r="CB1148"/>
      <c r="CC1148"/>
      <c r="CD1148"/>
      <c r="CE1148" s="83"/>
      <c r="CF1148"/>
      <c r="CG1148"/>
      <c r="CH1148"/>
      <c r="CI1148"/>
      <c r="CJ1148"/>
      <c r="CK1148"/>
      <c r="CL1148"/>
      <c r="CM1148"/>
      <c r="CN1148"/>
      <c r="CO1148"/>
      <c r="CP1148"/>
    </row>
    <row r="1149" spans="1:94" ht="22.5" customHeight="1">
      <c r="A1149" s="22">
        <v>44271</v>
      </c>
      <c r="B1149" s="3" t="str">
        <f>TEXT(Table1[[#This Row],[Date]],"dddd")</f>
        <v>الثلاثاء</v>
      </c>
      <c r="C1149" s="3">
        <f>WEEKNUM(Table1[[#This Row],[Date]],16)</f>
        <v>12</v>
      </c>
      <c r="D1149" s="3" t="str">
        <f>TEXT(Table1[[#This Row],[Date]],"mmmm")</f>
        <v>مارس</v>
      </c>
      <c r="E1149" s="3" t="str">
        <f>TEXT(Table1[[#This Row],[Date]],"yyyy")</f>
        <v>2021</v>
      </c>
      <c r="F1149" s="3" t="s">
        <v>8</v>
      </c>
      <c r="G1149" s="3">
        <v>1265</v>
      </c>
      <c r="I1149" s="3" t="s">
        <v>255</v>
      </c>
      <c r="J1149" s="3">
        <f>IFERROR(VLOOKUP(Table1[[#This Row],[FoamType]],$CB$1:$CC$25,2,FALSE),0)</f>
        <v>3.6</v>
      </c>
      <c r="K1149" s="3">
        <v>200</v>
      </c>
      <c r="L1149" s="3">
        <v>100</v>
      </c>
      <c r="M1149" s="3">
        <v>1.5</v>
      </c>
      <c r="Q1149" s="15">
        <v>15</v>
      </c>
      <c r="R1149" s="3">
        <v>300</v>
      </c>
      <c r="S1149" s="3">
        <v>1.6</v>
      </c>
      <c r="T1149" s="3">
        <f t="shared" si="155"/>
        <v>9.6</v>
      </c>
      <c r="U1149" s="4">
        <f t="shared" si="156"/>
        <v>9</v>
      </c>
      <c r="X1149" s="4">
        <f>IFERROR(   Table1[[#This Row],[البلوكات /م3]]+Table1[[#This Row],[البواقى
 المنصرفه
/م3]]-Table1[[#This Row],[البواقى
/م3]],0)</f>
        <v>0</v>
      </c>
      <c r="Y1149" s="21">
        <f t="shared" si="157"/>
        <v>0</v>
      </c>
      <c r="AB1149" s="15"/>
      <c r="AD1149" s="9">
        <f>IFERROR((Table1[[#This Row],[إجمالى الإستهلاك
/م3]]-Table1[[#This Row],[الكمية 
المنتجة
/م3
 ]]),0)</f>
        <v>-9</v>
      </c>
      <c r="AE1149" s="29">
        <f>IFERROR((Table1[[#This Row],[الهالك
/م3]]/Table1[[#This Row],[إجمالى الإستهلاك
/م3]]),0)</f>
        <v>0</v>
      </c>
      <c r="AG1149" s="5">
        <f>IFERROR((Table1[[#This Row],[عدد
البلوكات]]*0.12),"")</f>
        <v>0</v>
      </c>
      <c r="AH114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2.5</v>
      </c>
      <c r="AJ1149" s="59">
        <f>IFERROR(Table1[[#This Row],[Plan Hour]]/Table1[[#This Row],[ساعات
العمل
الفعلية]],0)</f>
        <v>0</v>
      </c>
      <c r="AK1149" s="1">
        <f>IFERROR((Table1[[#This Row],[الكمية 
الفعلية
/م3]]-Table1[[#This Row],[الكمية 
المنتجة
/م3
 ]]),"")</f>
        <v>0.59999999999999964</v>
      </c>
      <c r="AU1149" s="18"/>
      <c r="AV1149" s="18"/>
      <c r="AW1149" s="1"/>
      <c r="AX1149" s="1"/>
      <c r="AY1149" s="1"/>
      <c r="AZ1149" s="1"/>
      <c r="BA1149" s="1"/>
      <c r="BB1149" s="1" t="e">
        <f t="shared" si="158"/>
        <v>#DIV/0!</v>
      </c>
      <c r="BC1149" s="1"/>
      <c r="BD1149" s="1" t="e">
        <f t="shared" si="151"/>
        <v>#DIV/0!</v>
      </c>
      <c r="BE1149" s="1"/>
      <c r="BF1149" s="33">
        <f t="shared" si="150"/>
        <v>0</v>
      </c>
      <c r="BG1149" s="11" t="e">
        <f t="shared" si="154"/>
        <v>#DIV/0!</v>
      </c>
      <c r="CB1149"/>
      <c r="CC1149"/>
      <c r="CD1149"/>
      <c r="CE1149" s="83"/>
      <c r="CF1149"/>
      <c r="CG1149"/>
      <c r="CH1149"/>
      <c r="CI1149"/>
      <c r="CJ1149"/>
      <c r="CK1149"/>
      <c r="CL1149"/>
      <c r="CM1149"/>
      <c r="CN1149"/>
      <c r="CO1149"/>
      <c r="CP1149"/>
    </row>
    <row r="1150" spans="1:94" ht="22.5" customHeight="1">
      <c r="A1150" s="22">
        <v>44271</v>
      </c>
      <c r="B1150" s="3" t="str">
        <f>TEXT(Table1[[#This Row],[Date]],"dddd")</f>
        <v>الثلاثاء</v>
      </c>
      <c r="C1150" s="3">
        <f>WEEKNUM(Table1[[#This Row],[Date]],16)</f>
        <v>12</v>
      </c>
      <c r="D1150" s="3" t="str">
        <f>TEXT(Table1[[#This Row],[Date]],"mmmm")</f>
        <v>مارس</v>
      </c>
      <c r="E1150" s="3" t="str">
        <f>TEXT(Table1[[#This Row],[Date]],"yyyy")</f>
        <v>2021</v>
      </c>
      <c r="F1150" s="3" t="s">
        <v>8</v>
      </c>
      <c r="G1150" s="3">
        <v>1265</v>
      </c>
      <c r="I1150" s="3" t="s">
        <v>86</v>
      </c>
      <c r="J1150" s="3">
        <f>IFERROR(VLOOKUP(Table1[[#This Row],[FoamType]],$CB$1:$CC$25,2,FALSE),0)</f>
        <v>3</v>
      </c>
      <c r="K1150" s="3">
        <v>200</v>
      </c>
      <c r="L1150" s="3">
        <v>100</v>
      </c>
      <c r="M1150" s="3">
        <v>1</v>
      </c>
      <c r="Q1150" s="15">
        <v>15</v>
      </c>
      <c r="R1150" s="3">
        <v>100</v>
      </c>
      <c r="S1150" s="3">
        <v>1.1000000000000001</v>
      </c>
      <c r="T1150" s="3">
        <f t="shared" si="155"/>
        <v>2.2000000000000002</v>
      </c>
      <c r="U1150" s="4">
        <f t="shared" si="156"/>
        <v>2</v>
      </c>
      <c r="X1150" s="4">
        <f>IFERROR(   Table1[[#This Row],[البلوكات /م3]]+Table1[[#This Row],[البواقى
 المنصرفه
/م3]]-Table1[[#This Row],[البواقى
/م3]],0)</f>
        <v>0</v>
      </c>
      <c r="Y1150" s="21">
        <f t="shared" si="157"/>
        <v>0</v>
      </c>
      <c r="AB1150" s="15"/>
      <c r="AD1150" s="9">
        <f>IFERROR((Table1[[#This Row],[إجمالى الإستهلاك
/م3]]-Table1[[#This Row],[الكمية 
المنتجة
/م3
 ]]),0)</f>
        <v>-2</v>
      </c>
      <c r="AE1150" s="29">
        <f>IFERROR((Table1[[#This Row],[الهالك
/م3]]/Table1[[#This Row],[إجمالى الإستهلاك
/م3]]),0)</f>
        <v>0</v>
      </c>
      <c r="AG1150" s="5">
        <f>IFERROR((Table1[[#This Row],[عدد
البلوكات]]*0.12),"")</f>
        <v>0</v>
      </c>
      <c r="AH115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0.66666666666666663</v>
      </c>
      <c r="AJ1150" s="59">
        <f>IFERROR(Table1[[#This Row],[Plan Hour]]/Table1[[#This Row],[ساعات
العمل
الفعلية]],0)</f>
        <v>0</v>
      </c>
      <c r="AK1150" s="1">
        <f>IFERROR((Table1[[#This Row],[الكمية 
الفعلية
/م3]]-Table1[[#This Row],[الكمية 
المنتجة
/م3
 ]]),"")</f>
        <v>0.20000000000000018</v>
      </c>
      <c r="AU1150" s="18"/>
      <c r="AV1150" s="18"/>
      <c r="AW1150" s="1"/>
      <c r="AX1150" s="1"/>
      <c r="AY1150" s="1"/>
      <c r="AZ1150" s="1"/>
      <c r="BA1150" s="1"/>
      <c r="BB1150" s="1" t="e">
        <f t="shared" si="158"/>
        <v>#DIV/0!</v>
      </c>
      <c r="BC1150" s="1"/>
      <c r="BD1150" s="1" t="e">
        <f t="shared" si="151"/>
        <v>#DIV/0!</v>
      </c>
      <c r="BE1150" s="1"/>
      <c r="BF1150" s="33">
        <f t="shared" si="150"/>
        <v>0</v>
      </c>
      <c r="BG1150" s="11" t="e">
        <f t="shared" si="154"/>
        <v>#DIV/0!</v>
      </c>
      <c r="CB1150"/>
      <c r="CC1150"/>
      <c r="CD1150"/>
      <c r="CE1150" s="83"/>
      <c r="CF1150"/>
      <c r="CG1150"/>
      <c r="CH1150"/>
      <c r="CI1150"/>
      <c r="CJ1150"/>
      <c r="CK1150"/>
      <c r="CL1150"/>
      <c r="CM1150"/>
      <c r="CN1150"/>
      <c r="CO1150"/>
      <c r="CP1150"/>
    </row>
    <row r="1151" spans="1:94" ht="22.5" customHeight="1">
      <c r="A1151" s="22">
        <v>44271</v>
      </c>
      <c r="B1151" s="3" t="str">
        <f>TEXT(Table1[[#This Row],[Date]],"dddd")</f>
        <v>الثلاثاء</v>
      </c>
      <c r="C1151" s="3">
        <f>WEEKNUM(Table1[[#This Row],[Date]],16)</f>
        <v>12</v>
      </c>
      <c r="D1151" s="3" t="str">
        <f>TEXT(Table1[[#This Row],[Date]],"mmmm")</f>
        <v>مارس</v>
      </c>
      <c r="E1151" s="3" t="str">
        <f>TEXT(Table1[[#This Row],[Date]],"yyyy")</f>
        <v>2021</v>
      </c>
      <c r="F1151" s="3" t="s">
        <v>8</v>
      </c>
      <c r="G1151" s="3">
        <v>1251</v>
      </c>
      <c r="I1151" s="3" t="s">
        <v>91</v>
      </c>
      <c r="J1151" s="3">
        <f>IFERROR(VLOOKUP(Table1[[#This Row],[FoamType]],$CB$1:$CC$25,2,FALSE),0)</f>
        <v>1</v>
      </c>
      <c r="K1151" s="3">
        <v>100</v>
      </c>
      <c r="L1151" s="3">
        <v>10</v>
      </c>
      <c r="M1151" s="3">
        <v>1</v>
      </c>
      <c r="Q1151" s="15">
        <v>25</v>
      </c>
      <c r="R1151" s="3">
        <v>2750</v>
      </c>
      <c r="S1151" s="3">
        <v>1.1000000000000001</v>
      </c>
      <c r="T1151" s="3">
        <f t="shared" si="155"/>
        <v>3.0250000000000004</v>
      </c>
      <c r="U1151" s="4">
        <f t="shared" si="156"/>
        <v>2.75</v>
      </c>
      <c r="X1151" s="4">
        <f>IFERROR(   Table1[[#This Row],[البلوكات /م3]]+Table1[[#This Row],[البواقى
 المنصرفه
/م3]]-Table1[[#This Row],[البواقى
/م3]],0)</f>
        <v>3.6</v>
      </c>
      <c r="Y1151" s="21">
        <f t="shared" si="157"/>
        <v>0</v>
      </c>
      <c r="AA1151" s="12">
        <v>3.6</v>
      </c>
      <c r="AB1151" s="15">
        <v>25</v>
      </c>
      <c r="AC1151" s="20">
        <v>0</v>
      </c>
      <c r="AD1151" s="9">
        <f>IFERROR((Table1[[#This Row],[إجمالى الإستهلاك
/م3]]-Table1[[#This Row],[الكمية 
المنتجة
/م3
 ]]),0)</f>
        <v>0.85000000000000009</v>
      </c>
      <c r="AE1151" s="29">
        <f>IFERROR((Table1[[#This Row],[الهالك
/م3]]/Table1[[#This Row],[إجمالى الإستهلاك
/م3]]),0)</f>
        <v>0.23611111111111113</v>
      </c>
      <c r="AG1151" s="5">
        <f>IFERROR((Table1[[#This Row],[عدد
البلوكات]]*0.12),"")</f>
        <v>0</v>
      </c>
      <c r="AH115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2.75</v>
      </c>
      <c r="AJ1151" s="59">
        <f>IFERROR(Table1[[#This Row],[Plan Hour]]/Table1[[#This Row],[ساعات
العمل
الفعلية]],0)</f>
        <v>0</v>
      </c>
      <c r="AK1151" s="1">
        <f>IFERROR((Table1[[#This Row],[الكمية 
الفعلية
/م3]]-Table1[[#This Row],[الكمية 
المنتجة
/م3
 ]]),"")</f>
        <v>0.27500000000000036</v>
      </c>
      <c r="AU1151" s="18"/>
      <c r="AV1151" s="18"/>
      <c r="AW1151" s="1"/>
      <c r="AX1151" s="1"/>
      <c r="AY1151" s="1"/>
      <c r="AZ1151" s="1"/>
      <c r="BA1151" s="1"/>
      <c r="BB1151" s="1" t="e">
        <f t="shared" si="158"/>
        <v>#DIV/0!</v>
      </c>
      <c r="BC1151" s="1"/>
      <c r="BD1151" s="1" t="e">
        <f t="shared" si="151"/>
        <v>#DIV/0!</v>
      </c>
      <c r="BE1151" s="1"/>
      <c r="BF1151" s="33">
        <f t="shared" ref="BF1151:BF1214" si="159">(BE1151/7.32)</f>
        <v>0</v>
      </c>
      <c r="BG1151" s="11" t="e">
        <f t="shared" si="154"/>
        <v>#DIV/0!</v>
      </c>
      <c r="CB1151"/>
      <c r="CC1151"/>
      <c r="CD1151"/>
      <c r="CE1151" s="83"/>
      <c r="CF1151"/>
      <c r="CG1151"/>
      <c r="CH1151"/>
      <c r="CI1151"/>
      <c r="CJ1151"/>
      <c r="CK1151"/>
      <c r="CL1151"/>
      <c r="CM1151"/>
      <c r="CN1151"/>
      <c r="CO1151"/>
      <c r="CP1151"/>
    </row>
    <row r="1152" spans="1:94" ht="22.5" customHeight="1">
      <c r="A1152" s="22">
        <v>44271</v>
      </c>
      <c r="B1152" s="3" t="str">
        <f>TEXT(Table1[[#This Row],[Date]],"dddd")</f>
        <v>الثلاثاء</v>
      </c>
      <c r="C1152" s="3">
        <f>WEEKNUM(Table1[[#This Row],[Date]],16)</f>
        <v>12</v>
      </c>
      <c r="D1152" s="3" t="str">
        <f>TEXT(Table1[[#This Row],[Date]],"mmmm")</f>
        <v>مارس</v>
      </c>
      <c r="E1152" s="3" t="str">
        <f>TEXT(Table1[[#This Row],[Date]],"yyyy")</f>
        <v>2021</v>
      </c>
      <c r="F1152" s="3" t="s">
        <v>8</v>
      </c>
      <c r="G1152" s="3">
        <v>1229</v>
      </c>
      <c r="I1152" s="3" t="s">
        <v>96</v>
      </c>
      <c r="J1152" s="3">
        <f>IFERROR(VLOOKUP(Table1[[#This Row],[FoamType]],$CB$1:$CC$25,2,FALSE),0)</f>
        <v>200</v>
      </c>
      <c r="M1152" s="3">
        <v>3</v>
      </c>
      <c r="N1152" s="3">
        <v>28</v>
      </c>
      <c r="Q1152" s="15">
        <v>15</v>
      </c>
      <c r="R1152" s="3">
        <v>150</v>
      </c>
      <c r="S1152" s="3">
        <v>30</v>
      </c>
      <c r="T1152" s="3">
        <v>0.4</v>
      </c>
      <c r="U1152" s="4">
        <v>0.4</v>
      </c>
      <c r="X1152" s="4">
        <f>IFERROR(   Table1[[#This Row],[البلوكات /م3]]+Table1[[#This Row],[البواقى
 المنصرفه
/م3]]-Table1[[#This Row],[البواقى
/م3]],0)</f>
        <v>0.7</v>
      </c>
      <c r="Y1152" s="21">
        <f t="shared" si="157"/>
        <v>0</v>
      </c>
      <c r="AA1152" s="12">
        <v>0.7</v>
      </c>
      <c r="AB1152" s="15">
        <v>15</v>
      </c>
      <c r="AC1152" s="20">
        <v>0</v>
      </c>
      <c r="AD1152" s="9">
        <f>IFERROR((Table1[[#This Row],[إجمالى الإستهلاك
/م3]]-Table1[[#This Row],[الكمية 
المنتجة
/م3
 ]]),0)</f>
        <v>0.29999999999999993</v>
      </c>
      <c r="AE1152" s="29">
        <f>IFERROR((Table1[[#This Row],[الهالك
/م3]]/Table1[[#This Row],[إجمالى الإستهلاك
/م3]]),0)</f>
        <v>0.42857142857142849</v>
      </c>
      <c r="AG1152" s="5">
        <f>IFERROR((Table1[[#This Row],[عدد
البلوكات]]*0.12),"")</f>
        <v>0</v>
      </c>
      <c r="AH115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0.75</v>
      </c>
      <c r="AJ1152" s="59">
        <f>IFERROR(Table1[[#This Row],[Plan Hour]]/Table1[[#This Row],[ساعات
العمل
الفعلية]],0)</f>
        <v>0</v>
      </c>
      <c r="AK1152" s="1">
        <f>IFERROR((Table1[[#This Row],[الكمية 
الفعلية
/م3]]-Table1[[#This Row],[الكمية 
المنتجة
/م3
 ]]),"")</f>
        <v>0</v>
      </c>
      <c r="AU1152" s="18"/>
      <c r="AV1152" s="18"/>
      <c r="AW1152" s="1"/>
      <c r="AX1152" s="1"/>
      <c r="AY1152" s="1"/>
      <c r="AZ1152" s="1"/>
      <c r="BA1152" s="1"/>
      <c r="BB1152" s="1" t="e">
        <f t="shared" si="158"/>
        <v>#DIV/0!</v>
      </c>
      <c r="BC1152" s="1"/>
      <c r="BD1152" s="1" t="e">
        <f t="shared" si="151"/>
        <v>#DIV/0!</v>
      </c>
      <c r="BE1152" s="1"/>
      <c r="BF1152" s="33">
        <f t="shared" si="159"/>
        <v>0</v>
      </c>
      <c r="BG1152" s="11" t="e">
        <f t="shared" si="154"/>
        <v>#DIV/0!</v>
      </c>
      <c r="CB1152"/>
      <c r="CC1152"/>
      <c r="CD1152"/>
      <c r="CE1152" s="83"/>
      <c r="CF1152"/>
      <c r="CG1152"/>
      <c r="CH1152"/>
      <c r="CI1152"/>
      <c r="CJ1152"/>
      <c r="CK1152"/>
      <c r="CL1152"/>
      <c r="CM1152"/>
      <c r="CN1152"/>
      <c r="CO1152"/>
      <c r="CP1152"/>
    </row>
    <row r="1153" spans="1:94" ht="22.5" customHeight="1">
      <c r="A1153" s="22">
        <v>44271</v>
      </c>
      <c r="B1153" s="3" t="str">
        <f>TEXT(Table1[[#This Row],[Date]],"dddd")</f>
        <v>الثلاثاء</v>
      </c>
      <c r="C1153" s="3">
        <f>WEEKNUM(Table1[[#This Row],[Date]],16)</f>
        <v>12</v>
      </c>
      <c r="D1153" s="3" t="str">
        <f>TEXT(Table1[[#This Row],[Date]],"mmmm")</f>
        <v>مارس</v>
      </c>
      <c r="E1153" s="3" t="str">
        <f>TEXT(Table1[[#This Row],[Date]],"yyyy")</f>
        <v>2021</v>
      </c>
      <c r="F1153" s="3" t="s">
        <v>8</v>
      </c>
      <c r="I1153" s="3" t="s">
        <v>96</v>
      </c>
      <c r="J1153" s="3">
        <f>IFERROR(VLOOKUP(Table1[[#This Row],[FoamType]],$CB$1:$CC$25,2,FALSE),0)</f>
        <v>200</v>
      </c>
      <c r="K1153" s="3">
        <v>30</v>
      </c>
      <c r="L1153" s="3">
        <v>10</v>
      </c>
      <c r="M1153" s="3">
        <v>4</v>
      </c>
      <c r="Q1153" s="15">
        <v>35</v>
      </c>
      <c r="R1153" s="3">
        <v>500</v>
      </c>
      <c r="S1153" s="3">
        <v>4.0999999999999996</v>
      </c>
      <c r="T1153" s="3">
        <f t="shared" si="155"/>
        <v>0.61499999999999999</v>
      </c>
      <c r="U1153" s="4">
        <f t="shared" si="156"/>
        <v>0.6</v>
      </c>
      <c r="X1153" s="4">
        <f>IFERROR(   Table1[[#This Row],[البلوكات /م3]]+Table1[[#This Row],[البواقى
 المنصرفه
/م3]]-Table1[[#This Row],[البواقى
/م3]],0)</f>
        <v>0</v>
      </c>
      <c r="Y1153" s="21">
        <f t="shared" si="157"/>
        <v>0</v>
      </c>
      <c r="AB1153" s="15"/>
      <c r="AD1153" s="9">
        <f>IFERROR((Table1[[#This Row],[إجمالى الإستهلاك
/م3]]-Table1[[#This Row],[الكمية 
المنتجة
/م3
 ]]),0)</f>
        <v>-0.6</v>
      </c>
      <c r="AE1153" s="29">
        <f>IFERROR((Table1[[#This Row],[الهالك
/م3]]/Table1[[#This Row],[إجمالى الإستهلاك
/م3]]),0)</f>
        <v>0</v>
      </c>
      <c r="AG1153" s="5">
        <f>IFERROR((Table1[[#This Row],[عدد
البلوكات]]*0.12),"")</f>
        <v>0</v>
      </c>
      <c r="AH115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2.5</v>
      </c>
      <c r="AJ1153" s="59">
        <f>IFERROR(Table1[[#This Row],[Plan Hour]]/Table1[[#This Row],[ساعات
العمل
الفعلية]],0)</f>
        <v>0</v>
      </c>
      <c r="AK1153" s="1">
        <f>IFERROR((Table1[[#This Row],[الكمية 
الفعلية
/م3]]-Table1[[#This Row],[الكمية 
المنتجة
/م3
 ]]),"")</f>
        <v>1.5000000000000013E-2</v>
      </c>
      <c r="AU1153" s="18"/>
      <c r="AV1153" s="18"/>
      <c r="AW1153" s="1"/>
      <c r="AX1153" s="1"/>
      <c r="AY1153" s="1"/>
      <c r="AZ1153" s="1"/>
      <c r="BA1153" s="1"/>
      <c r="BB1153" s="1" t="e">
        <f t="shared" si="158"/>
        <v>#DIV/0!</v>
      </c>
      <c r="BC1153" s="1"/>
      <c r="BD1153" s="1" t="e">
        <f t="shared" si="151"/>
        <v>#DIV/0!</v>
      </c>
      <c r="BE1153" s="1"/>
      <c r="BF1153" s="33">
        <f t="shared" si="159"/>
        <v>0</v>
      </c>
      <c r="BG1153" s="11" t="e">
        <f t="shared" si="154"/>
        <v>#DIV/0!</v>
      </c>
      <c r="CB1153"/>
      <c r="CC1153"/>
      <c r="CD1153"/>
      <c r="CE1153" s="83"/>
      <c r="CF1153"/>
      <c r="CG1153"/>
      <c r="CH1153"/>
      <c r="CI1153"/>
      <c r="CJ1153"/>
      <c r="CK1153"/>
      <c r="CL1153"/>
      <c r="CM1153"/>
      <c r="CN1153"/>
      <c r="CO1153"/>
      <c r="CP1153"/>
    </row>
    <row r="1154" spans="1:94" ht="22.5" customHeight="1">
      <c r="A1154" s="22">
        <v>44271</v>
      </c>
      <c r="B1154" s="3" t="str">
        <f>TEXT(Table1[[#This Row],[Date]],"dddd")</f>
        <v>الثلاثاء</v>
      </c>
      <c r="C1154" s="3">
        <f>WEEKNUM(Table1[[#This Row],[Date]],16)</f>
        <v>12</v>
      </c>
      <c r="D1154" s="3" t="str">
        <f>TEXT(Table1[[#This Row],[Date]],"mmmm")</f>
        <v>مارس</v>
      </c>
      <c r="E1154" s="3" t="str">
        <f>TEXT(Table1[[#This Row],[Date]],"yyyy")</f>
        <v>2021</v>
      </c>
      <c r="F1154" s="3" t="s">
        <v>8</v>
      </c>
      <c r="G1154" s="3">
        <v>1037</v>
      </c>
      <c r="I1154" s="3" t="s">
        <v>255</v>
      </c>
      <c r="J1154" s="3">
        <f>IFERROR(VLOOKUP(Table1[[#This Row],[FoamType]],$CB$1:$CC$25,2,FALSE),0)</f>
        <v>3.6</v>
      </c>
      <c r="K1154" s="3">
        <v>40</v>
      </c>
      <c r="L1154" s="3">
        <v>30</v>
      </c>
      <c r="M1154" s="3">
        <v>25</v>
      </c>
      <c r="Q1154" s="15" t="s">
        <v>42</v>
      </c>
      <c r="R1154" s="3">
        <v>26</v>
      </c>
      <c r="S1154" s="3">
        <v>25</v>
      </c>
      <c r="T1154" s="3">
        <f t="shared" si="155"/>
        <v>0.78</v>
      </c>
      <c r="U1154" s="4">
        <f t="shared" si="156"/>
        <v>0.78</v>
      </c>
      <c r="X1154" s="4">
        <f>IFERROR(   Table1[[#This Row],[البلوكات /م3]]+Table1[[#This Row],[البواقى
 المنصرفه
/م3]]-Table1[[#This Row],[البواقى
/م3]],0)</f>
        <v>3.6</v>
      </c>
      <c r="Y1154" s="21">
        <f t="shared" si="157"/>
        <v>0</v>
      </c>
      <c r="AA1154" s="12">
        <v>3.6</v>
      </c>
      <c r="AB1154" s="15">
        <v>35</v>
      </c>
      <c r="AC1154" s="20">
        <v>0</v>
      </c>
      <c r="AD1154" s="9">
        <f>IFERROR((Table1[[#This Row],[إجمالى الإستهلاك
/م3]]-Table1[[#This Row],[الكمية 
المنتجة
/م3
 ]]),0)</f>
        <v>2.8200000000000003</v>
      </c>
      <c r="AE1154" s="29">
        <f>IFERROR((Table1[[#This Row],[الهالك
/م3]]/Table1[[#This Row],[إجمالى الإستهلاك
/م3]]),0)</f>
        <v>0.78333333333333344</v>
      </c>
      <c r="AG1154" s="5">
        <f>IFERROR((Table1[[#This Row],[عدد
البلوكات]]*0.12),"")</f>
        <v>0</v>
      </c>
      <c r="AH115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0.21666666666666667</v>
      </c>
      <c r="AJ1154" s="59">
        <f>IFERROR(Table1[[#This Row],[Plan Hour]]/Table1[[#This Row],[ساعات
العمل
الفعلية]],0)</f>
        <v>0</v>
      </c>
      <c r="AK1154" s="1">
        <f>IFERROR((Table1[[#This Row],[الكمية 
الفعلية
/م3]]-Table1[[#This Row],[الكمية 
المنتجة
/م3
 ]]),"")</f>
        <v>0</v>
      </c>
      <c r="AU1154" s="18"/>
      <c r="AV1154" s="18"/>
      <c r="AW1154" s="1"/>
      <c r="AX1154" s="1"/>
      <c r="AY1154" s="1"/>
      <c r="AZ1154" s="1"/>
      <c r="BA1154" s="1"/>
      <c r="BB1154" s="1" t="e">
        <f t="shared" si="158"/>
        <v>#DIV/0!</v>
      </c>
      <c r="BC1154" s="1"/>
      <c r="BD1154" s="1" t="e">
        <f t="shared" si="151"/>
        <v>#DIV/0!</v>
      </c>
      <c r="BE1154" s="1"/>
      <c r="BF1154" s="33">
        <f t="shared" si="159"/>
        <v>0</v>
      </c>
      <c r="BG1154" s="11" t="e">
        <f t="shared" si="154"/>
        <v>#DIV/0!</v>
      </c>
      <c r="CB1154"/>
      <c r="CC1154"/>
      <c r="CD1154"/>
      <c r="CE1154" s="83"/>
      <c r="CF1154"/>
      <c r="CG1154"/>
      <c r="CH1154"/>
      <c r="CI1154"/>
      <c r="CJ1154"/>
      <c r="CK1154"/>
      <c r="CL1154"/>
      <c r="CM1154"/>
      <c r="CN1154"/>
      <c r="CO1154"/>
      <c r="CP1154"/>
    </row>
    <row r="1155" spans="1:94" ht="22.5" customHeight="1">
      <c r="A1155" s="22">
        <v>44271</v>
      </c>
      <c r="B1155" s="3" t="str">
        <f>TEXT(Table1[[#This Row],[Date]],"dddd")</f>
        <v>الثلاثاء</v>
      </c>
      <c r="C1155" s="3">
        <f>WEEKNUM(Table1[[#This Row],[Date]],16)</f>
        <v>12</v>
      </c>
      <c r="D1155" s="3" t="str">
        <f>TEXT(Table1[[#This Row],[Date]],"mmmm")</f>
        <v>مارس</v>
      </c>
      <c r="E1155" s="3" t="str">
        <f>TEXT(Table1[[#This Row],[Date]],"yyyy")</f>
        <v>2021</v>
      </c>
      <c r="F1155" s="3" t="s">
        <v>8</v>
      </c>
      <c r="G1155" s="3">
        <v>1210</v>
      </c>
      <c r="I1155" s="3" t="s">
        <v>92</v>
      </c>
      <c r="J1155" s="3">
        <f>IFERROR(VLOOKUP(Table1[[#This Row],[FoamType]],$CB$1:$CC$25,2,FALSE),0)</f>
        <v>0.6</v>
      </c>
      <c r="K1155" s="3">
        <v>30</v>
      </c>
      <c r="L1155" s="3">
        <v>23</v>
      </c>
      <c r="M1155" s="3">
        <v>18</v>
      </c>
      <c r="Q1155" s="15">
        <v>8</v>
      </c>
      <c r="R1155" s="3">
        <v>355</v>
      </c>
      <c r="S1155" s="3">
        <v>18</v>
      </c>
      <c r="T1155" s="3">
        <f t="shared" si="155"/>
        <v>4.4090999999999996</v>
      </c>
      <c r="U1155" s="4">
        <f t="shared" si="156"/>
        <v>4.4090999999999996</v>
      </c>
      <c r="W1155" s="4">
        <v>6</v>
      </c>
      <c r="X1155" s="4">
        <f>IFERROR(   Table1[[#This Row],[البلوكات /م3]]+Table1[[#This Row],[البواقى
 المنصرفه
/م3]]-Table1[[#This Row],[البواقى
/م3]],0)</f>
        <v>15.090000000000002</v>
      </c>
      <c r="Y1155" s="21">
        <f t="shared" si="157"/>
        <v>14.64</v>
      </c>
      <c r="Z1155" s="3">
        <v>2</v>
      </c>
      <c r="AA1155" s="12">
        <v>6.8</v>
      </c>
      <c r="AB1155" s="15">
        <v>8</v>
      </c>
      <c r="AC1155" s="20">
        <v>6.35</v>
      </c>
      <c r="AD1155" s="9">
        <f>IFERROR((Table1[[#This Row],[إجمالى الإستهلاك
/م3]]-Table1[[#This Row],[الكمية 
المنتجة
/م3
 ]]),0)</f>
        <v>10.680900000000001</v>
      </c>
      <c r="AE1155" s="29">
        <f>IFERROR((Table1[[#This Row],[الهالك
/م3]]/Table1[[#This Row],[إجمالى الإستهلاك
/م3]]),0)</f>
        <v>0.70781312127236584</v>
      </c>
      <c r="AG1155" s="5">
        <f>IFERROR((Table1[[#This Row],[عدد
البلوكات]]*0.12),"")</f>
        <v>0.24</v>
      </c>
      <c r="AH115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7.3484999999999996</v>
      </c>
      <c r="AJ1155" s="59">
        <f>IFERROR(Table1[[#This Row],[Plan Hour]]/Table1[[#This Row],[ساعات
العمل
الفعلية]],0)</f>
        <v>0</v>
      </c>
      <c r="AK1155" s="1">
        <f>IFERROR((Table1[[#This Row],[الكمية 
الفعلية
/م3]]-Table1[[#This Row],[الكمية 
المنتجة
/م3
 ]]),"")</f>
        <v>0</v>
      </c>
      <c r="AU1155" s="18"/>
      <c r="AV1155" s="18"/>
      <c r="AW1155" s="1"/>
      <c r="AX1155" s="1"/>
      <c r="AY1155" s="1"/>
      <c r="AZ1155" s="1"/>
      <c r="BA1155" s="1"/>
      <c r="BB1155" s="1" t="e">
        <f t="shared" si="158"/>
        <v>#DIV/0!</v>
      </c>
      <c r="BC1155" s="1"/>
      <c r="BD1155" s="1" t="e">
        <f t="shared" si="151"/>
        <v>#DIV/0!</v>
      </c>
      <c r="BE1155" s="1"/>
      <c r="BF1155" s="33">
        <f t="shared" si="159"/>
        <v>0</v>
      </c>
      <c r="BG1155" s="11" t="e">
        <f t="shared" si="154"/>
        <v>#DIV/0!</v>
      </c>
      <c r="CB1155"/>
      <c r="CC1155"/>
      <c r="CD1155"/>
      <c r="CE1155" s="83"/>
      <c r="CF1155"/>
      <c r="CG1155"/>
      <c r="CH1155"/>
      <c r="CI1155"/>
      <c r="CJ1155"/>
      <c r="CK1155"/>
      <c r="CL1155"/>
      <c r="CM1155"/>
      <c r="CN1155"/>
      <c r="CO1155"/>
      <c r="CP1155"/>
    </row>
    <row r="1156" spans="1:94" ht="22.5" customHeight="1">
      <c r="A1156" s="22">
        <v>44271</v>
      </c>
      <c r="B1156" s="3" t="str">
        <f>TEXT(Table1[[#This Row],[Date]],"dddd")</f>
        <v>الثلاثاء</v>
      </c>
      <c r="C1156" s="3">
        <f>WEEKNUM(Table1[[#This Row],[Date]],16)</f>
        <v>12</v>
      </c>
      <c r="D1156" s="3" t="str">
        <f>TEXT(Table1[[#This Row],[Date]],"mmmm")</f>
        <v>مارس</v>
      </c>
      <c r="E1156" s="3" t="str">
        <f>TEXT(Table1[[#This Row],[Date]],"yyyy")</f>
        <v>2021</v>
      </c>
      <c r="F1156" s="3" t="s">
        <v>8</v>
      </c>
      <c r="G1156" s="3">
        <v>983</v>
      </c>
      <c r="H1156" s="5" t="s">
        <v>69</v>
      </c>
      <c r="I1156" s="3" t="s">
        <v>92</v>
      </c>
      <c r="J1156" s="3">
        <f>IFERROR(VLOOKUP(Table1[[#This Row],[FoamType]],$CB$1:$CC$25,2,FALSE),0)</f>
        <v>0.6</v>
      </c>
      <c r="K1156" s="3">
        <v>13.5</v>
      </c>
      <c r="L1156" s="3">
        <v>5</v>
      </c>
      <c r="M1156" s="3">
        <v>4</v>
      </c>
      <c r="Q1156" s="15" t="s">
        <v>40</v>
      </c>
      <c r="R1156" s="3">
        <v>28800</v>
      </c>
      <c r="S1156" s="3">
        <v>4.0999999999999996</v>
      </c>
      <c r="T1156" s="3">
        <f t="shared" si="155"/>
        <v>7.9703999999999988</v>
      </c>
      <c r="U1156" s="4">
        <f t="shared" si="156"/>
        <v>7.7759999999999998</v>
      </c>
      <c r="W1156" s="4">
        <v>8</v>
      </c>
      <c r="X1156" s="4">
        <f>IFERROR(   Table1[[#This Row],[البلوكات /م3]]+Table1[[#This Row],[البواقى
 المنصرفه
/م3]]-Table1[[#This Row],[البواقى
/م3]],0)</f>
        <v>7.32</v>
      </c>
      <c r="Y1156" s="21">
        <f t="shared" si="157"/>
        <v>7.32</v>
      </c>
      <c r="Z1156" s="3">
        <v>1</v>
      </c>
      <c r="AB1156" s="15"/>
      <c r="AD1156" s="9">
        <f>IFERROR((Table1[[#This Row],[إجمالى الإستهلاك
/م3]]-Table1[[#This Row],[الكمية 
المنتجة
/م3
 ]]),0)</f>
        <v>-0.45599999999999952</v>
      </c>
      <c r="AE1156" s="29">
        <f>IFERROR((Table1[[#This Row],[الهالك
/م3]]/Table1[[#This Row],[إجمالى الإستهلاك
/م3]]),0)</f>
        <v>-6.2295081967213048E-2</v>
      </c>
      <c r="AG1156" s="5">
        <f>IFERROR((Table1[[#This Row],[عدد
البلوكات]]*0.12),"")</f>
        <v>0.12</v>
      </c>
      <c r="AH115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12.96</v>
      </c>
      <c r="AJ1156" s="59">
        <f>IFERROR(Table1[[#This Row],[Plan Hour]]/Table1[[#This Row],[ساعات
العمل
الفعلية]],0)</f>
        <v>0</v>
      </c>
      <c r="AK1156" s="1">
        <f>IFERROR((Table1[[#This Row],[الكمية 
الفعلية
/م3]]-Table1[[#This Row],[الكمية 
المنتجة
/م3
 ]]),"")</f>
        <v>0.19439999999999902</v>
      </c>
      <c r="AU1156" s="18"/>
      <c r="AV1156" s="18"/>
      <c r="AW1156" s="1"/>
      <c r="AX1156" s="1"/>
      <c r="AY1156" s="1"/>
      <c r="AZ1156" s="1"/>
      <c r="BA1156" s="1"/>
      <c r="BB1156" s="1" t="e">
        <f t="shared" si="158"/>
        <v>#DIV/0!</v>
      </c>
      <c r="BC1156" s="1"/>
      <c r="BD1156" s="1" t="e">
        <f t="shared" ref="BD1156:BD1219" si="160">(7.32-(BE1156*BC1156))/BE1156</f>
        <v>#DIV/0!</v>
      </c>
      <c r="BE1156" s="1"/>
      <c r="BF1156" s="33">
        <f t="shared" si="159"/>
        <v>0</v>
      </c>
      <c r="BG1156" s="11" t="e">
        <f t="shared" si="154"/>
        <v>#DIV/0!</v>
      </c>
      <c r="CB1156"/>
      <c r="CC1156"/>
      <c r="CD1156"/>
      <c r="CE1156" s="83"/>
      <c r="CF1156"/>
      <c r="CG1156"/>
      <c r="CH1156"/>
      <c r="CI1156"/>
      <c r="CJ1156"/>
      <c r="CK1156"/>
      <c r="CL1156"/>
      <c r="CM1156"/>
      <c r="CN1156"/>
      <c r="CO1156"/>
      <c r="CP1156"/>
    </row>
    <row r="1157" spans="1:94" ht="22.5" customHeight="1">
      <c r="A1157" s="22">
        <v>44271</v>
      </c>
      <c r="B1157" s="3" t="str">
        <f>TEXT(Table1[[#This Row],[Date]],"dddd")</f>
        <v>الثلاثاء</v>
      </c>
      <c r="C1157" s="3">
        <f>WEEKNUM(Table1[[#This Row],[Date]],16)</f>
        <v>12</v>
      </c>
      <c r="D1157" s="3" t="str">
        <f>TEXT(Table1[[#This Row],[Date]],"mmmm")</f>
        <v>مارس</v>
      </c>
      <c r="E1157" s="3" t="str">
        <f>TEXT(Table1[[#This Row],[Date]],"yyyy")</f>
        <v>2021</v>
      </c>
      <c r="F1157" s="3" t="s">
        <v>8</v>
      </c>
      <c r="G1157" s="3">
        <v>1108</v>
      </c>
      <c r="I1157" s="3" t="s">
        <v>92</v>
      </c>
      <c r="J1157" s="3">
        <f>IFERROR(VLOOKUP(Table1[[#This Row],[FoamType]],$CB$1:$CC$25,2,FALSE),0)</f>
        <v>0.6</v>
      </c>
      <c r="K1157" s="3">
        <v>10</v>
      </c>
      <c r="L1157" s="3">
        <v>8</v>
      </c>
      <c r="M1157" s="3">
        <v>4</v>
      </c>
      <c r="Q1157" s="15">
        <v>35</v>
      </c>
      <c r="R1157" s="3">
        <v>12500</v>
      </c>
      <c r="S1157" s="3">
        <v>4.0999999999999996</v>
      </c>
      <c r="T1157" s="3">
        <f t="shared" si="155"/>
        <v>4.0999999999999996</v>
      </c>
      <c r="U1157" s="4">
        <v>4</v>
      </c>
      <c r="X1157" s="4">
        <f>IFERROR(   Table1[[#This Row],[البلوكات /م3]]+Table1[[#This Row],[البواقى
 المنصرفه
/م3]]-Table1[[#This Row],[البواقى
/م3]],0)</f>
        <v>4</v>
      </c>
      <c r="Y1157" s="21">
        <f t="shared" si="157"/>
        <v>0</v>
      </c>
      <c r="AA1157" s="12">
        <v>4</v>
      </c>
      <c r="AB1157" s="15">
        <v>35</v>
      </c>
      <c r="AC1157" s="20">
        <v>0</v>
      </c>
      <c r="AD1157" s="9">
        <f>IFERROR((Table1[[#This Row],[إجمالى الإستهلاك
/م3]]-Table1[[#This Row],[الكمية 
المنتجة
/م3
 ]]),0)</f>
        <v>0</v>
      </c>
      <c r="AE1157" s="29">
        <f>IFERROR((Table1[[#This Row],[الهالك
/م3]]/Table1[[#This Row],[إجمالى الإستهلاك
/م3]]),0)</f>
        <v>0</v>
      </c>
      <c r="AG1157" s="5">
        <f>IFERROR((Table1[[#This Row],[عدد
البلوكات]]*0.12),"")</f>
        <v>0</v>
      </c>
      <c r="AH115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6.666666666666667</v>
      </c>
      <c r="AJ1157" s="59">
        <f>IFERROR(Table1[[#This Row],[Plan Hour]]/Table1[[#This Row],[ساعات
العمل
الفعلية]],0)</f>
        <v>0</v>
      </c>
      <c r="AK1157" s="1">
        <f>IFERROR((Table1[[#This Row],[الكمية 
الفعلية
/م3]]-Table1[[#This Row],[الكمية 
المنتجة
/م3
 ]]),"")</f>
        <v>9.9999999999999645E-2</v>
      </c>
      <c r="AU1157" s="18"/>
      <c r="AV1157" s="18"/>
      <c r="AW1157" s="1"/>
      <c r="AX1157" s="1"/>
      <c r="AY1157" s="1"/>
      <c r="AZ1157" s="1"/>
      <c r="BA1157" s="1"/>
      <c r="BB1157" s="1" t="e">
        <f t="shared" si="158"/>
        <v>#DIV/0!</v>
      </c>
      <c r="BC1157" s="1"/>
      <c r="BD1157" s="1" t="e">
        <f t="shared" si="160"/>
        <v>#DIV/0!</v>
      </c>
      <c r="BE1157" s="1"/>
      <c r="BF1157" s="33">
        <f t="shared" si="159"/>
        <v>0</v>
      </c>
      <c r="BG1157" s="11" t="e">
        <f t="shared" si="154"/>
        <v>#DIV/0!</v>
      </c>
      <c r="CB1157"/>
      <c r="CC1157"/>
      <c r="CD1157"/>
      <c r="CE1157" s="83"/>
      <c r="CF1157"/>
      <c r="CG1157"/>
      <c r="CH1157"/>
      <c r="CI1157"/>
      <c r="CJ1157"/>
      <c r="CK1157"/>
      <c r="CL1157"/>
      <c r="CM1157"/>
      <c r="CN1157"/>
      <c r="CO1157"/>
      <c r="CP1157"/>
    </row>
    <row r="1158" spans="1:94" ht="22.5" customHeight="1">
      <c r="A1158" s="22">
        <v>44271</v>
      </c>
      <c r="B1158" s="3" t="str">
        <f>TEXT(Table1[[#This Row],[Date]],"dddd")</f>
        <v>الثلاثاء</v>
      </c>
      <c r="C1158" s="3">
        <f>WEEKNUM(Table1[[#This Row],[Date]],16)</f>
        <v>12</v>
      </c>
      <c r="D1158" s="3" t="str">
        <f>TEXT(Table1[[#This Row],[Date]],"mmmm")</f>
        <v>مارس</v>
      </c>
      <c r="E1158" s="3" t="str">
        <f>TEXT(Table1[[#This Row],[Date]],"yyyy")</f>
        <v>2021</v>
      </c>
      <c r="F1158" s="3" t="s">
        <v>8</v>
      </c>
      <c r="G1158" s="3">
        <v>1263</v>
      </c>
      <c r="I1158" s="3" t="s">
        <v>92</v>
      </c>
      <c r="J1158" s="3">
        <f>IFERROR(VLOOKUP(Table1[[#This Row],[FoamType]],$CB$1:$CC$25,2,FALSE),0)</f>
        <v>0.6</v>
      </c>
      <c r="K1158" s="3">
        <v>26.5</v>
      </c>
      <c r="L1158" s="3">
        <v>20</v>
      </c>
      <c r="M1158" s="3">
        <v>8</v>
      </c>
      <c r="Q1158" s="15" t="s">
        <v>40</v>
      </c>
      <c r="R1158" s="3">
        <v>2358</v>
      </c>
      <c r="S1158" s="3">
        <v>8.1999999999999993</v>
      </c>
      <c r="T1158" s="3">
        <f t="shared" si="155"/>
        <v>10.247868</v>
      </c>
      <c r="U1158" s="4">
        <v>10</v>
      </c>
      <c r="X1158" s="4">
        <f>IFERROR(   Table1[[#This Row],[البلوكات /م3]]+Table1[[#This Row],[البواقى
 المنصرفه
/م3]]-Table1[[#This Row],[البواقى
/م3]],0)</f>
        <v>0</v>
      </c>
      <c r="Y1158" s="21">
        <f t="shared" si="157"/>
        <v>0</v>
      </c>
      <c r="AB1158" s="15"/>
      <c r="AD1158" s="9">
        <f>IFERROR((Table1[[#This Row],[إجمالى الإستهلاك
/م3]]-Table1[[#This Row],[الكمية 
المنتجة
/م3
 ]]),0)</f>
        <v>-10</v>
      </c>
      <c r="AE1158" s="29">
        <f>IFERROR((Table1[[#This Row],[الهالك
/م3]]/Table1[[#This Row],[إجمالى الإستهلاك
/م3]]),0)</f>
        <v>0</v>
      </c>
      <c r="AG1158" s="5">
        <f>IFERROR((Table1[[#This Row],[عدد
البلوكات]]*0.12),"")</f>
        <v>0</v>
      </c>
      <c r="AH115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16.666666666666668</v>
      </c>
      <c r="AJ1158" s="59">
        <f>IFERROR(Table1[[#This Row],[Plan Hour]]/Table1[[#This Row],[ساعات
العمل
الفعلية]],0)</f>
        <v>0</v>
      </c>
      <c r="AK1158" s="1">
        <f>IFERROR((Table1[[#This Row],[الكمية 
الفعلية
/م3]]-Table1[[#This Row],[الكمية 
المنتجة
/م3
 ]]),"")</f>
        <v>0.24786800000000042</v>
      </c>
      <c r="AU1158" s="18"/>
      <c r="AV1158" s="18"/>
      <c r="AW1158" s="1"/>
      <c r="AX1158" s="1"/>
      <c r="AY1158" s="1"/>
      <c r="AZ1158" s="1"/>
      <c r="BA1158" s="1"/>
      <c r="BB1158" s="1" t="e">
        <f t="shared" si="158"/>
        <v>#DIV/0!</v>
      </c>
      <c r="BC1158" s="1"/>
      <c r="BD1158" s="1" t="e">
        <f t="shared" si="160"/>
        <v>#DIV/0!</v>
      </c>
      <c r="BE1158" s="1"/>
      <c r="BF1158" s="33">
        <f t="shared" si="159"/>
        <v>0</v>
      </c>
      <c r="BG1158" s="11" t="e">
        <f t="shared" si="154"/>
        <v>#DIV/0!</v>
      </c>
      <c r="CB1158"/>
      <c r="CC1158"/>
      <c r="CD1158"/>
      <c r="CE1158" s="83"/>
      <c r="CF1158"/>
      <c r="CG1158"/>
      <c r="CH1158"/>
      <c r="CI1158"/>
      <c r="CJ1158"/>
      <c r="CK1158"/>
      <c r="CL1158"/>
      <c r="CM1158"/>
      <c r="CN1158"/>
      <c r="CO1158"/>
      <c r="CP1158"/>
    </row>
    <row r="1159" spans="1:94" ht="22.5" customHeight="1">
      <c r="A1159" s="22">
        <v>44271</v>
      </c>
      <c r="B1159" s="3" t="str">
        <f>TEXT(Table1[[#This Row],[Date]],"dddd")</f>
        <v>الثلاثاء</v>
      </c>
      <c r="C1159" s="3">
        <f>WEEKNUM(Table1[[#This Row],[Date]],16)</f>
        <v>12</v>
      </c>
      <c r="D1159" s="3" t="str">
        <f>TEXT(Table1[[#This Row],[Date]],"mmmm")</f>
        <v>مارس</v>
      </c>
      <c r="E1159" s="3" t="str">
        <f>TEXT(Table1[[#This Row],[Date]],"yyyy")</f>
        <v>2021</v>
      </c>
      <c r="F1159" s="3" t="s">
        <v>8</v>
      </c>
      <c r="G1159" s="3">
        <v>1058</v>
      </c>
      <c r="I1159" s="3" t="s">
        <v>92</v>
      </c>
      <c r="J1159" s="3">
        <f>IFERROR(VLOOKUP(Table1[[#This Row],[FoamType]],$CB$1:$CC$25,2,FALSE),0)</f>
        <v>0.6</v>
      </c>
      <c r="K1159" s="3">
        <v>62.5</v>
      </c>
      <c r="L1159" s="3">
        <v>5</v>
      </c>
      <c r="M1159" s="3">
        <v>3</v>
      </c>
      <c r="Q1159" s="15" t="s">
        <v>42</v>
      </c>
      <c r="R1159" s="3">
        <v>5685</v>
      </c>
      <c r="S1159" s="3">
        <v>3.1</v>
      </c>
      <c r="T1159" s="3">
        <f t="shared" si="155"/>
        <v>5.5073437500000004</v>
      </c>
      <c r="U1159" s="4">
        <v>5.33</v>
      </c>
      <c r="X1159" s="4">
        <f>IFERROR(   Table1[[#This Row],[البلوكات /م3]]+Table1[[#This Row],[البواقى
 المنصرفه
/م3]]-Table1[[#This Row],[البواقى
/م3]],0)</f>
        <v>5.33</v>
      </c>
      <c r="Y1159" s="21">
        <f t="shared" si="157"/>
        <v>0</v>
      </c>
      <c r="AA1159" s="12">
        <v>5.33</v>
      </c>
      <c r="AB1159" s="15">
        <v>35</v>
      </c>
      <c r="AC1159" s="20">
        <v>0</v>
      </c>
      <c r="AD1159" s="9">
        <f>IFERROR((Table1[[#This Row],[إجمالى الإستهلاك
/م3]]-Table1[[#This Row],[الكمية 
المنتجة
/م3
 ]]),0)</f>
        <v>0</v>
      </c>
      <c r="AE1159" s="29">
        <f>IFERROR((Table1[[#This Row],[الهالك
/م3]]/Table1[[#This Row],[إجمالى الإستهلاك
/م3]]),0)</f>
        <v>0</v>
      </c>
      <c r="AG1159" s="5">
        <f>IFERROR((Table1[[#This Row],[عدد
البلوكات]]*0.12),"")</f>
        <v>0</v>
      </c>
      <c r="AH115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8.8833333333333346</v>
      </c>
      <c r="AJ1159" s="59">
        <f>IFERROR(Table1[[#This Row],[Plan Hour]]/Table1[[#This Row],[ساعات
العمل
الفعلية]],0)</f>
        <v>0</v>
      </c>
      <c r="AK1159" s="1">
        <f>IFERROR((Table1[[#This Row],[الكمية 
الفعلية
/م3]]-Table1[[#This Row],[الكمية 
المنتجة
/م3
 ]]),"")</f>
        <v>0.17734375000000036</v>
      </c>
      <c r="AU1159" s="18"/>
      <c r="AV1159" s="18"/>
      <c r="AW1159" s="1"/>
      <c r="AX1159" s="1"/>
      <c r="AY1159" s="1"/>
      <c r="AZ1159" s="1"/>
      <c r="BA1159" s="1"/>
      <c r="BB1159" s="1" t="e">
        <f t="shared" si="158"/>
        <v>#DIV/0!</v>
      </c>
      <c r="BC1159" s="1"/>
      <c r="BD1159" s="1" t="e">
        <f t="shared" si="160"/>
        <v>#DIV/0!</v>
      </c>
      <c r="BE1159" s="1"/>
      <c r="BF1159" s="33">
        <f t="shared" si="159"/>
        <v>0</v>
      </c>
      <c r="BG1159" s="11" t="e">
        <f t="shared" si="154"/>
        <v>#DIV/0!</v>
      </c>
      <c r="CB1159"/>
      <c r="CC1159"/>
      <c r="CD1159"/>
      <c r="CE1159" s="83"/>
      <c r="CF1159"/>
      <c r="CG1159"/>
      <c r="CH1159"/>
      <c r="CI1159"/>
      <c r="CJ1159"/>
      <c r="CK1159"/>
      <c r="CL1159"/>
      <c r="CM1159"/>
      <c r="CN1159"/>
      <c r="CO1159"/>
      <c r="CP1159"/>
    </row>
    <row r="1160" spans="1:94" ht="22.5" customHeight="1">
      <c r="A1160" s="22">
        <v>44271</v>
      </c>
      <c r="B1160" s="3" t="str">
        <f>TEXT(Table1[[#This Row],[Date]],"dddd")</f>
        <v>الثلاثاء</v>
      </c>
      <c r="C1160" s="3">
        <f>WEEKNUM(Table1[[#This Row],[Date]],16)</f>
        <v>12</v>
      </c>
      <c r="D1160" s="3" t="str">
        <f>TEXT(Table1[[#This Row],[Date]],"mmmm")</f>
        <v>مارس</v>
      </c>
      <c r="E1160" s="3" t="str">
        <f>TEXT(Table1[[#This Row],[Date]],"yyyy")</f>
        <v>2021</v>
      </c>
      <c r="F1160" s="3" t="s">
        <v>8</v>
      </c>
      <c r="G1160" s="3">
        <v>1236</v>
      </c>
      <c r="I1160" s="3" t="s">
        <v>107</v>
      </c>
      <c r="J1160" s="3">
        <f>IFERROR(VLOOKUP(Table1[[#This Row],[FoamType]],$CB$1:$CC$25,2,FALSE),0)</f>
        <v>50</v>
      </c>
      <c r="K1160" s="3">
        <v>10</v>
      </c>
      <c r="L1160" s="3">
        <v>10</v>
      </c>
      <c r="M1160" s="3">
        <v>4</v>
      </c>
      <c r="Q1160" s="15">
        <v>25</v>
      </c>
      <c r="R1160" s="3">
        <v>1000</v>
      </c>
      <c r="S1160" s="3">
        <v>4.0999999999999996</v>
      </c>
      <c r="T1160" s="3">
        <f t="shared" ref="T1160" si="161">K1160*L1160*R1160*S1160/1000000</f>
        <v>0.40999999999999992</v>
      </c>
      <c r="U1160" s="4">
        <f t="shared" ref="U1160" si="162">K1160*L1160*M1160*R1160/1000000</f>
        <v>0.4</v>
      </c>
      <c r="X1160" s="4">
        <f>IFERROR(   Table1[[#This Row],[البلوكات /م3]]+Table1[[#This Row],[البواقى
 المنصرفه
/م3]]-Table1[[#This Row],[البواقى
/م3]],0)</f>
        <v>0.5</v>
      </c>
      <c r="Y1160" s="21">
        <f t="shared" si="157"/>
        <v>0</v>
      </c>
      <c r="AA1160" s="12">
        <v>0.5</v>
      </c>
      <c r="AB1160" s="15">
        <v>25</v>
      </c>
      <c r="AC1160" s="20">
        <v>0</v>
      </c>
      <c r="AD1160" s="9">
        <f>IFERROR((Table1[[#This Row],[إجمالى الإستهلاك
/م3]]-Table1[[#This Row],[الكمية 
المنتجة
/م3
 ]]),0)</f>
        <v>9.9999999999999978E-2</v>
      </c>
      <c r="AE1160" s="29">
        <f>IFERROR((Table1[[#This Row],[الهالك
/م3]]/Table1[[#This Row],[إجمالى الإستهلاك
/م3]]),0)</f>
        <v>0.19999999999999996</v>
      </c>
      <c r="AG1160" s="5">
        <f>IFERROR((Table1[[#This Row],[عدد
البلوكات]]*0.12),"")</f>
        <v>0</v>
      </c>
      <c r="AH116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20</v>
      </c>
      <c r="AJ1160" s="59">
        <f>IFERROR(Table1[[#This Row],[Plan Hour]]/Table1[[#This Row],[ساعات
العمل
الفعلية]],0)</f>
        <v>0</v>
      </c>
      <c r="AK1160" s="1">
        <f>IFERROR((Table1[[#This Row],[الكمية 
الفعلية
/م3]]-Table1[[#This Row],[الكمية 
المنتجة
/م3
 ]]),"")</f>
        <v>9.9999999999998979E-3</v>
      </c>
      <c r="AU1160" s="18"/>
      <c r="AV1160" s="18"/>
      <c r="AW1160" s="1"/>
      <c r="AX1160" s="1"/>
      <c r="AY1160" s="1"/>
      <c r="AZ1160" s="1"/>
      <c r="BA1160" s="1"/>
      <c r="BB1160" s="1" t="e">
        <f t="shared" si="158"/>
        <v>#DIV/0!</v>
      </c>
      <c r="BC1160" s="1"/>
      <c r="BD1160" s="1" t="e">
        <f t="shared" si="160"/>
        <v>#DIV/0!</v>
      </c>
      <c r="BE1160" s="1"/>
      <c r="BF1160" s="33">
        <f t="shared" si="159"/>
        <v>0</v>
      </c>
      <c r="BG1160" s="11" t="e">
        <f t="shared" si="154"/>
        <v>#DIV/0!</v>
      </c>
      <c r="CB1160"/>
      <c r="CC1160"/>
      <c r="CD1160"/>
      <c r="CE1160" s="83"/>
      <c r="CF1160"/>
      <c r="CG1160"/>
      <c r="CH1160"/>
      <c r="CI1160"/>
      <c r="CJ1160"/>
      <c r="CK1160"/>
      <c r="CL1160"/>
      <c r="CM1160"/>
      <c r="CN1160"/>
      <c r="CO1160"/>
      <c r="CP1160"/>
    </row>
    <row r="1161" spans="1:94" ht="22.5" customHeight="1">
      <c r="A1161" s="22">
        <v>44271</v>
      </c>
      <c r="B1161" s="9" t="str">
        <f>TEXT(Table1[[#This Row],[Date]],"dddd")</f>
        <v>الثلاثاء</v>
      </c>
      <c r="C1161" s="9">
        <f>WEEKNUM(Table1[[#This Row],[Date]],16)</f>
        <v>12</v>
      </c>
      <c r="D1161" s="9" t="str">
        <f>TEXT(Table1[[#This Row],[Date]],"mmmm")</f>
        <v>مارس</v>
      </c>
      <c r="E1161" s="9" t="str">
        <f>TEXT(Table1[[#This Row],[Date]],"yyyy")</f>
        <v>2021</v>
      </c>
      <c r="F1161" s="9" t="s">
        <v>9</v>
      </c>
      <c r="G1161" s="9">
        <v>1265</v>
      </c>
      <c r="H1161" s="9"/>
      <c r="I1161" s="9" t="s">
        <v>86</v>
      </c>
      <c r="J1161" s="3">
        <f>IFERROR(VLOOKUP(Table1[[#This Row],[FoamType]],$CB$1:$CC$25,2,FALSE),0)</f>
        <v>3</v>
      </c>
      <c r="K1161" s="9">
        <v>200</v>
      </c>
      <c r="L1161" s="9">
        <v>100</v>
      </c>
      <c r="M1161" s="9">
        <v>1</v>
      </c>
      <c r="N1161" s="9"/>
      <c r="O1161" s="9"/>
      <c r="P1161" s="9"/>
      <c r="Q1161" s="9">
        <v>15</v>
      </c>
      <c r="R1161" s="9">
        <v>180</v>
      </c>
      <c r="S1161" s="9">
        <v>1.1000000000000001</v>
      </c>
      <c r="T1161" s="9">
        <f t="shared" si="155"/>
        <v>3.9600000000000004</v>
      </c>
      <c r="U1161" s="9">
        <f t="shared" si="156"/>
        <v>3.6</v>
      </c>
      <c r="V1161" s="9"/>
      <c r="W1161" s="9" t="s">
        <v>6</v>
      </c>
      <c r="X1161" s="9">
        <f>IFERROR(   Table1[[#This Row],[البلوكات /م3]]+Table1[[#This Row],[البواقى
 المنصرفه
/م3]]-Table1[[#This Row],[البواقى
/م3]],0)</f>
        <v>5.04</v>
      </c>
      <c r="Y1161" s="9">
        <f t="shared" si="157"/>
        <v>7.32</v>
      </c>
      <c r="Z1161" s="9">
        <v>1</v>
      </c>
      <c r="AA1161" s="9">
        <v>2.6</v>
      </c>
      <c r="AB1161" s="9" t="s">
        <v>6</v>
      </c>
      <c r="AC1161" s="9">
        <v>4.88</v>
      </c>
      <c r="AD1161" s="9">
        <f>IFERROR((Table1[[#This Row],[إجمالى الإستهلاك
/م3]]-Table1[[#This Row],[الكمية 
المنتجة
/م3
 ]]),0)</f>
        <v>1.44</v>
      </c>
      <c r="AE1161" s="29">
        <f>IFERROR((Table1[[#This Row],[الهالك
/م3]]/Table1[[#This Row],[إجمالى الإستهلاك
/م3]]),0)</f>
        <v>0.2857142857142857</v>
      </c>
      <c r="AF1161" s="9">
        <v>13</v>
      </c>
      <c r="AG1161" s="9">
        <f>IFERROR((Table1[[#This Row],[عدد
البلوكات]]*0.12),"")</f>
        <v>0.12</v>
      </c>
      <c r="AH1161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</v>
      </c>
      <c r="AI1161" s="9">
        <v>77</v>
      </c>
      <c r="AJ1161" s="60">
        <f>IFERROR(Table1[[#This Row],[Plan Hour]]/Table1[[#This Row],[ساعات
العمل
الفعلية]],0)</f>
        <v>1.5584415584415584E-2</v>
      </c>
      <c r="AK1161" s="9">
        <f>IFERROR((Table1[[#This Row],[الكمية 
الفعلية
/م3]]-Table1[[#This Row],[الكمية 
المنتجة
/م3
 ]]),"")</f>
        <v>0.36000000000000032</v>
      </c>
      <c r="AL1161" s="9">
        <v>2.5</v>
      </c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 t="e">
        <f t="shared" si="158"/>
        <v>#DIV/0!</v>
      </c>
      <c r="BC1161" s="9"/>
      <c r="BD1161" s="9" t="e">
        <f t="shared" si="160"/>
        <v>#DIV/0!</v>
      </c>
      <c r="BE1161" s="9"/>
      <c r="BF1161" s="9">
        <f t="shared" si="159"/>
        <v>0</v>
      </c>
      <c r="BG1161" s="9" t="e">
        <f t="shared" si="154"/>
        <v>#DIV/0!</v>
      </c>
      <c r="CB1161"/>
      <c r="CC1161"/>
      <c r="CD1161"/>
      <c r="CE1161" s="83"/>
      <c r="CF1161"/>
      <c r="CG1161"/>
      <c r="CH1161"/>
      <c r="CI1161"/>
      <c r="CJ1161"/>
      <c r="CK1161"/>
      <c r="CL1161"/>
      <c r="CM1161"/>
      <c r="CN1161"/>
      <c r="CO1161"/>
      <c r="CP1161"/>
    </row>
    <row r="1162" spans="1:94" ht="22.5" customHeight="1">
      <c r="A1162" s="22">
        <v>44271</v>
      </c>
      <c r="B1162" s="3" t="str">
        <f>TEXT(Table1[[#This Row],[Date]],"dddd")</f>
        <v>الثلاثاء</v>
      </c>
      <c r="C1162" s="3">
        <f>WEEKNUM(Table1[[#This Row],[Date]],16)</f>
        <v>12</v>
      </c>
      <c r="D1162" s="3" t="str">
        <f>TEXT(Table1[[#This Row],[Date]],"mmmm")</f>
        <v>مارس</v>
      </c>
      <c r="E1162" s="3" t="str">
        <f>TEXT(Table1[[#This Row],[Date]],"yyyy")</f>
        <v>2021</v>
      </c>
      <c r="F1162" s="3" t="s">
        <v>9</v>
      </c>
      <c r="G1162" s="3">
        <v>1251</v>
      </c>
      <c r="I1162" s="3" t="s">
        <v>91</v>
      </c>
      <c r="J1162" s="3">
        <f>IFERROR(VLOOKUP(Table1[[#This Row],[FoamType]],$CB$1:$CC$25,2,FALSE),0)</f>
        <v>1</v>
      </c>
      <c r="K1162" s="3">
        <v>100</v>
      </c>
      <c r="L1162" s="3">
        <v>10</v>
      </c>
      <c r="M1162" s="3">
        <v>1</v>
      </c>
      <c r="Q1162" s="15">
        <v>25</v>
      </c>
      <c r="R1162" s="3">
        <v>5000</v>
      </c>
      <c r="S1162" s="3">
        <v>1.1000000000000001</v>
      </c>
      <c r="T1162" s="3">
        <f t="shared" si="155"/>
        <v>5.5</v>
      </c>
      <c r="U1162" s="4">
        <f t="shared" si="156"/>
        <v>5</v>
      </c>
      <c r="X1162" s="4">
        <f>IFERROR(   Table1[[#This Row],[البلوكات /م3]]+Table1[[#This Row],[البواقى
 المنصرفه
/م3]]-Table1[[#This Row],[البواقى
/م3]],0)</f>
        <v>6.5</v>
      </c>
      <c r="Y1162" s="21">
        <f t="shared" si="157"/>
        <v>0</v>
      </c>
      <c r="AA1162" s="12">
        <v>6.5</v>
      </c>
      <c r="AB1162" s="15">
        <v>25</v>
      </c>
      <c r="AC1162" s="20">
        <v>0</v>
      </c>
      <c r="AD1162" s="9">
        <f>IFERROR((Table1[[#This Row],[إجمالى الإستهلاك
/م3]]-Table1[[#This Row],[الكمية 
المنتجة
/م3
 ]]),0)</f>
        <v>1.5</v>
      </c>
      <c r="AE1162" s="29">
        <f>IFERROR((Table1[[#This Row],[الهالك
/م3]]/Table1[[#This Row],[إجمالى الإستهلاك
/م3]]),0)</f>
        <v>0.23076923076923078</v>
      </c>
      <c r="AG1162" s="5">
        <f>IFERROR((Table1[[#This Row],[عدد
البلوكات]]*0.12),"")</f>
        <v>0</v>
      </c>
      <c r="AH116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162" s="59">
        <f>IFERROR(Table1[[#This Row],[Plan Hour]]/Table1[[#This Row],[ساعات
العمل
الفعلية]],0)</f>
        <v>0</v>
      </c>
      <c r="AK1162" s="1">
        <f>IFERROR((Table1[[#This Row],[الكمية 
الفعلية
/م3]]-Table1[[#This Row],[الكمية 
المنتجة
/م3
 ]]),"")</f>
        <v>0.5</v>
      </c>
      <c r="AU1162" s="18"/>
      <c r="AV1162" s="18"/>
      <c r="AW1162" s="1"/>
      <c r="AX1162" s="1"/>
      <c r="AY1162" s="1"/>
      <c r="AZ1162" s="1"/>
      <c r="BA1162" s="1"/>
      <c r="BB1162" s="1" t="e">
        <f t="shared" si="158"/>
        <v>#DIV/0!</v>
      </c>
      <c r="BC1162" s="1"/>
      <c r="BD1162" s="1" t="e">
        <f t="shared" si="160"/>
        <v>#DIV/0!</v>
      </c>
      <c r="BE1162" s="1"/>
      <c r="BF1162" s="33">
        <f t="shared" si="159"/>
        <v>0</v>
      </c>
      <c r="BG1162" s="11" t="e">
        <f t="shared" si="154"/>
        <v>#DIV/0!</v>
      </c>
      <c r="CB1162"/>
      <c r="CC1162"/>
      <c r="CD1162"/>
      <c r="CE1162" s="83"/>
      <c r="CF1162"/>
      <c r="CG1162"/>
      <c r="CH1162"/>
      <c r="CI1162"/>
      <c r="CJ1162"/>
      <c r="CK1162"/>
      <c r="CL1162"/>
      <c r="CM1162"/>
      <c r="CN1162"/>
      <c r="CO1162"/>
      <c r="CP1162"/>
    </row>
    <row r="1163" spans="1:94" ht="22.5" customHeight="1">
      <c r="A1163" s="22">
        <v>44271</v>
      </c>
      <c r="B1163" s="3" t="str">
        <f>TEXT(Table1[[#This Row],[Date]],"dddd")</f>
        <v>الثلاثاء</v>
      </c>
      <c r="C1163" s="3">
        <f>WEEKNUM(Table1[[#This Row],[Date]],16)</f>
        <v>12</v>
      </c>
      <c r="D1163" s="3" t="str">
        <f>TEXT(Table1[[#This Row],[Date]],"mmmm")</f>
        <v>مارس</v>
      </c>
      <c r="E1163" s="3" t="str">
        <f>TEXT(Table1[[#This Row],[Date]],"yyyy")</f>
        <v>2021</v>
      </c>
      <c r="F1163" s="3" t="s">
        <v>9</v>
      </c>
      <c r="G1163" s="3">
        <v>734</v>
      </c>
      <c r="I1163" s="3" t="s">
        <v>92</v>
      </c>
      <c r="J1163" s="3">
        <f>IFERROR(VLOOKUP(Table1[[#This Row],[FoamType]],$CB$1:$CC$25,2,FALSE),0)</f>
        <v>0.6</v>
      </c>
      <c r="K1163" s="3">
        <v>25</v>
      </c>
      <c r="L1163" s="3">
        <v>7.5</v>
      </c>
      <c r="M1163" s="3">
        <v>1</v>
      </c>
      <c r="Q1163" s="15">
        <v>12</v>
      </c>
      <c r="R1163" s="3">
        <v>61250</v>
      </c>
      <c r="S1163" s="3">
        <v>1.1000000000000001</v>
      </c>
      <c r="T1163" s="3">
        <f t="shared" si="155"/>
        <v>12.632812500000002</v>
      </c>
      <c r="U1163" s="4">
        <f t="shared" si="156"/>
        <v>11.484375</v>
      </c>
      <c r="W1163" s="4">
        <v>12</v>
      </c>
      <c r="X1163" s="4">
        <f>IFERROR(   Table1[[#This Row],[البلوكات /م3]]+Table1[[#This Row],[البواقى
 المنصرفه
/م3]]-Table1[[#This Row],[البواقى
/م3]],0)</f>
        <v>32.68</v>
      </c>
      <c r="Y1163" s="21">
        <f t="shared" si="157"/>
        <v>29.28</v>
      </c>
      <c r="Z1163" s="3">
        <v>4</v>
      </c>
      <c r="AA1163" s="12">
        <v>3.4</v>
      </c>
      <c r="AB1163" s="15">
        <v>12</v>
      </c>
      <c r="AC1163" s="20">
        <v>0</v>
      </c>
      <c r="AD1163" s="9">
        <f>IFERROR((Table1[[#This Row],[إجمالى الإستهلاك
/م3]]-Table1[[#This Row],[الكمية 
المنتجة
/م3
 ]]),0)</f>
        <v>21.195625</v>
      </c>
      <c r="AE1163" s="29">
        <f>IFERROR((Table1[[#This Row],[الهالك
/م3]]/Table1[[#This Row],[إجمالى الإستهلاك
/م3]]),0)</f>
        <v>0.64858093635250913</v>
      </c>
      <c r="AG1163" s="5">
        <f>IFERROR((Table1[[#This Row],[عدد
البلوكات]]*0.12),"")</f>
        <v>0.48</v>
      </c>
      <c r="AH116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19.140625</v>
      </c>
      <c r="AJ1163" s="59">
        <f>IFERROR(Table1[[#This Row],[Plan Hour]]/Table1[[#This Row],[ساعات
العمل
الفعلية]],0)</f>
        <v>0</v>
      </c>
      <c r="AK1163" s="1">
        <f>IFERROR((Table1[[#This Row],[الكمية 
الفعلية
/م3]]-Table1[[#This Row],[الكمية 
المنتجة
/م3
 ]]),"")</f>
        <v>1.1484375000000018</v>
      </c>
      <c r="AU1163" s="18"/>
      <c r="AV1163" s="18"/>
      <c r="AW1163" s="1"/>
      <c r="AX1163" s="1"/>
      <c r="AY1163" s="1"/>
      <c r="AZ1163" s="1"/>
      <c r="BA1163" s="1"/>
      <c r="BB1163" s="1" t="e">
        <f t="shared" si="158"/>
        <v>#DIV/0!</v>
      </c>
      <c r="BC1163" s="1"/>
      <c r="BD1163" s="1" t="e">
        <f t="shared" si="160"/>
        <v>#DIV/0!</v>
      </c>
      <c r="BE1163" s="1"/>
      <c r="BF1163" s="33">
        <f t="shared" si="159"/>
        <v>0</v>
      </c>
      <c r="BG1163" s="11" t="e">
        <f t="shared" si="154"/>
        <v>#DIV/0!</v>
      </c>
      <c r="CB1163"/>
      <c r="CC1163"/>
      <c r="CD1163"/>
      <c r="CE1163" s="83"/>
      <c r="CF1163"/>
      <c r="CG1163"/>
      <c r="CH1163"/>
      <c r="CI1163"/>
      <c r="CJ1163"/>
      <c r="CK1163"/>
      <c r="CL1163"/>
      <c r="CM1163"/>
      <c r="CN1163"/>
      <c r="CO1163"/>
      <c r="CP1163"/>
    </row>
    <row r="1164" spans="1:94" ht="22.5" customHeight="1">
      <c r="A1164" s="22">
        <v>44271</v>
      </c>
      <c r="B1164" s="3" t="str">
        <f>TEXT(Table1[[#This Row],[Date]],"dddd")</f>
        <v>الثلاثاء</v>
      </c>
      <c r="C1164" s="3">
        <f>WEEKNUM(Table1[[#This Row],[Date]],16)</f>
        <v>12</v>
      </c>
      <c r="D1164" s="3" t="str">
        <f>TEXT(Table1[[#This Row],[Date]],"mmmm")</f>
        <v>مارس</v>
      </c>
      <c r="E1164" s="3" t="str">
        <f>TEXT(Table1[[#This Row],[Date]],"yyyy")</f>
        <v>2021</v>
      </c>
      <c r="F1164" s="3" t="s">
        <v>9</v>
      </c>
      <c r="G1164" s="3">
        <v>734</v>
      </c>
      <c r="I1164" s="3" t="s">
        <v>92</v>
      </c>
      <c r="J1164" s="3">
        <f>IFERROR(VLOOKUP(Table1[[#This Row],[FoamType]],$CB$1:$CC$25,2,FALSE),0)</f>
        <v>0.6</v>
      </c>
      <c r="K1164" s="3">
        <v>25</v>
      </c>
      <c r="L1164" s="3">
        <v>7.5</v>
      </c>
      <c r="M1164" s="3">
        <v>0.5</v>
      </c>
      <c r="Q1164" s="15">
        <v>12</v>
      </c>
      <c r="R1164" s="3">
        <v>24500</v>
      </c>
      <c r="S1164" s="3">
        <v>0.6</v>
      </c>
      <c r="T1164" s="3">
        <f t="shared" si="155"/>
        <v>2.7562500000000001</v>
      </c>
      <c r="U1164" s="4">
        <f t="shared" si="156"/>
        <v>2.296875</v>
      </c>
      <c r="X1164" s="4">
        <f>IFERROR(   Table1[[#This Row],[البلوكات /م3]]+Table1[[#This Row],[البواقى
 المنصرفه
/م3]]-Table1[[#This Row],[البواقى
/م3]],0)</f>
        <v>0</v>
      </c>
      <c r="Y1164" s="21">
        <f t="shared" si="157"/>
        <v>0</v>
      </c>
      <c r="AB1164" s="15"/>
      <c r="AD1164" s="9">
        <f>IFERROR((Table1[[#This Row],[إجمالى الإستهلاك
/م3]]-Table1[[#This Row],[الكمية 
المنتجة
/م3
 ]]),0)</f>
        <v>-2.296875</v>
      </c>
      <c r="AE1164" s="29">
        <f>IFERROR((Table1[[#This Row],[الهالك
/م3]]/Table1[[#This Row],[إجمالى الإستهلاك
/م3]]),0)</f>
        <v>0</v>
      </c>
      <c r="AG1164" s="5">
        <f>IFERROR((Table1[[#This Row],[عدد
البلوكات]]*0.12),"")</f>
        <v>0</v>
      </c>
      <c r="AH116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3.828125</v>
      </c>
      <c r="AJ1164" s="59">
        <f>IFERROR(Table1[[#This Row],[Plan Hour]]/Table1[[#This Row],[ساعات
العمل
الفعلية]],0)</f>
        <v>0</v>
      </c>
      <c r="AK1164" s="1">
        <f>IFERROR((Table1[[#This Row],[الكمية 
الفعلية
/م3]]-Table1[[#This Row],[الكمية 
المنتجة
/م3
 ]]),"")</f>
        <v>0.45937500000000009</v>
      </c>
      <c r="AU1164" s="18"/>
      <c r="AV1164" s="18"/>
      <c r="AW1164" s="1"/>
      <c r="AX1164" s="1"/>
      <c r="AY1164" s="1"/>
      <c r="AZ1164" s="1"/>
      <c r="BA1164" s="1"/>
      <c r="BB1164" s="1" t="e">
        <f t="shared" si="158"/>
        <v>#DIV/0!</v>
      </c>
      <c r="BC1164" s="1"/>
      <c r="BD1164" s="1" t="e">
        <f t="shared" si="160"/>
        <v>#DIV/0!</v>
      </c>
      <c r="BE1164" s="1"/>
      <c r="BF1164" s="33">
        <f t="shared" si="159"/>
        <v>0</v>
      </c>
      <c r="BG1164" s="11" t="e">
        <f t="shared" si="154"/>
        <v>#DIV/0!</v>
      </c>
      <c r="CB1164"/>
      <c r="CC1164"/>
      <c r="CD1164"/>
      <c r="CE1164" s="83"/>
      <c r="CF1164"/>
      <c r="CG1164"/>
      <c r="CH1164"/>
      <c r="CI1164"/>
      <c r="CJ1164"/>
      <c r="CK1164"/>
      <c r="CL1164"/>
      <c r="CM1164"/>
      <c r="CN1164"/>
      <c r="CO1164"/>
      <c r="CP1164"/>
    </row>
    <row r="1165" spans="1:94" ht="22.5" customHeight="1">
      <c r="A1165" s="22">
        <v>44271</v>
      </c>
      <c r="B1165" s="3" t="str">
        <f>TEXT(Table1[[#This Row],[Date]],"dddd")</f>
        <v>الثلاثاء</v>
      </c>
      <c r="C1165" s="3">
        <f>WEEKNUM(Table1[[#This Row],[Date]],16)</f>
        <v>12</v>
      </c>
      <c r="D1165" s="3" t="str">
        <f>TEXT(Table1[[#This Row],[Date]],"mmmm")</f>
        <v>مارس</v>
      </c>
      <c r="E1165" s="3" t="str">
        <f>TEXT(Table1[[#This Row],[Date]],"yyyy")</f>
        <v>2021</v>
      </c>
      <c r="F1165" s="3" t="s">
        <v>9</v>
      </c>
      <c r="G1165" s="3">
        <v>1236</v>
      </c>
      <c r="I1165" s="3" t="s">
        <v>107</v>
      </c>
      <c r="J1165" s="3">
        <f>IFERROR(VLOOKUP(Table1[[#This Row],[FoamType]],$CB$1:$CC$25,2,FALSE),0)</f>
        <v>50</v>
      </c>
      <c r="K1165" s="3">
        <v>10</v>
      </c>
      <c r="L1165" s="3">
        <v>10</v>
      </c>
      <c r="M1165" s="3">
        <v>4</v>
      </c>
      <c r="Q1165" s="15">
        <v>25</v>
      </c>
      <c r="R1165" s="3">
        <v>1000</v>
      </c>
      <c r="S1165" s="3">
        <v>4.0999999999999996</v>
      </c>
      <c r="T1165" s="3">
        <f t="shared" si="155"/>
        <v>0.40999999999999992</v>
      </c>
      <c r="U1165" s="4">
        <f t="shared" si="156"/>
        <v>0.4</v>
      </c>
      <c r="X1165" s="4">
        <f>IFERROR(   Table1[[#This Row],[البلوكات /م3]]+Table1[[#This Row],[البواقى
 المنصرفه
/م3]]-Table1[[#This Row],[البواقى
/م3]],0)</f>
        <v>1.08</v>
      </c>
      <c r="Y1165" s="21">
        <f t="shared" si="157"/>
        <v>0</v>
      </c>
      <c r="AA1165" s="12">
        <v>1.08</v>
      </c>
      <c r="AB1165" s="15">
        <v>25</v>
      </c>
      <c r="AC1165" s="20">
        <v>0</v>
      </c>
      <c r="AD1165" s="9">
        <f>IFERROR((Table1[[#This Row],[إجمالى الإستهلاك
/م3]]-Table1[[#This Row],[الكمية 
المنتجة
/م3
 ]]),0)</f>
        <v>0.68</v>
      </c>
      <c r="AE1165" s="29">
        <f>IFERROR((Table1[[#This Row],[الهالك
/م3]]/Table1[[#This Row],[إجمالى الإستهلاك
/م3]]),0)</f>
        <v>0.62962962962962965</v>
      </c>
      <c r="AG1165" s="5">
        <f>IFERROR((Table1[[#This Row],[عدد
البلوكات]]*0.12),"")</f>
        <v>0</v>
      </c>
      <c r="AH116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20</v>
      </c>
      <c r="AJ1165" s="59">
        <f>IFERROR(Table1[[#This Row],[Plan Hour]]/Table1[[#This Row],[ساعات
العمل
الفعلية]],0)</f>
        <v>0</v>
      </c>
      <c r="AK1165" s="1">
        <f>IFERROR((Table1[[#This Row],[الكمية 
الفعلية
/م3]]-Table1[[#This Row],[الكمية 
المنتجة
/م3
 ]]),"")</f>
        <v>9.9999999999998979E-3</v>
      </c>
      <c r="AU1165" s="18"/>
      <c r="AV1165" s="18"/>
      <c r="AW1165" s="1"/>
      <c r="AX1165" s="1"/>
      <c r="AY1165" s="1"/>
      <c r="AZ1165" s="1"/>
      <c r="BA1165" s="1"/>
      <c r="BB1165" s="1" t="e">
        <f t="shared" si="158"/>
        <v>#DIV/0!</v>
      </c>
      <c r="BC1165" s="1"/>
      <c r="BD1165" s="1" t="e">
        <f t="shared" si="160"/>
        <v>#DIV/0!</v>
      </c>
      <c r="BE1165" s="1"/>
      <c r="BF1165" s="33">
        <f t="shared" si="159"/>
        <v>0</v>
      </c>
      <c r="BG1165" s="11" t="e">
        <f t="shared" si="154"/>
        <v>#DIV/0!</v>
      </c>
      <c r="CB1165"/>
      <c r="CC1165"/>
      <c r="CD1165"/>
      <c r="CE1165" s="83"/>
      <c r="CF1165"/>
      <c r="CG1165"/>
      <c r="CH1165"/>
      <c r="CI1165"/>
      <c r="CJ1165"/>
      <c r="CK1165"/>
      <c r="CL1165"/>
      <c r="CM1165"/>
      <c r="CN1165"/>
      <c r="CO1165"/>
      <c r="CP1165"/>
    </row>
    <row r="1166" spans="1:94" ht="22.5" customHeight="1">
      <c r="A1166" s="22">
        <v>44271</v>
      </c>
      <c r="B1166" s="3" t="str">
        <f>TEXT(Table1[[#This Row],[Date]],"dddd")</f>
        <v>الثلاثاء</v>
      </c>
      <c r="C1166" s="3">
        <f>WEEKNUM(Table1[[#This Row],[Date]],16)</f>
        <v>12</v>
      </c>
      <c r="D1166" s="3" t="str">
        <f>TEXT(Table1[[#This Row],[Date]],"mmmm")</f>
        <v>مارس</v>
      </c>
      <c r="E1166" s="3" t="str">
        <f>TEXT(Table1[[#This Row],[Date]],"yyyy")</f>
        <v>2021</v>
      </c>
      <c r="F1166" s="3" t="s">
        <v>9</v>
      </c>
      <c r="G1166" s="3">
        <v>1236</v>
      </c>
      <c r="I1166" s="3" t="s">
        <v>107</v>
      </c>
      <c r="J1166" s="3">
        <f>IFERROR(VLOOKUP(Table1[[#This Row],[FoamType]],$CB$1:$CC$25,2,FALSE),0)</f>
        <v>50</v>
      </c>
      <c r="K1166" s="3">
        <v>20</v>
      </c>
      <c r="L1166" s="3">
        <v>20</v>
      </c>
      <c r="M1166" s="3">
        <v>4</v>
      </c>
      <c r="Q1166" s="15">
        <v>20</v>
      </c>
      <c r="R1166" s="3">
        <v>200</v>
      </c>
      <c r="S1166" s="3">
        <v>4.0999999999999996</v>
      </c>
      <c r="T1166" s="3">
        <f t="shared" si="155"/>
        <v>0.32800000000000001</v>
      </c>
      <c r="U1166" s="4">
        <f t="shared" si="156"/>
        <v>0.32</v>
      </c>
      <c r="X1166" s="4">
        <f>IFERROR(   Table1[[#This Row],[البلوكات /م3]]+Table1[[#This Row],[البواقى
 المنصرفه
/م3]]-Table1[[#This Row],[البواقى
/م3]],0)</f>
        <v>0</v>
      </c>
      <c r="Y1166" s="21">
        <f t="shared" si="157"/>
        <v>0</v>
      </c>
      <c r="AB1166" s="15"/>
      <c r="AD1166" s="9">
        <f>IFERROR((Table1[[#This Row],[إجمالى الإستهلاك
/م3]]-Table1[[#This Row],[الكمية 
المنتجة
/م3
 ]]),0)</f>
        <v>-0.32</v>
      </c>
      <c r="AE1166" s="29">
        <f>IFERROR((Table1[[#This Row],[الهالك
/م3]]/Table1[[#This Row],[إجمالى الإستهلاك
/م3]]),0)</f>
        <v>0</v>
      </c>
      <c r="AG1166" s="5">
        <f>IFERROR((Table1[[#This Row],[عدد
البلوكات]]*0.12),"")</f>
        <v>0</v>
      </c>
      <c r="AH116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166" s="59">
        <f>IFERROR(Table1[[#This Row],[Plan Hour]]/Table1[[#This Row],[ساعات
العمل
الفعلية]],0)</f>
        <v>0</v>
      </c>
      <c r="AK1166" s="1">
        <f>IFERROR((Table1[[#This Row],[الكمية 
الفعلية
/م3]]-Table1[[#This Row],[الكمية 
المنتجة
/م3
 ]]),"")</f>
        <v>8.0000000000000071E-3</v>
      </c>
      <c r="AU1166" s="18"/>
      <c r="AV1166" s="18"/>
      <c r="AW1166" s="1"/>
      <c r="AX1166" s="1"/>
      <c r="AY1166" s="1"/>
      <c r="AZ1166" s="1"/>
      <c r="BA1166" s="1"/>
      <c r="BB1166" s="1" t="e">
        <f t="shared" si="158"/>
        <v>#DIV/0!</v>
      </c>
      <c r="BC1166" s="1"/>
      <c r="BD1166" s="1" t="e">
        <f t="shared" si="160"/>
        <v>#DIV/0!</v>
      </c>
      <c r="BE1166" s="1"/>
      <c r="BF1166" s="33">
        <f t="shared" si="159"/>
        <v>0</v>
      </c>
      <c r="BG1166" s="11" t="e">
        <f t="shared" si="154"/>
        <v>#DIV/0!</v>
      </c>
      <c r="CB1166"/>
      <c r="CC1166"/>
      <c r="CD1166"/>
      <c r="CE1166" s="83"/>
      <c r="CF1166"/>
      <c r="CG1166"/>
      <c r="CH1166"/>
      <c r="CI1166"/>
      <c r="CJ1166"/>
      <c r="CK1166"/>
      <c r="CL1166"/>
      <c r="CM1166"/>
      <c r="CN1166"/>
      <c r="CO1166"/>
      <c r="CP1166"/>
    </row>
    <row r="1167" spans="1:94" ht="22.5" customHeight="1">
      <c r="A1167" s="22">
        <v>44272</v>
      </c>
      <c r="B1167" s="9" t="str">
        <f>TEXT(Table1[[#This Row],[Date]],"dddd")</f>
        <v>الأربعاء</v>
      </c>
      <c r="C1167" s="9">
        <f>WEEKNUM(Table1[[#This Row],[Date]],16)</f>
        <v>12</v>
      </c>
      <c r="D1167" s="9" t="str">
        <f>TEXT(Table1[[#This Row],[Date]],"mmmm")</f>
        <v>مارس</v>
      </c>
      <c r="E1167" s="9" t="str">
        <f>TEXT(Table1[[#This Row],[Date]],"yyyy")</f>
        <v>2021</v>
      </c>
      <c r="F1167" s="9" t="s">
        <v>8</v>
      </c>
      <c r="G1167" s="9">
        <v>1265</v>
      </c>
      <c r="H1167" s="9"/>
      <c r="I1167" s="9" t="s">
        <v>86</v>
      </c>
      <c r="J1167" s="3">
        <f>IFERROR(VLOOKUP(Table1[[#This Row],[FoamType]],$CB$1:$CC$25,2,FALSE),0)</f>
        <v>3</v>
      </c>
      <c r="K1167" s="9">
        <v>200</v>
      </c>
      <c r="L1167" s="9">
        <v>100</v>
      </c>
      <c r="M1167" s="9">
        <v>1</v>
      </c>
      <c r="N1167" s="9"/>
      <c r="O1167" s="9"/>
      <c r="P1167" s="9"/>
      <c r="Q1167" s="9">
        <v>15</v>
      </c>
      <c r="R1167" s="9">
        <v>20</v>
      </c>
      <c r="S1167" s="9">
        <v>1.1000000000000001</v>
      </c>
      <c r="T1167" s="9">
        <f t="shared" si="155"/>
        <v>0.44000000000000006</v>
      </c>
      <c r="U1167" s="9">
        <f t="shared" si="156"/>
        <v>0.4</v>
      </c>
      <c r="V1167" s="9"/>
      <c r="W1167" s="9"/>
      <c r="X1167" s="9">
        <f>IFERROR(   Table1[[#This Row],[البلوكات /م3]]+Table1[[#This Row],[البواقى
 المنصرفه
/م3]]-Table1[[#This Row],[البواقى
/م3]],0)</f>
        <v>0</v>
      </c>
      <c r="Y1167" s="9">
        <f t="shared" si="157"/>
        <v>0</v>
      </c>
      <c r="Z1167" s="9"/>
      <c r="AA1167" s="9"/>
      <c r="AB1167" s="9"/>
      <c r="AC1167" s="9"/>
      <c r="AD1167" s="9">
        <f>IFERROR((Table1[[#This Row],[إجمالى الإستهلاك
/م3]]-Table1[[#This Row],[الكمية 
المنتجة
/م3
 ]]),0)</f>
        <v>-0.4</v>
      </c>
      <c r="AE1167" s="29">
        <f>IFERROR((Table1[[#This Row],[الهالك
/م3]]/Table1[[#This Row],[إجمالى الإستهلاك
/م3]]),0)</f>
        <v>0</v>
      </c>
      <c r="AF1167" s="9">
        <v>11.55</v>
      </c>
      <c r="AG1167" s="9">
        <f>IFERROR((Table1[[#This Row],[عدد
البلوكات]]*0.12),"")</f>
        <v>0</v>
      </c>
      <c r="AH1167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0.13333333333333333</v>
      </c>
      <c r="AI1167" s="9">
        <v>76</v>
      </c>
      <c r="AJ1167" s="60">
        <f>IFERROR(Table1[[#This Row],[Plan Hour]]/Table1[[#This Row],[ساعات
العمل
الفعلية]],0)</f>
        <v>1.7543859649122807E-3</v>
      </c>
      <c r="AK1167" s="9">
        <f>IFERROR((Table1[[#This Row],[الكمية 
الفعلية
/م3]]-Table1[[#This Row],[الكمية 
المنتجة
/م3
 ]]),"")</f>
        <v>4.0000000000000036E-2</v>
      </c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 t="e">
        <f t="shared" si="158"/>
        <v>#DIV/0!</v>
      </c>
      <c r="BC1167" s="9"/>
      <c r="BD1167" s="9" t="e">
        <f t="shared" si="160"/>
        <v>#DIV/0!</v>
      </c>
      <c r="BE1167" s="9"/>
      <c r="BF1167" s="9">
        <f t="shared" si="159"/>
        <v>0</v>
      </c>
      <c r="BG1167" s="9" t="e">
        <f t="shared" si="154"/>
        <v>#DIV/0!</v>
      </c>
      <c r="CB1167"/>
      <c r="CC1167"/>
      <c r="CD1167"/>
      <c r="CE1167" s="83"/>
      <c r="CF1167"/>
      <c r="CG1167"/>
      <c r="CH1167"/>
      <c r="CI1167"/>
      <c r="CJ1167"/>
      <c r="CK1167"/>
      <c r="CL1167"/>
      <c r="CM1167"/>
      <c r="CN1167"/>
      <c r="CO1167"/>
      <c r="CP1167"/>
    </row>
    <row r="1168" spans="1:94" ht="22.5" customHeight="1">
      <c r="A1168" s="22">
        <v>44272</v>
      </c>
      <c r="B1168" s="3" t="str">
        <f>TEXT(Table1[[#This Row],[Date]],"dddd")</f>
        <v>الأربعاء</v>
      </c>
      <c r="C1168" s="3">
        <f>WEEKNUM(Table1[[#This Row],[Date]],16)</f>
        <v>12</v>
      </c>
      <c r="D1168" s="3" t="str">
        <f>TEXT(Table1[[#This Row],[Date]],"mmmm")</f>
        <v>مارس</v>
      </c>
      <c r="E1168" s="3" t="str">
        <f>TEXT(Table1[[#This Row],[Date]],"yyyy")</f>
        <v>2021</v>
      </c>
      <c r="F1168" s="3" t="s">
        <v>8</v>
      </c>
      <c r="G1168" s="3">
        <v>3</v>
      </c>
      <c r="I1168" s="3" t="s">
        <v>255</v>
      </c>
      <c r="J1168" s="3">
        <f>IFERROR(VLOOKUP(Table1[[#This Row],[FoamType]],$CB$1:$CC$25,2,FALSE),0)</f>
        <v>3.6</v>
      </c>
      <c r="K1168" s="3">
        <v>200</v>
      </c>
      <c r="L1168" s="3">
        <v>100</v>
      </c>
      <c r="M1168" s="3">
        <v>2</v>
      </c>
      <c r="Q1168" s="15">
        <v>30</v>
      </c>
      <c r="R1168" s="3">
        <v>100</v>
      </c>
      <c r="S1168" s="3">
        <v>2.1</v>
      </c>
      <c r="T1168" s="3">
        <f t="shared" si="155"/>
        <v>4.2</v>
      </c>
      <c r="U1168" s="4">
        <v>4</v>
      </c>
      <c r="X1168" s="4">
        <f>IFERROR(   Table1[[#This Row],[البلوكات /م3]]+Table1[[#This Row],[البواقى
 المنصرفه
/م3]]-Table1[[#This Row],[البواقى
/م3]],0)</f>
        <v>10.029999999999999</v>
      </c>
      <c r="Y1168" s="21">
        <f t="shared" si="157"/>
        <v>0</v>
      </c>
      <c r="AA1168" s="12">
        <v>16.63</v>
      </c>
      <c r="AB1168" s="15">
        <v>30</v>
      </c>
      <c r="AC1168" s="20">
        <v>6.6</v>
      </c>
      <c r="AD1168" s="9">
        <f>IFERROR((Table1[[#This Row],[إجمالى الإستهلاك
/م3]]-Table1[[#This Row],[الكمية 
المنتجة
/م3
 ]]),0)</f>
        <v>6.0299999999999994</v>
      </c>
      <c r="AE1168" s="29">
        <f>IFERROR((Table1[[#This Row],[الهالك
/م3]]/Table1[[#This Row],[إجمالى الإستهلاك
/م3]]),0)</f>
        <v>0.60119641076769692</v>
      </c>
      <c r="AG1168" s="5">
        <f>IFERROR((Table1[[#This Row],[عدد
البلوكات]]*0.12),"")</f>
        <v>0</v>
      </c>
      <c r="AH116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1.1111111111111112</v>
      </c>
      <c r="AJ1168" s="59">
        <f>IFERROR(Table1[[#This Row],[Plan Hour]]/Table1[[#This Row],[ساعات
العمل
الفعلية]],0)</f>
        <v>0</v>
      </c>
      <c r="AK1168" s="1">
        <f>IFERROR((Table1[[#This Row],[الكمية 
الفعلية
/م3]]-Table1[[#This Row],[الكمية 
المنتجة
/م3
 ]]),"")</f>
        <v>0.20000000000000018</v>
      </c>
      <c r="AU1168" s="18"/>
      <c r="AV1168" s="18"/>
      <c r="AW1168" s="1"/>
      <c r="AX1168" s="1"/>
      <c r="AY1168" s="1"/>
      <c r="AZ1168" s="1"/>
      <c r="BA1168" s="1"/>
      <c r="BB1168" s="1" t="e">
        <f t="shared" si="158"/>
        <v>#DIV/0!</v>
      </c>
      <c r="BC1168" s="1"/>
      <c r="BD1168" s="1" t="e">
        <f t="shared" si="160"/>
        <v>#DIV/0!</v>
      </c>
      <c r="BE1168" s="1"/>
      <c r="BF1168" s="33">
        <f t="shared" si="159"/>
        <v>0</v>
      </c>
      <c r="BG1168" s="11" t="e">
        <f t="shared" si="154"/>
        <v>#DIV/0!</v>
      </c>
      <c r="CB1168"/>
      <c r="CC1168"/>
      <c r="CD1168"/>
      <c r="CE1168" s="83"/>
      <c r="CF1168"/>
      <c r="CG1168"/>
      <c r="CH1168"/>
      <c r="CI1168"/>
      <c r="CJ1168"/>
      <c r="CK1168"/>
      <c r="CL1168"/>
      <c r="CM1168"/>
      <c r="CN1168"/>
      <c r="CO1168"/>
      <c r="CP1168"/>
    </row>
    <row r="1169" spans="1:94" ht="22.5" customHeight="1">
      <c r="A1169" s="22">
        <v>44272</v>
      </c>
      <c r="B1169" s="3" t="str">
        <f>TEXT(Table1[[#This Row],[Date]],"dddd")</f>
        <v>الأربعاء</v>
      </c>
      <c r="C1169" s="3">
        <f>WEEKNUM(Table1[[#This Row],[Date]],16)</f>
        <v>12</v>
      </c>
      <c r="D1169" s="3" t="str">
        <f>TEXT(Table1[[#This Row],[Date]],"mmmm")</f>
        <v>مارس</v>
      </c>
      <c r="E1169" s="3" t="str">
        <f>TEXT(Table1[[#This Row],[Date]],"yyyy")</f>
        <v>2021</v>
      </c>
      <c r="F1169" s="3" t="s">
        <v>8</v>
      </c>
      <c r="G1169" s="3">
        <v>1226</v>
      </c>
      <c r="I1169" s="3" t="s">
        <v>87</v>
      </c>
      <c r="J1169" s="3">
        <f>IFERROR(VLOOKUP(Table1[[#This Row],[FoamType]],$CB$1:$CC$25,2,FALSE),0)</f>
        <v>2</v>
      </c>
      <c r="K1169" s="3">
        <v>200</v>
      </c>
      <c r="L1169" s="3">
        <v>100</v>
      </c>
      <c r="M1169" s="3">
        <v>1</v>
      </c>
      <c r="Q1169" s="15">
        <v>20</v>
      </c>
      <c r="R1169" s="3">
        <v>50</v>
      </c>
      <c r="S1169" s="3">
        <v>1.1000000000000001</v>
      </c>
      <c r="T1169" s="3">
        <f t="shared" si="155"/>
        <v>1.1000000000000001</v>
      </c>
      <c r="U1169" s="4">
        <v>1</v>
      </c>
      <c r="W1169" s="4">
        <v>20</v>
      </c>
      <c r="X1169" s="4">
        <f>IFERROR(   Table1[[#This Row],[البلوكات /م3]]+Table1[[#This Row],[البواقى
 المنصرفه
/م3]]-Table1[[#This Row],[البواقى
/م3]],0)</f>
        <v>17.72</v>
      </c>
      <c r="Y1169" s="21">
        <f t="shared" si="157"/>
        <v>21.96</v>
      </c>
      <c r="Z1169" s="3">
        <v>3</v>
      </c>
      <c r="AA1169" s="12">
        <v>0</v>
      </c>
      <c r="AB1169" s="15">
        <v>20</v>
      </c>
      <c r="AC1169" s="20">
        <v>4.24</v>
      </c>
      <c r="AD1169" s="9">
        <f>IFERROR((Table1[[#This Row],[إجمالى الإستهلاك
/م3]]-Table1[[#This Row],[الكمية 
المنتجة
/م3
 ]]),0)</f>
        <v>16.72</v>
      </c>
      <c r="AE1169" s="29">
        <f>IFERROR((Table1[[#This Row],[الهالك
/م3]]/Table1[[#This Row],[إجمالى الإستهلاك
/م3]]),0)</f>
        <v>0.94356659142212185</v>
      </c>
      <c r="AG1169" s="5">
        <f>IFERROR((Table1[[#This Row],[عدد
البلوكات]]*0.12),"")</f>
        <v>0.36</v>
      </c>
      <c r="AH116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</v>
      </c>
      <c r="AJ1169" s="59">
        <f>IFERROR(Table1[[#This Row],[Plan Hour]]/Table1[[#This Row],[ساعات
العمل
الفعلية]],0)</f>
        <v>0</v>
      </c>
      <c r="AK1169" s="1">
        <f>IFERROR((Table1[[#This Row],[الكمية 
الفعلية
/م3]]-Table1[[#This Row],[الكمية 
المنتجة
/م3
 ]]),"")</f>
        <v>0.10000000000000009</v>
      </c>
      <c r="AU1169" s="18"/>
      <c r="AV1169" s="18"/>
      <c r="AW1169" s="1"/>
      <c r="AX1169" s="1"/>
      <c r="AY1169" s="1"/>
      <c r="AZ1169" s="1"/>
      <c r="BA1169" s="1"/>
      <c r="BB1169" s="1" t="e">
        <f t="shared" si="158"/>
        <v>#DIV/0!</v>
      </c>
      <c r="BC1169" s="1"/>
      <c r="BD1169" s="1" t="e">
        <f t="shared" si="160"/>
        <v>#DIV/0!</v>
      </c>
      <c r="BE1169" s="1"/>
      <c r="BF1169" s="33">
        <f t="shared" si="159"/>
        <v>0</v>
      </c>
      <c r="BG1169" s="11" t="e">
        <f t="shared" si="154"/>
        <v>#DIV/0!</v>
      </c>
      <c r="CB1169"/>
      <c r="CC1169"/>
      <c r="CD1169"/>
      <c r="CE1169" s="83"/>
      <c r="CF1169"/>
      <c r="CG1169"/>
      <c r="CH1169"/>
      <c r="CI1169"/>
      <c r="CJ1169"/>
      <c r="CK1169"/>
      <c r="CL1169"/>
      <c r="CM1169"/>
      <c r="CN1169"/>
      <c r="CO1169"/>
      <c r="CP1169"/>
    </row>
    <row r="1170" spans="1:94" ht="22.5" customHeight="1">
      <c r="A1170" s="22">
        <v>44272</v>
      </c>
      <c r="B1170" s="3" t="str">
        <f>TEXT(Table1[[#This Row],[Date]],"dddd")</f>
        <v>الأربعاء</v>
      </c>
      <c r="C1170" s="3">
        <f>WEEKNUM(Table1[[#This Row],[Date]],16)</f>
        <v>12</v>
      </c>
      <c r="D1170" s="3" t="str">
        <f>TEXT(Table1[[#This Row],[Date]],"mmmm")</f>
        <v>مارس</v>
      </c>
      <c r="E1170" s="3" t="str">
        <f>TEXT(Table1[[#This Row],[Date]],"yyyy")</f>
        <v>2021</v>
      </c>
      <c r="F1170" s="3" t="s">
        <v>8</v>
      </c>
      <c r="G1170" s="3">
        <v>1226</v>
      </c>
      <c r="I1170" s="3" t="s">
        <v>87</v>
      </c>
      <c r="J1170" s="3">
        <f>IFERROR(VLOOKUP(Table1[[#This Row],[FoamType]],$CB$1:$CC$25,2,FALSE),0)</f>
        <v>2</v>
      </c>
      <c r="K1170" s="3">
        <v>200</v>
      </c>
      <c r="L1170" s="3">
        <v>100</v>
      </c>
      <c r="M1170" s="3">
        <v>0.5</v>
      </c>
      <c r="Q1170" s="15">
        <v>20</v>
      </c>
      <c r="S1170" s="3">
        <v>0.6</v>
      </c>
      <c r="T1170" s="3">
        <v>1</v>
      </c>
      <c r="U1170" s="4">
        <v>1</v>
      </c>
      <c r="X1170" s="4">
        <f>IFERROR(   Table1[[#This Row],[البلوكات /م3]]+Table1[[#This Row],[البواقى
 المنصرفه
/م3]]-Table1[[#This Row],[البواقى
/م3]],0)</f>
        <v>0</v>
      </c>
      <c r="Y1170" s="21">
        <f t="shared" si="157"/>
        <v>0</v>
      </c>
      <c r="AB1170" s="15"/>
      <c r="AD1170" s="9">
        <f>IFERROR((Table1[[#This Row],[إجمالى الإستهلاك
/م3]]-Table1[[#This Row],[الكمية 
المنتجة
/م3
 ]]),0)</f>
        <v>-1</v>
      </c>
      <c r="AE1170" s="29">
        <f>IFERROR((Table1[[#This Row],[الهالك
/م3]]/Table1[[#This Row],[إجمالى الإستهلاك
/م3]]),0)</f>
        <v>0</v>
      </c>
      <c r="AG1170" s="5">
        <f>IFERROR((Table1[[#This Row],[عدد
البلوكات]]*0.12),"")</f>
        <v>0</v>
      </c>
      <c r="AH117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</v>
      </c>
      <c r="AJ1170" s="59">
        <f>IFERROR(Table1[[#This Row],[Plan Hour]]/Table1[[#This Row],[ساعات
العمل
الفعلية]],0)</f>
        <v>0</v>
      </c>
      <c r="AK1170" s="1">
        <f>IFERROR((Table1[[#This Row],[الكمية 
الفعلية
/م3]]-Table1[[#This Row],[الكمية 
المنتجة
/م3
 ]]),"")</f>
        <v>0</v>
      </c>
      <c r="AU1170" s="18"/>
      <c r="AV1170" s="18"/>
      <c r="AW1170" s="1"/>
      <c r="AX1170" s="1"/>
      <c r="AY1170" s="1"/>
      <c r="AZ1170" s="1"/>
      <c r="BA1170" s="1"/>
      <c r="BB1170" s="1" t="e">
        <f t="shared" si="158"/>
        <v>#DIV/0!</v>
      </c>
      <c r="BC1170" s="1"/>
      <c r="BD1170" s="1" t="e">
        <f t="shared" si="160"/>
        <v>#DIV/0!</v>
      </c>
      <c r="BE1170" s="1"/>
      <c r="BF1170" s="33">
        <f t="shared" si="159"/>
        <v>0</v>
      </c>
      <c r="BG1170" s="11" t="e">
        <f t="shared" si="154"/>
        <v>#DIV/0!</v>
      </c>
      <c r="CB1170"/>
      <c r="CC1170"/>
      <c r="CD1170"/>
      <c r="CE1170" s="83"/>
      <c r="CF1170"/>
      <c r="CG1170"/>
      <c r="CH1170"/>
      <c r="CI1170"/>
      <c r="CJ1170"/>
      <c r="CK1170"/>
      <c r="CL1170"/>
      <c r="CM1170"/>
      <c r="CN1170"/>
      <c r="CO1170"/>
      <c r="CP1170"/>
    </row>
    <row r="1171" spans="1:94" ht="22.5" customHeight="1">
      <c r="A1171" s="22">
        <v>44272</v>
      </c>
      <c r="B1171" s="3" t="str">
        <f>TEXT(Table1[[#This Row],[Date]],"dddd")</f>
        <v>الأربعاء</v>
      </c>
      <c r="C1171" s="3">
        <f>WEEKNUM(Table1[[#This Row],[Date]],16)</f>
        <v>12</v>
      </c>
      <c r="D1171" s="3" t="str">
        <f>TEXT(Table1[[#This Row],[Date]],"mmmm")</f>
        <v>مارس</v>
      </c>
      <c r="E1171" s="3" t="str">
        <f>TEXT(Table1[[#This Row],[Date]],"yyyy")</f>
        <v>2021</v>
      </c>
      <c r="F1171" s="3" t="s">
        <v>8</v>
      </c>
      <c r="G1171" s="3">
        <v>1226</v>
      </c>
      <c r="I1171" s="3" t="s">
        <v>255</v>
      </c>
      <c r="J1171" s="3">
        <f>IFERROR(VLOOKUP(Table1[[#This Row],[FoamType]],$CB$1:$CC$25,2,FALSE),0)</f>
        <v>3.6</v>
      </c>
      <c r="K1171" s="3">
        <v>200</v>
      </c>
      <c r="L1171" s="3">
        <v>100</v>
      </c>
      <c r="M1171" s="3">
        <v>3</v>
      </c>
      <c r="Q1171" s="15">
        <v>20</v>
      </c>
      <c r="S1171" s="3">
        <v>3.1</v>
      </c>
      <c r="T1171" s="3">
        <v>0.6</v>
      </c>
      <c r="U1171" s="4">
        <v>0.5</v>
      </c>
      <c r="X1171" s="4">
        <f>IFERROR(   Table1[[#This Row],[البلوكات /م3]]+Table1[[#This Row],[البواقى
 المنصرفه
/م3]]-Table1[[#This Row],[البواقى
/م3]],0)</f>
        <v>0</v>
      </c>
      <c r="Y1171" s="21">
        <f t="shared" si="157"/>
        <v>0</v>
      </c>
      <c r="AB1171" s="15"/>
      <c r="AD1171" s="9">
        <f>IFERROR((Table1[[#This Row],[إجمالى الإستهلاك
/م3]]-Table1[[#This Row],[الكمية 
المنتجة
/م3
 ]]),0)</f>
        <v>-0.5</v>
      </c>
      <c r="AE1171" s="29">
        <f>IFERROR((Table1[[#This Row],[الهالك
/م3]]/Table1[[#This Row],[إجمالى الإستهلاك
/م3]]),0)</f>
        <v>0</v>
      </c>
      <c r="AG1171" s="5">
        <f>IFERROR((Table1[[#This Row],[عدد
البلوكات]]*0.12),"")</f>
        <v>0</v>
      </c>
      <c r="AH117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0.1388888888888889</v>
      </c>
      <c r="AJ1171" s="59">
        <f>IFERROR(Table1[[#This Row],[Plan Hour]]/Table1[[#This Row],[ساعات
العمل
الفعلية]],0)</f>
        <v>0</v>
      </c>
      <c r="AK1171" s="1">
        <f>IFERROR((Table1[[#This Row],[الكمية 
الفعلية
/م3]]-Table1[[#This Row],[الكمية 
المنتجة
/م3
 ]]),"")</f>
        <v>9.9999999999999978E-2</v>
      </c>
      <c r="AU1171" s="18"/>
      <c r="AV1171" s="18"/>
      <c r="AW1171" s="1"/>
      <c r="AX1171" s="1"/>
      <c r="AY1171" s="1"/>
      <c r="AZ1171" s="1"/>
      <c r="BA1171" s="1"/>
      <c r="BB1171" s="1" t="e">
        <f t="shared" si="158"/>
        <v>#DIV/0!</v>
      </c>
      <c r="BC1171" s="1"/>
      <c r="BD1171" s="1" t="e">
        <f t="shared" si="160"/>
        <v>#DIV/0!</v>
      </c>
      <c r="BE1171" s="1"/>
      <c r="BF1171" s="33">
        <f t="shared" si="159"/>
        <v>0</v>
      </c>
      <c r="BG1171" s="11" t="e">
        <f t="shared" si="154"/>
        <v>#DIV/0!</v>
      </c>
      <c r="CB1171"/>
      <c r="CC1171"/>
      <c r="CD1171"/>
      <c r="CE1171" s="83"/>
      <c r="CF1171"/>
      <c r="CG1171"/>
      <c r="CH1171"/>
      <c r="CI1171"/>
      <c r="CJ1171"/>
      <c r="CK1171"/>
      <c r="CL1171"/>
      <c r="CM1171"/>
      <c r="CN1171"/>
      <c r="CO1171"/>
      <c r="CP1171"/>
    </row>
    <row r="1172" spans="1:94" ht="22.5" customHeight="1">
      <c r="A1172" s="22">
        <v>44272</v>
      </c>
      <c r="B1172" s="3" t="str">
        <f>TEXT(Table1[[#This Row],[Date]],"dddd")</f>
        <v>الأربعاء</v>
      </c>
      <c r="C1172" s="3">
        <f>WEEKNUM(Table1[[#This Row],[Date]],16)</f>
        <v>12</v>
      </c>
      <c r="D1172" s="3" t="str">
        <f>TEXT(Table1[[#This Row],[Date]],"mmmm")</f>
        <v>مارس</v>
      </c>
      <c r="E1172" s="3" t="str">
        <f>TEXT(Table1[[#This Row],[Date]],"yyyy")</f>
        <v>2021</v>
      </c>
      <c r="F1172" s="3" t="s">
        <v>8</v>
      </c>
      <c r="G1172" s="3">
        <v>1226</v>
      </c>
      <c r="I1172" s="3" t="s">
        <v>255</v>
      </c>
      <c r="J1172" s="3">
        <f>IFERROR(VLOOKUP(Table1[[#This Row],[FoamType]],$CB$1:$CC$25,2,FALSE),0)</f>
        <v>3.6</v>
      </c>
      <c r="K1172" s="3">
        <v>200</v>
      </c>
      <c r="L1172" s="3">
        <v>100</v>
      </c>
      <c r="M1172" s="3">
        <v>1.5</v>
      </c>
      <c r="Q1172" s="15">
        <v>20</v>
      </c>
      <c r="S1172" s="3">
        <v>1.6</v>
      </c>
      <c r="T1172" s="3">
        <v>1</v>
      </c>
      <c r="U1172" s="4">
        <v>1</v>
      </c>
      <c r="X1172" s="4">
        <f>IFERROR(   Table1[[#This Row],[البلوكات /م3]]+Table1[[#This Row],[البواقى
 المنصرفه
/م3]]-Table1[[#This Row],[البواقى
/م3]],0)</f>
        <v>0</v>
      </c>
      <c r="Y1172" s="21">
        <f t="shared" si="157"/>
        <v>0</v>
      </c>
      <c r="AB1172" s="15"/>
      <c r="AD1172" s="9">
        <f>IFERROR((Table1[[#This Row],[إجمالى الإستهلاك
/م3]]-Table1[[#This Row],[الكمية 
المنتجة
/م3
 ]]),0)</f>
        <v>-1</v>
      </c>
      <c r="AE1172" s="29">
        <f>IFERROR((Table1[[#This Row],[الهالك
/م3]]/Table1[[#This Row],[إجمالى الإستهلاك
/م3]]),0)</f>
        <v>0</v>
      </c>
      <c r="AG1172" s="5">
        <f>IFERROR((Table1[[#This Row],[عدد
البلوكات]]*0.12),"")</f>
        <v>0</v>
      </c>
      <c r="AH117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0.27777777777777779</v>
      </c>
      <c r="AJ1172" s="59">
        <f>IFERROR(Table1[[#This Row],[Plan Hour]]/Table1[[#This Row],[ساعات
العمل
الفعلية]],0)</f>
        <v>0</v>
      </c>
      <c r="AK1172" s="1">
        <f>IFERROR((Table1[[#This Row],[الكمية 
الفعلية
/م3]]-Table1[[#This Row],[الكمية 
المنتجة
/م3
 ]]),"")</f>
        <v>0</v>
      </c>
      <c r="AU1172" s="18"/>
      <c r="AV1172" s="18"/>
      <c r="AW1172" s="1"/>
      <c r="AX1172" s="1"/>
      <c r="AY1172" s="1"/>
      <c r="AZ1172" s="1"/>
      <c r="BA1172" s="1"/>
      <c r="BB1172" s="1" t="e">
        <f t="shared" si="158"/>
        <v>#DIV/0!</v>
      </c>
      <c r="BC1172" s="1"/>
      <c r="BD1172" s="1" t="e">
        <f t="shared" si="160"/>
        <v>#DIV/0!</v>
      </c>
      <c r="BE1172" s="1"/>
      <c r="BF1172" s="33">
        <f t="shared" si="159"/>
        <v>0</v>
      </c>
      <c r="BG1172" s="11" t="e">
        <f t="shared" si="154"/>
        <v>#DIV/0!</v>
      </c>
      <c r="CB1172"/>
      <c r="CC1172"/>
      <c r="CD1172"/>
      <c r="CE1172" s="83"/>
      <c r="CF1172"/>
      <c r="CG1172"/>
      <c r="CH1172"/>
      <c r="CI1172"/>
      <c r="CJ1172"/>
      <c r="CK1172"/>
      <c r="CL1172"/>
      <c r="CM1172"/>
      <c r="CN1172"/>
      <c r="CO1172"/>
      <c r="CP1172"/>
    </row>
    <row r="1173" spans="1:94" ht="22.5" customHeight="1">
      <c r="A1173" s="22">
        <v>44272</v>
      </c>
      <c r="B1173" s="3" t="str">
        <f>TEXT(Table1[[#This Row],[Date]],"dddd")</f>
        <v>الأربعاء</v>
      </c>
      <c r="C1173" s="3">
        <f>WEEKNUM(Table1[[#This Row],[Date]],16)</f>
        <v>12</v>
      </c>
      <c r="D1173" s="3" t="str">
        <f>TEXT(Table1[[#This Row],[Date]],"mmmm")</f>
        <v>مارس</v>
      </c>
      <c r="E1173" s="3" t="str">
        <f>TEXT(Table1[[#This Row],[Date]],"yyyy")</f>
        <v>2021</v>
      </c>
      <c r="F1173" s="3" t="s">
        <v>8</v>
      </c>
      <c r="G1173" s="3">
        <v>1251</v>
      </c>
      <c r="I1173" s="3" t="s">
        <v>91</v>
      </c>
      <c r="J1173" s="3">
        <f>IFERROR(VLOOKUP(Table1[[#This Row],[FoamType]],$CB$1:$CC$25,2,FALSE),0)</f>
        <v>1</v>
      </c>
      <c r="K1173" s="3">
        <v>100</v>
      </c>
      <c r="L1173" s="3">
        <v>10</v>
      </c>
      <c r="M1173" s="3">
        <v>1</v>
      </c>
      <c r="Q1173" s="15">
        <v>25</v>
      </c>
      <c r="R1173" s="3">
        <v>2800</v>
      </c>
      <c r="S1173" s="3">
        <v>1.1000000000000001</v>
      </c>
      <c r="T1173" s="3">
        <f t="shared" si="155"/>
        <v>3.0800000000000005</v>
      </c>
      <c r="U1173" s="4">
        <f t="shared" si="156"/>
        <v>2.8</v>
      </c>
      <c r="W1173" s="4">
        <v>25</v>
      </c>
      <c r="X1173" s="4">
        <f>IFERROR(   Table1[[#This Row],[البلوكات /م3]]+Table1[[#This Row],[البواقى
 المنصرفه
/م3]]-Table1[[#This Row],[البواقى
/م3]],0)</f>
        <v>32.11</v>
      </c>
      <c r="Y1173" s="21">
        <f t="shared" si="157"/>
        <v>36.6</v>
      </c>
      <c r="Z1173" s="3">
        <v>5</v>
      </c>
      <c r="AA1173" s="12">
        <v>0.39</v>
      </c>
      <c r="AB1173" s="15">
        <v>25</v>
      </c>
      <c r="AC1173" s="20">
        <v>4.88</v>
      </c>
      <c r="AD1173" s="9">
        <f>IFERROR((Table1[[#This Row],[إجمالى الإستهلاك
/م3]]-Table1[[#This Row],[الكمية 
المنتجة
/م3
 ]]),0)</f>
        <v>29.31</v>
      </c>
      <c r="AE1173" s="29">
        <f>IFERROR((Table1[[#This Row],[الهالك
/م3]]/Table1[[#This Row],[إجمالى الإستهلاك
/م3]]),0)</f>
        <v>0.91279975085643095</v>
      </c>
      <c r="AG1173" s="5">
        <f>IFERROR((Table1[[#This Row],[عدد
البلوكات]]*0.12),"")</f>
        <v>0.6</v>
      </c>
      <c r="AH117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2.8</v>
      </c>
      <c r="AJ1173" s="59">
        <f>IFERROR(Table1[[#This Row],[Plan Hour]]/Table1[[#This Row],[ساعات
العمل
الفعلية]],0)</f>
        <v>0</v>
      </c>
      <c r="AK1173" s="1">
        <f>IFERROR((Table1[[#This Row],[الكمية 
الفعلية
/م3]]-Table1[[#This Row],[الكمية 
المنتجة
/م3
 ]]),"")</f>
        <v>0.28000000000000069</v>
      </c>
      <c r="AU1173" s="18"/>
      <c r="AV1173" s="18"/>
      <c r="AW1173" s="1"/>
      <c r="AX1173" s="1"/>
      <c r="AY1173" s="1"/>
      <c r="AZ1173" s="1"/>
      <c r="BA1173" s="1"/>
      <c r="BB1173" s="1" t="e">
        <f t="shared" si="158"/>
        <v>#DIV/0!</v>
      </c>
      <c r="BC1173" s="1"/>
      <c r="BD1173" s="1" t="e">
        <f t="shared" si="160"/>
        <v>#DIV/0!</v>
      </c>
      <c r="BE1173" s="1"/>
      <c r="BF1173" s="33">
        <f t="shared" si="159"/>
        <v>0</v>
      </c>
      <c r="BG1173" s="11" t="e">
        <f t="shared" si="154"/>
        <v>#DIV/0!</v>
      </c>
      <c r="CB1173"/>
      <c r="CC1173"/>
      <c r="CD1173"/>
      <c r="CE1173" s="83"/>
      <c r="CF1173"/>
      <c r="CG1173"/>
      <c r="CH1173"/>
      <c r="CI1173"/>
      <c r="CJ1173"/>
      <c r="CK1173"/>
      <c r="CL1173"/>
      <c r="CM1173"/>
      <c r="CN1173"/>
      <c r="CO1173"/>
      <c r="CP1173"/>
    </row>
    <row r="1174" spans="1:94" ht="22.5" customHeight="1">
      <c r="A1174" s="22">
        <v>44272</v>
      </c>
      <c r="B1174" s="3" t="str">
        <f>TEXT(Table1[[#This Row],[Date]],"dddd")</f>
        <v>الأربعاء</v>
      </c>
      <c r="C1174" s="3">
        <f>WEEKNUM(Table1[[#This Row],[Date]],16)</f>
        <v>12</v>
      </c>
      <c r="D1174" s="3" t="str">
        <f>TEXT(Table1[[#This Row],[Date]],"mmmm")</f>
        <v>مارس</v>
      </c>
      <c r="E1174" s="3" t="str">
        <f>TEXT(Table1[[#This Row],[Date]],"yyyy")</f>
        <v>2021</v>
      </c>
      <c r="F1174" s="3" t="s">
        <v>8</v>
      </c>
      <c r="G1174" s="3">
        <v>3</v>
      </c>
      <c r="I1174" s="3" t="s">
        <v>91</v>
      </c>
      <c r="J1174" s="3">
        <f>IFERROR(VLOOKUP(Table1[[#This Row],[FoamType]],$CB$1:$CC$25,2,FALSE),0)</f>
        <v>1</v>
      </c>
      <c r="K1174" s="3">
        <v>180</v>
      </c>
      <c r="L1174" s="3">
        <v>100</v>
      </c>
      <c r="M1174" s="3">
        <v>2</v>
      </c>
      <c r="Q1174" s="15">
        <v>30</v>
      </c>
      <c r="R1174" s="3">
        <v>50</v>
      </c>
      <c r="S1174" s="3">
        <v>2.1</v>
      </c>
      <c r="T1174" s="3">
        <f t="shared" si="155"/>
        <v>1.89</v>
      </c>
      <c r="U1174" s="4">
        <f t="shared" si="156"/>
        <v>1.8</v>
      </c>
      <c r="X1174" s="4">
        <f>IFERROR(   Table1[[#This Row],[البلوكات /م3]]+Table1[[#This Row],[البواقى
 المنصرفه
/م3]]-Table1[[#This Row],[البواقى
/م3]],0)</f>
        <v>0</v>
      </c>
      <c r="Y1174" s="21">
        <f t="shared" si="157"/>
        <v>0</v>
      </c>
      <c r="AB1174" s="15"/>
      <c r="AD1174" s="9">
        <f>IFERROR((Table1[[#This Row],[إجمالى الإستهلاك
/م3]]-Table1[[#This Row],[الكمية 
المنتجة
/م3
 ]]),0)</f>
        <v>-1.8</v>
      </c>
      <c r="AE1174" s="29">
        <f>IFERROR((Table1[[#This Row],[الهالك
/م3]]/Table1[[#This Row],[إجمالى الإستهلاك
/م3]]),0)</f>
        <v>0</v>
      </c>
      <c r="AG1174" s="5">
        <f>IFERROR((Table1[[#This Row],[عدد
البلوكات]]*0.12),"")</f>
        <v>0</v>
      </c>
      <c r="AH117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1.8</v>
      </c>
      <c r="AJ1174" s="59">
        <f>IFERROR(Table1[[#This Row],[Plan Hour]]/Table1[[#This Row],[ساعات
العمل
الفعلية]],0)</f>
        <v>0</v>
      </c>
      <c r="AK1174" s="1">
        <f>IFERROR((Table1[[#This Row],[الكمية 
الفعلية
/م3]]-Table1[[#This Row],[الكمية 
المنتجة
/م3
 ]]),"")</f>
        <v>8.9999999999999858E-2</v>
      </c>
      <c r="AU1174" s="18"/>
      <c r="AV1174" s="18"/>
      <c r="AW1174" s="1"/>
      <c r="AX1174" s="1"/>
      <c r="AY1174" s="1"/>
      <c r="AZ1174" s="1"/>
      <c r="BA1174" s="1"/>
      <c r="BB1174" s="1" t="e">
        <f t="shared" si="158"/>
        <v>#DIV/0!</v>
      </c>
      <c r="BC1174" s="1"/>
      <c r="BD1174" s="1" t="e">
        <f t="shared" si="160"/>
        <v>#DIV/0!</v>
      </c>
      <c r="BE1174" s="1"/>
      <c r="BF1174" s="33">
        <f t="shared" si="159"/>
        <v>0</v>
      </c>
      <c r="BG1174" s="11" t="e">
        <f t="shared" si="154"/>
        <v>#DIV/0!</v>
      </c>
      <c r="CB1174"/>
      <c r="CC1174"/>
      <c r="CD1174"/>
      <c r="CE1174" s="83"/>
      <c r="CF1174"/>
      <c r="CG1174"/>
      <c r="CH1174"/>
      <c r="CI1174"/>
      <c r="CJ1174"/>
      <c r="CK1174"/>
      <c r="CL1174"/>
      <c r="CM1174"/>
      <c r="CN1174"/>
      <c r="CO1174"/>
      <c r="CP1174"/>
    </row>
    <row r="1175" spans="1:94" ht="22.5" customHeight="1">
      <c r="A1175" s="22">
        <v>44272</v>
      </c>
      <c r="B1175" s="3" t="str">
        <f>TEXT(Table1[[#This Row],[Date]],"dddd")</f>
        <v>الأربعاء</v>
      </c>
      <c r="C1175" s="3">
        <f>WEEKNUM(Table1[[#This Row],[Date]],16)</f>
        <v>12</v>
      </c>
      <c r="D1175" s="3" t="str">
        <f>TEXT(Table1[[#This Row],[Date]],"mmmm")</f>
        <v>مارس</v>
      </c>
      <c r="E1175" s="3" t="str">
        <f>TEXT(Table1[[#This Row],[Date]],"yyyy")</f>
        <v>2021</v>
      </c>
      <c r="F1175" s="3" t="s">
        <v>8</v>
      </c>
      <c r="G1175" s="3">
        <v>603</v>
      </c>
      <c r="H1175" s="5" t="s">
        <v>61</v>
      </c>
      <c r="I1175" s="3" t="s">
        <v>201</v>
      </c>
      <c r="J1175" s="3">
        <f>IFERROR(VLOOKUP(Table1[[#This Row],[FoamType]],$CB$1:$CC$25,2,FALSE),0)</f>
        <v>1.25</v>
      </c>
      <c r="K1175" s="3">
        <v>234</v>
      </c>
      <c r="L1175" s="3">
        <v>110</v>
      </c>
      <c r="M1175" s="3">
        <v>29</v>
      </c>
      <c r="Q1175" s="15">
        <v>30</v>
      </c>
      <c r="R1175" s="3">
        <v>2</v>
      </c>
      <c r="S1175" s="3">
        <v>29</v>
      </c>
      <c r="T1175" s="3">
        <f t="shared" si="155"/>
        <v>1.49292</v>
      </c>
      <c r="U1175" s="4">
        <f t="shared" si="156"/>
        <v>1.49292</v>
      </c>
      <c r="W1175" s="4">
        <v>30</v>
      </c>
      <c r="X1175" s="4">
        <f>IFERROR(   Table1[[#This Row],[البلوكات /م3]]+Table1[[#This Row],[البواقى
 المنصرفه
/م3]]-Table1[[#This Row],[البواقى
/م3]],0)</f>
        <v>9.8799999999999955</v>
      </c>
      <c r="Y1175" s="21">
        <f t="shared" si="157"/>
        <v>65.88</v>
      </c>
      <c r="Z1175" s="3">
        <v>9</v>
      </c>
      <c r="AB1175" s="15">
        <v>30</v>
      </c>
      <c r="AC1175" s="20">
        <v>56</v>
      </c>
      <c r="AD1175" s="9">
        <f>IFERROR((Table1[[#This Row],[إجمالى الإستهلاك
/م3]]-Table1[[#This Row],[الكمية 
المنتجة
/م3
 ]]),0)</f>
        <v>8.3870799999999956</v>
      </c>
      <c r="AE1175" s="29">
        <f>IFERROR((Table1[[#This Row],[الهالك
/م3]]/Table1[[#This Row],[إجمالى الإستهلاك
/م3]]),0)</f>
        <v>0.84889473684210526</v>
      </c>
      <c r="AG1175" s="5">
        <f>IFERROR((Table1[[#This Row],[عدد
البلوكات]]*0.12),"")</f>
        <v>1.08</v>
      </c>
      <c r="AH117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1175" s="59">
        <f>IFERROR(Table1[[#This Row],[Plan Hour]]/Table1[[#This Row],[ساعات
العمل
الفعلية]],0)</f>
        <v>0</v>
      </c>
      <c r="AK1175" s="1">
        <f>IFERROR((Table1[[#This Row],[الكمية 
الفعلية
/م3]]-Table1[[#This Row],[الكمية 
المنتجة
/م3
 ]]),"")</f>
        <v>0</v>
      </c>
      <c r="AU1175" s="18"/>
      <c r="AV1175" s="18"/>
      <c r="AW1175" s="1"/>
      <c r="AX1175" s="1"/>
      <c r="AY1175" s="1"/>
      <c r="AZ1175" s="1"/>
      <c r="BA1175" s="1"/>
      <c r="BB1175" s="1" t="e">
        <f t="shared" si="158"/>
        <v>#DIV/0!</v>
      </c>
      <c r="BC1175" s="1"/>
      <c r="BD1175" s="1" t="e">
        <f t="shared" si="160"/>
        <v>#DIV/0!</v>
      </c>
      <c r="BE1175" s="1"/>
      <c r="BF1175" s="33">
        <f t="shared" si="159"/>
        <v>0</v>
      </c>
      <c r="BG1175" s="11" t="e">
        <f t="shared" si="154"/>
        <v>#DIV/0!</v>
      </c>
      <c r="CB1175"/>
      <c r="CC1175"/>
      <c r="CD1175"/>
      <c r="CE1175" s="83"/>
      <c r="CF1175"/>
      <c r="CG1175"/>
      <c r="CH1175"/>
      <c r="CI1175"/>
      <c r="CJ1175"/>
      <c r="CK1175"/>
      <c r="CL1175"/>
      <c r="CM1175"/>
      <c r="CN1175"/>
      <c r="CO1175"/>
      <c r="CP1175"/>
    </row>
    <row r="1176" spans="1:94" ht="22.5" customHeight="1">
      <c r="A1176" s="22">
        <v>44272</v>
      </c>
      <c r="B1176" s="3" t="str">
        <f>TEXT(Table1[[#This Row],[Date]],"dddd")</f>
        <v>الأربعاء</v>
      </c>
      <c r="C1176" s="3">
        <f>WEEKNUM(Table1[[#This Row],[Date]],16)</f>
        <v>12</v>
      </c>
      <c r="D1176" s="3" t="str">
        <f>TEXT(Table1[[#This Row],[Date]],"mmmm")</f>
        <v>مارس</v>
      </c>
      <c r="E1176" s="3" t="str">
        <f>TEXT(Table1[[#This Row],[Date]],"yyyy")</f>
        <v>2021</v>
      </c>
      <c r="F1176" s="3" t="s">
        <v>8</v>
      </c>
      <c r="G1176" s="3">
        <v>603</v>
      </c>
      <c r="H1176" s="5" t="s">
        <v>61</v>
      </c>
      <c r="I1176" s="3" t="s">
        <v>201</v>
      </c>
      <c r="J1176" s="3">
        <f>IFERROR(VLOOKUP(Table1[[#This Row],[FoamType]],$CB$1:$CC$25,2,FALSE),0)</f>
        <v>1.25</v>
      </c>
      <c r="K1176" s="3">
        <v>243</v>
      </c>
      <c r="L1176" s="3">
        <v>110</v>
      </c>
      <c r="M1176" s="3">
        <v>29</v>
      </c>
      <c r="Q1176" s="15">
        <v>30</v>
      </c>
      <c r="R1176" s="3">
        <v>1</v>
      </c>
      <c r="S1176" s="3">
        <v>29</v>
      </c>
      <c r="T1176" s="3">
        <f t="shared" si="155"/>
        <v>0.77517000000000003</v>
      </c>
      <c r="U1176" s="4">
        <f t="shared" si="156"/>
        <v>0.77517000000000003</v>
      </c>
      <c r="X1176" s="4">
        <f>IFERROR(   Table1[[#This Row],[البلوكات /م3]]+Table1[[#This Row],[البواقى
 المنصرفه
/م3]]-Table1[[#This Row],[البواقى
/م3]],0)</f>
        <v>0</v>
      </c>
      <c r="Y1176" s="21">
        <f t="shared" si="157"/>
        <v>0</v>
      </c>
      <c r="AB1176" s="15"/>
      <c r="AD1176" s="9"/>
      <c r="AG1176" s="5">
        <f>IFERROR((Table1[[#This Row],[عدد
البلوكات]]*0.12),"")</f>
        <v>0</v>
      </c>
      <c r="AH117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</v>
      </c>
      <c r="AJ1176" s="59">
        <f>IFERROR(Table1[[#This Row],[Plan Hour]]/Table1[[#This Row],[ساعات
العمل
الفعلية]],0)</f>
        <v>0</v>
      </c>
      <c r="AK1176" s="1">
        <f>IFERROR((Table1[[#This Row],[الكمية 
الفعلية
/م3]]-Table1[[#This Row],[الكمية 
المنتجة
/م3
 ]]),"")</f>
        <v>0</v>
      </c>
      <c r="AU1176" s="18"/>
      <c r="AV1176" s="18"/>
      <c r="AW1176" s="1"/>
      <c r="AX1176" s="1"/>
      <c r="AY1176" s="1"/>
      <c r="AZ1176" s="1"/>
      <c r="BA1176" s="1"/>
      <c r="BB1176" s="1" t="e">
        <f t="shared" si="158"/>
        <v>#DIV/0!</v>
      </c>
      <c r="BC1176" s="1"/>
      <c r="BD1176" s="1" t="e">
        <f t="shared" si="160"/>
        <v>#DIV/0!</v>
      </c>
      <c r="BE1176" s="1"/>
      <c r="BF1176" s="33">
        <f t="shared" si="159"/>
        <v>0</v>
      </c>
      <c r="BG1176" s="11" t="e">
        <f t="shared" si="154"/>
        <v>#DIV/0!</v>
      </c>
      <c r="CB1176"/>
      <c r="CC1176"/>
      <c r="CD1176"/>
      <c r="CE1176" s="83"/>
      <c r="CF1176"/>
      <c r="CG1176"/>
      <c r="CH1176"/>
      <c r="CI1176"/>
      <c r="CJ1176"/>
      <c r="CK1176"/>
      <c r="CL1176"/>
      <c r="CM1176"/>
      <c r="CN1176"/>
      <c r="CO1176"/>
      <c r="CP1176"/>
    </row>
    <row r="1177" spans="1:94" ht="22.5" customHeight="1">
      <c r="A1177" s="22">
        <v>44272</v>
      </c>
      <c r="B1177" s="3" t="str">
        <f>TEXT(Table1[[#This Row],[Date]],"dddd")</f>
        <v>الأربعاء</v>
      </c>
      <c r="C1177" s="3">
        <f>WEEKNUM(Table1[[#This Row],[Date]],16)</f>
        <v>12</v>
      </c>
      <c r="D1177" s="3" t="str">
        <f>TEXT(Table1[[#This Row],[Date]],"mmmm")</f>
        <v>مارس</v>
      </c>
      <c r="E1177" s="3" t="str">
        <f>TEXT(Table1[[#This Row],[Date]],"yyyy")</f>
        <v>2021</v>
      </c>
      <c r="F1177" s="3" t="s">
        <v>8</v>
      </c>
      <c r="G1177" s="3">
        <v>1276</v>
      </c>
      <c r="I1177" s="3" t="s">
        <v>85</v>
      </c>
      <c r="J1177" s="3">
        <f>IFERROR(VLOOKUP(Table1[[#This Row],[FoamType]],$CB$1:$CC$25,2,FALSE),0)</f>
        <v>2.5</v>
      </c>
      <c r="K1177" s="3">
        <v>40</v>
      </c>
      <c r="L1177" s="3">
        <v>40</v>
      </c>
      <c r="M1177" s="3">
        <v>24</v>
      </c>
      <c r="Q1177" s="15">
        <v>25</v>
      </c>
      <c r="R1177" s="3">
        <v>1</v>
      </c>
      <c r="S1177" s="3">
        <v>24</v>
      </c>
      <c r="T1177" s="3">
        <f t="shared" si="155"/>
        <v>3.8399999999999997E-2</v>
      </c>
      <c r="U1177" s="4">
        <f t="shared" si="156"/>
        <v>3.8399999999999997E-2</v>
      </c>
      <c r="X1177" s="4">
        <f>IFERROR(   Table1[[#This Row],[البلوكات /م3]]+Table1[[#This Row],[البواقى
 المنصرفه
/م3]]-Table1[[#This Row],[البواقى
/م3]],0)</f>
        <v>0</v>
      </c>
      <c r="Y1177" s="21">
        <f t="shared" si="157"/>
        <v>0</v>
      </c>
      <c r="AB1177" s="15"/>
      <c r="AD1177" s="9">
        <f>IFERROR((Table1[[#This Row],[إجمالى الإستهلاك
/م3]]-Table1[[#This Row],[الكمية 
المنتجة
/م3
 ]]),0)</f>
        <v>-3.8399999999999997E-2</v>
      </c>
      <c r="AE1177" s="29">
        <f>IFERROR((Table1[[#This Row],[الهالك
/م3]]/Table1[[#This Row],[إجمالى الإستهلاك
/م3]]),0)</f>
        <v>0</v>
      </c>
      <c r="AG1177" s="5">
        <f>IFERROR((Table1[[#This Row],[عدد
البلوكات]]*0.12),"")</f>
        <v>0</v>
      </c>
      <c r="AH117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1.5359999999999999E-2</v>
      </c>
      <c r="AJ1177" s="59">
        <f>IFERROR(Table1[[#This Row],[Plan Hour]]/Table1[[#This Row],[ساعات
العمل
الفعلية]],0)</f>
        <v>0</v>
      </c>
      <c r="AK1177" s="1">
        <f>IFERROR((Table1[[#This Row],[الكمية 
الفعلية
/م3]]-Table1[[#This Row],[الكمية 
المنتجة
/م3
 ]]),"")</f>
        <v>0</v>
      </c>
      <c r="AU1177" s="18"/>
      <c r="AV1177" s="18"/>
      <c r="AW1177" s="1"/>
      <c r="AX1177" s="1"/>
      <c r="AY1177" s="1"/>
      <c r="AZ1177" s="1"/>
      <c r="BA1177" s="1"/>
      <c r="BB1177" s="1" t="e">
        <f t="shared" si="158"/>
        <v>#DIV/0!</v>
      </c>
      <c r="BC1177" s="1"/>
      <c r="BD1177" s="1" t="e">
        <f t="shared" si="160"/>
        <v>#DIV/0!</v>
      </c>
      <c r="BE1177" s="1"/>
      <c r="BF1177" s="33">
        <f t="shared" si="159"/>
        <v>0</v>
      </c>
      <c r="BG1177" s="11" t="e">
        <f t="shared" si="154"/>
        <v>#DIV/0!</v>
      </c>
      <c r="CB1177"/>
      <c r="CC1177"/>
      <c r="CD1177"/>
      <c r="CE1177" s="83"/>
      <c r="CF1177"/>
      <c r="CG1177"/>
      <c r="CH1177"/>
      <c r="CI1177"/>
      <c r="CJ1177"/>
      <c r="CK1177"/>
      <c r="CL1177"/>
      <c r="CM1177"/>
      <c r="CN1177"/>
      <c r="CO1177"/>
      <c r="CP1177"/>
    </row>
    <row r="1178" spans="1:94" ht="22.5" customHeight="1">
      <c r="A1178" s="22">
        <v>44272</v>
      </c>
      <c r="B1178" s="3" t="str">
        <f>TEXT(Table1[[#This Row],[Date]],"dddd")</f>
        <v>الأربعاء</v>
      </c>
      <c r="C1178" s="3">
        <f>WEEKNUM(Table1[[#This Row],[Date]],16)</f>
        <v>12</v>
      </c>
      <c r="D1178" s="3" t="str">
        <f>TEXT(Table1[[#This Row],[Date]],"mmmm")</f>
        <v>مارس</v>
      </c>
      <c r="E1178" s="3" t="str">
        <f>TEXT(Table1[[#This Row],[Date]],"yyyy")</f>
        <v>2021</v>
      </c>
      <c r="F1178" s="3" t="s">
        <v>8</v>
      </c>
      <c r="G1178" s="3">
        <v>734</v>
      </c>
      <c r="I1178" s="3" t="s">
        <v>92</v>
      </c>
      <c r="J1178" s="3">
        <f>IFERROR(VLOOKUP(Table1[[#This Row],[FoamType]],$CB$1:$CC$25,2,FALSE),0)</f>
        <v>0.6</v>
      </c>
      <c r="K1178" s="3">
        <v>25</v>
      </c>
      <c r="L1178" s="3">
        <v>7.5</v>
      </c>
      <c r="M1178" s="3">
        <v>0.5</v>
      </c>
      <c r="Q1178" s="15">
        <v>12</v>
      </c>
      <c r="R1178" s="3">
        <v>53900</v>
      </c>
      <c r="S1178" s="3">
        <v>0.6</v>
      </c>
      <c r="T1178" s="3">
        <f t="shared" si="155"/>
        <v>6.0637499999999998</v>
      </c>
      <c r="U1178" s="4">
        <f t="shared" si="156"/>
        <v>5.0531249999999996</v>
      </c>
      <c r="W1178" s="4">
        <v>12</v>
      </c>
      <c r="X1178" s="4">
        <f>IFERROR(   Table1[[#This Row],[البلوكات /م3]]+Table1[[#This Row],[البواقى
 المنصرفه
/م3]]-Table1[[#This Row],[البواقى
/م3]],0)</f>
        <v>8.8899999999999988</v>
      </c>
      <c r="Y1178" s="21">
        <f t="shared" si="157"/>
        <v>14.64</v>
      </c>
      <c r="Z1178" s="3">
        <v>2</v>
      </c>
      <c r="AA1178" s="12">
        <v>3.4</v>
      </c>
      <c r="AB1178" s="15">
        <v>12</v>
      </c>
      <c r="AC1178" s="20">
        <v>9.15</v>
      </c>
      <c r="AD1178" s="9">
        <f>IFERROR((Table1[[#This Row],[إجمالى الإستهلاك
/م3]]-Table1[[#This Row],[الكمية 
المنتجة
/م3
 ]]),0)</f>
        <v>3.8368749999999991</v>
      </c>
      <c r="AE1178" s="29">
        <f>IFERROR((Table1[[#This Row],[الهالك
/م3]]/Table1[[#This Row],[إجمالى الإستهلاك
/م3]]),0)</f>
        <v>0.43159448818897633</v>
      </c>
      <c r="AG1178" s="5">
        <f>IFERROR((Table1[[#This Row],[عدد
البلوكات]]*0.12),"")</f>
        <v>0.24</v>
      </c>
      <c r="AH117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8.421875</v>
      </c>
      <c r="AJ1178" s="59">
        <f>IFERROR(Table1[[#This Row],[Plan Hour]]/Table1[[#This Row],[ساعات
العمل
الفعلية]],0)</f>
        <v>0</v>
      </c>
      <c r="AK1178" s="1">
        <f>IFERROR((Table1[[#This Row],[الكمية 
الفعلية
/م3]]-Table1[[#This Row],[الكمية 
المنتجة
/م3
 ]]),"")</f>
        <v>1.0106250000000001</v>
      </c>
      <c r="AU1178" s="18"/>
      <c r="AV1178" s="18"/>
      <c r="AW1178" s="1"/>
      <c r="AX1178" s="1"/>
      <c r="AY1178" s="1"/>
      <c r="AZ1178" s="1"/>
      <c r="BA1178" s="1"/>
      <c r="BB1178" s="1" t="e">
        <f t="shared" si="158"/>
        <v>#DIV/0!</v>
      </c>
      <c r="BC1178" s="1"/>
      <c r="BD1178" s="1" t="e">
        <f t="shared" si="160"/>
        <v>#DIV/0!</v>
      </c>
      <c r="BE1178" s="1"/>
      <c r="BF1178" s="33">
        <f t="shared" si="159"/>
        <v>0</v>
      </c>
      <c r="BG1178" s="11" t="e">
        <f t="shared" si="154"/>
        <v>#DIV/0!</v>
      </c>
      <c r="CB1178"/>
      <c r="CC1178"/>
      <c r="CD1178"/>
      <c r="CE1178" s="83"/>
      <c r="CF1178"/>
      <c r="CG1178"/>
      <c r="CH1178"/>
      <c r="CI1178"/>
      <c r="CJ1178"/>
      <c r="CK1178"/>
      <c r="CL1178"/>
      <c r="CM1178"/>
      <c r="CN1178"/>
      <c r="CO1178"/>
      <c r="CP1178"/>
    </row>
    <row r="1179" spans="1:94" ht="22.5" customHeight="1">
      <c r="A1179" s="22">
        <v>44272</v>
      </c>
      <c r="B1179" s="3" t="str">
        <f>TEXT(Table1[[#This Row],[Date]],"dddd")</f>
        <v>الأربعاء</v>
      </c>
      <c r="C1179" s="3">
        <f>WEEKNUM(Table1[[#This Row],[Date]],16)</f>
        <v>12</v>
      </c>
      <c r="D1179" s="3" t="str">
        <f>TEXT(Table1[[#This Row],[Date]],"mmmm")</f>
        <v>مارس</v>
      </c>
      <c r="E1179" s="3" t="str">
        <f>TEXT(Table1[[#This Row],[Date]],"yyyy")</f>
        <v>2021</v>
      </c>
      <c r="F1179" s="3" t="s">
        <v>8</v>
      </c>
      <c r="G1179" s="3">
        <v>3</v>
      </c>
      <c r="I1179" s="3" t="s">
        <v>92</v>
      </c>
      <c r="J1179" s="3">
        <f>IFERROR(VLOOKUP(Table1[[#This Row],[FoamType]],$CB$1:$CC$25,2,FALSE),0)</f>
        <v>0.6</v>
      </c>
      <c r="K1179" s="3">
        <v>10</v>
      </c>
      <c r="L1179" s="3">
        <v>8</v>
      </c>
      <c r="M1179" s="3">
        <v>10</v>
      </c>
      <c r="Q1179" s="15">
        <v>35</v>
      </c>
      <c r="S1179" s="3">
        <v>10.1</v>
      </c>
      <c r="T1179" s="3">
        <v>1.1000000000000001</v>
      </c>
      <c r="U1179" s="4">
        <v>1</v>
      </c>
      <c r="X1179" s="4">
        <f>IFERROR(   Table1[[#This Row],[البلوكات /م3]]+Table1[[#This Row],[البواقى
 المنصرفه
/م3]]-Table1[[#This Row],[البواقى
/م3]],0)</f>
        <v>0</v>
      </c>
      <c r="Y1179" s="21">
        <f t="shared" si="157"/>
        <v>0</v>
      </c>
      <c r="AB1179" s="15"/>
      <c r="AD1179" s="9">
        <f>IFERROR((Table1[[#This Row],[إجمالى الإستهلاك
/م3]]-Table1[[#This Row],[الكمية 
المنتجة
/م3
 ]]),0)</f>
        <v>-1</v>
      </c>
      <c r="AE1179" s="29">
        <f>IFERROR((Table1[[#This Row],[الهالك
/م3]]/Table1[[#This Row],[إجمالى الإستهلاك
/م3]]),0)</f>
        <v>0</v>
      </c>
      <c r="AG1179" s="5">
        <f>IFERROR((Table1[[#This Row],[عدد
البلوكات]]*0.12),"")</f>
        <v>0</v>
      </c>
      <c r="AH117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1.6666666666666667</v>
      </c>
      <c r="AJ1179" s="59">
        <f>IFERROR(Table1[[#This Row],[Plan Hour]]/Table1[[#This Row],[ساعات
العمل
الفعلية]],0)</f>
        <v>0</v>
      </c>
      <c r="AK1179" s="1">
        <f>IFERROR((Table1[[#This Row],[الكمية 
الفعلية
/م3]]-Table1[[#This Row],[الكمية 
المنتجة
/م3
 ]]),"")</f>
        <v>0.10000000000000009</v>
      </c>
      <c r="AU1179" s="18"/>
      <c r="AV1179" s="18"/>
      <c r="AW1179" s="1"/>
      <c r="AX1179" s="1"/>
      <c r="AY1179" s="1"/>
      <c r="AZ1179" s="1"/>
      <c r="BA1179" s="1"/>
      <c r="BB1179" s="1" t="e">
        <f t="shared" si="158"/>
        <v>#DIV/0!</v>
      </c>
      <c r="BC1179" s="1"/>
      <c r="BD1179" s="1" t="e">
        <f t="shared" si="160"/>
        <v>#DIV/0!</v>
      </c>
      <c r="BE1179" s="1"/>
      <c r="BF1179" s="33">
        <f t="shared" si="159"/>
        <v>0</v>
      </c>
      <c r="BG1179" s="11" t="e">
        <f t="shared" ref="BG1179:BG1242" si="163">(BD1179*BE1179)/7.32</f>
        <v>#DIV/0!</v>
      </c>
      <c r="CB1179"/>
      <c r="CC1179"/>
      <c r="CD1179"/>
      <c r="CE1179" s="83"/>
      <c r="CF1179"/>
      <c r="CG1179"/>
      <c r="CH1179"/>
      <c r="CI1179"/>
      <c r="CJ1179"/>
      <c r="CK1179"/>
      <c r="CL1179"/>
      <c r="CM1179"/>
      <c r="CN1179"/>
      <c r="CO1179"/>
      <c r="CP1179"/>
    </row>
    <row r="1180" spans="1:94" ht="22.5" customHeight="1">
      <c r="A1180" s="22">
        <v>44272</v>
      </c>
      <c r="B1180" s="3" t="str">
        <f>TEXT(Table1[[#This Row],[Date]],"dddd")</f>
        <v>الأربعاء</v>
      </c>
      <c r="C1180" s="3">
        <f>WEEKNUM(Table1[[#This Row],[Date]],16)</f>
        <v>12</v>
      </c>
      <c r="D1180" s="3" t="str">
        <f>TEXT(Table1[[#This Row],[Date]],"mmmm")</f>
        <v>مارس</v>
      </c>
      <c r="E1180" s="3" t="str">
        <f>TEXT(Table1[[#This Row],[Date]],"yyyy")</f>
        <v>2021</v>
      </c>
      <c r="F1180" s="3" t="s">
        <v>8</v>
      </c>
      <c r="G1180" s="3">
        <v>816</v>
      </c>
      <c r="I1180" s="3" t="s">
        <v>92</v>
      </c>
      <c r="J1180" s="3">
        <f>IFERROR(VLOOKUP(Table1[[#This Row],[FoamType]],$CB$1:$CC$25,2,FALSE),0)</f>
        <v>0.6</v>
      </c>
      <c r="K1180" s="3">
        <v>70</v>
      </c>
      <c r="L1180" s="3">
        <v>35</v>
      </c>
      <c r="M1180" s="3">
        <v>1</v>
      </c>
      <c r="Q1180" s="15">
        <v>12</v>
      </c>
      <c r="S1180" s="3">
        <v>1.1000000000000001</v>
      </c>
      <c r="T1180" s="3">
        <v>2.9</v>
      </c>
      <c r="U1180" s="4">
        <v>2.75</v>
      </c>
      <c r="X1180" s="4">
        <f>IFERROR(   Table1[[#This Row],[البلوكات /م3]]+Table1[[#This Row],[البواقى
 المنصرفه
/م3]]-Table1[[#This Row],[البواقى
/م3]],0)</f>
        <v>0</v>
      </c>
      <c r="Y1180" s="21">
        <f t="shared" si="157"/>
        <v>0</v>
      </c>
      <c r="AB1180" s="15"/>
      <c r="AD1180" s="9"/>
      <c r="AG1180" s="5">
        <f>IFERROR((Table1[[#This Row],[عدد
البلوكات]]*0.12),"")</f>
        <v>0</v>
      </c>
      <c r="AH118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4.5833333333333339</v>
      </c>
      <c r="AJ1180" s="59">
        <f>IFERROR(Table1[[#This Row],[Plan Hour]]/Table1[[#This Row],[ساعات
العمل
الفعلية]],0)</f>
        <v>0</v>
      </c>
      <c r="AK1180" s="1">
        <f>IFERROR((Table1[[#This Row],[الكمية 
الفعلية
/م3]]-Table1[[#This Row],[الكمية 
المنتجة
/م3
 ]]),"")</f>
        <v>0.14999999999999991</v>
      </c>
      <c r="AU1180" s="18"/>
      <c r="AV1180" s="18"/>
      <c r="AW1180" s="1"/>
      <c r="AX1180" s="1"/>
      <c r="AY1180" s="1"/>
      <c r="AZ1180" s="1"/>
      <c r="BA1180" s="1"/>
      <c r="BB1180" s="1" t="e">
        <f t="shared" si="158"/>
        <v>#DIV/0!</v>
      </c>
      <c r="BC1180" s="1"/>
      <c r="BD1180" s="1" t="e">
        <f t="shared" si="160"/>
        <v>#DIV/0!</v>
      </c>
      <c r="BE1180" s="1"/>
      <c r="BF1180" s="33">
        <f t="shared" si="159"/>
        <v>0</v>
      </c>
      <c r="BG1180" s="11" t="e">
        <f t="shared" si="163"/>
        <v>#DIV/0!</v>
      </c>
      <c r="CB1180"/>
      <c r="CC1180"/>
      <c r="CD1180"/>
      <c r="CE1180" s="83"/>
      <c r="CF1180"/>
      <c r="CG1180"/>
      <c r="CH1180"/>
      <c r="CI1180"/>
      <c r="CJ1180"/>
      <c r="CK1180"/>
      <c r="CL1180"/>
      <c r="CM1180"/>
      <c r="CN1180"/>
      <c r="CO1180"/>
      <c r="CP1180"/>
    </row>
    <row r="1181" spans="1:94" ht="22.5" customHeight="1">
      <c r="A1181" s="22">
        <v>44272</v>
      </c>
      <c r="B1181" s="3" t="str">
        <f>TEXT(Table1[[#This Row],[Date]],"dddd")</f>
        <v>الأربعاء</v>
      </c>
      <c r="C1181" s="3">
        <f>WEEKNUM(Table1[[#This Row],[Date]],16)</f>
        <v>12</v>
      </c>
      <c r="D1181" s="3" t="str">
        <f>TEXT(Table1[[#This Row],[Date]],"mmmm")</f>
        <v>مارس</v>
      </c>
      <c r="E1181" s="3" t="str">
        <f>TEXT(Table1[[#This Row],[Date]],"yyyy")</f>
        <v>2021</v>
      </c>
      <c r="F1181" s="3" t="s">
        <v>8</v>
      </c>
      <c r="G1181" s="3">
        <v>1192</v>
      </c>
      <c r="I1181" s="3" t="s">
        <v>92</v>
      </c>
      <c r="J1181" s="3">
        <f>IFERROR(VLOOKUP(Table1[[#This Row],[FoamType]],$CB$1:$CC$25,2,FALSE),0)</f>
        <v>0.6</v>
      </c>
      <c r="K1181" s="3">
        <v>20</v>
      </c>
      <c r="L1181" s="3">
        <v>10</v>
      </c>
      <c r="M1181" s="3">
        <v>5</v>
      </c>
      <c r="Q1181" s="15">
        <v>8</v>
      </c>
      <c r="R1181" s="3">
        <v>100</v>
      </c>
      <c r="S1181" s="3">
        <v>5.2</v>
      </c>
      <c r="T1181" s="3">
        <f t="shared" si="155"/>
        <v>0.104</v>
      </c>
      <c r="U1181" s="4">
        <f t="shared" si="156"/>
        <v>0.1</v>
      </c>
      <c r="W1181" s="4">
        <v>6</v>
      </c>
      <c r="X1181" s="4">
        <f>IFERROR(   Table1[[#This Row],[البلوكات /م3]]+Table1[[#This Row],[البواقى
 المنصرفه
/م3]]-Table1[[#This Row],[البواقى
/م3]],0)</f>
        <v>7.32</v>
      </c>
      <c r="Y1181" s="21">
        <f t="shared" si="157"/>
        <v>7.32</v>
      </c>
      <c r="Z1181" s="3">
        <v>1</v>
      </c>
      <c r="AB1181" s="15"/>
      <c r="AD1181" s="9">
        <f>IFERROR((Table1[[#This Row],[إجمالى الإستهلاك
/م3]]-Table1[[#This Row],[الكمية 
المنتجة
/م3
 ]]),0)</f>
        <v>7.2200000000000006</v>
      </c>
      <c r="AE1181" s="29">
        <f>IFERROR((Table1[[#This Row],[الهالك
/م3]]/Table1[[#This Row],[إجمالى الإستهلاك
/م3]]),0)</f>
        <v>0.98633879781420775</v>
      </c>
      <c r="AG1181" s="5">
        <f>IFERROR((Table1[[#This Row],[عدد
البلوكات]]*0.12),"")</f>
        <v>0.12</v>
      </c>
      <c r="AH118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0.16666666666666669</v>
      </c>
      <c r="AJ1181" s="59">
        <f>IFERROR(Table1[[#This Row],[Plan Hour]]/Table1[[#This Row],[ساعات
العمل
الفعلية]],0)</f>
        <v>0</v>
      </c>
      <c r="AK1181" s="1">
        <f>IFERROR((Table1[[#This Row],[الكمية 
الفعلية
/م3]]-Table1[[#This Row],[الكمية 
المنتجة
/م3
 ]]),"")</f>
        <v>3.9999999999999897E-3</v>
      </c>
      <c r="AU1181" s="18"/>
      <c r="AV1181" s="18"/>
      <c r="AW1181" s="1"/>
      <c r="AX1181" s="1"/>
      <c r="AY1181" s="1"/>
      <c r="AZ1181" s="1"/>
      <c r="BA1181" s="1"/>
      <c r="BB1181" s="1" t="e">
        <f t="shared" si="158"/>
        <v>#DIV/0!</v>
      </c>
      <c r="BC1181" s="1"/>
      <c r="BD1181" s="1" t="e">
        <f t="shared" si="160"/>
        <v>#DIV/0!</v>
      </c>
      <c r="BE1181" s="1"/>
      <c r="BF1181" s="33">
        <f t="shared" si="159"/>
        <v>0</v>
      </c>
      <c r="BG1181" s="11" t="e">
        <f t="shared" si="163"/>
        <v>#DIV/0!</v>
      </c>
      <c r="CB1181"/>
      <c r="CC1181"/>
      <c r="CD1181"/>
      <c r="CE1181" s="83"/>
      <c r="CF1181"/>
      <c r="CG1181"/>
      <c r="CH1181"/>
      <c r="CI1181"/>
      <c r="CJ1181"/>
      <c r="CK1181"/>
      <c r="CL1181"/>
      <c r="CM1181"/>
      <c r="CN1181"/>
      <c r="CO1181"/>
      <c r="CP1181"/>
    </row>
    <row r="1182" spans="1:94" ht="22.5" customHeight="1">
      <c r="A1182" s="22">
        <v>44272</v>
      </c>
      <c r="B1182" s="3" t="str">
        <f>TEXT(Table1[[#This Row],[Date]],"dddd")</f>
        <v>الأربعاء</v>
      </c>
      <c r="C1182" s="3">
        <f>WEEKNUM(Table1[[#This Row],[Date]],16)</f>
        <v>12</v>
      </c>
      <c r="D1182" s="3" t="str">
        <f>TEXT(Table1[[#This Row],[Date]],"mmmm")</f>
        <v>مارس</v>
      </c>
      <c r="E1182" s="3" t="str">
        <f>TEXT(Table1[[#This Row],[Date]],"yyyy")</f>
        <v>2021</v>
      </c>
      <c r="F1182" s="3" t="s">
        <v>8</v>
      </c>
      <c r="G1182" s="3">
        <v>1192</v>
      </c>
      <c r="I1182" s="3" t="s">
        <v>92</v>
      </c>
      <c r="J1182" s="3">
        <f>IFERROR(VLOOKUP(Table1[[#This Row],[FoamType]],$CB$1:$CC$25,2,FALSE),0)</f>
        <v>0.6</v>
      </c>
      <c r="K1182" s="3">
        <v>20</v>
      </c>
      <c r="L1182" s="3">
        <v>10</v>
      </c>
      <c r="M1182" s="3">
        <v>5</v>
      </c>
      <c r="Q1182" s="15">
        <v>10</v>
      </c>
      <c r="R1182" s="3">
        <v>100</v>
      </c>
      <c r="S1182" s="3">
        <v>5.2</v>
      </c>
      <c r="T1182" s="3">
        <f t="shared" si="155"/>
        <v>0.104</v>
      </c>
      <c r="U1182" s="4">
        <f t="shared" si="156"/>
        <v>0.1</v>
      </c>
      <c r="X1182" s="4">
        <f>IFERROR(   Table1[[#This Row],[البلوكات /م3]]+Table1[[#This Row],[البواقى
 المنصرفه
/م3]]-Table1[[#This Row],[البواقى
/م3]],0)</f>
        <v>0</v>
      </c>
      <c r="Y1182" s="21">
        <f t="shared" si="157"/>
        <v>0</v>
      </c>
      <c r="AB1182" s="15"/>
      <c r="AD1182" s="9">
        <f>IFERROR((Table1[[#This Row],[إجمالى الإستهلاك
/م3]]-Table1[[#This Row],[الكمية 
المنتجة
/م3
 ]]),0)</f>
        <v>-0.1</v>
      </c>
      <c r="AE1182" s="29">
        <f>IFERROR((Table1[[#This Row],[الهالك
/م3]]/Table1[[#This Row],[إجمالى الإستهلاك
/م3]]),0)</f>
        <v>0</v>
      </c>
      <c r="AG1182" s="5">
        <f>IFERROR((Table1[[#This Row],[عدد
البلوكات]]*0.12),"")</f>
        <v>0</v>
      </c>
      <c r="AH118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0.16666666666666669</v>
      </c>
      <c r="AJ1182" s="59">
        <f>IFERROR(Table1[[#This Row],[Plan Hour]]/Table1[[#This Row],[ساعات
العمل
الفعلية]],0)</f>
        <v>0</v>
      </c>
      <c r="AK1182" s="1">
        <f>IFERROR((Table1[[#This Row],[الكمية 
الفعلية
/م3]]-Table1[[#This Row],[الكمية 
المنتجة
/م3
 ]]),"")</f>
        <v>3.9999999999999897E-3</v>
      </c>
      <c r="AU1182" s="18"/>
      <c r="AV1182" s="18"/>
      <c r="AW1182" s="1"/>
      <c r="AX1182" s="1"/>
      <c r="AY1182" s="1"/>
      <c r="AZ1182" s="1"/>
      <c r="BA1182" s="1"/>
      <c r="BB1182" s="1" t="e">
        <f t="shared" si="158"/>
        <v>#DIV/0!</v>
      </c>
      <c r="BC1182" s="1"/>
      <c r="BD1182" s="1" t="e">
        <f t="shared" si="160"/>
        <v>#DIV/0!</v>
      </c>
      <c r="BE1182" s="1"/>
      <c r="BF1182" s="33">
        <f t="shared" si="159"/>
        <v>0</v>
      </c>
      <c r="BG1182" s="11" t="e">
        <f t="shared" si="163"/>
        <v>#DIV/0!</v>
      </c>
      <c r="CB1182"/>
      <c r="CC1182"/>
      <c r="CD1182"/>
      <c r="CE1182" s="83"/>
      <c r="CF1182"/>
      <c r="CG1182"/>
      <c r="CH1182"/>
      <c r="CI1182"/>
      <c r="CJ1182"/>
      <c r="CK1182"/>
      <c r="CL1182"/>
      <c r="CM1182"/>
      <c r="CN1182"/>
      <c r="CO1182"/>
      <c r="CP1182"/>
    </row>
    <row r="1183" spans="1:94" ht="22.5" customHeight="1">
      <c r="A1183" s="22">
        <v>44272</v>
      </c>
      <c r="B1183" s="3" t="str">
        <f>TEXT(Table1[[#This Row],[Date]],"dddd")</f>
        <v>الأربعاء</v>
      </c>
      <c r="C1183" s="3">
        <f>WEEKNUM(Table1[[#This Row],[Date]],16)</f>
        <v>12</v>
      </c>
      <c r="D1183" s="3" t="str">
        <f>TEXT(Table1[[#This Row],[Date]],"mmmm")</f>
        <v>مارس</v>
      </c>
      <c r="E1183" s="3" t="str">
        <f>TEXT(Table1[[#This Row],[Date]],"yyyy")</f>
        <v>2021</v>
      </c>
      <c r="F1183" s="3" t="s">
        <v>8</v>
      </c>
      <c r="G1183" s="3">
        <v>1192</v>
      </c>
      <c r="I1183" s="3" t="s">
        <v>92</v>
      </c>
      <c r="J1183" s="3">
        <f>IFERROR(VLOOKUP(Table1[[#This Row],[FoamType]],$CB$1:$CC$25,2,FALSE),0)</f>
        <v>0.6</v>
      </c>
      <c r="K1183" s="3">
        <v>20</v>
      </c>
      <c r="L1183" s="3">
        <v>10</v>
      </c>
      <c r="M1183" s="3">
        <v>5</v>
      </c>
      <c r="Q1183" s="15">
        <v>12</v>
      </c>
      <c r="R1183" s="3">
        <v>100</v>
      </c>
      <c r="S1183" s="3">
        <v>5.0999999999999996</v>
      </c>
      <c r="T1183" s="3">
        <f t="shared" si="155"/>
        <v>0.10199999999999999</v>
      </c>
      <c r="U1183" s="4">
        <f t="shared" si="156"/>
        <v>0.1</v>
      </c>
      <c r="X1183" s="4">
        <f>IFERROR(   Table1[[#This Row],[البلوكات /م3]]+Table1[[#This Row],[البواقى
 المنصرفه
/م3]]-Table1[[#This Row],[البواقى
/م3]],0)</f>
        <v>0</v>
      </c>
      <c r="Y1183" s="21">
        <f t="shared" si="157"/>
        <v>0</v>
      </c>
      <c r="AB1183" s="15"/>
      <c r="AD1183" s="9">
        <f>IFERROR((Table1[[#This Row],[إجمالى الإستهلاك
/م3]]-Table1[[#This Row],[الكمية 
المنتجة
/م3
 ]]),0)</f>
        <v>-0.1</v>
      </c>
      <c r="AE1183" s="29">
        <f>IFERROR((Table1[[#This Row],[الهالك
/م3]]/Table1[[#This Row],[إجمالى الإستهلاك
/م3]]),0)</f>
        <v>0</v>
      </c>
      <c r="AG1183" s="5">
        <f>IFERROR((Table1[[#This Row],[عدد
البلوكات]]*0.12),"")</f>
        <v>0</v>
      </c>
      <c r="AH118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0.16666666666666669</v>
      </c>
      <c r="AJ1183" s="59">
        <f>IFERROR(Table1[[#This Row],[Plan Hour]]/Table1[[#This Row],[ساعات
العمل
الفعلية]],0)</f>
        <v>0</v>
      </c>
      <c r="AK1183" s="1">
        <f>IFERROR((Table1[[#This Row],[الكمية 
الفعلية
/م3]]-Table1[[#This Row],[الكمية 
المنتجة
/م3
 ]]),"")</f>
        <v>1.9999999999999879E-3</v>
      </c>
      <c r="AU1183" s="18"/>
      <c r="AV1183" s="18"/>
      <c r="AW1183" s="1"/>
      <c r="AX1183" s="1"/>
      <c r="AY1183" s="1"/>
      <c r="AZ1183" s="1"/>
      <c r="BA1183" s="1"/>
      <c r="BB1183" s="1" t="e">
        <f t="shared" si="158"/>
        <v>#DIV/0!</v>
      </c>
      <c r="BC1183" s="1"/>
      <c r="BD1183" s="1" t="e">
        <f t="shared" si="160"/>
        <v>#DIV/0!</v>
      </c>
      <c r="BE1183" s="1"/>
      <c r="BF1183" s="33">
        <f t="shared" si="159"/>
        <v>0</v>
      </c>
      <c r="BG1183" s="11" t="e">
        <f t="shared" si="163"/>
        <v>#DIV/0!</v>
      </c>
      <c r="CB1183"/>
      <c r="CC1183"/>
      <c r="CD1183"/>
      <c r="CE1183" s="83"/>
      <c r="CF1183"/>
      <c r="CG1183"/>
      <c r="CH1183"/>
      <c r="CI1183"/>
      <c r="CJ1183"/>
      <c r="CK1183"/>
      <c r="CL1183"/>
      <c r="CM1183"/>
      <c r="CN1183"/>
      <c r="CO1183"/>
      <c r="CP1183"/>
    </row>
    <row r="1184" spans="1:94" ht="22.5" customHeight="1">
      <c r="A1184" s="22">
        <v>44272</v>
      </c>
      <c r="B1184" s="3" t="str">
        <f>TEXT(Table1[[#This Row],[Date]],"dddd")</f>
        <v>الأربعاء</v>
      </c>
      <c r="C1184" s="3">
        <f>WEEKNUM(Table1[[#This Row],[Date]],16)</f>
        <v>12</v>
      </c>
      <c r="D1184" s="3" t="str">
        <f>TEXT(Table1[[#This Row],[Date]],"mmmm")</f>
        <v>مارس</v>
      </c>
      <c r="E1184" s="3" t="str">
        <f>TEXT(Table1[[#This Row],[Date]],"yyyy")</f>
        <v>2021</v>
      </c>
      <c r="F1184" s="3" t="s">
        <v>8</v>
      </c>
      <c r="G1184" s="3">
        <v>1192</v>
      </c>
      <c r="I1184" s="3" t="s">
        <v>92</v>
      </c>
      <c r="J1184" s="3">
        <f>IFERROR(VLOOKUP(Table1[[#This Row],[FoamType]],$CB$1:$CC$25,2,FALSE),0)</f>
        <v>0.6</v>
      </c>
      <c r="K1184" s="3">
        <v>20</v>
      </c>
      <c r="L1184" s="3">
        <v>10</v>
      </c>
      <c r="M1184" s="3">
        <v>5</v>
      </c>
      <c r="Q1184" s="15">
        <v>15</v>
      </c>
      <c r="R1184" s="3">
        <v>100</v>
      </c>
      <c r="S1184" s="3">
        <v>5.0999999999999996</v>
      </c>
      <c r="T1184" s="3">
        <f t="shared" si="155"/>
        <v>0.10199999999999999</v>
      </c>
      <c r="U1184" s="4">
        <f t="shared" si="156"/>
        <v>0.1</v>
      </c>
      <c r="X1184" s="4">
        <f>IFERROR(   Table1[[#This Row],[البلوكات /م3]]+Table1[[#This Row],[البواقى
 المنصرفه
/م3]]-Table1[[#This Row],[البواقى
/م3]],0)</f>
        <v>0</v>
      </c>
      <c r="Y1184" s="21">
        <f t="shared" si="157"/>
        <v>0</v>
      </c>
      <c r="AB1184" s="15"/>
      <c r="AD1184" s="9">
        <f>IFERROR((Table1[[#This Row],[إجمالى الإستهلاك
/م3]]-Table1[[#This Row],[الكمية 
المنتجة
/م3
 ]]),0)</f>
        <v>-0.1</v>
      </c>
      <c r="AE1184" s="29">
        <f>IFERROR((Table1[[#This Row],[الهالك
/م3]]/Table1[[#This Row],[إجمالى الإستهلاك
/م3]]),0)</f>
        <v>0</v>
      </c>
      <c r="AG1184" s="5">
        <f>IFERROR((Table1[[#This Row],[عدد
البلوكات]]*0.12),"")</f>
        <v>0</v>
      </c>
      <c r="AH118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0.16666666666666669</v>
      </c>
      <c r="AJ1184" s="59">
        <f>IFERROR(Table1[[#This Row],[Plan Hour]]/Table1[[#This Row],[ساعات
العمل
الفعلية]],0)</f>
        <v>0</v>
      </c>
      <c r="AK1184" s="1">
        <f>IFERROR((Table1[[#This Row],[الكمية 
الفعلية
/م3]]-Table1[[#This Row],[الكمية 
المنتجة
/م3
 ]]),"")</f>
        <v>1.9999999999999879E-3</v>
      </c>
      <c r="AU1184" s="18"/>
      <c r="AV1184" s="18"/>
      <c r="AW1184" s="1"/>
      <c r="AX1184" s="1"/>
      <c r="AY1184" s="1"/>
      <c r="AZ1184" s="1"/>
      <c r="BA1184" s="1"/>
      <c r="BB1184" s="1" t="e">
        <f t="shared" si="158"/>
        <v>#DIV/0!</v>
      </c>
      <c r="BC1184" s="1"/>
      <c r="BD1184" s="1" t="e">
        <f t="shared" si="160"/>
        <v>#DIV/0!</v>
      </c>
      <c r="BE1184" s="1"/>
      <c r="BF1184" s="33">
        <f t="shared" si="159"/>
        <v>0</v>
      </c>
      <c r="BG1184" s="11" t="e">
        <f t="shared" si="163"/>
        <v>#DIV/0!</v>
      </c>
      <c r="CB1184"/>
      <c r="CC1184"/>
      <c r="CD1184"/>
      <c r="CE1184" s="83"/>
      <c r="CF1184"/>
      <c r="CG1184"/>
      <c r="CH1184"/>
      <c r="CI1184"/>
      <c r="CJ1184"/>
      <c r="CK1184"/>
      <c r="CL1184"/>
      <c r="CM1184"/>
      <c r="CN1184"/>
      <c r="CO1184"/>
      <c r="CP1184"/>
    </row>
    <row r="1185" spans="1:94" ht="22.5" customHeight="1">
      <c r="A1185" s="22">
        <v>44272</v>
      </c>
      <c r="B1185" s="3" t="str">
        <f>TEXT(Table1[[#This Row],[Date]],"dddd")</f>
        <v>الأربعاء</v>
      </c>
      <c r="C1185" s="3">
        <f>WEEKNUM(Table1[[#This Row],[Date]],16)</f>
        <v>12</v>
      </c>
      <c r="D1185" s="3" t="str">
        <f>TEXT(Table1[[#This Row],[Date]],"mmmm")</f>
        <v>مارس</v>
      </c>
      <c r="E1185" s="3" t="str">
        <f>TEXT(Table1[[#This Row],[Date]],"yyyy")</f>
        <v>2021</v>
      </c>
      <c r="F1185" s="3" t="s">
        <v>8</v>
      </c>
      <c r="G1185" s="3">
        <v>1236</v>
      </c>
      <c r="I1185" s="3" t="s">
        <v>107</v>
      </c>
      <c r="J1185" s="3">
        <f>IFERROR(VLOOKUP(Table1[[#This Row],[FoamType]],$CB$1:$CC$25,2,FALSE),0)</f>
        <v>50</v>
      </c>
      <c r="K1185" s="3">
        <v>20</v>
      </c>
      <c r="L1185" s="3">
        <v>20</v>
      </c>
      <c r="M1185" s="3">
        <v>4</v>
      </c>
      <c r="Q1185" s="15">
        <v>20</v>
      </c>
      <c r="R1185" s="3">
        <v>680</v>
      </c>
      <c r="S1185" s="3">
        <v>4.0999999999999996</v>
      </c>
      <c r="T1185" s="3">
        <f t="shared" si="155"/>
        <v>1.1152</v>
      </c>
      <c r="U1185" s="4">
        <f t="shared" si="156"/>
        <v>1.0880000000000001</v>
      </c>
      <c r="X1185" s="4">
        <f>IFERROR(   Table1[[#This Row],[البلوكات /م3]]+Table1[[#This Row],[البواقى
 المنصرفه
/م3]]-Table1[[#This Row],[البواقى
/م3]],0)</f>
        <v>0</v>
      </c>
      <c r="Y1185" s="21">
        <f t="shared" si="157"/>
        <v>0</v>
      </c>
      <c r="AB1185" s="15"/>
      <c r="AD1185" s="9">
        <f>IFERROR((Table1[[#This Row],[إجمالى الإستهلاك
/م3]]-Table1[[#This Row],[الكمية 
المنتجة
/م3
 ]]),0)</f>
        <v>-1.0880000000000001</v>
      </c>
      <c r="AE1185" s="29">
        <f>IFERROR((Table1[[#This Row],[الهالك
/م3]]/Table1[[#This Row],[إجمالى الإستهلاك
/م3]]),0)</f>
        <v>0</v>
      </c>
      <c r="AG1185" s="5">
        <f>IFERROR((Table1[[#This Row],[عدد
البلوكات]]*0.12),"")</f>
        <v>0</v>
      </c>
      <c r="AH118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13.6</v>
      </c>
      <c r="AJ1185" s="59">
        <f>IFERROR(Table1[[#This Row],[Plan Hour]]/Table1[[#This Row],[ساعات
العمل
الفعلية]],0)</f>
        <v>0</v>
      </c>
      <c r="AK1185" s="1">
        <f>IFERROR((Table1[[#This Row],[الكمية 
الفعلية
/م3]]-Table1[[#This Row],[الكمية 
المنتجة
/م3
 ]]),"")</f>
        <v>2.7199999999999891E-2</v>
      </c>
      <c r="AU1185" s="18"/>
      <c r="AV1185" s="18"/>
      <c r="AW1185" s="1"/>
      <c r="AX1185" s="1"/>
      <c r="AY1185" s="1"/>
      <c r="AZ1185" s="1"/>
      <c r="BA1185" s="1"/>
      <c r="BB1185" s="1" t="e">
        <f t="shared" si="158"/>
        <v>#DIV/0!</v>
      </c>
      <c r="BC1185" s="1"/>
      <c r="BD1185" s="1" t="e">
        <f t="shared" si="160"/>
        <v>#DIV/0!</v>
      </c>
      <c r="BE1185" s="1"/>
      <c r="BF1185" s="33">
        <f t="shared" si="159"/>
        <v>0</v>
      </c>
      <c r="BG1185" s="11" t="e">
        <f t="shared" si="163"/>
        <v>#DIV/0!</v>
      </c>
      <c r="CB1185"/>
      <c r="CC1185"/>
      <c r="CD1185"/>
      <c r="CE1185" s="83"/>
      <c r="CF1185"/>
      <c r="CG1185"/>
      <c r="CH1185"/>
      <c r="CI1185"/>
      <c r="CJ1185"/>
      <c r="CK1185"/>
      <c r="CL1185"/>
      <c r="CM1185"/>
      <c r="CN1185"/>
      <c r="CO1185"/>
      <c r="CP1185"/>
    </row>
    <row r="1186" spans="1:94" ht="22.5" customHeight="1">
      <c r="A1186" s="22">
        <v>44272</v>
      </c>
      <c r="B1186" s="3" t="str">
        <f>TEXT(Table1[[#This Row],[Date]],"dddd")</f>
        <v>الأربعاء</v>
      </c>
      <c r="C1186" s="3">
        <f>WEEKNUM(Table1[[#This Row],[Date]],16)</f>
        <v>12</v>
      </c>
      <c r="D1186" s="3" t="str">
        <f>TEXT(Table1[[#This Row],[Date]],"mmmm")</f>
        <v>مارس</v>
      </c>
      <c r="E1186" s="3" t="str">
        <f>TEXT(Table1[[#This Row],[Date]],"yyyy")</f>
        <v>2021</v>
      </c>
      <c r="F1186" s="3" t="s">
        <v>8</v>
      </c>
      <c r="G1186" s="3">
        <v>603</v>
      </c>
      <c r="H1186" s="5" t="s">
        <v>61</v>
      </c>
      <c r="I1186" s="3" t="s">
        <v>201</v>
      </c>
      <c r="J1186" s="3">
        <f>IFERROR(VLOOKUP(Table1[[#This Row],[FoamType]],$CB$1:$CC$25,2,FALSE),0)</f>
        <v>1.25</v>
      </c>
      <c r="K1186" s="3">
        <v>185.5</v>
      </c>
      <c r="L1186" s="3">
        <v>110</v>
      </c>
      <c r="M1186" s="3">
        <v>29</v>
      </c>
      <c r="Q1186" s="15">
        <v>30</v>
      </c>
      <c r="R1186" s="3">
        <v>6</v>
      </c>
      <c r="S1186" s="3">
        <v>29</v>
      </c>
      <c r="T1186" s="3">
        <f t="shared" si="155"/>
        <v>3.5504699999999998</v>
      </c>
      <c r="U1186" s="4">
        <f t="shared" si="156"/>
        <v>3.5504699999999998</v>
      </c>
      <c r="X1186" s="4">
        <f>IFERROR(   Table1[[#This Row],[البلوكات /م3]]+Table1[[#This Row],[البواقى
 المنصرفه
/م3]]-Table1[[#This Row],[البواقى
/م3]],0)</f>
        <v>0</v>
      </c>
      <c r="Y1186" s="21">
        <f t="shared" si="157"/>
        <v>0</v>
      </c>
      <c r="AB1186" s="15"/>
      <c r="AD1186" s="9"/>
      <c r="AG1186" s="5">
        <f>IFERROR((Table1[[#This Row],[عدد
البلوكات]]*0.12),"")</f>
        <v>0</v>
      </c>
      <c r="AH118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1186" s="59">
        <f>IFERROR(Table1[[#This Row],[Plan Hour]]/Table1[[#This Row],[ساعات
العمل
الفعلية]],0)</f>
        <v>0</v>
      </c>
      <c r="AK1186" s="1">
        <f>IFERROR((Table1[[#This Row],[الكمية 
الفعلية
/م3]]-Table1[[#This Row],[الكمية 
المنتجة
/م3
 ]]),"")</f>
        <v>0</v>
      </c>
      <c r="AU1186" s="18"/>
      <c r="AV1186" s="18"/>
      <c r="AW1186" s="1"/>
      <c r="AX1186" s="1"/>
      <c r="AY1186" s="1"/>
      <c r="AZ1186" s="1"/>
      <c r="BA1186" s="1"/>
      <c r="BB1186" s="1" t="e">
        <f t="shared" si="158"/>
        <v>#DIV/0!</v>
      </c>
      <c r="BC1186" s="1"/>
      <c r="BD1186" s="1" t="e">
        <f t="shared" si="160"/>
        <v>#DIV/0!</v>
      </c>
      <c r="BE1186" s="1"/>
      <c r="BF1186" s="33">
        <f t="shared" si="159"/>
        <v>0</v>
      </c>
      <c r="BG1186" s="11" t="e">
        <f t="shared" si="163"/>
        <v>#DIV/0!</v>
      </c>
      <c r="CB1186"/>
      <c r="CC1186"/>
      <c r="CD1186"/>
      <c r="CE1186" s="83"/>
      <c r="CF1186"/>
      <c r="CG1186"/>
      <c r="CH1186"/>
      <c r="CI1186"/>
      <c r="CJ1186"/>
      <c r="CK1186"/>
      <c r="CL1186"/>
      <c r="CM1186"/>
      <c r="CN1186"/>
      <c r="CO1186"/>
      <c r="CP1186"/>
    </row>
    <row r="1187" spans="1:94" ht="22.5" customHeight="1">
      <c r="A1187" s="22">
        <v>44272</v>
      </c>
      <c r="B1187" s="3" t="str">
        <f>TEXT(Table1[[#This Row],[Date]],"dddd")</f>
        <v>الأربعاء</v>
      </c>
      <c r="C1187" s="3">
        <f>WEEKNUM(Table1[[#This Row],[Date]],16)</f>
        <v>12</v>
      </c>
      <c r="D1187" s="3" t="str">
        <f>TEXT(Table1[[#This Row],[Date]],"mmmm")</f>
        <v>مارس</v>
      </c>
      <c r="E1187" s="3" t="str">
        <f>TEXT(Table1[[#This Row],[Date]],"yyyy")</f>
        <v>2021</v>
      </c>
      <c r="F1187" s="3" t="s">
        <v>8</v>
      </c>
      <c r="G1187" s="3">
        <v>603</v>
      </c>
      <c r="H1187" s="5" t="s">
        <v>61</v>
      </c>
      <c r="I1187" s="3" t="s">
        <v>201</v>
      </c>
      <c r="J1187" s="3">
        <f>IFERROR(VLOOKUP(Table1[[#This Row],[FoamType]],$CB$1:$CC$25,2,FALSE),0)</f>
        <v>1.25</v>
      </c>
      <c r="K1187" s="3">
        <v>237</v>
      </c>
      <c r="L1187" s="3">
        <v>110</v>
      </c>
      <c r="M1187" s="3">
        <v>29</v>
      </c>
      <c r="Q1187" s="15">
        <v>30</v>
      </c>
      <c r="R1187" s="3">
        <v>7</v>
      </c>
      <c r="S1187" s="3">
        <v>29</v>
      </c>
      <c r="T1187" s="3">
        <f t="shared" si="155"/>
        <v>5.2922099999999999</v>
      </c>
      <c r="U1187" s="4">
        <f t="shared" si="156"/>
        <v>5.2922099999999999</v>
      </c>
      <c r="X1187" s="4">
        <f>IFERROR(   Table1[[#This Row],[البلوكات /م3]]+Table1[[#This Row],[البواقى
 المنصرفه
/م3]]-Table1[[#This Row],[البواقى
/م3]],0)</f>
        <v>0</v>
      </c>
      <c r="Y1187" s="21">
        <f t="shared" si="157"/>
        <v>0</v>
      </c>
      <c r="AB1187" s="15"/>
      <c r="AD1187" s="9"/>
      <c r="AG1187" s="5">
        <f>IFERROR((Table1[[#This Row],[عدد
البلوكات]]*0.12),"")</f>
        <v>0</v>
      </c>
      <c r="AH118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5.6</v>
      </c>
      <c r="AJ1187" s="59">
        <f>IFERROR(Table1[[#This Row],[Plan Hour]]/Table1[[#This Row],[ساعات
العمل
الفعلية]],0)</f>
        <v>0</v>
      </c>
      <c r="AK1187" s="1">
        <f>IFERROR((Table1[[#This Row],[الكمية 
الفعلية
/م3]]-Table1[[#This Row],[الكمية 
المنتجة
/م3
 ]]),"")</f>
        <v>0</v>
      </c>
      <c r="AU1187" s="18"/>
      <c r="AV1187" s="18"/>
      <c r="AW1187" s="1"/>
      <c r="AX1187" s="1"/>
      <c r="AY1187" s="1"/>
      <c r="AZ1187" s="1"/>
      <c r="BA1187" s="1"/>
      <c r="BB1187" s="1" t="e">
        <f t="shared" si="158"/>
        <v>#DIV/0!</v>
      </c>
      <c r="BC1187" s="1"/>
      <c r="BD1187" s="1" t="e">
        <f t="shared" si="160"/>
        <v>#DIV/0!</v>
      </c>
      <c r="BE1187" s="1"/>
      <c r="BF1187" s="33">
        <f t="shared" si="159"/>
        <v>0</v>
      </c>
      <c r="BG1187" s="11" t="e">
        <f t="shared" si="163"/>
        <v>#DIV/0!</v>
      </c>
      <c r="CB1187"/>
      <c r="CC1187"/>
      <c r="CD1187"/>
      <c r="CE1187" s="83"/>
      <c r="CF1187"/>
      <c r="CG1187"/>
      <c r="CH1187"/>
      <c r="CI1187"/>
      <c r="CJ1187"/>
      <c r="CK1187"/>
      <c r="CL1187"/>
      <c r="CM1187"/>
      <c r="CN1187"/>
      <c r="CO1187"/>
      <c r="CP1187"/>
    </row>
    <row r="1188" spans="1:94" ht="22.5" customHeight="1">
      <c r="A1188" s="22">
        <v>44272</v>
      </c>
      <c r="B1188" s="3" t="str">
        <f>TEXT(Table1[[#This Row],[Date]],"dddd")</f>
        <v>الأربعاء</v>
      </c>
      <c r="C1188" s="3">
        <f>WEEKNUM(Table1[[#This Row],[Date]],16)</f>
        <v>12</v>
      </c>
      <c r="D1188" s="3" t="str">
        <f>TEXT(Table1[[#This Row],[Date]],"mmmm")</f>
        <v>مارس</v>
      </c>
      <c r="E1188" s="3" t="str">
        <f>TEXT(Table1[[#This Row],[Date]],"yyyy")</f>
        <v>2021</v>
      </c>
      <c r="F1188" s="3" t="s">
        <v>8</v>
      </c>
      <c r="G1188" s="3">
        <v>1107</v>
      </c>
      <c r="I1188" s="3" t="s">
        <v>87</v>
      </c>
      <c r="J1188" s="3">
        <f>IFERROR(VLOOKUP(Table1[[#This Row],[FoamType]],$CB$1:$CC$25,2,FALSE),0)</f>
        <v>2</v>
      </c>
      <c r="K1188" s="3">
        <v>200</v>
      </c>
      <c r="L1188" s="3">
        <v>100</v>
      </c>
      <c r="M1188" s="3">
        <v>1</v>
      </c>
      <c r="Q1188" s="15">
        <v>20</v>
      </c>
      <c r="R1188" s="3">
        <v>650</v>
      </c>
      <c r="S1188" s="3">
        <v>1.1000000000000001</v>
      </c>
      <c r="T1188" s="3">
        <f t="shared" ref="T1188:T1251" si="164">K1188*L1188*R1188*S1188/1000000</f>
        <v>14.300000000000002</v>
      </c>
      <c r="U1188" s="4">
        <v>13</v>
      </c>
      <c r="X1188" s="4">
        <f>IFERROR(   Table1[[#This Row],[البلوكات /م3]]+Table1[[#This Row],[البواقى
 المنصرفه
/م3]]-Table1[[#This Row],[البواقى
/م3]],0)</f>
        <v>0</v>
      </c>
      <c r="Y1188" s="21">
        <f t="shared" si="157"/>
        <v>0</v>
      </c>
      <c r="AB1188" s="15"/>
      <c r="AD1188" s="9">
        <f>IFERROR((Table1[[#This Row],[إجمالى الإستهلاك
/م3]]-Table1[[#This Row],[الكمية 
المنتجة
/م3
 ]]),0)</f>
        <v>-13</v>
      </c>
      <c r="AE1188" s="29">
        <f>IFERROR((Table1[[#This Row],[الهالك
/م3]]/Table1[[#This Row],[إجمالى الإستهلاك
/م3]]),0)</f>
        <v>0</v>
      </c>
      <c r="AG1188" s="5">
        <f>IFERROR((Table1[[#This Row],[عدد
البلوكات]]*0.12),"")</f>
        <v>0</v>
      </c>
      <c r="AH118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6.5</v>
      </c>
      <c r="AJ1188" s="59">
        <f>IFERROR(Table1[[#This Row],[Plan Hour]]/Table1[[#This Row],[ساعات
العمل
الفعلية]],0)</f>
        <v>0</v>
      </c>
      <c r="AK1188" s="1">
        <f>IFERROR((Table1[[#This Row],[الكمية 
الفعلية
/م3]]-Table1[[#This Row],[الكمية 
المنتجة
/م3
 ]]),"")</f>
        <v>1.3000000000000025</v>
      </c>
      <c r="AU1188" s="18"/>
      <c r="AV1188" s="18"/>
      <c r="AW1188" s="1"/>
      <c r="AX1188" s="1"/>
      <c r="AY1188" s="1"/>
      <c r="AZ1188" s="1"/>
      <c r="BA1188" s="1"/>
      <c r="BB1188" s="1" t="e">
        <f t="shared" si="158"/>
        <v>#DIV/0!</v>
      </c>
      <c r="BC1188" s="1"/>
      <c r="BD1188" s="1" t="e">
        <f t="shared" si="160"/>
        <v>#DIV/0!</v>
      </c>
      <c r="BE1188" s="1"/>
      <c r="BF1188" s="33">
        <f t="shared" si="159"/>
        <v>0</v>
      </c>
      <c r="BG1188" s="11" t="e">
        <f t="shared" si="163"/>
        <v>#DIV/0!</v>
      </c>
      <c r="CB1188"/>
      <c r="CC1188"/>
      <c r="CD1188"/>
      <c r="CE1188" s="83"/>
      <c r="CF1188"/>
      <c r="CG1188"/>
      <c r="CH1188"/>
      <c r="CI1188"/>
      <c r="CJ1188"/>
      <c r="CK1188"/>
      <c r="CL1188"/>
      <c r="CM1188"/>
      <c r="CN1188"/>
      <c r="CO1188"/>
      <c r="CP1188"/>
    </row>
    <row r="1189" spans="1:94" ht="22.5" customHeight="1">
      <c r="A1189" s="22">
        <v>44272</v>
      </c>
      <c r="B1189" s="3" t="str">
        <f>TEXT(Table1[[#This Row],[Date]],"dddd")</f>
        <v>الأربعاء</v>
      </c>
      <c r="C1189" s="3">
        <f>WEEKNUM(Table1[[#This Row],[Date]],16)</f>
        <v>12</v>
      </c>
      <c r="D1189" s="3" t="str">
        <f>TEXT(Table1[[#This Row],[Date]],"mmmm")</f>
        <v>مارس</v>
      </c>
      <c r="E1189" s="3" t="str">
        <f>TEXT(Table1[[#This Row],[Date]],"yyyy")</f>
        <v>2021</v>
      </c>
      <c r="F1189" s="3" t="s">
        <v>8</v>
      </c>
      <c r="G1189" s="3">
        <v>3</v>
      </c>
      <c r="I1189" s="3" t="s">
        <v>255</v>
      </c>
      <c r="J1189" s="3">
        <f>IFERROR(VLOOKUP(Table1[[#This Row],[FoamType]],$CB$1:$CC$25,2,FALSE),0)</f>
        <v>3.6</v>
      </c>
      <c r="K1189" s="3">
        <v>200</v>
      </c>
      <c r="L1189" s="3">
        <v>90</v>
      </c>
      <c r="M1189" s="3">
        <v>5</v>
      </c>
      <c r="Q1189" s="15">
        <v>25</v>
      </c>
      <c r="R1189" s="3">
        <v>40</v>
      </c>
      <c r="S1189" s="3">
        <v>5.0999999999999996</v>
      </c>
      <c r="T1189" s="3">
        <f t="shared" si="164"/>
        <v>3.6719999999999997</v>
      </c>
      <c r="U1189" s="4">
        <f t="shared" ref="U1189:U1251" si="165">K1189*L1189*M1189*R1189/1000000</f>
        <v>3.6</v>
      </c>
      <c r="X1189" s="4">
        <f>IFERROR(   Table1[[#This Row],[البلوكات /م3]]+Table1[[#This Row],[البواقى
 المنصرفه
/م3]]-Table1[[#This Row],[البواقى
/م3]],0)</f>
        <v>0</v>
      </c>
      <c r="Y1189" s="21">
        <f t="shared" si="157"/>
        <v>0</v>
      </c>
      <c r="AB1189" s="15"/>
      <c r="AD1189" s="9">
        <f>IFERROR((Table1[[#This Row],[إجمالى الإستهلاك
/م3]]-Table1[[#This Row],[الكمية 
المنتجة
/م3
 ]]),0)</f>
        <v>-3.6</v>
      </c>
      <c r="AE1189" s="29">
        <f>IFERROR((Table1[[#This Row],[الهالك
/م3]]/Table1[[#This Row],[إجمالى الإستهلاك
/م3]]),0)</f>
        <v>0</v>
      </c>
      <c r="AG1189" s="5">
        <f>IFERROR((Table1[[#This Row],[عدد
البلوكات]]*0.12),"")</f>
        <v>0</v>
      </c>
      <c r="AH118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1189" s="59">
        <f>IFERROR(Table1[[#This Row],[Plan Hour]]/Table1[[#This Row],[ساعات
العمل
الفعلية]],0)</f>
        <v>0</v>
      </c>
      <c r="AK1189" s="1">
        <f>IFERROR((Table1[[#This Row],[الكمية 
الفعلية
/م3]]-Table1[[#This Row],[الكمية 
المنتجة
/م3
 ]]),"")</f>
        <v>7.199999999999962E-2</v>
      </c>
      <c r="AU1189" s="18"/>
      <c r="AV1189" s="18"/>
      <c r="AW1189" s="1"/>
      <c r="AX1189" s="1"/>
      <c r="AY1189" s="1"/>
      <c r="AZ1189" s="1"/>
      <c r="BA1189" s="1"/>
      <c r="BB1189" s="1" t="e">
        <f t="shared" si="158"/>
        <v>#DIV/0!</v>
      </c>
      <c r="BC1189" s="1"/>
      <c r="BD1189" s="1" t="e">
        <f t="shared" si="160"/>
        <v>#DIV/0!</v>
      </c>
      <c r="BE1189" s="1"/>
      <c r="BF1189" s="33">
        <f t="shared" si="159"/>
        <v>0</v>
      </c>
      <c r="BG1189" s="11" t="e">
        <f t="shared" si="163"/>
        <v>#DIV/0!</v>
      </c>
      <c r="CB1189"/>
      <c r="CC1189"/>
      <c r="CD1189"/>
      <c r="CE1189" s="83"/>
      <c r="CF1189"/>
      <c r="CG1189"/>
      <c r="CH1189"/>
      <c r="CI1189"/>
      <c r="CJ1189"/>
      <c r="CK1189"/>
      <c r="CL1189"/>
      <c r="CM1189"/>
      <c r="CN1189"/>
      <c r="CO1189"/>
      <c r="CP1189"/>
    </row>
    <row r="1190" spans="1:94" ht="22.5" customHeight="1">
      <c r="A1190" s="22">
        <v>44272</v>
      </c>
      <c r="B1190" s="3" t="str">
        <f>TEXT(Table1[[#This Row],[Date]],"dddd")</f>
        <v>الأربعاء</v>
      </c>
      <c r="C1190" s="3">
        <f>WEEKNUM(Table1[[#This Row],[Date]],16)</f>
        <v>12</v>
      </c>
      <c r="D1190" s="3" t="str">
        <f>TEXT(Table1[[#This Row],[Date]],"mmmm")</f>
        <v>مارس</v>
      </c>
      <c r="E1190" s="3" t="str">
        <f>TEXT(Table1[[#This Row],[Date]],"yyyy")</f>
        <v>2021</v>
      </c>
      <c r="F1190" s="3" t="s">
        <v>8</v>
      </c>
      <c r="G1190" s="3">
        <v>1250</v>
      </c>
      <c r="I1190" s="3" t="s">
        <v>255</v>
      </c>
      <c r="J1190" s="3">
        <f>IFERROR(VLOOKUP(Table1[[#This Row],[FoamType]],$CB$1:$CC$25,2,FALSE),0)</f>
        <v>3.6</v>
      </c>
      <c r="K1190" s="3">
        <v>200</v>
      </c>
      <c r="L1190" s="3">
        <v>100</v>
      </c>
      <c r="M1190" s="3">
        <v>5</v>
      </c>
      <c r="Q1190" s="15">
        <v>25</v>
      </c>
      <c r="R1190" s="3">
        <v>280</v>
      </c>
      <c r="S1190" s="3">
        <v>5.0999999999999996</v>
      </c>
      <c r="T1190" s="3">
        <f t="shared" si="164"/>
        <v>28.559999999999995</v>
      </c>
      <c r="U1190" s="4">
        <v>28</v>
      </c>
      <c r="X1190" s="4">
        <f>IFERROR(   Table1[[#This Row],[البلوكات /م3]]+Table1[[#This Row],[البواقى
 المنصرفه
/م3]]-Table1[[#This Row],[البواقى
/م3]],0)</f>
        <v>0</v>
      </c>
      <c r="Y1190" s="21">
        <f t="shared" si="157"/>
        <v>0</v>
      </c>
      <c r="AB1190" s="15"/>
      <c r="AD1190" s="9">
        <f>IFERROR((Table1[[#This Row],[إجمالى الإستهلاك
/م3]]-Table1[[#This Row],[الكمية 
المنتجة
/م3
 ]]),0)</f>
        <v>-28</v>
      </c>
      <c r="AE1190" s="29">
        <f>IFERROR((Table1[[#This Row],[الهالك
/م3]]/Table1[[#This Row],[إجمالى الإستهلاك
/م3]]),0)</f>
        <v>0</v>
      </c>
      <c r="AG1190" s="5">
        <f>IFERROR((Table1[[#This Row],[عدد
البلوكات]]*0.12),"")</f>
        <v>0</v>
      </c>
      <c r="AH119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7.7777777777777777</v>
      </c>
      <c r="AJ1190" s="59">
        <f>IFERROR(Table1[[#This Row],[Plan Hour]]/Table1[[#This Row],[ساعات
العمل
الفعلية]],0)</f>
        <v>0</v>
      </c>
      <c r="AK1190" s="1">
        <f>IFERROR((Table1[[#This Row],[الكمية 
الفعلية
/م3]]-Table1[[#This Row],[الكمية 
المنتجة
/م3
 ]]),"")</f>
        <v>0.55999999999999517</v>
      </c>
      <c r="AU1190" s="18"/>
      <c r="AV1190" s="18"/>
      <c r="AW1190" s="1"/>
      <c r="AX1190" s="1"/>
      <c r="AY1190" s="1"/>
      <c r="AZ1190" s="1"/>
      <c r="BA1190" s="1"/>
      <c r="BB1190" s="1" t="e">
        <f t="shared" si="158"/>
        <v>#DIV/0!</v>
      </c>
      <c r="BC1190" s="1"/>
      <c r="BD1190" s="1" t="e">
        <f t="shared" si="160"/>
        <v>#DIV/0!</v>
      </c>
      <c r="BE1190" s="1"/>
      <c r="BF1190" s="33">
        <f t="shared" si="159"/>
        <v>0</v>
      </c>
      <c r="BG1190" s="11" t="e">
        <f t="shared" si="163"/>
        <v>#DIV/0!</v>
      </c>
      <c r="CB1190"/>
      <c r="CC1190"/>
      <c r="CD1190"/>
      <c r="CE1190" s="83"/>
      <c r="CF1190"/>
      <c r="CG1190"/>
      <c r="CH1190"/>
      <c r="CI1190"/>
      <c r="CJ1190"/>
      <c r="CK1190"/>
      <c r="CL1190"/>
      <c r="CM1190"/>
      <c r="CN1190"/>
      <c r="CO1190"/>
      <c r="CP1190"/>
    </row>
    <row r="1191" spans="1:94" ht="22.5" customHeight="1">
      <c r="A1191" s="22">
        <v>44272</v>
      </c>
      <c r="B1191" s="3" t="str">
        <f>TEXT(Table1[[#This Row],[Date]],"dddd")</f>
        <v>الأربعاء</v>
      </c>
      <c r="C1191" s="3">
        <f>WEEKNUM(Table1[[#This Row],[Date]],16)</f>
        <v>12</v>
      </c>
      <c r="D1191" s="3" t="str">
        <f>TEXT(Table1[[#This Row],[Date]],"mmmm")</f>
        <v>مارس</v>
      </c>
      <c r="E1191" s="3" t="str">
        <f>TEXT(Table1[[#This Row],[Date]],"yyyy")</f>
        <v>2021</v>
      </c>
      <c r="F1191" s="3" t="s">
        <v>8</v>
      </c>
      <c r="G1191" s="3">
        <v>1226</v>
      </c>
      <c r="I1191" s="3" t="s">
        <v>91</v>
      </c>
      <c r="J1191" s="3">
        <f>IFERROR(VLOOKUP(Table1[[#This Row],[FoamType]],$CB$1:$CC$25,2,FALSE),0)</f>
        <v>1</v>
      </c>
      <c r="K1191" s="3">
        <v>200</v>
      </c>
      <c r="L1191" s="3">
        <v>5</v>
      </c>
      <c r="M1191" s="3">
        <v>5</v>
      </c>
      <c r="Q1191" s="15">
        <v>20</v>
      </c>
      <c r="R1191" s="3">
        <v>100</v>
      </c>
      <c r="S1191" s="3">
        <v>5.0999999999999996</v>
      </c>
      <c r="T1191" s="3">
        <f t="shared" si="164"/>
        <v>0.5099999999999999</v>
      </c>
      <c r="U1191" s="4">
        <v>0.5</v>
      </c>
      <c r="X1191" s="4">
        <f>IFERROR(   Table1[[#This Row],[البلوكات /م3]]+Table1[[#This Row],[البواقى
 المنصرفه
/م3]]-Table1[[#This Row],[البواقى
/م3]],0)</f>
        <v>0</v>
      </c>
      <c r="Y1191" s="21">
        <f t="shared" si="157"/>
        <v>0</v>
      </c>
      <c r="AB1191" s="15"/>
      <c r="AD1191" s="9">
        <f>IFERROR((Table1[[#This Row],[إجمالى الإستهلاك
/م3]]-Table1[[#This Row],[الكمية 
المنتجة
/م3
 ]]),0)</f>
        <v>-0.5</v>
      </c>
      <c r="AE1191" s="29">
        <f>IFERROR((Table1[[#This Row],[الهالك
/م3]]/Table1[[#This Row],[إجمالى الإستهلاك
/م3]]),0)</f>
        <v>0</v>
      </c>
      <c r="AG1191" s="5">
        <f>IFERROR((Table1[[#This Row],[عدد
البلوكات]]*0.12),"")</f>
        <v>0</v>
      </c>
      <c r="AH119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</v>
      </c>
      <c r="AJ1191" s="59">
        <f>IFERROR(Table1[[#This Row],[Plan Hour]]/Table1[[#This Row],[ساعات
العمل
الفعلية]],0)</f>
        <v>0</v>
      </c>
      <c r="AK1191" s="1">
        <f>IFERROR((Table1[[#This Row],[الكمية 
الفعلية
/م3]]-Table1[[#This Row],[الكمية 
المنتجة
/م3
 ]]),"")</f>
        <v>9.9999999999998979E-3</v>
      </c>
      <c r="AU1191" s="18"/>
      <c r="AV1191" s="18"/>
      <c r="AW1191" s="1"/>
      <c r="AX1191" s="1"/>
      <c r="AY1191" s="1"/>
      <c r="AZ1191" s="1"/>
      <c r="BA1191" s="1"/>
      <c r="BB1191" s="1" t="e">
        <f t="shared" si="158"/>
        <v>#DIV/0!</v>
      </c>
      <c r="BC1191" s="1"/>
      <c r="BD1191" s="1" t="e">
        <f t="shared" si="160"/>
        <v>#DIV/0!</v>
      </c>
      <c r="BE1191" s="1"/>
      <c r="BF1191" s="33">
        <f t="shared" si="159"/>
        <v>0</v>
      </c>
      <c r="BG1191" s="11" t="e">
        <f t="shared" si="163"/>
        <v>#DIV/0!</v>
      </c>
      <c r="CB1191"/>
      <c r="CC1191"/>
      <c r="CD1191"/>
      <c r="CE1191" s="83"/>
      <c r="CF1191"/>
      <c r="CG1191"/>
      <c r="CH1191"/>
      <c r="CI1191"/>
      <c r="CJ1191"/>
      <c r="CK1191"/>
      <c r="CL1191"/>
      <c r="CM1191"/>
      <c r="CN1191"/>
      <c r="CO1191"/>
      <c r="CP1191"/>
    </row>
    <row r="1192" spans="1:94" ht="22.5" customHeight="1">
      <c r="A1192" s="22">
        <v>44272</v>
      </c>
      <c r="B1192" s="3" t="str">
        <f>TEXT(Table1[[#This Row],[Date]],"dddd")</f>
        <v>الأربعاء</v>
      </c>
      <c r="C1192" s="3">
        <f>WEEKNUM(Table1[[#This Row],[Date]],16)</f>
        <v>12</v>
      </c>
      <c r="D1192" s="3" t="str">
        <f>TEXT(Table1[[#This Row],[Date]],"mmmm")</f>
        <v>مارس</v>
      </c>
      <c r="E1192" s="3" t="str">
        <f>TEXT(Table1[[#This Row],[Date]],"yyyy")</f>
        <v>2021</v>
      </c>
      <c r="F1192" s="3" t="s">
        <v>8</v>
      </c>
      <c r="G1192" s="3">
        <v>1192</v>
      </c>
      <c r="I1192" s="3" t="s">
        <v>92</v>
      </c>
      <c r="J1192" s="3">
        <f>IFERROR(VLOOKUP(Table1[[#This Row],[FoamType]],$CB$1:$CC$25,2,FALSE),0)</f>
        <v>0.6</v>
      </c>
      <c r="K1192" s="3">
        <v>20</v>
      </c>
      <c r="L1192" s="3">
        <v>10</v>
      </c>
      <c r="M1192" s="3">
        <v>5</v>
      </c>
      <c r="Q1192" s="15">
        <v>17</v>
      </c>
      <c r="R1192" s="3">
        <v>100</v>
      </c>
      <c r="S1192" s="3">
        <v>5.0999999999999996</v>
      </c>
      <c r="T1192" s="3">
        <f t="shared" si="164"/>
        <v>0.10199999999999999</v>
      </c>
      <c r="U1192" s="4">
        <f t="shared" si="165"/>
        <v>0.1</v>
      </c>
      <c r="X1192" s="4">
        <f>IFERROR(   Table1[[#This Row],[البلوكات /م3]]+Table1[[#This Row],[البواقى
 المنصرفه
/م3]]-Table1[[#This Row],[البواقى
/م3]],0)</f>
        <v>0</v>
      </c>
      <c r="Y1192" s="21">
        <f t="shared" si="157"/>
        <v>0</v>
      </c>
      <c r="AB1192" s="15"/>
      <c r="AD1192" s="9">
        <f>IFERROR((Table1[[#This Row],[إجمالى الإستهلاك
/م3]]-Table1[[#This Row],[الكمية 
المنتجة
/م3
 ]]),0)</f>
        <v>-0.1</v>
      </c>
      <c r="AE1192" s="29">
        <f>IFERROR((Table1[[#This Row],[الهالك
/م3]]/Table1[[#This Row],[إجمالى الإستهلاك
/م3]]),0)</f>
        <v>0</v>
      </c>
      <c r="AG1192" s="5">
        <f>IFERROR((Table1[[#This Row],[عدد
البلوكات]]*0.12),"")</f>
        <v>0</v>
      </c>
      <c r="AH119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0.16666666666666669</v>
      </c>
      <c r="AJ1192" s="59">
        <f>IFERROR(Table1[[#This Row],[Plan Hour]]/Table1[[#This Row],[ساعات
العمل
الفعلية]],0)</f>
        <v>0</v>
      </c>
      <c r="AK1192" s="1">
        <f>IFERROR((Table1[[#This Row],[الكمية 
الفعلية
/م3]]-Table1[[#This Row],[الكمية 
المنتجة
/م3
 ]]),"")</f>
        <v>1.9999999999999879E-3</v>
      </c>
      <c r="AU1192" s="18"/>
      <c r="AV1192" s="18"/>
      <c r="AW1192" s="1"/>
      <c r="AX1192" s="1"/>
      <c r="AY1192" s="1"/>
      <c r="AZ1192" s="1"/>
      <c r="BA1192" s="1"/>
      <c r="BB1192" s="1" t="e">
        <f t="shared" si="158"/>
        <v>#DIV/0!</v>
      </c>
      <c r="BC1192" s="1"/>
      <c r="BD1192" s="1" t="e">
        <f t="shared" si="160"/>
        <v>#DIV/0!</v>
      </c>
      <c r="BE1192" s="1"/>
      <c r="BF1192" s="33">
        <f t="shared" si="159"/>
        <v>0</v>
      </c>
      <c r="BG1192" s="11" t="e">
        <f t="shared" si="163"/>
        <v>#DIV/0!</v>
      </c>
      <c r="CB1192"/>
      <c r="CC1192"/>
      <c r="CD1192"/>
      <c r="CE1192" s="83"/>
      <c r="CF1192"/>
      <c r="CG1192"/>
      <c r="CH1192"/>
      <c r="CI1192"/>
      <c r="CJ1192"/>
      <c r="CK1192"/>
      <c r="CL1192"/>
      <c r="CM1192"/>
      <c r="CN1192"/>
      <c r="CO1192"/>
      <c r="CP1192"/>
    </row>
    <row r="1193" spans="1:94" ht="22.5" customHeight="1">
      <c r="A1193" s="22">
        <v>44272</v>
      </c>
      <c r="B1193" s="3" t="str">
        <f>TEXT(Table1[[#This Row],[Date]],"dddd")</f>
        <v>الأربعاء</v>
      </c>
      <c r="C1193" s="3">
        <f>WEEKNUM(Table1[[#This Row],[Date]],16)</f>
        <v>12</v>
      </c>
      <c r="D1193" s="3" t="str">
        <f>TEXT(Table1[[#This Row],[Date]],"mmmm")</f>
        <v>مارس</v>
      </c>
      <c r="E1193" s="3" t="str">
        <f>TEXT(Table1[[#This Row],[Date]],"yyyy")</f>
        <v>2021</v>
      </c>
      <c r="F1193" s="3" t="s">
        <v>8</v>
      </c>
      <c r="G1193" s="3">
        <v>1192</v>
      </c>
      <c r="I1193" s="3" t="s">
        <v>92</v>
      </c>
      <c r="J1193" s="3">
        <f>IFERROR(VLOOKUP(Table1[[#This Row],[FoamType]],$CB$1:$CC$25,2,FALSE),0)</f>
        <v>0.6</v>
      </c>
      <c r="K1193" s="3">
        <v>20</v>
      </c>
      <c r="L1193" s="3">
        <v>10</v>
      </c>
      <c r="M1193" s="3">
        <v>5</v>
      </c>
      <c r="Q1193" s="15">
        <v>20</v>
      </c>
      <c r="R1193" s="3">
        <v>100</v>
      </c>
      <c r="S1193" s="3">
        <v>5.0999999999999996</v>
      </c>
      <c r="T1193" s="3">
        <f t="shared" si="164"/>
        <v>0.10199999999999999</v>
      </c>
      <c r="U1193" s="4">
        <f t="shared" si="165"/>
        <v>0.1</v>
      </c>
      <c r="X1193" s="4">
        <f>IFERROR(   Table1[[#This Row],[البلوكات /م3]]+Table1[[#This Row],[البواقى
 المنصرفه
/م3]]-Table1[[#This Row],[البواقى
/م3]],0)</f>
        <v>0</v>
      </c>
      <c r="Y1193" s="21">
        <f t="shared" si="157"/>
        <v>0</v>
      </c>
      <c r="AB1193" s="15"/>
      <c r="AD1193" s="9">
        <f>IFERROR((Table1[[#This Row],[إجمالى الإستهلاك
/م3]]-Table1[[#This Row],[الكمية 
المنتجة
/م3
 ]]),0)</f>
        <v>-0.1</v>
      </c>
      <c r="AE1193" s="29">
        <f>IFERROR((Table1[[#This Row],[الهالك
/م3]]/Table1[[#This Row],[إجمالى الإستهلاك
/م3]]),0)</f>
        <v>0</v>
      </c>
      <c r="AG1193" s="5">
        <f>IFERROR((Table1[[#This Row],[عدد
البلوكات]]*0.12),"")</f>
        <v>0</v>
      </c>
      <c r="AH119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0.16666666666666669</v>
      </c>
      <c r="AJ1193" s="59">
        <f>IFERROR(Table1[[#This Row],[Plan Hour]]/Table1[[#This Row],[ساعات
العمل
الفعلية]],0)</f>
        <v>0</v>
      </c>
      <c r="AK1193" s="1">
        <f>IFERROR((Table1[[#This Row],[الكمية 
الفعلية
/م3]]-Table1[[#This Row],[الكمية 
المنتجة
/م3
 ]]),"")</f>
        <v>1.9999999999999879E-3</v>
      </c>
      <c r="AU1193" s="18"/>
      <c r="AV1193" s="18"/>
      <c r="AW1193" s="1"/>
      <c r="AX1193" s="1"/>
      <c r="AY1193" s="1"/>
      <c r="AZ1193" s="1"/>
      <c r="BA1193" s="1"/>
      <c r="BB1193" s="1" t="e">
        <f t="shared" si="158"/>
        <v>#DIV/0!</v>
      </c>
      <c r="BC1193" s="1"/>
      <c r="BD1193" s="1" t="e">
        <f t="shared" si="160"/>
        <v>#DIV/0!</v>
      </c>
      <c r="BE1193" s="1"/>
      <c r="BF1193" s="33">
        <f t="shared" si="159"/>
        <v>0</v>
      </c>
      <c r="BG1193" s="11" t="e">
        <f t="shared" si="163"/>
        <v>#DIV/0!</v>
      </c>
      <c r="CB1193"/>
      <c r="CC1193"/>
      <c r="CD1193"/>
      <c r="CE1193" s="83"/>
      <c r="CF1193"/>
      <c r="CG1193"/>
      <c r="CH1193"/>
      <c r="CI1193"/>
      <c r="CJ1193"/>
      <c r="CK1193"/>
      <c r="CL1193"/>
      <c r="CM1193"/>
      <c r="CN1193"/>
      <c r="CO1193"/>
      <c r="CP1193"/>
    </row>
    <row r="1194" spans="1:94" ht="22.5" customHeight="1">
      <c r="A1194" s="22">
        <v>44272</v>
      </c>
      <c r="B1194" s="3" t="str">
        <f>TEXT(Table1[[#This Row],[Date]],"dddd")</f>
        <v>الأربعاء</v>
      </c>
      <c r="C1194" s="3">
        <f>WEEKNUM(Table1[[#This Row],[Date]],16)</f>
        <v>12</v>
      </c>
      <c r="D1194" s="3" t="str">
        <f>TEXT(Table1[[#This Row],[Date]],"mmmm")</f>
        <v>مارس</v>
      </c>
      <c r="E1194" s="3" t="str">
        <f>TEXT(Table1[[#This Row],[Date]],"yyyy")</f>
        <v>2021</v>
      </c>
      <c r="F1194" s="3" t="s">
        <v>8</v>
      </c>
      <c r="G1194" s="3">
        <v>1192</v>
      </c>
      <c r="I1194" s="3" t="s">
        <v>92</v>
      </c>
      <c r="J1194" s="3">
        <f>IFERROR(VLOOKUP(Table1[[#This Row],[FoamType]],$CB$1:$CC$25,2,FALSE),0)</f>
        <v>0.6</v>
      </c>
      <c r="K1194" s="3">
        <v>20</v>
      </c>
      <c r="L1194" s="3">
        <v>10</v>
      </c>
      <c r="M1194" s="3">
        <v>5</v>
      </c>
      <c r="Q1194" s="15">
        <v>25</v>
      </c>
      <c r="R1194" s="3">
        <v>100</v>
      </c>
      <c r="S1194" s="3">
        <v>5.0999999999999996</v>
      </c>
      <c r="T1194" s="3">
        <f t="shared" si="164"/>
        <v>0.10199999999999999</v>
      </c>
      <c r="U1194" s="4">
        <f t="shared" si="165"/>
        <v>0.1</v>
      </c>
      <c r="X1194" s="4">
        <f>IFERROR(   Table1[[#This Row],[البلوكات /م3]]+Table1[[#This Row],[البواقى
 المنصرفه
/م3]]-Table1[[#This Row],[البواقى
/م3]],0)</f>
        <v>0</v>
      </c>
      <c r="Y1194" s="21">
        <f t="shared" si="157"/>
        <v>0</v>
      </c>
      <c r="AB1194" s="15"/>
      <c r="AD1194" s="9">
        <f>IFERROR((Table1[[#This Row],[إجمالى الإستهلاك
/م3]]-Table1[[#This Row],[الكمية 
المنتجة
/م3
 ]]),0)</f>
        <v>-0.1</v>
      </c>
      <c r="AE1194" s="29">
        <f>IFERROR((Table1[[#This Row],[الهالك
/م3]]/Table1[[#This Row],[إجمالى الإستهلاك
/م3]]),0)</f>
        <v>0</v>
      </c>
      <c r="AG1194" s="5">
        <f>IFERROR((Table1[[#This Row],[عدد
البلوكات]]*0.12),"")</f>
        <v>0</v>
      </c>
      <c r="AH119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0.16666666666666669</v>
      </c>
      <c r="AJ1194" s="59">
        <f>IFERROR(Table1[[#This Row],[Plan Hour]]/Table1[[#This Row],[ساعات
العمل
الفعلية]],0)</f>
        <v>0</v>
      </c>
      <c r="AK1194" s="1">
        <f>IFERROR((Table1[[#This Row],[الكمية 
الفعلية
/م3]]-Table1[[#This Row],[الكمية 
المنتجة
/م3
 ]]),"")</f>
        <v>1.9999999999999879E-3</v>
      </c>
      <c r="AU1194" s="18"/>
      <c r="AV1194" s="18"/>
      <c r="AW1194" s="1"/>
      <c r="AX1194" s="1"/>
      <c r="AY1194" s="1"/>
      <c r="AZ1194" s="1"/>
      <c r="BA1194" s="1"/>
      <c r="BB1194" s="1" t="e">
        <f t="shared" si="158"/>
        <v>#DIV/0!</v>
      </c>
      <c r="BC1194" s="1"/>
      <c r="BD1194" s="1" t="e">
        <f t="shared" si="160"/>
        <v>#DIV/0!</v>
      </c>
      <c r="BE1194" s="1"/>
      <c r="BF1194" s="33">
        <f t="shared" si="159"/>
        <v>0</v>
      </c>
      <c r="BG1194" s="11" t="e">
        <f t="shared" si="163"/>
        <v>#DIV/0!</v>
      </c>
      <c r="CB1194"/>
      <c r="CC1194"/>
      <c r="CD1194"/>
      <c r="CE1194" s="83"/>
      <c r="CF1194"/>
      <c r="CG1194"/>
      <c r="CH1194"/>
      <c r="CI1194"/>
      <c r="CJ1194"/>
      <c r="CK1194"/>
      <c r="CL1194"/>
      <c r="CM1194"/>
      <c r="CN1194"/>
      <c r="CO1194"/>
      <c r="CP1194"/>
    </row>
    <row r="1195" spans="1:94" ht="22.5" customHeight="1">
      <c r="A1195" s="22">
        <v>44272</v>
      </c>
      <c r="B1195" s="3" t="str">
        <f>TEXT(Table1[[#This Row],[Date]],"dddd")</f>
        <v>الأربعاء</v>
      </c>
      <c r="C1195" s="3">
        <f>WEEKNUM(Table1[[#This Row],[Date]],16)</f>
        <v>12</v>
      </c>
      <c r="D1195" s="3" t="str">
        <f>TEXT(Table1[[#This Row],[Date]],"mmmm")</f>
        <v>مارس</v>
      </c>
      <c r="E1195" s="3" t="str">
        <f>TEXT(Table1[[#This Row],[Date]],"yyyy")</f>
        <v>2021</v>
      </c>
      <c r="F1195" s="3" t="s">
        <v>8</v>
      </c>
      <c r="G1195" s="3">
        <v>1192</v>
      </c>
      <c r="I1195" s="3" t="s">
        <v>92</v>
      </c>
      <c r="J1195" s="3">
        <f>IFERROR(VLOOKUP(Table1[[#This Row],[FoamType]],$CB$1:$CC$25,2,FALSE),0)</f>
        <v>0.6</v>
      </c>
      <c r="K1195" s="3">
        <v>20</v>
      </c>
      <c r="L1195" s="3">
        <v>10</v>
      </c>
      <c r="M1195" s="3">
        <v>5</v>
      </c>
      <c r="Q1195" s="15">
        <v>30</v>
      </c>
      <c r="R1195" s="3">
        <v>100</v>
      </c>
      <c r="S1195" s="3">
        <v>5.0999999999999996</v>
      </c>
      <c r="T1195" s="3">
        <f t="shared" si="164"/>
        <v>0.10199999999999999</v>
      </c>
      <c r="U1195" s="4">
        <f t="shared" si="165"/>
        <v>0.1</v>
      </c>
      <c r="X1195" s="4">
        <f>IFERROR(   Table1[[#This Row],[البلوكات /م3]]+Table1[[#This Row],[البواقى
 المنصرفه
/م3]]-Table1[[#This Row],[البواقى
/م3]],0)</f>
        <v>0</v>
      </c>
      <c r="Y1195" s="21">
        <f t="shared" si="157"/>
        <v>0</v>
      </c>
      <c r="AB1195" s="15"/>
      <c r="AD1195" s="9">
        <f>IFERROR((Table1[[#This Row],[إجمالى الإستهلاك
/م3]]-Table1[[#This Row],[الكمية 
المنتجة
/م3
 ]]),0)</f>
        <v>-0.1</v>
      </c>
      <c r="AE1195" s="29">
        <f>IFERROR((Table1[[#This Row],[الهالك
/م3]]/Table1[[#This Row],[إجمالى الإستهلاك
/م3]]),0)</f>
        <v>0</v>
      </c>
      <c r="AG1195" s="5">
        <f>IFERROR((Table1[[#This Row],[عدد
البلوكات]]*0.12),"")</f>
        <v>0</v>
      </c>
      <c r="AH119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0.16666666666666669</v>
      </c>
      <c r="AJ1195" s="59">
        <f>IFERROR(Table1[[#This Row],[Plan Hour]]/Table1[[#This Row],[ساعات
العمل
الفعلية]],0)</f>
        <v>0</v>
      </c>
      <c r="AK1195" s="1">
        <f>IFERROR((Table1[[#This Row],[الكمية 
الفعلية
/م3]]-Table1[[#This Row],[الكمية 
المنتجة
/م3
 ]]),"")</f>
        <v>1.9999999999999879E-3</v>
      </c>
      <c r="AU1195" s="18"/>
      <c r="AV1195" s="18"/>
      <c r="AW1195" s="1"/>
      <c r="AX1195" s="1"/>
      <c r="AY1195" s="1"/>
      <c r="AZ1195" s="1"/>
      <c r="BA1195" s="1"/>
      <c r="BB1195" s="1" t="e">
        <f t="shared" si="158"/>
        <v>#DIV/0!</v>
      </c>
      <c r="BC1195" s="1"/>
      <c r="BD1195" s="1" t="e">
        <f t="shared" si="160"/>
        <v>#DIV/0!</v>
      </c>
      <c r="BE1195" s="1"/>
      <c r="BF1195" s="33">
        <f t="shared" si="159"/>
        <v>0</v>
      </c>
      <c r="BG1195" s="11" t="e">
        <f t="shared" si="163"/>
        <v>#DIV/0!</v>
      </c>
      <c r="CB1195"/>
      <c r="CC1195"/>
      <c r="CD1195"/>
      <c r="CE1195" s="83"/>
      <c r="CF1195"/>
      <c r="CG1195"/>
      <c r="CH1195"/>
      <c r="CI1195"/>
      <c r="CJ1195"/>
      <c r="CK1195"/>
      <c r="CL1195"/>
      <c r="CM1195"/>
      <c r="CN1195"/>
      <c r="CO1195"/>
      <c r="CP1195"/>
    </row>
    <row r="1196" spans="1:94" ht="22.5" customHeight="1">
      <c r="A1196" s="22">
        <v>44272</v>
      </c>
      <c r="B1196" s="3" t="str">
        <f>TEXT(Table1[[#This Row],[Date]],"dddd")</f>
        <v>الأربعاء</v>
      </c>
      <c r="C1196" s="3">
        <f>WEEKNUM(Table1[[#This Row],[Date]],16)</f>
        <v>12</v>
      </c>
      <c r="D1196" s="3" t="str">
        <f>TEXT(Table1[[#This Row],[Date]],"mmmm")</f>
        <v>مارس</v>
      </c>
      <c r="E1196" s="3" t="str">
        <f>TEXT(Table1[[#This Row],[Date]],"yyyy")</f>
        <v>2021</v>
      </c>
      <c r="F1196" s="3" t="s">
        <v>8</v>
      </c>
      <c r="G1196" s="3">
        <v>1192</v>
      </c>
      <c r="I1196" s="3" t="s">
        <v>92</v>
      </c>
      <c r="J1196" s="3">
        <f>IFERROR(VLOOKUP(Table1[[#This Row],[FoamType]],$CB$1:$CC$25,2,FALSE),0)</f>
        <v>0.6</v>
      </c>
      <c r="K1196" s="3">
        <v>20</v>
      </c>
      <c r="L1196" s="3">
        <v>10</v>
      </c>
      <c r="M1196" s="3">
        <v>5</v>
      </c>
      <c r="Q1196" s="15">
        <v>35</v>
      </c>
      <c r="R1196" s="3">
        <v>100</v>
      </c>
      <c r="S1196" s="3">
        <v>5.0999999999999996</v>
      </c>
      <c r="T1196" s="3">
        <f t="shared" si="164"/>
        <v>0.10199999999999999</v>
      </c>
      <c r="U1196" s="4">
        <f t="shared" si="165"/>
        <v>0.1</v>
      </c>
      <c r="X1196" s="4">
        <f>IFERROR(   Table1[[#This Row],[البلوكات /م3]]+Table1[[#This Row],[البواقى
 المنصرفه
/م3]]-Table1[[#This Row],[البواقى
/م3]],0)</f>
        <v>0</v>
      </c>
      <c r="Y1196" s="21">
        <f t="shared" si="157"/>
        <v>0</v>
      </c>
      <c r="AB1196" s="15"/>
      <c r="AD1196" s="9">
        <f>IFERROR((Table1[[#This Row],[إجمالى الإستهلاك
/م3]]-Table1[[#This Row],[الكمية 
المنتجة
/م3
 ]]),0)</f>
        <v>-0.1</v>
      </c>
      <c r="AE1196" s="29">
        <f>IFERROR((Table1[[#This Row],[الهالك
/م3]]/Table1[[#This Row],[إجمالى الإستهلاك
/م3]]),0)</f>
        <v>0</v>
      </c>
      <c r="AG1196" s="5">
        <f>IFERROR((Table1[[#This Row],[عدد
البلوكات]]*0.12),"")</f>
        <v>0</v>
      </c>
      <c r="AH119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0.16666666666666669</v>
      </c>
      <c r="AJ1196" s="59">
        <f>IFERROR(Table1[[#This Row],[Plan Hour]]/Table1[[#This Row],[ساعات
العمل
الفعلية]],0)</f>
        <v>0</v>
      </c>
      <c r="AK1196" s="1">
        <f>IFERROR((Table1[[#This Row],[الكمية 
الفعلية
/م3]]-Table1[[#This Row],[الكمية 
المنتجة
/م3
 ]]),"")</f>
        <v>1.9999999999999879E-3</v>
      </c>
      <c r="AU1196" s="18"/>
      <c r="AV1196" s="18"/>
      <c r="AW1196" s="1"/>
      <c r="AX1196" s="1"/>
      <c r="AY1196" s="1"/>
      <c r="AZ1196" s="1"/>
      <c r="BA1196" s="1"/>
      <c r="BB1196" s="1" t="e">
        <f t="shared" si="158"/>
        <v>#DIV/0!</v>
      </c>
      <c r="BC1196" s="1"/>
      <c r="BD1196" s="1" t="e">
        <f t="shared" si="160"/>
        <v>#DIV/0!</v>
      </c>
      <c r="BE1196" s="1"/>
      <c r="BF1196" s="33">
        <f t="shared" si="159"/>
        <v>0</v>
      </c>
      <c r="BG1196" s="11" t="e">
        <f t="shared" si="163"/>
        <v>#DIV/0!</v>
      </c>
      <c r="CB1196"/>
      <c r="CC1196"/>
      <c r="CD1196"/>
      <c r="CE1196" s="83"/>
      <c r="CF1196"/>
      <c r="CG1196"/>
      <c r="CH1196"/>
      <c r="CI1196"/>
      <c r="CJ1196"/>
      <c r="CK1196"/>
      <c r="CL1196"/>
      <c r="CM1196"/>
      <c r="CN1196"/>
      <c r="CO1196"/>
      <c r="CP1196"/>
    </row>
    <row r="1197" spans="1:94" ht="22.5" customHeight="1">
      <c r="A1197" s="22">
        <v>44272</v>
      </c>
      <c r="B1197" s="9" t="str">
        <f>TEXT(Table1[[#This Row],[Date]],"dddd")</f>
        <v>الأربعاء</v>
      </c>
      <c r="C1197" s="9">
        <f>WEEKNUM(Table1[[#This Row],[Date]],16)</f>
        <v>12</v>
      </c>
      <c r="D1197" s="9" t="str">
        <f>TEXT(Table1[[#This Row],[Date]],"mmmm")</f>
        <v>مارس</v>
      </c>
      <c r="E1197" s="9" t="str">
        <f>TEXT(Table1[[#This Row],[Date]],"yyyy")</f>
        <v>2021</v>
      </c>
      <c r="F1197" s="9" t="s">
        <v>9</v>
      </c>
      <c r="G1197" s="9">
        <v>1004</v>
      </c>
      <c r="H1197" s="9"/>
      <c r="I1197" s="9" t="s">
        <v>255</v>
      </c>
      <c r="J1197" s="3">
        <f>IFERROR(VLOOKUP(Table1[[#This Row],[FoamType]],$CB$1:$CC$25,2,FALSE),0)</f>
        <v>3.6</v>
      </c>
      <c r="K1197" s="9">
        <v>200</v>
      </c>
      <c r="L1197" s="9">
        <v>100</v>
      </c>
      <c r="M1197" s="9">
        <v>5</v>
      </c>
      <c r="N1197" s="9"/>
      <c r="O1197" s="9"/>
      <c r="P1197" s="9"/>
      <c r="Q1197" s="9">
        <v>25</v>
      </c>
      <c r="R1197" s="9">
        <v>120</v>
      </c>
      <c r="S1197" s="9">
        <v>5.0999999999999996</v>
      </c>
      <c r="T1197" s="9">
        <f t="shared" si="164"/>
        <v>12.24</v>
      </c>
      <c r="U1197" s="9">
        <f t="shared" si="165"/>
        <v>12</v>
      </c>
      <c r="V1197" s="9"/>
      <c r="W1197" s="9">
        <v>25</v>
      </c>
      <c r="X1197" s="9">
        <f>IFERROR(   Table1[[#This Row],[البلوكات /م3]]+Table1[[#This Row],[البواقى
 المنصرفه
/م3]]-Table1[[#This Row],[البواقى
/م3]],0)</f>
        <v>35.22</v>
      </c>
      <c r="Y1197" s="9">
        <f t="shared" si="157"/>
        <v>43.92</v>
      </c>
      <c r="Z1197" s="9">
        <v>6</v>
      </c>
      <c r="AA1197" s="9">
        <v>0.8</v>
      </c>
      <c r="AB1197" s="9">
        <v>20</v>
      </c>
      <c r="AC1197" s="9">
        <v>9.5</v>
      </c>
      <c r="AD1197" s="9">
        <f>IFERROR((Table1[[#This Row],[إجمالى الإستهلاك
/م3]]-Table1[[#This Row],[الكمية 
المنتجة
/م3
 ]]),0)</f>
        <v>23.22</v>
      </c>
      <c r="AE1197" s="29">
        <f>IFERROR((Table1[[#This Row],[الهالك
/م3]]/Table1[[#This Row],[إجمالى الإستهلاك
/م3]]),0)</f>
        <v>0.65928449744463369</v>
      </c>
      <c r="AF1197" s="9">
        <v>7.78</v>
      </c>
      <c r="AG1197" s="9">
        <f>IFERROR((Table1[[#This Row],[عدد
البلوكات]]*0.12),"")</f>
        <v>0.72</v>
      </c>
      <c r="AH1197" s="10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3.333333333333333</v>
      </c>
      <c r="AI1197" s="9">
        <v>88</v>
      </c>
      <c r="AJ1197" s="60">
        <f>IFERROR(Table1[[#This Row],[Plan Hour]]/Table1[[#This Row],[ساعات
العمل
الفعلية]],0)</f>
        <v>3.7878787878787873E-2</v>
      </c>
      <c r="AK1197" s="9">
        <f>IFERROR((Table1[[#This Row],[الكمية 
الفعلية
/م3]]-Table1[[#This Row],[الكمية 
المنتجة
/م3
 ]]),"")</f>
        <v>0.24000000000000021</v>
      </c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 t="e">
        <f t="shared" si="158"/>
        <v>#DIV/0!</v>
      </c>
      <c r="BC1197" s="9"/>
      <c r="BD1197" s="9" t="e">
        <f t="shared" si="160"/>
        <v>#DIV/0!</v>
      </c>
      <c r="BE1197" s="9"/>
      <c r="BF1197" s="9">
        <f t="shared" si="159"/>
        <v>0</v>
      </c>
      <c r="BG1197" s="9" t="e">
        <f t="shared" si="163"/>
        <v>#DIV/0!</v>
      </c>
      <c r="CB1197"/>
      <c r="CC1197"/>
      <c r="CD1197"/>
      <c r="CE1197" s="83"/>
      <c r="CF1197"/>
      <c r="CG1197"/>
      <c r="CH1197"/>
      <c r="CI1197"/>
      <c r="CJ1197"/>
      <c r="CK1197"/>
      <c r="CL1197"/>
      <c r="CM1197"/>
      <c r="CN1197"/>
      <c r="CO1197"/>
      <c r="CP1197"/>
    </row>
    <row r="1198" spans="1:94" ht="22.5" customHeight="1">
      <c r="A1198" s="22">
        <v>44272</v>
      </c>
      <c r="B1198" s="3" t="str">
        <f>TEXT(Table1[[#This Row],[Date]],"dddd")</f>
        <v>الأربعاء</v>
      </c>
      <c r="C1198" s="3">
        <f>WEEKNUM(Table1[[#This Row],[Date]],16)</f>
        <v>12</v>
      </c>
      <c r="D1198" s="3" t="str">
        <f>TEXT(Table1[[#This Row],[Date]],"mmmm")</f>
        <v>مارس</v>
      </c>
      <c r="E1198" s="3" t="str">
        <f>TEXT(Table1[[#This Row],[Date]],"yyyy")</f>
        <v>2021</v>
      </c>
      <c r="F1198" s="3" t="s">
        <v>9</v>
      </c>
      <c r="G1198" s="3">
        <v>1250</v>
      </c>
      <c r="I1198" s="3" t="s">
        <v>255</v>
      </c>
      <c r="J1198" s="3">
        <f>IFERROR(VLOOKUP(Table1[[#This Row],[FoamType]],$CB$1:$CC$25,2,FALSE),0)</f>
        <v>3.6</v>
      </c>
      <c r="K1198" s="3">
        <v>200</v>
      </c>
      <c r="L1198" s="3">
        <v>100</v>
      </c>
      <c r="M1198" s="3">
        <v>5</v>
      </c>
      <c r="Q1198" s="15">
        <v>25</v>
      </c>
      <c r="R1198" s="3">
        <v>220</v>
      </c>
      <c r="S1198" s="3">
        <v>5.0999999999999996</v>
      </c>
      <c r="T1198" s="3">
        <f t="shared" si="164"/>
        <v>22.44</v>
      </c>
      <c r="U1198" s="4">
        <f t="shared" si="165"/>
        <v>22</v>
      </c>
      <c r="X1198" s="4">
        <f>IFERROR(   Table1[[#This Row],[البلوكات /م3]]+Table1[[#This Row],[البواقى
 المنصرفه
/م3]]-Table1[[#This Row],[البواقى
/م3]],0)</f>
        <v>0</v>
      </c>
      <c r="Y1198" s="21">
        <f t="shared" si="157"/>
        <v>0</v>
      </c>
      <c r="AB1198" s="15"/>
      <c r="AD1198" s="9">
        <f>IFERROR((Table1[[#This Row],[إجمالى الإستهلاك
/م3]]-Table1[[#This Row],[الكمية 
المنتجة
/م3
 ]]),0)</f>
        <v>-22</v>
      </c>
      <c r="AE1198" s="29">
        <f>IFERROR((Table1[[#This Row],[الهالك
/م3]]/Table1[[#This Row],[إجمالى الإستهلاك
/م3]]),0)</f>
        <v>0</v>
      </c>
      <c r="AG1198" s="5">
        <f>IFERROR((Table1[[#This Row],[عدد
البلوكات]]*0.12),"")</f>
        <v>0</v>
      </c>
      <c r="AH119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6.1111111111111107</v>
      </c>
      <c r="AJ1198" s="59">
        <f>IFERROR(Table1[[#This Row],[Plan Hour]]/Table1[[#This Row],[ساعات
العمل
الفعلية]],0)</f>
        <v>0</v>
      </c>
      <c r="AK1198" s="1">
        <f>IFERROR((Table1[[#This Row],[الكمية 
الفعلية
/م3]]-Table1[[#This Row],[الكمية 
المنتجة
/م3
 ]]),"")</f>
        <v>0.44000000000000128</v>
      </c>
      <c r="AU1198" s="18"/>
      <c r="AV1198" s="18"/>
      <c r="AW1198" s="1"/>
      <c r="AX1198" s="1"/>
      <c r="AY1198" s="1"/>
      <c r="AZ1198" s="1"/>
      <c r="BA1198" s="1"/>
      <c r="BB1198" s="1" t="e">
        <f t="shared" si="158"/>
        <v>#DIV/0!</v>
      </c>
      <c r="BC1198" s="1"/>
      <c r="BD1198" s="1" t="e">
        <f t="shared" si="160"/>
        <v>#DIV/0!</v>
      </c>
      <c r="BE1198" s="1"/>
      <c r="BF1198" s="33">
        <f t="shared" si="159"/>
        <v>0</v>
      </c>
      <c r="BG1198" s="11" t="e">
        <f t="shared" si="163"/>
        <v>#DIV/0!</v>
      </c>
      <c r="CB1198"/>
      <c r="CC1198"/>
      <c r="CD1198"/>
      <c r="CE1198" s="83"/>
      <c r="CF1198"/>
      <c r="CG1198"/>
      <c r="CH1198"/>
      <c r="CI1198"/>
      <c r="CJ1198"/>
      <c r="CK1198"/>
      <c r="CL1198"/>
      <c r="CM1198"/>
      <c r="CN1198"/>
      <c r="CO1198"/>
      <c r="CP1198"/>
    </row>
    <row r="1199" spans="1:94" ht="22.5" customHeight="1">
      <c r="A1199" s="22">
        <v>44272</v>
      </c>
      <c r="B1199" s="3" t="str">
        <f>TEXT(Table1[[#This Row],[Date]],"dddd")</f>
        <v>الأربعاء</v>
      </c>
      <c r="C1199" s="3">
        <f>WEEKNUM(Table1[[#This Row],[Date]],16)</f>
        <v>12</v>
      </c>
      <c r="D1199" s="3" t="str">
        <f>TEXT(Table1[[#This Row],[Date]],"mmmm")</f>
        <v>مارس</v>
      </c>
      <c r="E1199" s="3" t="str">
        <f>TEXT(Table1[[#This Row],[Date]],"yyyy")</f>
        <v>2021</v>
      </c>
      <c r="F1199" s="3" t="s">
        <v>9</v>
      </c>
      <c r="I1199" s="3" t="s">
        <v>255</v>
      </c>
      <c r="J1199" s="3">
        <f>IFERROR(VLOOKUP(Table1[[#This Row],[FoamType]],$CB$1:$CC$25,2,FALSE),0)</f>
        <v>3.6</v>
      </c>
      <c r="K1199" s="3">
        <v>200</v>
      </c>
      <c r="L1199" s="3">
        <v>100</v>
      </c>
      <c r="M1199" s="3">
        <v>2</v>
      </c>
      <c r="Q1199" s="15">
        <v>35</v>
      </c>
      <c r="R1199" s="3">
        <v>125</v>
      </c>
      <c r="S1199" s="3">
        <v>2.1</v>
      </c>
      <c r="T1199" s="3">
        <f t="shared" si="164"/>
        <v>5.25</v>
      </c>
      <c r="U1199" s="4">
        <f t="shared" si="165"/>
        <v>5</v>
      </c>
      <c r="X1199" s="4">
        <f>IFERROR(   Table1[[#This Row],[البلوكات /م3]]+Table1[[#This Row],[البواقى
 المنصرفه
/م3]]-Table1[[#This Row],[البواقى
/م3]],0)</f>
        <v>6.54</v>
      </c>
      <c r="Y1199" s="21">
        <f t="shared" si="157"/>
        <v>0</v>
      </c>
      <c r="AA1199" s="12">
        <v>6.54</v>
      </c>
      <c r="AB1199" s="15">
        <v>35</v>
      </c>
      <c r="AC1199" s="20">
        <v>0</v>
      </c>
      <c r="AD1199" s="9">
        <f>IFERROR((Table1[[#This Row],[إجمالى الإستهلاك
/م3]]-Table1[[#This Row],[الكمية 
المنتجة
/م3
 ]]),0)</f>
        <v>1.54</v>
      </c>
      <c r="AE1199" s="29">
        <f>IFERROR((Table1[[#This Row],[الهالك
/م3]]/Table1[[#This Row],[إجمالى الإستهلاك
/م3]]),0)</f>
        <v>0.23547400611620795</v>
      </c>
      <c r="AG1199" s="5">
        <f>IFERROR((Table1[[#This Row],[عدد
البلوكات]]*0.12),"")</f>
        <v>0</v>
      </c>
      <c r="AH119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1.3888888888888888</v>
      </c>
      <c r="AJ1199" s="59">
        <f>IFERROR(Table1[[#This Row],[Plan Hour]]/Table1[[#This Row],[ساعات
العمل
الفعلية]],0)</f>
        <v>0</v>
      </c>
      <c r="AK1199" s="1">
        <f>IFERROR((Table1[[#This Row],[الكمية 
الفعلية
/م3]]-Table1[[#This Row],[الكمية 
المنتجة
/م3
 ]]),"")</f>
        <v>0.25</v>
      </c>
      <c r="AU1199" s="18"/>
      <c r="AV1199" s="18"/>
      <c r="AW1199" s="1"/>
      <c r="AX1199" s="1"/>
      <c r="AY1199" s="1"/>
      <c r="AZ1199" s="1"/>
      <c r="BA1199" s="1"/>
      <c r="BB1199" s="1" t="e">
        <f t="shared" si="158"/>
        <v>#DIV/0!</v>
      </c>
      <c r="BC1199" s="1"/>
      <c r="BD1199" s="1" t="e">
        <f t="shared" si="160"/>
        <v>#DIV/0!</v>
      </c>
      <c r="BE1199" s="1"/>
      <c r="BF1199" s="33">
        <f t="shared" si="159"/>
        <v>0</v>
      </c>
      <c r="BG1199" s="11" t="e">
        <f t="shared" si="163"/>
        <v>#DIV/0!</v>
      </c>
      <c r="CB1199"/>
      <c r="CC1199"/>
      <c r="CD1199"/>
      <c r="CE1199" s="83"/>
      <c r="CF1199"/>
      <c r="CG1199"/>
      <c r="CH1199"/>
      <c r="CI1199"/>
      <c r="CJ1199"/>
      <c r="CK1199"/>
      <c r="CL1199"/>
      <c r="CM1199"/>
      <c r="CN1199"/>
      <c r="CO1199"/>
      <c r="CP1199"/>
    </row>
    <row r="1200" spans="1:94" ht="22.5" customHeight="1">
      <c r="A1200" s="22">
        <v>44272</v>
      </c>
      <c r="B1200" s="3" t="str">
        <f>TEXT(Table1[[#This Row],[Date]],"dddd")</f>
        <v>الأربعاء</v>
      </c>
      <c r="C1200" s="3">
        <f>WEEKNUM(Table1[[#This Row],[Date]],16)</f>
        <v>12</v>
      </c>
      <c r="D1200" s="3" t="str">
        <f>TEXT(Table1[[#This Row],[Date]],"mmmm")</f>
        <v>مارس</v>
      </c>
      <c r="E1200" s="3" t="str">
        <f>TEXT(Table1[[#This Row],[Date]],"yyyy")</f>
        <v>2021</v>
      </c>
      <c r="F1200" s="3" t="s">
        <v>9</v>
      </c>
      <c r="G1200" s="3">
        <v>9732</v>
      </c>
      <c r="I1200" s="3" t="s">
        <v>255</v>
      </c>
      <c r="J1200" s="3">
        <f>IFERROR(VLOOKUP(Table1[[#This Row],[FoamType]],$CB$1:$CC$25,2,FALSE),0)</f>
        <v>3.6</v>
      </c>
      <c r="K1200" s="3">
        <v>60</v>
      </c>
      <c r="L1200" s="3">
        <v>60</v>
      </c>
      <c r="M1200" s="3">
        <v>39</v>
      </c>
      <c r="Q1200" s="15">
        <v>20</v>
      </c>
      <c r="R1200" s="3">
        <v>143</v>
      </c>
      <c r="S1200" s="3">
        <v>39</v>
      </c>
      <c r="T1200" s="3">
        <f t="shared" si="164"/>
        <v>20.077200000000001</v>
      </c>
      <c r="U1200" s="4">
        <f t="shared" si="165"/>
        <v>20.077200000000001</v>
      </c>
      <c r="W1200" s="4">
        <v>20</v>
      </c>
      <c r="X1200" s="4">
        <f>IFERROR(   Table1[[#This Row],[البلوكات /م3]]+Table1[[#This Row],[البواقى
 المنصرفه
/م3]]-Table1[[#This Row],[البواقى
/م3]],0)</f>
        <v>58.56</v>
      </c>
      <c r="Y1200" s="21">
        <f t="shared" si="157"/>
        <v>58.56</v>
      </c>
      <c r="Z1200" s="3">
        <v>8</v>
      </c>
      <c r="AA1200" s="12">
        <v>0</v>
      </c>
      <c r="AB1200" s="15">
        <v>20</v>
      </c>
      <c r="AC1200" s="20">
        <v>0</v>
      </c>
      <c r="AD1200" s="9">
        <f>IFERROR((Table1[[#This Row],[إجمالى الإستهلاك
/م3]]-Table1[[#This Row],[الكمية 
المنتجة
/م3
 ]]),0)</f>
        <v>38.482799999999997</v>
      </c>
      <c r="AE1200" s="29">
        <f>IFERROR((Table1[[#This Row],[الهالك
/م3]]/Table1[[#This Row],[إجمالى الإستهلاك
/م3]]),0)</f>
        <v>0.65715163934426224</v>
      </c>
      <c r="AG1200" s="5">
        <f>IFERROR((Table1[[#This Row],[عدد
البلوكات]]*0.12),"")</f>
        <v>0.96</v>
      </c>
      <c r="AH120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5.577</v>
      </c>
      <c r="AJ1200" s="59">
        <f>IFERROR(Table1[[#This Row],[Plan Hour]]/Table1[[#This Row],[ساعات
العمل
الفعلية]],0)</f>
        <v>0</v>
      </c>
      <c r="AK1200" s="1">
        <f>IFERROR((Table1[[#This Row],[الكمية 
الفعلية
/م3]]-Table1[[#This Row],[الكمية 
المنتجة
/م3
 ]]),"")</f>
        <v>0</v>
      </c>
      <c r="AU1200" s="18"/>
      <c r="AV1200" s="18"/>
      <c r="AW1200" s="1"/>
      <c r="AX1200" s="1"/>
      <c r="AY1200" s="1"/>
      <c r="AZ1200" s="1"/>
      <c r="BA1200" s="1"/>
      <c r="BB1200" s="1" t="e">
        <f t="shared" si="158"/>
        <v>#DIV/0!</v>
      </c>
      <c r="BC1200" s="1"/>
      <c r="BD1200" s="1" t="e">
        <f t="shared" si="160"/>
        <v>#DIV/0!</v>
      </c>
      <c r="BE1200" s="1"/>
      <c r="BF1200" s="33">
        <f t="shared" si="159"/>
        <v>0</v>
      </c>
      <c r="BG1200" s="11" t="e">
        <f t="shared" si="163"/>
        <v>#DIV/0!</v>
      </c>
      <c r="CB1200"/>
      <c r="CC1200"/>
      <c r="CD1200"/>
      <c r="CE1200" s="83"/>
      <c r="CF1200"/>
      <c r="CG1200"/>
      <c r="CH1200"/>
      <c r="CI1200"/>
      <c r="CJ1200"/>
      <c r="CK1200"/>
      <c r="CL1200"/>
      <c r="CM1200"/>
      <c r="CN1200"/>
      <c r="CO1200"/>
      <c r="CP1200"/>
    </row>
    <row r="1201" spans="1:94" ht="22.5" customHeight="1">
      <c r="A1201" s="22">
        <v>44272</v>
      </c>
      <c r="B1201" s="3" t="str">
        <f>TEXT(Table1[[#This Row],[Date]],"dddd")</f>
        <v>الأربعاء</v>
      </c>
      <c r="C1201" s="3">
        <f>WEEKNUM(Table1[[#This Row],[Date]],16)</f>
        <v>12</v>
      </c>
      <c r="D1201" s="3" t="str">
        <f>TEXT(Table1[[#This Row],[Date]],"mmmm")</f>
        <v>مارس</v>
      </c>
      <c r="E1201" s="3" t="str">
        <f>TEXT(Table1[[#This Row],[Date]],"yyyy")</f>
        <v>2021</v>
      </c>
      <c r="F1201" s="3" t="s">
        <v>9</v>
      </c>
      <c r="G1201" s="3">
        <v>9732</v>
      </c>
      <c r="I1201" s="3" t="s">
        <v>255</v>
      </c>
      <c r="J1201" s="3">
        <f>IFERROR(VLOOKUP(Table1[[#This Row],[FoamType]],$CB$1:$CC$25,2,FALSE),0)</f>
        <v>3.6</v>
      </c>
      <c r="K1201" s="3">
        <v>60</v>
      </c>
      <c r="L1201" s="3">
        <v>60</v>
      </c>
      <c r="M1201" s="3">
        <v>29</v>
      </c>
      <c r="Q1201" s="15">
        <v>20</v>
      </c>
      <c r="R1201" s="3">
        <v>46</v>
      </c>
      <c r="S1201" s="3">
        <v>29</v>
      </c>
      <c r="T1201" s="3">
        <f t="shared" si="164"/>
        <v>4.8023999999999996</v>
      </c>
      <c r="U1201" s="4">
        <f t="shared" si="165"/>
        <v>4.8023999999999996</v>
      </c>
      <c r="X1201" s="4">
        <f>IFERROR(   Table1[[#This Row],[البلوكات /م3]]+Table1[[#This Row],[البواقى
 المنصرفه
/م3]]-Table1[[#This Row],[البواقى
/م3]],0)</f>
        <v>0</v>
      </c>
      <c r="Y1201" s="21">
        <f t="shared" si="157"/>
        <v>0</v>
      </c>
      <c r="AB1201" s="15"/>
      <c r="AD1201" s="9">
        <f>IFERROR((Table1[[#This Row],[إجمالى الإستهلاك
/م3]]-Table1[[#This Row],[الكمية 
المنتجة
/م3
 ]]),0)</f>
        <v>-4.8023999999999996</v>
      </c>
      <c r="AE1201" s="29">
        <f>IFERROR((Table1[[#This Row],[الهالك
/م3]]/Table1[[#This Row],[إجمالى الإستهلاك
/م3]]),0)</f>
        <v>0</v>
      </c>
      <c r="AG1201" s="5">
        <f>IFERROR((Table1[[#This Row],[عدد
البلوكات]]*0.12),"")</f>
        <v>0</v>
      </c>
      <c r="AH120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1.3339999999999999</v>
      </c>
      <c r="AJ1201" s="59">
        <f>IFERROR(Table1[[#This Row],[Plan Hour]]/Table1[[#This Row],[ساعات
العمل
الفعلية]],0)</f>
        <v>0</v>
      </c>
      <c r="AK1201" s="1">
        <f>IFERROR((Table1[[#This Row],[الكمية 
الفعلية
/م3]]-Table1[[#This Row],[الكمية 
المنتجة
/م3
 ]]),"")</f>
        <v>0</v>
      </c>
      <c r="AU1201" s="18"/>
      <c r="AV1201" s="18"/>
      <c r="AW1201" s="1"/>
      <c r="AX1201" s="1"/>
      <c r="AY1201" s="1"/>
      <c r="AZ1201" s="1"/>
      <c r="BA1201" s="1"/>
      <c r="BB1201" s="1" t="e">
        <f t="shared" si="158"/>
        <v>#DIV/0!</v>
      </c>
      <c r="BC1201" s="1"/>
      <c r="BD1201" s="1" t="e">
        <f t="shared" si="160"/>
        <v>#DIV/0!</v>
      </c>
      <c r="BE1201" s="1"/>
      <c r="BF1201" s="33">
        <f t="shared" si="159"/>
        <v>0</v>
      </c>
      <c r="BG1201" s="11" t="e">
        <f t="shared" si="163"/>
        <v>#DIV/0!</v>
      </c>
      <c r="CB1201"/>
      <c r="CC1201"/>
      <c r="CD1201"/>
      <c r="CE1201" s="83"/>
      <c r="CF1201"/>
      <c r="CG1201"/>
      <c r="CH1201"/>
      <c r="CI1201"/>
      <c r="CJ1201"/>
      <c r="CK1201"/>
      <c r="CL1201"/>
      <c r="CM1201"/>
      <c r="CN1201"/>
      <c r="CO1201"/>
      <c r="CP1201"/>
    </row>
    <row r="1202" spans="1:94" ht="22.5" customHeight="1">
      <c r="A1202" s="22">
        <v>44272</v>
      </c>
      <c r="B1202" s="3" t="str">
        <f>TEXT(Table1[[#This Row],[Date]],"dddd")</f>
        <v>الأربعاء</v>
      </c>
      <c r="C1202" s="3">
        <f>WEEKNUM(Table1[[#This Row],[Date]],16)</f>
        <v>12</v>
      </c>
      <c r="D1202" s="3" t="str">
        <f>TEXT(Table1[[#This Row],[Date]],"mmmm")</f>
        <v>مارس</v>
      </c>
      <c r="E1202" s="3" t="str">
        <f>TEXT(Table1[[#This Row],[Date]],"yyyy")</f>
        <v>2021</v>
      </c>
      <c r="F1202" s="3" t="s">
        <v>9</v>
      </c>
      <c r="G1202" s="3">
        <v>9732</v>
      </c>
      <c r="H1202" s="5" t="s">
        <v>215</v>
      </c>
      <c r="I1202" s="3" t="s">
        <v>255</v>
      </c>
      <c r="J1202" s="3">
        <f>IFERROR(VLOOKUP(Table1[[#This Row],[FoamType]],$CB$1:$CC$25,2,FALSE),0)</f>
        <v>3.6</v>
      </c>
      <c r="K1202" s="3">
        <v>60</v>
      </c>
      <c r="L1202" s="3">
        <v>60</v>
      </c>
      <c r="M1202" s="3">
        <v>89</v>
      </c>
      <c r="Q1202" s="15">
        <v>20</v>
      </c>
      <c r="R1202" s="3">
        <v>96</v>
      </c>
      <c r="S1202" s="3">
        <v>89</v>
      </c>
      <c r="T1202" s="3">
        <f t="shared" si="164"/>
        <v>30.758400000000002</v>
      </c>
      <c r="U1202" s="4">
        <f t="shared" si="165"/>
        <v>30.758400000000002</v>
      </c>
      <c r="X1202" s="4">
        <f>IFERROR(   Table1[[#This Row],[البلوكات /م3]]+Table1[[#This Row],[البواقى
 المنصرفه
/م3]]-Table1[[#This Row],[البواقى
/م3]],0)</f>
        <v>0</v>
      </c>
      <c r="Y1202" s="21">
        <f t="shared" si="157"/>
        <v>0</v>
      </c>
      <c r="AB1202" s="15"/>
      <c r="AD1202" s="9">
        <f>IFERROR((Table1[[#This Row],[إجمالى الإستهلاك
/م3]]-Table1[[#This Row],[الكمية 
المنتجة
/م3
 ]]),0)</f>
        <v>-30.758400000000002</v>
      </c>
      <c r="AE1202" s="29">
        <f>IFERROR((Table1[[#This Row],[الهالك
/م3]]/Table1[[#This Row],[إجمالى الإستهلاك
/م3]]),0)</f>
        <v>0</v>
      </c>
      <c r="AG1202" s="5">
        <f>IFERROR((Table1[[#This Row],[عدد
البلوكات]]*0.12),"")</f>
        <v>0</v>
      </c>
      <c r="AH120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8.5440000000000005</v>
      </c>
      <c r="AJ1202" s="59">
        <f>IFERROR(Table1[[#This Row],[Plan Hour]]/Table1[[#This Row],[ساعات
العمل
الفعلية]],0)</f>
        <v>0</v>
      </c>
      <c r="AK1202" s="1">
        <f>IFERROR((Table1[[#This Row],[الكمية 
الفعلية
/م3]]-Table1[[#This Row],[الكمية 
المنتجة
/م3
 ]]),"")</f>
        <v>0</v>
      </c>
      <c r="AU1202" s="18"/>
      <c r="AV1202" s="18"/>
      <c r="AW1202" s="1"/>
      <c r="AX1202" s="1"/>
      <c r="AY1202" s="1"/>
      <c r="AZ1202" s="1"/>
      <c r="BA1202" s="1"/>
      <c r="BB1202" s="1" t="e">
        <f t="shared" si="158"/>
        <v>#DIV/0!</v>
      </c>
      <c r="BC1202" s="1"/>
      <c r="BD1202" s="1" t="e">
        <f t="shared" si="160"/>
        <v>#DIV/0!</v>
      </c>
      <c r="BE1202" s="1"/>
      <c r="BF1202" s="33">
        <f t="shared" si="159"/>
        <v>0</v>
      </c>
      <c r="BG1202" s="11" t="e">
        <f t="shared" si="163"/>
        <v>#DIV/0!</v>
      </c>
      <c r="CB1202"/>
      <c r="CC1202"/>
      <c r="CD1202"/>
      <c r="CE1202" s="83"/>
      <c r="CF1202"/>
      <c r="CG1202"/>
      <c r="CH1202"/>
      <c r="CI1202"/>
      <c r="CJ1202"/>
      <c r="CK1202"/>
      <c r="CL1202"/>
      <c r="CM1202"/>
      <c r="CN1202"/>
      <c r="CO1202"/>
      <c r="CP1202"/>
    </row>
    <row r="1203" spans="1:94" ht="22.5" customHeight="1">
      <c r="A1203" s="22">
        <v>44272</v>
      </c>
      <c r="B1203" s="3" t="str">
        <f>TEXT(Table1[[#This Row],[Date]],"dddd")</f>
        <v>الأربعاء</v>
      </c>
      <c r="C1203" s="3">
        <f>WEEKNUM(Table1[[#This Row],[Date]],16)</f>
        <v>12</v>
      </c>
      <c r="D1203" s="3" t="str">
        <f>TEXT(Table1[[#This Row],[Date]],"mmmm")</f>
        <v>مارس</v>
      </c>
      <c r="E1203" s="3" t="str">
        <f>TEXT(Table1[[#This Row],[Date]],"yyyy")</f>
        <v>2021</v>
      </c>
      <c r="F1203" s="3" t="s">
        <v>9</v>
      </c>
      <c r="G1203" s="3">
        <v>816</v>
      </c>
      <c r="I1203" s="3" t="s">
        <v>92</v>
      </c>
      <c r="J1203" s="3">
        <f>IFERROR(VLOOKUP(Table1[[#This Row],[FoamType]],$CB$1:$CC$25,2,FALSE),0)</f>
        <v>0.6</v>
      </c>
      <c r="K1203" s="3">
        <v>70</v>
      </c>
      <c r="L1203" s="3">
        <v>35</v>
      </c>
      <c r="M1203" s="3">
        <v>1</v>
      </c>
      <c r="Q1203" s="15">
        <v>12</v>
      </c>
      <c r="R1203" s="3">
        <v>9796</v>
      </c>
      <c r="S1203" s="3">
        <v>1.1000000000000001</v>
      </c>
      <c r="T1203" s="3">
        <f t="shared" si="164"/>
        <v>26.400220000000004</v>
      </c>
      <c r="U1203" s="4">
        <v>24</v>
      </c>
      <c r="W1203" s="4">
        <v>3</v>
      </c>
      <c r="X1203" s="4">
        <f>IFERROR(   Table1[[#This Row],[البلوكات /م3]]+Table1[[#This Row],[البواقى
 المنصرفه
/م3]]-Table1[[#This Row],[البواقى
/م3]],0)</f>
        <v>25.8</v>
      </c>
      <c r="Y1203" s="21">
        <f t="shared" si="157"/>
        <v>21.96</v>
      </c>
      <c r="Z1203" s="3">
        <v>3</v>
      </c>
      <c r="AA1203" s="12">
        <v>3.84</v>
      </c>
      <c r="AB1203" s="15">
        <v>12</v>
      </c>
      <c r="AC1203" s="20">
        <v>0</v>
      </c>
      <c r="AD1203" s="9">
        <f>IFERROR((Table1[[#This Row],[إجمالى الإستهلاك
/م3]]-Table1[[#This Row],[الكمية 
المنتجة
/م3
 ]]),0)</f>
        <v>1.8000000000000007</v>
      </c>
      <c r="AE1203" s="29">
        <f>IFERROR((Table1[[#This Row],[الهالك
/م3]]/Table1[[#This Row],[إجمالى الإستهلاك
/م3]]),0)</f>
        <v>6.9767441860465143E-2</v>
      </c>
      <c r="AG1203" s="5">
        <f>IFERROR((Table1[[#This Row],[عدد
البلوكات]]*0.12),"")</f>
        <v>0.36</v>
      </c>
      <c r="AH120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40</v>
      </c>
      <c r="AJ1203" s="59">
        <f>IFERROR(Table1[[#This Row],[Plan Hour]]/Table1[[#This Row],[ساعات
العمل
الفعلية]],0)</f>
        <v>0</v>
      </c>
      <c r="AK1203" s="1">
        <f>IFERROR((Table1[[#This Row],[الكمية 
الفعلية
/م3]]-Table1[[#This Row],[الكمية 
المنتجة
/م3
 ]]),"")</f>
        <v>2.4002200000000045</v>
      </c>
      <c r="AU1203" s="18"/>
      <c r="AV1203" s="18"/>
      <c r="AW1203" s="1"/>
      <c r="AX1203" s="1"/>
      <c r="AY1203" s="1"/>
      <c r="AZ1203" s="1"/>
      <c r="BA1203" s="1"/>
      <c r="BB1203" s="1" t="e">
        <f t="shared" si="158"/>
        <v>#DIV/0!</v>
      </c>
      <c r="BC1203" s="1"/>
      <c r="BD1203" s="1" t="e">
        <f t="shared" si="160"/>
        <v>#DIV/0!</v>
      </c>
      <c r="BE1203" s="1"/>
      <c r="BF1203" s="33">
        <f t="shared" si="159"/>
        <v>0</v>
      </c>
      <c r="BG1203" s="11" t="e">
        <f t="shared" si="163"/>
        <v>#DIV/0!</v>
      </c>
      <c r="CB1203"/>
      <c r="CC1203"/>
      <c r="CD1203"/>
      <c r="CE1203" s="83"/>
      <c r="CF1203"/>
      <c r="CG1203"/>
      <c r="CH1203"/>
      <c r="CI1203"/>
      <c r="CJ1203"/>
      <c r="CK1203"/>
      <c r="CL1203"/>
      <c r="CM1203"/>
      <c r="CN1203"/>
      <c r="CO1203"/>
      <c r="CP1203"/>
    </row>
    <row r="1204" spans="1:94" ht="22.5" customHeight="1">
      <c r="A1204" s="22">
        <v>44272</v>
      </c>
      <c r="B1204" s="3" t="str">
        <f>TEXT(Table1[[#This Row],[Date]],"dddd")</f>
        <v>الأربعاء</v>
      </c>
      <c r="C1204" s="3">
        <f>WEEKNUM(Table1[[#This Row],[Date]],16)</f>
        <v>12</v>
      </c>
      <c r="D1204" s="3" t="str">
        <f>TEXT(Table1[[#This Row],[Date]],"mmmm")</f>
        <v>مارس</v>
      </c>
      <c r="E1204" s="3" t="str">
        <f>TEXT(Table1[[#This Row],[Date]],"yyyy")</f>
        <v>2021</v>
      </c>
      <c r="F1204" s="3" t="s">
        <v>9</v>
      </c>
      <c r="G1204" s="3">
        <v>983</v>
      </c>
      <c r="H1204" s="5" t="s">
        <v>69</v>
      </c>
      <c r="I1204" s="3" t="s">
        <v>92</v>
      </c>
      <c r="J1204" s="3">
        <f>IFERROR(VLOOKUP(Table1[[#This Row],[FoamType]],$CB$1:$CC$25,2,FALSE),0)</f>
        <v>0.6</v>
      </c>
      <c r="K1204" s="3">
        <v>13.5</v>
      </c>
      <c r="L1204" s="3">
        <v>5</v>
      </c>
      <c r="M1204" s="3">
        <v>4</v>
      </c>
      <c r="Q1204" s="15">
        <v>8</v>
      </c>
      <c r="R1204" s="3">
        <v>6400</v>
      </c>
      <c r="S1204" s="3">
        <v>4.2</v>
      </c>
      <c r="T1204" s="3">
        <f t="shared" si="164"/>
        <v>1.8144</v>
      </c>
      <c r="U1204" s="4">
        <f t="shared" si="165"/>
        <v>1.728</v>
      </c>
      <c r="X1204" s="4">
        <f>IFERROR(   Table1[[#This Row],[البلوكات /م3]]+Table1[[#This Row],[البواقى
 المنصرفه
/م3]]-Table1[[#This Row],[البواقى
/م3]],0)</f>
        <v>0</v>
      </c>
      <c r="Y1204" s="21">
        <f t="shared" ref="Y1204:Y1267" si="166">Z1204*7.32</f>
        <v>0</v>
      </c>
      <c r="AB1204" s="15"/>
      <c r="AD1204" s="9">
        <f>IFERROR((Table1[[#This Row],[إجمالى الإستهلاك
/م3]]-Table1[[#This Row],[الكمية 
المنتجة
/م3
 ]]),0)</f>
        <v>-1.728</v>
      </c>
      <c r="AE1204" s="29">
        <f>IFERROR((Table1[[#This Row],[الهالك
/م3]]/Table1[[#This Row],[إجمالى الإستهلاك
/م3]]),0)</f>
        <v>0</v>
      </c>
      <c r="AG1204" s="5">
        <f>IFERROR((Table1[[#This Row],[عدد
البلوكات]]*0.12),"")</f>
        <v>0</v>
      </c>
      <c r="AH120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2.88</v>
      </c>
      <c r="AJ1204" s="59">
        <f>IFERROR(Table1[[#This Row],[Plan Hour]]/Table1[[#This Row],[ساعات
العمل
الفعلية]],0)</f>
        <v>0</v>
      </c>
      <c r="AK1204" s="1">
        <f>IFERROR((Table1[[#This Row],[الكمية 
الفعلية
/م3]]-Table1[[#This Row],[الكمية 
المنتجة
/م3
 ]]),"")</f>
        <v>8.6400000000000032E-2</v>
      </c>
      <c r="AU1204" s="18"/>
      <c r="AV1204" s="18"/>
      <c r="AW1204" s="1"/>
      <c r="AX1204" s="1"/>
      <c r="AY1204" s="1"/>
      <c r="AZ1204" s="1"/>
      <c r="BA1204" s="1"/>
      <c r="BB1204" s="1" t="e">
        <f t="shared" si="158"/>
        <v>#DIV/0!</v>
      </c>
      <c r="BC1204" s="1"/>
      <c r="BD1204" s="1" t="e">
        <f t="shared" si="160"/>
        <v>#DIV/0!</v>
      </c>
      <c r="BE1204" s="1"/>
      <c r="BF1204" s="33">
        <f t="shared" si="159"/>
        <v>0</v>
      </c>
      <c r="BG1204" s="11" t="e">
        <f t="shared" si="163"/>
        <v>#DIV/0!</v>
      </c>
      <c r="CB1204"/>
      <c r="CC1204"/>
      <c r="CD1204"/>
      <c r="CE1204" s="83"/>
      <c r="CF1204"/>
      <c r="CG1204"/>
      <c r="CH1204"/>
      <c r="CI1204"/>
      <c r="CJ1204"/>
      <c r="CK1204"/>
      <c r="CL1204"/>
      <c r="CM1204"/>
      <c r="CN1204"/>
      <c r="CO1204"/>
      <c r="CP1204"/>
    </row>
    <row r="1205" spans="1:94" ht="22.5" customHeight="1">
      <c r="A1205" s="22">
        <v>44272</v>
      </c>
      <c r="B1205" s="3" t="str">
        <f>TEXT(Table1[[#This Row],[Date]],"dddd")</f>
        <v>الأربعاء</v>
      </c>
      <c r="C1205" s="3">
        <f>WEEKNUM(Table1[[#This Row],[Date]],16)</f>
        <v>12</v>
      </c>
      <c r="D1205" s="3" t="str">
        <f>TEXT(Table1[[#This Row],[Date]],"mmmm")</f>
        <v>مارس</v>
      </c>
      <c r="E1205" s="3" t="str">
        <f>TEXT(Table1[[#This Row],[Date]],"yyyy")</f>
        <v>2021</v>
      </c>
      <c r="F1205" s="3" t="s">
        <v>9</v>
      </c>
      <c r="G1205" s="3">
        <v>1236</v>
      </c>
      <c r="I1205" s="3" t="s">
        <v>107</v>
      </c>
      <c r="J1205" s="3">
        <f>IFERROR(VLOOKUP(Table1[[#This Row],[FoamType]],$CB$1:$CC$25,2,FALSE),0)</f>
        <v>50</v>
      </c>
      <c r="K1205" s="3">
        <v>20</v>
      </c>
      <c r="L1205" s="3">
        <v>20</v>
      </c>
      <c r="M1205" s="3">
        <v>4</v>
      </c>
      <c r="Q1205" s="15">
        <v>20</v>
      </c>
      <c r="R1205" s="3">
        <v>750</v>
      </c>
      <c r="S1205" s="3">
        <v>4.0999999999999996</v>
      </c>
      <c r="T1205" s="3">
        <f t="shared" si="164"/>
        <v>1.23</v>
      </c>
      <c r="U1205" s="4">
        <f t="shared" si="165"/>
        <v>1.2</v>
      </c>
      <c r="X1205" s="4">
        <f>IFERROR(   Table1[[#This Row],[البلوكات /م3]]+Table1[[#This Row],[البواقى
 المنصرفه
/م3]]-Table1[[#This Row],[البواقى
/م3]],0)</f>
        <v>2.0499999999999998</v>
      </c>
      <c r="Y1205" s="21">
        <f t="shared" si="166"/>
        <v>0</v>
      </c>
      <c r="Z1205" s="3">
        <v>0</v>
      </c>
      <c r="AA1205" s="12">
        <v>2.0499999999999998</v>
      </c>
      <c r="AB1205" s="15">
        <v>25</v>
      </c>
      <c r="AC1205" s="20">
        <v>0</v>
      </c>
      <c r="AD1205" s="9">
        <f>IFERROR((Table1[[#This Row],[إجمالى الإستهلاك
/م3]]-Table1[[#This Row],[الكمية 
المنتجة
/م3
 ]]),0)</f>
        <v>0.84999999999999987</v>
      </c>
      <c r="AE1205" s="29">
        <f>IFERROR((Table1[[#This Row],[الهالك
/م3]]/Table1[[#This Row],[إجمالى الإستهلاك
/م3]]),0)</f>
        <v>0.41463414634146339</v>
      </c>
      <c r="AG1205" s="5">
        <f>IFERROR((Table1[[#This Row],[عدد
البلوكات]]*0.12),"")</f>
        <v>0</v>
      </c>
      <c r="AH120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15</v>
      </c>
      <c r="AJ1205" s="59">
        <f>IFERROR(Table1[[#This Row],[Plan Hour]]/Table1[[#This Row],[ساعات
العمل
الفعلية]],0)</f>
        <v>0</v>
      </c>
      <c r="AK1205" s="1">
        <f>IFERROR((Table1[[#This Row],[الكمية 
الفعلية
/م3]]-Table1[[#This Row],[الكمية 
المنتجة
/م3
 ]]),"")</f>
        <v>3.0000000000000027E-2</v>
      </c>
      <c r="AU1205" s="18"/>
      <c r="AV1205" s="18"/>
      <c r="AW1205" s="1"/>
      <c r="AX1205" s="1"/>
      <c r="AY1205" s="1"/>
      <c r="AZ1205" s="1"/>
      <c r="BA1205" s="1"/>
      <c r="BB1205" s="1" t="e">
        <f t="shared" si="158"/>
        <v>#DIV/0!</v>
      </c>
      <c r="BC1205" s="1"/>
      <c r="BD1205" s="1" t="e">
        <f t="shared" si="160"/>
        <v>#DIV/0!</v>
      </c>
      <c r="BE1205" s="1"/>
      <c r="BF1205" s="33">
        <f t="shared" si="159"/>
        <v>0</v>
      </c>
      <c r="BG1205" s="11" t="e">
        <f t="shared" si="163"/>
        <v>#DIV/0!</v>
      </c>
      <c r="CB1205"/>
      <c r="CC1205"/>
      <c r="CD1205"/>
      <c r="CE1205" s="83"/>
      <c r="CF1205"/>
      <c r="CG1205"/>
      <c r="CH1205"/>
      <c r="CI1205"/>
      <c r="CJ1205"/>
      <c r="CK1205"/>
      <c r="CL1205"/>
      <c r="CM1205"/>
      <c r="CN1205"/>
      <c r="CO1205"/>
      <c r="CP1205"/>
    </row>
    <row r="1206" spans="1:94" ht="22.5" customHeight="1">
      <c r="A1206" s="22">
        <v>44273</v>
      </c>
      <c r="B1206" s="9" t="str">
        <f>TEXT(Table1[[#This Row],[Date]],"dddd")</f>
        <v>الخميس</v>
      </c>
      <c r="C1206" s="9">
        <f>WEEKNUM(Table1[[#This Row],[Date]],16)</f>
        <v>12</v>
      </c>
      <c r="D1206" s="9" t="str">
        <f>TEXT(Table1[[#This Row],[Date]],"mmmm")</f>
        <v>مارس</v>
      </c>
      <c r="E1206" s="9" t="str">
        <f>TEXT(Table1[[#This Row],[Date]],"yyyy")</f>
        <v>2021</v>
      </c>
      <c r="F1206" s="9" t="s">
        <v>8</v>
      </c>
      <c r="G1206" s="9">
        <v>3</v>
      </c>
      <c r="H1206" s="9"/>
      <c r="I1206" s="9" t="s">
        <v>255</v>
      </c>
      <c r="J1206" s="9">
        <f>IFERROR(VLOOKUP(Table1[[#This Row],[FoamType]],$CB$1:$CC$25,2,FALSE),0)</f>
        <v>3.6</v>
      </c>
      <c r="K1206" s="9">
        <v>200</v>
      </c>
      <c r="L1206" s="9">
        <v>90</v>
      </c>
      <c r="M1206" s="9">
        <v>5</v>
      </c>
      <c r="N1206" s="9"/>
      <c r="O1206" s="9"/>
      <c r="P1206" s="9"/>
      <c r="Q1206" s="9">
        <v>25</v>
      </c>
      <c r="R1206" s="9">
        <v>10</v>
      </c>
      <c r="S1206" s="9">
        <v>5.0999999999999996</v>
      </c>
      <c r="T1206" s="9">
        <f t="shared" si="164"/>
        <v>0.91799999999999993</v>
      </c>
      <c r="U1206" s="9">
        <f t="shared" si="165"/>
        <v>0.9</v>
      </c>
      <c r="V1206" s="9"/>
      <c r="W1206" s="9"/>
      <c r="X1206" s="9">
        <f>IFERROR(   Table1[[#This Row],[البلوكات /م3]]+Table1[[#This Row],[البواقى
 المنصرفه
/م3]]-Table1[[#This Row],[البواقى
/م3]],0)</f>
        <v>0</v>
      </c>
      <c r="Y1206" s="9">
        <f t="shared" si="166"/>
        <v>0</v>
      </c>
      <c r="Z1206" s="9"/>
      <c r="AA1206" s="9"/>
      <c r="AB1206" s="9"/>
      <c r="AC1206" s="9"/>
      <c r="AD1206" s="9">
        <f t="shared" ref="AD1206:AD1240" si="167">(Y1206+AA1206)-(U1206+AC1206)</f>
        <v>-0.9</v>
      </c>
      <c r="AE1206" s="9" t="e">
        <f t="shared" ref="AE1206:AE1240" si="168">AD1206/(Y1206+AA1206)</f>
        <v>#DIV/0!</v>
      </c>
      <c r="AF1206" s="9">
        <v>6.95</v>
      </c>
      <c r="AG1206" s="9">
        <f>IFERROR((Table1[[#This Row],[عدد
البلوكات]]*0.12),"")</f>
        <v>0</v>
      </c>
      <c r="AH1206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0.25</v>
      </c>
      <c r="AI1206" s="9">
        <v>72</v>
      </c>
      <c r="AJ1206" s="9">
        <f>IFERROR(Table1[[#This Row],[Plan Hour]]/Table1[[#This Row],[ساعات
العمل
الفعلية]],0)</f>
        <v>3.472222222222222E-3</v>
      </c>
      <c r="AK1206" s="9">
        <f>IFERROR((Table1[[#This Row],[الكمية 
الفعلية
/م3]]-Table1[[#This Row],[الكمية 
المنتجة
/م3
 ]]),"")</f>
        <v>1.7999999999999905E-2</v>
      </c>
      <c r="AL1206" s="9"/>
      <c r="AM1206" s="9"/>
      <c r="AN1206" s="9"/>
      <c r="AO1206" s="9">
        <v>2.2000000000000002</v>
      </c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 t="e">
        <f t="shared" si="158"/>
        <v>#DIV/0!</v>
      </c>
      <c r="BC1206" s="9"/>
      <c r="BD1206" s="9" t="e">
        <f t="shared" si="160"/>
        <v>#DIV/0!</v>
      </c>
      <c r="BE1206" s="9"/>
      <c r="BF1206" s="9">
        <f t="shared" si="159"/>
        <v>0</v>
      </c>
      <c r="BG1206" s="9" t="e">
        <f t="shared" si="163"/>
        <v>#DIV/0!</v>
      </c>
      <c r="CB1206"/>
      <c r="CC1206"/>
      <c r="CD1206"/>
      <c r="CE1206" s="83"/>
      <c r="CF1206"/>
      <c r="CG1206"/>
      <c r="CH1206"/>
      <c r="CI1206"/>
      <c r="CJ1206"/>
      <c r="CK1206"/>
      <c r="CL1206"/>
      <c r="CM1206"/>
      <c r="CN1206"/>
      <c r="CO1206"/>
      <c r="CP1206"/>
    </row>
    <row r="1207" spans="1:94" ht="22.5" customHeight="1">
      <c r="A1207" s="22">
        <v>44273</v>
      </c>
      <c r="B1207" s="3" t="str">
        <f>TEXT(Table1[[#This Row],[Date]],"dddd")</f>
        <v>الخميس</v>
      </c>
      <c r="C1207" s="3">
        <f>WEEKNUM(Table1[[#This Row],[Date]],16)</f>
        <v>12</v>
      </c>
      <c r="D1207" s="3" t="str">
        <f>TEXT(Table1[[#This Row],[Date]],"mmmm")</f>
        <v>مارس</v>
      </c>
      <c r="E1207" s="3" t="str">
        <f>TEXT(Table1[[#This Row],[Date]],"yyyy")</f>
        <v>2021</v>
      </c>
      <c r="F1207" s="3" t="s">
        <v>8</v>
      </c>
      <c r="G1207" s="3">
        <v>1306</v>
      </c>
      <c r="I1207" s="3" t="s">
        <v>255</v>
      </c>
      <c r="J1207" s="3">
        <f>IFERROR(VLOOKUP(Table1[[#This Row],[FoamType]],$CB$1:$CC$25,2,FALSE),0)</f>
        <v>3.6</v>
      </c>
      <c r="K1207" s="3">
        <v>200</v>
      </c>
      <c r="L1207" s="3">
        <v>100</v>
      </c>
      <c r="M1207" s="3">
        <v>4</v>
      </c>
      <c r="Q1207" s="15">
        <v>30</v>
      </c>
      <c r="R1207" s="3">
        <v>2</v>
      </c>
      <c r="S1207" s="3">
        <v>4.0999999999999996</v>
      </c>
      <c r="T1207" s="3">
        <f t="shared" si="164"/>
        <v>0.16400000000000001</v>
      </c>
      <c r="U1207" s="4">
        <f t="shared" si="165"/>
        <v>0.16</v>
      </c>
      <c r="X1207" s="4">
        <f>IFERROR(   Table1[[#This Row],[البلوكات /م3]]+Table1[[#This Row],[البواقى
 المنصرفه
/م3]]-Table1[[#This Row],[البواقى
/م3]],0)</f>
        <v>0</v>
      </c>
      <c r="Y1207" s="21">
        <f t="shared" si="166"/>
        <v>0</v>
      </c>
      <c r="AB1207" s="15"/>
      <c r="AD1207" s="20">
        <f t="shared" si="167"/>
        <v>-0.16</v>
      </c>
      <c r="AE1207" s="29" t="e">
        <f t="shared" si="168"/>
        <v>#DIV/0!</v>
      </c>
      <c r="AG1207" s="5">
        <f>IFERROR((Table1[[#This Row],[عدد
البلوكات]]*0.12),"")</f>
        <v>0</v>
      </c>
      <c r="AH120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4.4444444444444446E-2</v>
      </c>
      <c r="AJ1207" s="59">
        <f>IFERROR(Table1[[#This Row],[Plan Hour]]/Table1[[#This Row],[ساعات
العمل
الفعلية]],0)</f>
        <v>0</v>
      </c>
      <c r="AK1207" s="1">
        <f>IFERROR((Table1[[#This Row],[الكمية 
الفعلية
/م3]]-Table1[[#This Row],[الكمية 
المنتجة
/م3
 ]]),"")</f>
        <v>4.0000000000000036E-3</v>
      </c>
      <c r="AU1207" s="18"/>
      <c r="AV1207" s="18"/>
      <c r="AW1207" s="1"/>
      <c r="AX1207" s="1"/>
      <c r="AY1207" s="1"/>
      <c r="AZ1207" s="1"/>
      <c r="BA1207" s="1"/>
      <c r="BB1207" s="1" t="e">
        <f t="shared" si="158"/>
        <v>#DIV/0!</v>
      </c>
      <c r="BC1207" s="1"/>
      <c r="BD1207" s="1" t="e">
        <f t="shared" si="160"/>
        <v>#DIV/0!</v>
      </c>
      <c r="BE1207" s="1"/>
      <c r="BF1207" s="33">
        <f t="shared" si="159"/>
        <v>0</v>
      </c>
      <c r="BG1207" s="11" t="e">
        <f t="shared" si="163"/>
        <v>#DIV/0!</v>
      </c>
      <c r="CB1207"/>
      <c r="CC1207"/>
      <c r="CD1207"/>
      <c r="CE1207" s="83"/>
      <c r="CF1207"/>
      <c r="CG1207"/>
      <c r="CH1207"/>
      <c r="CI1207"/>
      <c r="CJ1207"/>
      <c r="CK1207"/>
      <c r="CL1207"/>
      <c r="CM1207"/>
      <c r="CN1207"/>
      <c r="CO1207"/>
      <c r="CP1207"/>
    </row>
    <row r="1208" spans="1:94" ht="22.5" customHeight="1">
      <c r="A1208" s="22">
        <v>44273</v>
      </c>
      <c r="B1208" s="3" t="str">
        <f>TEXT(Table1[[#This Row],[Date]],"dddd")</f>
        <v>الخميس</v>
      </c>
      <c r="C1208" s="3">
        <f>WEEKNUM(Table1[[#This Row],[Date]],16)</f>
        <v>12</v>
      </c>
      <c r="D1208" s="3" t="str">
        <f>TEXT(Table1[[#This Row],[Date]],"mmmm")</f>
        <v>مارس</v>
      </c>
      <c r="E1208" s="3" t="str">
        <f>TEXT(Table1[[#This Row],[Date]],"yyyy")</f>
        <v>2021</v>
      </c>
      <c r="F1208" s="3" t="s">
        <v>8</v>
      </c>
      <c r="G1208" s="3">
        <v>1226</v>
      </c>
      <c r="I1208" s="3" t="s">
        <v>255</v>
      </c>
      <c r="J1208" s="3">
        <f>IFERROR(VLOOKUP(Table1[[#This Row],[FoamType]],$CB$1:$CC$25,2,FALSE),0)</f>
        <v>3.6</v>
      </c>
      <c r="K1208" s="3">
        <v>200</v>
      </c>
      <c r="L1208" s="3">
        <v>100</v>
      </c>
      <c r="M1208" s="3">
        <v>4</v>
      </c>
      <c r="Q1208" s="15">
        <v>30</v>
      </c>
      <c r="R1208" s="3">
        <v>8</v>
      </c>
      <c r="S1208" s="3">
        <v>4.0999999999999996</v>
      </c>
      <c r="T1208" s="3">
        <f t="shared" si="164"/>
        <v>0.65600000000000003</v>
      </c>
      <c r="U1208" s="4">
        <f t="shared" si="165"/>
        <v>0.64</v>
      </c>
      <c r="X1208" s="4">
        <f>IFERROR(   Table1[[#This Row],[البلوكات /م3]]+Table1[[#This Row],[البواقى
 المنصرفه
/م3]]-Table1[[#This Row],[البواقى
/م3]],0)</f>
        <v>0.8</v>
      </c>
      <c r="Y1208" s="21">
        <f t="shared" si="166"/>
        <v>0</v>
      </c>
      <c r="AA1208" s="12">
        <v>0.8</v>
      </c>
      <c r="AB1208" s="15">
        <v>30</v>
      </c>
      <c r="AC1208" s="20">
        <v>0</v>
      </c>
      <c r="AD1208" s="20">
        <f t="shared" si="167"/>
        <v>0.16000000000000003</v>
      </c>
      <c r="AE1208" s="29">
        <f t="shared" si="168"/>
        <v>0.20000000000000004</v>
      </c>
      <c r="AG1208" s="5">
        <f>IFERROR((Table1[[#This Row],[عدد
البلوكات]]*0.12),"")</f>
        <v>0</v>
      </c>
      <c r="AH120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0.17777777777777778</v>
      </c>
      <c r="AJ1208" s="59">
        <f>IFERROR(Table1[[#This Row],[Plan Hour]]/Table1[[#This Row],[ساعات
العمل
الفعلية]],0)</f>
        <v>0</v>
      </c>
      <c r="AK1208" s="1">
        <f>IFERROR((Table1[[#This Row],[الكمية 
الفعلية
/م3]]-Table1[[#This Row],[الكمية 
المنتجة
/م3
 ]]),"")</f>
        <v>1.6000000000000014E-2</v>
      </c>
      <c r="AU1208" s="18"/>
      <c r="AV1208" s="18"/>
      <c r="AW1208" s="1"/>
      <c r="AX1208" s="1"/>
      <c r="AY1208" s="1"/>
      <c r="AZ1208" s="1"/>
      <c r="BA1208" s="1"/>
      <c r="BB1208" s="1" t="e">
        <f t="shared" si="158"/>
        <v>#DIV/0!</v>
      </c>
      <c r="BC1208" s="1"/>
      <c r="BD1208" s="1" t="e">
        <f t="shared" si="160"/>
        <v>#DIV/0!</v>
      </c>
      <c r="BE1208" s="1"/>
      <c r="BF1208" s="33">
        <f t="shared" si="159"/>
        <v>0</v>
      </c>
      <c r="BG1208" s="11" t="e">
        <f t="shared" si="163"/>
        <v>#DIV/0!</v>
      </c>
      <c r="CB1208"/>
      <c r="CC1208"/>
      <c r="CD1208"/>
      <c r="CE1208" s="83"/>
      <c r="CF1208"/>
      <c r="CG1208"/>
      <c r="CH1208"/>
      <c r="CI1208"/>
      <c r="CJ1208"/>
      <c r="CK1208"/>
      <c r="CL1208"/>
      <c r="CM1208"/>
      <c r="CN1208"/>
      <c r="CO1208"/>
      <c r="CP1208"/>
    </row>
    <row r="1209" spans="1:94" ht="22.5" customHeight="1">
      <c r="A1209" s="22">
        <v>44273</v>
      </c>
      <c r="B1209" s="3" t="str">
        <f>TEXT(Table1[[#This Row],[Date]],"dddd")</f>
        <v>الخميس</v>
      </c>
      <c r="C1209" s="3">
        <f>WEEKNUM(Table1[[#This Row],[Date]],16)</f>
        <v>12</v>
      </c>
      <c r="D1209" s="3" t="str">
        <f>TEXT(Table1[[#This Row],[Date]],"mmmm")</f>
        <v>مارس</v>
      </c>
      <c r="E1209" s="3" t="str">
        <f>TEXT(Table1[[#This Row],[Date]],"yyyy")</f>
        <v>2021</v>
      </c>
      <c r="F1209" s="3" t="s">
        <v>8</v>
      </c>
      <c r="G1209" s="3">
        <v>1236</v>
      </c>
      <c r="H1209" s="5" t="s">
        <v>25</v>
      </c>
      <c r="I1209" s="3" t="s">
        <v>96</v>
      </c>
      <c r="J1209" s="3">
        <f>IFERROR(VLOOKUP(Table1[[#This Row],[FoamType]],$CB$1:$CC$25,2,FALSE),0)</f>
        <v>200</v>
      </c>
      <c r="K1209" s="3">
        <v>116</v>
      </c>
      <c r="L1209" s="3">
        <v>10</v>
      </c>
      <c r="M1209" s="3">
        <v>4</v>
      </c>
      <c r="Q1209" s="15">
        <v>20</v>
      </c>
      <c r="R1209" s="3">
        <v>200</v>
      </c>
      <c r="S1209" s="3">
        <v>4.0999999999999996</v>
      </c>
      <c r="T1209" s="3">
        <f t="shared" si="164"/>
        <v>0.95119999999999993</v>
      </c>
      <c r="U1209" s="4">
        <f t="shared" si="165"/>
        <v>0.92800000000000005</v>
      </c>
      <c r="X1209" s="4">
        <f>IFERROR(   Table1[[#This Row],[البلوكات /م3]]+Table1[[#This Row],[البواقى
 المنصرفه
/م3]]-Table1[[#This Row],[البواقى
/م3]],0)</f>
        <v>0</v>
      </c>
      <c r="Y1209" s="21">
        <f t="shared" si="166"/>
        <v>0</v>
      </c>
      <c r="AB1209" s="15"/>
      <c r="AD1209" s="20">
        <f t="shared" si="167"/>
        <v>-0.92800000000000005</v>
      </c>
      <c r="AE1209" s="29" t="e">
        <f t="shared" si="168"/>
        <v>#DIV/0!</v>
      </c>
      <c r="AG1209" s="5">
        <f>IFERROR((Table1[[#This Row],[عدد
البلوكات]]*0.12),"")</f>
        <v>0</v>
      </c>
      <c r="AH120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1209" s="59">
        <f>IFERROR(Table1[[#This Row],[Plan Hour]]/Table1[[#This Row],[ساعات
العمل
الفعلية]],0)</f>
        <v>0</v>
      </c>
      <c r="AK1209" s="1">
        <f>IFERROR((Table1[[#This Row],[الكمية 
الفعلية
/م3]]-Table1[[#This Row],[الكمية 
المنتجة
/م3
 ]]),"")</f>
        <v>2.3199999999999887E-2</v>
      </c>
      <c r="AU1209" s="18"/>
      <c r="AV1209" s="18"/>
      <c r="AW1209" s="1"/>
      <c r="AX1209" s="1"/>
      <c r="AY1209" s="1"/>
      <c r="AZ1209" s="1"/>
      <c r="BA1209" s="1"/>
      <c r="BB1209" s="1" t="e">
        <f t="shared" ref="BB1209:BB1272" si="169">BC1209+BD1209</f>
        <v>#DIV/0!</v>
      </c>
      <c r="BC1209" s="1"/>
      <c r="BD1209" s="1" t="e">
        <f t="shared" si="160"/>
        <v>#DIV/0!</v>
      </c>
      <c r="BE1209" s="1"/>
      <c r="BF1209" s="33">
        <f t="shared" si="159"/>
        <v>0</v>
      </c>
      <c r="BG1209" s="11" t="e">
        <f t="shared" si="163"/>
        <v>#DIV/0!</v>
      </c>
      <c r="CB1209"/>
      <c r="CC1209"/>
      <c r="CD1209"/>
      <c r="CE1209" s="83"/>
      <c r="CF1209"/>
      <c r="CG1209"/>
      <c r="CH1209"/>
      <c r="CI1209"/>
      <c r="CJ1209"/>
      <c r="CK1209"/>
      <c r="CL1209"/>
      <c r="CM1209"/>
      <c r="CN1209"/>
      <c r="CO1209"/>
      <c r="CP1209"/>
    </row>
    <row r="1210" spans="1:94" ht="22.5" customHeight="1">
      <c r="A1210" s="22">
        <v>44273</v>
      </c>
      <c r="B1210" s="3" t="str">
        <f>TEXT(Table1[[#This Row],[Date]],"dddd")</f>
        <v>الخميس</v>
      </c>
      <c r="C1210" s="3">
        <f>WEEKNUM(Table1[[#This Row],[Date]],16)</f>
        <v>12</v>
      </c>
      <c r="D1210" s="3" t="str">
        <f>TEXT(Table1[[#This Row],[Date]],"mmmm")</f>
        <v>مارس</v>
      </c>
      <c r="E1210" s="3" t="str">
        <f>TEXT(Table1[[#This Row],[Date]],"yyyy")</f>
        <v>2021</v>
      </c>
      <c r="F1210" s="3" t="s">
        <v>8</v>
      </c>
      <c r="G1210" s="3">
        <v>603</v>
      </c>
      <c r="H1210" s="5" t="s">
        <v>61</v>
      </c>
      <c r="I1210" s="3" t="s">
        <v>201</v>
      </c>
      <c r="J1210" s="3">
        <f>IFERROR(VLOOKUP(Table1[[#This Row],[FoamType]],$CB$1:$CC$25,2,FALSE),0)</f>
        <v>1.25</v>
      </c>
      <c r="K1210" s="3">
        <v>237</v>
      </c>
      <c r="L1210" s="3">
        <v>110</v>
      </c>
      <c r="M1210" s="3">
        <v>29</v>
      </c>
      <c r="Q1210" s="15">
        <v>30</v>
      </c>
      <c r="R1210" s="3">
        <v>6</v>
      </c>
      <c r="S1210" s="3">
        <v>29</v>
      </c>
      <c r="T1210" s="3">
        <f t="shared" si="164"/>
        <v>4.5361799999999999</v>
      </c>
      <c r="U1210" s="4">
        <f t="shared" si="165"/>
        <v>4.5361799999999999</v>
      </c>
      <c r="X1210" s="4">
        <f>IFERROR(   Table1[[#This Row],[البلوكات /م3]]+Table1[[#This Row],[البواقى
 المنصرفه
/م3]]-Table1[[#This Row],[البواقى
/م3]],0)</f>
        <v>6.59</v>
      </c>
      <c r="Y1210" s="21">
        <f t="shared" si="166"/>
        <v>0</v>
      </c>
      <c r="AA1210" s="12">
        <v>6.59</v>
      </c>
      <c r="AB1210" s="15"/>
      <c r="AD1210" s="20">
        <f t="shared" si="167"/>
        <v>2.05382</v>
      </c>
      <c r="AE1210" s="29">
        <f t="shared" si="168"/>
        <v>0.31165705614567529</v>
      </c>
      <c r="AG1210" s="5">
        <f>IFERROR((Table1[[#This Row],[عدد
البلوكات]]*0.12),"")</f>
        <v>0</v>
      </c>
      <c r="AH121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1210" s="59">
        <f>IFERROR(Table1[[#This Row],[Plan Hour]]/Table1[[#This Row],[ساعات
العمل
الفعلية]],0)</f>
        <v>0</v>
      </c>
      <c r="AK1210" s="1">
        <f>IFERROR((Table1[[#This Row],[الكمية 
الفعلية
/م3]]-Table1[[#This Row],[الكمية 
المنتجة
/م3
 ]]),"")</f>
        <v>0</v>
      </c>
      <c r="AU1210" s="18"/>
      <c r="AV1210" s="18"/>
      <c r="AW1210" s="1"/>
      <c r="AX1210" s="1"/>
      <c r="AY1210" s="1"/>
      <c r="AZ1210" s="1"/>
      <c r="BA1210" s="1"/>
      <c r="BB1210" s="1" t="e">
        <f t="shared" si="169"/>
        <v>#DIV/0!</v>
      </c>
      <c r="BC1210" s="1"/>
      <c r="BD1210" s="1" t="e">
        <f t="shared" si="160"/>
        <v>#DIV/0!</v>
      </c>
      <c r="BE1210" s="1"/>
      <c r="BF1210" s="33">
        <f t="shared" si="159"/>
        <v>0</v>
      </c>
      <c r="BG1210" s="11" t="e">
        <f t="shared" si="163"/>
        <v>#DIV/0!</v>
      </c>
      <c r="CB1210"/>
      <c r="CC1210"/>
      <c r="CD1210"/>
      <c r="CE1210" s="83"/>
      <c r="CF1210"/>
      <c r="CG1210"/>
      <c r="CH1210"/>
      <c r="CI1210"/>
      <c r="CJ1210"/>
      <c r="CK1210"/>
      <c r="CL1210"/>
      <c r="CM1210"/>
      <c r="CN1210"/>
      <c r="CO1210"/>
      <c r="CP1210"/>
    </row>
    <row r="1211" spans="1:94" ht="22.5" customHeight="1">
      <c r="A1211" s="22">
        <v>44273</v>
      </c>
      <c r="B1211" s="3" t="str">
        <f>TEXT(Table1[[#This Row],[Date]],"dddd")</f>
        <v>الخميس</v>
      </c>
      <c r="C1211" s="3">
        <f>WEEKNUM(Table1[[#This Row],[Date]],16)</f>
        <v>12</v>
      </c>
      <c r="D1211" s="3" t="str">
        <f>TEXT(Table1[[#This Row],[Date]],"mmmm")</f>
        <v>مارس</v>
      </c>
      <c r="E1211" s="3" t="str">
        <f>TEXT(Table1[[#This Row],[Date]],"yyyy")</f>
        <v>2021</v>
      </c>
      <c r="F1211" s="3" t="s">
        <v>8</v>
      </c>
      <c r="G1211" s="3">
        <v>603</v>
      </c>
      <c r="H1211" s="5" t="s">
        <v>61</v>
      </c>
      <c r="I1211" s="3" t="s">
        <v>201</v>
      </c>
      <c r="J1211" s="3">
        <f>IFERROR(VLOOKUP(Table1[[#This Row],[FoamType]],$CB$1:$CC$25,2,FALSE),0)</f>
        <v>1.25</v>
      </c>
      <c r="K1211" s="3">
        <v>185.5</v>
      </c>
      <c r="L1211" s="3">
        <v>110</v>
      </c>
      <c r="M1211" s="3">
        <v>29</v>
      </c>
      <c r="Q1211" s="15">
        <v>30</v>
      </c>
      <c r="R1211" s="3">
        <v>2</v>
      </c>
      <c r="S1211" s="3">
        <v>29</v>
      </c>
      <c r="T1211" s="3">
        <f t="shared" si="164"/>
        <v>1.1834899999999999</v>
      </c>
      <c r="U1211" s="4">
        <f t="shared" si="165"/>
        <v>1.1834899999999999</v>
      </c>
      <c r="X1211" s="4">
        <f>IFERROR(   Table1[[#This Row],[البلوكات /م3]]+Table1[[#This Row],[البواقى
 المنصرفه
/م3]]-Table1[[#This Row],[البواقى
/م3]],0)</f>
        <v>0</v>
      </c>
      <c r="Y1211" s="21">
        <f t="shared" si="166"/>
        <v>0</v>
      </c>
      <c r="AB1211" s="15"/>
      <c r="AD1211" s="20">
        <f t="shared" si="167"/>
        <v>-1.1834899999999999</v>
      </c>
      <c r="AE1211" s="29" t="e">
        <f t="shared" si="168"/>
        <v>#DIV/0!</v>
      </c>
      <c r="AG1211" s="5">
        <f>IFERROR((Table1[[#This Row],[عدد
البلوكات]]*0.12),"")</f>
        <v>0</v>
      </c>
      <c r="AH121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1211" s="59">
        <f>IFERROR(Table1[[#This Row],[Plan Hour]]/Table1[[#This Row],[ساعات
العمل
الفعلية]],0)</f>
        <v>0</v>
      </c>
      <c r="AK1211" s="1">
        <f>IFERROR((Table1[[#This Row],[الكمية 
الفعلية
/م3]]-Table1[[#This Row],[الكمية 
المنتجة
/م3
 ]]),"")</f>
        <v>0</v>
      </c>
      <c r="AU1211" s="18"/>
      <c r="AV1211" s="18"/>
      <c r="AW1211" s="1"/>
      <c r="AX1211" s="1"/>
      <c r="AY1211" s="1"/>
      <c r="AZ1211" s="1"/>
      <c r="BA1211" s="1"/>
      <c r="BB1211" s="1" t="e">
        <f t="shared" si="169"/>
        <v>#DIV/0!</v>
      </c>
      <c r="BC1211" s="1"/>
      <c r="BD1211" s="1" t="e">
        <f t="shared" si="160"/>
        <v>#DIV/0!</v>
      </c>
      <c r="BE1211" s="1"/>
      <c r="BF1211" s="33">
        <f t="shared" si="159"/>
        <v>0</v>
      </c>
      <c r="BG1211" s="11" t="e">
        <f t="shared" si="163"/>
        <v>#DIV/0!</v>
      </c>
      <c r="CB1211"/>
      <c r="CC1211"/>
      <c r="CD1211"/>
      <c r="CE1211" s="83"/>
      <c r="CF1211"/>
      <c r="CG1211"/>
      <c r="CH1211"/>
      <c r="CI1211"/>
      <c r="CJ1211"/>
      <c r="CK1211"/>
      <c r="CL1211"/>
      <c r="CM1211"/>
      <c r="CN1211"/>
      <c r="CO1211"/>
      <c r="CP1211"/>
    </row>
    <row r="1212" spans="1:94" ht="22.5" customHeight="1">
      <c r="A1212" s="22">
        <v>44273</v>
      </c>
      <c r="B1212" s="3" t="str">
        <f>TEXT(Table1[[#This Row],[Date]],"dddd")</f>
        <v>الخميس</v>
      </c>
      <c r="C1212" s="3">
        <f>WEEKNUM(Table1[[#This Row],[Date]],16)</f>
        <v>12</v>
      </c>
      <c r="D1212" s="3" t="str">
        <f>TEXT(Table1[[#This Row],[Date]],"mmmm")</f>
        <v>مارس</v>
      </c>
      <c r="E1212" s="3" t="str">
        <f>TEXT(Table1[[#This Row],[Date]],"yyyy")</f>
        <v>2021</v>
      </c>
      <c r="F1212" s="3" t="s">
        <v>8</v>
      </c>
      <c r="G1212" s="3">
        <v>9372</v>
      </c>
      <c r="H1212" s="5" t="s">
        <v>215</v>
      </c>
      <c r="I1212" s="3" t="s">
        <v>255</v>
      </c>
      <c r="J1212" s="3">
        <f>IFERROR(VLOOKUP(Table1[[#This Row],[FoamType]],$CB$1:$CC$25,2,FALSE),0)</f>
        <v>3.6</v>
      </c>
      <c r="K1212" s="3">
        <v>60</v>
      </c>
      <c r="L1212" s="3">
        <v>60</v>
      </c>
      <c r="M1212" s="3">
        <v>39</v>
      </c>
      <c r="Q1212" s="15">
        <v>20</v>
      </c>
      <c r="R1212" s="3">
        <v>140</v>
      </c>
      <c r="S1212" s="3">
        <v>39</v>
      </c>
      <c r="T1212" s="3">
        <f t="shared" si="164"/>
        <v>19.655999999999999</v>
      </c>
      <c r="U1212" s="4">
        <f t="shared" si="165"/>
        <v>19.655999999999999</v>
      </c>
      <c r="W1212" s="4">
        <v>20</v>
      </c>
      <c r="X1212" s="4">
        <f>IFERROR(   Table1[[#This Row],[البلوكات /م3]]+Table1[[#This Row],[البواقى
 المنصرفه
/م3]]-Table1[[#This Row],[البواقى
/م3]],0)</f>
        <v>14.68</v>
      </c>
      <c r="Y1212" s="21">
        <f t="shared" si="166"/>
        <v>21.96</v>
      </c>
      <c r="Z1212" s="3">
        <v>3</v>
      </c>
      <c r="AA1212" s="12">
        <v>0</v>
      </c>
      <c r="AB1212" s="15"/>
      <c r="AC1212" s="20">
        <v>7.28</v>
      </c>
      <c r="AD1212" s="20">
        <f t="shared" si="167"/>
        <v>-4.9759999999999991</v>
      </c>
      <c r="AE1212" s="29">
        <f t="shared" si="168"/>
        <v>-0.22659380692167572</v>
      </c>
      <c r="AG1212" s="5">
        <f>IFERROR((Table1[[#This Row],[عدد
البلوكات]]*0.12),"")</f>
        <v>0.36</v>
      </c>
      <c r="AH12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5.46</v>
      </c>
      <c r="AJ1212" s="59">
        <f>IFERROR(Table1[[#This Row],[Plan Hour]]/Table1[[#This Row],[ساعات
العمل
الفعلية]],0)</f>
        <v>0</v>
      </c>
      <c r="AK1212" s="1">
        <f>IFERROR((Table1[[#This Row],[الكمية 
الفعلية
/م3]]-Table1[[#This Row],[الكمية 
المنتجة
/م3
 ]]),"")</f>
        <v>0</v>
      </c>
      <c r="AU1212" s="18"/>
      <c r="AV1212" s="18"/>
      <c r="AW1212" s="1"/>
      <c r="AX1212" s="1"/>
      <c r="AY1212" s="1"/>
      <c r="AZ1212" s="1"/>
      <c r="BA1212" s="1"/>
      <c r="BB1212" s="1" t="e">
        <f t="shared" si="169"/>
        <v>#DIV/0!</v>
      </c>
      <c r="BC1212" s="1"/>
      <c r="BD1212" s="1" t="e">
        <f t="shared" si="160"/>
        <v>#DIV/0!</v>
      </c>
      <c r="BE1212" s="1"/>
      <c r="BF1212" s="33">
        <f t="shared" si="159"/>
        <v>0</v>
      </c>
      <c r="BG1212" s="11" t="e">
        <f t="shared" si="163"/>
        <v>#DIV/0!</v>
      </c>
      <c r="CB1212"/>
      <c r="CC1212"/>
      <c r="CD1212"/>
      <c r="CE1212" s="83"/>
      <c r="CF1212"/>
      <c r="CG1212"/>
      <c r="CH1212"/>
      <c r="CI1212"/>
      <c r="CJ1212"/>
      <c r="CK1212"/>
      <c r="CL1212"/>
      <c r="CM1212"/>
      <c r="CN1212"/>
      <c r="CO1212"/>
      <c r="CP1212"/>
    </row>
    <row r="1213" spans="1:94" ht="22.5" customHeight="1">
      <c r="A1213" s="22">
        <v>44273</v>
      </c>
      <c r="B1213" s="3" t="str">
        <f>TEXT(Table1[[#This Row],[Date]],"dddd")</f>
        <v>الخميس</v>
      </c>
      <c r="C1213" s="3">
        <f>WEEKNUM(Table1[[#This Row],[Date]],16)</f>
        <v>12</v>
      </c>
      <c r="D1213" s="3" t="str">
        <f>TEXT(Table1[[#This Row],[Date]],"mmmm")</f>
        <v>مارس</v>
      </c>
      <c r="E1213" s="3" t="str">
        <f>TEXT(Table1[[#This Row],[Date]],"yyyy")</f>
        <v>2021</v>
      </c>
      <c r="F1213" s="3" t="s">
        <v>8</v>
      </c>
      <c r="G1213" s="3">
        <v>9372</v>
      </c>
      <c r="H1213" s="5" t="s">
        <v>215</v>
      </c>
      <c r="I1213" s="3" t="s">
        <v>255</v>
      </c>
      <c r="J1213" s="3">
        <f>IFERROR(VLOOKUP(Table1[[#This Row],[FoamType]],$CB$1:$CC$25,2,FALSE),0)</f>
        <v>3.6</v>
      </c>
      <c r="K1213" s="3">
        <v>60</v>
      </c>
      <c r="L1213" s="3">
        <v>60</v>
      </c>
      <c r="M1213" s="3">
        <v>29</v>
      </c>
      <c r="Q1213" s="15">
        <v>20</v>
      </c>
      <c r="R1213" s="3">
        <v>148</v>
      </c>
      <c r="S1213" s="3">
        <v>29</v>
      </c>
      <c r="T1213" s="3">
        <f t="shared" si="164"/>
        <v>15.4512</v>
      </c>
      <c r="U1213" s="4">
        <f t="shared" si="165"/>
        <v>15.4512</v>
      </c>
      <c r="W1213" s="4">
        <v>22</v>
      </c>
      <c r="X1213" s="4">
        <f>IFERROR(   Table1[[#This Row],[البلوكات /م3]]+Table1[[#This Row],[البواقى
 المنصرفه
/م3]]-Table1[[#This Row],[البواقى
/م3]],0)</f>
        <v>80.52000000000001</v>
      </c>
      <c r="Y1213" s="21">
        <f t="shared" si="166"/>
        <v>80.52000000000001</v>
      </c>
      <c r="Z1213" s="3">
        <v>11</v>
      </c>
      <c r="AA1213" s="12">
        <v>0</v>
      </c>
      <c r="AB1213" s="15"/>
      <c r="AD1213" s="20">
        <f t="shared" si="167"/>
        <v>65.06880000000001</v>
      </c>
      <c r="AE1213" s="29">
        <f t="shared" si="168"/>
        <v>0.80810730253353202</v>
      </c>
      <c r="AG1213" s="5">
        <f>IFERROR((Table1[[#This Row],[عدد
البلوكات]]*0.12),"")</f>
        <v>1.3199999999999998</v>
      </c>
      <c r="AH121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4.2919999999999998</v>
      </c>
      <c r="AJ1213" s="59">
        <f>IFERROR(Table1[[#This Row],[Plan Hour]]/Table1[[#This Row],[ساعات
العمل
الفعلية]],0)</f>
        <v>0</v>
      </c>
      <c r="AK1213" s="1">
        <f>IFERROR((Table1[[#This Row],[الكمية 
الفعلية
/م3]]-Table1[[#This Row],[الكمية 
المنتجة
/م3
 ]]),"")</f>
        <v>0</v>
      </c>
      <c r="AU1213" s="18"/>
      <c r="AV1213" s="18"/>
      <c r="AW1213" s="1"/>
      <c r="AX1213" s="1"/>
      <c r="AY1213" s="1"/>
      <c r="AZ1213" s="1"/>
      <c r="BA1213" s="1"/>
      <c r="BB1213" s="1" t="e">
        <f t="shared" si="169"/>
        <v>#DIV/0!</v>
      </c>
      <c r="BC1213" s="1"/>
      <c r="BD1213" s="1" t="e">
        <f t="shared" si="160"/>
        <v>#DIV/0!</v>
      </c>
      <c r="BE1213" s="1"/>
      <c r="BF1213" s="33">
        <f t="shared" si="159"/>
        <v>0</v>
      </c>
      <c r="BG1213" s="11" t="e">
        <f t="shared" si="163"/>
        <v>#DIV/0!</v>
      </c>
      <c r="CB1213"/>
      <c r="CC1213"/>
      <c r="CD1213"/>
      <c r="CE1213" s="83"/>
      <c r="CF1213"/>
      <c r="CG1213"/>
      <c r="CH1213"/>
      <c r="CI1213"/>
      <c r="CJ1213"/>
      <c r="CK1213"/>
      <c r="CL1213"/>
      <c r="CM1213"/>
      <c r="CN1213"/>
      <c r="CO1213"/>
      <c r="CP1213"/>
    </row>
    <row r="1214" spans="1:94" ht="22.5" customHeight="1">
      <c r="A1214" s="22">
        <v>44273</v>
      </c>
      <c r="B1214" s="3" t="str">
        <f>TEXT(Table1[[#This Row],[Date]],"dddd")</f>
        <v>الخميس</v>
      </c>
      <c r="C1214" s="3">
        <f>WEEKNUM(Table1[[#This Row],[Date]],16)</f>
        <v>12</v>
      </c>
      <c r="D1214" s="3" t="str">
        <f>TEXT(Table1[[#This Row],[Date]],"mmmm")</f>
        <v>مارس</v>
      </c>
      <c r="E1214" s="3" t="str">
        <f>TEXT(Table1[[#This Row],[Date]],"yyyy")</f>
        <v>2021</v>
      </c>
      <c r="F1214" s="3" t="s">
        <v>8</v>
      </c>
      <c r="G1214" s="3">
        <v>9372</v>
      </c>
      <c r="H1214" s="5" t="s">
        <v>215</v>
      </c>
      <c r="I1214" s="3" t="s">
        <v>255</v>
      </c>
      <c r="J1214" s="3">
        <f>IFERROR(VLOOKUP(Table1[[#This Row],[FoamType]],$CB$1:$CC$25,2,FALSE),0)</f>
        <v>3.6</v>
      </c>
      <c r="K1214" s="3">
        <v>60</v>
      </c>
      <c r="L1214" s="3">
        <v>60</v>
      </c>
      <c r="M1214" s="3">
        <v>89</v>
      </c>
      <c r="Q1214" s="15">
        <v>20</v>
      </c>
      <c r="R1214" s="3">
        <v>177</v>
      </c>
      <c r="S1214" s="3">
        <v>89</v>
      </c>
      <c r="T1214" s="3">
        <f t="shared" si="164"/>
        <v>56.710799999999999</v>
      </c>
      <c r="U1214" s="4">
        <f t="shared" si="165"/>
        <v>56.710799999999999</v>
      </c>
      <c r="X1214" s="4">
        <f>IFERROR(   Table1[[#This Row],[البلوكات /م3]]+Table1[[#This Row],[البواقى
 المنصرفه
/م3]]-Table1[[#This Row],[البواقى
/م3]],0)</f>
        <v>0</v>
      </c>
      <c r="Y1214" s="21">
        <f t="shared" si="166"/>
        <v>0</v>
      </c>
      <c r="AB1214" s="15"/>
      <c r="AD1214" s="20">
        <f t="shared" si="167"/>
        <v>-56.710799999999999</v>
      </c>
      <c r="AE1214" s="29" t="e">
        <f t="shared" si="168"/>
        <v>#DIV/0!</v>
      </c>
      <c r="AG1214" s="5">
        <f>IFERROR((Table1[[#This Row],[عدد
البلوكات]]*0.12),"")</f>
        <v>0</v>
      </c>
      <c r="AH121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15.753</v>
      </c>
      <c r="AJ1214" s="59">
        <f>IFERROR(Table1[[#This Row],[Plan Hour]]/Table1[[#This Row],[ساعات
العمل
الفعلية]],0)</f>
        <v>0</v>
      </c>
      <c r="AK1214" s="1">
        <f>IFERROR((Table1[[#This Row],[الكمية 
الفعلية
/م3]]-Table1[[#This Row],[الكمية 
المنتجة
/م3
 ]]),"")</f>
        <v>0</v>
      </c>
      <c r="AU1214" s="18"/>
      <c r="AV1214" s="18"/>
      <c r="AW1214" s="1"/>
      <c r="AX1214" s="1"/>
      <c r="AY1214" s="1"/>
      <c r="AZ1214" s="1"/>
      <c r="BA1214" s="1"/>
      <c r="BB1214" s="1" t="e">
        <f t="shared" si="169"/>
        <v>#DIV/0!</v>
      </c>
      <c r="BC1214" s="1"/>
      <c r="BD1214" s="1" t="e">
        <f t="shared" si="160"/>
        <v>#DIV/0!</v>
      </c>
      <c r="BE1214" s="1"/>
      <c r="BF1214" s="33">
        <f t="shared" si="159"/>
        <v>0</v>
      </c>
      <c r="BG1214" s="11" t="e">
        <f t="shared" si="163"/>
        <v>#DIV/0!</v>
      </c>
      <c r="CB1214"/>
      <c r="CC1214"/>
      <c r="CD1214"/>
      <c r="CE1214" s="83"/>
      <c r="CF1214"/>
      <c r="CG1214"/>
      <c r="CH1214"/>
      <c r="CI1214"/>
      <c r="CJ1214"/>
      <c r="CK1214"/>
      <c r="CL1214"/>
      <c r="CM1214"/>
      <c r="CN1214"/>
      <c r="CO1214"/>
      <c r="CP1214"/>
    </row>
    <row r="1215" spans="1:94" ht="22.5" customHeight="1">
      <c r="A1215" s="22">
        <v>44273</v>
      </c>
      <c r="B1215" s="3" t="str">
        <f>TEXT(Table1[[#This Row],[Date]],"dddd")</f>
        <v>الخميس</v>
      </c>
      <c r="C1215" s="3">
        <f>WEEKNUM(Table1[[#This Row],[Date]],16)</f>
        <v>12</v>
      </c>
      <c r="D1215" s="3" t="str">
        <f>TEXT(Table1[[#This Row],[Date]],"mmmm")</f>
        <v>مارس</v>
      </c>
      <c r="E1215" s="3" t="str">
        <f>TEXT(Table1[[#This Row],[Date]],"yyyy")</f>
        <v>2021</v>
      </c>
      <c r="F1215" s="3" t="s">
        <v>8</v>
      </c>
      <c r="G1215" s="3">
        <v>1248</v>
      </c>
      <c r="H1215" s="5" t="s">
        <v>25</v>
      </c>
      <c r="I1215" s="3" t="s">
        <v>92</v>
      </c>
      <c r="J1215" s="3">
        <f>IFERROR(VLOOKUP(Table1[[#This Row],[FoamType]],$CB$1:$CC$25,2,FALSE),0)</f>
        <v>0.6</v>
      </c>
      <c r="K1215" s="3">
        <v>70</v>
      </c>
      <c r="L1215" s="3">
        <v>35</v>
      </c>
      <c r="M1215" s="3">
        <v>1</v>
      </c>
      <c r="Q1215" s="15">
        <v>12</v>
      </c>
      <c r="S1215" s="3">
        <v>1.1000000000000001</v>
      </c>
      <c r="T1215" s="3">
        <v>12</v>
      </c>
      <c r="U1215" s="4">
        <v>11</v>
      </c>
      <c r="W1215" s="4">
        <v>12</v>
      </c>
      <c r="X1215" s="4">
        <f>IFERROR(   Table1[[#This Row],[البلوكات /م3]]+Table1[[#This Row],[البواقى
 المنصرفه
/م3]]-Table1[[#This Row],[البواقى
/م3]],0)</f>
        <v>13.06</v>
      </c>
      <c r="Y1215" s="21">
        <f t="shared" si="166"/>
        <v>21.96</v>
      </c>
      <c r="Z1215" s="3">
        <v>3</v>
      </c>
      <c r="AA1215" s="12">
        <v>0</v>
      </c>
      <c r="AB1215" s="15">
        <v>12</v>
      </c>
      <c r="AC1215" s="20">
        <v>8.9</v>
      </c>
      <c r="AD1215" s="20">
        <f t="shared" si="167"/>
        <v>2.0600000000000023</v>
      </c>
      <c r="AE1215" s="29">
        <f t="shared" si="168"/>
        <v>9.380692167577423E-2</v>
      </c>
      <c r="AG1215" s="5">
        <f>IFERROR((Table1[[#This Row],[عدد
البلوكات]]*0.12),"")</f>
        <v>0.36</v>
      </c>
      <c r="AH121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18.333333333333336</v>
      </c>
      <c r="AJ1215" s="59">
        <f>IFERROR(Table1[[#This Row],[Plan Hour]]/Table1[[#This Row],[ساعات
العمل
الفعلية]],0)</f>
        <v>0</v>
      </c>
      <c r="AK1215" s="1">
        <f>IFERROR((Table1[[#This Row],[الكمية 
الفعلية
/م3]]-Table1[[#This Row],[الكمية 
المنتجة
/م3
 ]]),"")</f>
        <v>1</v>
      </c>
      <c r="AU1215" s="18"/>
      <c r="AV1215" s="18"/>
      <c r="AW1215" s="1"/>
      <c r="AX1215" s="1"/>
      <c r="AY1215" s="1"/>
      <c r="AZ1215" s="1"/>
      <c r="BA1215" s="1"/>
      <c r="BB1215" s="1" t="e">
        <f t="shared" si="169"/>
        <v>#DIV/0!</v>
      </c>
      <c r="BC1215" s="1"/>
      <c r="BD1215" s="1" t="e">
        <f t="shared" si="160"/>
        <v>#DIV/0!</v>
      </c>
      <c r="BE1215" s="1"/>
      <c r="BF1215" s="33">
        <f t="shared" ref="BF1215:BF1278" si="170">(BE1215/7.32)</f>
        <v>0</v>
      </c>
      <c r="BG1215" s="11" t="e">
        <f t="shared" si="163"/>
        <v>#DIV/0!</v>
      </c>
      <c r="CB1215"/>
      <c r="CC1215"/>
      <c r="CD1215"/>
      <c r="CE1215" s="83"/>
      <c r="CF1215"/>
      <c r="CG1215"/>
      <c r="CH1215"/>
      <c r="CI1215"/>
      <c r="CJ1215"/>
      <c r="CK1215"/>
      <c r="CL1215"/>
      <c r="CM1215"/>
      <c r="CN1215"/>
      <c r="CO1215"/>
      <c r="CP1215"/>
    </row>
    <row r="1216" spans="1:94" ht="22.5" customHeight="1">
      <c r="A1216" s="22">
        <v>44273</v>
      </c>
      <c r="B1216" s="3" t="str">
        <f>TEXT(Table1[[#This Row],[Date]],"dddd")</f>
        <v>الخميس</v>
      </c>
      <c r="C1216" s="3">
        <f>WEEKNUM(Table1[[#This Row],[Date]],16)</f>
        <v>12</v>
      </c>
      <c r="D1216" s="3" t="str">
        <f>TEXT(Table1[[#This Row],[Date]],"mmmm")</f>
        <v>مارس</v>
      </c>
      <c r="E1216" s="3" t="str">
        <f>TEXT(Table1[[#This Row],[Date]],"yyyy")</f>
        <v>2021</v>
      </c>
      <c r="F1216" s="3" t="s">
        <v>8</v>
      </c>
      <c r="G1216" s="3">
        <v>983</v>
      </c>
      <c r="H1216" s="5" t="s">
        <v>69</v>
      </c>
      <c r="I1216" s="3" t="s">
        <v>92</v>
      </c>
      <c r="J1216" s="3">
        <f>IFERROR(VLOOKUP(Table1[[#This Row],[FoamType]],$CB$1:$CC$25,2,FALSE),0)</f>
        <v>0.6</v>
      </c>
      <c r="K1216" s="3">
        <v>13.5</v>
      </c>
      <c r="L1216" s="3">
        <v>5</v>
      </c>
      <c r="M1216" s="3">
        <v>4</v>
      </c>
      <c r="Q1216" s="15">
        <v>8</v>
      </c>
      <c r="R1216" s="3">
        <v>4800</v>
      </c>
      <c r="S1216" s="3">
        <v>4.2</v>
      </c>
      <c r="T1216" s="3">
        <f t="shared" si="164"/>
        <v>1.3608</v>
      </c>
      <c r="U1216" s="4">
        <f t="shared" si="165"/>
        <v>1.296</v>
      </c>
      <c r="X1216" s="4">
        <f>IFERROR(   Table1[[#This Row],[البلوكات /م3]]+Table1[[#This Row],[البواقى
 المنصرفه
/م3]]-Table1[[#This Row],[البواقى
/م3]],0)</f>
        <v>0</v>
      </c>
      <c r="Y1216" s="21">
        <f t="shared" si="166"/>
        <v>0</v>
      </c>
      <c r="AB1216" s="15"/>
      <c r="AD1216" s="20">
        <f t="shared" si="167"/>
        <v>-1.296</v>
      </c>
      <c r="AE1216" s="29" t="e">
        <f t="shared" si="168"/>
        <v>#DIV/0!</v>
      </c>
      <c r="AG1216" s="5">
        <f>IFERROR((Table1[[#This Row],[عدد
البلوكات]]*0.12),"")</f>
        <v>0</v>
      </c>
      <c r="AH121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2.16</v>
      </c>
      <c r="AJ1216" s="59">
        <f>IFERROR(Table1[[#This Row],[Plan Hour]]/Table1[[#This Row],[ساعات
العمل
الفعلية]],0)</f>
        <v>0</v>
      </c>
      <c r="AK1216" s="1">
        <f>IFERROR((Table1[[#This Row],[الكمية 
الفعلية
/م3]]-Table1[[#This Row],[الكمية 
المنتجة
/م3
 ]]),"")</f>
        <v>6.4799999999999969E-2</v>
      </c>
      <c r="AU1216" s="18"/>
      <c r="AV1216" s="18"/>
      <c r="AW1216" s="1"/>
      <c r="AX1216" s="1"/>
      <c r="AY1216" s="1"/>
      <c r="AZ1216" s="1"/>
      <c r="BA1216" s="1"/>
      <c r="BB1216" s="1" t="e">
        <f t="shared" si="169"/>
        <v>#DIV/0!</v>
      </c>
      <c r="BC1216" s="1"/>
      <c r="BD1216" s="1" t="e">
        <f t="shared" si="160"/>
        <v>#DIV/0!</v>
      </c>
      <c r="BE1216" s="1"/>
      <c r="BF1216" s="33">
        <f t="shared" si="170"/>
        <v>0</v>
      </c>
      <c r="BG1216" s="11" t="e">
        <f t="shared" si="163"/>
        <v>#DIV/0!</v>
      </c>
      <c r="CB1216"/>
      <c r="CC1216"/>
      <c r="CD1216"/>
      <c r="CE1216" s="83"/>
      <c r="CF1216"/>
      <c r="CG1216"/>
      <c r="CH1216"/>
      <c r="CI1216"/>
      <c r="CJ1216"/>
      <c r="CK1216"/>
      <c r="CL1216"/>
      <c r="CM1216"/>
      <c r="CN1216"/>
      <c r="CO1216"/>
      <c r="CP1216"/>
    </row>
    <row r="1217" spans="1:94" ht="22.5" customHeight="1">
      <c r="A1217" s="22">
        <v>44273</v>
      </c>
      <c r="B1217" s="3" t="str">
        <f>TEXT(Table1[[#This Row],[Date]],"dddd")</f>
        <v>الخميس</v>
      </c>
      <c r="C1217" s="3">
        <f>WEEKNUM(Table1[[#This Row],[Date]],16)</f>
        <v>12</v>
      </c>
      <c r="D1217" s="3" t="str">
        <f>TEXT(Table1[[#This Row],[Date]],"mmmm")</f>
        <v>مارس</v>
      </c>
      <c r="E1217" s="3" t="str">
        <f>TEXT(Table1[[#This Row],[Date]],"yyyy")</f>
        <v>2021</v>
      </c>
      <c r="F1217" s="3" t="s">
        <v>8</v>
      </c>
      <c r="G1217" s="3">
        <v>3</v>
      </c>
      <c r="H1217" s="5" t="s">
        <v>47</v>
      </c>
      <c r="I1217" s="3" t="s">
        <v>92</v>
      </c>
      <c r="J1217" s="3">
        <f>IFERROR(VLOOKUP(Table1[[#This Row],[FoamType]],$CB$1:$CC$25,2,FALSE),0)</f>
        <v>0.6</v>
      </c>
      <c r="K1217" s="3">
        <v>10</v>
      </c>
      <c r="L1217" s="3">
        <v>8</v>
      </c>
      <c r="M1217" s="3">
        <v>4</v>
      </c>
      <c r="Q1217" s="15">
        <v>35</v>
      </c>
      <c r="S1217" s="3">
        <v>4.0999999999999996</v>
      </c>
      <c r="T1217" s="3">
        <v>2.1</v>
      </c>
      <c r="U1217" s="4">
        <v>2</v>
      </c>
      <c r="X1217" s="4">
        <f>IFERROR(   Table1[[#This Row],[البلوكات /م3]]+Table1[[#This Row],[البواقى
 المنصرفه
/م3]]-Table1[[#This Row],[البواقى
/م3]],0)</f>
        <v>0</v>
      </c>
      <c r="Y1217" s="21">
        <f t="shared" si="166"/>
        <v>0</v>
      </c>
      <c r="AB1217" s="15"/>
      <c r="AD1217" s="20">
        <f t="shared" si="167"/>
        <v>-2</v>
      </c>
      <c r="AE1217" s="29" t="e">
        <f t="shared" si="168"/>
        <v>#DIV/0!</v>
      </c>
      <c r="AG1217" s="5">
        <f>IFERROR((Table1[[#This Row],[عدد
البلوكات]]*0.12),"")</f>
        <v>0</v>
      </c>
      <c r="AH12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3.3333333333333335</v>
      </c>
      <c r="AJ1217" s="59">
        <f>IFERROR(Table1[[#This Row],[Plan Hour]]/Table1[[#This Row],[ساعات
العمل
الفعلية]],0)</f>
        <v>0</v>
      </c>
      <c r="AK1217" s="1">
        <f>IFERROR((Table1[[#This Row],[الكمية 
الفعلية
/م3]]-Table1[[#This Row],[الكمية 
المنتجة
/م3
 ]]),"")</f>
        <v>0.10000000000000009</v>
      </c>
      <c r="AU1217" s="18"/>
      <c r="AV1217" s="18"/>
      <c r="AW1217" s="1"/>
      <c r="AX1217" s="1"/>
      <c r="AY1217" s="1"/>
      <c r="AZ1217" s="1"/>
      <c r="BA1217" s="1"/>
      <c r="BB1217" s="1" t="e">
        <f t="shared" si="169"/>
        <v>#DIV/0!</v>
      </c>
      <c r="BC1217" s="1"/>
      <c r="BD1217" s="1" t="e">
        <f t="shared" si="160"/>
        <v>#DIV/0!</v>
      </c>
      <c r="BE1217" s="1"/>
      <c r="BF1217" s="33">
        <f t="shared" si="170"/>
        <v>0</v>
      </c>
      <c r="BG1217" s="11" t="e">
        <f t="shared" si="163"/>
        <v>#DIV/0!</v>
      </c>
      <c r="CB1217"/>
      <c r="CC1217"/>
      <c r="CD1217"/>
      <c r="CE1217" s="83"/>
      <c r="CF1217"/>
      <c r="CG1217"/>
      <c r="CH1217"/>
      <c r="CI1217"/>
      <c r="CJ1217"/>
      <c r="CK1217"/>
      <c r="CL1217"/>
      <c r="CM1217"/>
      <c r="CN1217"/>
      <c r="CO1217"/>
      <c r="CP1217"/>
    </row>
    <row r="1218" spans="1:94" ht="22.5" customHeight="1">
      <c r="A1218" s="22">
        <v>44273</v>
      </c>
      <c r="B1218" s="3" t="str">
        <f>TEXT(Table1[[#This Row],[Date]],"dddd")</f>
        <v>الخميس</v>
      </c>
      <c r="C1218" s="3">
        <f>WEEKNUM(Table1[[#This Row],[Date]],16)</f>
        <v>12</v>
      </c>
      <c r="D1218" s="3" t="str">
        <f>TEXT(Table1[[#This Row],[Date]],"mmmm")</f>
        <v>مارس</v>
      </c>
      <c r="E1218" s="3" t="str">
        <f>TEXT(Table1[[#This Row],[Date]],"yyyy")</f>
        <v>2021</v>
      </c>
      <c r="F1218" s="3" t="s">
        <v>8</v>
      </c>
      <c r="G1218" s="3">
        <v>1236</v>
      </c>
      <c r="H1218" s="5" t="s">
        <v>25</v>
      </c>
      <c r="I1218" s="3" t="s">
        <v>107</v>
      </c>
      <c r="J1218" s="3">
        <f>IFERROR(VLOOKUP(Table1[[#This Row],[FoamType]],$CB$1:$CC$25,2,FALSE),0)</f>
        <v>50</v>
      </c>
      <c r="K1218" s="3">
        <v>20</v>
      </c>
      <c r="L1218" s="3">
        <v>20</v>
      </c>
      <c r="M1218" s="3">
        <v>4</v>
      </c>
      <c r="Q1218" s="15">
        <v>20</v>
      </c>
      <c r="R1218" s="3">
        <v>370</v>
      </c>
      <c r="S1218" s="3">
        <v>4.0999999999999996</v>
      </c>
      <c r="T1218" s="3">
        <f t="shared" si="164"/>
        <v>0.60680000000000001</v>
      </c>
      <c r="U1218" s="4">
        <f t="shared" si="165"/>
        <v>0.59199999999999997</v>
      </c>
      <c r="W1218" s="4">
        <v>20</v>
      </c>
      <c r="X1218" s="4">
        <f>IFERROR(   Table1[[#This Row],[البلوكات /م3]]+Table1[[#This Row],[البواقى
 المنصرفه
/م3]]-Table1[[#This Row],[البواقى
/م3]],0)</f>
        <v>2.2599999999999998</v>
      </c>
      <c r="Y1218" s="21">
        <f t="shared" si="166"/>
        <v>7.32</v>
      </c>
      <c r="Z1218" s="3">
        <v>1</v>
      </c>
      <c r="AA1218" s="12">
        <v>2.44</v>
      </c>
      <c r="AB1218" s="15">
        <v>20</v>
      </c>
      <c r="AC1218" s="20">
        <v>7.5</v>
      </c>
      <c r="AD1218" s="20">
        <f t="shared" si="167"/>
        <v>1.6679999999999993</v>
      </c>
      <c r="AE1218" s="29">
        <f t="shared" si="168"/>
        <v>0.17090163934426222</v>
      </c>
      <c r="AG1218" s="5">
        <f>IFERROR((Table1[[#This Row],[عدد
البلوكات]]*0.12),"")</f>
        <v>0.12</v>
      </c>
      <c r="AH121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7.4</v>
      </c>
      <c r="AJ1218" s="59">
        <f>IFERROR(Table1[[#This Row],[Plan Hour]]/Table1[[#This Row],[ساعات
العمل
الفعلية]],0)</f>
        <v>0</v>
      </c>
      <c r="AK1218" s="1">
        <f>IFERROR((Table1[[#This Row],[الكمية 
الفعلية
/م3]]-Table1[[#This Row],[الكمية 
المنتجة
/م3
 ]]),"")</f>
        <v>1.4800000000000035E-2</v>
      </c>
      <c r="AU1218" s="18"/>
      <c r="AV1218" s="18"/>
      <c r="AW1218" s="1"/>
      <c r="AX1218" s="1"/>
      <c r="AY1218" s="1"/>
      <c r="AZ1218" s="1"/>
      <c r="BA1218" s="1"/>
      <c r="BB1218" s="1" t="e">
        <f t="shared" si="169"/>
        <v>#DIV/0!</v>
      </c>
      <c r="BC1218" s="1"/>
      <c r="BD1218" s="1" t="e">
        <f t="shared" si="160"/>
        <v>#DIV/0!</v>
      </c>
      <c r="BE1218" s="1"/>
      <c r="BF1218" s="33">
        <f t="shared" si="170"/>
        <v>0</v>
      </c>
      <c r="BG1218" s="11" t="e">
        <f t="shared" si="163"/>
        <v>#DIV/0!</v>
      </c>
      <c r="CB1218"/>
      <c r="CC1218"/>
      <c r="CD1218"/>
      <c r="CE1218" s="83"/>
      <c r="CF1218"/>
      <c r="CG1218"/>
      <c r="CH1218"/>
      <c r="CI1218"/>
      <c r="CJ1218"/>
      <c r="CK1218"/>
      <c r="CL1218"/>
      <c r="CM1218"/>
      <c r="CN1218"/>
      <c r="CO1218"/>
      <c r="CP1218"/>
    </row>
    <row r="1219" spans="1:94" ht="22.5" customHeight="1">
      <c r="A1219" s="22">
        <v>44273</v>
      </c>
      <c r="B1219" s="3" t="str">
        <f>TEXT(Table1[[#This Row],[Date]],"dddd")</f>
        <v>الخميس</v>
      </c>
      <c r="C1219" s="3">
        <f>WEEKNUM(Table1[[#This Row],[Date]],16)</f>
        <v>12</v>
      </c>
      <c r="D1219" s="3" t="str">
        <f>TEXT(Table1[[#This Row],[Date]],"mmmm")</f>
        <v>مارس</v>
      </c>
      <c r="E1219" s="3" t="str">
        <f>TEXT(Table1[[#This Row],[Date]],"yyyy")</f>
        <v>2021</v>
      </c>
      <c r="F1219" s="3" t="s">
        <v>8</v>
      </c>
      <c r="G1219" s="3">
        <v>603</v>
      </c>
      <c r="H1219" s="5" t="s">
        <v>61</v>
      </c>
      <c r="I1219" s="3" t="s">
        <v>201</v>
      </c>
      <c r="J1219" s="3">
        <f>IFERROR(VLOOKUP(Table1[[#This Row],[FoamType]],$CB$1:$CC$25,2,FALSE),0)</f>
        <v>1.25</v>
      </c>
      <c r="K1219" s="3">
        <v>243</v>
      </c>
      <c r="L1219" s="3">
        <v>110</v>
      </c>
      <c r="M1219" s="3">
        <v>29</v>
      </c>
      <c r="Q1219" s="15">
        <v>30</v>
      </c>
      <c r="R1219" s="3">
        <v>3</v>
      </c>
      <c r="S1219" s="3">
        <v>29</v>
      </c>
      <c r="T1219" s="3">
        <f t="shared" si="164"/>
        <v>2.32551</v>
      </c>
      <c r="U1219" s="4">
        <f t="shared" si="165"/>
        <v>2.32551</v>
      </c>
      <c r="X1219" s="4">
        <f>IFERROR(   Table1[[#This Row],[البلوكات /م3]]+Table1[[#This Row],[البواقى
 المنصرفه
/م3]]-Table1[[#This Row],[البواقى
/م3]],0)</f>
        <v>2.32551</v>
      </c>
      <c r="Y1219" s="21">
        <f t="shared" si="166"/>
        <v>0</v>
      </c>
      <c r="AA1219" s="12">
        <v>2.32551</v>
      </c>
      <c r="AB1219" s="15">
        <v>30</v>
      </c>
      <c r="AD1219" s="20">
        <f t="shared" si="167"/>
        <v>0</v>
      </c>
      <c r="AE1219" s="29">
        <f t="shared" si="168"/>
        <v>0</v>
      </c>
      <c r="AG1219" s="5">
        <f>IFERROR((Table1[[#This Row],[عدد
البلوكات]]*0.12),"")</f>
        <v>0</v>
      </c>
      <c r="AH121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1219" s="59">
        <f>IFERROR(Table1[[#This Row],[Plan Hour]]/Table1[[#This Row],[ساعات
العمل
الفعلية]],0)</f>
        <v>0</v>
      </c>
      <c r="AK1219" s="1">
        <f>IFERROR((Table1[[#This Row],[الكمية 
الفعلية
/م3]]-Table1[[#This Row],[الكمية 
المنتجة
/م3
 ]]),"")</f>
        <v>0</v>
      </c>
      <c r="AU1219" s="18"/>
      <c r="AV1219" s="18"/>
      <c r="AW1219" s="1"/>
      <c r="AX1219" s="1"/>
      <c r="AY1219" s="1"/>
      <c r="AZ1219" s="1"/>
      <c r="BA1219" s="1"/>
      <c r="BB1219" s="1" t="e">
        <f t="shared" si="169"/>
        <v>#DIV/0!</v>
      </c>
      <c r="BC1219" s="1"/>
      <c r="BD1219" s="1" t="e">
        <f t="shared" si="160"/>
        <v>#DIV/0!</v>
      </c>
      <c r="BE1219" s="1"/>
      <c r="BF1219" s="33">
        <f t="shared" si="170"/>
        <v>0</v>
      </c>
      <c r="BG1219" s="11" t="e">
        <f t="shared" si="163"/>
        <v>#DIV/0!</v>
      </c>
      <c r="CB1219"/>
      <c r="CC1219"/>
      <c r="CD1219"/>
      <c r="CE1219" s="83"/>
      <c r="CF1219"/>
      <c r="CG1219"/>
      <c r="CH1219"/>
      <c r="CI1219"/>
      <c r="CJ1219"/>
      <c r="CK1219"/>
      <c r="CL1219"/>
      <c r="CM1219"/>
      <c r="CN1219"/>
      <c r="CO1219"/>
      <c r="CP1219"/>
    </row>
    <row r="1220" spans="1:94" ht="22.5" customHeight="1">
      <c r="A1220" s="22">
        <v>44273</v>
      </c>
      <c r="B1220" s="3" t="str">
        <f>TEXT(Table1[[#This Row],[Date]],"dddd")</f>
        <v>الخميس</v>
      </c>
      <c r="C1220" s="3">
        <f>WEEKNUM(Table1[[#This Row],[Date]],16)</f>
        <v>12</v>
      </c>
      <c r="D1220" s="3" t="str">
        <f>TEXT(Table1[[#This Row],[Date]],"mmmm")</f>
        <v>مارس</v>
      </c>
      <c r="E1220" s="3" t="str">
        <f>TEXT(Table1[[#This Row],[Date]],"yyyy")</f>
        <v>2021</v>
      </c>
      <c r="F1220" s="3" t="s">
        <v>8</v>
      </c>
      <c r="G1220" s="3">
        <v>603</v>
      </c>
      <c r="H1220" s="5" t="s">
        <v>61</v>
      </c>
      <c r="I1220" s="3" t="s">
        <v>201</v>
      </c>
      <c r="J1220" s="3">
        <f>IFERROR(VLOOKUP(Table1[[#This Row],[FoamType]],$CB$1:$CC$25,2,FALSE),0)</f>
        <v>1.25</v>
      </c>
      <c r="K1220" s="3">
        <v>234</v>
      </c>
      <c r="L1220" s="3">
        <v>110</v>
      </c>
      <c r="M1220" s="3">
        <v>29</v>
      </c>
      <c r="Q1220" s="15">
        <v>30</v>
      </c>
      <c r="R1220" s="3">
        <v>2</v>
      </c>
      <c r="S1220" s="3">
        <v>29</v>
      </c>
      <c r="T1220" s="3">
        <f t="shared" si="164"/>
        <v>1.49292</v>
      </c>
      <c r="U1220" s="4">
        <f t="shared" si="165"/>
        <v>1.49292</v>
      </c>
      <c r="X1220" s="4">
        <f>IFERROR(   Table1[[#This Row],[البلوكات /م3]]+Table1[[#This Row],[البواقى
 المنصرفه
/م3]]-Table1[[#This Row],[البواقى
/م3]],0)</f>
        <v>1.49292</v>
      </c>
      <c r="Y1220" s="21">
        <f t="shared" si="166"/>
        <v>0</v>
      </c>
      <c r="AA1220" s="12">
        <v>1.49292</v>
      </c>
      <c r="AB1220" s="15">
        <v>30</v>
      </c>
      <c r="AD1220" s="20">
        <f t="shared" si="167"/>
        <v>0</v>
      </c>
      <c r="AE1220" s="29">
        <f t="shared" si="168"/>
        <v>0</v>
      </c>
      <c r="AG1220" s="5">
        <f>IFERROR((Table1[[#This Row],[عدد
البلوكات]]*0.12),"")</f>
        <v>0</v>
      </c>
      <c r="AH122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1220" s="59">
        <f>IFERROR(Table1[[#This Row],[Plan Hour]]/Table1[[#This Row],[ساعات
العمل
الفعلية]],0)</f>
        <v>0</v>
      </c>
      <c r="AK1220" s="1">
        <f>IFERROR((Table1[[#This Row],[الكمية 
الفعلية
/م3]]-Table1[[#This Row],[الكمية 
المنتجة
/م3
 ]]),"")</f>
        <v>0</v>
      </c>
      <c r="AU1220" s="18"/>
      <c r="AV1220" s="18"/>
      <c r="AW1220" s="1"/>
      <c r="AX1220" s="1"/>
      <c r="AY1220" s="1"/>
      <c r="AZ1220" s="1"/>
      <c r="BA1220" s="1"/>
      <c r="BB1220" s="1" t="e">
        <f t="shared" si="169"/>
        <v>#DIV/0!</v>
      </c>
      <c r="BC1220" s="1"/>
      <c r="BD1220" s="1" t="e">
        <f t="shared" ref="BD1220:BD1283" si="171">(7.32-(BE1220*BC1220))/BE1220</f>
        <v>#DIV/0!</v>
      </c>
      <c r="BE1220" s="1"/>
      <c r="BF1220" s="33">
        <f t="shared" si="170"/>
        <v>0</v>
      </c>
      <c r="BG1220" s="11" t="e">
        <f t="shared" si="163"/>
        <v>#DIV/0!</v>
      </c>
      <c r="CB1220"/>
      <c r="CC1220"/>
      <c r="CD1220"/>
      <c r="CE1220" s="83"/>
      <c r="CF1220"/>
      <c r="CG1220"/>
      <c r="CH1220"/>
      <c r="CI1220"/>
      <c r="CJ1220"/>
      <c r="CK1220"/>
      <c r="CL1220"/>
      <c r="CM1220"/>
      <c r="CN1220"/>
      <c r="CO1220"/>
      <c r="CP1220"/>
    </row>
    <row r="1221" spans="1:94" ht="22.5" customHeight="1">
      <c r="A1221" s="22">
        <v>44273</v>
      </c>
      <c r="B1221" s="3" t="str">
        <f>TEXT(Table1[[#This Row],[Date]],"dddd")</f>
        <v>الخميس</v>
      </c>
      <c r="C1221" s="3">
        <f>WEEKNUM(Table1[[#This Row],[Date]],16)</f>
        <v>12</v>
      </c>
      <c r="D1221" s="3" t="str">
        <f>TEXT(Table1[[#This Row],[Date]],"mmmm")</f>
        <v>مارس</v>
      </c>
      <c r="E1221" s="3" t="str">
        <f>TEXT(Table1[[#This Row],[Date]],"yyyy")</f>
        <v>2021</v>
      </c>
      <c r="F1221" s="3" t="s">
        <v>8</v>
      </c>
      <c r="G1221" s="3">
        <v>603</v>
      </c>
      <c r="H1221" s="5" t="s">
        <v>61</v>
      </c>
      <c r="I1221" s="3" t="s">
        <v>201</v>
      </c>
      <c r="J1221" s="3">
        <f>IFERROR(VLOOKUP(Table1[[#This Row],[FoamType]],$CB$1:$CC$25,2,FALSE),0)</f>
        <v>1.25</v>
      </c>
      <c r="K1221" s="3">
        <v>240</v>
      </c>
      <c r="L1221" s="3">
        <v>110</v>
      </c>
      <c r="M1221" s="3">
        <v>29</v>
      </c>
      <c r="Q1221" s="15">
        <v>30</v>
      </c>
      <c r="R1221" s="3">
        <v>6</v>
      </c>
      <c r="S1221" s="3">
        <v>29</v>
      </c>
      <c r="T1221" s="3">
        <f t="shared" si="164"/>
        <v>4.5936000000000003</v>
      </c>
      <c r="U1221" s="4">
        <f t="shared" si="165"/>
        <v>4.5936000000000003</v>
      </c>
      <c r="X1221" s="4">
        <f>IFERROR(   Table1[[#This Row],[البلوكات /م3]]+Table1[[#This Row],[البواقى
 المنصرفه
/م3]]-Table1[[#This Row],[البواقى
/م3]],0)</f>
        <v>4.5936000000000003</v>
      </c>
      <c r="Y1221" s="21">
        <f t="shared" si="166"/>
        <v>0</v>
      </c>
      <c r="AA1221" s="12">
        <v>4.5936000000000003</v>
      </c>
      <c r="AB1221" s="15">
        <v>30</v>
      </c>
      <c r="AD1221" s="20">
        <f t="shared" si="167"/>
        <v>0</v>
      </c>
      <c r="AE1221" s="29">
        <f t="shared" si="168"/>
        <v>0</v>
      </c>
      <c r="AG1221" s="5">
        <f>IFERROR((Table1[[#This Row],[عدد
البلوكات]]*0.12),"")</f>
        <v>0</v>
      </c>
      <c r="AH122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1221" s="59">
        <f>IFERROR(Table1[[#This Row],[Plan Hour]]/Table1[[#This Row],[ساعات
العمل
الفعلية]],0)</f>
        <v>0</v>
      </c>
      <c r="AK1221" s="1">
        <f>IFERROR((Table1[[#This Row],[الكمية 
الفعلية
/م3]]-Table1[[#This Row],[الكمية 
المنتجة
/م3
 ]]),"")</f>
        <v>0</v>
      </c>
      <c r="AU1221" s="18"/>
      <c r="AV1221" s="18"/>
      <c r="AW1221" s="1"/>
      <c r="AX1221" s="1"/>
      <c r="AY1221" s="1"/>
      <c r="AZ1221" s="1"/>
      <c r="BA1221" s="1"/>
      <c r="BB1221" s="1" t="e">
        <f t="shared" si="169"/>
        <v>#DIV/0!</v>
      </c>
      <c r="BC1221" s="1"/>
      <c r="BD1221" s="1" t="e">
        <f t="shared" si="171"/>
        <v>#DIV/0!</v>
      </c>
      <c r="BE1221" s="1"/>
      <c r="BF1221" s="33">
        <f t="shared" si="170"/>
        <v>0</v>
      </c>
      <c r="BG1221" s="11" t="e">
        <f t="shared" si="163"/>
        <v>#DIV/0!</v>
      </c>
      <c r="CB1221"/>
      <c r="CC1221"/>
      <c r="CD1221"/>
      <c r="CE1221" s="83"/>
      <c r="CF1221"/>
      <c r="CG1221"/>
      <c r="CH1221"/>
      <c r="CI1221"/>
      <c r="CJ1221"/>
      <c r="CK1221"/>
      <c r="CL1221"/>
      <c r="CM1221"/>
      <c r="CN1221"/>
      <c r="CO1221"/>
      <c r="CP1221"/>
    </row>
    <row r="1222" spans="1:94" ht="22.5" customHeight="1">
      <c r="A1222" s="22">
        <v>44275</v>
      </c>
      <c r="B1222" s="9" t="str">
        <f>TEXT(Table1[[#This Row],[Date]],"dddd")</f>
        <v>السبت</v>
      </c>
      <c r="C1222" s="9">
        <f>WEEKNUM(Table1[[#This Row],[Date]],16)</f>
        <v>13</v>
      </c>
      <c r="D1222" s="9" t="str">
        <f>TEXT(Table1[[#This Row],[Date]],"mmmm")</f>
        <v>مارس</v>
      </c>
      <c r="E1222" s="9" t="str">
        <f>TEXT(Table1[[#This Row],[Date]],"yyyy")</f>
        <v>2021</v>
      </c>
      <c r="F1222" s="9" t="s">
        <v>8</v>
      </c>
      <c r="G1222" s="9">
        <v>1294</v>
      </c>
      <c r="H1222" s="9" t="s">
        <v>283</v>
      </c>
      <c r="I1222" s="9" t="s">
        <v>91</v>
      </c>
      <c r="J1222" s="9">
        <f>IFERROR(VLOOKUP(Table1[[#This Row],[FoamType]],$CB$1:$CC$25,2,FALSE),0)</f>
        <v>1</v>
      </c>
      <c r="K1222" s="9">
        <v>100</v>
      </c>
      <c r="L1222" s="9">
        <v>100</v>
      </c>
      <c r="M1222" s="9">
        <v>7</v>
      </c>
      <c r="N1222" s="9"/>
      <c r="O1222" s="9"/>
      <c r="P1222" s="9"/>
      <c r="Q1222" s="9">
        <v>17</v>
      </c>
      <c r="R1222" s="9">
        <v>150</v>
      </c>
      <c r="S1222" s="9">
        <v>7.1</v>
      </c>
      <c r="T1222" s="9">
        <f t="shared" si="164"/>
        <v>10.65</v>
      </c>
      <c r="U1222" s="9">
        <f t="shared" si="165"/>
        <v>10.5</v>
      </c>
      <c r="V1222" s="9"/>
      <c r="W1222" s="9">
        <v>17</v>
      </c>
      <c r="X1222" s="9">
        <f>IFERROR(   Table1[[#This Row],[البلوكات /م3]]+Table1[[#This Row],[البواقى
 المنصرفه
/م3]]-Table1[[#This Row],[البواقى
/م3]],0)</f>
        <v>10.64</v>
      </c>
      <c r="Y1222" s="9">
        <v>20.64</v>
      </c>
      <c r="Z1222" s="9">
        <v>3</v>
      </c>
      <c r="AA1222" s="9"/>
      <c r="AB1222" s="9">
        <v>17</v>
      </c>
      <c r="AC1222" s="9">
        <v>10</v>
      </c>
      <c r="AD1222" s="9">
        <f t="shared" si="167"/>
        <v>0.14000000000000057</v>
      </c>
      <c r="AE1222" s="14">
        <f t="shared" si="168"/>
        <v>6.7829457364341362E-3</v>
      </c>
      <c r="AF1222" s="9"/>
      <c r="AG1222" s="9">
        <f>IFERROR((Table1[[#This Row],[عدد
البلوكات]]*0.12),"")</f>
        <v>0.36</v>
      </c>
      <c r="AH1222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10.5</v>
      </c>
      <c r="AI1222" s="9">
        <v>66</v>
      </c>
      <c r="AJ1222" s="9">
        <f>IFERROR(Table1[[#This Row],[Plan Hour]]/Table1[[#This Row],[ساعات
العمل
الفعلية]],0)</f>
        <v>0.15909090909090909</v>
      </c>
      <c r="AK1222" s="9">
        <f>IFERROR((Table1[[#This Row],[الكمية 
الفعلية
/م3]]-Table1[[#This Row],[الكمية 
المنتجة
/م3
 ]]),"")</f>
        <v>0.15000000000000036</v>
      </c>
      <c r="AL1222" s="9"/>
      <c r="AM1222" s="9"/>
      <c r="AN1222" s="9"/>
      <c r="AO1222" s="9">
        <v>1.2</v>
      </c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 t="e">
        <f t="shared" si="169"/>
        <v>#DIV/0!</v>
      </c>
      <c r="BC1222" s="9"/>
      <c r="BD1222" s="9" t="e">
        <f t="shared" si="171"/>
        <v>#DIV/0!</v>
      </c>
      <c r="BE1222" s="9"/>
      <c r="BF1222" s="9">
        <f t="shared" si="170"/>
        <v>0</v>
      </c>
      <c r="BG1222" s="9" t="e">
        <f t="shared" si="163"/>
        <v>#DIV/0!</v>
      </c>
      <c r="CB1222"/>
      <c r="CC1222"/>
      <c r="CD1222"/>
      <c r="CE1222" s="83"/>
      <c r="CF1222"/>
      <c r="CG1222"/>
      <c r="CH1222"/>
      <c r="CI1222"/>
      <c r="CJ1222"/>
      <c r="CK1222"/>
      <c r="CL1222"/>
      <c r="CM1222"/>
      <c r="CN1222"/>
      <c r="CO1222"/>
      <c r="CP1222"/>
    </row>
    <row r="1223" spans="1:94" ht="22.5" customHeight="1">
      <c r="A1223" s="22">
        <v>44275</v>
      </c>
      <c r="B1223" s="3" t="str">
        <f>TEXT(Table1[[#This Row],[Date]],"dddd")</f>
        <v>السبت</v>
      </c>
      <c r="C1223" s="3">
        <f>WEEKNUM(Table1[[#This Row],[Date]],16)</f>
        <v>13</v>
      </c>
      <c r="D1223" s="3" t="str">
        <f>TEXT(Table1[[#This Row],[Date]],"mmmm")</f>
        <v>مارس</v>
      </c>
      <c r="E1223" s="3" t="str">
        <f>TEXT(Table1[[#This Row],[Date]],"yyyy")</f>
        <v>2021</v>
      </c>
      <c r="F1223" s="3" t="s">
        <v>8</v>
      </c>
      <c r="G1223" s="3">
        <v>1236</v>
      </c>
      <c r="H1223" s="5" t="s">
        <v>25</v>
      </c>
      <c r="I1223" s="3" t="s">
        <v>96</v>
      </c>
      <c r="J1223" s="3">
        <f>IFERROR(VLOOKUP(Table1[[#This Row],[FoamType]],$CB$1:$CC$25,2,FALSE),0)</f>
        <v>200</v>
      </c>
      <c r="K1223" s="3">
        <v>116</v>
      </c>
      <c r="L1223" s="3">
        <v>10</v>
      </c>
      <c r="M1223" s="3">
        <v>4</v>
      </c>
      <c r="Q1223" s="15">
        <v>20</v>
      </c>
      <c r="R1223" s="3">
        <v>300</v>
      </c>
      <c r="S1223" s="3">
        <v>4.0999999999999996</v>
      </c>
      <c r="T1223" s="3">
        <f t="shared" si="164"/>
        <v>1.4267999999999998</v>
      </c>
      <c r="U1223" s="4">
        <f t="shared" si="165"/>
        <v>1.3919999999999999</v>
      </c>
      <c r="X1223" s="4">
        <f>IFERROR(   Table1[[#This Row],[البلوكات /م3]]+Table1[[#This Row],[البواقى
 المنصرفه
/م3]]-Table1[[#This Row],[البواقى
/م3]],0)</f>
        <v>1.4699999999999998</v>
      </c>
      <c r="Y1223" s="21">
        <f t="shared" si="166"/>
        <v>0</v>
      </c>
      <c r="AA1223" s="12">
        <v>2.0699999999999998</v>
      </c>
      <c r="AB1223" s="15">
        <v>20</v>
      </c>
      <c r="AC1223" s="20">
        <v>0.6</v>
      </c>
      <c r="AD1223" s="20">
        <f t="shared" si="167"/>
        <v>7.7999999999999847E-2</v>
      </c>
      <c r="AE1223" s="29">
        <f t="shared" si="168"/>
        <v>3.7681159420289781E-2</v>
      </c>
      <c r="AG1223" s="5">
        <f>IFERROR((Table1[[#This Row],[عدد
البلوكات]]*0.12),"")</f>
        <v>0</v>
      </c>
      <c r="AH122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</v>
      </c>
      <c r="AJ1223" s="59">
        <f>IFERROR(Table1[[#This Row],[Plan Hour]]/Table1[[#This Row],[ساعات
العمل
الفعلية]],0)</f>
        <v>0</v>
      </c>
      <c r="AK1223" s="1">
        <f>IFERROR((Table1[[#This Row],[الكمية 
الفعلية
/م3]]-Table1[[#This Row],[الكمية 
المنتجة
/م3
 ]]),"")</f>
        <v>3.4799999999999942E-2</v>
      </c>
      <c r="AU1223" s="18"/>
      <c r="AV1223" s="18"/>
      <c r="AW1223" s="1"/>
      <c r="AX1223" s="1"/>
      <c r="AY1223" s="1"/>
      <c r="AZ1223" s="1"/>
      <c r="BA1223" s="1"/>
      <c r="BB1223" s="1" t="e">
        <f t="shared" si="169"/>
        <v>#DIV/0!</v>
      </c>
      <c r="BC1223" s="1"/>
      <c r="BD1223" s="1" t="e">
        <f t="shared" si="171"/>
        <v>#DIV/0!</v>
      </c>
      <c r="BE1223" s="1"/>
      <c r="BF1223" s="33">
        <f t="shared" si="170"/>
        <v>0</v>
      </c>
      <c r="BG1223" s="11" t="e">
        <f t="shared" si="163"/>
        <v>#DIV/0!</v>
      </c>
      <c r="CB1223"/>
      <c r="CC1223"/>
      <c r="CD1223"/>
      <c r="CE1223" s="83"/>
      <c r="CF1223"/>
      <c r="CG1223"/>
      <c r="CH1223"/>
      <c r="CI1223"/>
      <c r="CJ1223"/>
      <c r="CK1223"/>
      <c r="CL1223"/>
      <c r="CM1223"/>
      <c r="CN1223"/>
      <c r="CO1223"/>
      <c r="CP1223"/>
    </row>
    <row r="1224" spans="1:94" ht="22.5" customHeight="1">
      <c r="A1224" s="22">
        <v>44275</v>
      </c>
      <c r="B1224" s="3" t="str">
        <f>TEXT(Table1[[#This Row],[Date]],"dddd")</f>
        <v>السبت</v>
      </c>
      <c r="C1224" s="3">
        <f>WEEKNUM(Table1[[#This Row],[Date]],16)</f>
        <v>13</v>
      </c>
      <c r="D1224" s="3" t="str">
        <f>TEXT(Table1[[#This Row],[Date]],"mmmm")</f>
        <v>مارس</v>
      </c>
      <c r="E1224" s="3" t="str">
        <f>TEXT(Table1[[#This Row],[Date]],"yyyy")</f>
        <v>2021</v>
      </c>
      <c r="F1224" s="3" t="s">
        <v>8</v>
      </c>
      <c r="G1224" s="3">
        <v>1037</v>
      </c>
      <c r="H1224" s="5" t="s">
        <v>76</v>
      </c>
      <c r="I1224" s="3" t="s">
        <v>255</v>
      </c>
      <c r="J1224" s="3">
        <f>IFERROR(VLOOKUP(Table1[[#This Row],[FoamType]],$CB$1:$CC$25,2,FALSE),0)</f>
        <v>3.6</v>
      </c>
      <c r="K1224" s="3">
        <v>40</v>
      </c>
      <c r="L1224" s="3">
        <v>30</v>
      </c>
      <c r="M1224" s="3">
        <v>25</v>
      </c>
      <c r="Q1224" s="15">
        <v>35</v>
      </c>
      <c r="R1224" s="3">
        <v>2000</v>
      </c>
      <c r="S1224" s="3">
        <v>25</v>
      </c>
      <c r="T1224" s="3">
        <f t="shared" si="164"/>
        <v>60</v>
      </c>
      <c r="U1224" s="4">
        <f t="shared" si="165"/>
        <v>60</v>
      </c>
      <c r="W1224" s="4">
        <v>35</v>
      </c>
      <c r="X1224" s="4">
        <f>IFERROR(   Table1[[#This Row],[البلوكات /م3]]+Table1[[#This Row],[البواقى
 المنصرفه
/م3]]-Table1[[#This Row],[البواقى
/م3]],0)</f>
        <v>63.900000000000006</v>
      </c>
      <c r="Y1224" s="21">
        <f t="shared" si="166"/>
        <v>73.2</v>
      </c>
      <c r="Z1224" s="3">
        <v>10</v>
      </c>
      <c r="AA1224" s="12">
        <v>0</v>
      </c>
      <c r="AB1224" s="15">
        <v>35</v>
      </c>
      <c r="AC1224" s="20">
        <v>9.3000000000000007</v>
      </c>
      <c r="AD1224" s="20">
        <f t="shared" si="167"/>
        <v>3.9000000000000057</v>
      </c>
      <c r="AE1224" s="29">
        <f t="shared" si="168"/>
        <v>5.3278688524590237E-2</v>
      </c>
      <c r="AG1224" s="5">
        <f>IFERROR((Table1[[#This Row],[عدد
البلوكات]]*0.12),"")</f>
        <v>1.2</v>
      </c>
      <c r="AH122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16.666666666666668</v>
      </c>
      <c r="AJ1224" s="59">
        <f>IFERROR(Table1[[#This Row],[Plan Hour]]/Table1[[#This Row],[ساعات
العمل
الفعلية]],0)</f>
        <v>0</v>
      </c>
      <c r="AK1224" s="1">
        <f>IFERROR((Table1[[#This Row],[الكمية 
الفعلية
/م3]]-Table1[[#This Row],[الكمية 
المنتجة
/م3
 ]]),"")</f>
        <v>0</v>
      </c>
      <c r="AU1224" s="18"/>
      <c r="AV1224" s="18"/>
      <c r="AW1224" s="1"/>
      <c r="AX1224" s="1"/>
      <c r="AY1224" s="1"/>
      <c r="AZ1224" s="1"/>
      <c r="BA1224" s="1"/>
      <c r="BB1224" s="1" t="e">
        <f t="shared" si="169"/>
        <v>#DIV/0!</v>
      </c>
      <c r="BC1224" s="1"/>
      <c r="BD1224" s="1" t="e">
        <f t="shared" si="171"/>
        <v>#DIV/0!</v>
      </c>
      <c r="BE1224" s="1"/>
      <c r="BF1224" s="33">
        <f t="shared" si="170"/>
        <v>0</v>
      </c>
      <c r="BG1224" s="11" t="e">
        <f t="shared" si="163"/>
        <v>#DIV/0!</v>
      </c>
      <c r="CB1224"/>
      <c r="CC1224"/>
      <c r="CD1224"/>
      <c r="CE1224" s="83"/>
      <c r="CF1224"/>
      <c r="CG1224"/>
      <c r="CH1224"/>
      <c r="CI1224"/>
      <c r="CJ1224"/>
      <c r="CK1224"/>
      <c r="CL1224"/>
      <c r="CM1224"/>
      <c r="CN1224"/>
      <c r="CO1224"/>
      <c r="CP1224"/>
    </row>
    <row r="1225" spans="1:94" ht="22.5" customHeight="1">
      <c r="A1225" s="22">
        <v>44275</v>
      </c>
      <c r="B1225" s="3" t="str">
        <f>TEXT(Table1[[#This Row],[Date]],"dddd")</f>
        <v>السبت</v>
      </c>
      <c r="C1225" s="3">
        <f>WEEKNUM(Table1[[#This Row],[Date]],16)</f>
        <v>13</v>
      </c>
      <c r="D1225" s="3" t="str">
        <f>TEXT(Table1[[#This Row],[Date]],"mmmm")</f>
        <v>مارس</v>
      </c>
      <c r="E1225" s="3" t="str">
        <f>TEXT(Table1[[#This Row],[Date]],"yyyy")</f>
        <v>2021</v>
      </c>
      <c r="F1225" s="3" t="s">
        <v>8</v>
      </c>
      <c r="G1225" s="3">
        <v>1248</v>
      </c>
      <c r="H1225" s="5" t="s">
        <v>25</v>
      </c>
      <c r="I1225" s="3" t="s">
        <v>92</v>
      </c>
      <c r="J1225" s="3">
        <f>IFERROR(VLOOKUP(Table1[[#This Row],[FoamType]],$CB$1:$CC$25,2,FALSE),0)</f>
        <v>0.6</v>
      </c>
      <c r="K1225" s="3">
        <v>70</v>
      </c>
      <c r="L1225" s="3">
        <v>35</v>
      </c>
      <c r="M1225" s="3">
        <v>1</v>
      </c>
      <c r="Q1225" s="15">
        <v>12</v>
      </c>
      <c r="R1225" s="3">
        <v>5715</v>
      </c>
      <c r="S1225" s="3">
        <v>1.1000000000000001</v>
      </c>
      <c r="T1225" s="3">
        <f t="shared" si="164"/>
        <v>15.401925000000002</v>
      </c>
      <c r="U1225" s="4">
        <v>14</v>
      </c>
      <c r="W1225" s="4">
        <v>12</v>
      </c>
      <c r="X1225" s="4">
        <f>IFERROR(   Table1[[#This Row],[البلوكات /م3]]+Table1[[#This Row],[البواقى
 المنصرفه
/م3]]-Table1[[#This Row],[البواقى
/م3]],0)</f>
        <v>16.66</v>
      </c>
      <c r="Y1225" s="21">
        <f t="shared" si="166"/>
        <v>21.96</v>
      </c>
      <c r="Z1225" s="3">
        <v>3</v>
      </c>
      <c r="AA1225" s="12">
        <v>0</v>
      </c>
      <c r="AB1225" s="15">
        <v>12</v>
      </c>
      <c r="AC1225" s="20">
        <v>5.3</v>
      </c>
      <c r="AD1225" s="20">
        <f t="shared" si="167"/>
        <v>2.66</v>
      </c>
      <c r="AE1225" s="29">
        <f t="shared" si="168"/>
        <v>0.12112932604735883</v>
      </c>
      <c r="AG1225" s="5">
        <f>IFERROR((Table1[[#This Row],[عدد
البلوكات]]*0.12),"")</f>
        <v>0.36</v>
      </c>
      <c r="AH122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23.333333333333336</v>
      </c>
      <c r="AJ1225" s="59">
        <f>IFERROR(Table1[[#This Row],[Plan Hour]]/Table1[[#This Row],[ساعات
العمل
الفعلية]],0)</f>
        <v>0</v>
      </c>
      <c r="AK1225" s="1">
        <f>IFERROR((Table1[[#This Row],[الكمية 
الفعلية
/م3]]-Table1[[#This Row],[الكمية 
المنتجة
/م3
 ]]),"")</f>
        <v>1.4019250000000021</v>
      </c>
      <c r="AU1225" s="18"/>
      <c r="AV1225" s="18"/>
      <c r="AW1225" s="1"/>
      <c r="AX1225" s="1"/>
      <c r="AY1225" s="1"/>
      <c r="AZ1225" s="1"/>
      <c r="BA1225" s="1"/>
      <c r="BB1225" s="1" t="e">
        <f t="shared" si="169"/>
        <v>#DIV/0!</v>
      </c>
      <c r="BC1225" s="1"/>
      <c r="BD1225" s="1" t="e">
        <f t="shared" si="171"/>
        <v>#DIV/0!</v>
      </c>
      <c r="BE1225" s="1"/>
      <c r="BF1225" s="33">
        <f t="shared" si="170"/>
        <v>0</v>
      </c>
      <c r="BG1225" s="11" t="e">
        <f t="shared" si="163"/>
        <v>#DIV/0!</v>
      </c>
      <c r="CB1225"/>
      <c r="CC1225"/>
      <c r="CD1225"/>
      <c r="CE1225" s="83"/>
      <c r="CF1225"/>
      <c r="CG1225"/>
      <c r="CH1225"/>
      <c r="CI1225"/>
      <c r="CJ1225"/>
      <c r="CK1225"/>
      <c r="CL1225"/>
      <c r="CM1225"/>
      <c r="CN1225"/>
      <c r="CO1225"/>
      <c r="CP1225"/>
    </row>
    <row r="1226" spans="1:94" ht="22.5" customHeight="1">
      <c r="A1226" s="22">
        <v>44275</v>
      </c>
      <c r="B1226" s="3" t="str">
        <f>TEXT(Table1[[#This Row],[Date]],"dddd")</f>
        <v>السبت</v>
      </c>
      <c r="C1226" s="3">
        <f>WEEKNUM(Table1[[#This Row],[Date]],16)</f>
        <v>13</v>
      </c>
      <c r="D1226" s="3" t="str">
        <f>TEXT(Table1[[#This Row],[Date]],"mmmm")</f>
        <v>مارس</v>
      </c>
      <c r="E1226" s="3" t="str">
        <f>TEXT(Table1[[#This Row],[Date]],"yyyy")</f>
        <v>2021</v>
      </c>
      <c r="F1226" s="3" t="s">
        <v>8</v>
      </c>
      <c r="G1226" s="3">
        <v>983</v>
      </c>
      <c r="H1226" s="5" t="s">
        <v>69</v>
      </c>
      <c r="I1226" s="3" t="s">
        <v>92</v>
      </c>
      <c r="J1226" s="3">
        <f>IFERROR(VLOOKUP(Table1[[#This Row],[FoamType]],$CB$1:$CC$25,2,FALSE),0)</f>
        <v>0.6</v>
      </c>
      <c r="K1226" s="3">
        <v>13.5</v>
      </c>
      <c r="L1226" s="3">
        <v>5</v>
      </c>
      <c r="M1226" s="3">
        <v>4</v>
      </c>
      <c r="Q1226" s="15">
        <v>8</v>
      </c>
      <c r="R1226" s="3">
        <v>4400</v>
      </c>
      <c r="S1226" s="3">
        <v>4.2</v>
      </c>
      <c r="T1226" s="3">
        <f t="shared" si="164"/>
        <v>1.2474000000000001</v>
      </c>
      <c r="U1226" s="4">
        <f t="shared" si="165"/>
        <v>1.1879999999999999</v>
      </c>
      <c r="W1226" s="4">
        <v>10</v>
      </c>
      <c r="X1226" s="4">
        <f>IFERROR(   Table1[[#This Row],[البلوكات /م3]]+Table1[[#This Row],[البواقى
 المنصرفه
/م3]]-Table1[[#This Row],[البواقى
/م3]],0)</f>
        <v>3.5080000000000009</v>
      </c>
      <c r="Y1226" s="21">
        <f t="shared" si="166"/>
        <v>7.32</v>
      </c>
      <c r="Z1226" s="3">
        <v>1</v>
      </c>
      <c r="AA1226" s="12">
        <v>1.1879999999999999</v>
      </c>
      <c r="AB1226" s="15">
        <v>8</v>
      </c>
      <c r="AC1226" s="20">
        <v>5</v>
      </c>
      <c r="AD1226" s="20">
        <f t="shared" si="167"/>
        <v>2.3200000000000012</v>
      </c>
      <c r="AE1226" s="29">
        <f t="shared" si="168"/>
        <v>0.27268453220498368</v>
      </c>
      <c r="AG1226" s="5">
        <f>IFERROR((Table1[[#This Row],[عدد
البلوكات]]*0.12),"")</f>
        <v>0.12</v>
      </c>
      <c r="AH122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1.98</v>
      </c>
      <c r="AJ1226" s="59">
        <f>IFERROR(Table1[[#This Row],[Plan Hour]]/Table1[[#This Row],[ساعات
العمل
الفعلية]],0)</f>
        <v>0</v>
      </c>
      <c r="AK1226" s="1">
        <f>IFERROR((Table1[[#This Row],[الكمية 
الفعلية
/م3]]-Table1[[#This Row],[الكمية 
المنتجة
/م3
 ]]),"")</f>
        <v>5.9400000000000119E-2</v>
      </c>
      <c r="AU1226" s="18"/>
      <c r="AV1226" s="18"/>
      <c r="AW1226" s="1"/>
      <c r="AX1226" s="1"/>
      <c r="AY1226" s="1"/>
      <c r="AZ1226" s="1"/>
      <c r="BA1226" s="1"/>
      <c r="BB1226" s="1" t="e">
        <f t="shared" si="169"/>
        <v>#DIV/0!</v>
      </c>
      <c r="BC1226" s="1"/>
      <c r="BD1226" s="1" t="e">
        <f t="shared" si="171"/>
        <v>#DIV/0!</v>
      </c>
      <c r="BE1226" s="1"/>
      <c r="BF1226" s="33">
        <f t="shared" si="170"/>
        <v>0</v>
      </c>
      <c r="BG1226" s="11" t="e">
        <f t="shared" si="163"/>
        <v>#DIV/0!</v>
      </c>
      <c r="CB1226"/>
      <c r="CC1226"/>
      <c r="CD1226"/>
      <c r="CE1226" s="83"/>
      <c r="CF1226"/>
      <c r="CG1226"/>
      <c r="CH1226"/>
      <c r="CI1226"/>
      <c r="CJ1226"/>
      <c r="CK1226"/>
      <c r="CL1226"/>
      <c r="CM1226"/>
      <c r="CN1226"/>
      <c r="CO1226"/>
      <c r="CP1226"/>
    </row>
    <row r="1227" spans="1:94" ht="22.5" customHeight="1">
      <c r="A1227" s="22">
        <v>44276</v>
      </c>
      <c r="B1227" s="9" t="str">
        <f>TEXT(Table1[[#This Row],[Date]],"dddd")</f>
        <v>الأحد</v>
      </c>
      <c r="C1227" s="9">
        <f>WEEKNUM(Table1[[#This Row],[Date]],16)</f>
        <v>13</v>
      </c>
      <c r="D1227" s="9" t="str">
        <f>TEXT(Table1[[#This Row],[Date]],"mmmm")</f>
        <v>مارس</v>
      </c>
      <c r="E1227" s="9" t="str">
        <f>TEXT(Table1[[#This Row],[Date]],"yyyy")</f>
        <v>2021</v>
      </c>
      <c r="F1227" s="9" t="s">
        <v>9</v>
      </c>
      <c r="G1227" s="9">
        <v>1119</v>
      </c>
      <c r="H1227" s="9"/>
      <c r="I1227" s="9" t="s">
        <v>255</v>
      </c>
      <c r="J1227" s="9">
        <f>IFERROR(VLOOKUP(Table1[[#This Row],[FoamType]],$CB$1:$CC$25,2,FALSE),0)</f>
        <v>3.6</v>
      </c>
      <c r="K1227" s="9">
        <v>200</v>
      </c>
      <c r="L1227" s="9">
        <v>100</v>
      </c>
      <c r="M1227" s="9">
        <v>2</v>
      </c>
      <c r="N1227" s="9"/>
      <c r="O1227" s="9"/>
      <c r="P1227" s="9"/>
      <c r="Q1227" s="9">
        <v>8</v>
      </c>
      <c r="R1227" s="9">
        <v>600</v>
      </c>
      <c r="S1227" s="9">
        <v>2.2000000000000002</v>
      </c>
      <c r="T1227" s="9">
        <f t="shared" si="164"/>
        <v>26.400000000000002</v>
      </c>
      <c r="U1227" s="9">
        <f t="shared" si="165"/>
        <v>24</v>
      </c>
      <c r="V1227" s="9"/>
      <c r="W1227" s="9">
        <v>10</v>
      </c>
      <c r="X1227" s="9">
        <f>IFERROR(   Table1[[#This Row],[البلوكات /م3]]+Table1[[#This Row],[البواقى
 المنصرفه
/م3]]-Table1[[#This Row],[البواقى
/م3]],0)</f>
        <v>32.28</v>
      </c>
      <c r="Y1227" s="9">
        <f t="shared" si="166"/>
        <v>29.28</v>
      </c>
      <c r="Z1227" s="9">
        <v>4</v>
      </c>
      <c r="AA1227" s="9">
        <v>5</v>
      </c>
      <c r="AB1227" s="9">
        <v>10</v>
      </c>
      <c r="AC1227" s="9">
        <v>2</v>
      </c>
      <c r="AD1227" s="9">
        <f t="shared" si="167"/>
        <v>8.2800000000000011</v>
      </c>
      <c r="AE1227" s="14">
        <f t="shared" si="168"/>
        <v>0.24154025670945159</v>
      </c>
      <c r="AF1227" s="9"/>
      <c r="AG1227" s="9">
        <f>IFERROR((Table1[[#This Row],[عدد
البلوكات]]*0.12),"")</f>
        <v>0.48</v>
      </c>
      <c r="AH1227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6.6666666666666661</v>
      </c>
      <c r="AI1227" s="9">
        <v>99</v>
      </c>
      <c r="AJ1227" s="9">
        <f>IFERROR(Table1[[#This Row],[Plan Hour]]/Table1[[#This Row],[ساعات
العمل
الفعلية]],0)</f>
        <v>6.7340067340067339E-2</v>
      </c>
      <c r="AK1227" s="9">
        <f>IFERROR((Table1[[#This Row],[الكمية 
الفعلية
/م3]]-Table1[[#This Row],[الكمية 
المنتجة
/م3
 ]]),"")</f>
        <v>2.4000000000000021</v>
      </c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 t="e">
        <f t="shared" si="169"/>
        <v>#DIV/0!</v>
      </c>
      <c r="BC1227" s="9"/>
      <c r="BD1227" s="9" t="e">
        <f t="shared" si="171"/>
        <v>#DIV/0!</v>
      </c>
      <c r="BE1227" s="9"/>
      <c r="BF1227" s="9">
        <f t="shared" si="170"/>
        <v>0</v>
      </c>
      <c r="BG1227" s="9" t="e">
        <f t="shared" si="163"/>
        <v>#DIV/0!</v>
      </c>
      <c r="CB1227"/>
      <c r="CC1227"/>
      <c r="CD1227"/>
      <c r="CE1227" s="83"/>
      <c r="CF1227"/>
      <c r="CG1227"/>
      <c r="CH1227"/>
      <c r="CI1227"/>
      <c r="CJ1227"/>
      <c r="CK1227"/>
      <c r="CL1227"/>
      <c r="CM1227"/>
      <c r="CN1227"/>
      <c r="CO1227"/>
      <c r="CP1227"/>
    </row>
    <row r="1228" spans="1:94" ht="22.5" customHeight="1">
      <c r="A1228" s="22">
        <v>44276</v>
      </c>
      <c r="B1228" s="3" t="str">
        <f>TEXT(Table1[[#This Row],[Date]],"dddd")</f>
        <v>الأحد</v>
      </c>
      <c r="C1228" s="3">
        <f>WEEKNUM(Table1[[#This Row],[Date]],16)</f>
        <v>13</v>
      </c>
      <c r="D1228" s="3" t="str">
        <f>TEXT(Table1[[#This Row],[Date]],"mmmm")</f>
        <v>مارس</v>
      </c>
      <c r="E1228" s="3" t="str">
        <f>TEXT(Table1[[#This Row],[Date]],"yyyy")</f>
        <v>2021</v>
      </c>
      <c r="F1228" s="90" t="s">
        <v>9</v>
      </c>
      <c r="G1228" s="3">
        <v>1060</v>
      </c>
      <c r="I1228" s="3" t="s">
        <v>255</v>
      </c>
      <c r="J1228" s="3">
        <f>IFERROR(VLOOKUP(Table1[[#This Row],[FoamType]],$CB$1:$CC$25,2,FALSE),0)</f>
        <v>3.6</v>
      </c>
      <c r="K1228" s="3">
        <v>200</v>
      </c>
      <c r="L1228" s="3">
        <v>100</v>
      </c>
      <c r="M1228" s="3">
        <v>5</v>
      </c>
      <c r="Q1228" s="15">
        <v>35</v>
      </c>
      <c r="R1228" s="3">
        <v>90</v>
      </c>
      <c r="S1228" s="3">
        <v>5.0999999999999996</v>
      </c>
      <c r="T1228" s="3">
        <f t="shared" si="164"/>
        <v>9.18</v>
      </c>
      <c r="U1228" s="4">
        <f t="shared" si="165"/>
        <v>9</v>
      </c>
      <c r="W1228" s="4">
        <v>30</v>
      </c>
      <c r="X1228" s="4">
        <f>IFERROR(   Table1[[#This Row],[البلوكات /م3]]+Table1[[#This Row],[البواقى
 المنصرفه
/م3]]-Table1[[#This Row],[البواقى
/م3]],0)</f>
        <v>10.199999999999999</v>
      </c>
      <c r="Y1228" s="21">
        <v>20.7</v>
      </c>
      <c r="Z1228" s="3">
        <v>3</v>
      </c>
      <c r="AA1228" s="12">
        <v>5</v>
      </c>
      <c r="AB1228" s="15">
        <v>30</v>
      </c>
      <c r="AC1228" s="20">
        <v>15.5</v>
      </c>
      <c r="AD1228" s="20">
        <f t="shared" si="167"/>
        <v>1.1999999999999993</v>
      </c>
      <c r="AE1228" s="29">
        <f t="shared" si="168"/>
        <v>4.6692607003891023E-2</v>
      </c>
      <c r="AG1228" s="5">
        <f>IFERROR((Table1[[#This Row],[عدد
البلوكات]]*0.12),"")</f>
        <v>0.36</v>
      </c>
      <c r="AH122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2.5</v>
      </c>
      <c r="AJ1228" s="59">
        <f>IFERROR(Table1[[#This Row],[Plan Hour]]/Table1[[#This Row],[ساعات
العمل
الفعلية]],0)</f>
        <v>0</v>
      </c>
      <c r="AK1228" s="1">
        <f>IFERROR((Table1[[#This Row],[الكمية 
الفعلية
/م3]]-Table1[[#This Row],[الكمية 
المنتجة
/م3
 ]]),"")</f>
        <v>0.17999999999999972</v>
      </c>
      <c r="AU1228" s="18"/>
      <c r="AV1228" s="18"/>
      <c r="AW1228" s="1"/>
      <c r="AX1228" s="1"/>
      <c r="AY1228" s="1"/>
      <c r="AZ1228" s="1"/>
      <c r="BA1228" s="1"/>
      <c r="BB1228" s="1" t="e">
        <f t="shared" si="169"/>
        <v>#DIV/0!</v>
      </c>
      <c r="BC1228" s="1"/>
      <c r="BD1228" s="1" t="e">
        <f t="shared" si="171"/>
        <v>#DIV/0!</v>
      </c>
      <c r="BE1228" s="1"/>
      <c r="BF1228" s="33">
        <f t="shared" si="170"/>
        <v>0</v>
      </c>
      <c r="BG1228" s="11" t="e">
        <f t="shared" si="163"/>
        <v>#DIV/0!</v>
      </c>
      <c r="CB1228"/>
      <c r="CC1228"/>
      <c r="CD1228"/>
      <c r="CE1228" s="83"/>
      <c r="CF1228"/>
      <c r="CG1228"/>
      <c r="CH1228"/>
      <c r="CI1228"/>
      <c r="CJ1228"/>
      <c r="CK1228"/>
      <c r="CL1228"/>
      <c r="CM1228"/>
      <c r="CN1228"/>
      <c r="CO1228"/>
      <c r="CP1228"/>
    </row>
    <row r="1229" spans="1:94" ht="22.5" customHeight="1">
      <c r="A1229" s="22">
        <v>44276</v>
      </c>
      <c r="B1229" s="3" t="str">
        <f>TEXT(Table1[[#This Row],[Date]],"dddd")</f>
        <v>الأحد</v>
      </c>
      <c r="C1229" s="3">
        <f>WEEKNUM(Table1[[#This Row],[Date]],16)</f>
        <v>13</v>
      </c>
      <c r="D1229" s="3" t="str">
        <f>TEXT(Table1[[#This Row],[Date]],"mmmm")</f>
        <v>مارس</v>
      </c>
      <c r="E1229" s="3" t="str">
        <f>TEXT(Table1[[#This Row],[Date]],"yyyy")</f>
        <v>2021</v>
      </c>
      <c r="F1229" s="90" t="s">
        <v>9</v>
      </c>
      <c r="G1229" s="3">
        <v>1360</v>
      </c>
      <c r="I1229" s="3" t="s">
        <v>91</v>
      </c>
      <c r="J1229" s="3">
        <f>IFERROR(VLOOKUP(Table1[[#This Row],[FoamType]],$CB$1:$CC$25,2,FALSE),0)</f>
        <v>1</v>
      </c>
      <c r="K1229" s="3">
        <v>100</v>
      </c>
      <c r="L1229" s="3">
        <v>100</v>
      </c>
      <c r="M1229" s="3">
        <v>4</v>
      </c>
      <c r="Q1229" s="15">
        <v>10</v>
      </c>
      <c r="R1229" s="3">
        <v>3</v>
      </c>
      <c r="S1229" s="3">
        <v>4.2</v>
      </c>
      <c r="T1229" s="3">
        <f t="shared" si="164"/>
        <v>0.126</v>
      </c>
      <c r="U1229" s="4">
        <f t="shared" si="165"/>
        <v>0.12</v>
      </c>
      <c r="X1229" s="4">
        <f>IFERROR(   Table1[[#This Row],[البلوكات /م3]]+Table1[[#This Row],[البواقى
 المنصرفه
/م3]]-Table1[[#This Row],[البواقى
/م3]],0)</f>
        <v>0</v>
      </c>
      <c r="Y1229" s="21">
        <f t="shared" si="166"/>
        <v>0</v>
      </c>
      <c r="AB1229" s="15"/>
      <c r="AD1229" s="20">
        <f t="shared" si="167"/>
        <v>-0.12</v>
      </c>
      <c r="AE1229" s="29" t="e">
        <f t="shared" si="168"/>
        <v>#DIV/0!</v>
      </c>
      <c r="AG1229" s="5">
        <f>IFERROR((Table1[[#This Row],[عدد
البلوكات]]*0.12),"")</f>
        <v>0</v>
      </c>
      <c r="AH122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0.12</v>
      </c>
      <c r="AJ1229" s="59">
        <f>IFERROR(Table1[[#This Row],[Plan Hour]]/Table1[[#This Row],[ساعات
العمل
الفعلية]],0)</f>
        <v>0</v>
      </c>
      <c r="AK1229" s="1">
        <f>IFERROR((Table1[[#This Row],[الكمية 
الفعلية
/م3]]-Table1[[#This Row],[الكمية 
المنتجة
/م3
 ]]),"")</f>
        <v>6.0000000000000053E-3</v>
      </c>
      <c r="AU1229" s="18"/>
      <c r="AV1229" s="18"/>
      <c r="AW1229" s="1"/>
      <c r="AX1229" s="1"/>
      <c r="AY1229" s="1"/>
      <c r="AZ1229" s="1"/>
      <c r="BA1229" s="1"/>
      <c r="BB1229" s="1" t="e">
        <f t="shared" si="169"/>
        <v>#DIV/0!</v>
      </c>
      <c r="BC1229" s="1"/>
      <c r="BD1229" s="1" t="e">
        <f t="shared" si="171"/>
        <v>#DIV/0!</v>
      </c>
      <c r="BE1229" s="1"/>
      <c r="BF1229" s="33">
        <f t="shared" si="170"/>
        <v>0</v>
      </c>
      <c r="BG1229" s="11" t="e">
        <f t="shared" si="163"/>
        <v>#DIV/0!</v>
      </c>
      <c r="CB1229"/>
      <c r="CC1229"/>
      <c r="CD1229"/>
      <c r="CE1229" s="83"/>
      <c r="CF1229"/>
      <c r="CG1229"/>
      <c r="CH1229"/>
      <c r="CI1229"/>
      <c r="CJ1229"/>
      <c r="CK1229"/>
      <c r="CL1229"/>
      <c r="CM1229"/>
      <c r="CN1229"/>
      <c r="CO1229"/>
      <c r="CP1229"/>
    </row>
    <row r="1230" spans="1:94" ht="22.5" customHeight="1">
      <c r="A1230" s="22">
        <v>44276</v>
      </c>
      <c r="B1230" s="3" t="str">
        <f>TEXT(Table1[[#This Row],[Date]],"dddd")</f>
        <v>الأحد</v>
      </c>
      <c r="C1230" s="3">
        <f>WEEKNUM(Table1[[#This Row],[Date]],16)</f>
        <v>13</v>
      </c>
      <c r="D1230" s="3" t="str">
        <f>TEXT(Table1[[#This Row],[Date]],"mmmm")</f>
        <v>مارس</v>
      </c>
      <c r="E1230" s="3" t="str">
        <f>TEXT(Table1[[#This Row],[Date]],"yyyy")</f>
        <v>2021</v>
      </c>
      <c r="F1230" s="90" t="s">
        <v>9</v>
      </c>
      <c r="G1230" s="3">
        <v>1360</v>
      </c>
      <c r="I1230" s="3" t="s">
        <v>91</v>
      </c>
      <c r="J1230" s="3">
        <f>IFERROR(VLOOKUP(Table1[[#This Row],[FoamType]],$CB$1:$CC$25,2,FALSE),0)</f>
        <v>1</v>
      </c>
      <c r="K1230" s="3">
        <v>100</v>
      </c>
      <c r="L1230" s="3">
        <v>100</v>
      </c>
      <c r="M1230" s="3">
        <v>4</v>
      </c>
      <c r="Q1230" s="15">
        <v>22</v>
      </c>
      <c r="R1230" s="3">
        <v>1</v>
      </c>
      <c r="S1230" s="3">
        <v>4.0999999999999996</v>
      </c>
      <c r="T1230" s="3">
        <f t="shared" si="164"/>
        <v>4.1000000000000002E-2</v>
      </c>
      <c r="U1230" s="4">
        <f t="shared" si="165"/>
        <v>0.04</v>
      </c>
      <c r="X1230" s="4">
        <f>IFERROR(   Table1[[#This Row],[البلوكات /م3]]+Table1[[#This Row],[البواقى
 المنصرفه
/م3]]-Table1[[#This Row],[البواقى
/م3]],0)</f>
        <v>0</v>
      </c>
      <c r="Y1230" s="21">
        <f t="shared" si="166"/>
        <v>0</v>
      </c>
      <c r="AB1230" s="15"/>
      <c r="AD1230" s="20">
        <f t="shared" si="167"/>
        <v>-0.04</v>
      </c>
      <c r="AE1230" s="29" t="e">
        <f t="shared" si="168"/>
        <v>#DIV/0!</v>
      </c>
      <c r="AG1230" s="5">
        <f>IFERROR((Table1[[#This Row],[عدد
البلوكات]]*0.12),"")</f>
        <v>0</v>
      </c>
      <c r="AH123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0.04</v>
      </c>
      <c r="AJ1230" s="59">
        <f>IFERROR(Table1[[#This Row],[Plan Hour]]/Table1[[#This Row],[ساعات
العمل
الفعلية]],0)</f>
        <v>0</v>
      </c>
      <c r="AK1230" s="1">
        <f>IFERROR((Table1[[#This Row],[الكمية 
الفعلية
/م3]]-Table1[[#This Row],[الكمية 
المنتجة
/م3
 ]]),"")</f>
        <v>1.0000000000000009E-3</v>
      </c>
      <c r="AU1230" s="18"/>
      <c r="AV1230" s="18"/>
      <c r="AW1230" s="1"/>
      <c r="AX1230" s="1"/>
      <c r="AY1230" s="1"/>
      <c r="AZ1230" s="1"/>
      <c r="BA1230" s="1"/>
      <c r="BB1230" s="1" t="e">
        <f t="shared" si="169"/>
        <v>#DIV/0!</v>
      </c>
      <c r="BC1230" s="1"/>
      <c r="BD1230" s="1" t="e">
        <f t="shared" si="171"/>
        <v>#DIV/0!</v>
      </c>
      <c r="BE1230" s="1"/>
      <c r="BF1230" s="33">
        <f t="shared" si="170"/>
        <v>0</v>
      </c>
      <c r="BG1230" s="11" t="e">
        <f t="shared" si="163"/>
        <v>#DIV/0!</v>
      </c>
      <c r="CB1230"/>
      <c r="CC1230"/>
      <c r="CD1230"/>
      <c r="CE1230" s="83"/>
      <c r="CF1230"/>
      <c r="CG1230"/>
      <c r="CH1230"/>
      <c r="CI1230"/>
      <c r="CJ1230"/>
      <c r="CK1230"/>
      <c r="CL1230"/>
      <c r="CM1230"/>
      <c r="CN1230"/>
      <c r="CO1230"/>
      <c r="CP1230"/>
    </row>
    <row r="1231" spans="1:94" ht="22.5" customHeight="1">
      <c r="A1231" s="22">
        <v>44276</v>
      </c>
      <c r="B1231" s="3" t="str">
        <f>TEXT(Table1[[#This Row],[Date]],"dddd")</f>
        <v>الأحد</v>
      </c>
      <c r="C1231" s="3">
        <f>WEEKNUM(Table1[[#This Row],[Date]],16)</f>
        <v>13</v>
      </c>
      <c r="D1231" s="3" t="str">
        <f>TEXT(Table1[[#This Row],[Date]],"mmmm")</f>
        <v>مارس</v>
      </c>
      <c r="E1231" s="3" t="str">
        <f>TEXT(Table1[[#This Row],[Date]],"yyyy")</f>
        <v>2021</v>
      </c>
      <c r="F1231" s="90" t="s">
        <v>9</v>
      </c>
      <c r="G1231" s="3">
        <v>1294</v>
      </c>
      <c r="I1231" s="3" t="s">
        <v>91</v>
      </c>
      <c r="J1231" s="3">
        <f>IFERROR(VLOOKUP(Table1[[#This Row],[FoamType]],$CB$1:$CC$25,2,FALSE),0)</f>
        <v>1</v>
      </c>
      <c r="K1231" s="3">
        <v>100</v>
      </c>
      <c r="L1231" s="3">
        <v>100</v>
      </c>
      <c r="M1231" s="3">
        <v>7</v>
      </c>
      <c r="Q1231" s="15">
        <v>17</v>
      </c>
      <c r="S1231" s="3">
        <v>7.1</v>
      </c>
      <c r="T1231" s="3">
        <v>1.6</v>
      </c>
      <c r="U1231" s="4">
        <v>1.5</v>
      </c>
      <c r="X1231" s="4">
        <f>IFERROR(   Table1[[#This Row],[البلوكات /م3]]+Table1[[#This Row],[البواقى
 المنصرفه
/م3]]-Table1[[#This Row],[البواقى
/م3]],0)</f>
        <v>0</v>
      </c>
      <c r="Y1231" s="21">
        <f t="shared" si="166"/>
        <v>0</v>
      </c>
      <c r="AB1231" s="15"/>
      <c r="AD1231" s="20">
        <f t="shared" si="167"/>
        <v>-1.5</v>
      </c>
      <c r="AE1231" s="29" t="e">
        <f t="shared" si="168"/>
        <v>#DIV/0!</v>
      </c>
      <c r="AG1231" s="5">
        <f>IFERROR((Table1[[#This Row],[عدد
البلوكات]]*0.12),"")</f>
        <v>0</v>
      </c>
      <c r="AH123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</v>
      </c>
      <c r="AJ1231" s="59">
        <f>IFERROR(Table1[[#This Row],[Plan Hour]]/Table1[[#This Row],[ساعات
العمل
الفعلية]],0)</f>
        <v>0</v>
      </c>
      <c r="AK1231" s="1">
        <f>IFERROR((Table1[[#This Row],[الكمية 
الفعلية
/م3]]-Table1[[#This Row],[الكمية 
المنتجة
/م3
 ]]),"")</f>
        <v>0.10000000000000009</v>
      </c>
      <c r="AU1231" s="18"/>
      <c r="AV1231" s="18"/>
      <c r="AW1231" s="1"/>
      <c r="AX1231" s="1"/>
      <c r="AY1231" s="1"/>
      <c r="AZ1231" s="1"/>
      <c r="BA1231" s="1"/>
      <c r="BB1231" s="1" t="e">
        <f t="shared" si="169"/>
        <v>#DIV/0!</v>
      </c>
      <c r="BC1231" s="1"/>
      <c r="BD1231" s="1" t="e">
        <f t="shared" si="171"/>
        <v>#DIV/0!</v>
      </c>
      <c r="BE1231" s="1"/>
      <c r="BF1231" s="33">
        <f t="shared" si="170"/>
        <v>0</v>
      </c>
      <c r="BG1231" s="11" t="e">
        <f t="shared" si="163"/>
        <v>#DIV/0!</v>
      </c>
      <c r="CB1231"/>
      <c r="CC1231"/>
      <c r="CD1231"/>
      <c r="CE1231" s="83"/>
      <c r="CF1231"/>
      <c r="CG1231"/>
      <c r="CH1231"/>
      <c r="CI1231"/>
      <c r="CJ1231"/>
      <c r="CK1231"/>
      <c r="CL1231"/>
      <c r="CM1231"/>
      <c r="CN1231"/>
      <c r="CO1231"/>
      <c r="CP1231"/>
    </row>
    <row r="1232" spans="1:94" ht="22.5" customHeight="1">
      <c r="A1232" s="22">
        <v>44276</v>
      </c>
      <c r="B1232" s="3" t="str">
        <f>TEXT(Table1[[#This Row],[Date]],"dddd")</f>
        <v>الأحد</v>
      </c>
      <c r="C1232" s="3">
        <f>WEEKNUM(Table1[[#This Row],[Date]],16)</f>
        <v>13</v>
      </c>
      <c r="D1232" s="3" t="str">
        <f>TEXT(Table1[[#This Row],[Date]],"mmmm")</f>
        <v>مارس</v>
      </c>
      <c r="E1232" s="3" t="str">
        <f>TEXT(Table1[[#This Row],[Date]],"yyyy")</f>
        <v>2021</v>
      </c>
      <c r="F1232" s="90" t="s">
        <v>9</v>
      </c>
      <c r="G1232" s="3">
        <v>1235</v>
      </c>
      <c r="I1232" s="3" t="s">
        <v>96</v>
      </c>
      <c r="J1232" s="3">
        <f>IFERROR(VLOOKUP(Table1[[#This Row],[FoamType]],$CB$1:$CC$25,2,FALSE),0)</f>
        <v>200</v>
      </c>
      <c r="K1232" s="3">
        <v>116</v>
      </c>
      <c r="L1232" s="3">
        <v>10</v>
      </c>
      <c r="M1232" s="3">
        <v>4</v>
      </c>
      <c r="Q1232" s="15">
        <v>20</v>
      </c>
      <c r="R1232" s="3">
        <v>1300</v>
      </c>
      <c r="S1232" s="3">
        <v>4.0999999999999996</v>
      </c>
      <c r="T1232" s="3">
        <f t="shared" si="164"/>
        <v>6.1827999999999994</v>
      </c>
      <c r="U1232" s="4">
        <f t="shared" si="165"/>
        <v>6.032</v>
      </c>
      <c r="W1232" s="4">
        <v>22</v>
      </c>
      <c r="X1232" s="4">
        <f>IFERROR(   Table1[[#This Row],[البلوكات /م3]]+Table1[[#This Row],[البواقى
 المنصرفه
/م3]]-Table1[[#This Row],[البواقى
/م3]],0)</f>
        <v>8.67</v>
      </c>
      <c r="Y1232" s="21">
        <f t="shared" si="166"/>
        <v>7.32</v>
      </c>
      <c r="Z1232" s="3">
        <v>1</v>
      </c>
      <c r="AA1232" s="12">
        <v>4.75</v>
      </c>
      <c r="AB1232" s="15">
        <v>20</v>
      </c>
      <c r="AC1232" s="20">
        <v>3.4</v>
      </c>
      <c r="AD1232" s="20">
        <f t="shared" si="167"/>
        <v>2.6379999999999999</v>
      </c>
      <c r="AE1232" s="29">
        <f t="shared" si="168"/>
        <v>0.21855840927920461</v>
      </c>
      <c r="AG1232" s="5">
        <f>IFERROR((Table1[[#This Row],[عدد
البلوكات]]*0.12),"")</f>
        <v>0.12</v>
      </c>
      <c r="AH123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6.5</v>
      </c>
      <c r="AJ1232" s="59">
        <f>IFERROR(Table1[[#This Row],[Plan Hour]]/Table1[[#This Row],[ساعات
العمل
الفعلية]],0)</f>
        <v>0</v>
      </c>
      <c r="AK1232" s="1">
        <f>IFERROR((Table1[[#This Row],[الكمية 
الفعلية
/م3]]-Table1[[#This Row],[الكمية 
المنتجة
/م3
 ]]),"")</f>
        <v>0.15079999999999938</v>
      </c>
      <c r="AU1232" s="18"/>
      <c r="AV1232" s="18"/>
      <c r="AW1232" s="1"/>
      <c r="AX1232" s="1"/>
      <c r="AY1232" s="1"/>
      <c r="AZ1232" s="1"/>
      <c r="BA1232" s="1"/>
      <c r="BB1232" s="1" t="e">
        <f t="shared" si="169"/>
        <v>#DIV/0!</v>
      </c>
      <c r="BC1232" s="1"/>
      <c r="BD1232" s="1" t="e">
        <f t="shared" si="171"/>
        <v>#DIV/0!</v>
      </c>
      <c r="BE1232" s="1"/>
      <c r="BF1232" s="33">
        <f t="shared" si="170"/>
        <v>0</v>
      </c>
      <c r="BG1232" s="11" t="e">
        <f t="shared" si="163"/>
        <v>#DIV/0!</v>
      </c>
      <c r="CB1232"/>
      <c r="CC1232"/>
      <c r="CD1232"/>
      <c r="CE1232" s="83"/>
      <c r="CF1232"/>
      <c r="CG1232"/>
      <c r="CH1232"/>
      <c r="CI1232"/>
      <c r="CJ1232"/>
      <c r="CK1232"/>
      <c r="CL1232"/>
      <c r="CM1232"/>
      <c r="CN1232"/>
      <c r="CO1232"/>
      <c r="CP1232"/>
    </row>
    <row r="1233" spans="1:94" ht="22.5" customHeight="1">
      <c r="A1233" s="22">
        <v>44276</v>
      </c>
      <c r="B1233" s="3" t="str">
        <f>TEXT(Table1[[#This Row],[Date]],"dddd")</f>
        <v>الأحد</v>
      </c>
      <c r="C1233" s="3">
        <f>WEEKNUM(Table1[[#This Row],[Date]],16)</f>
        <v>13</v>
      </c>
      <c r="D1233" s="3" t="str">
        <f>TEXT(Table1[[#This Row],[Date]],"mmmm")</f>
        <v>مارس</v>
      </c>
      <c r="E1233" s="3" t="str">
        <f>TEXT(Table1[[#This Row],[Date]],"yyyy")</f>
        <v>2021</v>
      </c>
      <c r="F1233" s="90" t="s">
        <v>9</v>
      </c>
      <c r="G1233" s="3">
        <v>1284</v>
      </c>
      <c r="I1233" s="3" t="s">
        <v>96</v>
      </c>
      <c r="J1233" s="3">
        <f>IFERROR(VLOOKUP(Table1[[#This Row],[FoamType]],$CB$1:$CC$25,2,FALSE),0)</f>
        <v>200</v>
      </c>
      <c r="K1233" s="3">
        <v>18</v>
      </c>
      <c r="L1233" s="3">
        <v>11</v>
      </c>
      <c r="M1233" s="3">
        <v>11</v>
      </c>
      <c r="Q1233" s="15">
        <v>12</v>
      </c>
      <c r="R1233" s="3">
        <v>2400</v>
      </c>
      <c r="S1233" s="3">
        <v>11</v>
      </c>
      <c r="T1233" s="3">
        <f t="shared" si="164"/>
        <v>5.2271999999999998</v>
      </c>
      <c r="U1233" s="4">
        <f t="shared" si="165"/>
        <v>5.2271999999999998</v>
      </c>
      <c r="W1233" s="4">
        <v>12</v>
      </c>
      <c r="X1233" s="4">
        <f>IFERROR(   Table1[[#This Row],[البلوكات /م3]]+Table1[[#This Row],[البواقى
 المنصرفه
/م3]]-Table1[[#This Row],[البواقى
/م3]],0)</f>
        <v>7.32</v>
      </c>
      <c r="Y1233" s="21">
        <f t="shared" si="166"/>
        <v>7.32</v>
      </c>
      <c r="Z1233" s="3">
        <v>1</v>
      </c>
      <c r="AA1233" s="12">
        <v>3.44</v>
      </c>
      <c r="AB1233" s="15">
        <v>12</v>
      </c>
      <c r="AC1233" s="20">
        <v>3.44</v>
      </c>
      <c r="AD1233" s="20">
        <f t="shared" si="167"/>
        <v>2.0928000000000004</v>
      </c>
      <c r="AE1233" s="29">
        <f t="shared" si="168"/>
        <v>0.19449814126394058</v>
      </c>
      <c r="AG1233" s="5">
        <f>IFERROR((Table1[[#This Row],[عدد
البلوكات]]*0.12),"")</f>
        <v>0.12</v>
      </c>
      <c r="AH123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</v>
      </c>
      <c r="AJ1233" s="59">
        <f>IFERROR(Table1[[#This Row],[Plan Hour]]/Table1[[#This Row],[ساعات
العمل
الفعلية]],0)</f>
        <v>0</v>
      </c>
      <c r="AK1233" s="1">
        <f>IFERROR((Table1[[#This Row],[الكمية 
الفعلية
/م3]]-Table1[[#This Row],[الكمية 
المنتجة
/م3
 ]]),"")</f>
        <v>0</v>
      </c>
      <c r="AU1233" s="18"/>
      <c r="AV1233" s="18"/>
      <c r="AW1233" s="1"/>
      <c r="AX1233" s="1"/>
      <c r="AY1233" s="1"/>
      <c r="AZ1233" s="1"/>
      <c r="BA1233" s="1"/>
      <c r="BB1233" s="1" t="e">
        <f t="shared" si="169"/>
        <v>#DIV/0!</v>
      </c>
      <c r="BC1233" s="1"/>
      <c r="BD1233" s="1" t="e">
        <f t="shared" si="171"/>
        <v>#DIV/0!</v>
      </c>
      <c r="BE1233" s="1"/>
      <c r="BF1233" s="33">
        <f t="shared" si="170"/>
        <v>0</v>
      </c>
      <c r="BG1233" s="11" t="e">
        <f t="shared" si="163"/>
        <v>#DIV/0!</v>
      </c>
      <c r="CB1233"/>
      <c r="CC1233"/>
      <c r="CD1233"/>
      <c r="CE1233" s="83"/>
      <c r="CF1233"/>
      <c r="CG1233"/>
      <c r="CH1233"/>
      <c r="CI1233"/>
      <c r="CJ1233"/>
      <c r="CK1233"/>
      <c r="CL1233"/>
      <c r="CM1233"/>
      <c r="CN1233"/>
      <c r="CO1233"/>
      <c r="CP1233"/>
    </row>
    <row r="1234" spans="1:94" ht="22.5" customHeight="1">
      <c r="A1234" s="22">
        <v>44276</v>
      </c>
      <c r="B1234" s="3" t="str">
        <f>TEXT(Table1[[#This Row],[Date]],"dddd")</f>
        <v>الأحد</v>
      </c>
      <c r="C1234" s="3">
        <f>WEEKNUM(Table1[[#This Row],[Date]],16)</f>
        <v>13</v>
      </c>
      <c r="D1234" s="3" t="str">
        <f>TEXT(Table1[[#This Row],[Date]],"mmmm")</f>
        <v>مارس</v>
      </c>
      <c r="E1234" s="3" t="str">
        <f>TEXT(Table1[[#This Row],[Date]],"yyyy")</f>
        <v>2021</v>
      </c>
      <c r="F1234" s="90" t="s">
        <v>9</v>
      </c>
      <c r="G1234" s="3">
        <v>603</v>
      </c>
      <c r="I1234" s="3" t="s">
        <v>201</v>
      </c>
      <c r="J1234" s="3">
        <f>IFERROR(VLOOKUP(Table1[[#This Row],[FoamType]],$CB$1:$CC$25,2,FALSE),0)</f>
        <v>1.25</v>
      </c>
      <c r="K1234" s="3">
        <v>185.5</v>
      </c>
      <c r="L1234" s="3">
        <v>110</v>
      </c>
      <c r="M1234" s="3">
        <v>29</v>
      </c>
      <c r="Q1234" s="15">
        <v>30</v>
      </c>
      <c r="R1234" s="3">
        <v>7</v>
      </c>
      <c r="S1234" s="3">
        <v>29</v>
      </c>
      <c r="T1234" s="3">
        <f t="shared" si="164"/>
        <v>4.1422150000000002</v>
      </c>
      <c r="U1234" s="4">
        <f t="shared" si="165"/>
        <v>4.1422150000000002</v>
      </c>
      <c r="X1234" s="4">
        <f>IFERROR(   Table1[[#This Row],[البلوكات /م3]]+Table1[[#This Row],[البواقى
 المنصرفه
/م3]]-Table1[[#This Row],[البواقى
/م3]],0)</f>
        <v>0</v>
      </c>
      <c r="Y1234" s="21">
        <f t="shared" si="166"/>
        <v>0</v>
      </c>
      <c r="AB1234" s="15"/>
      <c r="AD1234" s="20">
        <f t="shared" si="167"/>
        <v>-4.1422150000000002</v>
      </c>
      <c r="AE1234" s="29" t="e">
        <f t="shared" si="168"/>
        <v>#DIV/0!</v>
      </c>
      <c r="AG1234" s="5">
        <f>IFERROR((Table1[[#This Row],[عدد
البلوكات]]*0.12),"")</f>
        <v>0</v>
      </c>
      <c r="AH123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5.6</v>
      </c>
      <c r="AJ1234" s="59">
        <f>IFERROR(Table1[[#This Row],[Plan Hour]]/Table1[[#This Row],[ساعات
العمل
الفعلية]],0)</f>
        <v>0</v>
      </c>
      <c r="AK1234" s="1">
        <f>IFERROR((Table1[[#This Row],[الكمية 
الفعلية
/م3]]-Table1[[#This Row],[الكمية 
المنتجة
/م3
 ]]),"")</f>
        <v>0</v>
      </c>
      <c r="AU1234" s="18"/>
      <c r="AV1234" s="18"/>
      <c r="AW1234" s="1"/>
      <c r="AX1234" s="1"/>
      <c r="AY1234" s="1"/>
      <c r="AZ1234" s="1"/>
      <c r="BA1234" s="1"/>
      <c r="BB1234" s="1" t="e">
        <f t="shared" si="169"/>
        <v>#DIV/0!</v>
      </c>
      <c r="BC1234" s="1"/>
      <c r="BD1234" s="1" t="e">
        <f t="shared" si="171"/>
        <v>#DIV/0!</v>
      </c>
      <c r="BE1234" s="1"/>
      <c r="BF1234" s="33">
        <f t="shared" si="170"/>
        <v>0</v>
      </c>
      <c r="BG1234" s="11" t="e">
        <f t="shared" si="163"/>
        <v>#DIV/0!</v>
      </c>
      <c r="CB1234"/>
      <c r="CC1234"/>
      <c r="CD1234"/>
      <c r="CE1234" s="83"/>
      <c r="CF1234"/>
      <c r="CG1234"/>
      <c r="CH1234"/>
      <c r="CI1234"/>
      <c r="CJ1234"/>
      <c r="CK1234"/>
      <c r="CL1234"/>
      <c r="CM1234"/>
      <c r="CN1234"/>
      <c r="CO1234"/>
      <c r="CP1234"/>
    </row>
    <row r="1235" spans="1:94" ht="22.5" customHeight="1">
      <c r="A1235" s="22">
        <v>44276</v>
      </c>
      <c r="B1235" s="3" t="str">
        <f>TEXT(Table1[[#This Row],[Date]],"dddd")</f>
        <v>الأحد</v>
      </c>
      <c r="C1235" s="3">
        <f>WEEKNUM(Table1[[#This Row],[Date]],16)</f>
        <v>13</v>
      </c>
      <c r="D1235" s="3" t="str">
        <f>TEXT(Table1[[#This Row],[Date]],"mmmm")</f>
        <v>مارس</v>
      </c>
      <c r="E1235" s="3" t="str">
        <f>TEXT(Table1[[#This Row],[Date]],"yyyy")</f>
        <v>2021</v>
      </c>
      <c r="F1235" s="90" t="s">
        <v>9</v>
      </c>
      <c r="G1235" s="3">
        <v>1037</v>
      </c>
      <c r="I1235" s="3" t="s">
        <v>255</v>
      </c>
      <c r="J1235" s="3">
        <f>IFERROR(VLOOKUP(Table1[[#This Row],[FoamType]],$CB$1:$CC$25,2,FALSE),0)</f>
        <v>3.6</v>
      </c>
      <c r="K1235" s="3">
        <v>40</v>
      </c>
      <c r="L1235" s="3">
        <v>25</v>
      </c>
      <c r="M1235" s="3">
        <v>30</v>
      </c>
      <c r="Q1235" s="15">
        <v>35</v>
      </c>
      <c r="R1235" s="3">
        <v>1124</v>
      </c>
      <c r="S1235" s="3">
        <v>30</v>
      </c>
      <c r="T1235" s="3">
        <f t="shared" si="164"/>
        <v>33.72</v>
      </c>
      <c r="U1235" s="4">
        <f t="shared" si="165"/>
        <v>33.72</v>
      </c>
      <c r="W1235" s="4">
        <v>35</v>
      </c>
      <c r="X1235" s="4">
        <f>IFERROR(   Table1[[#This Row],[البلوكات /م3]]+Table1[[#This Row],[البواقى
 المنصرفه
/م3]]-Table1[[#This Row],[البواقى
/م3]],0)</f>
        <v>38.04</v>
      </c>
      <c r="Y1235" s="21">
        <f t="shared" si="166"/>
        <v>43.92</v>
      </c>
      <c r="Z1235" s="3">
        <v>6</v>
      </c>
      <c r="AA1235" s="12">
        <v>2.62</v>
      </c>
      <c r="AB1235" s="15">
        <v>35</v>
      </c>
      <c r="AC1235" s="20">
        <v>8.5</v>
      </c>
      <c r="AD1235" s="20">
        <f t="shared" si="167"/>
        <v>4.32</v>
      </c>
      <c r="AE1235" s="29">
        <f t="shared" si="168"/>
        <v>9.2823377739578869E-2</v>
      </c>
      <c r="AG1235" s="5">
        <f>IFERROR((Table1[[#This Row],[عدد
البلوكات]]*0.12),"")</f>
        <v>0.72</v>
      </c>
      <c r="AH123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9.3666666666666654</v>
      </c>
      <c r="AJ1235" s="59">
        <f>IFERROR(Table1[[#This Row],[Plan Hour]]/Table1[[#This Row],[ساعات
العمل
الفعلية]],0)</f>
        <v>0</v>
      </c>
      <c r="AK1235" s="1">
        <f>IFERROR((Table1[[#This Row],[الكمية 
الفعلية
/م3]]-Table1[[#This Row],[الكمية 
المنتجة
/م3
 ]]),"")</f>
        <v>0</v>
      </c>
      <c r="AU1235" s="18"/>
      <c r="AV1235" s="18"/>
      <c r="AW1235" s="1"/>
      <c r="AX1235" s="1"/>
      <c r="AY1235" s="1"/>
      <c r="AZ1235" s="1"/>
      <c r="BA1235" s="1"/>
      <c r="BB1235" s="1" t="e">
        <f t="shared" si="169"/>
        <v>#DIV/0!</v>
      </c>
      <c r="BC1235" s="1"/>
      <c r="BD1235" s="1" t="e">
        <f t="shared" si="171"/>
        <v>#DIV/0!</v>
      </c>
      <c r="BE1235" s="1"/>
      <c r="BF1235" s="33">
        <f t="shared" si="170"/>
        <v>0</v>
      </c>
      <c r="BG1235" s="11" t="e">
        <f t="shared" si="163"/>
        <v>#DIV/0!</v>
      </c>
      <c r="CB1235"/>
      <c r="CC1235"/>
      <c r="CD1235"/>
      <c r="CE1235" s="83"/>
      <c r="CF1235"/>
      <c r="CG1235"/>
      <c r="CH1235"/>
      <c r="CI1235"/>
      <c r="CJ1235"/>
      <c r="CK1235"/>
      <c r="CL1235"/>
      <c r="CM1235"/>
      <c r="CN1235"/>
      <c r="CO1235"/>
      <c r="CP1235"/>
    </row>
    <row r="1236" spans="1:94" ht="22.5" customHeight="1">
      <c r="A1236" s="22">
        <v>44276</v>
      </c>
      <c r="B1236" s="3" t="str">
        <f>TEXT(Table1[[#This Row],[Date]],"dddd")</f>
        <v>الأحد</v>
      </c>
      <c r="C1236" s="3">
        <f>WEEKNUM(Table1[[#This Row],[Date]],16)</f>
        <v>13</v>
      </c>
      <c r="D1236" s="3" t="str">
        <f>TEXT(Table1[[#This Row],[Date]],"mmmm")</f>
        <v>مارس</v>
      </c>
      <c r="E1236" s="3" t="str">
        <f>TEXT(Table1[[#This Row],[Date]],"yyyy")</f>
        <v>2021</v>
      </c>
      <c r="F1236" s="90" t="s">
        <v>9</v>
      </c>
      <c r="G1236" s="3">
        <v>1228</v>
      </c>
      <c r="I1236" s="3" t="s">
        <v>92</v>
      </c>
      <c r="J1236" s="3">
        <f>IFERROR(VLOOKUP(Table1[[#This Row],[FoamType]],$CB$1:$CC$25,2,FALSE),0)</f>
        <v>0.6</v>
      </c>
      <c r="K1236" s="3">
        <v>56</v>
      </c>
      <c r="L1236" s="3">
        <v>38</v>
      </c>
      <c r="M1236" s="3">
        <v>2</v>
      </c>
      <c r="Q1236" s="15">
        <v>8</v>
      </c>
      <c r="R1236" s="3">
        <v>1500</v>
      </c>
      <c r="S1236" s="3">
        <v>2.2000000000000002</v>
      </c>
      <c r="T1236" s="3">
        <f t="shared" si="164"/>
        <v>7.0224000000000011</v>
      </c>
      <c r="U1236" s="4">
        <f t="shared" si="165"/>
        <v>6.3840000000000003</v>
      </c>
      <c r="W1236" s="4">
        <v>10</v>
      </c>
      <c r="X1236" s="4">
        <f>IFERROR(   Table1[[#This Row],[البلوكات /م3]]+Table1[[#This Row],[البواقى
 المنصرفه
/م3]]-Table1[[#This Row],[البواقى
/م3]],0)</f>
        <v>15.27</v>
      </c>
      <c r="Y1236" s="21">
        <f t="shared" si="166"/>
        <v>21.96</v>
      </c>
      <c r="Z1236" s="3">
        <v>3</v>
      </c>
      <c r="AA1236" s="12">
        <v>0</v>
      </c>
      <c r="AB1236" s="15">
        <v>10</v>
      </c>
      <c r="AC1236" s="20">
        <v>6.69</v>
      </c>
      <c r="AD1236" s="20">
        <f t="shared" si="167"/>
        <v>8.8859999999999992</v>
      </c>
      <c r="AE1236" s="29">
        <f t="shared" si="168"/>
        <v>0.40464480874316933</v>
      </c>
      <c r="AG1236" s="5">
        <f>IFERROR((Table1[[#This Row],[عدد
البلوكات]]*0.12),"")</f>
        <v>0.36</v>
      </c>
      <c r="AH123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10.64</v>
      </c>
      <c r="AJ1236" s="59">
        <f>IFERROR(Table1[[#This Row],[Plan Hour]]/Table1[[#This Row],[ساعات
العمل
الفعلية]],0)</f>
        <v>0</v>
      </c>
      <c r="AK1236" s="1">
        <f>IFERROR((Table1[[#This Row],[الكمية 
الفعلية
/م3]]-Table1[[#This Row],[الكمية 
المنتجة
/م3
 ]]),"")</f>
        <v>0.63840000000000074</v>
      </c>
      <c r="AU1236" s="18"/>
      <c r="AV1236" s="18"/>
      <c r="AW1236" s="1"/>
      <c r="AX1236" s="1"/>
      <c r="AY1236" s="1"/>
      <c r="AZ1236" s="1"/>
      <c r="BA1236" s="1"/>
      <c r="BB1236" s="1" t="e">
        <f t="shared" si="169"/>
        <v>#DIV/0!</v>
      </c>
      <c r="BC1236" s="1"/>
      <c r="BD1236" s="1" t="e">
        <f t="shared" si="171"/>
        <v>#DIV/0!</v>
      </c>
      <c r="BE1236" s="1"/>
      <c r="BF1236" s="33">
        <f t="shared" si="170"/>
        <v>0</v>
      </c>
      <c r="BG1236" s="11" t="e">
        <f t="shared" si="163"/>
        <v>#DIV/0!</v>
      </c>
      <c r="CB1236"/>
      <c r="CC1236"/>
      <c r="CD1236"/>
      <c r="CE1236" s="83"/>
      <c r="CF1236"/>
      <c r="CG1236"/>
      <c r="CH1236"/>
      <c r="CI1236"/>
      <c r="CJ1236"/>
      <c r="CK1236"/>
      <c r="CL1236"/>
      <c r="CM1236"/>
      <c r="CN1236"/>
      <c r="CO1236"/>
      <c r="CP1236"/>
    </row>
    <row r="1237" spans="1:94" ht="22.5" customHeight="1">
      <c r="A1237" s="22">
        <v>44276</v>
      </c>
      <c r="B1237" s="3" t="str">
        <f>TEXT(Table1[[#This Row],[Date]],"dddd")</f>
        <v>الأحد</v>
      </c>
      <c r="C1237" s="3">
        <f>WEEKNUM(Table1[[#This Row],[Date]],16)</f>
        <v>13</v>
      </c>
      <c r="D1237" s="3" t="str">
        <f>TEXT(Table1[[#This Row],[Date]],"mmmm")</f>
        <v>مارس</v>
      </c>
      <c r="E1237" s="3" t="str">
        <f>TEXT(Table1[[#This Row],[Date]],"yyyy")</f>
        <v>2021</v>
      </c>
      <c r="F1237" s="90" t="s">
        <v>9</v>
      </c>
      <c r="G1237" s="3">
        <v>1228</v>
      </c>
      <c r="I1237" s="3" t="s">
        <v>92</v>
      </c>
      <c r="J1237" s="3">
        <f>IFERROR(VLOOKUP(Table1[[#This Row],[FoamType]],$CB$1:$CC$25,2,FALSE),0)</f>
        <v>0.6</v>
      </c>
      <c r="K1237" s="3">
        <v>56</v>
      </c>
      <c r="L1237" s="3">
        <v>38</v>
      </c>
      <c r="M1237" s="3">
        <v>3</v>
      </c>
      <c r="Q1237" s="15">
        <v>8</v>
      </c>
      <c r="R1237" s="3">
        <v>900</v>
      </c>
      <c r="S1237" s="3">
        <v>3.2</v>
      </c>
      <c r="T1237" s="3">
        <f t="shared" si="164"/>
        <v>6.1286399999999999</v>
      </c>
      <c r="U1237" s="4">
        <f t="shared" si="165"/>
        <v>5.7455999999999996</v>
      </c>
      <c r="X1237" s="4">
        <f>IFERROR(   Table1[[#This Row],[البلوكات /م3]]+Table1[[#This Row],[البواقى
 المنصرفه
/م3]]-Table1[[#This Row],[البواقى
/م3]],0)</f>
        <v>0</v>
      </c>
      <c r="Y1237" s="21">
        <f t="shared" si="166"/>
        <v>0</v>
      </c>
      <c r="AB1237" s="15"/>
      <c r="AD1237" s="20">
        <f t="shared" si="167"/>
        <v>-5.7455999999999996</v>
      </c>
      <c r="AE1237" s="29" t="e">
        <f t="shared" si="168"/>
        <v>#DIV/0!</v>
      </c>
      <c r="AG1237" s="5">
        <f>IFERROR((Table1[[#This Row],[عدد
البلوكات]]*0.12),"")</f>
        <v>0</v>
      </c>
      <c r="AH123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9.5760000000000005</v>
      </c>
      <c r="AJ1237" s="59">
        <f>IFERROR(Table1[[#This Row],[Plan Hour]]/Table1[[#This Row],[ساعات
العمل
الفعلية]],0)</f>
        <v>0</v>
      </c>
      <c r="AK1237" s="1">
        <f>IFERROR((Table1[[#This Row],[الكمية 
الفعلية
/م3]]-Table1[[#This Row],[الكمية 
المنتجة
/م3
 ]]),"")</f>
        <v>0.38304000000000027</v>
      </c>
      <c r="AU1237" s="18"/>
      <c r="AV1237" s="18"/>
      <c r="AW1237" s="1"/>
      <c r="AX1237" s="1"/>
      <c r="AY1237" s="1"/>
      <c r="AZ1237" s="1"/>
      <c r="BA1237" s="1"/>
      <c r="BB1237" s="1" t="e">
        <f t="shared" si="169"/>
        <v>#DIV/0!</v>
      </c>
      <c r="BC1237" s="1"/>
      <c r="BD1237" s="1" t="e">
        <f t="shared" si="171"/>
        <v>#DIV/0!</v>
      </c>
      <c r="BE1237" s="1"/>
      <c r="BF1237" s="33">
        <f t="shared" si="170"/>
        <v>0</v>
      </c>
      <c r="BG1237" s="11" t="e">
        <f t="shared" si="163"/>
        <v>#DIV/0!</v>
      </c>
      <c r="CB1237"/>
      <c r="CC1237"/>
      <c r="CD1237"/>
      <c r="CE1237" s="83"/>
      <c r="CF1237"/>
      <c r="CG1237"/>
      <c r="CH1237"/>
      <c r="CI1237"/>
      <c r="CJ1237"/>
      <c r="CK1237"/>
      <c r="CL1237"/>
      <c r="CM1237"/>
      <c r="CN1237"/>
      <c r="CO1237"/>
      <c r="CP1237"/>
    </row>
    <row r="1238" spans="1:94" ht="22.5" customHeight="1">
      <c r="A1238" s="22">
        <v>44276</v>
      </c>
      <c r="B1238" s="3" t="str">
        <f>TEXT(Table1[[#This Row],[Date]],"dddd")</f>
        <v>الأحد</v>
      </c>
      <c r="C1238" s="3">
        <f>WEEKNUM(Table1[[#This Row],[Date]],16)</f>
        <v>13</v>
      </c>
      <c r="D1238" s="3" t="str">
        <f>TEXT(Table1[[#This Row],[Date]],"mmmm")</f>
        <v>مارس</v>
      </c>
      <c r="E1238" s="3" t="str">
        <f>TEXT(Table1[[#This Row],[Date]],"yyyy")</f>
        <v>2021</v>
      </c>
      <c r="F1238" s="90" t="s">
        <v>9</v>
      </c>
      <c r="G1238" s="3">
        <v>603</v>
      </c>
      <c r="I1238" s="3" t="s">
        <v>201</v>
      </c>
      <c r="J1238" s="3">
        <f>IFERROR(VLOOKUP(Table1[[#This Row],[FoamType]],$CB$1:$CC$25,2,FALSE),0)</f>
        <v>1.25</v>
      </c>
      <c r="K1238" s="3">
        <v>240</v>
      </c>
      <c r="L1238" s="3">
        <v>110</v>
      </c>
      <c r="M1238" s="3">
        <v>29</v>
      </c>
      <c r="Q1238" s="15">
        <v>30</v>
      </c>
      <c r="R1238" s="3">
        <v>6</v>
      </c>
      <c r="S1238" s="3">
        <v>29</v>
      </c>
      <c r="T1238" s="3">
        <f t="shared" si="164"/>
        <v>4.5936000000000003</v>
      </c>
      <c r="U1238" s="4">
        <f t="shared" si="165"/>
        <v>4.5936000000000003</v>
      </c>
      <c r="X1238" s="4">
        <f>IFERROR(   Table1[[#This Row],[البلوكات /م3]]+Table1[[#This Row],[البواقى
 المنصرفه
/م3]]-Table1[[#This Row],[البواقى
/م3]],0)</f>
        <v>0</v>
      </c>
      <c r="Y1238" s="21">
        <f t="shared" si="166"/>
        <v>0</v>
      </c>
      <c r="AB1238" s="15"/>
      <c r="AD1238" s="20">
        <f t="shared" si="167"/>
        <v>-4.5936000000000003</v>
      </c>
      <c r="AE1238" s="29" t="e">
        <f t="shared" si="168"/>
        <v>#DIV/0!</v>
      </c>
      <c r="AG1238" s="5">
        <f>IFERROR((Table1[[#This Row],[عدد
البلوكات]]*0.12),"")</f>
        <v>0</v>
      </c>
      <c r="AH123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1238" s="59">
        <f>IFERROR(Table1[[#This Row],[Plan Hour]]/Table1[[#This Row],[ساعات
العمل
الفعلية]],0)</f>
        <v>0</v>
      </c>
      <c r="AK1238" s="1">
        <f>IFERROR((Table1[[#This Row],[الكمية 
الفعلية
/م3]]-Table1[[#This Row],[الكمية 
المنتجة
/م3
 ]]),"")</f>
        <v>0</v>
      </c>
      <c r="AU1238" s="18"/>
      <c r="AV1238" s="18"/>
      <c r="AW1238" s="1"/>
      <c r="AX1238" s="1"/>
      <c r="AY1238" s="1"/>
      <c r="AZ1238" s="1"/>
      <c r="BA1238" s="1"/>
      <c r="BB1238" s="1" t="e">
        <f t="shared" si="169"/>
        <v>#DIV/0!</v>
      </c>
      <c r="BC1238" s="1"/>
      <c r="BD1238" s="1" t="e">
        <f t="shared" si="171"/>
        <v>#DIV/0!</v>
      </c>
      <c r="BE1238" s="1"/>
      <c r="BF1238" s="33">
        <f t="shared" si="170"/>
        <v>0</v>
      </c>
      <c r="BG1238" s="11" t="e">
        <f t="shared" si="163"/>
        <v>#DIV/0!</v>
      </c>
      <c r="CB1238"/>
      <c r="CC1238"/>
      <c r="CD1238"/>
      <c r="CE1238" s="83"/>
      <c r="CF1238"/>
      <c r="CG1238"/>
      <c r="CH1238"/>
      <c r="CI1238"/>
      <c r="CJ1238"/>
      <c r="CK1238"/>
      <c r="CL1238"/>
      <c r="CM1238"/>
      <c r="CN1238"/>
      <c r="CO1238"/>
      <c r="CP1238"/>
    </row>
    <row r="1239" spans="1:94" ht="22.5" customHeight="1">
      <c r="A1239" s="22">
        <v>44276</v>
      </c>
      <c r="B1239" s="3" t="str">
        <f>TEXT(Table1[[#This Row],[Date]],"dddd")</f>
        <v>الأحد</v>
      </c>
      <c r="C1239" s="3">
        <f>WEEKNUM(Table1[[#This Row],[Date]],16)</f>
        <v>13</v>
      </c>
      <c r="D1239" s="3" t="str">
        <f>TEXT(Table1[[#This Row],[Date]],"mmmm")</f>
        <v>مارس</v>
      </c>
      <c r="E1239" s="3" t="str">
        <f>TEXT(Table1[[#This Row],[Date]],"yyyy")</f>
        <v>2021</v>
      </c>
      <c r="F1239" s="90" t="s">
        <v>9</v>
      </c>
      <c r="G1239" s="3">
        <v>603</v>
      </c>
      <c r="I1239" s="3" t="s">
        <v>201</v>
      </c>
      <c r="J1239" s="3">
        <f>IFERROR(VLOOKUP(Table1[[#This Row],[FoamType]],$CB$1:$CC$25,2,FALSE),0)</f>
        <v>1.25</v>
      </c>
      <c r="K1239" s="3">
        <v>243</v>
      </c>
      <c r="L1239" s="3">
        <v>110</v>
      </c>
      <c r="M1239" s="3">
        <v>29</v>
      </c>
      <c r="Q1239" s="15">
        <v>30</v>
      </c>
      <c r="R1239" s="3">
        <v>5</v>
      </c>
      <c r="S1239" s="3">
        <v>29</v>
      </c>
      <c r="T1239" s="3">
        <f t="shared" si="164"/>
        <v>3.8758499999999998</v>
      </c>
      <c r="U1239" s="4">
        <f t="shared" si="165"/>
        <v>3.8758499999999998</v>
      </c>
      <c r="X1239" s="4">
        <f>IFERROR(   Table1[[#This Row],[البلوكات /م3]]+Table1[[#This Row],[البواقى
 المنصرفه
/م3]]-Table1[[#This Row],[البواقى
/م3]],0)</f>
        <v>0</v>
      </c>
      <c r="Y1239" s="21">
        <f t="shared" si="166"/>
        <v>0</v>
      </c>
      <c r="AB1239" s="15"/>
      <c r="AD1239" s="20">
        <f t="shared" si="167"/>
        <v>-3.8758499999999998</v>
      </c>
      <c r="AE1239" s="29" t="e">
        <f t="shared" si="168"/>
        <v>#DIV/0!</v>
      </c>
      <c r="AG1239" s="5">
        <f>IFERROR((Table1[[#This Row],[عدد
البلوكات]]*0.12),"")</f>
        <v>0</v>
      </c>
      <c r="AH123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239" s="59">
        <f>IFERROR(Table1[[#This Row],[Plan Hour]]/Table1[[#This Row],[ساعات
العمل
الفعلية]],0)</f>
        <v>0</v>
      </c>
      <c r="AK1239" s="1">
        <f>IFERROR((Table1[[#This Row],[الكمية 
الفعلية
/م3]]-Table1[[#This Row],[الكمية 
المنتجة
/م3
 ]]),"")</f>
        <v>0</v>
      </c>
      <c r="AU1239" s="18"/>
      <c r="AV1239" s="18"/>
      <c r="AW1239" s="1"/>
      <c r="AX1239" s="1"/>
      <c r="AY1239" s="1"/>
      <c r="AZ1239" s="1"/>
      <c r="BA1239" s="1"/>
      <c r="BB1239" s="1" t="e">
        <f t="shared" si="169"/>
        <v>#DIV/0!</v>
      </c>
      <c r="BC1239" s="1"/>
      <c r="BD1239" s="1" t="e">
        <f t="shared" si="171"/>
        <v>#DIV/0!</v>
      </c>
      <c r="BE1239" s="1"/>
      <c r="BF1239" s="33">
        <f t="shared" si="170"/>
        <v>0</v>
      </c>
      <c r="BG1239" s="11" t="e">
        <f t="shared" si="163"/>
        <v>#DIV/0!</v>
      </c>
      <c r="CB1239"/>
      <c r="CC1239"/>
      <c r="CD1239"/>
      <c r="CE1239" s="83"/>
      <c r="CF1239"/>
      <c r="CG1239"/>
      <c r="CH1239"/>
      <c r="CI1239"/>
      <c r="CJ1239"/>
      <c r="CK1239"/>
      <c r="CL1239"/>
      <c r="CM1239"/>
      <c r="CN1239"/>
      <c r="CO1239"/>
      <c r="CP1239"/>
    </row>
    <row r="1240" spans="1:94" ht="22.5" customHeight="1">
      <c r="A1240" s="22">
        <v>44276</v>
      </c>
      <c r="B1240" s="3" t="str">
        <f>TEXT(Table1[[#This Row],[Date]],"dddd")</f>
        <v>الأحد</v>
      </c>
      <c r="C1240" s="3">
        <f>WEEKNUM(Table1[[#This Row],[Date]],16)</f>
        <v>13</v>
      </c>
      <c r="D1240" s="3" t="str">
        <f>TEXT(Table1[[#This Row],[Date]],"mmmm")</f>
        <v>مارس</v>
      </c>
      <c r="E1240" s="3" t="str">
        <f>TEXT(Table1[[#This Row],[Date]],"yyyy")</f>
        <v>2021</v>
      </c>
      <c r="F1240" s="90" t="s">
        <v>9</v>
      </c>
      <c r="G1240" s="3">
        <v>603</v>
      </c>
      <c r="I1240" s="3" t="s">
        <v>201</v>
      </c>
      <c r="J1240" s="3">
        <f>IFERROR(VLOOKUP(Table1[[#This Row],[FoamType]],$CB$1:$CC$25,2,FALSE),0)</f>
        <v>1.25</v>
      </c>
      <c r="K1240" s="3">
        <v>234</v>
      </c>
      <c r="L1240" s="3">
        <v>110</v>
      </c>
      <c r="M1240" s="3">
        <v>29</v>
      </c>
      <c r="Q1240" s="15">
        <v>30</v>
      </c>
      <c r="R1240" s="3">
        <v>4</v>
      </c>
      <c r="S1240" s="3">
        <v>29</v>
      </c>
      <c r="T1240" s="3">
        <f t="shared" si="164"/>
        <v>2.98584</v>
      </c>
      <c r="U1240" s="4">
        <f t="shared" si="165"/>
        <v>2.98584</v>
      </c>
      <c r="X1240" s="4">
        <f>IFERROR(   Table1[[#This Row],[البلوكات /م3]]+Table1[[#This Row],[البواقى
 المنصرفه
/م3]]-Table1[[#This Row],[البواقى
/م3]],0)</f>
        <v>0</v>
      </c>
      <c r="Y1240" s="21">
        <f t="shared" si="166"/>
        <v>0</v>
      </c>
      <c r="AB1240" s="15"/>
      <c r="AD1240" s="20">
        <f t="shared" si="167"/>
        <v>-2.98584</v>
      </c>
      <c r="AE1240" s="29" t="e">
        <f t="shared" si="168"/>
        <v>#DIV/0!</v>
      </c>
      <c r="AG1240" s="5">
        <f>IFERROR((Table1[[#This Row],[عدد
البلوكات]]*0.12),"")</f>
        <v>0</v>
      </c>
      <c r="AH124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240" s="59">
        <f>IFERROR(Table1[[#This Row],[Plan Hour]]/Table1[[#This Row],[ساعات
العمل
الفعلية]],0)</f>
        <v>0</v>
      </c>
      <c r="AK1240" s="1">
        <f>IFERROR((Table1[[#This Row],[الكمية 
الفعلية
/م3]]-Table1[[#This Row],[الكمية 
المنتجة
/م3
 ]]),"")</f>
        <v>0</v>
      </c>
      <c r="AU1240" s="18"/>
      <c r="AV1240" s="18"/>
      <c r="AW1240" s="1"/>
      <c r="AX1240" s="1"/>
      <c r="AY1240" s="1"/>
      <c r="AZ1240" s="1"/>
      <c r="BA1240" s="1"/>
      <c r="BB1240" s="1" t="e">
        <f t="shared" si="169"/>
        <v>#DIV/0!</v>
      </c>
      <c r="BC1240" s="1"/>
      <c r="BD1240" s="1" t="e">
        <f t="shared" si="171"/>
        <v>#DIV/0!</v>
      </c>
      <c r="BE1240" s="1"/>
      <c r="BF1240" s="33">
        <f t="shared" si="170"/>
        <v>0</v>
      </c>
      <c r="BG1240" s="11" t="e">
        <f t="shared" si="163"/>
        <v>#DIV/0!</v>
      </c>
      <c r="CB1240"/>
      <c r="CC1240"/>
      <c r="CD1240"/>
      <c r="CE1240" s="83"/>
      <c r="CF1240"/>
      <c r="CG1240"/>
      <c r="CH1240"/>
      <c r="CI1240"/>
      <c r="CJ1240"/>
      <c r="CK1240"/>
      <c r="CL1240"/>
      <c r="CM1240"/>
      <c r="CN1240"/>
      <c r="CO1240"/>
      <c r="CP1240"/>
    </row>
    <row r="1241" spans="1:94" ht="22.5" customHeight="1">
      <c r="A1241" s="22">
        <v>44276</v>
      </c>
      <c r="B1241" s="3" t="str">
        <f>TEXT(Table1[[#This Row],[Date]],"dddd")</f>
        <v>الأحد</v>
      </c>
      <c r="C1241" s="3">
        <f>WEEKNUM(Table1[[#This Row],[Date]],16)</f>
        <v>13</v>
      </c>
      <c r="D1241" s="3" t="str">
        <f>TEXT(Table1[[#This Row],[Date]],"mmmm")</f>
        <v>مارس</v>
      </c>
      <c r="E1241" s="3" t="str">
        <f>TEXT(Table1[[#This Row],[Date]],"yyyy")</f>
        <v>2021</v>
      </c>
      <c r="F1241" s="90" t="s">
        <v>9</v>
      </c>
      <c r="G1241" s="3">
        <v>603</v>
      </c>
      <c r="I1241" s="3" t="s">
        <v>201</v>
      </c>
      <c r="J1241" s="3">
        <f>IFERROR(VLOOKUP(Table1[[#This Row],[FoamType]],$CB$1:$CC$25,2,FALSE),0)</f>
        <v>1.25</v>
      </c>
      <c r="K1241" s="3">
        <v>237</v>
      </c>
      <c r="L1241" s="3">
        <v>110</v>
      </c>
      <c r="M1241" s="3">
        <v>29</v>
      </c>
      <c r="Q1241" s="15">
        <v>30</v>
      </c>
      <c r="R1241" s="3">
        <v>3</v>
      </c>
      <c r="S1241" s="3">
        <v>29</v>
      </c>
      <c r="T1241" s="3">
        <f t="shared" si="164"/>
        <v>2.2680899999999999</v>
      </c>
      <c r="U1241" s="4">
        <f t="shared" si="165"/>
        <v>2.2680899999999999</v>
      </c>
      <c r="X1241" s="4">
        <f>IFERROR(   Table1[[#This Row],[البلوكات /م3]]+Table1[[#This Row],[البواقى
 المنصرفه
/م3]]-Table1[[#This Row],[البواقى
/م3]],0)</f>
        <v>0</v>
      </c>
      <c r="Y1241" s="21">
        <f t="shared" si="166"/>
        <v>0</v>
      </c>
      <c r="AB1241" s="15"/>
      <c r="AD1241" s="20">
        <f t="shared" ref="AD1241:AD1304" si="172">(Y1241+AA1241)-(U1241+AC1241)</f>
        <v>-2.2680899999999999</v>
      </c>
      <c r="AE1241" s="29" t="e">
        <f t="shared" ref="AE1241:AE1304" si="173">AD1241/(Y1241+AA1241)</f>
        <v>#DIV/0!</v>
      </c>
      <c r="AG1241" s="5">
        <f>IFERROR((Table1[[#This Row],[عدد
البلوكات]]*0.12),"")</f>
        <v>0</v>
      </c>
      <c r="AH124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1241" s="59">
        <f>IFERROR(Table1[[#This Row],[Plan Hour]]/Table1[[#This Row],[ساعات
العمل
الفعلية]],0)</f>
        <v>0</v>
      </c>
      <c r="AK1241" s="1">
        <f>IFERROR((Table1[[#This Row],[الكمية 
الفعلية
/م3]]-Table1[[#This Row],[الكمية 
المنتجة
/م3
 ]]),"")</f>
        <v>0</v>
      </c>
      <c r="AU1241" s="18"/>
      <c r="AV1241" s="18"/>
      <c r="AW1241" s="1"/>
      <c r="AX1241" s="1"/>
      <c r="AY1241" s="1"/>
      <c r="AZ1241" s="1"/>
      <c r="BA1241" s="1"/>
      <c r="BB1241" s="1" t="e">
        <f t="shared" si="169"/>
        <v>#DIV/0!</v>
      </c>
      <c r="BC1241" s="1"/>
      <c r="BD1241" s="1" t="e">
        <f t="shared" si="171"/>
        <v>#DIV/0!</v>
      </c>
      <c r="BE1241" s="1"/>
      <c r="BF1241" s="33">
        <f t="shared" si="170"/>
        <v>0</v>
      </c>
      <c r="BG1241" s="11" t="e">
        <f t="shared" si="163"/>
        <v>#DIV/0!</v>
      </c>
      <c r="CB1241"/>
      <c r="CC1241"/>
      <c r="CD1241"/>
      <c r="CE1241" s="83"/>
      <c r="CF1241"/>
      <c r="CG1241"/>
      <c r="CH1241"/>
      <c r="CI1241"/>
      <c r="CJ1241"/>
      <c r="CK1241"/>
      <c r="CL1241"/>
      <c r="CM1241"/>
      <c r="CN1241"/>
      <c r="CO1241"/>
      <c r="CP1241"/>
    </row>
    <row r="1242" spans="1:94" ht="22.5" customHeight="1">
      <c r="A1242" s="22">
        <v>44276</v>
      </c>
      <c r="B1242" s="9" t="str">
        <f>TEXT(Table1[[#This Row],[Date]],"dddd")</f>
        <v>الأحد</v>
      </c>
      <c r="C1242" s="9">
        <f>WEEKNUM(Table1[[#This Row],[Date]],16)</f>
        <v>13</v>
      </c>
      <c r="D1242" s="9" t="str">
        <f>TEXT(Table1[[#This Row],[Date]],"mmmm")</f>
        <v>مارس</v>
      </c>
      <c r="E1242" s="9" t="str">
        <f>TEXT(Table1[[#This Row],[Date]],"yyyy")</f>
        <v>2021</v>
      </c>
      <c r="F1242" s="9" t="s">
        <v>8</v>
      </c>
      <c r="G1242" s="9">
        <v>1339</v>
      </c>
      <c r="H1242" s="9"/>
      <c r="I1242" s="9" t="s">
        <v>91</v>
      </c>
      <c r="J1242" s="9">
        <f>IFERROR(VLOOKUP(Table1[[#This Row],[FoamType]],$CB$1:$CC$25,2,FALSE),0)</f>
        <v>1</v>
      </c>
      <c r="K1242" s="9">
        <v>122</v>
      </c>
      <c r="L1242" s="9">
        <v>82</v>
      </c>
      <c r="M1242" s="9">
        <v>1.5</v>
      </c>
      <c r="N1242" s="9"/>
      <c r="O1242" s="9"/>
      <c r="P1242" s="9"/>
      <c r="Q1242" s="9">
        <v>8</v>
      </c>
      <c r="R1242" s="9">
        <v>100</v>
      </c>
      <c r="S1242" s="9">
        <v>1.6</v>
      </c>
      <c r="T1242" s="9">
        <f t="shared" si="164"/>
        <v>1.6006400000000001</v>
      </c>
      <c r="U1242" s="9">
        <f t="shared" si="165"/>
        <v>1.5005999999999999</v>
      </c>
      <c r="V1242" s="9"/>
      <c r="W1242" s="9"/>
      <c r="X1242" s="9">
        <f>IFERROR(   Table1[[#This Row],[البلوكات /م3]]+Table1[[#This Row],[البواقى
 المنصرفه
/م3]]-Table1[[#This Row],[البواقى
/م3]],0)</f>
        <v>0</v>
      </c>
      <c r="Y1242" s="9">
        <f t="shared" si="166"/>
        <v>0</v>
      </c>
      <c r="Z1242" s="9"/>
      <c r="AA1242" s="9"/>
      <c r="AB1242" s="9"/>
      <c r="AC1242" s="9"/>
      <c r="AD1242" s="9">
        <f t="shared" si="172"/>
        <v>-1.5005999999999999</v>
      </c>
      <c r="AE1242" s="9" t="e">
        <f t="shared" si="173"/>
        <v>#DIV/0!</v>
      </c>
      <c r="AF1242" s="9"/>
      <c r="AG1242" s="9">
        <f>IFERROR((Table1[[#This Row],[عدد
البلوكات]]*0.12),"")</f>
        <v>0</v>
      </c>
      <c r="AH1242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1.5005999999999999</v>
      </c>
      <c r="AI1242" s="9">
        <v>85</v>
      </c>
      <c r="AJ1242" s="9">
        <f>IFERROR(Table1[[#This Row],[Plan Hour]]/Table1[[#This Row],[ساعات
العمل
الفعلية]],0)</f>
        <v>1.7654117647058824E-2</v>
      </c>
      <c r="AK1242" s="9">
        <f>IFERROR((Table1[[#This Row],[الكمية 
الفعلية
/م3]]-Table1[[#This Row],[الكمية 
المنتجة
/م3
 ]]),"")</f>
        <v>0.10004000000000013</v>
      </c>
      <c r="AL1242" s="9">
        <v>0.2</v>
      </c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 t="e">
        <f t="shared" si="169"/>
        <v>#DIV/0!</v>
      </c>
      <c r="BC1242" s="9"/>
      <c r="BD1242" s="9" t="e">
        <f t="shared" si="171"/>
        <v>#DIV/0!</v>
      </c>
      <c r="BE1242" s="9"/>
      <c r="BF1242" s="9">
        <f t="shared" si="170"/>
        <v>0</v>
      </c>
      <c r="BG1242" s="9" t="e">
        <f t="shared" si="163"/>
        <v>#DIV/0!</v>
      </c>
      <c r="CB1242"/>
      <c r="CC1242"/>
      <c r="CD1242"/>
      <c r="CE1242" s="83"/>
      <c r="CF1242"/>
      <c r="CG1242"/>
      <c r="CH1242"/>
      <c r="CI1242"/>
      <c r="CJ1242"/>
      <c r="CK1242"/>
      <c r="CL1242"/>
      <c r="CM1242"/>
      <c r="CN1242"/>
      <c r="CO1242"/>
      <c r="CP1242"/>
    </row>
    <row r="1243" spans="1:94" ht="22.5" customHeight="1">
      <c r="A1243" s="22">
        <v>44276</v>
      </c>
      <c r="B1243" s="3" t="str">
        <f>TEXT(Table1[[#This Row],[Date]],"dddd")</f>
        <v>الأحد</v>
      </c>
      <c r="C1243" s="3">
        <f>WEEKNUM(Table1[[#This Row],[Date]],16)</f>
        <v>13</v>
      </c>
      <c r="D1243" s="3" t="str">
        <f>TEXT(Table1[[#This Row],[Date]],"mmmm")</f>
        <v>مارس</v>
      </c>
      <c r="E1243" s="3" t="str">
        <f>TEXT(Table1[[#This Row],[Date]],"yyyy")</f>
        <v>2021</v>
      </c>
      <c r="F1243" s="3" t="s">
        <v>8</v>
      </c>
      <c r="G1243" s="3">
        <v>1344</v>
      </c>
      <c r="I1243" s="3" t="s">
        <v>91</v>
      </c>
      <c r="J1243" s="3">
        <f>IFERROR(VLOOKUP(Table1[[#This Row],[FoamType]],$CB$1:$CC$25,2,FALSE),0)</f>
        <v>1</v>
      </c>
      <c r="K1243" s="3">
        <v>100</v>
      </c>
      <c r="L1243" s="3">
        <v>50</v>
      </c>
      <c r="M1243" s="3">
        <v>1</v>
      </c>
      <c r="Q1243" s="15">
        <v>15</v>
      </c>
      <c r="R1243" s="3">
        <v>400</v>
      </c>
      <c r="S1243" s="3">
        <v>1.1000000000000001</v>
      </c>
      <c r="T1243" s="3">
        <f t="shared" si="164"/>
        <v>2.2000000000000002</v>
      </c>
      <c r="U1243" s="4">
        <f t="shared" si="165"/>
        <v>2</v>
      </c>
      <c r="W1243" s="4">
        <v>15</v>
      </c>
      <c r="X1243" s="4">
        <f>IFERROR(   Table1[[#This Row],[البلوكات /م3]]+Table1[[#This Row],[البواقى
 المنصرفه
/م3]]-Table1[[#This Row],[البواقى
/م3]],0)</f>
        <v>41.58</v>
      </c>
      <c r="Y1243" s="21">
        <v>48</v>
      </c>
      <c r="Z1243" s="3">
        <v>8</v>
      </c>
      <c r="AA1243" s="12">
        <v>4.88</v>
      </c>
      <c r="AB1243" s="15">
        <v>15</v>
      </c>
      <c r="AC1243" s="20">
        <v>11.3</v>
      </c>
      <c r="AD1243" s="20">
        <f t="shared" si="172"/>
        <v>39.58</v>
      </c>
      <c r="AE1243" s="29">
        <f t="shared" si="173"/>
        <v>0.74848714069591527</v>
      </c>
      <c r="AG1243" s="5">
        <f>IFERROR((Table1[[#This Row],[عدد
البلوكات]]*0.12),"")</f>
        <v>0.96</v>
      </c>
      <c r="AH124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1243" s="59">
        <f>IFERROR(Table1[[#This Row],[Plan Hour]]/Table1[[#This Row],[ساعات
العمل
الفعلية]],0)</f>
        <v>0</v>
      </c>
      <c r="AK1243" s="1">
        <f>IFERROR((Table1[[#This Row],[الكمية 
الفعلية
/م3]]-Table1[[#This Row],[الكمية 
المنتجة
/م3
 ]]),"")</f>
        <v>0.20000000000000018</v>
      </c>
      <c r="AU1243" s="18"/>
      <c r="AV1243" s="18"/>
      <c r="AW1243" s="1"/>
      <c r="AX1243" s="1"/>
      <c r="AY1243" s="1"/>
      <c r="AZ1243" s="1"/>
      <c r="BA1243" s="1"/>
      <c r="BB1243" s="1" t="e">
        <f t="shared" si="169"/>
        <v>#DIV/0!</v>
      </c>
      <c r="BC1243" s="1"/>
      <c r="BD1243" s="1" t="e">
        <f t="shared" si="171"/>
        <v>#DIV/0!</v>
      </c>
      <c r="BE1243" s="1"/>
      <c r="BF1243" s="33">
        <f t="shared" si="170"/>
        <v>0</v>
      </c>
      <c r="BG1243" s="11" t="e">
        <f t="shared" ref="BG1243:BG1306" si="174">(BD1243*BE1243)/7.32</f>
        <v>#DIV/0!</v>
      </c>
      <c r="CB1243"/>
      <c r="CC1243"/>
      <c r="CD1243"/>
      <c r="CE1243" s="83"/>
      <c r="CF1243"/>
      <c r="CG1243"/>
      <c r="CH1243"/>
      <c r="CI1243"/>
      <c r="CJ1243"/>
      <c r="CK1243"/>
      <c r="CL1243"/>
      <c r="CM1243"/>
      <c r="CN1243"/>
      <c r="CO1243"/>
      <c r="CP1243"/>
    </row>
    <row r="1244" spans="1:94" ht="22.5" customHeight="1">
      <c r="A1244" s="22">
        <v>44276</v>
      </c>
      <c r="B1244" s="3" t="str">
        <f>TEXT(Table1[[#This Row],[Date]],"dddd")</f>
        <v>الأحد</v>
      </c>
      <c r="C1244" s="3">
        <f>WEEKNUM(Table1[[#This Row],[Date]],16)</f>
        <v>13</v>
      </c>
      <c r="D1244" s="3" t="str">
        <f>TEXT(Table1[[#This Row],[Date]],"mmmm")</f>
        <v>مارس</v>
      </c>
      <c r="E1244" s="3" t="str">
        <f>TEXT(Table1[[#This Row],[Date]],"yyyy")</f>
        <v>2021</v>
      </c>
      <c r="F1244" s="3" t="s">
        <v>8</v>
      </c>
      <c r="G1244" s="3">
        <v>1284</v>
      </c>
      <c r="I1244" s="3" t="s">
        <v>96</v>
      </c>
      <c r="J1244" s="3">
        <f>IFERROR(VLOOKUP(Table1[[#This Row],[FoamType]],$CB$1:$CC$25,2,FALSE),0)</f>
        <v>200</v>
      </c>
      <c r="K1244" s="3">
        <v>18</v>
      </c>
      <c r="L1244" s="3">
        <v>11</v>
      </c>
      <c r="M1244" s="3">
        <v>11</v>
      </c>
      <c r="Q1244" s="15">
        <v>12</v>
      </c>
      <c r="R1244" s="3">
        <v>800</v>
      </c>
      <c r="S1244" s="3">
        <v>11</v>
      </c>
      <c r="T1244" s="3">
        <f t="shared" si="164"/>
        <v>1.7423999999999999</v>
      </c>
      <c r="U1244" s="4">
        <f t="shared" si="165"/>
        <v>1.7423999999999999</v>
      </c>
      <c r="X1244" s="4">
        <f>IFERROR(   Table1[[#This Row],[البلوكات /م3]]+Table1[[#This Row],[البواقى
 المنصرفه
/م3]]-Table1[[#This Row],[البواقى
/م3]],0)</f>
        <v>1.04</v>
      </c>
      <c r="Y1244" s="21">
        <f t="shared" si="166"/>
        <v>0</v>
      </c>
      <c r="AA1244" s="12">
        <v>3.44</v>
      </c>
      <c r="AB1244" s="15">
        <v>12</v>
      </c>
      <c r="AC1244" s="20">
        <v>2.4</v>
      </c>
      <c r="AD1244" s="20">
        <f t="shared" si="172"/>
        <v>-0.70240000000000036</v>
      </c>
      <c r="AE1244" s="29">
        <f t="shared" si="173"/>
        <v>-0.20418604651162803</v>
      </c>
      <c r="AG1244" s="5">
        <f>IFERROR((Table1[[#This Row],[عدد
البلوكات]]*0.12),"")</f>
        <v>0</v>
      </c>
      <c r="AH124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244" s="59">
        <f>IFERROR(Table1[[#This Row],[Plan Hour]]/Table1[[#This Row],[ساعات
العمل
الفعلية]],0)</f>
        <v>0</v>
      </c>
      <c r="AK1244" s="1">
        <f>IFERROR((Table1[[#This Row],[الكمية 
الفعلية
/م3]]-Table1[[#This Row],[الكمية 
المنتجة
/م3
 ]]),"")</f>
        <v>0</v>
      </c>
      <c r="AU1244" s="18"/>
      <c r="AV1244" s="18"/>
      <c r="AW1244" s="1"/>
      <c r="AX1244" s="1"/>
      <c r="AY1244" s="1"/>
      <c r="AZ1244" s="1"/>
      <c r="BA1244" s="1"/>
      <c r="BB1244" s="1" t="e">
        <f t="shared" si="169"/>
        <v>#DIV/0!</v>
      </c>
      <c r="BC1244" s="1"/>
      <c r="BD1244" s="1" t="e">
        <f t="shared" si="171"/>
        <v>#DIV/0!</v>
      </c>
      <c r="BE1244" s="1"/>
      <c r="BF1244" s="33">
        <f t="shared" si="170"/>
        <v>0</v>
      </c>
      <c r="BG1244" s="11" t="e">
        <f t="shared" si="174"/>
        <v>#DIV/0!</v>
      </c>
      <c r="CB1244"/>
      <c r="CC1244"/>
      <c r="CD1244"/>
      <c r="CE1244" s="83"/>
      <c r="CF1244"/>
      <c r="CG1244"/>
      <c r="CH1244"/>
      <c r="CI1244"/>
      <c r="CJ1244"/>
      <c r="CK1244"/>
      <c r="CL1244"/>
      <c r="CM1244"/>
      <c r="CN1244"/>
      <c r="CO1244"/>
      <c r="CP1244"/>
    </row>
    <row r="1245" spans="1:94" ht="22.5" customHeight="1">
      <c r="A1245" s="22">
        <v>44276</v>
      </c>
      <c r="B1245" s="3" t="str">
        <f>TEXT(Table1[[#This Row],[Date]],"dddd")</f>
        <v>الأحد</v>
      </c>
      <c r="C1245" s="3">
        <f>WEEKNUM(Table1[[#This Row],[Date]],16)</f>
        <v>13</v>
      </c>
      <c r="D1245" s="3" t="str">
        <f>TEXT(Table1[[#This Row],[Date]],"mmmm")</f>
        <v>مارس</v>
      </c>
      <c r="E1245" s="3" t="str">
        <f>TEXT(Table1[[#This Row],[Date]],"yyyy")</f>
        <v>2021</v>
      </c>
      <c r="F1245" s="3" t="s">
        <v>8</v>
      </c>
      <c r="G1245" s="3">
        <v>1235</v>
      </c>
      <c r="I1245" s="3" t="s">
        <v>96</v>
      </c>
      <c r="J1245" s="3">
        <f>IFERROR(VLOOKUP(Table1[[#This Row],[FoamType]],$CB$1:$CC$25,2,FALSE),0)</f>
        <v>200</v>
      </c>
      <c r="K1245" s="3">
        <v>116</v>
      </c>
      <c r="L1245" s="3">
        <v>10</v>
      </c>
      <c r="M1245" s="3">
        <v>4</v>
      </c>
      <c r="Q1245" s="15">
        <v>20</v>
      </c>
      <c r="R1245" s="3">
        <v>400</v>
      </c>
      <c r="S1245" s="3">
        <v>4.0999999999999996</v>
      </c>
      <c r="T1245" s="3">
        <f t="shared" si="164"/>
        <v>1.9023999999999999</v>
      </c>
      <c r="U1245" s="4">
        <f t="shared" si="165"/>
        <v>1.8560000000000001</v>
      </c>
      <c r="X1245" s="4">
        <f>IFERROR(   Table1[[#This Row],[البلوكات /م3]]+Table1[[#This Row],[البواقى
 المنصرفه
/م3]]-Table1[[#This Row],[البواقى
/م3]],0)</f>
        <v>2.44</v>
      </c>
      <c r="Y1245" s="21">
        <f t="shared" si="166"/>
        <v>0</v>
      </c>
      <c r="AA1245" s="12">
        <v>2.44</v>
      </c>
      <c r="AB1245" s="15">
        <v>20</v>
      </c>
      <c r="AC1245" s="20">
        <v>0</v>
      </c>
      <c r="AD1245" s="20">
        <f t="shared" si="172"/>
        <v>0.58399999999999985</v>
      </c>
      <c r="AE1245" s="29">
        <f t="shared" si="173"/>
        <v>0.23934426229508191</v>
      </c>
      <c r="AG1245" s="5">
        <f>IFERROR((Table1[[#This Row],[عدد
البلوكات]]*0.12),"")</f>
        <v>0</v>
      </c>
      <c r="AH124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1245" s="59">
        <f>IFERROR(Table1[[#This Row],[Plan Hour]]/Table1[[#This Row],[ساعات
العمل
الفعلية]],0)</f>
        <v>0</v>
      </c>
      <c r="AK1245" s="1">
        <f>IFERROR((Table1[[#This Row],[الكمية 
الفعلية
/م3]]-Table1[[#This Row],[الكمية 
المنتجة
/م3
 ]]),"")</f>
        <v>4.6399999999999775E-2</v>
      </c>
      <c r="AU1245" s="18"/>
      <c r="AV1245" s="18"/>
      <c r="AW1245" s="1"/>
      <c r="AX1245" s="1"/>
      <c r="AY1245" s="1"/>
      <c r="AZ1245" s="1"/>
      <c r="BA1245" s="1"/>
      <c r="BB1245" s="1" t="e">
        <f t="shared" si="169"/>
        <v>#DIV/0!</v>
      </c>
      <c r="BC1245" s="1"/>
      <c r="BD1245" s="1" t="e">
        <f t="shared" si="171"/>
        <v>#DIV/0!</v>
      </c>
      <c r="BE1245" s="1"/>
      <c r="BF1245" s="33">
        <f t="shared" si="170"/>
        <v>0</v>
      </c>
      <c r="BG1245" s="11" t="e">
        <f t="shared" si="174"/>
        <v>#DIV/0!</v>
      </c>
      <c r="CB1245"/>
      <c r="CC1245"/>
      <c r="CD1245"/>
      <c r="CE1245" s="83"/>
      <c r="CF1245"/>
      <c r="CG1245"/>
      <c r="CH1245"/>
      <c r="CI1245"/>
      <c r="CJ1245"/>
      <c r="CK1245"/>
      <c r="CL1245"/>
      <c r="CM1245"/>
      <c r="CN1245"/>
      <c r="CO1245"/>
      <c r="CP1245"/>
    </row>
    <row r="1246" spans="1:94" ht="22.5" customHeight="1">
      <c r="A1246" s="22">
        <v>44276</v>
      </c>
      <c r="B1246" s="3" t="str">
        <f>TEXT(Table1[[#This Row],[Date]],"dddd")</f>
        <v>الأحد</v>
      </c>
      <c r="C1246" s="3">
        <f>WEEKNUM(Table1[[#This Row],[Date]],16)</f>
        <v>13</v>
      </c>
      <c r="D1246" s="3" t="str">
        <f>TEXT(Table1[[#This Row],[Date]],"mmmm")</f>
        <v>مارس</v>
      </c>
      <c r="E1246" s="3" t="str">
        <f>TEXT(Table1[[#This Row],[Date]],"yyyy")</f>
        <v>2021</v>
      </c>
      <c r="F1246" s="3" t="s">
        <v>8</v>
      </c>
      <c r="G1246" s="3">
        <v>1349</v>
      </c>
      <c r="I1246" s="3" t="s">
        <v>255</v>
      </c>
      <c r="J1246" s="3">
        <f>IFERROR(VLOOKUP(Table1[[#This Row],[FoamType]],$CB$1:$CC$25,2,FALSE),0)</f>
        <v>3.6</v>
      </c>
      <c r="K1246" s="3">
        <v>40</v>
      </c>
      <c r="L1246" s="3">
        <v>40</v>
      </c>
      <c r="M1246" s="3">
        <v>19</v>
      </c>
      <c r="Q1246" s="15">
        <v>10</v>
      </c>
      <c r="R1246" s="3">
        <v>500</v>
      </c>
      <c r="S1246" s="3">
        <v>19</v>
      </c>
      <c r="T1246" s="3">
        <f t="shared" si="164"/>
        <v>15.2</v>
      </c>
      <c r="U1246" s="4">
        <f t="shared" si="165"/>
        <v>15.2</v>
      </c>
      <c r="W1246" s="4">
        <v>10</v>
      </c>
      <c r="X1246" s="4">
        <f>IFERROR(   Table1[[#This Row],[البلوكات /م3]]+Table1[[#This Row],[البواقى
 المنصرفه
/م3]]-Table1[[#This Row],[البواقى
/م3]],0)</f>
        <v>34.69</v>
      </c>
      <c r="Y1246" s="21">
        <f t="shared" si="166"/>
        <v>29.28</v>
      </c>
      <c r="Z1246" s="3">
        <v>4</v>
      </c>
      <c r="AA1246" s="12">
        <v>6.69</v>
      </c>
      <c r="AB1246" s="15">
        <v>10</v>
      </c>
      <c r="AC1246" s="20">
        <v>1.28</v>
      </c>
      <c r="AD1246" s="20">
        <f t="shared" si="172"/>
        <v>19.489999999999998</v>
      </c>
      <c r="AE1246" s="29">
        <f t="shared" si="173"/>
        <v>0.54184042257436749</v>
      </c>
      <c r="AG1246" s="5">
        <f>IFERROR((Table1[[#This Row],[عدد
البلوكات]]*0.12),"")</f>
        <v>0.48</v>
      </c>
      <c r="AH124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4.2222222222222223</v>
      </c>
      <c r="AJ1246" s="59">
        <f>IFERROR(Table1[[#This Row],[Plan Hour]]/Table1[[#This Row],[ساعات
العمل
الفعلية]],0)</f>
        <v>0</v>
      </c>
      <c r="AK1246" s="1">
        <f>IFERROR((Table1[[#This Row],[الكمية 
الفعلية
/م3]]-Table1[[#This Row],[الكمية 
المنتجة
/م3
 ]]),"")</f>
        <v>0</v>
      </c>
      <c r="AU1246" s="18"/>
      <c r="AV1246" s="18"/>
      <c r="AW1246" s="1"/>
      <c r="AX1246" s="1"/>
      <c r="AY1246" s="1"/>
      <c r="AZ1246" s="1"/>
      <c r="BA1246" s="1"/>
      <c r="BB1246" s="1" t="e">
        <f t="shared" si="169"/>
        <v>#DIV/0!</v>
      </c>
      <c r="BC1246" s="1"/>
      <c r="BD1246" s="1" t="e">
        <f t="shared" si="171"/>
        <v>#DIV/0!</v>
      </c>
      <c r="BE1246" s="1"/>
      <c r="BF1246" s="33">
        <f t="shared" si="170"/>
        <v>0</v>
      </c>
      <c r="BG1246" s="11" t="e">
        <f t="shared" si="174"/>
        <v>#DIV/0!</v>
      </c>
      <c r="CB1246"/>
      <c r="CC1246"/>
      <c r="CD1246"/>
      <c r="CE1246" s="83"/>
      <c r="CF1246"/>
      <c r="CG1246"/>
      <c r="CH1246"/>
      <c r="CI1246"/>
      <c r="CJ1246"/>
      <c r="CK1246"/>
      <c r="CL1246"/>
      <c r="CM1246"/>
      <c r="CN1246"/>
      <c r="CO1246"/>
      <c r="CP1246"/>
    </row>
    <row r="1247" spans="1:94" ht="22.5" customHeight="1">
      <c r="A1247" s="22">
        <v>44276</v>
      </c>
      <c r="B1247" s="3" t="str">
        <f>TEXT(Table1[[#This Row],[Date]],"dddd")</f>
        <v>الأحد</v>
      </c>
      <c r="C1247" s="3">
        <f>WEEKNUM(Table1[[#This Row],[Date]],16)</f>
        <v>13</v>
      </c>
      <c r="D1247" s="3" t="str">
        <f>TEXT(Table1[[#This Row],[Date]],"mmmm")</f>
        <v>مارس</v>
      </c>
      <c r="E1247" s="3" t="str">
        <f>TEXT(Table1[[#This Row],[Date]],"yyyy")</f>
        <v>2021</v>
      </c>
      <c r="F1247" s="3" t="s">
        <v>8</v>
      </c>
      <c r="G1247" s="3">
        <v>1349</v>
      </c>
      <c r="I1247" s="3" t="s">
        <v>255</v>
      </c>
      <c r="J1247" s="3">
        <f>IFERROR(VLOOKUP(Table1[[#This Row],[FoamType]],$CB$1:$CC$25,2,FALSE),0)</f>
        <v>3.6</v>
      </c>
      <c r="K1247" s="3">
        <v>40</v>
      </c>
      <c r="L1247" s="3">
        <v>20</v>
      </c>
      <c r="M1247" s="3">
        <v>19</v>
      </c>
      <c r="Q1247" s="15">
        <v>10</v>
      </c>
      <c r="R1247" s="3">
        <v>63</v>
      </c>
      <c r="S1247" s="3">
        <v>19</v>
      </c>
      <c r="T1247" s="3">
        <f t="shared" si="164"/>
        <v>0.95760000000000001</v>
      </c>
      <c r="U1247" s="4">
        <f t="shared" si="165"/>
        <v>0.95760000000000001</v>
      </c>
      <c r="X1247" s="4">
        <f>IFERROR(   Table1[[#This Row],[البلوكات /م3]]+Table1[[#This Row],[البواقى
 المنصرفه
/م3]]-Table1[[#This Row],[البواقى
/م3]],0)</f>
        <v>0</v>
      </c>
      <c r="Y1247" s="21">
        <f t="shared" si="166"/>
        <v>0</v>
      </c>
      <c r="AB1247" s="15"/>
      <c r="AD1247" s="20">
        <f t="shared" si="172"/>
        <v>-0.95760000000000001</v>
      </c>
      <c r="AE1247" s="29" t="e">
        <f t="shared" si="173"/>
        <v>#DIV/0!</v>
      </c>
      <c r="AG1247" s="5">
        <f>IFERROR((Table1[[#This Row],[عدد
البلوكات]]*0.12),"")</f>
        <v>0</v>
      </c>
      <c r="AH124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0.26600000000000001</v>
      </c>
      <c r="AJ1247" s="59">
        <f>IFERROR(Table1[[#This Row],[Plan Hour]]/Table1[[#This Row],[ساعات
العمل
الفعلية]],0)</f>
        <v>0</v>
      </c>
      <c r="AK1247" s="1">
        <f>IFERROR((Table1[[#This Row],[الكمية 
الفعلية
/م3]]-Table1[[#This Row],[الكمية 
المنتجة
/م3
 ]]),"")</f>
        <v>0</v>
      </c>
      <c r="AU1247" s="18"/>
      <c r="AV1247" s="18"/>
      <c r="AW1247" s="1"/>
      <c r="AX1247" s="1"/>
      <c r="AY1247" s="1"/>
      <c r="AZ1247" s="1"/>
      <c r="BA1247" s="1"/>
      <c r="BB1247" s="1" t="e">
        <f t="shared" si="169"/>
        <v>#DIV/0!</v>
      </c>
      <c r="BC1247" s="1"/>
      <c r="BD1247" s="1" t="e">
        <f t="shared" si="171"/>
        <v>#DIV/0!</v>
      </c>
      <c r="BE1247" s="1"/>
      <c r="BF1247" s="33">
        <f t="shared" si="170"/>
        <v>0</v>
      </c>
      <c r="BG1247" s="11" t="e">
        <f t="shared" si="174"/>
        <v>#DIV/0!</v>
      </c>
      <c r="CB1247"/>
      <c r="CC1247"/>
      <c r="CD1247"/>
      <c r="CE1247" s="83"/>
      <c r="CF1247"/>
      <c r="CG1247"/>
      <c r="CH1247"/>
      <c r="CI1247"/>
      <c r="CJ1247"/>
      <c r="CK1247"/>
      <c r="CL1247"/>
      <c r="CM1247"/>
      <c r="CN1247"/>
      <c r="CO1247"/>
      <c r="CP1247"/>
    </row>
    <row r="1248" spans="1:94" ht="22.5" customHeight="1">
      <c r="A1248" s="22">
        <v>44276</v>
      </c>
      <c r="B1248" s="3" t="str">
        <f>TEXT(Table1[[#This Row],[Date]],"dddd")</f>
        <v>الأحد</v>
      </c>
      <c r="C1248" s="3">
        <f>WEEKNUM(Table1[[#This Row],[Date]],16)</f>
        <v>13</v>
      </c>
      <c r="D1248" s="3" t="str">
        <f>TEXT(Table1[[#This Row],[Date]],"mmmm")</f>
        <v>مارس</v>
      </c>
      <c r="E1248" s="3" t="str">
        <f>TEXT(Table1[[#This Row],[Date]],"yyyy")</f>
        <v>2021</v>
      </c>
      <c r="F1248" s="3" t="s">
        <v>8</v>
      </c>
      <c r="G1248" s="3">
        <v>1288</v>
      </c>
      <c r="I1248" s="3" t="s">
        <v>255</v>
      </c>
      <c r="J1248" s="3">
        <f>IFERROR(VLOOKUP(Table1[[#This Row],[FoamType]],$CB$1:$CC$25,2,FALSE),0)</f>
        <v>3.6</v>
      </c>
      <c r="K1248" s="3">
        <v>40</v>
      </c>
      <c r="L1248" s="3">
        <v>40</v>
      </c>
      <c r="M1248" s="3">
        <v>34</v>
      </c>
      <c r="Q1248" s="15">
        <v>15</v>
      </c>
      <c r="R1248" s="3">
        <v>650</v>
      </c>
      <c r="S1248" s="3">
        <v>34</v>
      </c>
      <c r="T1248" s="3">
        <f t="shared" si="164"/>
        <v>35.36</v>
      </c>
      <c r="U1248" s="4">
        <f t="shared" si="165"/>
        <v>35.36</v>
      </c>
      <c r="X1248" s="4">
        <f>IFERROR(   Table1[[#This Row],[البلوكات /م3]]+Table1[[#This Row],[البواقى
 المنصرفه
/م3]]-Table1[[#This Row],[البواقى
/م3]],0)</f>
        <v>0</v>
      </c>
      <c r="Y1248" s="21">
        <f t="shared" si="166"/>
        <v>0</v>
      </c>
      <c r="AB1248" s="15"/>
      <c r="AD1248" s="20">
        <f t="shared" si="172"/>
        <v>-35.36</v>
      </c>
      <c r="AE1248" s="29" t="e">
        <f t="shared" si="173"/>
        <v>#DIV/0!</v>
      </c>
      <c r="AG1248" s="5">
        <f>IFERROR((Table1[[#This Row],[عدد
البلوكات]]*0.12),"")</f>
        <v>0</v>
      </c>
      <c r="AH124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9.8222222222222211</v>
      </c>
      <c r="AJ1248" s="59">
        <f>IFERROR(Table1[[#This Row],[Plan Hour]]/Table1[[#This Row],[ساعات
العمل
الفعلية]],0)</f>
        <v>0</v>
      </c>
      <c r="AK1248" s="1">
        <f>IFERROR((Table1[[#This Row],[الكمية 
الفعلية
/م3]]-Table1[[#This Row],[الكمية 
المنتجة
/م3
 ]]),"")</f>
        <v>0</v>
      </c>
      <c r="AU1248" s="18"/>
      <c r="AV1248" s="18"/>
      <c r="AW1248" s="1"/>
      <c r="AX1248" s="1"/>
      <c r="AY1248" s="1"/>
      <c r="AZ1248" s="1"/>
      <c r="BA1248" s="1"/>
      <c r="BB1248" s="1" t="e">
        <f t="shared" si="169"/>
        <v>#DIV/0!</v>
      </c>
      <c r="BC1248" s="1"/>
      <c r="BD1248" s="1" t="e">
        <f t="shared" si="171"/>
        <v>#DIV/0!</v>
      </c>
      <c r="BE1248" s="1"/>
      <c r="BF1248" s="33">
        <f t="shared" si="170"/>
        <v>0</v>
      </c>
      <c r="BG1248" s="11" t="e">
        <f t="shared" si="174"/>
        <v>#DIV/0!</v>
      </c>
      <c r="CB1248"/>
      <c r="CC1248"/>
      <c r="CD1248"/>
      <c r="CE1248" s="83"/>
      <c r="CF1248"/>
      <c r="CG1248"/>
      <c r="CH1248"/>
      <c r="CI1248"/>
      <c r="CJ1248"/>
      <c r="CK1248"/>
      <c r="CL1248"/>
      <c r="CM1248"/>
      <c r="CN1248"/>
      <c r="CO1248"/>
      <c r="CP1248"/>
    </row>
    <row r="1249" spans="1:94" ht="22.5" customHeight="1">
      <c r="A1249" s="22">
        <v>44276</v>
      </c>
      <c r="B1249" s="3" t="str">
        <f>TEXT(Table1[[#This Row],[Date]],"dddd")</f>
        <v>الأحد</v>
      </c>
      <c r="C1249" s="3">
        <f>WEEKNUM(Table1[[#This Row],[Date]],16)</f>
        <v>13</v>
      </c>
      <c r="D1249" s="3" t="str">
        <f>TEXT(Table1[[#This Row],[Date]],"mmmm")</f>
        <v>مارس</v>
      </c>
      <c r="E1249" s="3" t="str">
        <f>TEXT(Table1[[#This Row],[Date]],"yyyy")</f>
        <v>2021</v>
      </c>
      <c r="F1249" s="3" t="s">
        <v>8</v>
      </c>
      <c r="G1249" s="3">
        <v>1037</v>
      </c>
      <c r="I1249" s="3" t="s">
        <v>255</v>
      </c>
      <c r="J1249" s="3">
        <f>IFERROR(VLOOKUP(Table1[[#This Row],[FoamType]],$CB$1:$CC$25,2,FALSE),0)</f>
        <v>3.6</v>
      </c>
      <c r="K1249" s="3">
        <v>40</v>
      </c>
      <c r="L1249" s="3">
        <v>30</v>
      </c>
      <c r="M1249" s="3">
        <v>25</v>
      </c>
      <c r="Q1249" s="15">
        <v>35</v>
      </c>
      <c r="R1249" s="3">
        <v>23</v>
      </c>
      <c r="S1249" s="3">
        <v>25</v>
      </c>
      <c r="T1249" s="3">
        <f t="shared" si="164"/>
        <v>0.69</v>
      </c>
      <c r="U1249" s="4">
        <f t="shared" si="165"/>
        <v>0.69</v>
      </c>
      <c r="X1249" s="4">
        <f>IFERROR(   Table1[[#This Row],[البلوكات /م3]]+Table1[[#This Row],[البواقى
 المنصرفه
/م3]]-Table1[[#This Row],[البواقى
/م3]],0)</f>
        <v>0.73</v>
      </c>
      <c r="Y1249" s="21">
        <f t="shared" si="166"/>
        <v>0</v>
      </c>
      <c r="AA1249" s="12">
        <v>0.73</v>
      </c>
      <c r="AB1249" s="15"/>
      <c r="AD1249" s="20">
        <f t="shared" si="172"/>
        <v>4.0000000000000036E-2</v>
      </c>
      <c r="AE1249" s="29">
        <f t="shared" si="173"/>
        <v>5.4794520547945258E-2</v>
      </c>
      <c r="AG1249" s="5">
        <f>IFERROR((Table1[[#This Row],[عدد
البلوكات]]*0.12),"")</f>
        <v>0</v>
      </c>
      <c r="AH124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0.19166666666666665</v>
      </c>
      <c r="AJ1249" s="59">
        <f>IFERROR(Table1[[#This Row],[Plan Hour]]/Table1[[#This Row],[ساعات
العمل
الفعلية]],0)</f>
        <v>0</v>
      </c>
      <c r="AK1249" s="1">
        <f>IFERROR((Table1[[#This Row],[الكمية 
الفعلية
/م3]]-Table1[[#This Row],[الكمية 
المنتجة
/م3
 ]]),"")</f>
        <v>0</v>
      </c>
      <c r="AU1249" s="18"/>
      <c r="AV1249" s="18"/>
      <c r="AW1249" s="1"/>
      <c r="AX1249" s="1"/>
      <c r="AY1249" s="1"/>
      <c r="AZ1249" s="1"/>
      <c r="BA1249" s="1"/>
      <c r="BB1249" s="1" t="e">
        <f t="shared" si="169"/>
        <v>#DIV/0!</v>
      </c>
      <c r="BC1249" s="1"/>
      <c r="BD1249" s="1" t="e">
        <f t="shared" si="171"/>
        <v>#DIV/0!</v>
      </c>
      <c r="BE1249" s="1"/>
      <c r="BF1249" s="33">
        <f t="shared" si="170"/>
        <v>0</v>
      </c>
      <c r="BG1249" s="11" t="e">
        <f t="shared" si="174"/>
        <v>#DIV/0!</v>
      </c>
      <c r="CB1249"/>
      <c r="CC1249"/>
      <c r="CD1249"/>
      <c r="CE1249" s="83"/>
      <c r="CF1249"/>
      <c r="CG1249"/>
      <c r="CH1249"/>
      <c r="CI1249"/>
      <c r="CJ1249"/>
      <c r="CK1249"/>
      <c r="CL1249"/>
      <c r="CM1249"/>
      <c r="CN1249"/>
      <c r="CO1249"/>
      <c r="CP1249"/>
    </row>
    <row r="1250" spans="1:94" ht="22.5" customHeight="1">
      <c r="A1250" s="22">
        <v>44276</v>
      </c>
      <c r="B1250" s="3" t="str">
        <f>TEXT(Table1[[#This Row],[Date]],"dddd")</f>
        <v>الأحد</v>
      </c>
      <c r="C1250" s="3">
        <f>WEEKNUM(Table1[[#This Row],[Date]],16)</f>
        <v>13</v>
      </c>
      <c r="D1250" s="3" t="str">
        <f>TEXT(Table1[[#This Row],[Date]],"mmmm")</f>
        <v>مارس</v>
      </c>
      <c r="E1250" s="3" t="str">
        <f>TEXT(Table1[[#This Row],[Date]],"yyyy")</f>
        <v>2021</v>
      </c>
      <c r="F1250" s="3" t="s">
        <v>8</v>
      </c>
      <c r="G1250" s="3">
        <v>1228</v>
      </c>
      <c r="I1250" s="3" t="s">
        <v>92</v>
      </c>
      <c r="J1250" s="3">
        <f>IFERROR(VLOOKUP(Table1[[#This Row],[FoamType]],$CB$1:$CC$25,2,FALSE),0)</f>
        <v>0.6</v>
      </c>
      <c r="K1250" s="3">
        <v>56</v>
      </c>
      <c r="L1250" s="3">
        <v>38</v>
      </c>
      <c r="M1250" s="3">
        <v>3</v>
      </c>
      <c r="Q1250" s="15">
        <v>8</v>
      </c>
      <c r="R1250" s="3">
        <v>600</v>
      </c>
      <c r="S1250" s="3">
        <v>3.2</v>
      </c>
      <c r="T1250" s="3">
        <f t="shared" si="164"/>
        <v>4.0857599999999996</v>
      </c>
      <c r="U1250" s="4">
        <f t="shared" si="165"/>
        <v>3.8304</v>
      </c>
      <c r="X1250" s="4">
        <f>IFERROR(   Table1[[#This Row],[البلوكات /م3]]+Table1[[#This Row],[البواقى
 المنصرفه
/م3]]-Table1[[#This Row],[البواقى
/م3]],0)</f>
        <v>0</v>
      </c>
      <c r="Y1250" s="21">
        <f t="shared" si="166"/>
        <v>0</v>
      </c>
      <c r="AB1250" s="15"/>
      <c r="AD1250" s="20">
        <f t="shared" si="172"/>
        <v>-3.8304</v>
      </c>
      <c r="AE1250" s="29" t="e">
        <f t="shared" si="173"/>
        <v>#DIV/0!</v>
      </c>
      <c r="AG1250" s="5">
        <f>IFERROR((Table1[[#This Row],[عدد
البلوكات]]*0.12),"")</f>
        <v>0</v>
      </c>
      <c r="AH125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6.3840000000000003</v>
      </c>
      <c r="AJ1250" s="59">
        <f>IFERROR(Table1[[#This Row],[Plan Hour]]/Table1[[#This Row],[ساعات
العمل
الفعلية]],0)</f>
        <v>0</v>
      </c>
      <c r="AK1250" s="1">
        <f>IFERROR((Table1[[#This Row],[الكمية 
الفعلية
/م3]]-Table1[[#This Row],[الكمية 
المنتجة
/م3
 ]]),"")</f>
        <v>0.25535999999999959</v>
      </c>
      <c r="AU1250" s="18"/>
      <c r="AV1250" s="18"/>
      <c r="AW1250" s="1"/>
      <c r="AX1250" s="1"/>
      <c r="AY1250" s="1"/>
      <c r="AZ1250" s="1"/>
      <c r="BA1250" s="1"/>
      <c r="BB1250" s="1" t="e">
        <f t="shared" si="169"/>
        <v>#DIV/0!</v>
      </c>
      <c r="BC1250" s="1"/>
      <c r="BD1250" s="1" t="e">
        <f t="shared" si="171"/>
        <v>#DIV/0!</v>
      </c>
      <c r="BE1250" s="1"/>
      <c r="BF1250" s="33">
        <f t="shared" si="170"/>
        <v>0</v>
      </c>
      <c r="BG1250" s="11" t="e">
        <f t="shared" si="174"/>
        <v>#DIV/0!</v>
      </c>
      <c r="CB1250"/>
      <c r="CC1250"/>
      <c r="CD1250"/>
      <c r="CE1250" s="83"/>
      <c r="CF1250"/>
      <c r="CG1250"/>
      <c r="CH1250"/>
      <c r="CI1250"/>
      <c r="CJ1250"/>
      <c r="CK1250"/>
      <c r="CL1250"/>
      <c r="CM1250"/>
      <c r="CN1250"/>
      <c r="CO1250"/>
      <c r="CP1250"/>
    </row>
    <row r="1251" spans="1:94" ht="22.5" customHeight="1">
      <c r="A1251" s="22">
        <v>44276</v>
      </c>
      <c r="B1251" s="3" t="str">
        <f>TEXT(Table1[[#This Row],[Date]],"dddd")</f>
        <v>الأحد</v>
      </c>
      <c r="C1251" s="3">
        <f>WEEKNUM(Table1[[#This Row],[Date]],16)</f>
        <v>13</v>
      </c>
      <c r="D1251" s="3" t="str">
        <f>TEXT(Table1[[#This Row],[Date]],"mmmm")</f>
        <v>مارس</v>
      </c>
      <c r="E1251" s="3" t="str">
        <f>TEXT(Table1[[#This Row],[Date]],"yyyy")</f>
        <v>2021</v>
      </c>
      <c r="F1251" s="3" t="s">
        <v>8</v>
      </c>
      <c r="G1251" s="3">
        <v>1324</v>
      </c>
      <c r="I1251" s="3" t="s">
        <v>92</v>
      </c>
      <c r="J1251" s="3">
        <f>IFERROR(VLOOKUP(Table1[[#This Row],[FoamType]],$CB$1:$CC$25,2,FALSE),0)</f>
        <v>0.6</v>
      </c>
      <c r="K1251" s="3">
        <v>30</v>
      </c>
      <c r="L1251" s="3">
        <v>30</v>
      </c>
      <c r="M1251" s="3">
        <v>4</v>
      </c>
      <c r="Q1251" s="15">
        <v>8</v>
      </c>
      <c r="R1251" s="3">
        <v>3000</v>
      </c>
      <c r="S1251" s="3">
        <v>4.2</v>
      </c>
      <c r="T1251" s="3">
        <f t="shared" si="164"/>
        <v>11.34</v>
      </c>
      <c r="U1251" s="4">
        <f t="shared" si="165"/>
        <v>10.8</v>
      </c>
      <c r="X1251" s="4">
        <f>IFERROR(   Table1[[#This Row],[البلوكات /م3]]+Table1[[#This Row],[البواقى
 المنصرفه
/م3]]-Table1[[#This Row],[البواقى
/م3]],0)</f>
        <v>0</v>
      </c>
      <c r="Y1251" s="21">
        <f t="shared" si="166"/>
        <v>0</v>
      </c>
      <c r="AB1251" s="15"/>
      <c r="AD1251" s="20">
        <f t="shared" si="172"/>
        <v>-10.8</v>
      </c>
      <c r="AE1251" s="29" t="e">
        <f t="shared" si="173"/>
        <v>#DIV/0!</v>
      </c>
      <c r="AG1251" s="5">
        <f>IFERROR((Table1[[#This Row],[عدد
البلوكات]]*0.12),"")</f>
        <v>0</v>
      </c>
      <c r="AH125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18.000000000000004</v>
      </c>
      <c r="AJ1251" s="59">
        <f>IFERROR(Table1[[#This Row],[Plan Hour]]/Table1[[#This Row],[ساعات
العمل
الفعلية]],0)</f>
        <v>0</v>
      </c>
      <c r="AK1251" s="1">
        <f>IFERROR((Table1[[#This Row],[الكمية 
الفعلية
/م3]]-Table1[[#This Row],[الكمية 
المنتجة
/م3
 ]]),"")</f>
        <v>0.53999999999999915</v>
      </c>
      <c r="AU1251" s="18"/>
      <c r="AV1251" s="18"/>
      <c r="AW1251" s="1"/>
      <c r="AX1251" s="1"/>
      <c r="AY1251" s="1"/>
      <c r="AZ1251" s="1"/>
      <c r="BA1251" s="1"/>
      <c r="BB1251" s="1" t="e">
        <f t="shared" si="169"/>
        <v>#DIV/0!</v>
      </c>
      <c r="BC1251" s="1"/>
      <c r="BD1251" s="1" t="e">
        <f t="shared" si="171"/>
        <v>#DIV/0!</v>
      </c>
      <c r="BE1251" s="1"/>
      <c r="BF1251" s="33">
        <f t="shared" si="170"/>
        <v>0</v>
      </c>
      <c r="BG1251" s="11" t="e">
        <f t="shared" si="174"/>
        <v>#DIV/0!</v>
      </c>
      <c r="CB1251"/>
      <c r="CC1251"/>
      <c r="CD1251"/>
      <c r="CE1251" s="83"/>
      <c r="CF1251"/>
      <c r="CG1251"/>
      <c r="CH1251"/>
      <c r="CI1251"/>
      <c r="CJ1251"/>
      <c r="CK1251"/>
      <c r="CL1251"/>
      <c r="CM1251"/>
      <c r="CN1251"/>
      <c r="CO1251"/>
      <c r="CP1251"/>
    </row>
    <row r="1252" spans="1:94" ht="22.5" customHeight="1">
      <c r="A1252" s="22">
        <v>44276</v>
      </c>
      <c r="B1252" s="3" t="str">
        <f>TEXT(Table1[[#This Row],[Date]],"dddd")</f>
        <v>الأحد</v>
      </c>
      <c r="C1252" s="3">
        <f>WEEKNUM(Table1[[#This Row],[Date]],16)</f>
        <v>13</v>
      </c>
      <c r="D1252" s="3" t="str">
        <f>TEXT(Table1[[#This Row],[Date]],"mmmm")</f>
        <v>مارس</v>
      </c>
      <c r="E1252" s="3" t="str">
        <f>TEXT(Table1[[#This Row],[Date]],"yyyy")</f>
        <v>2021</v>
      </c>
      <c r="F1252" s="3" t="s">
        <v>8</v>
      </c>
      <c r="G1252" s="3">
        <v>1323</v>
      </c>
      <c r="I1252" s="3" t="s">
        <v>92</v>
      </c>
      <c r="J1252" s="3">
        <f>IFERROR(VLOOKUP(Table1[[#This Row],[FoamType]],$CB$1:$CC$25,2,FALSE),0)</f>
        <v>0.6</v>
      </c>
      <c r="K1252" s="3">
        <v>10</v>
      </c>
      <c r="L1252" s="3">
        <v>8</v>
      </c>
      <c r="M1252" s="3">
        <v>5</v>
      </c>
      <c r="Q1252" s="15">
        <v>22</v>
      </c>
      <c r="S1252" s="3">
        <v>5.0999999999999996</v>
      </c>
      <c r="T1252" s="3">
        <v>3.7</v>
      </c>
      <c r="U1252" s="4">
        <v>3.5</v>
      </c>
      <c r="X1252" s="4">
        <f>IFERROR(   Table1[[#This Row],[البلوكات /م3]]+Table1[[#This Row],[البواقى
 المنصرفه
/م3]]-Table1[[#This Row],[البواقى
/م3]],0)</f>
        <v>3.5</v>
      </c>
      <c r="Y1252" s="21">
        <f t="shared" si="166"/>
        <v>0</v>
      </c>
      <c r="AA1252" s="12">
        <v>3.5</v>
      </c>
      <c r="AB1252" s="15">
        <v>22</v>
      </c>
      <c r="AD1252" s="20">
        <f t="shared" si="172"/>
        <v>0</v>
      </c>
      <c r="AE1252" s="29">
        <f t="shared" si="173"/>
        <v>0</v>
      </c>
      <c r="AG1252" s="5">
        <f>IFERROR((Table1[[#This Row],[عدد
البلوكات]]*0.12),"")</f>
        <v>0</v>
      </c>
      <c r="AH125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5.8333333333333339</v>
      </c>
      <c r="AJ1252" s="59">
        <f>IFERROR(Table1[[#This Row],[Plan Hour]]/Table1[[#This Row],[ساعات
العمل
الفعلية]],0)</f>
        <v>0</v>
      </c>
      <c r="AK1252" s="1">
        <f>IFERROR((Table1[[#This Row],[الكمية 
الفعلية
/م3]]-Table1[[#This Row],[الكمية 
المنتجة
/م3
 ]]),"")</f>
        <v>0.20000000000000018</v>
      </c>
      <c r="AU1252" s="18"/>
      <c r="AV1252" s="18"/>
      <c r="AW1252" s="1"/>
      <c r="AX1252" s="1"/>
      <c r="AY1252" s="1"/>
      <c r="AZ1252" s="1"/>
      <c r="BA1252" s="1"/>
      <c r="BB1252" s="1" t="e">
        <f t="shared" si="169"/>
        <v>#DIV/0!</v>
      </c>
      <c r="BC1252" s="1"/>
      <c r="BD1252" s="1" t="e">
        <f t="shared" si="171"/>
        <v>#DIV/0!</v>
      </c>
      <c r="BE1252" s="1"/>
      <c r="BF1252" s="33">
        <f t="shared" si="170"/>
        <v>0</v>
      </c>
      <c r="BG1252" s="11" t="e">
        <f t="shared" si="174"/>
        <v>#DIV/0!</v>
      </c>
      <c r="CB1252"/>
      <c r="CC1252"/>
      <c r="CD1252"/>
      <c r="CE1252" s="83"/>
      <c r="CF1252"/>
      <c r="CG1252"/>
      <c r="CH1252"/>
      <c r="CI1252"/>
      <c r="CJ1252"/>
      <c r="CK1252"/>
      <c r="CL1252"/>
      <c r="CM1252"/>
      <c r="CN1252"/>
      <c r="CO1252"/>
      <c r="CP1252"/>
    </row>
    <row r="1253" spans="1:94" ht="22.5" customHeight="1">
      <c r="A1253" s="22">
        <v>44276</v>
      </c>
      <c r="B1253" s="3" t="str">
        <f>TEXT(Table1[[#This Row],[Date]],"dddd")</f>
        <v>الأحد</v>
      </c>
      <c r="C1253" s="3">
        <f>WEEKNUM(Table1[[#This Row],[Date]],16)</f>
        <v>13</v>
      </c>
      <c r="D1253" s="3" t="str">
        <f>TEXT(Table1[[#This Row],[Date]],"mmmm")</f>
        <v>مارس</v>
      </c>
      <c r="E1253" s="3" t="str">
        <f>TEXT(Table1[[#This Row],[Date]],"yyyy")</f>
        <v>2021</v>
      </c>
      <c r="F1253" s="3" t="s">
        <v>8</v>
      </c>
      <c r="G1253" s="3">
        <v>1343</v>
      </c>
      <c r="I1253" s="3" t="s">
        <v>92</v>
      </c>
      <c r="J1253" s="3">
        <f>IFERROR(VLOOKUP(Table1[[#This Row],[FoamType]],$CB$1:$CC$25,2,FALSE),0)</f>
        <v>0.6</v>
      </c>
      <c r="K1253" s="3">
        <v>100</v>
      </c>
      <c r="L1253" s="3">
        <v>60</v>
      </c>
      <c r="M1253" s="3">
        <v>5</v>
      </c>
      <c r="Q1253" s="15">
        <v>17</v>
      </c>
      <c r="S1253" s="3">
        <v>5.0999999999999996</v>
      </c>
      <c r="T1253" s="3">
        <v>2.1</v>
      </c>
      <c r="U1253" s="4">
        <v>2</v>
      </c>
      <c r="X1253" s="4">
        <f>IFERROR(   Table1[[#This Row],[البلوكات /م3]]+Table1[[#This Row],[البواقى
 المنصرفه
/م3]]-Table1[[#This Row],[البواقى
/م3]],0)</f>
        <v>9.15</v>
      </c>
      <c r="Y1253" s="21">
        <f t="shared" si="166"/>
        <v>0</v>
      </c>
      <c r="AA1253" s="12">
        <v>10.6</v>
      </c>
      <c r="AB1253" s="15">
        <v>25</v>
      </c>
      <c r="AC1253" s="20">
        <v>1.45</v>
      </c>
      <c r="AD1253" s="20">
        <f t="shared" si="172"/>
        <v>7.1499999999999995</v>
      </c>
      <c r="AE1253" s="29">
        <f t="shared" si="173"/>
        <v>0.67452830188679247</v>
      </c>
      <c r="AG1253" s="5">
        <f>IFERROR((Table1[[#This Row],[عدد
البلوكات]]*0.12),"")</f>
        <v>0</v>
      </c>
      <c r="AH125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3.3333333333333335</v>
      </c>
      <c r="AJ1253" s="59">
        <f>IFERROR(Table1[[#This Row],[Plan Hour]]/Table1[[#This Row],[ساعات
العمل
الفعلية]],0)</f>
        <v>0</v>
      </c>
      <c r="AK1253" s="1">
        <f>IFERROR((Table1[[#This Row],[الكمية 
الفعلية
/م3]]-Table1[[#This Row],[الكمية 
المنتجة
/م3
 ]]),"")</f>
        <v>0.10000000000000009</v>
      </c>
      <c r="AU1253" s="18"/>
      <c r="AV1253" s="18"/>
      <c r="AW1253" s="1"/>
      <c r="AX1253" s="1"/>
      <c r="AY1253" s="1"/>
      <c r="AZ1253" s="1"/>
      <c r="BA1253" s="1"/>
      <c r="BB1253" s="1" t="e">
        <f t="shared" si="169"/>
        <v>#DIV/0!</v>
      </c>
      <c r="BC1253" s="1"/>
      <c r="BD1253" s="1" t="e">
        <f t="shared" si="171"/>
        <v>#DIV/0!</v>
      </c>
      <c r="BE1253" s="1"/>
      <c r="BF1253" s="33">
        <f t="shared" si="170"/>
        <v>0</v>
      </c>
      <c r="BG1253" s="11" t="e">
        <f t="shared" si="174"/>
        <v>#DIV/0!</v>
      </c>
      <c r="CB1253"/>
      <c r="CC1253"/>
      <c r="CD1253"/>
      <c r="CE1253" s="83"/>
      <c r="CF1253"/>
      <c r="CG1253"/>
      <c r="CH1253"/>
      <c r="CI1253"/>
      <c r="CJ1253"/>
      <c r="CK1253"/>
      <c r="CL1253"/>
      <c r="CM1253"/>
      <c r="CN1253"/>
      <c r="CO1253"/>
      <c r="CP1253"/>
    </row>
    <row r="1254" spans="1:94" ht="22.5" customHeight="1">
      <c r="A1254" s="22">
        <v>44277</v>
      </c>
      <c r="B1254" s="9" t="str">
        <f>TEXT(Table1[[#This Row],[Date]],"dddd")</f>
        <v>الإثنين</v>
      </c>
      <c r="C1254" s="9">
        <f>WEEKNUM(Table1[[#This Row],[Date]],16)</f>
        <v>13</v>
      </c>
      <c r="D1254" s="9" t="str">
        <f>TEXT(Table1[[#This Row],[Date]],"mmmm")</f>
        <v>مارس</v>
      </c>
      <c r="E1254" s="9" t="str">
        <f>TEXT(Table1[[#This Row],[Date]],"yyyy")</f>
        <v>2021</v>
      </c>
      <c r="F1254" s="9" t="s">
        <v>8</v>
      </c>
      <c r="G1254" s="9">
        <v>956</v>
      </c>
      <c r="H1254" s="9"/>
      <c r="I1254" s="9" t="s">
        <v>255</v>
      </c>
      <c r="J1254" s="9">
        <f>IFERROR(VLOOKUP(Table1[[#This Row],[FoamType]],$CB$1:$CC$25,2,FALSE),0)</f>
        <v>3.6</v>
      </c>
      <c r="K1254" s="9">
        <v>200</v>
      </c>
      <c r="L1254" s="9">
        <v>100</v>
      </c>
      <c r="M1254" s="9">
        <v>2</v>
      </c>
      <c r="N1254" s="9"/>
      <c r="O1254" s="9"/>
      <c r="P1254" s="9"/>
      <c r="Q1254" s="9">
        <v>30</v>
      </c>
      <c r="R1254" s="9"/>
      <c r="S1254" s="9">
        <v>2.1</v>
      </c>
      <c r="T1254" s="9">
        <v>21</v>
      </c>
      <c r="U1254" s="9">
        <v>20</v>
      </c>
      <c r="V1254" s="9"/>
      <c r="W1254" s="9">
        <v>30</v>
      </c>
      <c r="X1254" s="9">
        <f>IFERROR(   Table1[[#This Row],[البلوكات /م3]]+Table1[[#This Row],[البواقى
 المنصرفه
/م3]]-Table1[[#This Row],[البواقى
/م3]],0)</f>
        <v>33.400000000000006</v>
      </c>
      <c r="Y1254" s="9">
        <v>92.4</v>
      </c>
      <c r="Z1254" s="9">
        <v>14</v>
      </c>
      <c r="AA1254" s="9">
        <v>0</v>
      </c>
      <c r="AB1254" s="9">
        <v>30</v>
      </c>
      <c r="AC1254" s="9">
        <v>59</v>
      </c>
      <c r="AD1254" s="9">
        <f t="shared" si="172"/>
        <v>13.400000000000006</v>
      </c>
      <c r="AE1254" s="14">
        <f t="shared" si="173"/>
        <v>0.14502164502164508</v>
      </c>
      <c r="AF1254" s="9"/>
      <c r="AG1254" s="9">
        <f>IFERROR((Table1[[#This Row],[عدد
البلوكات]]*0.12),"")</f>
        <v>1.68</v>
      </c>
      <c r="AH1254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5.5555555555555554</v>
      </c>
      <c r="AI1254" s="9">
        <v>44</v>
      </c>
      <c r="AJ1254" s="9">
        <f>IFERROR(Table1[[#This Row],[Plan Hour]]/Table1[[#This Row],[ساعات
العمل
الفعلية]],0)</f>
        <v>0.12626262626262627</v>
      </c>
      <c r="AK1254" s="9">
        <f>IFERROR((Table1[[#This Row],[الكمية 
الفعلية
/م3]]-Table1[[#This Row],[الكمية 
المنتجة
/م3
 ]]),"")</f>
        <v>1</v>
      </c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 t="e">
        <f t="shared" si="169"/>
        <v>#DIV/0!</v>
      </c>
      <c r="BC1254" s="9"/>
      <c r="BD1254" s="9" t="e">
        <f t="shared" si="171"/>
        <v>#DIV/0!</v>
      </c>
      <c r="BE1254" s="9"/>
      <c r="BF1254" s="9">
        <f t="shared" si="170"/>
        <v>0</v>
      </c>
      <c r="BG1254" s="9" t="e">
        <f t="shared" si="174"/>
        <v>#DIV/0!</v>
      </c>
      <c r="CB1254"/>
      <c r="CC1254"/>
      <c r="CD1254"/>
      <c r="CE1254" s="83"/>
      <c r="CF1254"/>
      <c r="CG1254"/>
      <c r="CH1254"/>
      <c r="CI1254"/>
      <c r="CJ1254"/>
      <c r="CK1254"/>
      <c r="CL1254"/>
      <c r="CM1254"/>
      <c r="CN1254"/>
      <c r="CO1254"/>
      <c r="CP1254"/>
    </row>
    <row r="1255" spans="1:94" ht="22.5" customHeight="1">
      <c r="A1255" s="22">
        <v>44277</v>
      </c>
      <c r="B1255" s="3" t="str">
        <f>TEXT(Table1[[#This Row],[Date]],"dddd")</f>
        <v>الإثنين</v>
      </c>
      <c r="C1255" s="3">
        <f>WEEKNUM(Table1[[#This Row],[Date]],16)</f>
        <v>13</v>
      </c>
      <c r="D1255" s="3" t="str">
        <f>TEXT(Table1[[#This Row],[Date]],"mmmm")</f>
        <v>مارس</v>
      </c>
      <c r="E1255" s="3" t="str">
        <f>TEXT(Table1[[#This Row],[Date]],"yyyy")</f>
        <v>2021</v>
      </c>
      <c r="F1255" s="3" t="s">
        <v>8</v>
      </c>
      <c r="G1255" s="3">
        <v>1361</v>
      </c>
      <c r="I1255" s="3" t="s">
        <v>255</v>
      </c>
      <c r="J1255" s="3">
        <f>IFERROR(VLOOKUP(Table1[[#This Row],[FoamType]],$CB$1:$CC$25,2,FALSE),0)</f>
        <v>3.6</v>
      </c>
      <c r="K1255" s="3">
        <v>200</v>
      </c>
      <c r="L1255" s="3">
        <v>100</v>
      </c>
      <c r="M1255" s="3">
        <v>2</v>
      </c>
      <c r="Q1255" s="15">
        <v>35</v>
      </c>
      <c r="R1255" s="3">
        <v>55</v>
      </c>
      <c r="S1255" s="3">
        <v>2.1</v>
      </c>
      <c r="T1255" s="3">
        <f t="shared" ref="T1255:T1315" si="175">K1255*L1255*R1255*S1255/1000000</f>
        <v>2.31</v>
      </c>
      <c r="U1255" s="4">
        <f t="shared" ref="U1255:U1315" si="176">K1255*L1255*M1255*R1255/1000000</f>
        <v>2.2000000000000002</v>
      </c>
      <c r="W1255" s="4">
        <v>35</v>
      </c>
      <c r="X1255" s="4">
        <f>IFERROR(   Table1[[#This Row],[البلوكات /م3]]+Table1[[#This Row],[البواقى
 المنصرفه
/م3]]-Table1[[#This Row],[البواقى
/م3]],0)</f>
        <v>2.4400000000000004</v>
      </c>
      <c r="Y1255" s="21">
        <f t="shared" si="166"/>
        <v>7.32</v>
      </c>
      <c r="Z1255" s="3">
        <v>1</v>
      </c>
      <c r="AA1255" s="12">
        <v>0</v>
      </c>
      <c r="AB1255" s="15">
        <v>35</v>
      </c>
      <c r="AC1255" s="20">
        <v>4.88</v>
      </c>
      <c r="AD1255" s="20">
        <f t="shared" si="172"/>
        <v>0.24000000000000021</v>
      </c>
      <c r="AE1255" s="29">
        <f t="shared" si="173"/>
        <v>3.2786885245901669E-2</v>
      </c>
      <c r="AG1255" s="5">
        <f>IFERROR((Table1[[#This Row],[عدد
البلوكات]]*0.12),"")</f>
        <v>0.12</v>
      </c>
      <c r="AH125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0.61111111111111116</v>
      </c>
      <c r="AJ1255" s="59">
        <f>IFERROR(Table1[[#This Row],[Plan Hour]]/Table1[[#This Row],[ساعات
العمل
الفعلية]],0)</f>
        <v>0</v>
      </c>
      <c r="AK1255" s="1">
        <f>IFERROR((Table1[[#This Row],[الكمية 
الفعلية
/م3]]-Table1[[#This Row],[الكمية 
المنتجة
/م3
 ]]),"")</f>
        <v>0.10999999999999988</v>
      </c>
      <c r="AU1255" s="18"/>
      <c r="AV1255" s="18"/>
      <c r="AW1255" s="1"/>
      <c r="AX1255" s="1"/>
      <c r="AY1255" s="1"/>
      <c r="AZ1255" s="1"/>
      <c r="BA1255" s="1"/>
      <c r="BB1255" s="1" t="e">
        <f t="shared" si="169"/>
        <v>#DIV/0!</v>
      </c>
      <c r="BC1255" s="1"/>
      <c r="BD1255" s="1" t="e">
        <f t="shared" si="171"/>
        <v>#DIV/0!</v>
      </c>
      <c r="BE1255" s="1"/>
      <c r="BF1255" s="33">
        <f t="shared" si="170"/>
        <v>0</v>
      </c>
      <c r="BG1255" s="11" t="e">
        <f t="shared" si="174"/>
        <v>#DIV/0!</v>
      </c>
      <c r="CB1255"/>
      <c r="CC1255"/>
      <c r="CD1255"/>
      <c r="CE1255" s="83"/>
      <c r="CF1255"/>
      <c r="CG1255"/>
      <c r="CH1255"/>
      <c r="CI1255"/>
      <c r="CJ1255"/>
      <c r="CK1255"/>
      <c r="CL1255"/>
      <c r="CM1255"/>
      <c r="CN1255"/>
      <c r="CO1255"/>
      <c r="CP1255"/>
    </row>
    <row r="1256" spans="1:94" ht="22.5" customHeight="1">
      <c r="A1256" s="22">
        <v>44277</v>
      </c>
      <c r="B1256" s="3" t="str">
        <f>TEXT(Table1[[#This Row],[Date]],"dddd")</f>
        <v>الإثنين</v>
      </c>
      <c r="C1256" s="3">
        <f>WEEKNUM(Table1[[#This Row],[Date]],16)</f>
        <v>13</v>
      </c>
      <c r="D1256" s="3" t="str">
        <f>TEXT(Table1[[#This Row],[Date]],"mmmm")</f>
        <v>مارس</v>
      </c>
      <c r="E1256" s="3" t="str">
        <f>TEXT(Table1[[#This Row],[Date]],"yyyy")</f>
        <v>2021</v>
      </c>
      <c r="F1256" s="3" t="s">
        <v>8</v>
      </c>
      <c r="G1256" s="3">
        <v>1350</v>
      </c>
      <c r="I1256" s="3" t="s">
        <v>91</v>
      </c>
      <c r="J1256" s="3">
        <f>IFERROR(VLOOKUP(Table1[[#This Row],[FoamType]],$CB$1:$CC$25,2,FALSE),0)</f>
        <v>1</v>
      </c>
      <c r="K1256" s="3">
        <v>100</v>
      </c>
      <c r="L1256" s="3">
        <v>100</v>
      </c>
      <c r="M1256" s="3">
        <v>7</v>
      </c>
      <c r="Q1256" s="15">
        <v>15</v>
      </c>
      <c r="S1256" s="3">
        <v>7.1</v>
      </c>
      <c r="T1256" s="3">
        <v>5.2</v>
      </c>
      <c r="U1256" s="4">
        <v>5</v>
      </c>
      <c r="W1256" s="4">
        <v>15</v>
      </c>
      <c r="X1256" s="4">
        <f>IFERROR(   Table1[[#This Row],[البلوكات /م3]]+Table1[[#This Row],[البواقى
 المنصرفه
/م3]]-Table1[[#This Row],[البواقى
/م3]],0)</f>
        <v>6.4700000000000006</v>
      </c>
      <c r="Y1256" s="21">
        <f t="shared" si="166"/>
        <v>7.32</v>
      </c>
      <c r="Z1256" s="3">
        <v>1</v>
      </c>
      <c r="AB1256" s="15">
        <v>15</v>
      </c>
      <c r="AC1256" s="20">
        <v>0.85</v>
      </c>
      <c r="AD1256" s="20">
        <f t="shared" si="172"/>
        <v>1.4700000000000006</v>
      </c>
      <c r="AE1256" s="29">
        <f t="shared" si="173"/>
        <v>0.20081967213114763</v>
      </c>
      <c r="AG1256" s="5">
        <f>IFERROR((Table1[[#This Row],[عدد
البلوكات]]*0.12),"")</f>
        <v>0.12</v>
      </c>
      <c r="AH125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256" s="59">
        <f>IFERROR(Table1[[#This Row],[Plan Hour]]/Table1[[#This Row],[ساعات
العمل
الفعلية]],0)</f>
        <v>0</v>
      </c>
      <c r="AK1256" s="1">
        <f>IFERROR((Table1[[#This Row],[الكمية 
الفعلية
/م3]]-Table1[[#This Row],[الكمية 
المنتجة
/م3
 ]]),"")</f>
        <v>0.20000000000000018</v>
      </c>
      <c r="AU1256" s="18"/>
      <c r="AV1256" s="18"/>
      <c r="AW1256" s="1"/>
      <c r="AX1256" s="1"/>
      <c r="AY1256" s="1"/>
      <c r="AZ1256" s="1"/>
      <c r="BA1256" s="1"/>
      <c r="BB1256" s="1" t="e">
        <f t="shared" si="169"/>
        <v>#DIV/0!</v>
      </c>
      <c r="BC1256" s="1"/>
      <c r="BD1256" s="1" t="e">
        <f t="shared" si="171"/>
        <v>#DIV/0!</v>
      </c>
      <c r="BE1256" s="1"/>
      <c r="BF1256" s="33">
        <f t="shared" si="170"/>
        <v>0</v>
      </c>
      <c r="BG1256" s="11" t="e">
        <f t="shared" si="174"/>
        <v>#DIV/0!</v>
      </c>
      <c r="CB1256"/>
      <c r="CC1256"/>
      <c r="CD1256"/>
      <c r="CE1256" s="83"/>
      <c r="CF1256"/>
      <c r="CG1256"/>
      <c r="CH1256"/>
      <c r="CI1256"/>
      <c r="CJ1256"/>
      <c r="CK1256"/>
      <c r="CL1256"/>
      <c r="CM1256"/>
      <c r="CN1256"/>
      <c r="CO1256"/>
      <c r="CP1256"/>
    </row>
    <row r="1257" spans="1:94" ht="22.5" customHeight="1">
      <c r="A1257" s="22">
        <v>44277</v>
      </c>
      <c r="B1257" s="3" t="str">
        <f>TEXT(Table1[[#This Row],[Date]],"dddd")</f>
        <v>الإثنين</v>
      </c>
      <c r="C1257" s="3">
        <f>WEEKNUM(Table1[[#This Row],[Date]],16)</f>
        <v>13</v>
      </c>
      <c r="D1257" s="3" t="str">
        <f>TEXT(Table1[[#This Row],[Date]],"mmmm")</f>
        <v>مارس</v>
      </c>
      <c r="E1257" s="3" t="str">
        <f>TEXT(Table1[[#This Row],[Date]],"yyyy")</f>
        <v>2021</v>
      </c>
      <c r="F1257" s="3" t="s">
        <v>8</v>
      </c>
      <c r="G1257" s="3">
        <v>3</v>
      </c>
      <c r="I1257" s="3" t="s">
        <v>91</v>
      </c>
      <c r="J1257" s="3">
        <f>IFERROR(VLOOKUP(Table1[[#This Row],[FoamType]],$CB$1:$CC$25,2,FALSE),0)</f>
        <v>1</v>
      </c>
      <c r="K1257" s="3">
        <v>30</v>
      </c>
      <c r="L1257" s="3">
        <v>7</v>
      </c>
      <c r="M1257" s="3">
        <v>7</v>
      </c>
      <c r="Q1257" s="15">
        <v>35</v>
      </c>
      <c r="R1257" s="3">
        <v>490</v>
      </c>
      <c r="S1257" s="3">
        <v>7.1</v>
      </c>
      <c r="T1257" s="3">
        <f t="shared" si="175"/>
        <v>0.73058999999999996</v>
      </c>
      <c r="U1257" s="4">
        <f t="shared" si="176"/>
        <v>0.72030000000000005</v>
      </c>
      <c r="X1257" s="4">
        <f>IFERROR(   Table1[[#This Row],[البلوكات /م3]]+Table1[[#This Row],[البواقى
 المنصرفه
/م3]]-Table1[[#This Row],[البواقى
/م3]],0)</f>
        <v>0</v>
      </c>
      <c r="Y1257" s="21">
        <f t="shared" si="166"/>
        <v>0</v>
      </c>
      <c r="AB1257" s="15"/>
      <c r="AD1257" s="20">
        <f t="shared" si="172"/>
        <v>-0.72030000000000005</v>
      </c>
      <c r="AE1257" s="29" t="e">
        <f t="shared" si="173"/>
        <v>#DIV/0!</v>
      </c>
      <c r="AG1257" s="5">
        <f>IFERROR((Table1[[#This Row],[عدد
البلوكات]]*0.12),"")</f>
        <v>0</v>
      </c>
      <c r="AH125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0.72030000000000005</v>
      </c>
      <c r="AJ1257" s="59">
        <f>IFERROR(Table1[[#This Row],[Plan Hour]]/Table1[[#This Row],[ساعات
العمل
الفعلية]],0)</f>
        <v>0</v>
      </c>
      <c r="AK1257" s="1">
        <f>IFERROR((Table1[[#This Row],[الكمية 
الفعلية
/م3]]-Table1[[#This Row],[الكمية 
المنتجة
/م3
 ]]),"")</f>
        <v>1.028999999999991E-2</v>
      </c>
      <c r="AU1257" s="18"/>
      <c r="AV1257" s="18"/>
      <c r="AW1257" s="1"/>
      <c r="AX1257" s="1"/>
      <c r="AY1257" s="1"/>
      <c r="AZ1257" s="1"/>
      <c r="BA1257" s="1"/>
      <c r="BB1257" s="1" t="e">
        <f t="shared" si="169"/>
        <v>#DIV/0!</v>
      </c>
      <c r="BC1257" s="1"/>
      <c r="BD1257" s="1" t="e">
        <f t="shared" si="171"/>
        <v>#DIV/0!</v>
      </c>
      <c r="BE1257" s="1"/>
      <c r="BF1257" s="33">
        <f t="shared" si="170"/>
        <v>0</v>
      </c>
      <c r="BG1257" s="11" t="e">
        <f t="shared" si="174"/>
        <v>#DIV/0!</v>
      </c>
      <c r="CB1257"/>
      <c r="CC1257"/>
      <c r="CD1257"/>
      <c r="CE1257" s="83"/>
      <c r="CF1257"/>
      <c r="CG1257"/>
      <c r="CH1257"/>
      <c r="CI1257"/>
      <c r="CJ1257"/>
      <c r="CK1257"/>
      <c r="CL1257"/>
      <c r="CM1257"/>
      <c r="CN1257"/>
      <c r="CO1257"/>
      <c r="CP1257"/>
    </row>
    <row r="1258" spans="1:94" ht="22.5" customHeight="1">
      <c r="A1258" s="22">
        <v>44277</v>
      </c>
      <c r="B1258" s="3" t="str">
        <f>TEXT(Table1[[#This Row],[Date]],"dddd")</f>
        <v>الإثنين</v>
      </c>
      <c r="C1258" s="3">
        <f>WEEKNUM(Table1[[#This Row],[Date]],16)</f>
        <v>13</v>
      </c>
      <c r="D1258" s="3" t="str">
        <f>TEXT(Table1[[#This Row],[Date]],"mmmm")</f>
        <v>مارس</v>
      </c>
      <c r="E1258" s="3" t="str">
        <f>TEXT(Table1[[#This Row],[Date]],"yyyy")</f>
        <v>2021</v>
      </c>
      <c r="F1258" s="3" t="s">
        <v>8</v>
      </c>
      <c r="G1258" s="3">
        <v>3</v>
      </c>
      <c r="I1258" s="3" t="s">
        <v>91</v>
      </c>
      <c r="J1258" s="3">
        <f>IFERROR(VLOOKUP(Table1[[#This Row],[FoamType]],$CB$1:$CC$25,2,FALSE),0)</f>
        <v>1</v>
      </c>
      <c r="K1258" s="3">
        <v>60</v>
      </c>
      <c r="L1258" s="3">
        <v>7</v>
      </c>
      <c r="M1258" s="3">
        <v>7</v>
      </c>
      <c r="Q1258" s="15">
        <v>35</v>
      </c>
      <c r="R1258" s="3">
        <v>1666</v>
      </c>
      <c r="S1258" s="3">
        <v>7.1</v>
      </c>
      <c r="T1258" s="3">
        <f t="shared" si="175"/>
        <v>4.9680119999999999</v>
      </c>
      <c r="U1258" s="4">
        <f t="shared" si="176"/>
        <v>4.8980399999999999</v>
      </c>
      <c r="X1258" s="4">
        <f>IFERROR(   Table1[[#This Row],[البلوكات /م3]]+Table1[[#This Row],[البواقى
 المنصرفه
/م3]]-Table1[[#This Row],[البواقى
/م3]],0)</f>
        <v>0</v>
      </c>
      <c r="Y1258" s="21">
        <f t="shared" si="166"/>
        <v>0</v>
      </c>
      <c r="AB1258" s="15"/>
      <c r="AD1258" s="20">
        <f t="shared" si="172"/>
        <v>-4.8980399999999999</v>
      </c>
      <c r="AE1258" s="29" t="e">
        <f t="shared" si="173"/>
        <v>#DIV/0!</v>
      </c>
      <c r="AG1258" s="5">
        <f>IFERROR((Table1[[#This Row],[عدد
البلوكات]]*0.12),"")</f>
        <v>0</v>
      </c>
      <c r="AH125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4.8980399999999999</v>
      </c>
      <c r="AJ1258" s="59">
        <f>IFERROR(Table1[[#This Row],[Plan Hour]]/Table1[[#This Row],[ساعات
العمل
الفعلية]],0)</f>
        <v>0</v>
      </c>
      <c r="AK1258" s="1">
        <f>IFERROR((Table1[[#This Row],[الكمية 
الفعلية
/م3]]-Table1[[#This Row],[الكمية 
المنتجة
/م3
 ]]),"")</f>
        <v>6.9971999999999923E-2</v>
      </c>
      <c r="AU1258" s="18"/>
      <c r="AV1258" s="18"/>
      <c r="AW1258" s="1"/>
      <c r="AX1258" s="1"/>
      <c r="AY1258" s="1"/>
      <c r="AZ1258" s="1"/>
      <c r="BA1258" s="1"/>
      <c r="BB1258" s="1" t="e">
        <f t="shared" si="169"/>
        <v>#DIV/0!</v>
      </c>
      <c r="BC1258" s="1"/>
      <c r="BD1258" s="1" t="e">
        <f t="shared" si="171"/>
        <v>#DIV/0!</v>
      </c>
      <c r="BE1258" s="1"/>
      <c r="BF1258" s="33">
        <f t="shared" si="170"/>
        <v>0</v>
      </c>
      <c r="BG1258" s="11" t="e">
        <f t="shared" si="174"/>
        <v>#DIV/0!</v>
      </c>
      <c r="CB1258"/>
      <c r="CC1258"/>
      <c r="CD1258"/>
      <c r="CE1258" s="83"/>
      <c r="CF1258"/>
      <c r="CG1258"/>
      <c r="CH1258"/>
      <c r="CI1258"/>
      <c r="CJ1258"/>
      <c r="CK1258"/>
      <c r="CL1258"/>
      <c r="CM1258"/>
      <c r="CN1258"/>
      <c r="CO1258"/>
      <c r="CP1258"/>
    </row>
    <row r="1259" spans="1:94" ht="22.5" customHeight="1">
      <c r="A1259" s="22">
        <v>44277</v>
      </c>
      <c r="B1259" s="3" t="str">
        <f>TEXT(Table1[[#This Row],[Date]],"dddd")</f>
        <v>الإثنين</v>
      </c>
      <c r="C1259" s="3">
        <f>WEEKNUM(Table1[[#This Row],[Date]],16)</f>
        <v>13</v>
      </c>
      <c r="D1259" s="3" t="str">
        <f>TEXT(Table1[[#This Row],[Date]],"mmmm")</f>
        <v>مارس</v>
      </c>
      <c r="E1259" s="3" t="str">
        <f>TEXT(Table1[[#This Row],[Date]],"yyyy")</f>
        <v>2021</v>
      </c>
      <c r="F1259" s="3" t="s">
        <v>8</v>
      </c>
      <c r="G1259" s="3">
        <v>3</v>
      </c>
      <c r="I1259" s="3" t="s">
        <v>96</v>
      </c>
      <c r="J1259" s="3">
        <f>IFERROR(VLOOKUP(Table1[[#This Row],[FoamType]],$CB$1:$CC$25,2,FALSE),0)</f>
        <v>200</v>
      </c>
      <c r="K1259" s="3">
        <v>30</v>
      </c>
      <c r="L1259" s="3">
        <v>10</v>
      </c>
      <c r="M1259" s="3">
        <v>4</v>
      </c>
      <c r="Q1259" s="15">
        <v>30</v>
      </c>
      <c r="R1259" s="3">
        <v>350</v>
      </c>
      <c r="S1259" s="3">
        <v>4.0999999999999996</v>
      </c>
      <c r="T1259" s="3">
        <f t="shared" si="175"/>
        <v>0.43049999999999994</v>
      </c>
      <c r="U1259" s="4">
        <f t="shared" si="176"/>
        <v>0.42</v>
      </c>
      <c r="X1259" s="4">
        <f>IFERROR(   Table1[[#This Row],[البلوكات /م3]]+Table1[[#This Row],[البواقى
 المنصرفه
/م3]]-Table1[[#This Row],[البواقى
/م3]],0)</f>
        <v>0</v>
      </c>
      <c r="Y1259" s="21">
        <f t="shared" si="166"/>
        <v>0</v>
      </c>
      <c r="AB1259" s="15"/>
      <c r="AD1259" s="20">
        <f t="shared" si="172"/>
        <v>-0.42</v>
      </c>
      <c r="AE1259" s="29" t="e">
        <f t="shared" si="173"/>
        <v>#DIV/0!</v>
      </c>
      <c r="AG1259" s="5">
        <f>IFERROR((Table1[[#This Row],[عدد
البلوكات]]*0.12),"")</f>
        <v>0</v>
      </c>
      <c r="AH125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1.75</v>
      </c>
      <c r="AJ1259" s="59">
        <f>IFERROR(Table1[[#This Row],[Plan Hour]]/Table1[[#This Row],[ساعات
العمل
الفعلية]],0)</f>
        <v>0</v>
      </c>
      <c r="AK1259" s="1">
        <f>IFERROR((Table1[[#This Row],[الكمية 
الفعلية
/م3]]-Table1[[#This Row],[الكمية 
المنتجة
/م3
 ]]),"")</f>
        <v>1.0499999999999954E-2</v>
      </c>
      <c r="AU1259" s="18"/>
      <c r="AV1259" s="18"/>
      <c r="AW1259" s="1"/>
      <c r="AX1259" s="1"/>
      <c r="AY1259" s="1"/>
      <c r="AZ1259" s="1"/>
      <c r="BA1259" s="1"/>
      <c r="BB1259" s="1" t="e">
        <f t="shared" si="169"/>
        <v>#DIV/0!</v>
      </c>
      <c r="BC1259" s="1"/>
      <c r="BD1259" s="1" t="e">
        <f t="shared" si="171"/>
        <v>#DIV/0!</v>
      </c>
      <c r="BE1259" s="1"/>
      <c r="BF1259" s="33">
        <f t="shared" si="170"/>
        <v>0</v>
      </c>
      <c r="BG1259" s="11" t="e">
        <f t="shared" si="174"/>
        <v>#DIV/0!</v>
      </c>
      <c r="CB1259"/>
      <c r="CC1259"/>
      <c r="CD1259"/>
      <c r="CE1259" s="83"/>
      <c r="CF1259"/>
      <c r="CG1259"/>
      <c r="CH1259"/>
      <c r="CI1259"/>
      <c r="CJ1259"/>
      <c r="CK1259"/>
      <c r="CL1259"/>
      <c r="CM1259"/>
      <c r="CN1259"/>
      <c r="CO1259"/>
      <c r="CP1259"/>
    </row>
    <row r="1260" spans="1:94" ht="22.5" customHeight="1">
      <c r="A1260" s="22">
        <v>44277</v>
      </c>
      <c r="B1260" s="3" t="str">
        <f>TEXT(Table1[[#This Row],[Date]],"dddd")</f>
        <v>الإثنين</v>
      </c>
      <c r="C1260" s="3">
        <f>WEEKNUM(Table1[[#This Row],[Date]],16)</f>
        <v>13</v>
      </c>
      <c r="D1260" s="3" t="str">
        <f>TEXT(Table1[[#This Row],[Date]],"mmmm")</f>
        <v>مارس</v>
      </c>
      <c r="E1260" s="3" t="str">
        <f>TEXT(Table1[[#This Row],[Date]],"yyyy")</f>
        <v>2021</v>
      </c>
      <c r="F1260" s="3" t="s">
        <v>8</v>
      </c>
      <c r="G1260" s="3">
        <v>1356</v>
      </c>
      <c r="I1260" s="3" t="s">
        <v>92</v>
      </c>
      <c r="J1260" s="3">
        <f>IFERROR(VLOOKUP(Table1[[#This Row],[FoamType]],$CB$1:$CC$25,2,FALSE),0)</f>
        <v>0.6</v>
      </c>
      <c r="K1260" s="3">
        <v>60</v>
      </c>
      <c r="L1260" s="3">
        <v>5</v>
      </c>
      <c r="M1260" s="3">
        <v>4.5</v>
      </c>
      <c r="Q1260" s="15">
        <v>15</v>
      </c>
      <c r="R1260" s="3">
        <v>600</v>
      </c>
      <c r="S1260" s="3">
        <v>4.5999999999999996</v>
      </c>
      <c r="T1260" s="3">
        <f t="shared" si="175"/>
        <v>0.82799999999999985</v>
      </c>
      <c r="U1260" s="4">
        <f t="shared" si="176"/>
        <v>0.81</v>
      </c>
      <c r="X1260" s="4">
        <f>IFERROR(   Table1[[#This Row],[البلوكات /م3]]+Table1[[#This Row],[البواقى
 المنصرفه
/م3]]-Table1[[#This Row],[البواقى
/م3]],0)</f>
        <v>1.76</v>
      </c>
      <c r="Y1260" s="21">
        <f t="shared" si="166"/>
        <v>0</v>
      </c>
      <c r="AA1260" s="12">
        <v>1.76</v>
      </c>
      <c r="AB1260" s="15">
        <v>15</v>
      </c>
      <c r="AC1260" s="20">
        <v>0</v>
      </c>
      <c r="AD1260" s="20">
        <f t="shared" si="172"/>
        <v>0.95</v>
      </c>
      <c r="AE1260" s="29">
        <f t="shared" si="173"/>
        <v>0.53977272727272729</v>
      </c>
      <c r="AG1260" s="5">
        <f>IFERROR((Table1[[#This Row],[عدد
البلوكات]]*0.12),"")</f>
        <v>0</v>
      </c>
      <c r="AH126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1.35</v>
      </c>
      <c r="AJ1260" s="59">
        <f>IFERROR(Table1[[#This Row],[Plan Hour]]/Table1[[#This Row],[ساعات
العمل
الفعلية]],0)</f>
        <v>0</v>
      </c>
      <c r="AK1260" s="1">
        <f>IFERROR((Table1[[#This Row],[الكمية 
الفعلية
/م3]]-Table1[[#This Row],[الكمية 
المنتجة
/م3
 ]]),"")</f>
        <v>1.7999999999999794E-2</v>
      </c>
      <c r="AU1260" s="18"/>
      <c r="AV1260" s="18"/>
      <c r="AW1260" s="1"/>
      <c r="AX1260" s="1"/>
      <c r="AY1260" s="1"/>
      <c r="AZ1260" s="1"/>
      <c r="BA1260" s="1"/>
      <c r="BB1260" s="1" t="e">
        <f t="shared" si="169"/>
        <v>#DIV/0!</v>
      </c>
      <c r="BC1260" s="1"/>
      <c r="BD1260" s="1" t="e">
        <f t="shared" si="171"/>
        <v>#DIV/0!</v>
      </c>
      <c r="BE1260" s="1"/>
      <c r="BF1260" s="33">
        <f t="shared" si="170"/>
        <v>0</v>
      </c>
      <c r="BG1260" s="11" t="e">
        <f t="shared" si="174"/>
        <v>#DIV/0!</v>
      </c>
      <c r="CB1260"/>
      <c r="CC1260"/>
      <c r="CD1260"/>
      <c r="CE1260" s="83"/>
      <c r="CF1260"/>
      <c r="CG1260"/>
      <c r="CH1260"/>
      <c r="CI1260"/>
      <c r="CJ1260"/>
      <c r="CK1260"/>
      <c r="CL1260"/>
      <c r="CM1260"/>
      <c r="CN1260"/>
      <c r="CO1260"/>
      <c r="CP1260"/>
    </row>
    <row r="1261" spans="1:94" ht="22.5" customHeight="1">
      <c r="A1261" s="22">
        <v>44277</v>
      </c>
      <c r="B1261" s="3" t="str">
        <f>TEXT(Table1[[#This Row],[Date]],"dddd")</f>
        <v>الإثنين</v>
      </c>
      <c r="C1261" s="3">
        <f>WEEKNUM(Table1[[#This Row],[Date]],16)</f>
        <v>13</v>
      </c>
      <c r="D1261" s="3" t="str">
        <f>TEXT(Table1[[#This Row],[Date]],"mmmm")</f>
        <v>مارس</v>
      </c>
      <c r="E1261" s="3" t="str">
        <f>TEXT(Table1[[#This Row],[Date]],"yyyy")</f>
        <v>2021</v>
      </c>
      <c r="F1261" s="3" t="s">
        <v>8</v>
      </c>
      <c r="G1261" s="3">
        <v>1368</v>
      </c>
      <c r="I1261" s="3" t="s">
        <v>92</v>
      </c>
      <c r="J1261" s="3">
        <f>IFERROR(VLOOKUP(Table1[[#This Row],[FoamType]],$CB$1:$CC$25,2,FALSE),0)</f>
        <v>0.6</v>
      </c>
      <c r="K1261" s="3">
        <v>30</v>
      </c>
      <c r="L1261" s="3">
        <v>23</v>
      </c>
      <c r="M1261" s="3">
        <v>18</v>
      </c>
      <c r="Q1261" s="15">
        <v>8</v>
      </c>
      <c r="R1261" s="3">
        <v>332</v>
      </c>
      <c r="S1261" s="3">
        <v>18</v>
      </c>
      <c r="T1261" s="3">
        <f t="shared" si="175"/>
        <v>4.1234400000000004</v>
      </c>
      <c r="U1261" s="4">
        <f t="shared" si="176"/>
        <v>4.1234400000000004</v>
      </c>
      <c r="X1261" s="4">
        <f>IFERROR(   Table1[[#This Row],[البلوكات /م3]]+Table1[[#This Row],[البواقى
 المنصرفه
/م3]]-Table1[[#This Row],[البواقى
/م3]],0)</f>
        <v>2.34</v>
      </c>
      <c r="Y1261" s="21">
        <f t="shared" si="166"/>
        <v>0</v>
      </c>
      <c r="AA1261" s="12">
        <v>2.9</v>
      </c>
      <c r="AB1261" s="15">
        <v>10</v>
      </c>
      <c r="AC1261" s="20">
        <v>0.56000000000000005</v>
      </c>
      <c r="AD1261" s="20">
        <f t="shared" si="172"/>
        <v>-1.783440000000001</v>
      </c>
      <c r="AE1261" s="29">
        <f t="shared" si="173"/>
        <v>-0.614979310344828</v>
      </c>
      <c r="AG1261" s="5">
        <f>IFERROR((Table1[[#This Row],[عدد
البلوكات]]*0.12),"")</f>
        <v>0</v>
      </c>
      <c r="AH126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6.8724000000000007</v>
      </c>
      <c r="AJ1261" s="59">
        <f>IFERROR(Table1[[#This Row],[Plan Hour]]/Table1[[#This Row],[ساعات
العمل
الفعلية]],0)</f>
        <v>0</v>
      </c>
      <c r="AK1261" s="1">
        <f>IFERROR((Table1[[#This Row],[الكمية 
الفعلية
/م3]]-Table1[[#This Row],[الكمية 
المنتجة
/م3
 ]]),"")</f>
        <v>0</v>
      </c>
      <c r="AU1261" s="18"/>
      <c r="AV1261" s="18"/>
      <c r="AW1261" s="1"/>
      <c r="AX1261" s="1"/>
      <c r="AY1261" s="1"/>
      <c r="AZ1261" s="1"/>
      <c r="BA1261" s="1"/>
      <c r="BB1261" s="1" t="e">
        <f t="shared" si="169"/>
        <v>#DIV/0!</v>
      </c>
      <c r="BC1261" s="1"/>
      <c r="BD1261" s="1" t="e">
        <f t="shared" si="171"/>
        <v>#DIV/0!</v>
      </c>
      <c r="BE1261" s="1"/>
      <c r="BF1261" s="33">
        <f t="shared" si="170"/>
        <v>0</v>
      </c>
      <c r="BG1261" s="11" t="e">
        <f t="shared" si="174"/>
        <v>#DIV/0!</v>
      </c>
      <c r="CB1261"/>
      <c r="CC1261"/>
      <c r="CD1261"/>
      <c r="CE1261" s="83"/>
      <c r="CF1261"/>
      <c r="CG1261"/>
      <c r="CH1261"/>
      <c r="CI1261"/>
      <c r="CJ1261"/>
      <c r="CK1261"/>
      <c r="CL1261"/>
      <c r="CM1261"/>
      <c r="CN1261"/>
      <c r="CO1261"/>
      <c r="CP1261"/>
    </row>
    <row r="1262" spans="1:94" ht="22.5" customHeight="1">
      <c r="A1262" s="22">
        <v>44277</v>
      </c>
      <c r="B1262" s="3" t="str">
        <f>TEXT(Table1[[#This Row],[Date]],"dddd")</f>
        <v>الإثنين</v>
      </c>
      <c r="C1262" s="3">
        <f>WEEKNUM(Table1[[#This Row],[Date]],16)</f>
        <v>13</v>
      </c>
      <c r="D1262" s="3" t="str">
        <f>TEXT(Table1[[#This Row],[Date]],"mmmm")</f>
        <v>مارس</v>
      </c>
      <c r="E1262" s="3" t="str">
        <f>TEXT(Table1[[#This Row],[Date]],"yyyy")</f>
        <v>2021</v>
      </c>
      <c r="F1262" s="3" t="s">
        <v>8</v>
      </c>
      <c r="G1262" s="3">
        <v>1368</v>
      </c>
      <c r="I1262" s="3" t="s">
        <v>92</v>
      </c>
      <c r="J1262" s="3">
        <f>IFERROR(VLOOKUP(Table1[[#This Row],[FoamType]],$CB$1:$CC$25,2,FALSE),0)</f>
        <v>0.6</v>
      </c>
      <c r="K1262" s="3">
        <v>30</v>
      </c>
      <c r="L1262" s="3">
        <v>23</v>
      </c>
      <c r="M1262" s="3">
        <v>5</v>
      </c>
      <c r="Q1262" s="15">
        <v>8</v>
      </c>
      <c r="R1262" s="3">
        <v>30</v>
      </c>
      <c r="S1262" s="3">
        <v>5.2</v>
      </c>
      <c r="T1262" s="3">
        <f t="shared" si="175"/>
        <v>0.10764</v>
      </c>
      <c r="U1262" s="4">
        <f t="shared" si="176"/>
        <v>0.10349999999999999</v>
      </c>
      <c r="X1262" s="4">
        <f>IFERROR(   Table1[[#This Row],[البلوكات /م3]]+Table1[[#This Row],[البواقى
 المنصرفه
/م3]]-Table1[[#This Row],[البواقى
/م3]],0)</f>
        <v>0</v>
      </c>
      <c r="Y1262" s="21">
        <f t="shared" si="166"/>
        <v>0</v>
      </c>
      <c r="AB1262" s="15"/>
      <c r="AD1262" s="20">
        <f t="shared" si="172"/>
        <v>-0.10349999999999999</v>
      </c>
      <c r="AE1262" s="29" t="e">
        <f t="shared" si="173"/>
        <v>#DIV/0!</v>
      </c>
      <c r="AG1262" s="5">
        <f>IFERROR((Table1[[#This Row],[عدد
البلوكات]]*0.12),"")</f>
        <v>0</v>
      </c>
      <c r="AH126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0.17249999999999999</v>
      </c>
      <c r="AJ1262" s="59">
        <f>IFERROR(Table1[[#This Row],[Plan Hour]]/Table1[[#This Row],[ساعات
العمل
الفعلية]],0)</f>
        <v>0</v>
      </c>
      <c r="AK1262" s="1">
        <f>IFERROR((Table1[[#This Row],[الكمية 
الفعلية
/م3]]-Table1[[#This Row],[الكمية 
المنتجة
/م3
 ]]),"")</f>
        <v>4.1400000000000048E-3</v>
      </c>
      <c r="AU1262" s="18"/>
      <c r="AV1262" s="18"/>
      <c r="AW1262" s="1"/>
      <c r="AX1262" s="1"/>
      <c r="AY1262" s="1"/>
      <c r="AZ1262" s="1"/>
      <c r="BA1262" s="1"/>
      <c r="BB1262" s="1" t="e">
        <f t="shared" si="169"/>
        <v>#DIV/0!</v>
      </c>
      <c r="BC1262" s="1"/>
      <c r="BD1262" s="1" t="e">
        <f t="shared" si="171"/>
        <v>#DIV/0!</v>
      </c>
      <c r="BE1262" s="1"/>
      <c r="BF1262" s="33">
        <f t="shared" si="170"/>
        <v>0</v>
      </c>
      <c r="BG1262" s="11" t="e">
        <f t="shared" si="174"/>
        <v>#DIV/0!</v>
      </c>
      <c r="CB1262"/>
      <c r="CC1262"/>
      <c r="CD1262"/>
      <c r="CE1262" s="83"/>
      <c r="CF1262"/>
      <c r="CG1262"/>
      <c r="CH1262"/>
      <c r="CI1262"/>
      <c r="CJ1262"/>
      <c r="CK1262"/>
      <c r="CL1262"/>
      <c r="CM1262"/>
      <c r="CN1262"/>
      <c r="CO1262"/>
      <c r="CP1262"/>
    </row>
    <row r="1263" spans="1:94" ht="22.5" customHeight="1">
      <c r="A1263" s="22">
        <v>44277</v>
      </c>
      <c r="B1263" s="3" t="str">
        <f>TEXT(Table1[[#This Row],[Date]],"dddd")</f>
        <v>الإثنين</v>
      </c>
      <c r="C1263" s="3">
        <f>WEEKNUM(Table1[[#This Row],[Date]],16)</f>
        <v>13</v>
      </c>
      <c r="D1263" s="3" t="str">
        <f>TEXT(Table1[[#This Row],[Date]],"mmmm")</f>
        <v>مارس</v>
      </c>
      <c r="E1263" s="3" t="str">
        <f>TEXT(Table1[[#This Row],[Date]],"yyyy")</f>
        <v>2021</v>
      </c>
      <c r="F1263" s="3" t="s">
        <v>8</v>
      </c>
      <c r="G1263" s="3">
        <v>1369</v>
      </c>
      <c r="I1263" s="3" t="s">
        <v>92</v>
      </c>
      <c r="J1263" s="3">
        <f>IFERROR(VLOOKUP(Table1[[#This Row],[FoamType]],$CB$1:$CC$25,2,FALSE),0)</f>
        <v>0.6</v>
      </c>
      <c r="K1263" s="3">
        <v>9</v>
      </c>
      <c r="L1263" s="3">
        <v>9</v>
      </c>
      <c r="M1263" s="3">
        <v>2.5</v>
      </c>
      <c r="Q1263" s="15">
        <v>8</v>
      </c>
      <c r="R1263" s="3">
        <v>20000</v>
      </c>
      <c r="S1263" s="3">
        <v>2.7</v>
      </c>
      <c r="T1263" s="3">
        <f t="shared" si="175"/>
        <v>4.3739999999999997</v>
      </c>
      <c r="U1263" s="4">
        <f t="shared" si="176"/>
        <v>4.05</v>
      </c>
      <c r="X1263" s="4">
        <f>IFERROR(   Table1[[#This Row],[البلوكات /م3]]+Table1[[#This Row],[البواقى
 المنصرفه
/م3]]-Table1[[#This Row],[البواقى
/م3]],0)</f>
        <v>0</v>
      </c>
      <c r="Y1263" s="21">
        <f t="shared" si="166"/>
        <v>0</v>
      </c>
      <c r="AB1263" s="15"/>
      <c r="AD1263" s="20">
        <f t="shared" si="172"/>
        <v>-4.05</v>
      </c>
      <c r="AE1263" s="29" t="e">
        <f t="shared" si="173"/>
        <v>#DIV/0!</v>
      </c>
      <c r="AG1263" s="5">
        <f>IFERROR((Table1[[#This Row],[عدد
البلوكات]]*0.12),"")</f>
        <v>0</v>
      </c>
      <c r="AH126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6.75</v>
      </c>
      <c r="AJ1263" s="59">
        <f>IFERROR(Table1[[#This Row],[Plan Hour]]/Table1[[#This Row],[ساعات
العمل
الفعلية]],0)</f>
        <v>0</v>
      </c>
      <c r="AK1263" s="1">
        <f>IFERROR((Table1[[#This Row],[الكمية 
الفعلية
/م3]]-Table1[[#This Row],[الكمية 
المنتجة
/م3
 ]]),"")</f>
        <v>0.32399999999999984</v>
      </c>
      <c r="AU1263" s="18"/>
      <c r="AV1263" s="18"/>
      <c r="AW1263" s="1"/>
      <c r="AX1263" s="1"/>
      <c r="AY1263" s="1"/>
      <c r="AZ1263" s="1"/>
      <c r="BA1263" s="1"/>
      <c r="BB1263" s="1" t="e">
        <f t="shared" si="169"/>
        <v>#DIV/0!</v>
      </c>
      <c r="BC1263" s="1"/>
      <c r="BD1263" s="1" t="e">
        <f t="shared" si="171"/>
        <v>#DIV/0!</v>
      </c>
      <c r="BE1263" s="1"/>
      <c r="BF1263" s="33">
        <f t="shared" si="170"/>
        <v>0</v>
      </c>
      <c r="BG1263" s="11" t="e">
        <f t="shared" si="174"/>
        <v>#DIV/0!</v>
      </c>
      <c r="CB1263"/>
      <c r="CC1263"/>
      <c r="CD1263"/>
      <c r="CE1263" s="83"/>
      <c r="CF1263"/>
      <c r="CG1263"/>
      <c r="CH1263"/>
      <c r="CI1263"/>
      <c r="CJ1263"/>
      <c r="CK1263"/>
      <c r="CL1263"/>
      <c r="CM1263"/>
      <c r="CN1263"/>
      <c r="CO1263"/>
      <c r="CP1263"/>
    </row>
    <row r="1264" spans="1:94" ht="22.5" customHeight="1">
      <c r="A1264" s="22">
        <v>44277</v>
      </c>
      <c r="B1264" s="3" t="str">
        <f>TEXT(Table1[[#This Row],[Date]],"dddd")</f>
        <v>الإثنين</v>
      </c>
      <c r="C1264" s="3">
        <f>WEEKNUM(Table1[[#This Row],[Date]],16)</f>
        <v>13</v>
      </c>
      <c r="D1264" s="3" t="str">
        <f>TEXT(Table1[[#This Row],[Date]],"mmmm")</f>
        <v>مارس</v>
      </c>
      <c r="E1264" s="3" t="str">
        <f>TEXT(Table1[[#This Row],[Date]],"yyyy")</f>
        <v>2021</v>
      </c>
      <c r="F1264" s="3" t="s">
        <v>8</v>
      </c>
      <c r="G1264" s="3">
        <v>1376</v>
      </c>
      <c r="I1264" s="3" t="s">
        <v>92</v>
      </c>
      <c r="J1264" s="3">
        <f>IFERROR(VLOOKUP(Table1[[#This Row],[FoamType]],$CB$1:$CC$25,2,FALSE),0)</f>
        <v>0.6</v>
      </c>
      <c r="K1264" s="3">
        <v>49</v>
      </c>
      <c r="L1264" s="3">
        <v>5</v>
      </c>
      <c r="M1264" s="3">
        <v>5</v>
      </c>
      <c r="Q1264" s="15">
        <v>12</v>
      </c>
      <c r="R1264" s="3">
        <v>400</v>
      </c>
      <c r="S1264" s="3">
        <v>5.0999999999999996</v>
      </c>
      <c r="T1264" s="3">
        <f t="shared" si="175"/>
        <v>0.49979999999999997</v>
      </c>
      <c r="U1264" s="4">
        <f t="shared" si="176"/>
        <v>0.49</v>
      </c>
      <c r="X1264" s="4">
        <f>IFERROR(   Table1[[#This Row],[البلوكات /م3]]+Table1[[#This Row],[البواقى
 المنصرفه
/م3]]-Table1[[#This Row],[البواقى
/م3]],0)</f>
        <v>0</v>
      </c>
      <c r="Y1264" s="21">
        <f t="shared" si="166"/>
        <v>0</v>
      </c>
      <c r="AB1264" s="15"/>
      <c r="AD1264" s="20">
        <f t="shared" si="172"/>
        <v>-0.49</v>
      </c>
      <c r="AE1264" s="29" t="e">
        <f t="shared" si="173"/>
        <v>#DIV/0!</v>
      </c>
      <c r="AG1264" s="5">
        <f>IFERROR((Table1[[#This Row],[عدد
البلوكات]]*0.12),"")</f>
        <v>0</v>
      </c>
      <c r="AH126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0.81666666666666665</v>
      </c>
      <c r="AJ1264" s="59">
        <f>IFERROR(Table1[[#This Row],[Plan Hour]]/Table1[[#This Row],[ساعات
العمل
الفعلية]],0)</f>
        <v>0</v>
      </c>
      <c r="AK1264" s="1">
        <f>IFERROR((Table1[[#This Row],[الكمية 
الفعلية
/م3]]-Table1[[#This Row],[الكمية 
المنتجة
/م3
 ]]),"")</f>
        <v>9.7999999999999754E-3</v>
      </c>
      <c r="AU1264" s="18"/>
      <c r="AV1264" s="18"/>
      <c r="AW1264" s="1"/>
      <c r="AX1264" s="1"/>
      <c r="AY1264" s="1"/>
      <c r="AZ1264" s="1"/>
      <c r="BA1264" s="1"/>
      <c r="BB1264" s="1" t="e">
        <f t="shared" si="169"/>
        <v>#DIV/0!</v>
      </c>
      <c r="BC1264" s="1"/>
      <c r="BD1264" s="1" t="e">
        <f t="shared" si="171"/>
        <v>#DIV/0!</v>
      </c>
      <c r="BE1264" s="1"/>
      <c r="BF1264" s="33">
        <f t="shared" si="170"/>
        <v>0</v>
      </c>
      <c r="BG1264" s="11" t="e">
        <f t="shared" si="174"/>
        <v>#DIV/0!</v>
      </c>
      <c r="CB1264"/>
      <c r="CC1264"/>
      <c r="CD1264"/>
      <c r="CE1264" s="83"/>
      <c r="CF1264"/>
      <c r="CG1264"/>
      <c r="CH1264"/>
      <c r="CI1264"/>
      <c r="CJ1264"/>
      <c r="CK1264"/>
      <c r="CL1264"/>
      <c r="CM1264"/>
      <c r="CN1264"/>
      <c r="CO1264"/>
      <c r="CP1264"/>
    </row>
    <row r="1265" spans="1:94" ht="22.5" customHeight="1">
      <c r="A1265" s="22">
        <v>44277</v>
      </c>
      <c r="B1265" s="3" t="str">
        <f>TEXT(Table1[[#This Row],[Date]],"dddd")</f>
        <v>الإثنين</v>
      </c>
      <c r="C1265" s="3">
        <f>WEEKNUM(Table1[[#This Row],[Date]],16)</f>
        <v>13</v>
      </c>
      <c r="D1265" s="3" t="str">
        <f>TEXT(Table1[[#This Row],[Date]],"mmmm")</f>
        <v>مارس</v>
      </c>
      <c r="E1265" s="3" t="str">
        <f>TEXT(Table1[[#This Row],[Date]],"yyyy")</f>
        <v>2021</v>
      </c>
      <c r="F1265" s="3" t="s">
        <v>8</v>
      </c>
      <c r="G1265" s="3">
        <v>1376</v>
      </c>
      <c r="I1265" s="3" t="s">
        <v>92</v>
      </c>
      <c r="J1265" s="3">
        <f>IFERROR(VLOOKUP(Table1[[#This Row],[FoamType]],$CB$1:$CC$25,2,FALSE),0)</f>
        <v>0.6</v>
      </c>
      <c r="K1265" s="3">
        <v>69</v>
      </c>
      <c r="L1265" s="3">
        <v>5</v>
      </c>
      <c r="M1265" s="3">
        <v>5</v>
      </c>
      <c r="Q1265" s="15">
        <v>12</v>
      </c>
      <c r="R1265" s="3">
        <v>300</v>
      </c>
      <c r="S1265" s="3">
        <v>5.0999999999999996</v>
      </c>
      <c r="T1265" s="3">
        <f t="shared" si="175"/>
        <v>0.52785000000000004</v>
      </c>
      <c r="U1265" s="4">
        <f t="shared" si="176"/>
        <v>0.51749999999999996</v>
      </c>
      <c r="X1265" s="4">
        <f>IFERROR(   Table1[[#This Row],[البلوكات /م3]]+Table1[[#This Row],[البواقى
 المنصرفه
/م3]]-Table1[[#This Row],[البواقى
/م3]],0)</f>
        <v>0</v>
      </c>
      <c r="Y1265" s="21">
        <f t="shared" si="166"/>
        <v>0</v>
      </c>
      <c r="AB1265" s="15"/>
      <c r="AD1265" s="20">
        <f t="shared" si="172"/>
        <v>-0.51749999999999996</v>
      </c>
      <c r="AE1265" s="29" t="e">
        <f t="shared" si="173"/>
        <v>#DIV/0!</v>
      </c>
      <c r="AG1265" s="5">
        <f>IFERROR((Table1[[#This Row],[عدد
البلوكات]]*0.12),"")</f>
        <v>0</v>
      </c>
      <c r="AH126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0.86249999999999993</v>
      </c>
      <c r="AJ1265" s="59">
        <f>IFERROR(Table1[[#This Row],[Plan Hour]]/Table1[[#This Row],[ساعات
العمل
الفعلية]],0)</f>
        <v>0</v>
      </c>
      <c r="AK1265" s="1">
        <f>IFERROR((Table1[[#This Row],[الكمية 
الفعلية
/م3]]-Table1[[#This Row],[الكمية 
المنتجة
/م3
 ]]),"")</f>
        <v>1.0350000000000081E-2</v>
      </c>
      <c r="AU1265" s="18"/>
      <c r="AV1265" s="18"/>
      <c r="AW1265" s="1"/>
      <c r="AX1265" s="1"/>
      <c r="AY1265" s="1"/>
      <c r="AZ1265" s="1"/>
      <c r="BA1265" s="1"/>
      <c r="BB1265" s="1" t="e">
        <f t="shared" si="169"/>
        <v>#DIV/0!</v>
      </c>
      <c r="BC1265" s="1"/>
      <c r="BD1265" s="1" t="e">
        <f t="shared" si="171"/>
        <v>#DIV/0!</v>
      </c>
      <c r="BE1265" s="1"/>
      <c r="BF1265" s="33">
        <f t="shared" si="170"/>
        <v>0</v>
      </c>
      <c r="BG1265" s="11" t="e">
        <f t="shared" si="174"/>
        <v>#DIV/0!</v>
      </c>
      <c r="CB1265"/>
      <c r="CC1265"/>
      <c r="CD1265"/>
      <c r="CE1265" s="83"/>
      <c r="CF1265"/>
      <c r="CG1265"/>
      <c r="CH1265"/>
      <c r="CI1265"/>
      <c r="CJ1265"/>
      <c r="CK1265"/>
      <c r="CL1265"/>
      <c r="CM1265"/>
      <c r="CN1265"/>
      <c r="CO1265"/>
      <c r="CP1265"/>
    </row>
    <row r="1266" spans="1:94" ht="22.5" customHeight="1">
      <c r="A1266" s="22">
        <v>44277</v>
      </c>
      <c r="B1266" s="3" t="str">
        <f>TEXT(Table1[[#This Row],[Date]],"dddd")</f>
        <v>الإثنين</v>
      </c>
      <c r="C1266" s="3">
        <f>WEEKNUM(Table1[[#This Row],[Date]],16)</f>
        <v>13</v>
      </c>
      <c r="D1266" s="3" t="str">
        <f>TEXT(Table1[[#This Row],[Date]],"mmmm")</f>
        <v>مارس</v>
      </c>
      <c r="E1266" s="3" t="str">
        <f>TEXT(Table1[[#This Row],[Date]],"yyyy")</f>
        <v>2021</v>
      </c>
      <c r="F1266" s="3" t="s">
        <v>8</v>
      </c>
      <c r="G1266" s="3">
        <v>1376</v>
      </c>
      <c r="I1266" s="3" t="s">
        <v>92</v>
      </c>
      <c r="J1266" s="3">
        <f>IFERROR(VLOOKUP(Table1[[#This Row],[FoamType]],$CB$1:$CC$25,2,FALSE),0)</f>
        <v>0.6</v>
      </c>
      <c r="K1266" s="3">
        <v>23</v>
      </c>
      <c r="L1266" s="3">
        <v>5</v>
      </c>
      <c r="M1266" s="3">
        <v>5</v>
      </c>
      <c r="Q1266" s="15">
        <v>12</v>
      </c>
      <c r="R1266" s="3">
        <v>200</v>
      </c>
      <c r="S1266" s="3">
        <v>5.0999999999999996</v>
      </c>
      <c r="T1266" s="3">
        <f t="shared" si="175"/>
        <v>0.11729999999999999</v>
      </c>
      <c r="U1266" s="4">
        <f t="shared" si="176"/>
        <v>0.115</v>
      </c>
      <c r="X1266" s="4">
        <f>IFERROR(   Table1[[#This Row],[البلوكات /م3]]+Table1[[#This Row],[البواقى
 المنصرفه
/م3]]-Table1[[#This Row],[البواقى
/م3]],0)</f>
        <v>0</v>
      </c>
      <c r="Y1266" s="21">
        <f t="shared" si="166"/>
        <v>0</v>
      </c>
      <c r="AB1266" s="15"/>
      <c r="AD1266" s="20">
        <f t="shared" si="172"/>
        <v>-0.115</v>
      </c>
      <c r="AE1266" s="29" t="e">
        <f t="shared" si="173"/>
        <v>#DIV/0!</v>
      </c>
      <c r="AG1266" s="5">
        <f>IFERROR((Table1[[#This Row],[عدد
البلوكات]]*0.12),"")</f>
        <v>0</v>
      </c>
      <c r="AH126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0.19166666666666668</v>
      </c>
      <c r="AJ1266" s="59">
        <f>IFERROR(Table1[[#This Row],[Plan Hour]]/Table1[[#This Row],[ساعات
العمل
الفعلية]],0)</f>
        <v>0</v>
      </c>
      <c r="AK1266" s="1">
        <f>IFERROR((Table1[[#This Row],[الكمية 
الفعلية
/م3]]-Table1[[#This Row],[الكمية 
المنتجة
/م3
 ]]),"")</f>
        <v>2.2999999999999826E-3</v>
      </c>
      <c r="AU1266" s="18"/>
      <c r="AV1266" s="18"/>
      <c r="AW1266" s="1"/>
      <c r="AX1266" s="1"/>
      <c r="AY1266" s="1"/>
      <c r="AZ1266" s="1"/>
      <c r="BA1266" s="1"/>
      <c r="BB1266" s="1" t="e">
        <f t="shared" si="169"/>
        <v>#DIV/0!</v>
      </c>
      <c r="BC1266" s="1"/>
      <c r="BD1266" s="1" t="e">
        <f t="shared" si="171"/>
        <v>#DIV/0!</v>
      </c>
      <c r="BE1266" s="1"/>
      <c r="BF1266" s="33">
        <f t="shared" si="170"/>
        <v>0</v>
      </c>
      <c r="BG1266" s="11" t="e">
        <f t="shared" si="174"/>
        <v>#DIV/0!</v>
      </c>
      <c r="CB1266"/>
      <c r="CC1266"/>
      <c r="CD1266"/>
      <c r="CE1266" s="83"/>
      <c r="CF1266"/>
      <c r="CG1266"/>
      <c r="CH1266"/>
      <c r="CI1266"/>
      <c r="CJ1266"/>
      <c r="CK1266"/>
      <c r="CL1266"/>
      <c r="CM1266"/>
      <c r="CN1266"/>
      <c r="CO1266"/>
      <c r="CP1266"/>
    </row>
    <row r="1267" spans="1:94" ht="22.5" customHeight="1">
      <c r="A1267" s="22">
        <v>44277</v>
      </c>
      <c r="B1267" s="9" t="str">
        <f>TEXT(Table1[[#This Row],[Date]],"dddd")</f>
        <v>الإثنين</v>
      </c>
      <c r="C1267" s="9">
        <f>WEEKNUM(Table1[[#This Row],[Date]],16)</f>
        <v>13</v>
      </c>
      <c r="D1267" s="9" t="str">
        <f>TEXT(Table1[[#This Row],[Date]],"mmmm")</f>
        <v>مارس</v>
      </c>
      <c r="E1267" s="9" t="str">
        <f>TEXT(Table1[[#This Row],[Date]],"yyyy")</f>
        <v>2021</v>
      </c>
      <c r="F1267" s="9" t="s">
        <v>9</v>
      </c>
      <c r="G1267" s="9">
        <v>1344</v>
      </c>
      <c r="H1267" s="9"/>
      <c r="I1267" s="9" t="s">
        <v>91</v>
      </c>
      <c r="J1267" s="9">
        <f>IFERROR(VLOOKUP(Table1[[#This Row],[FoamType]],$CB$1:$CC$25,2,FALSE),0)</f>
        <v>1</v>
      </c>
      <c r="K1267" s="9">
        <v>100</v>
      </c>
      <c r="L1267" s="9">
        <v>50</v>
      </c>
      <c r="M1267" s="9">
        <v>1</v>
      </c>
      <c r="N1267" s="9"/>
      <c r="O1267" s="9"/>
      <c r="P1267" s="9"/>
      <c r="Q1267" s="9">
        <v>15</v>
      </c>
      <c r="R1267" s="9">
        <v>350</v>
      </c>
      <c r="S1267" s="9">
        <v>1.1000000000000001</v>
      </c>
      <c r="T1267" s="9">
        <f t="shared" si="175"/>
        <v>1.9250000000000003</v>
      </c>
      <c r="U1267" s="9">
        <f t="shared" si="176"/>
        <v>1.75</v>
      </c>
      <c r="V1267" s="9"/>
      <c r="W1267" s="9"/>
      <c r="X1267" s="9">
        <f>IFERROR(   Table1[[#This Row],[البلوكات /م3]]+Table1[[#This Row],[البواقى
 المنصرفه
/م3]]-Table1[[#This Row],[البواقى
/م3]],0)</f>
        <v>0</v>
      </c>
      <c r="Y1267" s="9">
        <f t="shared" si="166"/>
        <v>0</v>
      </c>
      <c r="Z1267" s="9"/>
      <c r="AA1267" s="9"/>
      <c r="AB1267" s="9"/>
      <c r="AC1267" s="9"/>
      <c r="AD1267" s="9">
        <f t="shared" si="172"/>
        <v>-1.75</v>
      </c>
      <c r="AE1267" s="9" t="e">
        <f t="shared" si="173"/>
        <v>#DIV/0!</v>
      </c>
      <c r="AF1267" s="9"/>
      <c r="AG1267" s="9">
        <f>IFERROR((Table1[[#This Row],[عدد
البلوكات]]*0.12),"")</f>
        <v>0</v>
      </c>
      <c r="AH1267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1.75</v>
      </c>
      <c r="AI1267" s="9">
        <v>69</v>
      </c>
      <c r="AJ1267" s="9">
        <f>IFERROR(Table1[[#This Row],[Plan Hour]]/Table1[[#This Row],[ساعات
العمل
الفعلية]],0)</f>
        <v>2.5362318840579712E-2</v>
      </c>
      <c r="AK1267" s="9">
        <f>IFERROR((Table1[[#This Row],[الكمية 
الفعلية
/م3]]-Table1[[#This Row],[الكمية 
المنتجة
/م3
 ]]),"")</f>
        <v>0.17500000000000027</v>
      </c>
      <c r="AL1267" s="9"/>
      <c r="AM1267" s="9"/>
      <c r="AN1267" s="9"/>
      <c r="AO1267" s="9">
        <v>1.58</v>
      </c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 t="e">
        <f t="shared" si="169"/>
        <v>#DIV/0!</v>
      </c>
      <c r="BC1267" s="9"/>
      <c r="BD1267" s="9" t="e">
        <f t="shared" si="171"/>
        <v>#DIV/0!</v>
      </c>
      <c r="BE1267" s="9"/>
      <c r="BF1267" s="9">
        <f t="shared" si="170"/>
        <v>0</v>
      </c>
      <c r="BG1267" s="9" t="e">
        <f t="shared" si="174"/>
        <v>#DIV/0!</v>
      </c>
      <c r="CB1267"/>
      <c r="CC1267"/>
      <c r="CD1267"/>
      <c r="CE1267" s="83"/>
      <c r="CF1267"/>
      <c r="CG1267"/>
      <c r="CH1267"/>
      <c r="CI1267"/>
      <c r="CJ1267"/>
      <c r="CK1267"/>
      <c r="CL1267"/>
      <c r="CM1267"/>
      <c r="CN1267"/>
      <c r="CO1267"/>
      <c r="CP1267"/>
    </row>
    <row r="1268" spans="1:94" ht="22.5" customHeight="1">
      <c r="A1268" s="22">
        <v>44277</v>
      </c>
      <c r="B1268" s="3" t="str">
        <f>TEXT(Table1[[#This Row],[Date]],"dddd")</f>
        <v>الإثنين</v>
      </c>
      <c r="C1268" s="3">
        <f>WEEKNUM(Table1[[#This Row],[Date]],16)</f>
        <v>13</v>
      </c>
      <c r="D1268" s="3" t="str">
        <f>TEXT(Table1[[#This Row],[Date]],"mmmm")</f>
        <v>مارس</v>
      </c>
      <c r="E1268" s="3" t="str">
        <f>TEXT(Table1[[#This Row],[Date]],"yyyy")</f>
        <v>2021</v>
      </c>
      <c r="F1268" s="3" t="s">
        <v>9</v>
      </c>
      <c r="G1268" s="3">
        <v>1284</v>
      </c>
      <c r="I1268" s="3" t="s">
        <v>96</v>
      </c>
      <c r="J1268" s="3">
        <f>IFERROR(VLOOKUP(Table1[[#This Row],[FoamType]],$CB$1:$CC$25,2,FALSE),0)</f>
        <v>200</v>
      </c>
      <c r="K1268" s="3">
        <v>18</v>
      </c>
      <c r="L1268" s="3">
        <v>11</v>
      </c>
      <c r="M1268" s="3">
        <v>11</v>
      </c>
      <c r="Q1268" s="15">
        <v>12</v>
      </c>
      <c r="R1268" s="3">
        <v>800</v>
      </c>
      <c r="S1268" s="3">
        <v>11</v>
      </c>
      <c r="T1268" s="3">
        <f t="shared" si="175"/>
        <v>1.7423999999999999</v>
      </c>
      <c r="U1268" s="4">
        <f t="shared" si="176"/>
        <v>1.7423999999999999</v>
      </c>
      <c r="X1268" s="4">
        <f>IFERROR(   Table1[[#This Row],[البلوكات /م3]]+Table1[[#This Row],[البواقى
 المنصرفه
/م3]]-Table1[[#This Row],[البواقى
/م3]],0)</f>
        <v>1.8399999999999999</v>
      </c>
      <c r="Y1268" s="21">
        <f t="shared" ref="Y1268:Y1331" si="177">Z1268*7.32</f>
        <v>0</v>
      </c>
      <c r="AA1268" s="12">
        <v>2.44</v>
      </c>
      <c r="AB1268" s="15">
        <v>12</v>
      </c>
      <c r="AC1268" s="20">
        <v>0.6</v>
      </c>
      <c r="AD1268" s="20">
        <f t="shared" si="172"/>
        <v>9.7599999999999909E-2</v>
      </c>
      <c r="AE1268" s="29">
        <f t="shared" si="173"/>
        <v>3.9999999999999966E-2</v>
      </c>
      <c r="AG1268" s="5">
        <f>IFERROR((Table1[[#This Row],[عدد
البلوكات]]*0.12),"")</f>
        <v>0</v>
      </c>
      <c r="AH126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268" s="59">
        <f>IFERROR(Table1[[#This Row],[Plan Hour]]/Table1[[#This Row],[ساعات
العمل
الفعلية]],0)</f>
        <v>0</v>
      </c>
      <c r="AK1268" s="1">
        <f>IFERROR((Table1[[#This Row],[الكمية 
الفعلية
/م3]]-Table1[[#This Row],[الكمية 
المنتجة
/م3
 ]]),"")</f>
        <v>0</v>
      </c>
      <c r="AU1268" s="18"/>
      <c r="AV1268" s="18"/>
      <c r="AW1268" s="1"/>
      <c r="AX1268" s="1"/>
      <c r="AY1268" s="1"/>
      <c r="AZ1268" s="1"/>
      <c r="BA1268" s="1"/>
      <c r="BB1268" s="1" t="e">
        <f t="shared" si="169"/>
        <v>#DIV/0!</v>
      </c>
      <c r="BC1268" s="1"/>
      <c r="BD1268" s="1" t="e">
        <f t="shared" si="171"/>
        <v>#DIV/0!</v>
      </c>
      <c r="BE1268" s="1"/>
      <c r="BF1268" s="33">
        <f t="shared" si="170"/>
        <v>0</v>
      </c>
      <c r="BG1268" s="11" t="e">
        <f t="shared" si="174"/>
        <v>#DIV/0!</v>
      </c>
      <c r="CB1268"/>
      <c r="CC1268"/>
      <c r="CD1268"/>
      <c r="CE1268" s="83"/>
      <c r="CF1268"/>
      <c r="CG1268"/>
      <c r="CH1268"/>
      <c r="CI1268"/>
      <c r="CJ1268"/>
      <c r="CK1268"/>
      <c r="CL1268"/>
      <c r="CM1268"/>
      <c r="CN1268"/>
      <c r="CO1268"/>
      <c r="CP1268"/>
    </row>
    <row r="1269" spans="1:94" ht="22.5" customHeight="1">
      <c r="A1269" s="22">
        <v>44277</v>
      </c>
      <c r="B1269" s="3" t="str">
        <f>TEXT(Table1[[#This Row],[Date]],"dddd")</f>
        <v>الإثنين</v>
      </c>
      <c r="C1269" s="3">
        <f>WEEKNUM(Table1[[#This Row],[Date]],16)</f>
        <v>13</v>
      </c>
      <c r="D1269" s="3" t="str">
        <f>TEXT(Table1[[#This Row],[Date]],"mmmm")</f>
        <v>مارس</v>
      </c>
      <c r="E1269" s="3" t="str">
        <f>TEXT(Table1[[#This Row],[Date]],"yyyy")</f>
        <v>2021</v>
      </c>
      <c r="F1269" s="3" t="s">
        <v>9</v>
      </c>
      <c r="G1269" s="3">
        <v>1236</v>
      </c>
      <c r="I1269" s="3" t="s">
        <v>96</v>
      </c>
      <c r="J1269" s="3">
        <f>IFERROR(VLOOKUP(Table1[[#This Row],[FoamType]],$CB$1:$CC$25,2,FALSE),0)</f>
        <v>200</v>
      </c>
      <c r="K1269" s="3">
        <v>116</v>
      </c>
      <c r="L1269" s="3">
        <v>10</v>
      </c>
      <c r="M1269" s="3">
        <v>4</v>
      </c>
      <c r="Q1269" s="15">
        <v>20</v>
      </c>
      <c r="R1269" s="3">
        <v>400</v>
      </c>
      <c r="S1269" s="3">
        <v>4.0999999999999996</v>
      </c>
      <c r="T1269" s="3">
        <f t="shared" si="175"/>
        <v>1.9023999999999999</v>
      </c>
      <c r="U1269" s="4">
        <f t="shared" si="176"/>
        <v>1.8560000000000001</v>
      </c>
      <c r="X1269" s="4">
        <f>IFERROR(   Table1[[#This Row],[البلوكات /م3]]+Table1[[#This Row],[البواقى
 المنصرفه
/م3]]-Table1[[#This Row],[البواقى
/م3]],0)</f>
        <v>5.85</v>
      </c>
      <c r="Y1269" s="21">
        <f t="shared" si="177"/>
        <v>0</v>
      </c>
      <c r="AA1269" s="12">
        <v>5.85</v>
      </c>
      <c r="AB1269" s="15">
        <v>22</v>
      </c>
      <c r="AC1269" s="20">
        <v>0</v>
      </c>
      <c r="AD1269" s="20">
        <f t="shared" si="172"/>
        <v>3.9939999999999998</v>
      </c>
      <c r="AE1269" s="29">
        <f t="shared" si="173"/>
        <v>0.68273504273504271</v>
      </c>
      <c r="AG1269" s="5">
        <f>IFERROR((Table1[[#This Row],[عدد
البلوكات]]*0.12),"")</f>
        <v>0</v>
      </c>
      <c r="AH126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1269" s="59">
        <f>IFERROR(Table1[[#This Row],[Plan Hour]]/Table1[[#This Row],[ساعات
العمل
الفعلية]],0)</f>
        <v>0</v>
      </c>
      <c r="AK1269" s="1">
        <f>IFERROR((Table1[[#This Row],[الكمية 
الفعلية
/م3]]-Table1[[#This Row],[الكمية 
المنتجة
/م3
 ]]),"")</f>
        <v>4.6399999999999775E-2</v>
      </c>
      <c r="AU1269" s="18"/>
      <c r="AV1269" s="18"/>
      <c r="AW1269" s="1"/>
      <c r="AX1269" s="1"/>
      <c r="AY1269" s="1"/>
      <c r="AZ1269" s="1"/>
      <c r="BA1269" s="1"/>
      <c r="BB1269" s="1" t="e">
        <f t="shared" si="169"/>
        <v>#DIV/0!</v>
      </c>
      <c r="BC1269" s="1"/>
      <c r="BD1269" s="1" t="e">
        <f t="shared" si="171"/>
        <v>#DIV/0!</v>
      </c>
      <c r="BE1269" s="1"/>
      <c r="BF1269" s="33">
        <f t="shared" si="170"/>
        <v>0</v>
      </c>
      <c r="BG1269" s="11" t="e">
        <f t="shared" si="174"/>
        <v>#DIV/0!</v>
      </c>
      <c r="CB1269"/>
      <c r="CC1269"/>
      <c r="CD1269"/>
      <c r="CE1269" s="83"/>
      <c r="CF1269"/>
      <c r="CG1269"/>
      <c r="CH1269"/>
      <c r="CI1269"/>
      <c r="CJ1269"/>
      <c r="CK1269"/>
      <c r="CL1269"/>
      <c r="CM1269"/>
      <c r="CN1269"/>
      <c r="CO1269"/>
      <c r="CP1269"/>
    </row>
    <row r="1270" spans="1:94" ht="22.5" customHeight="1">
      <c r="A1270" s="22">
        <v>44277</v>
      </c>
      <c r="B1270" s="3" t="str">
        <f>TEXT(Table1[[#This Row],[Date]],"dddd")</f>
        <v>الإثنين</v>
      </c>
      <c r="C1270" s="3">
        <f>WEEKNUM(Table1[[#This Row],[Date]],16)</f>
        <v>13</v>
      </c>
      <c r="D1270" s="3" t="str">
        <f>TEXT(Table1[[#This Row],[Date]],"mmmm")</f>
        <v>مارس</v>
      </c>
      <c r="E1270" s="3" t="str">
        <f>TEXT(Table1[[#This Row],[Date]],"yyyy")</f>
        <v>2021</v>
      </c>
      <c r="F1270" s="3" t="s">
        <v>9</v>
      </c>
      <c r="G1270" s="3">
        <v>1357</v>
      </c>
      <c r="I1270" s="3" t="s">
        <v>255</v>
      </c>
      <c r="J1270" s="3">
        <f>IFERROR(VLOOKUP(Table1[[#This Row],[FoamType]],$CB$1:$CC$25,2,FALSE),0)</f>
        <v>3.6</v>
      </c>
      <c r="K1270" s="3">
        <v>40</v>
      </c>
      <c r="L1270" s="3">
        <v>40</v>
      </c>
      <c r="M1270" s="3">
        <v>19</v>
      </c>
      <c r="Q1270" s="15">
        <v>22</v>
      </c>
      <c r="R1270" s="3">
        <v>445</v>
      </c>
      <c r="S1270" s="3">
        <v>19</v>
      </c>
      <c r="T1270" s="3">
        <f t="shared" si="175"/>
        <v>13.528</v>
      </c>
      <c r="U1270" s="4">
        <f t="shared" si="176"/>
        <v>13.528</v>
      </c>
      <c r="W1270" s="4">
        <v>22</v>
      </c>
      <c r="X1270" s="4">
        <f>IFERROR(   Table1[[#This Row],[البلوكات /م3]]+Table1[[#This Row],[البواقى
 المنصرفه
/م3]]-Table1[[#This Row],[البواقى
/م3]],0)</f>
        <v>47.7</v>
      </c>
      <c r="Y1270" s="21">
        <f t="shared" si="177"/>
        <v>43.92</v>
      </c>
      <c r="Z1270" s="3">
        <v>6</v>
      </c>
      <c r="AA1270" s="12">
        <v>3.78</v>
      </c>
      <c r="AB1270" s="15">
        <v>35</v>
      </c>
      <c r="AC1270" s="20">
        <v>0</v>
      </c>
      <c r="AD1270" s="20">
        <f t="shared" si="172"/>
        <v>34.172000000000004</v>
      </c>
      <c r="AE1270" s="29">
        <f t="shared" si="173"/>
        <v>0.71639412997903573</v>
      </c>
      <c r="AG1270" s="5">
        <f>IFERROR((Table1[[#This Row],[عدد
البلوكات]]*0.12),"")</f>
        <v>0.72</v>
      </c>
      <c r="AH127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3.7577777777777777</v>
      </c>
      <c r="AJ1270" s="59">
        <f>IFERROR(Table1[[#This Row],[Plan Hour]]/Table1[[#This Row],[ساعات
العمل
الفعلية]],0)</f>
        <v>0</v>
      </c>
      <c r="AK1270" s="1">
        <f>IFERROR((Table1[[#This Row],[الكمية 
الفعلية
/م3]]-Table1[[#This Row],[الكمية 
المنتجة
/م3
 ]]),"")</f>
        <v>0</v>
      </c>
      <c r="AU1270" s="18"/>
      <c r="AV1270" s="18"/>
      <c r="AW1270" s="1"/>
      <c r="AX1270" s="1"/>
      <c r="AY1270" s="1"/>
      <c r="AZ1270" s="1"/>
      <c r="BA1270" s="1"/>
      <c r="BB1270" s="1" t="e">
        <f t="shared" si="169"/>
        <v>#DIV/0!</v>
      </c>
      <c r="BC1270" s="1"/>
      <c r="BD1270" s="1" t="e">
        <f t="shared" si="171"/>
        <v>#DIV/0!</v>
      </c>
      <c r="BE1270" s="1"/>
      <c r="BF1270" s="33">
        <f t="shared" si="170"/>
        <v>0</v>
      </c>
      <c r="BG1270" s="11" t="e">
        <f t="shared" si="174"/>
        <v>#DIV/0!</v>
      </c>
      <c r="CB1270"/>
      <c r="CC1270"/>
      <c r="CD1270"/>
      <c r="CE1270" s="83"/>
      <c r="CF1270"/>
      <c r="CG1270"/>
      <c r="CH1270"/>
      <c r="CI1270"/>
      <c r="CJ1270"/>
      <c r="CK1270"/>
      <c r="CL1270"/>
      <c r="CM1270"/>
      <c r="CN1270"/>
      <c r="CO1270"/>
      <c r="CP1270"/>
    </row>
    <row r="1271" spans="1:94" ht="22.5" customHeight="1">
      <c r="A1271" s="22">
        <v>44277</v>
      </c>
      <c r="B1271" s="3" t="str">
        <f>TEXT(Table1[[#This Row],[Date]],"dddd")</f>
        <v>الإثنين</v>
      </c>
      <c r="C1271" s="3">
        <f>WEEKNUM(Table1[[#This Row],[Date]],16)</f>
        <v>13</v>
      </c>
      <c r="D1271" s="3" t="str">
        <f>TEXT(Table1[[#This Row],[Date]],"mmmm")</f>
        <v>مارس</v>
      </c>
      <c r="E1271" s="3" t="str">
        <f>TEXT(Table1[[#This Row],[Date]],"yyyy")</f>
        <v>2021</v>
      </c>
      <c r="F1271" s="3" t="s">
        <v>9</v>
      </c>
      <c r="G1271" s="3">
        <v>1037</v>
      </c>
      <c r="I1271" s="3" t="s">
        <v>255</v>
      </c>
      <c r="J1271" s="3">
        <f>IFERROR(VLOOKUP(Table1[[#This Row],[FoamType]],$CB$1:$CC$25,2,FALSE),0)</f>
        <v>3.6</v>
      </c>
      <c r="K1271" s="3">
        <v>40</v>
      </c>
      <c r="L1271" s="3">
        <v>25</v>
      </c>
      <c r="M1271" s="3">
        <v>30</v>
      </c>
      <c r="Q1271" s="15">
        <v>35</v>
      </c>
      <c r="R1271" s="3">
        <v>264</v>
      </c>
      <c r="S1271" s="3">
        <v>30</v>
      </c>
      <c r="T1271" s="3">
        <f t="shared" si="175"/>
        <v>7.92</v>
      </c>
      <c r="U1271" s="4">
        <f t="shared" si="176"/>
        <v>7.92</v>
      </c>
      <c r="X1271" s="4">
        <f>IFERROR(   Table1[[#This Row],[البلوكات /م3]]+Table1[[#This Row],[البواقى
 المنصرفه
/م3]]-Table1[[#This Row],[البواقى
/م3]],0)</f>
        <v>10.6</v>
      </c>
      <c r="Y1271" s="21">
        <f t="shared" si="177"/>
        <v>0</v>
      </c>
      <c r="AA1271" s="12">
        <v>10.6</v>
      </c>
      <c r="AB1271" s="15">
        <v>30</v>
      </c>
      <c r="AC1271" s="20">
        <v>0</v>
      </c>
      <c r="AD1271" s="20">
        <f t="shared" si="172"/>
        <v>2.6799999999999997</v>
      </c>
      <c r="AE1271" s="29">
        <f t="shared" si="173"/>
        <v>0.25283018867924528</v>
      </c>
      <c r="AG1271" s="5">
        <f>IFERROR((Table1[[#This Row],[عدد
البلوكات]]*0.12),"")</f>
        <v>0</v>
      </c>
      <c r="AH127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2.1999999999999997</v>
      </c>
      <c r="AJ1271" s="59">
        <f>IFERROR(Table1[[#This Row],[Plan Hour]]/Table1[[#This Row],[ساعات
العمل
الفعلية]],0)</f>
        <v>0</v>
      </c>
      <c r="AK1271" s="1">
        <f>IFERROR((Table1[[#This Row],[الكمية 
الفعلية
/م3]]-Table1[[#This Row],[الكمية 
المنتجة
/م3
 ]]),"")</f>
        <v>0</v>
      </c>
      <c r="AU1271" s="18"/>
      <c r="AV1271" s="18"/>
      <c r="AW1271" s="1"/>
      <c r="AX1271" s="1"/>
      <c r="AY1271" s="1"/>
      <c r="AZ1271" s="1"/>
      <c r="BA1271" s="1"/>
      <c r="BB1271" s="1" t="e">
        <f t="shared" si="169"/>
        <v>#DIV/0!</v>
      </c>
      <c r="BC1271" s="1"/>
      <c r="BD1271" s="1" t="e">
        <f t="shared" si="171"/>
        <v>#DIV/0!</v>
      </c>
      <c r="BE1271" s="1"/>
      <c r="BF1271" s="33">
        <f t="shared" si="170"/>
        <v>0</v>
      </c>
      <c r="BG1271" s="11" t="e">
        <f t="shared" si="174"/>
        <v>#DIV/0!</v>
      </c>
      <c r="CB1271"/>
      <c r="CC1271"/>
      <c r="CD1271"/>
      <c r="CE1271" s="83"/>
      <c r="CF1271"/>
      <c r="CG1271"/>
      <c r="CH1271"/>
      <c r="CI1271"/>
      <c r="CJ1271"/>
      <c r="CK1271"/>
      <c r="CL1271"/>
      <c r="CM1271"/>
      <c r="CN1271"/>
      <c r="CO1271"/>
      <c r="CP1271"/>
    </row>
    <row r="1272" spans="1:94" ht="22.5" customHeight="1">
      <c r="A1272" s="22">
        <v>44277</v>
      </c>
      <c r="B1272" s="3" t="str">
        <f>TEXT(Table1[[#This Row],[Date]],"dddd")</f>
        <v>الإثنين</v>
      </c>
      <c r="C1272" s="3">
        <f>WEEKNUM(Table1[[#This Row],[Date]],16)</f>
        <v>13</v>
      </c>
      <c r="D1272" s="3" t="str">
        <f>TEXT(Table1[[#This Row],[Date]],"mmmm")</f>
        <v>مارس</v>
      </c>
      <c r="E1272" s="3" t="str">
        <f>TEXT(Table1[[#This Row],[Date]],"yyyy")</f>
        <v>2021</v>
      </c>
      <c r="F1272" s="3" t="s">
        <v>9</v>
      </c>
      <c r="G1272" s="3">
        <v>1357</v>
      </c>
      <c r="I1272" s="3" t="s">
        <v>255</v>
      </c>
      <c r="J1272" s="3">
        <f>IFERROR(VLOOKUP(Table1[[#This Row],[FoamType]],$CB$1:$CC$25,2,FALSE),0)</f>
        <v>3.6</v>
      </c>
      <c r="K1272" s="3">
        <v>60</v>
      </c>
      <c r="L1272" s="3">
        <v>60</v>
      </c>
      <c r="M1272" s="3">
        <v>39</v>
      </c>
      <c r="Q1272" s="15">
        <v>22</v>
      </c>
      <c r="R1272" s="3">
        <v>194</v>
      </c>
      <c r="S1272" s="3">
        <v>39</v>
      </c>
      <c r="T1272" s="3">
        <f t="shared" si="175"/>
        <v>27.2376</v>
      </c>
      <c r="U1272" s="4">
        <f t="shared" si="176"/>
        <v>27.2376</v>
      </c>
      <c r="X1272" s="4">
        <f>IFERROR(   Table1[[#This Row],[البلوكات /م3]]+Table1[[#This Row],[البواقى
 المنصرفه
/م3]]-Table1[[#This Row],[البواقى
/م3]],0)</f>
        <v>0</v>
      </c>
      <c r="Y1272" s="21">
        <f t="shared" si="177"/>
        <v>0</v>
      </c>
      <c r="AB1272" s="15"/>
      <c r="AD1272" s="20">
        <f t="shared" si="172"/>
        <v>-27.2376</v>
      </c>
      <c r="AE1272" s="29" t="e">
        <f t="shared" si="173"/>
        <v>#DIV/0!</v>
      </c>
      <c r="AG1272" s="5">
        <f>IFERROR((Table1[[#This Row],[عدد
البلوكات]]*0.12),"")</f>
        <v>0</v>
      </c>
      <c r="AH127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7.5659999999999998</v>
      </c>
      <c r="AJ1272" s="59">
        <f>IFERROR(Table1[[#This Row],[Plan Hour]]/Table1[[#This Row],[ساعات
العمل
الفعلية]],0)</f>
        <v>0</v>
      </c>
      <c r="AK1272" s="1">
        <f>IFERROR((Table1[[#This Row],[الكمية 
الفعلية
/م3]]-Table1[[#This Row],[الكمية 
المنتجة
/م3
 ]]),"")</f>
        <v>0</v>
      </c>
      <c r="AU1272" s="18"/>
      <c r="AV1272" s="18"/>
      <c r="AW1272" s="1"/>
      <c r="AX1272" s="1"/>
      <c r="AY1272" s="1"/>
      <c r="AZ1272" s="1"/>
      <c r="BA1272" s="1"/>
      <c r="BB1272" s="1" t="e">
        <f t="shared" si="169"/>
        <v>#DIV/0!</v>
      </c>
      <c r="BC1272" s="1"/>
      <c r="BD1272" s="1" t="e">
        <f t="shared" si="171"/>
        <v>#DIV/0!</v>
      </c>
      <c r="BE1272" s="1"/>
      <c r="BF1272" s="33">
        <f t="shared" si="170"/>
        <v>0</v>
      </c>
      <c r="BG1272" s="11" t="e">
        <f t="shared" si="174"/>
        <v>#DIV/0!</v>
      </c>
      <c r="CB1272"/>
      <c r="CC1272"/>
      <c r="CD1272"/>
      <c r="CE1272" s="83"/>
      <c r="CF1272"/>
      <c r="CG1272"/>
      <c r="CH1272"/>
      <c r="CI1272"/>
      <c r="CJ1272"/>
      <c r="CK1272"/>
      <c r="CL1272"/>
      <c r="CM1272"/>
      <c r="CN1272"/>
      <c r="CO1272"/>
      <c r="CP1272"/>
    </row>
    <row r="1273" spans="1:94" ht="22.5" customHeight="1">
      <c r="A1273" s="22">
        <v>44277</v>
      </c>
      <c r="B1273" s="3" t="str">
        <f>TEXT(Table1[[#This Row],[Date]],"dddd")</f>
        <v>الإثنين</v>
      </c>
      <c r="C1273" s="3">
        <f>WEEKNUM(Table1[[#This Row],[Date]],16)</f>
        <v>13</v>
      </c>
      <c r="D1273" s="3" t="str">
        <f>TEXT(Table1[[#This Row],[Date]],"mmmm")</f>
        <v>مارس</v>
      </c>
      <c r="E1273" s="3" t="str">
        <f>TEXT(Table1[[#This Row],[Date]],"yyyy")</f>
        <v>2021</v>
      </c>
      <c r="F1273" s="3" t="s">
        <v>9</v>
      </c>
      <c r="G1273" s="3">
        <v>9732</v>
      </c>
      <c r="I1273" s="3" t="s">
        <v>255</v>
      </c>
      <c r="J1273" s="3">
        <f>IFERROR(VLOOKUP(Table1[[#This Row],[FoamType]],$CB$1:$CC$25,2,FALSE),0)</f>
        <v>3.6</v>
      </c>
      <c r="K1273" s="3">
        <v>60</v>
      </c>
      <c r="L1273" s="3">
        <v>60</v>
      </c>
      <c r="M1273" s="3">
        <v>29</v>
      </c>
      <c r="Q1273" s="15">
        <v>20</v>
      </c>
      <c r="R1273" s="3">
        <v>56</v>
      </c>
      <c r="S1273" s="3">
        <v>29</v>
      </c>
      <c r="T1273" s="3">
        <f t="shared" si="175"/>
        <v>5.8464</v>
      </c>
      <c r="U1273" s="4">
        <f t="shared" si="176"/>
        <v>5.8464</v>
      </c>
      <c r="W1273" s="4">
        <v>20</v>
      </c>
      <c r="X1273" s="4">
        <f>IFERROR(   Table1[[#This Row],[البلوكات /م3]]+Table1[[#This Row],[البواقى
 المنصرفه
/م3]]-Table1[[#This Row],[البواقى
/م3]],0)</f>
        <v>7.32</v>
      </c>
      <c r="Y1273" s="21">
        <f t="shared" si="177"/>
        <v>7.32</v>
      </c>
      <c r="Z1273" s="3">
        <v>1</v>
      </c>
      <c r="AB1273" s="15"/>
      <c r="AD1273" s="20">
        <f t="shared" si="172"/>
        <v>1.4736000000000002</v>
      </c>
      <c r="AE1273" s="29">
        <f t="shared" si="173"/>
        <v>0.2013114754098361</v>
      </c>
      <c r="AG1273" s="5">
        <f>IFERROR((Table1[[#This Row],[عدد
البلوكات]]*0.12),"")</f>
        <v>0.12</v>
      </c>
      <c r="AH127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1.6239999999999999</v>
      </c>
      <c r="AJ1273" s="59">
        <f>IFERROR(Table1[[#This Row],[Plan Hour]]/Table1[[#This Row],[ساعات
العمل
الفعلية]],0)</f>
        <v>0</v>
      </c>
      <c r="AK1273" s="1">
        <f>IFERROR((Table1[[#This Row],[الكمية 
الفعلية
/م3]]-Table1[[#This Row],[الكمية 
المنتجة
/م3
 ]]),"")</f>
        <v>0</v>
      </c>
      <c r="AU1273" s="18"/>
      <c r="AV1273" s="18"/>
      <c r="AW1273" s="1"/>
      <c r="AX1273" s="1"/>
      <c r="AY1273" s="1"/>
      <c r="AZ1273" s="1"/>
      <c r="BA1273" s="1"/>
      <c r="BB1273" s="1" t="e">
        <f t="shared" ref="BB1273:BB1337" si="178">BC1273+BD1273</f>
        <v>#DIV/0!</v>
      </c>
      <c r="BC1273" s="1"/>
      <c r="BD1273" s="1" t="e">
        <f t="shared" si="171"/>
        <v>#DIV/0!</v>
      </c>
      <c r="BE1273" s="1"/>
      <c r="BF1273" s="33">
        <f t="shared" si="170"/>
        <v>0</v>
      </c>
      <c r="BG1273" s="11" t="e">
        <f t="shared" si="174"/>
        <v>#DIV/0!</v>
      </c>
      <c r="CB1273"/>
      <c r="CC1273"/>
      <c r="CD1273"/>
      <c r="CE1273" s="83"/>
      <c r="CF1273"/>
      <c r="CG1273"/>
      <c r="CH1273"/>
      <c r="CI1273"/>
      <c r="CJ1273"/>
      <c r="CK1273"/>
      <c r="CL1273"/>
      <c r="CM1273"/>
      <c r="CN1273"/>
      <c r="CO1273"/>
      <c r="CP1273"/>
    </row>
    <row r="1274" spans="1:94" ht="22.5" customHeight="1">
      <c r="A1274" s="22">
        <v>44277</v>
      </c>
      <c r="B1274" s="3" t="str">
        <f>TEXT(Table1[[#This Row],[Date]],"dddd")</f>
        <v>الإثنين</v>
      </c>
      <c r="C1274" s="3">
        <f>WEEKNUM(Table1[[#This Row],[Date]],16)</f>
        <v>13</v>
      </c>
      <c r="D1274" s="3" t="str">
        <f>TEXT(Table1[[#This Row],[Date]],"mmmm")</f>
        <v>مارس</v>
      </c>
      <c r="E1274" s="3" t="str">
        <f>TEXT(Table1[[#This Row],[Date]],"yyyy")</f>
        <v>2021</v>
      </c>
      <c r="F1274" s="3" t="s">
        <v>9</v>
      </c>
      <c r="G1274" s="3">
        <v>1357</v>
      </c>
      <c r="I1274" s="3" t="s">
        <v>255</v>
      </c>
      <c r="J1274" s="3">
        <f>IFERROR(VLOOKUP(Table1[[#This Row],[FoamType]],$CB$1:$CC$25,2,FALSE),0)</f>
        <v>3.6</v>
      </c>
      <c r="K1274" s="3">
        <v>40</v>
      </c>
      <c r="L1274" s="3">
        <v>20</v>
      </c>
      <c r="M1274" s="3">
        <v>19</v>
      </c>
      <c r="Q1274" s="15">
        <v>25</v>
      </c>
      <c r="R1274" s="3">
        <v>240</v>
      </c>
      <c r="S1274" s="3">
        <v>19</v>
      </c>
      <c r="T1274" s="3">
        <f t="shared" si="175"/>
        <v>3.6480000000000001</v>
      </c>
      <c r="U1274" s="4">
        <f t="shared" si="176"/>
        <v>3.6480000000000001</v>
      </c>
      <c r="X1274" s="4">
        <f>IFERROR(   Table1[[#This Row],[البلوكات /م3]]+Table1[[#This Row],[البواقى
 المنصرفه
/م3]]-Table1[[#This Row],[البواقى
/م3]],0)</f>
        <v>0.54</v>
      </c>
      <c r="Y1274" s="21">
        <f t="shared" si="177"/>
        <v>0</v>
      </c>
      <c r="AA1274" s="12">
        <v>2.44</v>
      </c>
      <c r="AB1274" s="15">
        <v>25</v>
      </c>
      <c r="AC1274" s="20">
        <v>1.9</v>
      </c>
      <c r="AD1274" s="20">
        <f t="shared" si="172"/>
        <v>-3.1080000000000001</v>
      </c>
      <c r="AE1274" s="29">
        <f t="shared" si="173"/>
        <v>-1.2737704918032788</v>
      </c>
      <c r="AG1274" s="5">
        <f>IFERROR((Table1[[#This Row],[عدد
البلوكات]]*0.12),"")</f>
        <v>0</v>
      </c>
      <c r="AH127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1.0133333333333334</v>
      </c>
      <c r="AJ1274" s="59">
        <f>IFERROR(Table1[[#This Row],[Plan Hour]]/Table1[[#This Row],[ساعات
العمل
الفعلية]],0)</f>
        <v>0</v>
      </c>
      <c r="AK1274" s="1">
        <f>IFERROR((Table1[[#This Row],[الكمية 
الفعلية
/م3]]-Table1[[#This Row],[الكمية 
المنتجة
/م3
 ]]),"")</f>
        <v>0</v>
      </c>
      <c r="AU1274" s="18"/>
      <c r="AV1274" s="18"/>
      <c r="AW1274" s="1"/>
      <c r="AX1274" s="1"/>
      <c r="AY1274" s="1"/>
      <c r="AZ1274" s="1"/>
      <c r="BA1274" s="1"/>
      <c r="BB1274" s="1" t="e">
        <f t="shared" si="178"/>
        <v>#DIV/0!</v>
      </c>
      <c r="BC1274" s="1"/>
      <c r="BD1274" s="1" t="e">
        <f t="shared" si="171"/>
        <v>#DIV/0!</v>
      </c>
      <c r="BE1274" s="1"/>
      <c r="BF1274" s="33">
        <f t="shared" si="170"/>
        <v>0</v>
      </c>
      <c r="BG1274" s="11" t="e">
        <f t="shared" si="174"/>
        <v>#DIV/0!</v>
      </c>
      <c r="CB1274"/>
      <c r="CC1274"/>
      <c r="CD1274"/>
      <c r="CE1274" s="83"/>
      <c r="CF1274"/>
      <c r="CG1274"/>
      <c r="CH1274"/>
      <c r="CI1274"/>
      <c r="CJ1274"/>
      <c r="CK1274"/>
      <c r="CL1274"/>
      <c r="CM1274"/>
      <c r="CN1274"/>
      <c r="CO1274"/>
      <c r="CP1274"/>
    </row>
    <row r="1275" spans="1:94" ht="22.5" customHeight="1">
      <c r="A1275" s="22">
        <v>44277</v>
      </c>
      <c r="B1275" s="3" t="str">
        <f>TEXT(Table1[[#This Row],[Date]],"dddd")</f>
        <v>الإثنين</v>
      </c>
      <c r="C1275" s="3">
        <f>WEEKNUM(Table1[[#This Row],[Date]],16)</f>
        <v>13</v>
      </c>
      <c r="D1275" s="3" t="str">
        <f>TEXT(Table1[[#This Row],[Date]],"mmmm")</f>
        <v>مارس</v>
      </c>
      <c r="E1275" s="3" t="str">
        <f>TEXT(Table1[[#This Row],[Date]],"yyyy")</f>
        <v>2021</v>
      </c>
      <c r="F1275" s="3" t="s">
        <v>9</v>
      </c>
      <c r="G1275" s="3">
        <v>1357</v>
      </c>
      <c r="I1275" s="3" t="s">
        <v>255</v>
      </c>
      <c r="J1275" s="3">
        <f>IFERROR(VLOOKUP(Table1[[#This Row],[FoamType]],$CB$1:$CC$25,2,FALSE),0)</f>
        <v>3.6</v>
      </c>
      <c r="K1275" s="3">
        <v>40</v>
      </c>
      <c r="L1275" s="3">
        <v>20</v>
      </c>
      <c r="M1275" s="3">
        <v>24</v>
      </c>
      <c r="Q1275" s="15">
        <v>25</v>
      </c>
      <c r="R1275" s="3">
        <v>200</v>
      </c>
      <c r="S1275" s="3">
        <v>24</v>
      </c>
      <c r="T1275" s="3">
        <f t="shared" si="175"/>
        <v>3.84</v>
      </c>
      <c r="U1275" s="4">
        <f t="shared" si="176"/>
        <v>3.84</v>
      </c>
      <c r="X1275" s="4">
        <f>IFERROR(   Table1[[#This Row],[البلوكات /م3]]+Table1[[#This Row],[البواقى
 المنصرفه
/م3]]-Table1[[#This Row],[البواقى
/م3]],0)</f>
        <v>0</v>
      </c>
      <c r="Y1275" s="21">
        <f t="shared" si="177"/>
        <v>0</v>
      </c>
      <c r="AB1275" s="15"/>
      <c r="AD1275" s="20">
        <f t="shared" si="172"/>
        <v>-3.84</v>
      </c>
      <c r="AE1275" s="29" t="e">
        <f t="shared" si="173"/>
        <v>#DIV/0!</v>
      </c>
      <c r="AG1275" s="5">
        <f>IFERROR((Table1[[#This Row],[عدد
البلوكات]]*0.12),"")</f>
        <v>0</v>
      </c>
      <c r="AH127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1.0666666666666667</v>
      </c>
      <c r="AJ1275" s="59">
        <f>IFERROR(Table1[[#This Row],[Plan Hour]]/Table1[[#This Row],[ساعات
العمل
الفعلية]],0)</f>
        <v>0</v>
      </c>
      <c r="AK1275" s="1">
        <f>IFERROR((Table1[[#This Row],[الكمية 
الفعلية
/م3]]-Table1[[#This Row],[الكمية 
المنتجة
/م3
 ]]),"")</f>
        <v>0</v>
      </c>
      <c r="AU1275" s="18"/>
      <c r="AV1275" s="18"/>
      <c r="AW1275" s="1"/>
      <c r="AX1275" s="1"/>
      <c r="AY1275" s="1"/>
      <c r="AZ1275" s="1"/>
      <c r="BA1275" s="1"/>
      <c r="BB1275" s="1" t="e">
        <f t="shared" si="178"/>
        <v>#DIV/0!</v>
      </c>
      <c r="BC1275" s="1"/>
      <c r="BD1275" s="1" t="e">
        <f t="shared" si="171"/>
        <v>#DIV/0!</v>
      </c>
      <c r="BE1275" s="1"/>
      <c r="BF1275" s="33">
        <f t="shared" si="170"/>
        <v>0</v>
      </c>
      <c r="BG1275" s="11" t="e">
        <f t="shared" si="174"/>
        <v>#DIV/0!</v>
      </c>
      <c r="CB1275"/>
      <c r="CC1275"/>
      <c r="CD1275"/>
      <c r="CE1275" s="83"/>
      <c r="CF1275"/>
      <c r="CG1275"/>
      <c r="CH1275"/>
      <c r="CI1275"/>
      <c r="CJ1275"/>
      <c r="CK1275"/>
      <c r="CL1275"/>
      <c r="CM1275"/>
      <c r="CN1275"/>
      <c r="CO1275"/>
      <c r="CP1275"/>
    </row>
    <row r="1276" spans="1:94" ht="22.5" customHeight="1">
      <c r="A1276" s="22">
        <v>44277</v>
      </c>
      <c r="B1276" s="3" t="str">
        <f>TEXT(Table1[[#This Row],[Date]],"dddd")</f>
        <v>الإثنين</v>
      </c>
      <c r="C1276" s="3">
        <f>WEEKNUM(Table1[[#This Row],[Date]],16)</f>
        <v>13</v>
      </c>
      <c r="D1276" s="3" t="str">
        <f>TEXT(Table1[[#This Row],[Date]],"mmmm")</f>
        <v>مارس</v>
      </c>
      <c r="E1276" s="3" t="str">
        <f>TEXT(Table1[[#This Row],[Date]],"yyyy")</f>
        <v>2021</v>
      </c>
      <c r="F1276" s="3" t="s">
        <v>9</v>
      </c>
      <c r="G1276" s="3">
        <v>1345</v>
      </c>
      <c r="I1276" s="3" t="s">
        <v>92</v>
      </c>
      <c r="J1276" s="3">
        <f>IFERROR(VLOOKUP(Table1[[#This Row],[FoamType]],$CB$1:$CC$25,2,FALSE),0)</f>
        <v>0.6</v>
      </c>
      <c r="K1276" s="3">
        <v>45</v>
      </c>
      <c r="L1276" s="3">
        <v>9</v>
      </c>
      <c r="M1276" s="3">
        <v>4</v>
      </c>
      <c r="Q1276" s="15">
        <v>12</v>
      </c>
      <c r="R1276" s="3">
        <v>2000</v>
      </c>
      <c r="S1276" s="3">
        <v>4.0999999999999996</v>
      </c>
      <c r="T1276" s="3">
        <f t="shared" si="175"/>
        <v>3.3209999999999997</v>
      </c>
      <c r="U1276" s="4">
        <f t="shared" si="176"/>
        <v>3.24</v>
      </c>
      <c r="X1276" s="4">
        <f>IFERROR(   Table1[[#This Row],[البلوكات /م3]]+Table1[[#This Row],[البواقى
 المنصرفه
/م3]]-Table1[[#This Row],[البواقى
/م3]],0)</f>
        <v>3.9499999999999997</v>
      </c>
      <c r="Y1276" s="21">
        <f t="shared" si="177"/>
        <v>0</v>
      </c>
      <c r="AA1276" s="12">
        <v>4.8</v>
      </c>
      <c r="AB1276" s="15">
        <v>12</v>
      </c>
      <c r="AC1276" s="20">
        <v>0.85</v>
      </c>
      <c r="AD1276" s="20">
        <f t="shared" si="172"/>
        <v>0.71</v>
      </c>
      <c r="AE1276" s="29">
        <f t="shared" si="173"/>
        <v>0.14791666666666667</v>
      </c>
      <c r="AG1276" s="5">
        <f>IFERROR((Table1[[#This Row],[عدد
البلوكات]]*0.12),"")</f>
        <v>0</v>
      </c>
      <c r="AH127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5.4</v>
      </c>
      <c r="AJ1276" s="59">
        <f>IFERROR(Table1[[#This Row],[Plan Hour]]/Table1[[#This Row],[ساعات
العمل
الفعلية]],0)</f>
        <v>0</v>
      </c>
      <c r="AK1276" s="1">
        <f>IFERROR((Table1[[#This Row],[الكمية 
الفعلية
/م3]]-Table1[[#This Row],[الكمية 
المنتجة
/م3
 ]]),"")</f>
        <v>8.0999999999999517E-2</v>
      </c>
      <c r="AU1276" s="18"/>
      <c r="AV1276" s="18"/>
      <c r="AW1276" s="1"/>
      <c r="AX1276" s="1"/>
      <c r="AY1276" s="1"/>
      <c r="AZ1276" s="1"/>
      <c r="BA1276" s="1"/>
      <c r="BB1276" s="1" t="e">
        <f t="shared" si="178"/>
        <v>#DIV/0!</v>
      </c>
      <c r="BC1276" s="1"/>
      <c r="BD1276" s="1" t="e">
        <f t="shared" si="171"/>
        <v>#DIV/0!</v>
      </c>
      <c r="BE1276" s="1"/>
      <c r="BF1276" s="33">
        <f t="shared" si="170"/>
        <v>0</v>
      </c>
      <c r="BG1276" s="11" t="e">
        <f t="shared" si="174"/>
        <v>#DIV/0!</v>
      </c>
      <c r="CB1276"/>
      <c r="CC1276"/>
      <c r="CD1276"/>
      <c r="CE1276" s="83"/>
      <c r="CF1276"/>
      <c r="CG1276"/>
      <c r="CH1276"/>
      <c r="CI1276"/>
      <c r="CJ1276"/>
      <c r="CK1276"/>
      <c r="CL1276"/>
      <c r="CM1276"/>
      <c r="CN1276"/>
      <c r="CO1276"/>
      <c r="CP1276"/>
    </row>
    <row r="1277" spans="1:94" ht="22.5" customHeight="1">
      <c r="A1277" s="22">
        <v>44277</v>
      </c>
      <c r="B1277" s="3" t="str">
        <f>TEXT(Table1[[#This Row],[Date]],"dddd")</f>
        <v>الإثنين</v>
      </c>
      <c r="C1277" s="3">
        <f>WEEKNUM(Table1[[#This Row],[Date]],16)</f>
        <v>13</v>
      </c>
      <c r="D1277" s="3" t="str">
        <f>TEXT(Table1[[#This Row],[Date]],"mmmm")</f>
        <v>مارس</v>
      </c>
      <c r="E1277" s="3" t="str">
        <f>TEXT(Table1[[#This Row],[Date]],"yyyy")</f>
        <v>2021</v>
      </c>
      <c r="F1277" s="3" t="s">
        <v>9</v>
      </c>
      <c r="G1277" s="3">
        <v>1364</v>
      </c>
      <c r="I1277" s="3" t="s">
        <v>92</v>
      </c>
      <c r="J1277" s="3">
        <f>IFERROR(VLOOKUP(Table1[[#This Row],[FoamType]],$CB$1:$CC$25,2,FALSE),0)</f>
        <v>0.6</v>
      </c>
      <c r="K1277" s="3">
        <v>15</v>
      </c>
      <c r="L1277" s="3">
        <v>15</v>
      </c>
      <c r="M1277" s="3">
        <v>1</v>
      </c>
      <c r="Q1277" s="15">
        <v>8</v>
      </c>
      <c r="R1277" s="3">
        <v>2500</v>
      </c>
      <c r="S1277" s="3">
        <v>1.2</v>
      </c>
      <c r="T1277" s="3">
        <f t="shared" si="175"/>
        <v>0.67500000000000004</v>
      </c>
      <c r="U1277" s="4">
        <f t="shared" si="176"/>
        <v>0.5625</v>
      </c>
      <c r="X1277" s="4">
        <f>IFERROR(   Table1[[#This Row],[البلوكات /م3]]+Table1[[#This Row],[البواقى
 المنصرفه
/م3]]-Table1[[#This Row],[البواقى
/م3]],0)</f>
        <v>1.27</v>
      </c>
      <c r="Y1277" s="21">
        <f t="shared" si="177"/>
        <v>0</v>
      </c>
      <c r="AA1277" s="12">
        <v>2.12</v>
      </c>
      <c r="AB1277" s="15">
        <v>8</v>
      </c>
      <c r="AC1277" s="20">
        <v>0.85</v>
      </c>
      <c r="AD1277" s="20">
        <f t="shared" si="172"/>
        <v>0.70750000000000002</v>
      </c>
      <c r="AE1277" s="29">
        <f t="shared" si="173"/>
        <v>0.33372641509433959</v>
      </c>
      <c r="AG1277" s="5">
        <f>IFERROR((Table1[[#This Row],[عدد
البلوكات]]*0.12),"")</f>
        <v>0</v>
      </c>
      <c r="AH127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0.9375</v>
      </c>
      <c r="AJ1277" s="59">
        <f>IFERROR(Table1[[#This Row],[Plan Hour]]/Table1[[#This Row],[ساعات
العمل
الفعلية]],0)</f>
        <v>0</v>
      </c>
      <c r="AK1277" s="1">
        <f>IFERROR((Table1[[#This Row],[الكمية 
الفعلية
/م3]]-Table1[[#This Row],[الكمية 
المنتجة
/م3
 ]]),"")</f>
        <v>0.11250000000000004</v>
      </c>
      <c r="AU1277" s="18"/>
      <c r="AV1277" s="18"/>
      <c r="AW1277" s="1"/>
      <c r="AX1277" s="1"/>
      <c r="AY1277" s="1"/>
      <c r="AZ1277" s="1"/>
      <c r="BA1277" s="1"/>
      <c r="BB1277" s="1" t="e">
        <f t="shared" si="178"/>
        <v>#DIV/0!</v>
      </c>
      <c r="BC1277" s="1"/>
      <c r="BD1277" s="1" t="e">
        <f t="shared" si="171"/>
        <v>#DIV/0!</v>
      </c>
      <c r="BE1277" s="1"/>
      <c r="BF1277" s="33">
        <f t="shared" si="170"/>
        <v>0</v>
      </c>
      <c r="BG1277" s="11" t="e">
        <f t="shared" si="174"/>
        <v>#DIV/0!</v>
      </c>
      <c r="CB1277"/>
      <c r="CC1277"/>
      <c r="CD1277"/>
      <c r="CE1277" s="83"/>
      <c r="CF1277"/>
      <c r="CG1277"/>
      <c r="CH1277"/>
      <c r="CI1277"/>
      <c r="CJ1277"/>
      <c r="CK1277"/>
      <c r="CL1277"/>
      <c r="CM1277"/>
      <c r="CN1277"/>
      <c r="CO1277"/>
      <c r="CP1277"/>
    </row>
    <row r="1278" spans="1:94" ht="22.5" customHeight="1">
      <c r="A1278" s="22">
        <v>44277</v>
      </c>
      <c r="B1278" s="3" t="str">
        <f>TEXT(Table1[[#This Row],[Date]],"dddd")</f>
        <v>الإثنين</v>
      </c>
      <c r="C1278" s="3">
        <f>WEEKNUM(Table1[[#This Row],[Date]],16)</f>
        <v>13</v>
      </c>
      <c r="D1278" s="3" t="str">
        <f>TEXT(Table1[[#This Row],[Date]],"mmmm")</f>
        <v>مارس</v>
      </c>
      <c r="E1278" s="3" t="str">
        <f>TEXT(Table1[[#This Row],[Date]],"yyyy")</f>
        <v>2021</v>
      </c>
      <c r="F1278" s="3" t="s">
        <v>9</v>
      </c>
      <c r="G1278" s="3">
        <v>1356</v>
      </c>
      <c r="I1278" s="3" t="s">
        <v>92</v>
      </c>
      <c r="J1278" s="3">
        <f>IFERROR(VLOOKUP(Table1[[#This Row],[FoamType]],$CB$1:$CC$25,2,FALSE),0)</f>
        <v>0.6</v>
      </c>
      <c r="K1278" s="3">
        <v>60.5</v>
      </c>
      <c r="L1278" s="3">
        <v>25</v>
      </c>
      <c r="M1278" s="3">
        <v>2.6</v>
      </c>
      <c r="Q1278" s="15">
        <v>15</v>
      </c>
      <c r="R1278" s="3">
        <v>2150</v>
      </c>
      <c r="S1278" s="3">
        <v>2.7</v>
      </c>
      <c r="T1278" s="3">
        <f t="shared" si="175"/>
        <v>8.7800624999999997</v>
      </c>
      <c r="U1278" s="4">
        <f t="shared" si="176"/>
        <v>8.4548749999999995</v>
      </c>
      <c r="W1278" s="4">
        <v>15</v>
      </c>
      <c r="X1278" s="4">
        <f>IFERROR(   Table1[[#This Row],[البلوكات /م3]]+Table1[[#This Row],[البواقى
 المنصرفه
/م3]]-Table1[[#This Row],[البواقى
/م3]],0)</f>
        <v>19.64</v>
      </c>
      <c r="Y1278" s="21">
        <f t="shared" si="177"/>
        <v>14.64</v>
      </c>
      <c r="Z1278" s="3">
        <v>2</v>
      </c>
      <c r="AA1278" s="12">
        <v>5</v>
      </c>
      <c r="AB1278" s="15">
        <v>15</v>
      </c>
      <c r="AC1278" s="20">
        <v>0</v>
      </c>
      <c r="AD1278" s="20">
        <f t="shared" si="172"/>
        <v>11.185125000000001</v>
      </c>
      <c r="AE1278" s="29">
        <f t="shared" si="173"/>
        <v>0.56950738289205705</v>
      </c>
      <c r="AG1278" s="5">
        <f>IFERROR((Table1[[#This Row],[عدد
البلوكات]]*0.12),"")</f>
        <v>0.24</v>
      </c>
      <c r="AH127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14.091458333333334</v>
      </c>
      <c r="AJ1278" s="59">
        <f>IFERROR(Table1[[#This Row],[Plan Hour]]/Table1[[#This Row],[ساعات
العمل
الفعلية]],0)</f>
        <v>0</v>
      </c>
      <c r="AK1278" s="1">
        <f>IFERROR((Table1[[#This Row],[الكمية 
الفعلية
/م3]]-Table1[[#This Row],[الكمية 
المنتجة
/م3
 ]]),"")</f>
        <v>0.32518750000000018</v>
      </c>
      <c r="AU1278" s="18"/>
      <c r="AV1278" s="18"/>
      <c r="AW1278" s="1"/>
      <c r="AX1278" s="1"/>
      <c r="AY1278" s="1"/>
      <c r="AZ1278" s="1"/>
      <c r="BA1278" s="1"/>
      <c r="BB1278" s="1" t="e">
        <f t="shared" si="178"/>
        <v>#DIV/0!</v>
      </c>
      <c r="BC1278" s="1"/>
      <c r="BD1278" s="1" t="e">
        <f t="shared" si="171"/>
        <v>#DIV/0!</v>
      </c>
      <c r="BE1278" s="1"/>
      <c r="BF1278" s="33">
        <f t="shared" si="170"/>
        <v>0</v>
      </c>
      <c r="BG1278" s="11" t="e">
        <f t="shared" si="174"/>
        <v>#DIV/0!</v>
      </c>
      <c r="CB1278"/>
      <c r="CC1278"/>
      <c r="CD1278"/>
      <c r="CE1278" s="83"/>
      <c r="CF1278"/>
      <c r="CG1278"/>
      <c r="CH1278"/>
      <c r="CI1278"/>
      <c r="CJ1278"/>
      <c r="CK1278"/>
      <c r="CL1278"/>
      <c r="CM1278"/>
      <c r="CN1278"/>
      <c r="CO1278"/>
      <c r="CP1278"/>
    </row>
    <row r="1279" spans="1:94" ht="22.5" customHeight="1">
      <c r="A1279" s="22">
        <v>44277</v>
      </c>
      <c r="B1279" s="3" t="str">
        <f>TEXT(Table1[[#This Row],[Date]],"dddd")</f>
        <v>الإثنين</v>
      </c>
      <c r="C1279" s="3">
        <f>WEEKNUM(Table1[[#This Row],[Date]],16)</f>
        <v>13</v>
      </c>
      <c r="D1279" s="3" t="str">
        <f>TEXT(Table1[[#This Row],[Date]],"mmmm")</f>
        <v>مارس</v>
      </c>
      <c r="E1279" s="3" t="str">
        <f>TEXT(Table1[[#This Row],[Date]],"yyyy")</f>
        <v>2021</v>
      </c>
      <c r="F1279" s="3" t="s">
        <v>9</v>
      </c>
      <c r="G1279" s="3">
        <v>1356</v>
      </c>
      <c r="I1279" s="3" t="s">
        <v>92</v>
      </c>
      <c r="J1279" s="3">
        <f>IFERROR(VLOOKUP(Table1[[#This Row],[FoamType]],$CB$1:$CC$25,2,FALSE),0)</f>
        <v>0.6</v>
      </c>
      <c r="K1279" s="3">
        <v>80</v>
      </c>
      <c r="L1279" s="3">
        <v>25</v>
      </c>
      <c r="M1279" s="3">
        <v>1.5</v>
      </c>
      <c r="Q1279" s="15">
        <v>15</v>
      </c>
      <c r="R1279" s="3">
        <v>800</v>
      </c>
      <c r="S1279" s="3">
        <v>1.6</v>
      </c>
      <c r="T1279" s="3">
        <f t="shared" si="175"/>
        <v>2.56</v>
      </c>
      <c r="U1279" s="4">
        <f t="shared" si="176"/>
        <v>2.4</v>
      </c>
      <c r="X1279" s="4">
        <f>IFERROR(   Table1[[#This Row],[البلوكات /م3]]+Table1[[#This Row],[البواقى
 المنصرفه
/م3]]-Table1[[#This Row],[البواقى
/م3]],0)</f>
        <v>0</v>
      </c>
      <c r="Y1279" s="21">
        <f t="shared" si="177"/>
        <v>0</v>
      </c>
      <c r="AB1279" s="15"/>
      <c r="AD1279" s="20">
        <f t="shared" si="172"/>
        <v>-2.4</v>
      </c>
      <c r="AE1279" s="29" t="e">
        <f t="shared" si="173"/>
        <v>#DIV/0!</v>
      </c>
      <c r="AG1279" s="5">
        <f>IFERROR((Table1[[#This Row],[عدد
البلوكات]]*0.12),"")</f>
        <v>0</v>
      </c>
      <c r="AH127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279" s="59">
        <f>IFERROR(Table1[[#This Row],[Plan Hour]]/Table1[[#This Row],[ساعات
العمل
الفعلية]],0)</f>
        <v>0</v>
      </c>
      <c r="AK1279" s="1">
        <f>IFERROR((Table1[[#This Row],[الكمية 
الفعلية
/م3]]-Table1[[#This Row],[الكمية 
المنتجة
/م3
 ]]),"")</f>
        <v>0.16000000000000014</v>
      </c>
      <c r="AU1279" s="18"/>
      <c r="AV1279" s="18"/>
      <c r="AW1279" s="1"/>
      <c r="AX1279" s="1"/>
      <c r="AY1279" s="1"/>
      <c r="AZ1279" s="1"/>
      <c r="BA1279" s="1"/>
      <c r="BB1279" s="1" t="e">
        <f t="shared" si="178"/>
        <v>#DIV/0!</v>
      </c>
      <c r="BC1279" s="1"/>
      <c r="BD1279" s="1" t="e">
        <f t="shared" si="171"/>
        <v>#DIV/0!</v>
      </c>
      <c r="BE1279" s="1"/>
      <c r="BF1279" s="33">
        <f t="shared" ref="BF1279:BF1343" si="179">(BE1279/7.32)</f>
        <v>0</v>
      </c>
      <c r="BG1279" s="11" t="e">
        <f t="shared" si="174"/>
        <v>#DIV/0!</v>
      </c>
      <c r="CB1279"/>
      <c r="CC1279"/>
      <c r="CD1279"/>
      <c r="CE1279" s="83"/>
      <c r="CF1279"/>
      <c r="CG1279"/>
      <c r="CH1279"/>
      <c r="CI1279"/>
      <c r="CJ1279"/>
      <c r="CK1279"/>
      <c r="CL1279"/>
      <c r="CM1279"/>
      <c r="CN1279"/>
      <c r="CO1279"/>
      <c r="CP1279"/>
    </row>
    <row r="1280" spans="1:94" ht="22.5" customHeight="1">
      <c r="A1280" s="22">
        <v>44277</v>
      </c>
      <c r="B1280" s="3" t="str">
        <f>TEXT(Table1[[#This Row],[Date]],"dddd")</f>
        <v>الإثنين</v>
      </c>
      <c r="C1280" s="3">
        <f>WEEKNUM(Table1[[#This Row],[Date]],16)</f>
        <v>13</v>
      </c>
      <c r="D1280" s="3" t="str">
        <f>TEXT(Table1[[#This Row],[Date]],"mmmm")</f>
        <v>مارس</v>
      </c>
      <c r="E1280" s="3" t="str">
        <f>TEXT(Table1[[#This Row],[Date]],"yyyy")</f>
        <v>2021</v>
      </c>
      <c r="F1280" s="3" t="s">
        <v>9</v>
      </c>
      <c r="G1280" s="3">
        <v>1356</v>
      </c>
      <c r="I1280" s="3" t="s">
        <v>92</v>
      </c>
      <c r="J1280" s="3">
        <f>IFERROR(VLOOKUP(Table1[[#This Row],[FoamType]],$CB$1:$CC$25,2,FALSE),0)</f>
        <v>0.6</v>
      </c>
      <c r="K1280" s="3">
        <v>80</v>
      </c>
      <c r="L1280" s="3">
        <v>61.5</v>
      </c>
      <c r="M1280" s="3">
        <v>1.5</v>
      </c>
      <c r="Q1280" s="15">
        <v>15</v>
      </c>
      <c r="R1280" s="3">
        <v>348</v>
      </c>
      <c r="S1280" s="3">
        <v>1.6</v>
      </c>
      <c r="T1280" s="3">
        <f t="shared" si="175"/>
        <v>2.7394560000000001</v>
      </c>
      <c r="U1280" s="4">
        <f t="shared" si="176"/>
        <v>2.5682399999999999</v>
      </c>
      <c r="X1280" s="4">
        <f>IFERROR(   Table1[[#This Row],[البلوكات /م3]]+Table1[[#This Row],[البواقى
 المنصرفه
/م3]]-Table1[[#This Row],[البواقى
/م3]],0)</f>
        <v>0</v>
      </c>
      <c r="Y1280" s="21">
        <f t="shared" si="177"/>
        <v>0</v>
      </c>
      <c r="AB1280" s="15"/>
      <c r="AD1280" s="20">
        <f t="shared" si="172"/>
        <v>-2.5682399999999999</v>
      </c>
      <c r="AE1280" s="29" t="e">
        <f t="shared" si="173"/>
        <v>#DIV/0!</v>
      </c>
      <c r="AG1280" s="5">
        <f>IFERROR((Table1[[#This Row],[عدد
البلوكات]]*0.12),"")</f>
        <v>0</v>
      </c>
      <c r="AH128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4.2804000000000002</v>
      </c>
      <c r="AJ1280" s="59">
        <f>IFERROR(Table1[[#This Row],[Plan Hour]]/Table1[[#This Row],[ساعات
العمل
الفعلية]],0)</f>
        <v>0</v>
      </c>
      <c r="AK1280" s="1">
        <f>IFERROR((Table1[[#This Row],[الكمية 
الفعلية
/م3]]-Table1[[#This Row],[الكمية 
المنتجة
/م3
 ]]),"")</f>
        <v>0.17121600000000026</v>
      </c>
      <c r="AU1280" s="18"/>
      <c r="AV1280" s="18"/>
      <c r="AW1280" s="1"/>
      <c r="AX1280" s="1"/>
      <c r="AY1280" s="1"/>
      <c r="AZ1280" s="1"/>
      <c r="BA1280" s="1"/>
      <c r="BB1280" s="1" t="e">
        <f t="shared" si="178"/>
        <v>#DIV/0!</v>
      </c>
      <c r="BC1280" s="1"/>
      <c r="BD1280" s="1" t="e">
        <f t="shared" si="171"/>
        <v>#DIV/0!</v>
      </c>
      <c r="BE1280" s="1"/>
      <c r="BF1280" s="33">
        <f t="shared" si="179"/>
        <v>0</v>
      </c>
      <c r="BG1280" s="11" t="e">
        <f t="shared" si="174"/>
        <v>#DIV/0!</v>
      </c>
      <c r="CB1280"/>
      <c r="CC1280"/>
      <c r="CD1280"/>
      <c r="CE1280" s="83"/>
      <c r="CF1280"/>
      <c r="CG1280"/>
      <c r="CH1280"/>
      <c r="CI1280"/>
      <c r="CJ1280"/>
      <c r="CK1280"/>
      <c r="CL1280"/>
      <c r="CM1280"/>
      <c r="CN1280"/>
      <c r="CO1280"/>
      <c r="CP1280"/>
    </row>
    <row r="1281" spans="1:94" ht="22.5" customHeight="1">
      <c r="A1281" s="22">
        <v>44277</v>
      </c>
      <c r="B1281" s="3" t="str">
        <f>TEXT(Table1[[#This Row],[Date]],"dddd")</f>
        <v>الإثنين</v>
      </c>
      <c r="C1281" s="3">
        <f>WEEKNUM(Table1[[#This Row],[Date]],16)</f>
        <v>13</v>
      </c>
      <c r="D1281" s="3" t="str">
        <f>TEXT(Table1[[#This Row],[Date]],"mmmm")</f>
        <v>مارس</v>
      </c>
      <c r="E1281" s="3" t="str">
        <f>TEXT(Table1[[#This Row],[Date]],"yyyy")</f>
        <v>2021</v>
      </c>
      <c r="F1281" s="3" t="s">
        <v>9</v>
      </c>
      <c r="G1281" s="3">
        <v>1368</v>
      </c>
      <c r="I1281" s="3" t="s">
        <v>92</v>
      </c>
      <c r="J1281" s="3">
        <f>IFERROR(VLOOKUP(Table1[[#This Row],[FoamType]],$CB$1:$CC$25,2,FALSE),0)</f>
        <v>0.6</v>
      </c>
      <c r="K1281" s="3">
        <v>30</v>
      </c>
      <c r="L1281" s="3">
        <v>23</v>
      </c>
      <c r="M1281" s="3">
        <v>18</v>
      </c>
      <c r="Q1281" s="15">
        <v>8</v>
      </c>
      <c r="R1281" s="3">
        <v>468</v>
      </c>
      <c r="S1281" s="3">
        <v>18</v>
      </c>
      <c r="T1281" s="3">
        <f t="shared" si="175"/>
        <v>5.8125600000000004</v>
      </c>
      <c r="U1281" s="4">
        <f t="shared" si="176"/>
        <v>5.8125600000000004</v>
      </c>
      <c r="W1281" s="4">
        <v>10</v>
      </c>
      <c r="X1281" s="4">
        <f>IFERROR(   Table1[[#This Row],[البلوكات /م3]]+Table1[[#This Row],[البواقى
 المنصرفه
/م3]]-Table1[[#This Row],[البواقى
/م3]],0)</f>
        <v>7.32</v>
      </c>
      <c r="Y1281" s="21">
        <f t="shared" si="177"/>
        <v>7.32</v>
      </c>
      <c r="Z1281" s="3">
        <v>1</v>
      </c>
      <c r="AB1281" s="15"/>
      <c r="AD1281" s="20">
        <f t="shared" si="172"/>
        <v>1.5074399999999999</v>
      </c>
      <c r="AE1281" s="29">
        <f t="shared" si="173"/>
        <v>0.20593442622950817</v>
      </c>
      <c r="AG1281" s="5">
        <f>IFERROR((Table1[[#This Row],[عدد
البلوكات]]*0.12),"")</f>
        <v>0.12</v>
      </c>
      <c r="AH128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9.6876000000000015</v>
      </c>
      <c r="AJ1281" s="59">
        <f>IFERROR(Table1[[#This Row],[Plan Hour]]/Table1[[#This Row],[ساعات
العمل
الفعلية]],0)</f>
        <v>0</v>
      </c>
      <c r="AK1281" s="1">
        <f>IFERROR((Table1[[#This Row],[الكمية 
الفعلية
/م3]]-Table1[[#This Row],[الكمية 
المنتجة
/م3
 ]]),"")</f>
        <v>0</v>
      </c>
      <c r="AU1281" s="18"/>
      <c r="AV1281" s="18"/>
      <c r="AW1281" s="1"/>
      <c r="AX1281" s="1"/>
      <c r="AY1281" s="1"/>
      <c r="AZ1281" s="1"/>
      <c r="BA1281" s="1"/>
      <c r="BB1281" s="1" t="e">
        <f t="shared" si="178"/>
        <v>#DIV/0!</v>
      </c>
      <c r="BC1281" s="1"/>
      <c r="BD1281" s="1" t="e">
        <f t="shared" si="171"/>
        <v>#DIV/0!</v>
      </c>
      <c r="BE1281" s="1"/>
      <c r="BF1281" s="33">
        <f t="shared" si="179"/>
        <v>0</v>
      </c>
      <c r="BG1281" s="11" t="e">
        <f t="shared" si="174"/>
        <v>#DIV/0!</v>
      </c>
      <c r="CB1281"/>
      <c r="CC1281"/>
      <c r="CD1281"/>
      <c r="CE1281" s="83"/>
      <c r="CF1281"/>
      <c r="CG1281"/>
      <c r="CH1281"/>
      <c r="CI1281"/>
      <c r="CJ1281"/>
      <c r="CK1281"/>
      <c r="CL1281"/>
      <c r="CM1281"/>
      <c r="CN1281"/>
      <c r="CO1281"/>
      <c r="CP1281"/>
    </row>
    <row r="1282" spans="1:94" ht="22.5" customHeight="1">
      <c r="A1282" s="22">
        <v>44278</v>
      </c>
      <c r="B1282" s="9" t="str">
        <f>TEXT(Table1[[#This Row],[Date]],"dddd")</f>
        <v>الثلاثاء</v>
      </c>
      <c r="C1282" s="9">
        <f>WEEKNUM(Table1[[#This Row],[Date]],16)</f>
        <v>13</v>
      </c>
      <c r="D1282" s="9" t="str">
        <f>TEXT(Table1[[#This Row],[Date]],"mmmm")</f>
        <v>مارس</v>
      </c>
      <c r="E1282" s="9" t="str">
        <f>TEXT(Table1[[#This Row],[Date]],"yyyy")</f>
        <v>2021</v>
      </c>
      <c r="F1282" s="9" t="s">
        <v>8</v>
      </c>
      <c r="G1282" s="9">
        <v>1402</v>
      </c>
      <c r="H1282" s="9"/>
      <c r="I1282" s="9" t="s">
        <v>91</v>
      </c>
      <c r="J1282" s="9">
        <f>IFERROR(VLOOKUP(Table1[[#This Row],[FoamType]],$CB$1:$CC$25,2,FALSE),0)</f>
        <v>1</v>
      </c>
      <c r="K1282" s="9">
        <v>100</v>
      </c>
      <c r="L1282" s="9">
        <v>50</v>
      </c>
      <c r="M1282" s="9">
        <v>2</v>
      </c>
      <c r="N1282" s="9"/>
      <c r="O1282" s="9"/>
      <c r="P1282" s="9"/>
      <c r="Q1282" s="9">
        <v>20</v>
      </c>
      <c r="R1282" s="9">
        <v>350</v>
      </c>
      <c r="S1282" s="9">
        <v>2.1</v>
      </c>
      <c r="T1282" s="9">
        <f t="shared" si="175"/>
        <v>3.6749999999999998</v>
      </c>
      <c r="U1282" s="9">
        <f t="shared" si="176"/>
        <v>3.5</v>
      </c>
      <c r="V1282" s="9"/>
      <c r="W1282" s="9"/>
      <c r="X1282" s="9">
        <f>IFERROR(   Table1[[#This Row],[البلوكات /م3]]+Table1[[#This Row],[البواقى
 المنصرفه
/م3]]-Table1[[#This Row],[البواقى
/م3]],0)</f>
        <v>0</v>
      </c>
      <c r="Y1282" s="9">
        <f t="shared" si="177"/>
        <v>0</v>
      </c>
      <c r="Z1282" s="9"/>
      <c r="AA1282" s="9"/>
      <c r="AB1282" s="9"/>
      <c r="AC1282" s="9"/>
      <c r="AD1282" s="9">
        <f t="shared" si="172"/>
        <v>-3.5</v>
      </c>
      <c r="AE1282" s="9" t="e">
        <f t="shared" si="173"/>
        <v>#DIV/0!</v>
      </c>
      <c r="AF1282" s="9">
        <v>14.77</v>
      </c>
      <c r="AG1282" s="9">
        <f>IFERROR((Table1[[#This Row],[عدد
البلوكات]]*0.12),"")</f>
        <v>0</v>
      </c>
      <c r="AH1282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3.5</v>
      </c>
      <c r="AI1282" s="9">
        <v>82</v>
      </c>
      <c r="AJ1282" s="9">
        <f>IFERROR(Table1[[#This Row],[Plan Hour]]/Table1[[#This Row],[ساعات
العمل
الفعلية]],0)</f>
        <v>4.2682926829268296E-2</v>
      </c>
      <c r="AK1282" s="9">
        <f>IFERROR((Table1[[#This Row],[الكمية 
الفعلية
/م3]]-Table1[[#This Row],[الكمية 
المنتجة
/م3
 ]]),"")</f>
        <v>0.17499999999999982</v>
      </c>
      <c r="AL1282" s="9">
        <v>0.64</v>
      </c>
      <c r="AM1282" s="9">
        <v>0.32</v>
      </c>
      <c r="AN1282" s="9"/>
      <c r="AO1282" s="9">
        <v>0.75</v>
      </c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 t="e">
        <f t="shared" si="178"/>
        <v>#DIV/0!</v>
      </c>
      <c r="BC1282" s="9"/>
      <c r="BD1282" s="9" t="e">
        <f t="shared" si="171"/>
        <v>#DIV/0!</v>
      </c>
      <c r="BE1282" s="9"/>
      <c r="BF1282" s="9">
        <f t="shared" si="179"/>
        <v>0</v>
      </c>
      <c r="BG1282" s="9" t="e">
        <f t="shared" si="174"/>
        <v>#DIV/0!</v>
      </c>
      <c r="CB1282"/>
      <c r="CC1282"/>
      <c r="CD1282"/>
      <c r="CE1282" s="83"/>
      <c r="CF1282"/>
      <c r="CG1282"/>
      <c r="CH1282"/>
      <c r="CI1282"/>
      <c r="CJ1282"/>
      <c r="CK1282"/>
      <c r="CL1282"/>
      <c r="CM1282"/>
      <c r="CN1282"/>
      <c r="CO1282"/>
      <c r="CP1282"/>
    </row>
    <row r="1283" spans="1:94" ht="22.5" customHeight="1">
      <c r="A1283" s="22">
        <v>44278</v>
      </c>
      <c r="B1283" s="3" t="str">
        <f>TEXT(Table1[[#This Row],[Date]],"dddd")</f>
        <v>الثلاثاء</v>
      </c>
      <c r="C1283" s="3">
        <f>WEEKNUM(Table1[[#This Row],[Date]],16)</f>
        <v>13</v>
      </c>
      <c r="D1283" s="3" t="str">
        <f>TEXT(Table1[[#This Row],[Date]],"mmmm")</f>
        <v>مارس</v>
      </c>
      <c r="E1283" s="3" t="str">
        <f>TEXT(Table1[[#This Row],[Date]],"yyyy")</f>
        <v>2021</v>
      </c>
      <c r="F1283" s="3" t="s">
        <v>8</v>
      </c>
      <c r="G1283" s="3">
        <v>1016</v>
      </c>
      <c r="I1283" s="3" t="s">
        <v>96</v>
      </c>
      <c r="J1283" s="3">
        <f>IFERROR(VLOOKUP(Table1[[#This Row],[FoamType]],$CB$1:$CC$25,2,FALSE),0)</f>
        <v>200</v>
      </c>
      <c r="K1283" s="3">
        <v>25</v>
      </c>
      <c r="L1283" s="3">
        <v>9</v>
      </c>
      <c r="M1283" s="3">
        <v>9</v>
      </c>
      <c r="Q1283" s="15">
        <v>17</v>
      </c>
      <c r="R1283" s="3">
        <v>1400</v>
      </c>
      <c r="S1283" s="3">
        <v>9.1</v>
      </c>
      <c r="T1283" s="3">
        <f t="shared" si="175"/>
        <v>2.8664999999999998</v>
      </c>
      <c r="U1283" s="4">
        <f t="shared" si="176"/>
        <v>2.835</v>
      </c>
      <c r="W1283" s="4">
        <v>17</v>
      </c>
      <c r="X1283" s="4">
        <f>IFERROR(   Table1[[#This Row],[البلوكات /م3]]+Table1[[#This Row],[البواقى
 المنصرفه
/م3]]-Table1[[#This Row],[البواقى
/م3]],0)</f>
        <v>3.66</v>
      </c>
      <c r="Y1283" s="21">
        <f t="shared" si="177"/>
        <v>7.32</v>
      </c>
      <c r="Z1283" s="3">
        <v>1</v>
      </c>
      <c r="AA1283" s="12">
        <v>0</v>
      </c>
      <c r="AB1283" s="15">
        <v>17</v>
      </c>
      <c r="AC1283" s="20">
        <v>3.66</v>
      </c>
      <c r="AD1283" s="20">
        <f t="shared" si="172"/>
        <v>0.82500000000000018</v>
      </c>
      <c r="AE1283" s="29">
        <f t="shared" si="173"/>
        <v>0.1127049180327869</v>
      </c>
      <c r="AG1283" s="5">
        <f>IFERROR((Table1[[#This Row],[عدد
البلوكات]]*0.12),"")</f>
        <v>0.12</v>
      </c>
      <c r="AH128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</v>
      </c>
      <c r="AJ1283" s="59">
        <f>IFERROR(Table1[[#This Row],[Plan Hour]]/Table1[[#This Row],[ساعات
العمل
الفعلية]],0)</f>
        <v>0</v>
      </c>
      <c r="AK1283" s="1">
        <f>IFERROR((Table1[[#This Row],[الكمية 
الفعلية
/م3]]-Table1[[#This Row],[الكمية 
المنتجة
/م3
 ]]),"")</f>
        <v>3.1499999999999861E-2</v>
      </c>
      <c r="AU1283" s="18"/>
      <c r="AV1283" s="18"/>
      <c r="AW1283" s="1"/>
      <c r="AX1283" s="1"/>
      <c r="AY1283" s="1"/>
      <c r="AZ1283" s="1"/>
      <c r="BA1283" s="1"/>
      <c r="BB1283" s="1" t="e">
        <f t="shared" si="178"/>
        <v>#DIV/0!</v>
      </c>
      <c r="BC1283" s="1"/>
      <c r="BD1283" s="1" t="e">
        <f t="shared" si="171"/>
        <v>#DIV/0!</v>
      </c>
      <c r="BE1283" s="1"/>
      <c r="BF1283" s="33">
        <f t="shared" si="179"/>
        <v>0</v>
      </c>
      <c r="BG1283" s="11" t="e">
        <f t="shared" si="174"/>
        <v>#DIV/0!</v>
      </c>
      <c r="CB1283"/>
      <c r="CC1283"/>
      <c r="CD1283"/>
      <c r="CE1283" s="83"/>
      <c r="CF1283"/>
      <c r="CG1283"/>
      <c r="CH1283"/>
      <c r="CI1283"/>
      <c r="CJ1283"/>
      <c r="CK1283"/>
      <c r="CL1283"/>
      <c r="CM1283"/>
      <c r="CN1283"/>
      <c r="CO1283"/>
      <c r="CP1283"/>
    </row>
    <row r="1284" spans="1:94" ht="22.5" customHeight="1">
      <c r="A1284" s="22">
        <v>44278</v>
      </c>
      <c r="B1284" s="3" t="str">
        <f>TEXT(Table1[[#This Row],[Date]],"dddd")</f>
        <v>الثلاثاء</v>
      </c>
      <c r="C1284" s="3">
        <f>WEEKNUM(Table1[[#This Row],[Date]],16)</f>
        <v>13</v>
      </c>
      <c r="D1284" s="3" t="str">
        <f>TEXT(Table1[[#This Row],[Date]],"mmmm")</f>
        <v>مارس</v>
      </c>
      <c r="E1284" s="3" t="str">
        <f>TEXT(Table1[[#This Row],[Date]],"yyyy")</f>
        <v>2021</v>
      </c>
      <c r="F1284" s="3" t="s">
        <v>8</v>
      </c>
      <c r="G1284" s="3">
        <v>1037</v>
      </c>
      <c r="I1284" s="3" t="s">
        <v>255</v>
      </c>
      <c r="J1284" s="3">
        <f>IFERROR(VLOOKUP(Table1[[#This Row],[FoamType]],$CB$1:$CC$25,2,FALSE),0)</f>
        <v>3.6</v>
      </c>
      <c r="K1284" s="3">
        <v>40</v>
      </c>
      <c r="L1284" s="3">
        <v>30</v>
      </c>
      <c r="M1284" s="3">
        <v>25</v>
      </c>
      <c r="Q1284" s="15">
        <v>35</v>
      </c>
      <c r="R1284" s="3">
        <v>1075</v>
      </c>
      <c r="S1284" s="3">
        <v>25</v>
      </c>
      <c r="T1284" s="3">
        <f t="shared" si="175"/>
        <v>32.25</v>
      </c>
      <c r="U1284" s="4">
        <f t="shared" si="176"/>
        <v>32.25</v>
      </c>
      <c r="W1284" s="4">
        <v>35</v>
      </c>
      <c r="X1284" s="4">
        <f>IFERROR(   Table1[[#This Row],[البلوكات /م3]]+Table1[[#This Row],[البواقى
 المنصرفه
/م3]]-Table1[[#This Row],[البواقى
/م3]],0)</f>
        <v>32.96</v>
      </c>
      <c r="Y1284" s="21">
        <f t="shared" si="177"/>
        <v>29.28</v>
      </c>
      <c r="Z1284" s="3">
        <v>4</v>
      </c>
      <c r="AA1284" s="12">
        <v>4.88</v>
      </c>
      <c r="AB1284" s="15">
        <v>35</v>
      </c>
      <c r="AC1284" s="20">
        <v>1.2</v>
      </c>
      <c r="AD1284" s="20">
        <f t="shared" si="172"/>
        <v>0.71000000000000085</v>
      </c>
      <c r="AE1284" s="29">
        <f t="shared" si="173"/>
        <v>2.0784543325526955E-2</v>
      </c>
      <c r="AG1284" s="5">
        <f>IFERROR((Table1[[#This Row],[عدد
البلوكات]]*0.12),"")</f>
        <v>0.48</v>
      </c>
      <c r="AH128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8.9583333333333339</v>
      </c>
      <c r="AJ1284" s="59">
        <f>IFERROR(Table1[[#This Row],[Plan Hour]]/Table1[[#This Row],[ساعات
العمل
الفعلية]],0)</f>
        <v>0</v>
      </c>
      <c r="AK1284" s="1">
        <f>IFERROR((Table1[[#This Row],[الكمية 
الفعلية
/م3]]-Table1[[#This Row],[الكمية 
المنتجة
/م3
 ]]),"")</f>
        <v>0</v>
      </c>
      <c r="AU1284" s="18"/>
      <c r="AV1284" s="18"/>
      <c r="AW1284" s="1"/>
      <c r="AX1284" s="1"/>
      <c r="AY1284" s="1"/>
      <c r="AZ1284" s="1"/>
      <c r="BA1284" s="1"/>
      <c r="BB1284" s="1" t="e">
        <f t="shared" si="178"/>
        <v>#DIV/0!</v>
      </c>
      <c r="BC1284" s="1"/>
      <c r="BD1284" s="1" t="e">
        <f t="shared" ref="BD1284:BD1348" si="180">(7.32-(BE1284*BC1284))/BE1284</f>
        <v>#DIV/0!</v>
      </c>
      <c r="BE1284" s="1"/>
      <c r="BF1284" s="33">
        <f t="shared" si="179"/>
        <v>0</v>
      </c>
      <c r="BG1284" s="11" t="e">
        <f t="shared" si="174"/>
        <v>#DIV/0!</v>
      </c>
      <c r="CB1284"/>
      <c r="CC1284"/>
      <c r="CD1284"/>
      <c r="CE1284" s="83"/>
      <c r="CF1284"/>
      <c r="CG1284"/>
      <c r="CH1284"/>
      <c r="CI1284"/>
      <c r="CJ1284"/>
      <c r="CK1284"/>
      <c r="CL1284"/>
      <c r="CM1284"/>
      <c r="CN1284"/>
      <c r="CO1284"/>
      <c r="CP1284"/>
    </row>
    <row r="1285" spans="1:94" ht="22.5" customHeight="1">
      <c r="A1285" s="22">
        <v>44278</v>
      </c>
      <c r="B1285" s="3" t="str">
        <f>TEXT(Table1[[#This Row],[Date]],"dddd")</f>
        <v>الثلاثاء</v>
      </c>
      <c r="C1285" s="3">
        <f>WEEKNUM(Table1[[#This Row],[Date]],16)</f>
        <v>13</v>
      </c>
      <c r="D1285" s="3" t="str">
        <f>TEXT(Table1[[#This Row],[Date]],"mmmm")</f>
        <v>مارس</v>
      </c>
      <c r="E1285" s="3" t="str">
        <f>TEXT(Table1[[#This Row],[Date]],"yyyy")</f>
        <v>2021</v>
      </c>
      <c r="F1285" s="3" t="s">
        <v>8</v>
      </c>
      <c r="G1285" s="3">
        <v>9732</v>
      </c>
      <c r="H1285" s="5" t="s">
        <v>215</v>
      </c>
      <c r="I1285" s="3" t="s">
        <v>255</v>
      </c>
      <c r="J1285" s="3">
        <f>IFERROR(VLOOKUP(Table1[[#This Row],[FoamType]],$CB$1:$CC$25,2,FALSE),0)</f>
        <v>3.6</v>
      </c>
      <c r="K1285" s="3">
        <v>60</v>
      </c>
      <c r="L1285" s="3">
        <v>60</v>
      </c>
      <c r="M1285" s="3">
        <v>89</v>
      </c>
      <c r="Q1285" s="15">
        <v>20</v>
      </c>
      <c r="R1285" s="3">
        <v>336</v>
      </c>
      <c r="S1285" s="3">
        <v>89</v>
      </c>
      <c r="T1285" s="3">
        <f t="shared" si="175"/>
        <v>107.6544</v>
      </c>
      <c r="U1285" s="4">
        <f t="shared" si="176"/>
        <v>107.6544</v>
      </c>
      <c r="W1285" s="4">
        <v>20</v>
      </c>
      <c r="X1285" s="4">
        <f>IFERROR(   Table1[[#This Row],[البلوكات /م3]]+Table1[[#This Row],[البواقى
 المنصرفه
/م3]]-Table1[[#This Row],[البواقى
/م3]],0)</f>
        <v>117.78999999999999</v>
      </c>
      <c r="Y1285" s="21">
        <f t="shared" si="177"/>
        <v>124.44</v>
      </c>
      <c r="Z1285" s="3">
        <v>17</v>
      </c>
      <c r="AA1285" s="12">
        <v>1.5</v>
      </c>
      <c r="AB1285" s="15">
        <v>20</v>
      </c>
      <c r="AC1285" s="20">
        <v>8.15</v>
      </c>
      <c r="AD1285" s="20">
        <f t="shared" si="172"/>
        <v>10.135599999999997</v>
      </c>
      <c r="AE1285" s="29">
        <f t="shared" si="173"/>
        <v>8.047959345720182E-2</v>
      </c>
      <c r="AG1285" s="5">
        <f>IFERROR((Table1[[#This Row],[عدد
البلوكات]]*0.12),"")</f>
        <v>2.04</v>
      </c>
      <c r="AH128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29.903999999999996</v>
      </c>
      <c r="AJ1285" s="59">
        <f>IFERROR(Table1[[#This Row],[Plan Hour]]/Table1[[#This Row],[ساعات
العمل
الفعلية]],0)</f>
        <v>0</v>
      </c>
      <c r="AK1285" s="1">
        <f>IFERROR((Table1[[#This Row],[الكمية 
الفعلية
/م3]]-Table1[[#This Row],[الكمية 
المنتجة
/م3
 ]]),"")</f>
        <v>0</v>
      </c>
      <c r="AU1285" s="18"/>
      <c r="AV1285" s="18"/>
      <c r="AW1285" s="1"/>
      <c r="AX1285" s="1"/>
      <c r="AY1285" s="1"/>
      <c r="AZ1285" s="1"/>
      <c r="BA1285" s="1"/>
      <c r="BB1285" s="1" t="e">
        <f t="shared" si="178"/>
        <v>#DIV/0!</v>
      </c>
      <c r="BC1285" s="1"/>
      <c r="BD1285" s="1" t="e">
        <f t="shared" si="180"/>
        <v>#DIV/0!</v>
      </c>
      <c r="BE1285" s="1"/>
      <c r="BF1285" s="33">
        <f t="shared" si="179"/>
        <v>0</v>
      </c>
      <c r="BG1285" s="11" t="e">
        <f t="shared" si="174"/>
        <v>#DIV/0!</v>
      </c>
      <c r="CB1285"/>
      <c r="CC1285"/>
      <c r="CD1285"/>
      <c r="CE1285" s="83"/>
      <c r="CF1285"/>
      <c r="CG1285"/>
      <c r="CH1285"/>
      <c r="CI1285"/>
      <c r="CJ1285"/>
      <c r="CK1285"/>
      <c r="CL1285"/>
      <c r="CM1285"/>
      <c r="CN1285"/>
      <c r="CO1285"/>
      <c r="CP1285"/>
    </row>
    <row r="1286" spans="1:94" ht="22.5" customHeight="1">
      <c r="A1286" s="22">
        <v>44278</v>
      </c>
      <c r="B1286" s="3" t="str">
        <f>TEXT(Table1[[#This Row],[Date]],"dddd")</f>
        <v>الثلاثاء</v>
      </c>
      <c r="C1286" s="3">
        <f>WEEKNUM(Table1[[#This Row],[Date]],16)</f>
        <v>13</v>
      </c>
      <c r="D1286" s="3" t="str">
        <f>TEXT(Table1[[#This Row],[Date]],"mmmm")</f>
        <v>مارس</v>
      </c>
      <c r="E1286" s="3" t="str">
        <f>TEXT(Table1[[#This Row],[Date]],"yyyy")</f>
        <v>2021</v>
      </c>
      <c r="F1286" s="3" t="s">
        <v>8</v>
      </c>
      <c r="G1286" s="3">
        <v>1398</v>
      </c>
      <c r="I1286" s="3" t="s">
        <v>92</v>
      </c>
      <c r="J1286" s="3">
        <f>IFERROR(VLOOKUP(Table1[[#This Row],[FoamType]],$CB$1:$CC$25,2,FALSE),0)</f>
        <v>0.6</v>
      </c>
      <c r="K1286" s="3">
        <v>10</v>
      </c>
      <c r="L1286" s="3">
        <v>8</v>
      </c>
      <c r="M1286" s="3">
        <v>4</v>
      </c>
      <c r="Q1286" s="15">
        <v>35</v>
      </c>
      <c r="S1286" s="3">
        <v>4.0999999999999996</v>
      </c>
      <c r="T1286" s="3">
        <v>5.2</v>
      </c>
      <c r="U1286" s="4">
        <v>5</v>
      </c>
      <c r="X1286" s="4">
        <f>IFERROR(   Table1[[#This Row],[البلوكات /م3]]+Table1[[#This Row],[البواقى
 المنصرفه
/م3]]-Table1[[#This Row],[البواقى
/م3]],0)</f>
        <v>0</v>
      </c>
      <c r="Y1286" s="21">
        <f t="shared" si="177"/>
        <v>0</v>
      </c>
      <c r="AB1286" s="15"/>
      <c r="AD1286" s="20">
        <f t="shared" si="172"/>
        <v>-5</v>
      </c>
      <c r="AE1286" s="29" t="e">
        <f t="shared" si="173"/>
        <v>#DIV/0!</v>
      </c>
      <c r="AG1286" s="5">
        <f>IFERROR((Table1[[#This Row],[عدد
البلوكات]]*0.12),"")</f>
        <v>0</v>
      </c>
      <c r="AH128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8.3333333333333339</v>
      </c>
      <c r="AJ1286" s="59">
        <f>IFERROR(Table1[[#This Row],[Plan Hour]]/Table1[[#This Row],[ساعات
العمل
الفعلية]],0)</f>
        <v>0</v>
      </c>
      <c r="AK1286" s="1">
        <f>IFERROR((Table1[[#This Row],[الكمية 
الفعلية
/م3]]-Table1[[#This Row],[الكمية 
المنتجة
/م3
 ]]),"")</f>
        <v>0.20000000000000018</v>
      </c>
      <c r="AU1286" s="18"/>
      <c r="AV1286" s="18"/>
      <c r="AW1286" s="1"/>
      <c r="AX1286" s="1"/>
      <c r="AY1286" s="1"/>
      <c r="AZ1286" s="1"/>
      <c r="BA1286" s="1"/>
      <c r="BB1286" s="1" t="e">
        <f t="shared" si="178"/>
        <v>#DIV/0!</v>
      </c>
      <c r="BC1286" s="1"/>
      <c r="BD1286" s="1" t="e">
        <f t="shared" si="180"/>
        <v>#DIV/0!</v>
      </c>
      <c r="BE1286" s="1"/>
      <c r="BF1286" s="33">
        <f t="shared" si="179"/>
        <v>0</v>
      </c>
      <c r="BG1286" s="11" t="e">
        <f t="shared" si="174"/>
        <v>#DIV/0!</v>
      </c>
      <c r="CB1286"/>
      <c r="CC1286"/>
      <c r="CD1286"/>
      <c r="CE1286" s="83"/>
      <c r="CF1286"/>
      <c r="CG1286"/>
      <c r="CH1286"/>
      <c r="CI1286"/>
      <c r="CJ1286"/>
      <c r="CK1286"/>
      <c r="CL1286"/>
      <c r="CM1286"/>
      <c r="CN1286"/>
      <c r="CO1286"/>
      <c r="CP1286"/>
    </row>
    <row r="1287" spans="1:94" ht="22.5" customHeight="1">
      <c r="A1287" s="22">
        <v>44278</v>
      </c>
      <c r="B1287" s="3" t="str">
        <f>TEXT(Table1[[#This Row],[Date]],"dddd")</f>
        <v>الثلاثاء</v>
      </c>
      <c r="C1287" s="3">
        <f>WEEKNUM(Table1[[#This Row],[Date]],16)</f>
        <v>13</v>
      </c>
      <c r="D1287" s="3" t="str">
        <f>TEXT(Table1[[#This Row],[Date]],"mmmm")</f>
        <v>مارس</v>
      </c>
      <c r="E1287" s="3" t="str">
        <f>TEXT(Table1[[#This Row],[Date]],"yyyy")</f>
        <v>2021</v>
      </c>
      <c r="F1287" s="3" t="s">
        <v>8</v>
      </c>
      <c r="G1287" s="3">
        <v>1323</v>
      </c>
      <c r="I1287" s="3" t="s">
        <v>107</v>
      </c>
      <c r="J1287" s="3">
        <f>IFERROR(VLOOKUP(Table1[[#This Row],[FoamType]],$CB$1:$CC$25,2,FALSE),0)</f>
        <v>50</v>
      </c>
      <c r="K1287" s="3">
        <v>20</v>
      </c>
      <c r="L1287" s="3">
        <v>20</v>
      </c>
      <c r="M1287" s="3">
        <v>4</v>
      </c>
      <c r="Q1287" s="15">
        <v>20</v>
      </c>
      <c r="R1287" s="3">
        <v>750</v>
      </c>
      <c r="S1287" s="3">
        <v>4.0999999999999996</v>
      </c>
      <c r="T1287" s="3">
        <f t="shared" si="175"/>
        <v>1.23</v>
      </c>
      <c r="U1287" s="4">
        <f t="shared" si="176"/>
        <v>1.2</v>
      </c>
      <c r="X1287" s="4">
        <f>IFERROR(   Table1[[#This Row],[البلوكات /م3]]+Table1[[#This Row],[البواقى
 المنصرفه
/م3]]-Table1[[#This Row],[البواقى
/م3]],0)</f>
        <v>0</v>
      </c>
      <c r="Y1287" s="21">
        <f t="shared" si="177"/>
        <v>0</v>
      </c>
      <c r="AB1287" s="15"/>
      <c r="AD1287" s="20">
        <f t="shared" si="172"/>
        <v>-1.2</v>
      </c>
      <c r="AE1287" s="29" t="e">
        <f t="shared" si="173"/>
        <v>#DIV/0!</v>
      </c>
      <c r="AG1287" s="5">
        <f>IFERROR((Table1[[#This Row],[عدد
البلوكات]]*0.12),"")</f>
        <v>0</v>
      </c>
      <c r="AH128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15</v>
      </c>
      <c r="AJ1287" s="59">
        <f>IFERROR(Table1[[#This Row],[Plan Hour]]/Table1[[#This Row],[ساعات
العمل
الفعلية]],0)</f>
        <v>0</v>
      </c>
      <c r="AK1287" s="1">
        <f>IFERROR((Table1[[#This Row],[الكمية 
الفعلية
/م3]]-Table1[[#This Row],[الكمية 
المنتجة
/م3
 ]]),"")</f>
        <v>3.0000000000000027E-2</v>
      </c>
      <c r="AU1287" s="18"/>
      <c r="AV1287" s="18"/>
      <c r="AW1287" s="1"/>
      <c r="AX1287" s="1"/>
      <c r="AY1287" s="1"/>
      <c r="AZ1287" s="1"/>
      <c r="BA1287" s="1"/>
      <c r="BB1287" s="1" t="e">
        <f t="shared" si="178"/>
        <v>#DIV/0!</v>
      </c>
      <c r="BC1287" s="1"/>
      <c r="BD1287" s="1" t="e">
        <f t="shared" si="180"/>
        <v>#DIV/0!</v>
      </c>
      <c r="BE1287" s="1"/>
      <c r="BF1287" s="33">
        <f t="shared" si="179"/>
        <v>0</v>
      </c>
      <c r="BG1287" s="11" t="e">
        <f t="shared" si="174"/>
        <v>#DIV/0!</v>
      </c>
      <c r="CB1287"/>
      <c r="CC1287"/>
      <c r="CD1287"/>
      <c r="CE1287" s="83"/>
      <c r="CF1287"/>
      <c r="CG1287"/>
      <c r="CH1287"/>
      <c r="CI1287"/>
      <c r="CJ1287"/>
      <c r="CK1287"/>
      <c r="CL1287"/>
      <c r="CM1287"/>
      <c r="CN1287"/>
      <c r="CO1287"/>
      <c r="CP1287"/>
    </row>
    <row r="1288" spans="1:94" ht="22.5" customHeight="1">
      <c r="A1288" s="22">
        <v>44278</v>
      </c>
      <c r="B1288" s="3" t="str">
        <f>TEXT(Table1[[#This Row],[Date]],"dddd")</f>
        <v>الثلاثاء</v>
      </c>
      <c r="C1288" s="3">
        <f>WEEKNUM(Table1[[#This Row],[Date]],16)</f>
        <v>13</v>
      </c>
      <c r="D1288" s="3" t="str">
        <f>TEXT(Table1[[#This Row],[Date]],"mmmm")</f>
        <v>مارس</v>
      </c>
      <c r="E1288" s="3" t="str">
        <f>TEXT(Table1[[#This Row],[Date]],"yyyy")</f>
        <v>2021</v>
      </c>
      <c r="F1288" s="3" t="s">
        <v>8</v>
      </c>
      <c r="G1288" s="3">
        <v>1323</v>
      </c>
      <c r="I1288" s="3" t="s">
        <v>107</v>
      </c>
      <c r="J1288" s="3">
        <f>IFERROR(VLOOKUP(Table1[[#This Row],[FoamType]],$CB$1:$CC$25,2,FALSE),0)</f>
        <v>50</v>
      </c>
      <c r="K1288" s="3">
        <v>10</v>
      </c>
      <c r="L1288" s="3">
        <v>10</v>
      </c>
      <c r="M1288" s="3">
        <v>4</v>
      </c>
      <c r="Q1288" s="15">
        <v>25</v>
      </c>
      <c r="R1288" s="3">
        <v>500</v>
      </c>
      <c r="S1288" s="3">
        <v>4.0999999999999996</v>
      </c>
      <c r="T1288" s="3">
        <f t="shared" si="175"/>
        <v>0.20499999999999996</v>
      </c>
      <c r="U1288" s="4">
        <f t="shared" si="176"/>
        <v>0.2</v>
      </c>
      <c r="X1288" s="4">
        <f>IFERROR(   Table1[[#This Row],[البلوكات /م3]]+Table1[[#This Row],[البواقى
 المنصرفه
/م3]]-Table1[[#This Row],[البواقى
/م3]],0)</f>
        <v>0</v>
      </c>
      <c r="Y1288" s="21">
        <f t="shared" si="177"/>
        <v>0</v>
      </c>
      <c r="AB1288" s="15"/>
      <c r="AD1288" s="20">
        <f t="shared" si="172"/>
        <v>-0.2</v>
      </c>
      <c r="AE1288" s="29" t="e">
        <f t="shared" si="173"/>
        <v>#DIV/0!</v>
      </c>
      <c r="AG1288" s="5">
        <f>IFERROR((Table1[[#This Row],[عدد
البلوكات]]*0.12),"")</f>
        <v>0</v>
      </c>
      <c r="AH128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</v>
      </c>
      <c r="AJ1288" s="59">
        <f>IFERROR(Table1[[#This Row],[Plan Hour]]/Table1[[#This Row],[ساعات
العمل
الفعلية]],0)</f>
        <v>0</v>
      </c>
      <c r="AK1288" s="1">
        <f>IFERROR((Table1[[#This Row],[الكمية 
الفعلية
/م3]]-Table1[[#This Row],[الكمية 
المنتجة
/م3
 ]]),"")</f>
        <v>4.9999999999999489E-3</v>
      </c>
      <c r="AU1288" s="18"/>
      <c r="AV1288" s="18"/>
      <c r="AW1288" s="1"/>
      <c r="AX1288" s="1"/>
      <c r="AY1288" s="1"/>
      <c r="AZ1288" s="1"/>
      <c r="BA1288" s="1"/>
      <c r="BB1288" s="1" t="e">
        <f t="shared" si="178"/>
        <v>#DIV/0!</v>
      </c>
      <c r="BC1288" s="1"/>
      <c r="BD1288" s="1" t="e">
        <f t="shared" si="180"/>
        <v>#DIV/0!</v>
      </c>
      <c r="BE1288" s="1"/>
      <c r="BF1288" s="33">
        <f t="shared" si="179"/>
        <v>0</v>
      </c>
      <c r="BG1288" s="11" t="e">
        <f t="shared" si="174"/>
        <v>#DIV/0!</v>
      </c>
      <c r="CB1288"/>
      <c r="CC1288"/>
      <c r="CD1288"/>
      <c r="CE1288" s="83"/>
      <c r="CF1288"/>
      <c r="CG1288"/>
      <c r="CH1288"/>
      <c r="CI1288"/>
      <c r="CJ1288"/>
      <c r="CK1288"/>
      <c r="CL1288"/>
      <c r="CM1288"/>
      <c r="CN1288"/>
      <c r="CO1288"/>
      <c r="CP1288"/>
    </row>
    <row r="1289" spans="1:94" ht="22.5" customHeight="1">
      <c r="A1289" s="22">
        <v>44278</v>
      </c>
      <c r="B1289" s="9" t="str">
        <f>TEXT(Table1[[#This Row],[Date]],"dddd")</f>
        <v>الثلاثاء</v>
      </c>
      <c r="C1289" s="9">
        <f>WEEKNUM(Table1[[#This Row],[Date]],16)</f>
        <v>13</v>
      </c>
      <c r="D1289" s="9" t="str">
        <f>TEXT(Table1[[#This Row],[Date]],"mmmm")</f>
        <v>مارس</v>
      </c>
      <c r="E1289" s="9" t="str">
        <f>TEXT(Table1[[#This Row],[Date]],"yyyy")</f>
        <v>2021</v>
      </c>
      <c r="F1289" s="9" t="s">
        <v>9</v>
      </c>
      <c r="G1289" s="9">
        <v>1323</v>
      </c>
      <c r="H1289" s="9"/>
      <c r="I1289" s="9" t="s">
        <v>87</v>
      </c>
      <c r="J1289" s="9">
        <f>IFERROR(VLOOKUP(Table1[[#This Row],[FoamType]],$CB$1:$CC$25,2,FALSE),0)</f>
        <v>2</v>
      </c>
      <c r="K1289" s="9">
        <v>200</v>
      </c>
      <c r="L1289" s="9">
        <v>100</v>
      </c>
      <c r="M1289" s="9">
        <v>1</v>
      </c>
      <c r="N1289" s="9"/>
      <c r="O1289" s="9"/>
      <c r="P1289" s="9"/>
      <c r="Q1289" s="9">
        <v>20</v>
      </c>
      <c r="R1289" s="9"/>
      <c r="S1289" s="9">
        <v>1.1000000000000001</v>
      </c>
      <c r="T1289" s="9">
        <v>16</v>
      </c>
      <c r="U1289" s="9">
        <v>16</v>
      </c>
      <c r="V1289" s="9"/>
      <c r="W1289" s="9">
        <v>20</v>
      </c>
      <c r="X1289" s="9">
        <f>IFERROR(   Table1[[#This Row],[البلوكات /م3]]+Table1[[#This Row],[البواقى
 المنصرفه
/م3]]-Table1[[#This Row],[البواقى
/م3]],0)</f>
        <v>15.64</v>
      </c>
      <c r="Y1289" s="9">
        <f t="shared" si="177"/>
        <v>14.64</v>
      </c>
      <c r="Z1289" s="9">
        <v>2</v>
      </c>
      <c r="AA1289" s="9">
        <v>1</v>
      </c>
      <c r="AB1289" s="9">
        <v>20</v>
      </c>
      <c r="AC1289" s="9">
        <v>0</v>
      </c>
      <c r="AD1289" s="9">
        <f t="shared" si="172"/>
        <v>-0.35999999999999943</v>
      </c>
      <c r="AE1289" s="9">
        <f t="shared" si="173"/>
        <v>-2.3017902813299195E-2</v>
      </c>
      <c r="AF1289" s="9">
        <v>59.22</v>
      </c>
      <c r="AG1289" s="9">
        <f>IFERROR((Table1[[#This Row],[عدد
البلوكات]]*0.12),"")</f>
        <v>0.24</v>
      </c>
      <c r="AH1289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</v>
      </c>
      <c r="AI1289" s="9">
        <v>116</v>
      </c>
      <c r="AJ1289" s="9">
        <f>IFERROR(Table1[[#This Row],[Plan Hour]]/Table1[[#This Row],[ساعات
العمل
الفعلية]],0)</f>
        <v>6.8965517241379309E-2</v>
      </c>
      <c r="AK1289" s="9">
        <f>IFERROR((Table1[[#This Row],[الكمية 
الفعلية
/م3]]-Table1[[#This Row],[الكمية 
المنتجة
/م3
 ]]),"")</f>
        <v>0</v>
      </c>
      <c r="AL1289" s="9">
        <v>0.15</v>
      </c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 t="e">
        <f t="shared" si="178"/>
        <v>#DIV/0!</v>
      </c>
      <c r="BC1289" s="9"/>
      <c r="BD1289" s="9" t="e">
        <f t="shared" si="180"/>
        <v>#DIV/0!</v>
      </c>
      <c r="BE1289" s="9"/>
      <c r="BF1289" s="9">
        <f t="shared" si="179"/>
        <v>0</v>
      </c>
      <c r="BG1289" s="9" t="e">
        <f t="shared" si="174"/>
        <v>#DIV/0!</v>
      </c>
      <c r="CB1289"/>
      <c r="CC1289"/>
      <c r="CD1289"/>
      <c r="CE1289" s="83"/>
      <c r="CF1289"/>
      <c r="CG1289"/>
      <c r="CH1289"/>
      <c r="CI1289"/>
      <c r="CJ1289"/>
      <c r="CK1289"/>
      <c r="CL1289"/>
      <c r="CM1289"/>
      <c r="CN1289"/>
      <c r="CO1289"/>
      <c r="CP1289"/>
    </row>
    <row r="1290" spans="1:94" ht="22.5" customHeight="1">
      <c r="A1290" s="22">
        <v>44278</v>
      </c>
      <c r="B1290" s="3" t="str">
        <f>TEXT(Table1[[#This Row],[Date]],"dddd")</f>
        <v>الثلاثاء</v>
      </c>
      <c r="C1290" s="3">
        <f>WEEKNUM(Table1[[#This Row],[Date]],16)</f>
        <v>13</v>
      </c>
      <c r="D1290" s="3" t="str">
        <f>TEXT(Table1[[#This Row],[Date]],"mmmm")</f>
        <v>مارس</v>
      </c>
      <c r="E1290" s="3" t="str">
        <f>TEXT(Table1[[#This Row],[Date]],"yyyy")</f>
        <v>2021</v>
      </c>
      <c r="F1290" s="3" t="s">
        <v>9</v>
      </c>
      <c r="G1290" s="3">
        <v>1384</v>
      </c>
      <c r="I1290" s="3" t="s">
        <v>255</v>
      </c>
      <c r="J1290" s="3">
        <f>IFERROR(VLOOKUP(Table1[[#This Row],[FoamType]],$CB$1:$CC$25,2,FALSE),0)</f>
        <v>3.6</v>
      </c>
      <c r="K1290" s="3">
        <v>200</v>
      </c>
      <c r="L1290" s="3">
        <v>100</v>
      </c>
      <c r="M1290" s="3">
        <v>5</v>
      </c>
      <c r="Q1290" s="15">
        <v>20</v>
      </c>
      <c r="R1290" s="3">
        <v>200</v>
      </c>
      <c r="S1290" s="3">
        <v>5.0999999999999996</v>
      </c>
      <c r="T1290" s="3">
        <f t="shared" si="175"/>
        <v>20.399999999999999</v>
      </c>
      <c r="U1290" s="4">
        <v>20</v>
      </c>
      <c r="W1290" s="4">
        <v>20</v>
      </c>
      <c r="X1290" s="4">
        <f>IFERROR(   Table1[[#This Row],[البلوكات /م3]]+Table1[[#This Row],[البواقى
 المنصرفه
/م3]]-Table1[[#This Row],[البواقى
/م3]],0)</f>
        <v>20.96</v>
      </c>
      <c r="Y1290" s="21">
        <f t="shared" si="177"/>
        <v>21.96</v>
      </c>
      <c r="Z1290" s="3">
        <v>3</v>
      </c>
      <c r="AA1290" s="12">
        <v>0</v>
      </c>
      <c r="AB1290" s="15">
        <v>20</v>
      </c>
      <c r="AC1290" s="20">
        <v>1</v>
      </c>
      <c r="AD1290" s="20">
        <f t="shared" si="172"/>
        <v>0.96000000000000085</v>
      </c>
      <c r="AE1290" s="29">
        <f t="shared" si="173"/>
        <v>4.3715846994535554E-2</v>
      </c>
      <c r="AG1290" s="5">
        <f>IFERROR((Table1[[#This Row],[عدد
البلوكات]]*0.12),"")</f>
        <v>0.36</v>
      </c>
      <c r="AH129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5.5555555555555554</v>
      </c>
      <c r="AJ1290" s="59">
        <f>IFERROR(Table1[[#This Row],[Plan Hour]]/Table1[[#This Row],[ساعات
العمل
الفعلية]],0)</f>
        <v>0</v>
      </c>
      <c r="AK1290" s="1">
        <f>IFERROR((Table1[[#This Row],[الكمية 
الفعلية
/م3]]-Table1[[#This Row],[الكمية 
المنتجة
/م3
 ]]),"")</f>
        <v>0.39999999999999858</v>
      </c>
      <c r="AU1290" s="18"/>
      <c r="AV1290" s="18"/>
      <c r="AW1290" s="1"/>
      <c r="AX1290" s="1"/>
      <c r="AY1290" s="1"/>
      <c r="AZ1290" s="1"/>
      <c r="BA1290" s="1"/>
      <c r="BB1290" s="1" t="e">
        <f t="shared" si="178"/>
        <v>#DIV/0!</v>
      </c>
      <c r="BC1290" s="1"/>
      <c r="BD1290" s="1" t="e">
        <f t="shared" si="180"/>
        <v>#DIV/0!</v>
      </c>
      <c r="BE1290" s="1"/>
      <c r="BF1290" s="33">
        <f t="shared" si="179"/>
        <v>0</v>
      </c>
      <c r="BG1290" s="11" t="e">
        <f t="shared" si="174"/>
        <v>#DIV/0!</v>
      </c>
      <c r="CB1290"/>
      <c r="CC1290"/>
      <c r="CD1290"/>
      <c r="CE1290" s="83"/>
      <c r="CF1290"/>
      <c r="CG1290"/>
      <c r="CH1290"/>
      <c r="CI1290"/>
      <c r="CJ1290"/>
      <c r="CK1290"/>
      <c r="CL1290"/>
      <c r="CM1290"/>
      <c r="CN1290"/>
      <c r="CO1290"/>
      <c r="CP1290"/>
    </row>
    <row r="1291" spans="1:94" ht="22.5" customHeight="1">
      <c r="A1291" s="22">
        <v>44278</v>
      </c>
      <c r="B1291" s="3" t="str">
        <f>TEXT(Table1[[#This Row],[Date]],"dddd")</f>
        <v>الثلاثاء</v>
      </c>
      <c r="C1291" s="3">
        <f>WEEKNUM(Table1[[#This Row],[Date]],16)</f>
        <v>13</v>
      </c>
      <c r="D1291" s="3" t="str">
        <f>TEXT(Table1[[#This Row],[Date]],"mmmm")</f>
        <v>مارس</v>
      </c>
      <c r="E1291" s="3" t="str">
        <f>TEXT(Table1[[#This Row],[Date]],"yyyy")</f>
        <v>2021</v>
      </c>
      <c r="F1291" s="3" t="s">
        <v>9</v>
      </c>
      <c r="G1291" s="3">
        <v>603</v>
      </c>
      <c r="I1291" s="3" t="s">
        <v>201</v>
      </c>
      <c r="J1291" s="3">
        <f>IFERROR(VLOOKUP(Table1[[#This Row],[FoamType]],$CB$1:$CC$25,2,FALSE),0)</f>
        <v>1.25</v>
      </c>
      <c r="K1291" s="3">
        <v>234</v>
      </c>
      <c r="L1291" s="3">
        <v>110</v>
      </c>
      <c r="M1291" s="3">
        <v>29</v>
      </c>
      <c r="Q1291" s="15">
        <v>30</v>
      </c>
      <c r="R1291" s="3">
        <v>4</v>
      </c>
      <c r="S1291" s="3">
        <v>29</v>
      </c>
      <c r="T1291" s="3">
        <f t="shared" si="175"/>
        <v>2.98584</v>
      </c>
      <c r="U1291" s="4">
        <f t="shared" si="176"/>
        <v>2.98584</v>
      </c>
      <c r="X1291" s="4">
        <f>IFERROR(   Table1[[#This Row],[البلوكات /م3]]+Table1[[#This Row],[البواقى
 المنصرفه
/م3]]-Table1[[#This Row],[البواقى
/م3]],0)</f>
        <v>2.98584</v>
      </c>
      <c r="Y1291" s="21">
        <f t="shared" si="177"/>
        <v>0</v>
      </c>
      <c r="AA1291" s="12">
        <v>2.98584</v>
      </c>
      <c r="AB1291" s="15">
        <v>30</v>
      </c>
      <c r="AC1291" s="20">
        <v>0</v>
      </c>
      <c r="AD1291" s="20">
        <f t="shared" si="172"/>
        <v>0</v>
      </c>
      <c r="AE1291" s="29">
        <f t="shared" si="173"/>
        <v>0</v>
      </c>
      <c r="AG1291" s="5">
        <f>IFERROR((Table1[[#This Row],[عدد
البلوكات]]*0.12),"")</f>
        <v>0</v>
      </c>
      <c r="AH129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291" s="59">
        <f>IFERROR(Table1[[#This Row],[Plan Hour]]/Table1[[#This Row],[ساعات
العمل
الفعلية]],0)</f>
        <v>0</v>
      </c>
      <c r="AK1291" s="1">
        <f>IFERROR((Table1[[#This Row],[الكمية 
الفعلية
/م3]]-Table1[[#This Row],[الكمية 
المنتجة
/م3
 ]]),"")</f>
        <v>0</v>
      </c>
      <c r="AU1291" s="18"/>
      <c r="AV1291" s="18"/>
      <c r="AW1291" s="1"/>
      <c r="AX1291" s="1"/>
      <c r="AY1291" s="1"/>
      <c r="AZ1291" s="1"/>
      <c r="BA1291" s="1"/>
      <c r="BB1291" s="1" t="e">
        <f t="shared" si="178"/>
        <v>#DIV/0!</v>
      </c>
      <c r="BC1291" s="1"/>
      <c r="BD1291" s="1" t="e">
        <f t="shared" si="180"/>
        <v>#DIV/0!</v>
      </c>
      <c r="BE1291" s="1"/>
      <c r="BF1291" s="33">
        <f t="shared" si="179"/>
        <v>0</v>
      </c>
      <c r="BG1291" s="11" t="e">
        <f t="shared" si="174"/>
        <v>#DIV/0!</v>
      </c>
      <c r="CB1291"/>
      <c r="CC1291"/>
      <c r="CD1291"/>
      <c r="CE1291" s="83"/>
      <c r="CF1291"/>
      <c r="CG1291"/>
      <c r="CH1291"/>
      <c r="CI1291"/>
      <c r="CJ1291"/>
      <c r="CK1291"/>
      <c r="CL1291"/>
      <c r="CM1291"/>
      <c r="CN1291"/>
      <c r="CO1291"/>
      <c r="CP1291"/>
    </row>
    <row r="1292" spans="1:94" ht="22.5" customHeight="1">
      <c r="A1292" s="22">
        <v>44278</v>
      </c>
      <c r="B1292" s="3" t="str">
        <f>TEXT(Table1[[#This Row],[Date]],"dddd")</f>
        <v>الثلاثاء</v>
      </c>
      <c r="C1292" s="3">
        <f>WEEKNUM(Table1[[#This Row],[Date]],16)</f>
        <v>13</v>
      </c>
      <c r="D1292" s="3" t="str">
        <f>TEXT(Table1[[#This Row],[Date]],"mmmm")</f>
        <v>مارس</v>
      </c>
      <c r="E1292" s="3" t="str">
        <f>TEXT(Table1[[#This Row],[Date]],"yyyy")</f>
        <v>2021</v>
      </c>
      <c r="F1292" s="3" t="s">
        <v>9</v>
      </c>
      <c r="G1292" s="3">
        <v>603</v>
      </c>
      <c r="I1292" s="3" t="s">
        <v>201</v>
      </c>
      <c r="J1292" s="3">
        <f>IFERROR(VLOOKUP(Table1[[#This Row],[FoamType]],$CB$1:$CC$25,2,FALSE),0)</f>
        <v>1.25</v>
      </c>
      <c r="K1292" s="3">
        <v>185.5</v>
      </c>
      <c r="L1292" s="3">
        <v>110</v>
      </c>
      <c r="M1292" s="3">
        <v>29</v>
      </c>
      <c r="Q1292" s="15">
        <v>30</v>
      </c>
      <c r="R1292" s="3">
        <v>7</v>
      </c>
      <c r="S1292" s="3">
        <v>29</v>
      </c>
      <c r="T1292" s="3">
        <f t="shared" si="175"/>
        <v>4.1422150000000002</v>
      </c>
      <c r="U1292" s="4">
        <f t="shared" si="176"/>
        <v>4.1422150000000002</v>
      </c>
      <c r="X1292" s="4">
        <f>IFERROR(   Table1[[#This Row],[البلوكات /م3]]+Table1[[#This Row],[البواقى
 المنصرفه
/م3]]-Table1[[#This Row],[البواقى
/م3]],0)</f>
        <v>4.1422150000000002</v>
      </c>
      <c r="Y1292" s="21">
        <f t="shared" si="177"/>
        <v>0</v>
      </c>
      <c r="AA1292" s="12">
        <v>4.1422150000000002</v>
      </c>
      <c r="AB1292" s="15">
        <v>30</v>
      </c>
      <c r="AC1292" s="20">
        <v>0</v>
      </c>
      <c r="AD1292" s="20">
        <f t="shared" si="172"/>
        <v>0</v>
      </c>
      <c r="AE1292" s="29">
        <f t="shared" si="173"/>
        <v>0</v>
      </c>
      <c r="AG1292" s="5">
        <f>IFERROR((Table1[[#This Row],[عدد
البلوكات]]*0.12),"")</f>
        <v>0</v>
      </c>
      <c r="AH129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5.6</v>
      </c>
      <c r="AJ1292" s="59">
        <f>IFERROR(Table1[[#This Row],[Plan Hour]]/Table1[[#This Row],[ساعات
العمل
الفعلية]],0)</f>
        <v>0</v>
      </c>
      <c r="AK1292" s="1">
        <f>IFERROR((Table1[[#This Row],[الكمية 
الفعلية
/م3]]-Table1[[#This Row],[الكمية 
المنتجة
/م3
 ]]),"")</f>
        <v>0</v>
      </c>
      <c r="AU1292" s="18"/>
      <c r="AV1292" s="18"/>
      <c r="AW1292" s="1"/>
      <c r="AX1292" s="1"/>
      <c r="AY1292" s="1"/>
      <c r="AZ1292" s="1"/>
      <c r="BA1292" s="1"/>
      <c r="BB1292" s="1" t="e">
        <f t="shared" si="178"/>
        <v>#DIV/0!</v>
      </c>
      <c r="BC1292" s="1"/>
      <c r="BD1292" s="1" t="e">
        <f t="shared" si="180"/>
        <v>#DIV/0!</v>
      </c>
      <c r="BE1292" s="1"/>
      <c r="BF1292" s="33">
        <f t="shared" si="179"/>
        <v>0</v>
      </c>
      <c r="BG1292" s="11" t="e">
        <f t="shared" si="174"/>
        <v>#DIV/0!</v>
      </c>
      <c r="CB1292"/>
      <c r="CC1292"/>
      <c r="CD1292"/>
      <c r="CE1292" s="83"/>
      <c r="CF1292"/>
      <c r="CG1292"/>
      <c r="CH1292"/>
      <c r="CI1292"/>
      <c r="CJ1292"/>
      <c r="CK1292"/>
      <c r="CL1292"/>
      <c r="CM1292"/>
      <c r="CN1292"/>
      <c r="CO1292"/>
      <c r="CP1292"/>
    </row>
    <row r="1293" spans="1:94" ht="22.5" customHeight="1">
      <c r="A1293" s="22">
        <v>44278</v>
      </c>
      <c r="B1293" s="3" t="str">
        <f>TEXT(Table1[[#This Row],[Date]],"dddd")</f>
        <v>الثلاثاء</v>
      </c>
      <c r="C1293" s="3">
        <f>WEEKNUM(Table1[[#This Row],[Date]],16)</f>
        <v>13</v>
      </c>
      <c r="D1293" s="3" t="str">
        <f>TEXT(Table1[[#This Row],[Date]],"mmmm")</f>
        <v>مارس</v>
      </c>
      <c r="E1293" s="3" t="str">
        <f>TEXT(Table1[[#This Row],[Date]],"yyyy")</f>
        <v>2021</v>
      </c>
      <c r="F1293" s="3" t="s">
        <v>9</v>
      </c>
      <c r="G1293" s="3">
        <v>1016</v>
      </c>
      <c r="I1293" s="3" t="s">
        <v>96</v>
      </c>
      <c r="J1293" s="3">
        <f>IFERROR(VLOOKUP(Table1[[#This Row],[FoamType]],$CB$1:$CC$25,2,FALSE),0)</f>
        <v>200</v>
      </c>
      <c r="K1293" s="3">
        <v>25</v>
      </c>
      <c r="L1293" s="3">
        <v>9</v>
      </c>
      <c r="M1293" s="3">
        <v>9</v>
      </c>
      <c r="Q1293" s="15">
        <v>17</v>
      </c>
      <c r="R1293" s="3">
        <v>2800</v>
      </c>
      <c r="S1293" s="3">
        <v>9.1</v>
      </c>
      <c r="T1293" s="3">
        <f t="shared" si="175"/>
        <v>5.7329999999999997</v>
      </c>
      <c r="U1293" s="4">
        <f t="shared" si="176"/>
        <v>5.67</v>
      </c>
      <c r="W1293" s="4">
        <v>17</v>
      </c>
      <c r="X1293" s="4">
        <f>IFERROR(   Table1[[#This Row],[البلوكات /م3]]+Table1[[#This Row],[البواقى
 المنصرفه
/م3]]-Table1[[#This Row],[البواقى
/م3]],0)</f>
        <v>6.84</v>
      </c>
      <c r="Y1293" s="21">
        <f t="shared" si="177"/>
        <v>7.32</v>
      </c>
      <c r="Z1293" s="3">
        <v>1</v>
      </c>
      <c r="AA1293" s="12">
        <v>0</v>
      </c>
      <c r="AB1293" s="15">
        <v>17</v>
      </c>
      <c r="AC1293" s="20">
        <v>0.48</v>
      </c>
      <c r="AD1293" s="20">
        <f t="shared" si="172"/>
        <v>1.17</v>
      </c>
      <c r="AE1293" s="29">
        <f t="shared" si="173"/>
        <v>0.15983606557377047</v>
      </c>
      <c r="AG1293" s="5">
        <f>IFERROR((Table1[[#This Row],[عدد
البلوكات]]*0.12),"")</f>
        <v>0.12</v>
      </c>
      <c r="AH129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14</v>
      </c>
      <c r="AJ1293" s="59">
        <f>IFERROR(Table1[[#This Row],[Plan Hour]]/Table1[[#This Row],[ساعات
العمل
الفعلية]],0)</f>
        <v>0</v>
      </c>
      <c r="AK1293" s="1">
        <f>IFERROR((Table1[[#This Row],[الكمية 
الفعلية
/م3]]-Table1[[#This Row],[الكمية 
المنتجة
/م3
 ]]),"")</f>
        <v>6.2999999999999723E-2</v>
      </c>
      <c r="AU1293" s="18"/>
      <c r="AV1293" s="18"/>
      <c r="AW1293" s="1"/>
      <c r="AX1293" s="1"/>
      <c r="AY1293" s="1"/>
      <c r="AZ1293" s="1"/>
      <c r="BA1293" s="1"/>
      <c r="BB1293" s="1" t="e">
        <f t="shared" si="178"/>
        <v>#DIV/0!</v>
      </c>
      <c r="BC1293" s="1"/>
      <c r="BD1293" s="1" t="e">
        <f t="shared" si="180"/>
        <v>#DIV/0!</v>
      </c>
      <c r="BE1293" s="1"/>
      <c r="BF1293" s="33">
        <f t="shared" si="179"/>
        <v>0</v>
      </c>
      <c r="BG1293" s="11" t="e">
        <f t="shared" si="174"/>
        <v>#DIV/0!</v>
      </c>
      <c r="CB1293"/>
      <c r="CC1293"/>
      <c r="CD1293"/>
      <c r="CE1293" s="83"/>
      <c r="CF1293"/>
      <c r="CG1293"/>
      <c r="CH1293"/>
      <c r="CI1293"/>
      <c r="CJ1293"/>
      <c r="CK1293"/>
      <c r="CL1293"/>
      <c r="CM1293"/>
      <c r="CN1293"/>
      <c r="CO1293"/>
      <c r="CP1293"/>
    </row>
    <row r="1294" spans="1:94" ht="22.5" customHeight="1">
      <c r="A1294" s="22">
        <v>44278</v>
      </c>
      <c r="B1294" s="3" t="str">
        <f>TEXT(Table1[[#This Row],[Date]],"dddd")</f>
        <v>الثلاثاء</v>
      </c>
      <c r="C1294" s="3">
        <f>WEEKNUM(Table1[[#This Row],[Date]],16)</f>
        <v>13</v>
      </c>
      <c r="D1294" s="3" t="str">
        <f>TEXT(Table1[[#This Row],[Date]],"mmmm")</f>
        <v>مارس</v>
      </c>
      <c r="E1294" s="3" t="str">
        <f>TEXT(Table1[[#This Row],[Date]],"yyyy")</f>
        <v>2021</v>
      </c>
      <c r="F1294" s="3" t="s">
        <v>9</v>
      </c>
      <c r="G1294" s="3">
        <v>1037</v>
      </c>
      <c r="I1294" s="3" t="s">
        <v>255</v>
      </c>
      <c r="J1294" s="3">
        <f>IFERROR(VLOOKUP(Table1[[#This Row],[FoamType]],$CB$1:$CC$25,2,FALSE),0)</f>
        <v>3.6</v>
      </c>
      <c r="K1294" s="3">
        <v>40</v>
      </c>
      <c r="L1294" s="3">
        <v>25</v>
      </c>
      <c r="M1294" s="3">
        <v>30</v>
      </c>
      <c r="Q1294" s="15">
        <v>35</v>
      </c>
      <c r="R1294" s="3">
        <v>2180</v>
      </c>
      <c r="S1294" s="3">
        <v>30</v>
      </c>
      <c r="T1294" s="3">
        <f t="shared" si="175"/>
        <v>65.400000000000006</v>
      </c>
      <c r="U1294" s="4">
        <f t="shared" si="176"/>
        <v>65.400000000000006</v>
      </c>
      <c r="W1294" s="4">
        <v>35</v>
      </c>
      <c r="X1294" s="4">
        <f>IFERROR(   Table1[[#This Row],[البلوكات /م3]]+Table1[[#This Row],[البواقى
 المنصرفه
/م3]]-Table1[[#This Row],[البواقى
/م3]],0)</f>
        <v>69.12</v>
      </c>
      <c r="Y1294" s="21">
        <f t="shared" si="177"/>
        <v>58.56</v>
      </c>
      <c r="Z1294" s="3">
        <v>8</v>
      </c>
      <c r="AA1294" s="12">
        <v>10.56</v>
      </c>
      <c r="AB1294" s="15">
        <v>35</v>
      </c>
      <c r="AC1294" s="20">
        <v>0</v>
      </c>
      <c r="AD1294" s="20">
        <f t="shared" si="172"/>
        <v>3.7199999999999989</v>
      </c>
      <c r="AE1294" s="29">
        <f t="shared" si="173"/>
        <v>5.3819444444444427E-2</v>
      </c>
      <c r="AG1294" s="5">
        <f>IFERROR((Table1[[#This Row],[عدد
البلوكات]]*0.12),"")</f>
        <v>0.96</v>
      </c>
      <c r="AH129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18.166666666666668</v>
      </c>
      <c r="AJ1294" s="59">
        <f>IFERROR(Table1[[#This Row],[Plan Hour]]/Table1[[#This Row],[ساعات
العمل
الفعلية]],0)</f>
        <v>0</v>
      </c>
      <c r="AK1294" s="1">
        <f>IFERROR((Table1[[#This Row],[الكمية 
الفعلية
/م3]]-Table1[[#This Row],[الكمية 
المنتجة
/م3
 ]]),"")</f>
        <v>0</v>
      </c>
      <c r="AU1294" s="18"/>
      <c r="AV1294" s="18"/>
      <c r="AW1294" s="1"/>
      <c r="AX1294" s="1"/>
      <c r="AY1294" s="1"/>
      <c r="AZ1294" s="1"/>
      <c r="BA1294" s="1"/>
      <c r="BB1294" s="1" t="e">
        <f t="shared" si="178"/>
        <v>#DIV/0!</v>
      </c>
      <c r="BC1294" s="1"/>
      <c r="BD1294" s="1" t="e">
        <f t="shared" si="180"/>
        <v>#DIV/0!</v>
      </c>
      <c r="BE1294" s="1"/>
      <c r="BF1294" s="33">
        <f t="shared" si="179"/>
        <v>0</v>
      </c>
      <c r="BG1294" s="11" t="e">
        <f t="shared" si="174"/>
        <v>#DIV/0!</v>
      </c>
      <c r="CB1294"/>
      <c r="CC1294"/>
      <c r="CD1294"/>
      <c r="CE1294" s="83"/>
      <c r="CF1294"/>
      <c r="CG1294"/>
      <c r="CH1294"/>
      <c r="CI1294"/>
      <c r="CJ1294"/>
      <c r="CK1294"/>
      <c r="CL1294"/>
      <c r="CM1294"/>
      <c r="CN1294"/>
      <c r="CO1294"/>
      <c r="CP1294"/>
    </row>
    <row r="1295" spans="1:94" ht="22.5" customHeight="1">
      <c r="A1295" s="22">
        <v>44278</v>
      </c>
      <c r="B1295" s="3" t="str">
        <f>TEXT(Table1[[#This Row],[Date]],"dddd")</f>
        <v>الثلاثاء</v>
      </c>
      <c r="C1295" s="3">
        <f>WEEKNUM(Table1[[#This Row],[Date]],16)</f>
        <v>13</v>
      </c>
      <c r="D1295" s="3" t="str">
        <f>TEXT(Table1[[#This Row],[Date]],"mmmm")</f>
        <v>مارس</v>
      </c>
      <c r="E1295" s="3" t="str">
        <f>TEXT(Table1[[#This Row],[Date]],"yyyy")</f>
        <v>2021</v>
      </c>
      <c r="F1295" s="3" t="s">
        <v>9</v>
      </c>
      <c r="G1295" s="3">
        <v>1357</v>
      </c>
      <c r="I1295" s="3" t="s">
        <v>255</v>
      </c>
      <c r="J1295" s="3">
        <f>IFERROR(VLOOKUP(Table1[[#This Row],[FoamType]],$CB$1:$CC$25,2,FALSE),0)</f>
        <v>3.6</v>
      </c>
      <c r="K1295" s="3">
        <v>40</v>
      </c>
      <c r="L1295" s="3">
        <v>40</v>
      </c>
      <c r="M1295" s="3">
        <v>24</v>
      </c>
      <c r="Q1295" s="15">
        <v>22</v>
      </c>
      <c r="R1295" s="3">
        <v>132</v>
      </c>
      <c r="S1295" s="3">
        <v>24</v>
      </c>
      <c r="T1295" s="3">
        <f t="shared" si="175"/>
        <v>5.0688000000000004</v>
      </c>
      <c r="U1295" s="4">
        <f t="shared" si="176"/>
        <v>5.0688000000000004</v>
      </c>
      <c r="W1295" s="4">
        <v>22</v>
      </c>
      <c r="X1295" s="4">
        <f>IFERROR(   Table1[[#This Row],[البلوكات /م3]]+Table1[[#This Row],[البواقى
 المنصرفه
/م3]]-Table1[[#This Row],[البواقى
/م3]],0)</f>
        <v>16.14</v>
      </c>
      <c r="Y1295" s="21">
        <f t="shared" si="177"/>
        <v>14.64</v>
      </c>
      <c r="Z1295" s="3">
        <v>2</v>
      </c>
      <c r="AA1295" s="12">
        <v>1.5</v>
      </c>
      <c r="AB1295" s="15">
        <v>22</v>
      </c>
      <c r="AC1295" s="20">
        <v>0</v>
      </c>
      <c r="AD1295" s="20">
        <f t="shared" si="172"/>
        <v>11.071200000000001</v>
      </c>
      <c r="AE1295" s="29">
        <f t="shared" si="173"/>
        <v>0.6859479553903346</v>
      </c>
      <c r="AG1295" s="5">
        <f>IFERROR((Table1[[#This Row],[عدد
البلوكات]]*0.12),"")</f>
        <v>0.24</v>
      </c>
      <c r="AH129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1.4080000000000001</v>
      </c>
      <c r="AJ1295" s="59">
        <f>IFERROR(Table1[[#This Row],[Plan Hour]]/Table1[[#This Row],[ساعات
العمل
الفعلية]],0)</f>
        <v>0</v>
      </c>
      <c r="AK1295" s="1">
        <f>IFERROR((Table1[[#This Row],[الكمية 
الفعلية
/م3]]-Table1[[#This Row],[الكمية 
المنتجة
/م3
 ]]),"")</f>
        <v>0</v>
      </c>
      <c r="AU1295" s="18"/>
      <c r="AV1295" s="18"/>
      <c r="AW1295" s="1"/>
      <c r="AX1295" s="1"/>
      <c r="AY1295" s="1"/>
      <c r="AZ1295" s="1"/>
      <c r="BA1295" s="1"/>
      <c r="BB1295" s="1" t="e">
        <f t="shared" si="178"/>
        <v>#DIV/0!</v>
      </c>
      <c r="BC1295" s="1"/>
      <c r="BD1295" s="1" t="e">
        <f t="shared" si="180"/>
        <v>#DIV/0!</v>
      </c>
      <c r="BE1295" s="1"/>
      <c r="BF1295" s="33">
        <f t="shared" si="179"/>
        <v>0</v>
      </c>
      <c r="BG1295" s="11" t="e">
        <f t="shared" si="174"/>
        <v>#DIV/0!</v>
      </c>
      <c r="CB1295"/>
      <c r="CC1295"/>
      <c r="CD1295"/>
      <c r="CE1295" s="83"/>
      <c r="CF1295"/>
      <c r="CG1295"/>
      <c r="CH1295"/>
      <c r="CI1295"/>
      <c r="CJ1295"/>
      <c r="CK1295"/>
      <c r="CL1295"/>
      <c r="CM1295"/>
      <c r="CN1295"/>
      <c r="CO1295"/>
      <c r="CP1295"/>
    </row>
    <row r="1296" spans="1:94" ht="22.5" customHeight="1">
      <c r="A1296" s="22">
        <v>44278</v>
      </c>
      <c r="B1296" s="3" t="str">
        <f>TEXT(Table1[[#This Row],[Date]],"dddd")</f>
        <v>الثلاثاء</v>
      </c>
      <c r="C1296" s="3">
        <f>WEEKNUM(Table1[[#This Row],[Date]],16)</f>
        <v>13</v>
      </c>
      <c r="D1296" s="3" t="str">
        <f>TEXT(Table1[[#This Row],[Date]],"mmmm")</f>
        <v>مارس</v>
      </c>
      <c r="E1296" s="3" t="str">
        <f>TEXT(Table1[[#This Row],[Date]],"yyyy")</f>
        <v>2021</v>
      </c>
      <c r="F1296" s="3" t="s">
        <v>9</v>
      </c>
      <c r="G1296" s="3">
        <v>1357</v>
      </c>
      <c r="I1296" s="3" t="s">
        <v>255</v>
      </c>
      <c r="J1296" s="3">
        <f>IFERROR(VLOOKUP(Table1[[#This Row],[FoamType]],$CB$1:$CC$25,2,FALSE),0)</f>
        <v>3.6</v>
      </c>
      <c r="K1296" s="3">
        <v>60</v>
      </c>
      <c r="L1296" s="3">
        <v>60</v>
      </c>
      <c r="M1296" s="3">
        <v>39</v>
      </c>
      <c r="Q1296" s="15">
        <v>22</v>
      </c>
      <c r="R1296" s="3">
        <v>79</v>
      </c>
      <c r="S1296" s="3">
        <v>39</v>
      </c>
      <c r="T1296" s="3">
        <f t="shared" si="175"/>
        <v>11.0916</v>
      </c>
      <c r="U1296" s="4">
        <f t="shared" si="176"/>
        <v>11.0916</v>
      </c>
      <c r="X1296" s="4">
        <f>IFERROR(   Table1[[#This Row],[البلوكات /م3]]+Table1[[#This Row],[البواقى
 المنصرفه
/م3]]-Table1[[#This Row],[البواقى
/م3]],0)</f>
        <v>0</v>
      </c>
      <c r="Y1296" s="21">
        <f t="shared" si="177"/>
        <v>0</v>
      </c>
      <c r="AB1296" s="15"/>
      <c r="AD1296" s="20">
        <f t="shared" si="172"/>
        <v>-11.0916</v>
      </c>
      <c r="AE1296" s="29" t="e">
        <f t="shared" si="173"/>
        <v>#DIV/0!</v>
      </c>
      <c r="AG1296" s="5">
        <f>IFERROR((Table1[[#This Row],[عدد
البلوكات]]*0.12),"")</f>
        <v>0</v>
      </c>
      <c r="AH129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3.081</v>
      </c>
      <c r="AJ1296" s="59">
        <f>IFERROR(Table1[[#This Row],[Plan Hour]]/Table1[[#This Row],[ساعات
العمل
الفعلية]],0)</f>
        <v>0</v>
      </c>
      <c r="AK1296" s="1">
        <f>IFERROR((Table1[[#This Row],[الكمية 
الفعلية
/م3]]-Table1[[#This Row],[الكمية 
المنتجة
/م3
 ]]),"")</f>
        <v>0</v>
      </c>
      <c r="AU1296" s="18"/>
      <c r="AV1296" s="18"/>
      <c r="AW1296" s="1"/>
      <c r="AX1296" s="1"/>
      <c r="AY1296" s="1"/>
      <c r="AZ1296" s="1"/>
      <c r="BA1296" s="1"/>
      <c r="BB1296" s="1" t="e">
        <f t="shared" si="178"/>
        <v>#DIV/0!</v>
      </c>
      <c r="BC1296" s="1"/>
      <c r="BD1296" s="1" t="e">
        <f t="shared" si="180"/>
        <v>#DIV/0!</v>
      </c>
      <c r="BE1296" s="1"/>
      <c r="BF1296" s="33">
        <f t="shared" si="179"/>
        <v>0</v>
      </c>
      <c r="BG1296" s="11" t="e">
        <f t="shared" si="174"/>
        <v>#DIV/0!</v>
      </c>
      <c r="CB1296"/>
      <c r="CC1296"/>
      <c r="CD1296"/>
      <c r="CE1296" s="83"/>
      <c r="CF1296"/>
      <c r="CG1296"/>
      <c r="CH1296"/>
      <c r="CI1296"/>
      <c r="CJ1296"/>
      <c r="CK1296"/>
      <c r="CL1296"/>
      <c r="CM1296"/>
      <c r="CN1296"/>
      <c r="CO1296"/>
      <c r="CP1296"/>
    </row>
    <row r="1297" spans="1:94" ht="22.5" customHeight="1">
      <c r="A1297" s="22">
        <v>44278</v>
      </c>
      <c r="B1297" s="3" t="str">
        <f>TEXT(Table1[[#This Row],[Date]],"dddd")</f>
        <v>الثلاثاء</v>
      </c>
      <c r="C1297" s="3">
        <f>WEEKNUM(Table1[[#This Row],[Date]],16)</f>
        <v>13</v>
      </c>
      <c r="D1297" s="3" t="str">
        <f>TEXT(Table1[[#This Row],[Date]],"mmmm")</f>
        <v>مارس</v>
      </c>
      <c r="E1297" s="3" t="str">
        <f>TEXT(Table1[[#This Row],[Date]],"yyyy")</f>
        <v>2021</v>
      </c>
      <c r="F1297" s="3" t="s">
        <v>9</v>
      </c>
      <c r="G1297" s="3">
        <v>1323</v>
      </c>
      <c r="I1297" s="3" t="s">
        <v>107</v>
      </c>
      <c r="J1297" s="3">
        <f>IFERROR(VLOOKUP(Table1[[#This Row],[FoamType]],$CB$1:$CC$25,2,FALSE),0)</f>
        <v>50</v>
      </c>
      <c r="K1297" s="3">
        <v>10</v>
      </c>
      <c r="L1297" s="3">
        <v>10</v>
      </c>
      <c r="M1297" s="3">
        <v>4</v>
      </c>
      <c r="Q1297" s="15">
        <v>25</v>
      </c>
      <c r="R1297" s="3">
        <v>500</v>
      </c>
      <c r="S1297" s="3">
        <v>4.0999999999999996</v>
      </c>
      <c r="T1297" s="3">
        <f t="shared" si="175"/>
        <v>0.20499999999999996</v>
      </c>
      <c r="U1297" s="4">
        <f t="shared" si="176"/>
        <v>0.2</v>
      </c>
      <c r="X1297" s="4">
        <f>IFERROR(   Table1[[#This Row],[البلوكات /م3]]+Table1[[#This Row],[البواقى
 المنصرفه
/م3]]-Table1[[#This Row],[البواقى
/م3]],0)</f>
        <v>0</v>
      </c>
      <c r="Y1297" s="21">
        <f t="shared" si="177"/>
        <v>0</v>
      </c>
      <c r="AB1297" s="15"/>
      <c r="AD1297" s="20">
        <f t="shared" si="172"/>
        <v>-0.2</v>
      </c>
      <c r="AE1297" s="29" t="e">
        <f t="shared" si="173"/>
        <v>#DIV/0!</v>
      </c>
      <c r="AG1297" s="5">
        <f>IFERROR((Table1[[#This Row],[عدد
البلوكات]]*0.12),"")</f>
        <v>0</v>
      </c>
      <c r="AH129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</v>
      </c>
      <c r="AJ1297" s="59">
        <f>IFERROR(Table1[[#This Row],[Plan Hour]]/Table1[[#This Row],[ساعات
العمل
الفعلية]],0)</f>
        <v>0</v>
      </c>
      <c r="AK1297" s="1">
        <f>IFERROR((Table1[[#This Row],[الكمية 
الفعلية
/م3]]-Table1[[#This Row],[الكمية 
المنتجة
/م3
 ]]),"")</f>
        <v>4.9999999999999489E-3</v>
      </c>
      <c r="AU1297" s="18"/>
      <c r="AV1297" s="18"/>
      <c r="AW1297" s="1"/>
      <c r="AX1297" s="1"/>
      <c r="AY1297" s="1"/>
      <c r="AZ1297" s="1"/>
      <c r="BA1297" s="1"/>
      <c r="BB1297" s="1" t="e">
        <f t="shared" si="178"/>
        <v>#DIV/0!</v>
      </c>
      <c r="BC1297" s="1"/>
      <c r="BD1297" s="1" t="e">
        <f t="shared" si="180"/>
        <v>#DIV/0!</v>
      </c>
      <c r="BE1297" s="1"/>
      <c r="BF1297" s="33">
        <f t="shared" si="179"/>
        <v>0</v>
      </c>
      <c r="BG1297" s="11" t="e">
        <f t="shared" si="174"/>
        <v>#DIV/0!</v>
      </c>
      <c r="CB1297"/>
      <c r="CC1297"/>
      <c r="CD1297"/>
      <c r="CE1297" s="83"/>
      <c r="CF1297"/>
      <c r="CG1297"/>
      <c r="CH1297"/>
      <c r="CI1297"/>
      <c r="CJ1297"/>
      <c r="CK1297"/>
      <c r="CL1297"/>
      <c r="CM1297"/>
      <c r="CN1297"/>
      <c r="CO1297"/>
      <c r="CP1297"/>
    </row>
    <row r="1298" spans="1:94" ht="22.5" customHeight="1">
      <c r="A1298" s="22">
        <v>44278</v>
      </c>
      <c r="B1298" s="3" t="str">
        <f>TEXT(Table1[[#This Row],[Date]],"dddd")</f>
        <v>الثلاثاء</v>
      </c>
      <c r="C1298" s="3">
        <f>WEEKNUM(Table1[[#This Row],[Date]],16)</f>
        <v>13</v>
      </c>
      <c r="D1298" s="3" t="str">
        <f>TEXT(Table1[[#This Row],[Date]],"mmmm")</f>
        <v>مارس</v>
      </c>
      <c r="E1298" s="3" t="str">
        <f>TEXT(Table1[[#This Row],[Date]],"yyyy")</f>
        <v>2021</v>
      </c>
      <c r="F1298" s="3" t="s">
        <v>9</v>
      </c>
      <c r="G1298" s="3">
        <v>603</v>
      </c>
      <c r="I1298" s="3" t="s">
        <v>201</v>
      </c>
      <c r="J1298" s="3">
        <f>IFERROR(VLOOKUP(Table1[[#This Row],[FoamType]],$CB$1:$CC$25,2,FALSE),0)</f>
        <v>1.25</v>
      </c>
      <c r="K1298" s="3">
        <v>243</v>
      </c>
      <c r="L1298" s="3">
        <v>110</v>
      </c>
      <c r="M1298" s="3">
        <v>29</v>
      </c>
      <c r="Q1298" s="15">
        <v>30</v>
      </c>
      <c r="R1298" s="3">
        <v>9</v>
      </c>
      <c r="S1298" s="3">
        <v>29</v>
      </c>
      <c r="T1298" s="3">
        <f t="shared" si="175"/>
        <v>6.9765300000000003</v>
      </c>
      <c r="U1298" s="4">
        <f t="shared" si="176"/>
        <v>6.9765300000000003</v>
      </c>
      <c r="X1298" s="4">
        <f>IFERROR(   Table1[[#This Row],[البلوكات /م3]]+Table1[[#This Row],[البواقى
 المنصرفه
/م3]]-Table1[[#This Row],[البواقى
/م3]],0)</f>
        <v>6.9765300000000003</v>
      </c>
      <c r="Y1298" s="21">
        <f t="shared" si="177"/>
        <v>0</v>
      </c>
      <c r="AA1298" s="12">
        <v>6.9765300000000003</v>
      </c>
      <c r="AB1298" s="15">
        <v>30</v>
      </c>
      <c r="AC1298" s="20">
        <v>0</v>
      </c>
      <c r="AD1298" s="20">
        <f t="shared" si="172"/>
        <v>0</v>
      </c>
      <c r="AE1298" s="29">
        <f t="shared" si="173"/>
        <v>0</v>
      </c>
      <c r="AG1298" s="5">
        <f>IFERROR((Table1[[#This Row],[عدد
البلوكات]]*0.12),"")</f>
        <v>0</v>
      </c>
      <c r="AH129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7.2</v>
      </c>
      <c r="AJ1298" s="59">
        <f>IFERROR(Table1[[#This Row],[Plan Hour]]/Table1[[#This Row],[ساعات
العمل
الفعلية]],0)</f>
        <v>0</v>
      </c>
      <c r="AK1298" s="1">
        <f>IFERROR((Table1[[#This Row],[الكمية 
الفعلية
/م3]]-Table1[[#This Row],[الكمية 
المنتجة
/م3
 ]]),"")</f>
        <v>0</v>
      </c>
      <c r="AU1298" s="18"/>
      <c r="AV1298" s="18"/>
      <c r="AW1298" s="1"/>
      <c r="AX1298" s="1"/>
      <c r="AY1298" s="1"/>
      <c r="AZ1298" s="1"/>
      <c r="BA1298" s="1"/>
      <c r="BB1298" s="1" t="e">
        <f t="shared" si="178"/>
        <v>#DIV/0!</v>
      </c>
      <c r="BC1298" s="1"/>
      <c r="BD1298" s="1" t="e">
        <f t="shared" si="180"/>
        <v>#DIV/0!</v>
      </c>
      <c r="BE1298" s="1"/>
      <c r="BF1298" s="33">
        <f t="shared" si="179"/>
        <v>0</v>
      </c>
      <c r="BG1298" s="11" t="e">
        <f t="shared" si="174"/>
        <v>#DIV/0!</v>
      </c>
      <c r="CB1298"/>
      <c r="CC1298"/>
      <c r="CD1298"/>
      <c r="CE1298" s="83"/>
      <c r="CF1298"/>
      <c r="CG1298"/>
      <c r="CH1298"/>
      <c r="CI1298"/>
      <c r="CJ1298"/>
      <c r="CK1298"/>
      <c r="CL1298"/>
      <c r="CM1298"/>
      <c r="CN1298"/>
      <c r="CO1298"/>
      <c r="CP1298"/>
    </row>
    <row r="1299" spans="1:94" ht="22.5" customHeight="1">
      <c r="A1299" s="22">
        <v>44278</v>
      </c>
      <c r="B1299" s="3" t="str">
        <f>TEXT(Table1[[#This Row],[Date]],"dddd")</f>
        <v>الثلاثاء</v>
      </c>
      <c r="C1299" s="3">
        <f>WEEKNUM(Table1[[#This Row],[Date]],16)</f>
        <v>13</v>
      </c>
      <c r="D1299" s="3" t="str">
        <f>TEXT(Table1[[#This Row],[Date]],"mmmm")</f>
        <v>مارس</v>
      </c>
      <c r="E1299" s="3" t="str">
        <f>TEXT(Table1[[#This Row],[Date]],"yyyy")</f>
        <v>2021</v>
      </c>
      <c r="F1299" s="3" t="s">
        <v>9</v>
      </c>
      <c r="G1299" s="3">
        <v>603</v>
      </c>
      <c r="I1299" s="3" t="s">
        <v>201</v>
      </c>
      <c r="J1299" s="3">
        <f>IFERROR(VLOOKUP(Table1[[#This Row],[FoamType]],$CB$1:$CC$25,2,FALSE),0)</f>
        <v>1.25</v>
      </c>
      <c r="K1299" s="3">
        <v>240</v>
      </c>
      <c r="L1299" s="3">
        <v>110</v>
      </c>
      <c r="M1299" s="3">
        <v>29</v>
      </c>
      <c r="Q1299" s="15">
        <v>30</v>
      </c>
      <c r="R1299" s="3">
        <v>10</v>
      </c>
      <c r="S1299" s="3">
        <v>29</v>
      </c>
      <c r="T1299" s="3">
        <f t="shared" si="175"/>
        <v>7.6559999999999997</v>
      </c>
      <c r="U1299" s="4">
        <f t="shared" si="176"/>
        <v>7.6559999999999997</v>
      </c>
      <c r="X1299" s="4">
        <f>IFERROR(   Table1[[#This Row],[البلوكات /م3]]+Table1[[#This Row],[البواقى
 المنصرفه
/م3]]-Table1[[#This Row],[البواقى
/م3]],0)</f>
        <v>7.6559999999999997</v>
      </c>
      <c r="Y1299" s="21">
        <f t="shared" si="177"/>
        <v>0</v>
      </c>
      <c r="AA1299" s="12">
        <v>7.6559999999999997</v>
      </c>
      <c r="AB1299" s="15">
        <v>30</v>
      </c>
      <c r="AC1299" s="20">
        <v>0</v>
      </c>
      <c r="AD1299" s="20">
        <f t="shared" si="172"/>
        <v>0</v>
      </c>
      <c r="AE1299" s="29">
        <f t="shared" si="173"/>
        <v>0</v>
      </c>
      <c r="AG1299" s="5">
        <f>IFERROR((Table1[[#This Row],[عدد
البلوكات]]*0.12),"")</f>
        <v>0</v>
      </c>
      <c r="AH129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</v>
      </c>
      <c r="AJ1299" s="59">
        <f>IFERROR(Table1[[#This Row],[Plan Hour]]/Table1[[#This Row],[ساعات
العمل
الفعلية]],0)</f>
        <v>0</v>
      </c>
      <c r="AK1299" s="1">
        <f>IFERROR((Table1[[#This Row],[الكمية 
الفعلية
/م3]]-Table1[[#This Row],[الكمية 
المنتجة
/م3
 ]]),"")</f>
        <v>0</v>
      </c>
      <c r="AU1299" s="18"/>
      <c r="AV1299" s="18"/>
      <c r="AW1299" s="1"/>
      <c r="AX1299" s="1"/>
      <c r="AY1299" s="1"/>
      <c r="AZ1299" s="1"/>
      <c r="BA1299" s="1"/>
      <c r="BB1299" s="1" t="e">
        <f t="shared" si="178"/>
        <v>#DIV/0!</v>
      </c>
      <c r="BC1299" s="1"/>
      <c r="BD1299" s="1" t="e">
        <f t="shared" si="180"/>
        <v>#DIV/0!</v>
      </c>
      <c r="BE1299" s="1"/>
      <c r="BF1299" s="33">
        <f t="shared" si="179"/>
        <v>0</v>
      </c>
      <c r="BG1299" s="11" t="e">
        <f t="shared" si="174"/>
        <v>#DIV/0!</v>
      </c>
      <c r="CB1299"/>
      <c r="CC1299"/>
      <c r="CD1299"/>
      <c r="CE1299" s="83"/>
      <c r="CF1299"/>
      <c r="CG1299"/>
      <c r="CH1299"/>
      <c r="CI1299"/>
      <c r="CJ1299"/>
      <c r="CK1299"/>
      <c r="CL1299"/>
      <c r="CM1299"/>
      <c r="CN1299"/>
      <c r="CO1299"/>
      <c r="CP1299"/>
    </row>
    <row r="1300" spans="1:94" ht="22.5" customHeight="1">
      <c r="A1300" s="22">
        <v>44278</v>
      </c>
      <c r="B1300" s="3" t="str">
        <f>TEXT(Table1[[#This Row],[Date]],"dddd")</f>
        <v>الثلاثاء</v>
      </c>
      <c r="C1300" s="3">
        <f>WEEKNUM(Table1[[#This Row],[Date]],16)</f>
        <v>13</v>
      </c>
      <c r="D1300" s="3" t="str">
        <f>TEXT(Table1[[#This Row],[Date]],"mmmm")</f>
        <v>مارس</v>
      </c>
      <c r="E1300" s="3" t="str">
        <f>TEXT(Table1[[#This Row],[Date]],"yyyy")</f>
        <v>2021</v>
      </c>
      <c r="F1300" s="3" t="s">
        <v>9</v>
      </c>
      <c r="G1300" s="3">
        <v>603</v>
      </c>
      <c r="I1300" s="3" t="s">
        <v>201</v>
      </c>
      <c r="J1300" s="3">
        <f>IFERROR(VLOOKUP(Table1[[#This Row],[FoamType]],$CB$1:$CC$25,2,FALSE),0)</f>
        <v>1.25</v>
      </c>
      <c r="K1300" s="3">
        <v>237</v>
      </c>
      <c r="L1300" s="3">
        <v>110</v>
      </c>
      <c r="M1300" s="3">
        <v>29</v>
      </c>
      <c r="Q1300" s="15">
        <v>30</v>
      </c>
      <c r="R1300" s="3">
        <v>18</v>
      </c>
      <c r="S1300" s="3">
        <v>29</v>
      </c>
      <c r="T1300" s="3">
        <f t="shared" si="175"/>
        <v>13.60854</v>
      </c>
      <c r="U1300" s="4">
        <f t="shared" si="176"/>
        <v>13.60854</v>
      </c>
      <c r="X1300" s="4">
        <f>IFERROR(   Table1[[#This Row],[البلوكات /م3]]+Table1[[#This Row],[البواقى
 المنصرفه
/م3]]-Table1[[#This Row],[البواقى
/م3]],0)</f>
        <v>13.60854</v>
      </c>
      <c r="Y1300" s="21">
        <f t="shared" si="177"/>
        <v>0</v>
      </c>
      <c r="AA1300" s="12">
        <v>13.60854</v>
      </c>
      <c r="AB1300" s="15">
        <v>30</v>
      </c>
      <c r="AC1300" s="20">
        <v>0</v>
      </c>
      <c r="AD1300" s="20">
        <f t="shared" si="172"/>
        <v>0</v>
      </c>
      <c r="AE1300" s="29">
        <f t="shared" si="173"/>
        <v>0</v>
      </c>
      <c r="AG1300" s="5">
        <f>IFERROR((Table1[[#This Row],[عدد
البلوكات]]*0.12),"")</f>
        <v>0</v>
      </c>
      <c r="AH130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14.4</v>
      </c>
      <c r="AJ1300" s="59">
        <f>IFERROR(Table1[[#This Row],[Plan Hour]]/Table1[[#This Row],[ساعات
العمل
الفعلية]],0)</f>
        <v>0</v>
      </c>
      <c r="AK1300" s="1">
        <f>IFERROR((Table1[[#This Row],[الكمية 
الفعلية
/م3]]-Table1[[#This Row],[الكمية 
المنتجة
/م3
 ]]),"")</f>
        <v>0</v>
      </c>
      <c r="AU1300" s="18"/>
      <c r="AV1300" s="18"/>
      <c r="AW1300" s="1"/>
      <c r="AX1300" s="1"/>
      <c r="AY1300" s="1"/>
      <c r="AZ1300" s="1"/>
      <c r="BA1300" s="1"/>
      <c r="BB1300" s="1" t="e">
        <f t="shared" si="178"/>
        <v>#DIV/0!</v>
      </c>
      <c r="BC1300" s="1"/>
      <c r="BD1300" s="1" t="e">
        <f t="shared" si="180"/>
        <v>#DIV/0!</v>
      </c>
      <c r="BE1300" s="1"/>
      <c r="BF1300" s="33">
        <f t="shared" si="179"/>
        <v>0</v>
      </c>
      <c r="BG1300" s="11" t="e">
        <f t="shared" si="174"/>
        <v>#DIV/0!</v>
      </c>
      <c r="CB1300"/>
      <c r="CC1300"/>
      <c r="CD1300"/>
      <c r="CE1300" s="83"/>
      <c r="CF1300"/>
      <c r="CG1300"/>
      <c r="CH1300"/>
      <c r="CI1300"/>
      <c r="CJ1300"/>
      <c r="CK1300"/>
      <c r="CL1300"/>
      <c r="CM1300"/>
      <c r="CN1300"/>
      <c r="CO1300"/>
      <c r="CP1300"/>
    </row>
    <row r="1301" spans="1:94" ht="22.5" customHeight="1">
      <c r="A1301" s="22">
        <v>44279</v>
      </c>
      <c r="B1301" s="9" t="str">
        <f>TEXT(Table1[[#This Row],[Date]],"dddd")</f>
        <v>الأربعاء</v>
      </c>
      <c r="C1301" s="9">
        <f>WEEKNUM(Table1[[#This Row],[Date]],16)</f>
        <v>13</v>
      </c>
      <c r="D1301" s="9" t="str">
        <f>TEXT(Table1[[#This Row],[Date]],"mmmm")</f>
        <v>مارس</v>
      </c>
      <c r="E1301" s="9" t="str">
        <f>TEXT(Table1[[#This Row],[Date]],"yyyy")</f>
        <v>2021</v>
      </c>
      <c r="F1301" s="9" t="s">
        <v>8</v>
      </c>
      <c r="G1301" s="9">
        <v>1415</v>
      </c>
      <c r="H1301" s="9" t="s">
        <v>297</v>
      </c>
      <c r="I1301" s="9" t="s">
        <v>255</v>
      </c>
      <c r="J1301" s="9">
        <f>IFERROR(VLOOKUP(Table1[[#This Row],[FoamType]],$CB$1:$CC$25,2,FALSE),0)</f>
        <v>3.6</v>
      </c>
      <c r="K1301" s="9">
        <v>200</v>
      </c>
      <c r="L1301" s="9">
        <v>100</v>
      </c>
      <c r="M1301" s="9">
        <v>10</v>
      </c>
      <c r="N1301" s="9"/>
      <c r="O1301" s="9"/>
      <c r="P1301" s="9"/>
      <c r="Q1301" s="9">
        <v>20</v>
      </c>
      <c r="R1301" s="9"/>
      <c r="S1301" s="9">
        <v>10.1</v>
      </c>
      <c r="T1301" s="9">
        <v>7.2</v>
      </c>
      <c r="U1301" s="9">
        <v>7</v>
      </c>
      <c r="V1301" s="9"/>
      <c r="W1301" s="9">
        <v>20</v>
      </c>
      <c r="X1301" s="9">
        <f>IFERROR(   Table1[[#This Row],[البلوكات /م3]]+Table1[[#This Row],[البواقى
 المنصرفه
/م3]]-Table1[[#This Row],[البواقى
/م3]],0)</f>
        <v>8.36</v>
      </c>
      <c r="Y1301" s="9">
        <f t="shared" si="177"/>
        <v>14.64</v>
      </c>
      <c r="Z1301" s="9">
        <v>2</v>
      </c>
      <c r="AA1301" s="9">
        <v>0</v>
      </c>
      <c r="AB1301" s="9">
        <v>20</v>
      </c>
      <c r="AC1301" s="9">
        <v>6.28</v>
      </c>
      <c r="AD1301" s="9">
        <f t="shared" si="172"/>
        <v>1.3599999999999994</v>
      </c>
      <c r="AE1301" s="14">
        <f t="shared" si="173"/>
        <v>9.2896174863387942E-2</v>
      </c>
      <c r="AF1301" s="9"/>
      <c r="AG1301" s="9">
        <f>IFERROR((Table1[[#This Row],[عدد
البلوكات]]*0.12),"")</f>
        <v>0.24</v>
      </c>
      <c r="AH1301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1.9444444444444444</v>
      </c>
      <c r="AI1301" s="9">
        <v>91</v>
      </c>
      <c r="AJ1301" s="9">
        <f>IFERROR(Table1[[#This Row],[Plan Hour]]/Table1[[#This Row],[ساعات
العمل
الفعلية]],0)</f>
        <v>2.1367521367521368E-2</v>
      </c>
      <c r="AK1301" s="9">
        <f>IFERROR((Table1[[#This Row],[الكمية 
الفعلية
/م3]]-Table1[[#This Row],[الكمية 
المنتجة
/م3
 ]]),"")</f>
        <v>0.20000000000000018</v>
      </c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 t="e">
        <f t="shared" si="178"/>
        <v>#DIV/0!</v>
      </c>
      <c r="BC1301" s="9"/>
      <c r="BD1301" s="9" t="e">
        <f t="shared" si="180"/>
        <v>#DIV/0!</v>
      </c>
      <c r="BE1301" s="9"/>
      <c r="BF1301" s="9">
        <f t="shared" si="179"/>
        <v>0</v>
      </c>
      <c r="BG1301" s="9" t="e">
        <f t="shared" si="174"/>
        <v>#DIV/0!</v>
      </c>
      <c r="CB1301"/>
      <c r="CC1301"/>
      <c r="CD1301"/>
      <c r="CE1301" s="83"/>
      <c r="CF1301"/>
      <c r="CG1301"/>
      <c r="CH1301"/>
      <c r="CI1301"/>
      <c r="CJ1301"/>
      <c r="CK1301"/>
      <c r="CL1301"/>
      <c r="CM1301"/>
      <c r="CN1301"/>
      <c r="CO1301"/>
      <c r="CP1301"/>
    </row>
    <row r="1302" spans="1:94" ht="22.5" customHeight="1">
      <c r="A1302" s="22">
        <v>44279</v>
      </c>
      <c r="B1302" s="3" t="str">
        <f>TEXT(Table1[[#This Row],[Date]],"dddd")</f>
        <v>الأربعاء</v>
      </c>
      <c r="C1302" s="3">
        <f>WEEKNUM(Table1[[#This Row],[Date]],16)</f>
        <v>13</v>
      </c>
      <c r="D1302" s="3" t="str">
        <f>TEXT(Table1[[#This Row],[Date]],"mmmm")</f>
        <v>مارس</v>
      </c>
      <c r="E1302" s="3" t="str">
        <f>TEXT(Table1[[#This Row],[Date]],"yyyy")</f>
        <v>2021</v>
      </c>
      <c r="F1302" s="3" t="s">
        <v>8</v>
      </c>
      <c r="G1302" s="3">
        <v>1415</v>
      </c>
      <c r="H1302" s="5" t="s">
        <v>297</v>
      </c>
      <c r="I1302" s="3" t="s">
        <v>255</v>
      </c>
      <c r="J1302" s="3">
        <f>IFERROR(VLOOKUP(Table1[[#This Row],[FoamType]],$CB$1:$CC$25,2,FALSE),0)</f>
        <v>3.6</v>
      </c>
      <c r="K1302" s="3">
        <v>200</v>
      </c>
      <c r="L1302" s="3">
        <v>100</v>
      </c>
      <c r="M1302" s="3">
        <v>5</v>
      </c>
      <c r="Q1302" s="15">
        <v>20</v>
      </c>
      <c r="S1302" s="3">
        <v>5.0999999999999996</v>
      </c>
      <c r="T1302" s="3">
        <v>1.2</v>
      </c>
      <c r="U1302" s="4">
        <v>1</v>
      </c>
      <c r="X1302" s="4">
        <f>IFERROR(   Table1[[#This Row],[البلوكات /م3]]+Table1[[#This Row],[البواقى
 المنصرفه
/م3]]-Table1[[#This Row],[البواقى
/م3]],0)</f>
        <v>0</v>
      </c>
      <c r="Y1302" s="21">
        <f t="shared" si="177"/>
        <v>0</v>
      </c>
      <c r="AB1302" s="15"/>
      <c r="AD1302" s="20">
        <f t="shared" si="172"/>
        <v>-1</v>
      </c>
      <c r="AE1302" s="29" t="e">
        <f t="shared" si="173"/>
        <v>#DIV/0!</v>
      </c>
      <c r="AG1302" s="5">
        <f>IFERROR((Table1[[#This Row],[عدد
البلوكات]]*0.12),"")</f>
        <v>0</v>
      </c>
      <c r="AH130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0.27777777777777779</v>
      </c>
      <c r="AJ1302" s="59">
        <f>IFERROR(Table1[[#This Row],[Plan Hour]]/Table1[[#This Row],[ساعات
العمل
الفعلية]],0)</f>
        <v>0</v>
      </c>
      <c r="AK1302" s="1">
        <f>IFERROR((Table1[[#This Row],[الكمية 
الفعلية
/م3]]-Table1[[#This Row],[الكمية 
المنتجة
/م3
 ]]),"")</f>
        <v>0.19999999999999996</v>
      </c>
      <c r="AU1302" s="18"/>
      <c r="AV1302" s="18"/>
      <c r="AW1302" s="1"/>
      <c r="AX1302" s="1"/>
      <c r="AY1302" s="1"/>
      <c r="AZ1302" s="1"/>
      <c r="BA1302" s="1"/>
      <c r="BB1302" s="1" t="e">
        <f t="shared" si="178"/>
        <v>#DIV/0!</v>
      </c>
      <c r="BC1302" s="1"/>
      <c r="BD1302" s="1" t="e">
        <f t="shared" si="180"/>
        <v>#DIV/0!</v>
      </c>
      <c r="BE1302" s="1"/>
      <c r="BF1302" s="33">
        <f t="shared" si="179"/>
        <v>0</v>
      </c>
      <c r="BG1302" s="11" t="e">
        <f t="shared" si="174"/>
        <v>#DIV/0!</v>
      </c>
      <c r="CB1302"/>
      <c r="CC1302"/>
      <c r="CD1302"/>
      <c r="CE1302" s="83"/>
      <c r="CF1302"/>
      <c r="CG1302"/>
      <c r="CH1302"/>
      <c r="CI1302"/>
      <c r="CJ1302"/>
      <c r="CK1302"/>
      <c r="CL1302"/>
      <c r="CM1302"/>
      <c r="CN1302"/>
      <c r="CO1302"/>
      <c r="CP1302"/>
    </row>
    <row r="1303" spans="1:94" ht="22.5" customHeight="1">
      <c r="A1303" s="22">
        <v>44279</v>
      </c>
      <c r="B1303" s="3" t="str">
        <f>TEXT(Table1[[#This Row],[Date]],"dddd")</f>
        <v>الأربعاء</v>
      </c>
      <c r="C1303" s="3">
        <f>WEEKNUM(Table1[[#This Row],[Date]],16)</f>
        <v>13</v>
      </c>
      <c r="D1303" s="3" t="str">
        <f>TEXT(Table1[[#This Row],[Date]],"mmmm")</f>
        <v>مارس</v>
      </c>
      <c r="E1303" s="3" t="str">
        <f>TEXT(Table1[[#This Row],[Date]],"yyyy")</f>
        <v>2021</v>
      </c>
      <c r="F1303" s="3" t="s">
        <v>8</v>
      </c>
      <c r="H1303" s="5" t="s">
        <v>67</v>
      </c>
      <c r="I1303" s="3" t="s">
        <v>91</v>
      </c>
      <c r="J1303" s="3">
        <f>IFERROR(VLOOKUP(Table1[[#This Row],[FoamType]],$CB$1:$CC$25,2,FALSE),0)</f>
        <v>1</v>
      </c>
      <c r="K1303" s="3">
        <v>120</v>
      </c>
      <c r="L1303" s="3">
        <v>25</v>
      </c>
      <c r="M1303" s="3">
        <v>10</v>
      </c>
      <c r="Q1303" s="15">
        <v>22</v>
      </c>
      <c r="R1303" s="3">
        <v>818</v>
      </c>
      <c r="S1303" s="3">
        <v>10.1</v>
      </c>
      <c r="T1303" s="3">
        <f t="shared" si="175"/>
        <v>24.785399999999999</v>
      </c>
      <c r="U1303" s="4">
        <f t="shared" si="176"/>
        <v>24.54</v>
      </c>
      <c r="W1303" s="4">
        <v>22</v>
      </c>
      <c r="X1303" s="4">
        <f>IFERROR(   Table1[[#This Row],[البلوكات /م3]]+Table1[[#This Row],[البواقى
 المنصرفه
/م3]]-Table1[[#This Row],[البواقى
/م3]],0)</f>
        <v>25.320000000000004</v>
      </c>
      <c r="Y1303" s="21">
        <f t="shared" si="177"/>
        <v>21.96</v>
      </c>
      <c r="Z1303" s="3">
        <v>3</v>
      </c>
      <c r="AA1303" s="12">
        <v>3.6</v>
      </c>
      <c r="AB1303" s="15">
        <v>22</v>
      </c>
      <c r="AC1303" s="20">
        <v>0.24</v>
      </c>
      <c r="AD1303" s="20">
        <f t="shared" si="172"/>
        <v>0.78000000000000469</v>
      </c>
      <c r="AE1303" s="29">
        <f t="shared" si="173"/>
        <v>3.0516431924882809E-2</v>
      </c>
      <c r="AG1303" s="5">
        <f>IFERROR((Table1[[#This Row],[عدد
البلوكات]]*0.12),"")</f>
        <v>0.36</v>
      </c>
      <c r="AH130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24.54</v>
      </c>
      <c r="AJ1303" s="59">
        <f>IFERROR(Table1[[#This Row],[Plan Hour]]/Table1[[#This Row],[ساعات
العمل
الفعلية]],0)</f>
        <v>0</v>
      </c>
      <c r="AK1303" s="1">
        <f>IFERROR((Table1[[#This Row],[الكمية 
الفعلية
/م3]]-Table1[[#This Row],[الكمية 
المنتجة
/م3
 ]]),"")</f>
        <v>0.24540000000000006</v>
      </c>
      <c r="AU1303" s="18"/>
      <c r="AV1303" s="18"/>
      <c r="AW1303" s="1"/>
      <c r="AX1303" s="1"/>
      <c r="AY1303" s="1"/>
      <c r="AZ1303" s="1"/>
      <c r="BA1303" s="1"/>
      <c r="BB1303" s="1" t="e">
        <f t="shared" si="178"/>
        <v>#DIV/0!</v>
      </c>
      <c r="BC1303" s="1"/>
      <c r="BD1303" s="1" t="e">
        <f t="shared" si="180"/>
        <v>#DIV/0!</v>
      </c>
      <c r="BE1303" s="1"/>
      <c r="BF1303" s="33">
        <f t="shared" si="179"/>
        <v>0</v>
      </c>
      <c r="BG1303" s="11" t="e">
        <f t="shared" si="174"/>
        <v>#DIV/0!</v>
      </c>
      <c r="CB1303"/>
      <c r="CC1303"/>
      <c r="CD1303"/>
      <c r="CE1303" s="83"/>
      <c r="CF1303"/>
      <c r="CG1303"/>
      <c r="CH1303"/>
      <c r="CI1303"/>
      <c r="CJ1303"/>
      <c r="CK1303"/>
      <c r="CL1303"/>
      <c r="CM1303"/>
      <c r="CN1303"/>
      <c r="CO1303"/>
      <c r="CP1303"/>
    </row>
    <row r="1304" spans="1:94" ht="22.5" customHeight="1">
      <c r="A1304" s="22">
        <v>44279</v>
      </c>
      <c r="B1304" s="3" t="str">
        <f>TEXT(Table1[[#This Row],[Date]],"dddd")</f>
        <v>الأربعاء</v>
      </c>
      <c r="C1304" s="3">
        <f>WEEKNUM(Table1[[#This Row],[Date]],16)</f>
        <v>13</v>
      </c>
      <c r="D1304" s="3" t="str">
        <f>TEXT(Table1[[#This Row],[Date]],"mmmm")</f>
        <v>مارس</v>
      </c>
      <c r="E1304" s="3" t="str">
        <f>TEXT(Table1[[#This Row],[Date]],"yyyy")</f>
        <v>2021</v>
      </c>
      <c r="F1304" s="3" t="s">
        <v>8</v>
      </c>
      <c r="G1304" s="3">
        <v>1248</v>
      </c>
      <c r="H1304" s="5" t="s">
        <v>25</v>
      </c>
      <c r="I1304" s="3" t="s">
        <v>92</v>
      </c>
      <c r="J1304" s="3">
        <f>IFERROR(VLOOKUP(Table1[[#This Row],[FoamType]],$CB$1:$CC$25,2,FALSE),0)</f>
        <v>0.6</v>
      </c>
      <c r="K1304" s="3">
        <v>70</v>
      </c>
      <c r="L1304" s="3">
        <v>35</v>
      </c>
      <c r="M1304" s="3">
        <v>1</v>
      </c>
      <c r="Q1304" s="15">
        <v>12</v>
      </c>
      <c r="S1304" s="3">
        <v>1.1000000000000001</v>
      </c>
      <c r="T1304" s="7">
        <v>22.4</v>
      </c>
      <c r="U1304" s="101">
        <v>22.4</v>
      </c>
      <c r="V1304" s="101"/>
      <c r="W1304" s="4">
        <v>12</v>
      </c>
      <c r="X1304" s="4">
        <f>IFERROR(   Table1[[#This Row],[البلوكات /م3]]+Table1[[#This Row],[البواقى
 المنصرفه
/م3]]-Table1[[#This Row],[البواقى
/م3]],0)</f>
        <v>51.38</v>
      </c>
      <c r="Y1304" s="21">
        <f t="shared" si="177"/>
        <v>29.28</v>
      </c>
      <c r="Z1304" s="3">
        <v>4</v>
      </c>
      <c r="AA1304" s="12">
        <v>26.1</v>
      </c>
      <c r="AB1304" s="15">
        <v>12</v>
      </c>
      <c r="AC1304" s="20">
        <v>4</v>
      </c>
      <c r="AD1304" s="20">
        <f t="shared" si="172"/>
        <v>28.980000000000004</v>
      </c>
      <c r="AE1304" s="29">
        <f t="shared" si="173"/>
        <v>0.52329360780065015</v>
      </c>
      <c r="AG1304" s="5">
        <f>IFERROR((Table1[[#This Row],[عدد
البلوكات]]*0.12),"")</f>
        <v>0.48</v>
      </c>
      <c r="AH130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37.333333333333336</v>
      </c>
      <c r="AJ1304" s="59">
        <f>IFERROR(Table1[[#This Row],[Plan Hour]]/Table1[[#This Row],[ساعات
العمل
الفعلية]],0)</f>
        <v>0</v>
      </c>
      <c r="AK1304" s="1">
        <f>IFERROR((Table1[[#This Row],[الكمية 
الفعلية
/م3]]-Table1[[#This Row],[الكمية 
المنتجة
/م3
 ]]),"")</f>
        <v>0</v>
      </c>
      <c r="AU1304" s="18"/>
      <c r="AV1304" s="18"/>
      <c r="AW1304" s="1"/>
      <c r="AX1304" s="1"/>
      <c r="AY1304" s="1"/>
      <c r="AZ1304" s="1"/>
      <c r="BA1304" s="1"/>
      <c r="BB1304" s="1" t="e">
        <f t="shared" si="178"/>
        <v>#DIV/0!</v>
      </c>
      <c r="BC1304" s="1"/>
      <c r="BD1304" s="1" t="e">
        <f t="shared" si="180"/>
        <v>#DIV/0!</v>
      </c>
      <c r="BE1304" s="1"/>
      <c r="BF1304" s="33">
        <f t="shared" si="179"/>
        <v>0</v>
      </c>
      <c r="BG1304" s="11" t="e">
        <f t="shared" si="174"/>
        <v>#DIV/0!</v>
      </c>
      <c r="CB1304"/>
      <c r="CC1304"/>
      <c r="CD1304"/>
      <c r="CE1304" s="83"/>
      <c r="CF1304"/>
      <c r="CG1304"/>
      <c r="CH1304"/>
      <c r="CI1304"/>
      <c r="CJ1304"/>
      <c r="CK1304"/>
      <c r="CL1304"/>
      <c r="CM1304"/>
      <c r="CN1304"/>
      <c r="CO1304"/>
      <c r="CP1304"/>
    </row>
    <row r="1305" spans="1:94" ht="22.5" customHeight="1">
      <c r="A1305" s="22">
        <v>44279</v>
      </c>
      <c r="B1305" s="3" t="str">
        <f>TEXT(Table1[[#This Row],[Date]],"dddd")</f>
        <v>الأربعاء</v>
      </c>
      <c r="C1305" s="3">
        <f>WEEKNUM(Table1[[#This Row],[Date]],16)</f>
        <v>13</v>
      </c>
      <c r="D1305" s="3" t="str">
        <f>TEXT(Table1[[#This Row],[Date]],"mmmm")</f>
        <v>مارس</v>
      </c>
      <c r="E1305" s="3" t="str">
        <f>TEXT(Table1[[#This Row],[Date]],"yyyy")</f>
        <v>2021</v>
      </c>
      <c r="F1305" s="3" t="s">
        <v>8</v>
      </c>
      <c r="G1305" s="3">
        <v>1363</v>
      </c>
      <c r="H1305" s="5" t="s">
        <v>47</v>
      </c>
      <c r="I1305" s="3" t="s">
        <v>92</v>
      </c>
      <c r="J1305" s="3">
        <f>IFERROR(VLOOKUP(Table1[[#This Row],[FoamType]],$CB$1:$CC$25,2,FALSE),0)</f>
        <v>0.6</v>
      </c>
      <c r="K1305" s="3">
        <v>25</v>
      </c>
      <c r="L1305" s="3">
        <v>7.5</v>
      </c>
      <c r="M1305" s="3">
        <v>1</v>
      </c>
      <c r="Q1305" s="15">
        <v>12</v>
      </c>
      <c r="R1305" s="3">
        <v>120050</v>
      </c>
      <c r="S1305" s="3">
        <v>1.1000000000000001</v>
      </c>
      <c r="T1305" s="3">
        <f t="shared" si="175"/>
        <v>24.760312500000005</v>
      </c>
      <c r="U1305" s="4">
        <f t="shared" si="176"/>
        <v>22.509374999999999</v>
      </c>
      <c r="X1305" s="4">
        <f>IFERROR(   Table1[[#This Row],[البلوكات /م3]]+Table1[[#This Row],[البواقى
 المنصرفه
/م3]]-Table1[[#This Row],[البواقى
/م3]],0)</f>
        <v>0.83999999999999986</v>
      </c>
      <c r="Y1305" s="21">
        <f t="shared" si="177"/>
        <v>0</v>
      </c>
      <c r="AA1305" s="12">
        <v>3.17</v>
      </c>
      <c r="AB1305" s="15">
        <v>12</v>
      </c>
      <c r="AC1305" s="20">
        <v>2.33</v>
      </c>
      <c r="AD1305" s="20">
        <f t="shared" ref="AD1305:AD1369" si="181">(Y1305+AA1305)-(U1305+AC1305)</f>
        <v>-21.669374999999995</v>
      </c>
      <c r="AE1305" s="29">
        <f t="shared" ref="AE1305:AE1369" si="182">AD1305/(Y1305+AA1305)</f>
        <v>-6.8357649842271275</v>
      </c>
      <c r="AG1305" s="5">
        <f>IFERROR((Table1[[#This Row],[عدد
البلوكات]]*0.12),"")</f>
        <v>0</v>
      </c>
      <c r="AH130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37.515625</v>
      </c>
      <c r="AJ1305" s="59">
        <f>IFERROR(Table1[[#This Row],[Plan Hour]]/Table1[[#This Row],[ساعات
العمل
الفعلية]],0)</f>
        <v>0</v>
      </c>
      <c r="AK1305" s="1">
        <f>IFERROR((Table1[[#This Row],[الكمية 
الفعلية
/م3]]-Table1[[#This Row],[الكمية 
المنتجة
/م3
 ]]),"")</f>
        <v>2.2509375000000063</v>
      </c>
      <c r="AU1305" s="18"/>
      <c r="AV1305" s="18"/>
      <c r="AW1305" s="1"/>
      <c r="AX1305" s="1"/>
      <c r="AY1305" s="1"/>
      <c r="AZ1305" s="1"/>
      <c r="BA1305" s="1"/>
      <c r="BB1305" s="1" t="e">
        <f t="shared" si="178"/>
        <v>#DIV/0!</v>
      </c>
      <c r="BC1305" s="1"/>
      <c r="BD1305" s="1" t="e">
        <f t="shared" si="180"/>
        <v>#DIV/0!</v>
      </c>
      <c r="BE1305" s="1"/>
      <c r="BF1305" s="33">
        <f t="shared" si="179"/>
        <v>0</v>
      </c>
      <c r="BG1305" s="11" t="e">
        <f t="shared" si="174"/>
        <v>#DIV/0!</v>
      </c>
      <c r="CB1305"/>
      <c r="CC1305"/>
      <c r="CD1305"/>
      <c r="CE1305" s="83"/>
      <c r="CF1305"/>
      <c r="CG1305"/>
      <c r="CH1305"/>
      <c r="CI1305"/>
      <c r="CJ1305"/>
      <c r="CK1305"/>
      <c r="CL1305"/>
      <c r="CM1305"/>
      <c r="CN1305"/>
      <c r="CO1305"/>
      <c r="CP1305"/>
    </row>
    <row r="1306" spans="1:94" ht="22.5" customHeight="1">
      <c r="A1306" s="22">
        <v>44279</v>
      </c>
      <c r="B1306" s="3" t="str">
        <f>TEXT(Table1[[#This Row],[Date]],"dddd")</f>
        <v>الأربعاء</v>
      </c>
      <c r="C1306" s="3">
        <f>WEEKNUM(Table1[[#This Row],[Date]],16)</f>
        <v>13</v>
      </c>
      <c r="D1306" s="3" t="str">
        <f>TEXT(Table1[[#This Row],[Date]],"mmmm")</f>
        <v>مارس</v>
      </c>
      <c r="E1306" s="3" t="str">
        <f>TEXT(Table1[[#This Row],[Date]],"yyyy")</f>
        <v>2021</v>
      </c>
      <c r="F1306" s="3" t="s">
        <v>8</v>
      </c>
      <c r="G1306" s="3">
        <v>1363</v>
      </c>
      <c r="H1306" s="5" t="s">
        <v>47</v>
      </c>
      <c r="I1306" s="3" t="s">
        <v>92</v>
      </c>
      <c r="J1306" s="3">
        <f>IFERROR(VLOOKUP(Table1[[#This Row],[FoamType]],$CB$1:$CC$25,2,FALSE),0)</f>
        <v>0.6</v>
      </c>
      <c r="K1306" s="3">
        <v>25</v>
      </c>
      <c r="L1306" s="3">
        <v>7.5</v>
      </c>
      <c r="M1306" s="3">
        <v>0.5</v>
      </c>
      <c r="Q1306" s="15">
        <v>12</v>
      </c>
      <c r="R1306" s="3">
        <v>66150</v>
      </c>
      <c r="S1306" s="3">
        <v>0.6</v>
      </c>
      <c r="T1306" s="3">
        <f t="shared" si="175"/>
        <v>7.4418749999999996</v>
      </c>
      <c r="U1306" s="4">
        <f t="shared" si="176"/>
        <v>6.2015624999999996</v>
      </c>
      <c r="X1306" s="4">
        <f>IFERROR(   Table1[[#This Row],[البلوكات /م3]]+Table1[[#This Row],[البواقى
 المنصرفه
/م3]]-Table1[[#This Row],[البواقى
/م3]],0)</f>
        <v>0</v>
      </c>
      <c r="Y1306" s="21">
        <f t="shared" si="177"/>
        <v>0</v>
      </c>
      <c r="AB1306" s="15"/>
      <c r="AD1306" s="20">
        <f t="shared" si="181"/>
        <v>-6.2015624999999996</v>
      </c>
      <c r="AE1306" s="29" t="e">
        <f t="shared" si="182"/>
        <v>#DIV/0!</v>
      </c>
      <c r="AG1306" s="5">
        <f>IFERROR((Table1[[#This Row],[عدد
البلوكات]]*0.12),"")</f>
        <v>0</v>
      </c>
      <c r="AH130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10.3359375</v>
      </c>
      <c r="AJ1306" s="59">
        <f>IFERROR(Table1[[#This Row],[Plan Hour]]/Table1[[#This Row],[ساعات
العمل
الفعلية]],0)</f>
        <v>0</v>
      </c>
      <c r="AK1306" s="1">
        <f>IFERROR((Table1[[#This Row],[الكمية 
الفعلية
/م3]]-Table1[[#This Row],[الكمية 
المنتجة
/م3
 ]]),"")</f>
        <v>1.2403124999999999</v>
      </c>
      <c r="AU1306" s="18"/>
      <c r="AV1306" s="18"/>
      <c r="AW1306" s="1"/>
      <c r="AX1306" s="1"/>
      <c r="AY1306" s="1"/>
      <c r="AZ1306" s="1"/>
      <c r="BA1306" s="1"/>
      <c r="BB1306" s="1" t="e">
        <f t="shared" si="178"/>
        <v>#DIV/0!</v>
      </c>
      <c r="BC1306" s="1"/>
      <c r="BD1306" s="1" t="e">
        <f t="shared" si="180"/>
        <v>#DIV/0!</v>
      </c>
      <c r="BE1306" s="1"/>
      <c r="BF1306" s="33">
        <f t="shared" si="179"/>
        <v>0</v>
      </c>
      <c r="BG1306" s="11" t="e">
        <f t="shared" si="174"/>
        <v>#DIV/0!</v>
      </c>
      <c r="CB1306"/>
      <c r="CC1306"/>
      <c r="CD1306"/>
      <c r="CE1306" s="83"/>
      <c r="CF1306"/>
      <c r="CG1306"/>
      <c r="CH1306"/>
      <c r="CI1306"/>
      <c r="CJ1306"/>
      <c r="CK1306"/>
      <c r="CL1306"/>
      <c r="CM1306"/>
      <c r="CN1306"/>
      <c r="CO1306"/>
      <c r="CP1306"/>
    </row>
    <row r="1307" spans="1:94" ht="22.5" customHeight="1">
      <c r="A1307" s="22">
        <v>44279</v>
      </c>
      <c r="B1307" s="3" t="str">
        <f>TEXT(Table1[[#This Row],[Date]],"dddd")</f>
        <v>الأربعاء</v>
      </c>
      <c r="C1307" s="3">
        <f>WEEKNUM(Table1[[#This Row],[Date]],16)</f>
        <v>13</v>
      </c>
      <c r="D1307" s="3" t="str">
        <f>TEXT(Table1[[#This Row],[Date]],"mmmm")</f>
        <v>مارس</v>
      </c>
      <c r="E1307" s="3" t="str">
        <f>TEXT(Table1[[#This Row],[Date]],"yyyy")</f>
        <v>2021</v>
      </c>
      <c r="F1307" s="3" t="s">
        <v>8</v>
      </c>
      <c r="G1307" s="3">
        <v>1404</v>
      </c>
      <c r="H1307" s="5" t="s">
        <v>41</v>
      </c>
      <c r="I1307" s="3" t="s">
        <v>92</v>
      </c>
      <c r="J1307" s="3">
        <f>IFERROR(VLOOKUP(Table1[[#This Row],[FoamType]],$CB$1:$CC$25,2,FALSE),0)</f>
        <v>0.6</v>
      </c>
      <c r="K1307" s="3">
        <v>64</v>
      </c>
      <c r="L1307" s="3">
        <v>44</v>
      </c>
      <c r="M1307" s="3">
        <v>6</v>
      </c>
      <c r="Q1307" s="15">
        <v>12</v>
      </c>
      <c r="R1307" s="3">
        <v>1</v>
      </c>
      <c r="S1307" s="3">
        <v>6.1</v>
      </c>
      <c r="T1307" s="3">
        <f t="shared" si="175"/>
        <v>1.7177599999999998E-2</v>
      </c>
      <c r="U1307" s="4">
        <f t="shared" si="176"/>
        <v>1.6896000000000001E-2</v>
      </c>
      <c r="X1307" s="4">
        <f>IFERROR(   Table1[[#This Row],[البلوكات /م3]]+Table1[[#This Row],[البواقى
 المنصرفه
/م3]]-Table1[[#This Row],[البواقى
/م3]],0)</f>
        <v>0</v>
      </c>
      <c r="Y1307" s="21">
        <f t="shared" si="177"/>
        <v>0</v>
      </c>
      <c r="AB1307" s="15"/>
      <c r="AD1307" s="20">
        <f t="shared" si="181"/>
        <v>-1.6896000000000001E-2</v>
      </c>
      <c r="AE1307" s="29" t="e">
        <f t="shared" si="182"/>
        <v>#DIV/0!</v>
      </c>
      <c r="AG1307" s="5">
        <f>IFERROR((Table1[[#This Row],[عدد
البلوكات]]*0.12),"")</f>
        <v>0</v>
      </c>
      <c r="AH130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2.8160000000000004E-2</v>
      </c>
      <c r="AJ1307" s="59">
        <f>IFERROR(Table1[[#This Row],[Plan Hour]]/Table1[[#This Row],[ساعات
العمل
الفعلية]],0)</f>
        <v>0</v>
      </c>
      <c r="AK1307" s="1">
        <f>IFERROR((Table1[[#This Row],[الكمية 
الفعلية
/م3]]-Table1[[#This Row],[الكمية 
المنتجة
/م3
 ]]),"")</f>
        <v>2.8159999999999644E-4</v>
      </c>
      <c r="AU1307" s="18"/>
      <c r="AV1307" s="18"/>
      <c r="AW1307" s="1"/>
      <c r="AX1307" s="1"/>
      <c r="AY1307" s="1"/>
      <c r="AZ1307" s="1"/>
      <c r="BA1307" s="1"/>
      <c r="BB1307" s="1" t="e">
        <f t="shared" si="178"/>
        <v>#DIV/0!</v>
      </c>
      <c r="BC1307" s="1"/>
      <c r="BD1307" s="1" t="e">
        <f t="shared" si="180"/>
        <v>#DIV/0!</v>
      </c>
      <c r="BE1307" s="1"/>
      <c r="BF1307" s="33">
        <f t="shared" si="179"/>
        <v>0</v>
      </c>
      <c r="BG1307" s="11" t="e">
        <f t="shared" ref="BG1307:BG1371" si="183">(BD1307*BE1307)/7.32</f>
        <v>#DIV/0!</v>
      </c>
      <c r="CB1307"/>
      <c r="CC1307"/>
      <c r="CD1307"/>
      <c r="CE1307" s="83"/>
      <c r="CF1307"/>
      <c r="CG1307"/>
      <c r="CH1307"/>
      <c r="CI1307"/>
      <c r="CJ1307"/>
      <c r="CK1307"/>
      <c r="CL1307"/>
      <c r="CM1307"/>
      <c r="CN1307"/>
      <c r="CO1307"/>
      <c r="CP1307"/>
    </row>
    <row r="1308" spans="1:94" ht="22.5" customHeight="1">
      <c r="A1308" s="22">
        <v>44279</v>
      </c>
      <c r="B1308" s="3" t="str">
        <f>TEXT(Table1[[#This Row],[Date]],"dddd")</f>
        <v>الأربعاء</v>
      </c>
      <c r="C1308" s="3">
        <f>WEEKNUM(Table1[[#This Row],[Date]],16)</f>
        <v>13</v>
      </c>
      <c r="D1308" s="3" t="str">
        <f>TEXT(Table1[[#This Row],[Date]],"mmmm")</f>
        <v>مارس</v>
      </c>
      <c r="E1308" s="3" t="str">
        <f>TEXT(Table1[[#This Row],[Date]],"yyyy")</f>
        <v>2021</v>
      </c>
      <c r="F1308" s="3" t="s">
        <v>8</v>
      </c>
      <c r="G1308" s="3">
        <v>1404</v>
      </c>
      <c r="H1308" s="5" t="s">
        <v>41</v>
      </c>
      <c r="I1308" s="3" t="s">
        <v>92</v>
      </c>
      <c r="J1308" s="3">
        <f>IFERROR(VLOOKUP(Table1[[#This Row],[FoamType]],$CB$1:$CC$25,2,FALSE),0)</f>
        <v>0.6</v>
      </c>
      <c r="K1308" s="3">
        <v>64</v>
      </c>
      <c r="L1308" s="3">
        <v>44</v>
      </c>
      <c r="M1308" s="3">
        <v>3</v>
      </c>
      <c r="Q1308" s="15">
        <v>12</v>
      </c>
      <c r="R1308" s="3">
        <v>1</v>
      </c>
      <c r="S1308" s="3">
        <v>3.1</v>
      </c>
      <c r="T1308" s="3">
        <f t="shared" si="175"/>
        <v>8.7296000000000006E-3</v>
      </c>
      <c r="U1308" s="4">
        <f t="shared" si="176"/>
        <v>8.4480000000000006E-3</v>
      </c>
      <c r="X1308" s="4">
        <f>IFERROR(   Table1[[#This Row],[البلوكات /م3]]+Table1[[#This Row],[البواقى
 المنصرفه
/م3]]-Table1[[#This Row],[البواقى
/م3]],0)</f>
        <v>0</v>
      </c>
      <c r="Y1308" s="21">
        <f t="shared" si="177"/>
        <v>0</v>
      </c>
      <c r="AB1308" s="15"/>
      <c r="AD1308" s="20">
        <f t="shared" si="181"/>
        <v>-8.4480000000000006E-3</v>
      </c>
      <c r="AE1308" s="29" t="e">
        <f t="shared" si="182"/>
        <v>#DIV/0!</v>
      </c>
      <c r="AG1308" s="5">
        <f>IFERROR((Table1[[#This Row],[عدد
البلوكات]]*0.12),"")</f>
        <v>0</v>
      </c>
      <c r="AH130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1.4080000000000002E-2</v>
      </c>
      <c r="AJ1308" s="59">
        <f>IFERROR(Table1[[#This Row],[Plan Hour]]/Table1[[#This Row],[ساعات
العمل
الفعلية]],0)</f>
        <v>0</v>
      </c>
      <c r="AK1308" s="1">
        <f>IFERROR((Table1[[#This Row],[الكمية 
الفعلية
/م3]]-Table1[[#This Row],[الكمية 
المنتجة
/م3
 ]]),"")</f>
        <v>2.8159999999999991E-4</v>
      </c>
      <c r="AU1308" s="18"/>
      <c r="AV1308" s="18"/>
      <c r="AW1308" s="1"/>
      <c r="AX1308" s="1"/>
      <c r="AY1308" s="1"/>
      <c r="AZ1308" s="1"/>
      <c r="BA1308" s="1"/>
      <c r="BB1308" s="1" t="e">
        <f t="shared" si="178"/>
        <v>#DIV/0!</v>
      </c>
      <c r="BC1308" s="1"/>
      <c r="BD1308" s="1" t="e">
        <f t="shared" si="180"/>
        <v>#DIV/0!</v>
      </c>
      <c r="BE1308" s="1"/>
      <c r="BF1308" s="33">
        <f t="shared" si="179"/>
        <v>0</v>
      </c>
      <c r="BG1308" s="11" t="e">
        <f t="shared" si="183"/>
        <v>#DIV/0!</v>
      </c>
      <c r="CB1308"/>
      <c r="CC1308"/>
      <c r="CD1308"/>
      <c r="CE1308" s="83"/>
      <c r="CF1308"/>
      <c r="CG1308"/>
      <c r="CH1308"/>
      <c r="CI1308"/>
      <c r="CJ1308"/>
      <c r="CK1308"/>
      <c r="CL1308"/>
      <c r="CM1308"/>
      <c r="CN1308"/>
      <c r="CO1308"/>
      <c r="CP1308"/>
    </row>
    <row r="1309" spans="1:94" ht="22.5" customHeight="1">
      <c r="A1309" s="22">
        <v>44279</v>
      </c>
      <c r="B1309" s="3" t="str">
        <f>TEXT(Table1[[#This Row],[Date]],"dddd")</f>
        <v>الأربعاء</v>
      </c>
      <c r="C1309" s="3">
        <f>WEEKNUM(Table1[[#This Row],[Date]],16)</f>
        <v>13</v>
      </c>
      <c r="D1309" s="3" t="str">
        <f>TEXT(Table1[[#This Row],[Date]],"mmmm")</f>
        <v>مارس</v>
      </c>
      <c r="E1309" s="3" t="str">
        <f>TEXT(Table1[[#This Row],[Date]],"yyyy")</f>
        <v>2021</v>
      </c>
      <c r="F1309" s="3" t="s">
        <v>8</v>
      </c>
      <c r="G1309" s="3">
        <v>1404</v>
      </c>
      <c r="H1309" s="5" t="s">
        <v>41</v>
      </c>
      <c r="I1309" s="3" t="s">
        <v>92</v>
      </c>
      <c r="J1309" s="3">
        <f>IFERROR(VLOOKUP(Table1[[#This Row],[FoamType]],$CB$1:$CC$25,2,FALSE),0)</f>
        <v>0.6</v>
      </c>
      <c r="K1309" s="3">
        <v>100</v>
      </c>
      <c r="L1309" s="3">
        <v>10</v>
      </c>
      <c r="M1309" s="3">
        <v>1.5</v>
      </c>
      <c r="Q1309" s="15">
        <v>15</v>
      </c>
      <c r="R1309" s="3">
        <v>1</v>
      </c>
      <c r="S1309" s="3">
        <v>1.6</v>
      </c>
      <c r="T1309" s="3">
        <f t="shared" si="175"/>
        <v>1.6000000000000001E-3</v>
      </c>
      <c r="U1309" s="4">
        <f t="shared" si="176"/>
        <v>1.5E-3</v>
      </c>
      <c r="X1309" s="4">
        <f>IFERROR(   Table1[[#This Row],[البلوكات /م3]]+Table1[[#This Row],[البواقى
 المنصرفه
/م3]]-Table1[[#This Row],[البواقى
/م3]],0)</f>
        <v>0</v>
      </c>
      <c r="Y1309" s="21">
        <f t="shared" si="177"/>
        <v>0</v>
      </c>
      <c r="AB1309" s="15"/>
      <c r="AD1309" s="20">
        <f t="shared" si="181"/>
        <v>-1.5E-3</v>
      </c>
      <c r="AE1309" s="29" t="e">
        <f t="shared" si="182"/>
        <v>#DIV/0!</v>
      </c>
      <c r="AG1309" s="5">
        <f>IFERROR((Table1[[#This Row],[عدد
البلوكات]]*0.12),"")</f>
        <v>0</v>
      </c>
      <c r="AH130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2.5000000000000001E-3</v>
      </c>
      <c r="AJ1309" s="59">
        <f>IFERROR(Table1[[#This Row],[Plan Hour]]/Table1[[#This Row],[ساعات
العمل
الفعلية]],0)</f>
        <v>0</v>
      </c>
      <c r="AK1309" s="1">
        <f>IFERROR((Table1[[#This Row],[الكمية 
الفعلية
/م3]]-Table1[[#This Row],[الكمية 
المنتجة
/م3
 ]]),"")</f>
        <v>1.0000000000000005E-4</v>
      </c>
      <c r="AU1309" s="18"/>
      <c r="AV1309" s="18"/>
      <c r="AW1309" s="1"/>
      <c r="AX1309" s="1"/>
      <c r="AY1309" s="1"/>
      <c r="AZ1309" s="1"/>
      <c r="BA1309" s="1"/>
      <c r="BB1309" s="1" t="e">
        <f t="shared" si="178"/>
        <v>#DIV/0!</v>
      </c>
      <c r="BC1309" s="1"/>
      <c r="BD1309" s="1" t="e">
        <f t="shared" si="180"/>
        <v>#DIV/0!</v>
      </c>
      <c r="BE1309" s="1"/>
      <c r="BF1309" s="33">
        <f t="shared" si="179"/>
        <v>0</v>
      </c>
      <c r="BG1309" s="11" t="e">
        <f t="shared" si="183"/>
        <v>#DIV/0!</v>
      </c>
      <c r="CB1309"/>
      <c r="CC1309"/>
      <c r="CD1309"/>
      <c r="CE1309" s="83"/>
      <c r="CF1309"/>
      <c r="CG1309"/>
      <c r="CH1309"/>
      <c r="CI1309"/>
      <c r="CJ1309"/>
      <c r="CK1309"/>
      <c r="CL1309"/>
      <c r="CM1309"/>
      <c r="CN1309"/>
      <c r="CO1309"/>
      <c r="CP1309"/>
    </row>
    <row r="1310" spans="1:94" ht="22.5" customHeight="1">
      <c r="A1310" s="22">
        <v>44279</v>
      </c>
      <c r="B1310" s="9" t="str">
        <f>TEXT(Table1[[#This Row],[Date]],"dddd")</f>
        <v>الأربعاء</v>
      </c>
      <c r="C1310" s="9">
        <f>WEEKNUM(Table1[[#This Row],[Date]],16)</f>
        <v>13</v>
      </c>
      <c r="D1310" s="9" t="str">
        <f>TEXT(Table1[[#This Row],[Date]],"mmmm")</f>
        <v>مارس</v>
      </c>
      <c r="E1310" s="9" t="str">
        <f>TEXT(Table1[[#This Row],[Date]],"yyyy")</f>
        <v>2021</v>
      </c>
      <c r="F1310" s="9" t="s">
        <v>9</v>
      </c>
      <c r="G1310" s="9">
        <v>603</v>
      </c>
      <c r="H1310" s="9" t="s">
        <v>61</v>
      </c>
      <c r="I1310" s="9" t="s">
        <v>201</v>
      </c>
      <c r="J1310" s="9">
        <f>IFERROR(VLOOKUP(Table1[[#This Row],[FoamType]],$CB$1:$CC$25,2,FALSE),0)</f>
        <v>1.25</v>
      </c>
      <c r="K1310" s="9">
        <v>234</v>
      </c>
      <c r="L1310" s="9">
        <v>110</v>
      </c>
      <c r="M1310" s="9">
        <v>29</v>
      </c>
      <c r="N1310" s="9"/>
      <c r="O1310" s="9"/>
      <c r="P1310" s="9"/>
      <c r="Q1310" s="9">
        <v>30</v>
      </c>
      <c r="R1310" s="9">
        <v>2</v>
      </c>
      <c r="S1310" s="9">
        <v>29</v>
      </c>
      <c r="T1310" s="9">
        <f t="shared" si="175"/>
        <v>1.49292</v>
      </c>
      <c r="U1310" s="9">
        <f t="shared" si="176"/>
        <v>1.49292</v>
      </c>
      <c r="V1310" s="9"/>
      <c r="W1310" s="9"/>
      <c r="X1310" s="9">
        <f>IFERROR(   Table1[[#This Row],[البلوكات /م3]]+Table1[[#This Row],[البواقى
 المنصرفه
/م3]]-Table1[[#This Row],[البواقى
/م3]],0)</f>
        <v>12.132920000000002</v>
      </c>
      <c r="Y1310" s="9">
        <f t="shared" si="177"/>
        <v>14.64</v>
      </c>
      <c r="Z1310" s="9">
        <v>2</v>
      </c>
      <c r="AA1310" s="9">
        <v>1.49292</v>
      </c>
      <c r="AB1310" s="9">
        <v>30</v>
      </c>
      <c r="AC1310" s="9">
        <v>4</v>
      </c>
      <c r="AD1310" s="9">
        <f t="shared" si="181"/>
        <v>10.640000000000002</v>
      </c>
      <c r="AE1310" s="9">
        <f t="shared" si="182"/>
        <v>0.65952102905115761</v>
      </c>
      <c r="AF1310" s="9">
        <v>8.25</v>
      </c>
      <c r="AG1310" s="9">
        <f>IFERROR((Table1[[#This Row],[عدد
البلوكات]]*0.12),"")</f>
        <v>0.24</v>
      </c>
      <c r="AH1310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I1310" s="9">
        <v>122</v>
      </c>
      <c r="AJ1310" s="9">
        <f>IFERROR(Table1[[#This Row],[Plan Hour]]/Table1[[#This Row],[ساعات
العمل
الفعلية]],0)</f>
        <v>1.3114754098360656E-2</v>
      </c>
      <c r="AK1310" s="9">
        <f>IFERROR((Table1[[#This Row],[الكمية 
الفعلية
/م3]]-Table1[[#This Row],[الكمية 
المنتجة
/م3
 ]]),"")</f>
        <v>0</v>
      </c>
      <c r="AL1310" s="9"/>
      <c r="AM1310" s="9"/>
      <c r="AN1310" s="9"/>
      <c r="AO1310" s="9">
        <v>0.2</v>
      </c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 t="e">
        <f t="shared" si="178"/>
        <v>#DIV/0!</v>
      </c>
      <c r="BC1310" s="9"/>
      <c r="BD1310" s="9" t="e">
        <f t="shared" si="180"/>
        <v>#DIV/0!</v>
      </c>
      <c r="BE1310" s="9"/>
      <c r="BF1310" s="9">
        <f t="shared" si="179"/>
        <v>0</v>
      </c>
      <c r="BG1310" s="9" t="e">
        <f t="shared" si="183"/>
        <v>#DIV/0!</v>
      </c>
      <c r="CB1310"/>
      <c r="CC1310"/>
      <c r="CD1310"/>
      <c r="CE1310" s="83"/>
      <c r="CF1310"/>
      <c r="CG1310"/>
      <c r="CH1310"/>
      <c r="CI1310"/>
      <c r="CJ1310"/>
      <c r="CK1310"/>
      <c r="CL1310"/>
      <c r="CM1310"/>
      <c r="CN1310"/>
      <c r="CO1310"/>
      <c r="CP1310"/>
    </row>
    <row r="1311" spans="1:94" ht="22.5" customHeight="1">
      <c r="A1311" s="22">
        <v>44279</v>
      </c>
      <c r="B1311" s="3" t="str">
        <f>TEXT(Table1[[#This Row],[Date]],"dddd")</f>
        <v>الأربعاء</v>
      </c>
      <c r="C1311" s="3">
        <f>WEEKNUM(Table1[[#This Row],[Date]],16)</f>
        <v>13</v>
      </c>
      <c r="D1311" s="3" t="str">
        <f>TEXT(Table1[[#This Row],[Date]],"mmmm")</f>
        <v>مارس</v>
      </c>
      <c r="E1311" s="3" t="str">
        <f>TEXT(Table1[[#This Row],[Date]],"yyyy")</f>
        <v>2021</v>
      </c>
      <c r="F1311" s="3" t="s">
        <v>9</v>
      </c>
      <c r="G1311" s="3">
        <v>603</v>
      </c>
      <c r="H1311" s="5" t="s">
        <v>61</v>
      </c>
      <c r="I1311" s="3" t="s">
        <v>201</v>
      </c>
      <c r="J1311" s="3">
        <f>IFERROR(VLOOKUP(Table1[[#This Row],[FoamType]],$CB$1:$CC$25,2,FALSE),0)</f>
        <v>1.25</v>
      </c>
      <c r="K1311" s="3">
        <v>185.5</v>
      </c>
      <c r="L1311" s="3">
        <v>110</v>
      </c>
      <c r="M1311" s="3">
        <v>29</v>
      </c>
      <c r="Q1311" s="15">
        <v>30</v>
      </c>
      <c r="R1311" s="3">
        <v>4</v>
      </c>
      <c r="S1311" s="3">
        <v>29</v>
      </c>
      <c r="T1311" s="3">
        <f t="shared" si="175"/>
        <v>2.3669799999999999</v>
      </c>
      <c r="U1311" s="4">
        <f t="shared" si="176"/>
        <v>2.3669799999999999</v>
      </c>
      <c r="X1311" s="4">
        <f>IFERROR(   Table1[[#This Row],[البلوكات /م3]]+Table1[[#This Row],[البواقى
 المنصرفه
/م3]]-Table1[[#This Row],[البواقى
/م3]],0)</f>
        <v>2.3669799999999999</v>
      </c>
      <c r="Y1311" s="21">
        <f t="shared" si="177"/>
        <v>0</v>
      </c>
      <c r="AA1311" s="12">
        <v>2.3669799999999999</v>
      </c>
      <c r="AB1311" s="15">
        <v>30</v>
      </c>
      <c r="AD1311" s="20">
        <f t="shared" si="181"/>
        <v>0</v>
      </c>
      <c r="AE1311" s="29">
        <f t="shared" si="182"/>
        <v>0</v>
      </c>
      <c r="AG1311" s="5">
        <f>IFERROR((Table1[[#This Row],[عدد
البلوكات]]*0.12),"")</f>
        <v>0</v>
      </c>
      <c r="AH131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311" s="59">
        <f>IFERROR(Table1[[#This Row],[Plan Hour]]/Table1[[#This Row],[ساعات
العمل
الفعلية]],0)</f>
        <v>0</v>
      </c>
      <c r="AK1311" s="1">
        <f>IFERROR((Table1[[#This Row],[الكمية 
الفعلية
/م3]]-Table1[[#This Row],[الكمية 
المنتجة
/م3
 ]]),"")</f>
        <v>0</v>
      </c>
      <c r="AU1311" s="18"/>
      <c r="AV1311" s="18"/>
      <c r="AW1311" s="1"/>
      <c r="AX1311" s="1"/>
      <c r="AY1311" s="1"/>
      <c r="AZ1311" s="1"/>
      <c r="BA1311" s="1"/>
      <c r="BB1311" s="1" t="e">
        <f t="shared" si="178"/>
        <v>#DIV/0!</v>
      </c>
      <c r="BC1311" s="1"/>
      <c r="BD1311" s="1" t="e">
        <f t="shared" si="180"/>
        <v>#DIV/0!</v>
      </c>
      <c r="BE1311" s="1"/>
      <c r="BF1311" s="33">
        <f t="shared" si="179"/>
        <v>0</v>
      </c>
      <c r="BG1311" s="11" t="e">
        <f t="shared" si="183"/>
        <v>#DIV/0!</v>
      </c>
      <c r="CB1311"/>
      <c r="CC1311"/>
      <c r="CD1311"/>
      <c r="CE1311" s="83"/>
      <c r="CF1311"/>
      <c r="CG1311"/>
      <c r="CH1311"/>
      <c r="CI1311"/>
      <c r="CJ1311"/>
      <c r="CK1311"/>
      <c r="CL1311"/>
      <c r="CM1311"/>
      <c r="CN1311"/>
      <c r="CO1311"/>
      <c r="CP1311"/>
    </row>
    <row r="1312" spans="1:94" ht="22.5" customHeight="1">
      <c r="A1312" s="22">
        <v>44279</v>
      </c>
      <c r="B1312" s="3" t="str">
        <f>TEXT(Table1[[#This Row],[Date]],"dddd")</f>
        <v>الأربعاء</v>
      </c>
      <c r="C1312" s="3">
        <f>WEEKNUM(Table1[[#This Row],[Date]],16)</f>
        <v>13</v>
      </c>
      <c r="D1312" s="3" t="str">
        <f>TEXT(Table1[[#This Row],[Date]],"mmmm")</f>
        <v>مارس</v>
      </c>
      <c r="E1312" s="3" t="str">
        <f>TEXT(Table1[[#This Row],[Date]],"yyyy")</f>
        <v>2021</v>
      </c>
      <c r="F1312" s="3" t="s">
        <v>9</v>
      </c>
      <c r="G1312" s="3">
        <v>1016</v>
      </c>
      <c r="H1312" s="5" t="s">
        <v>228</v>
      </c>
      <c r="I1312" s="3" t="s">
        <v>96</v>
      </c>
      <c r="J1312" s="3">
        <f>IFERROR(VLOOKUP(Table1[[#This Row],[FoamType]],$CB$1:$CC$25,2,FALSE),0)</f>
        <v>200</v>
      </c>
      <c r="K1312" s="3">
        <v>25</v>
      </c>
      <c r="L1312" s="3">
        <v>9</v>
      </c>
      <c r="M1312" s="3">
        <v>9</v>
      </c>
      <c r="Q1312" s="15">
        <v>17</v>
      </c>
      <c r="R1312" s="3">
        <v>1000</v>
      </c>
      <c r="S1312" s="3">
        <v>9.1</v>
      </c>
      <c r="T1312" s="3">
        <f t="shared" si="175"/>
        <v>2.0474999999999999</v>
      </c>
      <c r="U1312" s="4">
        <f t="shared" si="176"/>
        <v>2.0249999999999999</v>
      </c>
      <c r="X1312" s="4">
        <f>IFERROR(   Table1[[#This Row],[البلوكات /م3]]+Table1[[#This Row],[البواقى
 المنصرفه
/م3]]-Table1[[#This Row],[البواقى
/م3]],0)</f>
        <v>4</v>
      </c>
      <c r="Y1312" s="21">
        <f t="shared" si="177"/>
        <v>0</v>
      </c>
      <c r="Z1312" s="3">
        <v>0</v>
      </c>
      <c r="AA1312" s="12">
        <v>4</v>
      </c>
      <c r="AB1312" s="15">
        <v>17</v>
      </c>
      <c r="AC1312" s="20">
        <v>0</v>
      </c>
      <c r="AD1312" s="20">
        <f t="shared" si="181"/>
        <v>1.9750000000000001</v>
      </c>
      <c r="AE1312" s="29">
        <f t="shared" si="182"/>
        <v>0.49375000000000002</v>
      </c>
      <c r="AG1312" s="5">
        <f>IFERROR((Table1[[#This Row],[عدد
البلوكات]]*0.12),"")</f>
        <v>0</v>
      </c>
      <c r="AH13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312" s="59">
        <f>IFERROR(Table1[[#This Row],[Plan Hour]]/Table1[[#This Row],[ساعات
العمل
الفعلية]],0)</f>
        <v>0</v>
      </c>
      <c r="AK1312" s="1">
        <f>IFERROR((Table1[[#This Row],[الكمية 
الفعلية
/م3]]-Table1[[#This Row],[الكمية 
المنتجة
/م3
 ]]),"")</f>
        <v>2.2499999999999964E-2</v>
      </c>
      <c r="AU1312" s="18"/>
      <c r="AV1312" s="18"/>
      <c r="AW1312" s="1"/>
      <c r="AX1312" s="1"/>
      <c r="AY1312" s="1"/>
      <c r="AZ1312" s="1"/>
      <c r="BA1312" s="1"/>
      <c r="BB1312" s="1" t="e">
        <f t="shared" si="178"/>
        <v>#DIV/0!</v>
      </c>
      <c r="BC1312" s="1"/>
      <c r="BD1312" s="1" t="e">
        <f t="shared" si="180"/>
        <v>#DIV/0!</v>
      </c>
      <c r="BE1312" s="1"/>
      <c r="BF1312" s="33">
        <f t="shared" si="179"/>
        <v>0</v>
      </c>
      <c r="BG1312" s="11" t="e">
        <f t="shared" si="183"/>
        <v>#DIV/0!</v>
      </c>
      <c r="CB1312"/>
      <c r="CC1312"/>
      <c r="CD1312"/>
      <c r="CE1312" s="83"/>
      <c r="CF1312"/>
      <c r="CG1312"/>
      <c r="CH1312"/>
      <c r="CI1312"/>
      <c r="CJ1312"/>
      <c r="CK1312"/>
      <c r="CL1312"/>
      <c r="CM1312"/>
      <c r="CN1312"/>
      <c r="CO1312"/>
      <c r="CP1312"/>
    </row>
    <row r="1313" spans="1:94" ht="22.5" customHeight="1">
      <c r="A1313" s="22">
        <v>44279</v>
      </c>
      <c r="B1313" s="3" t="str">
        <f>TEXT(Table1[[#This Row],[Date]],"dddd")</f>
        <v>الأربعاء</v>
      </c>
      <c r="C1313" s="3">
        <f>WEEKNUM(Table1[[#This Row],[Date]],16)</f>
        <v>13</v>
      </c>
      <c r="D1313" s="3" t="str">
        <f>TEXT(Table1[[#This Row],[Date]],"mmmm")</f>
        <v>مارس</v>
      </c>
      <c r="E1313" s="3" t="str">
        <f>TEXT(Table1[[#This Row],[Date]],"yyyy")</f>
        <v>2021</v>
      </c>
      <c r="F1313" s="3" t="s">
        <v>9</v>
      </c>
      <c r="G1313" s="3">
        <v>1323</v>
      </c>
      <c r="H1313" s="5" t="s">
        <v>25</v>
      </c>
      <c r="I1313" s="3" t="s">
        <v>96</v>
      </c>
      <c r="J1313" s="3">
        <f>IFERROR(VLOOKUP(Table1[[#This Row],[FoamType]],$CB$1:$CC$25,2,FALSE),0)</f>
        <v>200</v>
      </c>
      <c r="K1313" s="3">
        <v>116</v>
      </c>
      <c r="L1313" s="3">
        <v>10</v>
      </c>
      <c r="M1313" s="3">
        <v>4</v>
      </c>
      <c r="Q1313" s="15">
        <v>20</v>
      </c>
      <c r="R1313" s="3">
        <v>450</v>
      </c>
      <c r="S1313" s="3">
        <v>4.0999999999999996</v>
      </c>
      <c r="T1313" s="3">
        <f t="shared" si="175"/>
        <v>2.1402000000000001</v>
      </c>
      <c r="U1313" s="4">
        <f t="shared" si="176"/>
        <v>2.0880000000000001</v>
      </c>
      <c r="W1313" s="4">
        <v>20</v>
      </c>
      <c r="X1313" s="4">
        <f>IFERROR(   Table1[[#This Row],[البلوكات /م3]]+Table1[[#This Row],[البواقى
 المنصرفه
/م3]]-Table1[[#This Row],[البواقى
/م3]],0)</f>
        <v>4.74</v>
      </c>
      <c r="Y1313" s="21">
        <f t="shared" si="177"/>
        <v>14.64</v>
      </c>
      <c r="Z1313" s="3">
        <v>2</v>
      </c>
      <c r="AA1313" s="12">
        <v>0</v>
      </c>
      <c r="AB1313" s="15">
        <v>20</v>
      </c>
      <c r="AC1313" s="20">
        <v>9.9</v>
      </c>
      <c r="AD1313" s="20">
        <f t="shared" si="181"/>
        <v>2.652000000000001</v>
      </c>
      <c r="AE1313" s="29">
        <f t="shared" si="182"/>
        <v>0.18114754098360661</v>
      </c>
      <c r="AG1313" s="5">
        <f>IFERROR((Table1[[#This Row],[عدد
البلوكات]]*0.12),"")</f>
        <v>0.24</v>
      </c>
      <c r="AH131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2.25</v>
      </c>
      <c r="AJ1313" s="59">
        <f>IFERROR(Table1[[#This Row],[Plan Hour]]/Table1[[#This Row],[ساعات
العمل
الفعلية]],0)</f>
        <v>0</v>
      </c>
      <c r="AK1313" s="1">
        <f>IFERROR((Table1[[#This Row],[الكمية 
الفعلية
/م3]]-Table1[[#This Row],[الكمية 
المنتجة
/م3
 ]]),"")</f>
        <v>5.2200000000000024E-2</v>
      </c>
      <c r="AU1313" s="18"/>
      <c r="AV1313" s="18"/>
      <c r="AW1313" s="1"/>
      <c r="AX1313" s="1"/>
      <c r="AY1313" s="1"/>
      <c r="AZ1313" s="1"/>
      <c r="BA1313" s="1"/>
      <c r="BB1313" s="1" t="e">
        <f t="shared" si="178"/>
        <v>#DIV/0!</v>
      </c>
      <c r="BC1313" s="1"/>
      <c r="BD1313" s="1" t="e">
        <f t="shared" si="180"/>
        <v>#DIV/0!</v>
      </c>
      <c r="BE1313" s="1"/>
      <c r="BF1313" s="33">
        <f t="shared" si="179"/>
        <v>0</v>
      </c>
      <c r="BG1313" s="11" t="e">
        <f t="shared" si="183"/>
        <v>#DIV/0!</v>
      </c>
      <c r="CB1313"/>
      <c r="CC1313"/>
      <c r="CD1313"/>
      <c r="CE1313" s="83"/>
      <c r="CF1313"/>
      <c r="CG1313"/>
      <c r="CH1313"/>
      <c r="CI1313"/>
      <c r="CJ1313"/>
      <c r="CK1313"/>
      <c r="CL1313"/>
      <c r="CM1313"/>
      <c r="CN1313"/>
      <c r="CO1313"/>
      <c r="CP1313"/>
    </row>
    <row r="1314" spans="1:94" ht="22.5" customHeight="1">
      <c r="A1314" s="22">
        <v>44279</v>
      </c>
      <c r="B1314" s="3" t="str">
        <f>TEXT(Table1[[#This Row],[Date]],"dddd")</f>
        <v>الأربعاء</v>
      </c>
      <c r="C1314" s="3">
        <f>WEEKNUM(Table1[[#This Row],[Date]],16)</f>
        <v>13</v>
      </c>
      <c r="D1314" s="3" t="str">
        <f>TEXT(Table1[[#This Row],[Date]],"mmmm")</f>
        <v>مارس</v>
      </c>
      <c r="E1314" s="3" t="str">
        <f>TEXT(Table1[[#This Row],[Date]],"yyyy")</f>
        <v>2021</v>
      </c>
      <c r="F1314" s="3" t="s">
        <v>9</v>
      </c>
      <c r="G1314" s="3">
        <v>1357</v>
      </c>
      <c r="H1314" s="5" t="s">
        <v>295</v>
      </c>
      <c r="I1314" s="3" t="s">
        <v>255</v>
      </c>
      <c r="J1314" s="3">
        <f>IFERROR(VLOOKUP(Table1[[#This Row],[FoamType]],$CB$1:$CC$25,2,FALSE),0)</f>
        <v>3.6</v>
      </c>
      <c r="K1314" s="3">
        <v>40</v>
      </c>
      <c r="L1314" s="3">
        <v>20</v>
      </c>
      <c r="M1314" s="3">
        <v>19</v>
      </c>
      <c r="Q1314" s="15">
        <v>22</v>
      </c>
      <c r="R1314" s="3">
        <v>1410</v>
      </c>
      <c r="S1314" s="3">
        <v>19</v>
      </c>
      <c r="T1314" s="3">
        <f t="shared" si="175"/>
        <v>21.431999999999999</v>
      </c>
      <c r="U1314" s="4">
        <f t="shared" si="176"/>
        <v>21.431999999999999</v>
      </c>
      <c r="W1314" s="4">
        <v>22</v>
      </c>
      <c r="X1314" s="4">
        <f>IFERROR(   Table1[[#This Row],[البلوكات /م3]]+Table1[[#This Row],[البواقى
 المنصرفه
/م3]]-Table1[[#This Row],[البواقى
/م3]],0)</f>
        <v>31.720000000000002</v>
      </c>
      <c r="Y1314" s="21">
        <f t="shared" si="177"/>
        <v>51.24</v>
      </c>
      <c r="Z1314" s="3">
        <v>7</v>
      </c>
      <c r="AA1314" s="12">
        <v>1.28</v>
      </c>
      <c r="AB1314" s="15">
        <v>22</v>
      </c>
      <c r="AC1314" s="20">
        <v>20.8</v>
      </c>
      <c r="AD1314" s="20">
        <f t="shared" si="181"/>
        <v>10.288000000000004</v>
      </c>
      <c r="AE1314" s="29">
        <f t="shared" si="182"/>
        <v>0.19588728103579595</v>
      </c>
      <c r="AG1314" s="5">
        <f>IFERROR((Table1[[#This Row],[عدد
البلوكات]]*0.12),"")</f>
        <v>0.84</v>
      </c>
      <c r="AH131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5.9533333333333331</v>
      </c>
      <c r="AJ1314" s="59">
        <f>IFERROR(Table1[[#This Row],[Plan Hour]]/Table1[[#This Row],[ساعات
العمل
الفعلية]],0)</f>
        <v>0</v>
      </c>
      <c r="AK1314" s="1">
        <f>IFERROR((Table1[[#This Row],[الكمية 
الفعلية
/م3]]-Table1[[#This Row],[الكمية 
المنتجة
/م3
 ]]),"")</f>
        <v>0</v>
      </c>
      <c r="AU1314" s="18"/>
      <c r="AV1314" s="18"/>
      <c r="AW1314" s="1"/>
      <c r="AX1314" s="1"/>
      <c r="AY1314" s="1"/>
      <c r="AZ1314" s="1"/>
      <c r="BA1314" s="1"/>
      <c r="BB1314" s="1" t="e">
        <f t="shared" si="178"/>
        <v>#DIV/0!</v>
      </c>
      <c r="BC1314" s="1"/>
      <c r="BD1314" s="1" t="e">
        <f t="shared" si="180"/>
        <v>#DIV/0!</v>
      </c>
      <c r="BE1314" s="1"/>
      <c r="BF1314" s="33">
        <f t="shared" si="179"/>
        <v>0</v>
      </c>
      <c r="BG1314" s="11" t="e">
        <f t="shared" si="183"/>
        <v>#DIV/0!</v>
      </c>
      <c r="CB1314"/>
      <c r="CC1314"/>
      <c r="CD1314"/>
      <c r="CE1314" s="83"/>
      <c r="CF1314"/>
      <c r="CG1314"/>
      <c r="CH1314"/>
      <c r="CI1314"/>
      <c r="CJ1314"/>
      <c r="CK1314"/>
      <c r="CL1314"/>
      <c r="CM1314"/>
      <c r="CN1314"/>
      <c r="CO1314"/>
      <c r="CP1314"/>
    </row>
    <row r="1315" spans="1:94" ht="22.5" customHeight="1">
      <c r="A1315" s="22">
        <v>44279</v>
      </c>
      <c r="B1315" s="3" t="str">
        <f>TEXT(Table1[[#This Row],[Date]],"dddd")</f>
        <v>الأربعاء</v>
      </c>
      <c r="C1315" s="3">
        <f>WEEKNUM(Table1[[#This Row],[Date]],16)</f>
        <v>13</v>
      </c>
      <c r="D1315" s="3" t="str">
        <f>TEXT(Table1[[#This Row],[Date]],"mmmm")</f>
        <v>مارس</v>
      </c>
      <c r="E1315" s="3" t="str">
        <f>TEXT(Table1[[#This Row],[Date]],"yyyy")</f>
        <v>2021</v>
      </c>
      <c r="F1315" s="3" t="s">
        <v>9</v>
      </c>
      <c r="G1315" s="3">
        <v>1357</v>
      </c>
      <c r="H1315" s="5" t="s">
        <v>295</v>
      </c>
      <c r="I1315" s="3" t="s">
        <v>255</v>
      </c>
      <c r="J1315" s="3">
        <f>IFERROR(VLOOKUP(Table1[[#This Row],[FoamType]],$CB$1:$CC$25,2,FALSE),0)</f>
        <v>3.6</v>
      </c>
      <c r="K1315" s="3">
        <v>40</v>
      </c>
      <c r="L1315" s="3">
        <v>20</v>
      </c>
      <c r="M1315" s="3">
        <v>24</v>
      </c>
      <c r="Q1315" s="15">
        <v>22</v>
      </c>
      <c r="R1315" s="3">
        <v>1169</v>
      </c>
      <c r="S1315" s="3">
        <v>24</v>
      </c>
      <c r="T1315" s="3">
        <f t="shared" si="175"/>
        <v>22.444800000000001</v>
      </c>
      <c r="U1315" s="4">
        <f t="shared" si="176"/>
        <v>22.444800000000001</v>
      </c>
      <c r="X1315" s="4">
        <f>IFERROR(   Table1[[#This Row],[البلوكات /م3]]+Table1[[#This Row],[البواقى
 المنصرفه
/م3]]-Table1[[#This Row],[البواقى
/م3]],0)</f>
        <v>0</v>
      </c>
      <c r="Y1315" s="21">
        <f t="shared" si="177"/>
        <v>0</v>
      </c>
      <c r="AB1315" s="15"/>
      <c r="AD1315" s="20">
        <f t="shared" si="181"/>
        <v>-22.444800000000001</v>
      </c>
      <c r="AE1315" s="29" t="e">
        <f t="shared" si="182"/>
        <v>#DIV/0!</v>
      </c>
      <c r="AG1315" s="5">
        <f>IFERROR((Table1[[#This Row],[عدد
البلوكات]]*0.12),"")</f>
        <v>0</v>
      </c>
      <c r="AH131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6.2346666666666666</v>
      </c>
      <c r="AJ1315" s="59">
        <f>IFERROR(Table1[[#This Row],[Plan Hour]]/Table1[[#This Row],[ساعات
العمل
الفعلية]],0)</f>
        <v>0</v>
      </c>
      <c r="AK1315" s="1">
        <f>IFERROR((Table1[[#This Row],[الكمية 
الفعلية
/م3]]-Table1[[#This Row],[الكمية 
المنتجة
/م3
 ]]),"")</f>
        <v>0</v>
      </c>
      <c r="AU1315" s="18"/>
      <c r="AV1315" s="18"/>
      <c r="AW1315" s="1"/>
      <c r="AX1315" s="1"/>
      <c r="AY1315" s="1"/>
      <c r="AZ1315" s="1"/>
      <c r="BA1315" s="1"/>
      <c r="BB1315" s="1" t="e">
        <f t="shared" si="178"/>
        <v>#DIV/0!</v>
      </c>
      <c r="BC1315" s="1"/>
      <c r="BD1315" s="1" t="e">
        <f t="shared" si="180"/>
        <v>#DIV/0!</v>
      </c>
      <c r="BE1315" s="1"/>
      <c r="BF1315" s="33">
        <f t="shared" si="179"/>
        <v>0</v>
      </c>
      <c r="BG1315" s="11" t="e">
        <f t="shared" si="183"/>
        <v>#DIV/0!</v>
      </c>
      <c r="CB1315"/>
      <c r="CC1315"/>
      <c r="CD1315"/>
      <c r="CE1315" s="83"/>
      <c r="CF1315"/>
      <c r="CG1315"/>
      <c r="CH1315"/>
      <c r="CI1315"/>
      <c r="CJ1315"/>
      <c r="CK1315"/>
      <c r="CL1315"/>
      <c r="CM1315"/>
      <c r="CN1315"/>
      <c r="CO1315"/>
      <c r="CP1315"/>
    </row>
    <row r="1316" spans="1:94" ht="22.5" customHeight="1">
      <c r="A1316" s="22">
        <v>44279</v>
      </c>
      <c r="B1316" s="3" t="str">
        <f>TEXT(Table1[[#This Row],[Date]],"dddd")</f>
        <v>الأربعاء</v>
      </c>
      <c r="C1316" s="3">
        <f>WEEKNUM(Table1[[#This Row],[Date]],16)</f>
        <v>13</v>
      </c>
      <c r="D1316" s="3" t="str">
        <f>TEXT(Table1[[#This Row],[Date]],"mmmm")</f>
        <v>مارس</v>
      </c>
      <c r="E1316" s="3" t="str">
        <f>TEXT(Table1[[#This Row],[Date]],"yyyy")</f>
        <v>2021</v>
      </c>
      <c r="F1316" s="3" t="s">
        <v>9</v>
      </c>
      <c r="G1316" s="3">
        <v>1391</v>
      </c>
      <c r="H1316" s="5" t="s">
        <v>296</v>
      </c>
      <c r="I1316" s="3" t="s">
        <v>255</v>
      </c>
      <c r="J1316" s="3">
        <f>IFERROR(VLOOKUP(Table1[[#This Row],[FoamType]],$CB$1:$CC$25,2,FALSE),0)</f>
        <v>3.6</v>
      </c>
      <c r="K1316" s="3">
        <v>40</v>
      </c>
      <c r="L1316" s="3">
        <v>40</v>
      </c>
      <c r="M1316" s="3">
        <v>19</v>
      </c>
      <c r="Q1316" s="15">
        <v>12</v>
      </c>
      <c r="R1316" s="3">
        <v>1080</v>
      </c>
      <c r="S1316" s="3">
        <v>19</v>
      </c>
      <c r="T1316" s="3">
        <f t="shared" ref="T1316:T1380" si="184">K1316*L1316*R1316*S1316/1000000</f>
        <v>32.832000000000001</v>
      </c>
      <c r="U1316" s="4">
        <f t="shared" ref="U1316:U1380" si="185">K1316*L1316*M1316*R1316/1000000</f>
        <v>32.832000000000001</v>
      </c>
      <c r="W1316" s="4">
        <v>12</v>
      </c>
      <c r="X1316" s="4">
        <f>IFERROR(   Table1[[#This Row],[البلوكات /م3]]+Table1[[#This Row],[البواقى
 المنصرفه
/م3]]-Table1[[#This Row],[البواقى
/م3]],0)</f>
        <v>43.92</v>
      </c>
      <c r="Y1316" s="21">
        <f t="shared" si="177"/>
        <v>43.92</v>
      </c>
      <c r="Z1316" s="3">
        <v>6</v>
      </c>
      <c r="AA1316" s="12">
        <v>0</v>
      </c>
      <c r="AB1316" s="15"/>
      <c r="AC1316" s="20">
        <v>0</v>
      </c>
      <c r="AD1316" s="20">
        <f t="shared" si="181"/>
        <v>11.088000000000001</v>
      </c>
      <c r="AE1316" s="29">
        <f t="shared" si="182"/>
        <v>0.25245901639344265</v>
      </c>
      <c r="AG1316" s="5">
        <f>IFERROR((Table1[[#This Row],[عدد
البلوكات]]*0.12),"")</f>
        <v>0.72</v>
      </c>
      <c r="AH131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9.1199999999999992</v>
      </c>
      <c r="AJ1316" s="59">
        <f>IFERROR(Table1[[#This Row],[Plan Hour]]/Table1[[#This Row],[ساعات
العمل
الفعلية]],0)</f>
        <v>0</v>
      </c>
      <c r="AK1316" s="1">
        <f>IFERROR((Table1[[#This Row],[الكمية 
الفعلية
/م3]]-Table1[[#This Row],[الكمية 
المنتجة
/م3
 ]]),"")</f>
        <v>0</v>
      </c>
      <c r="AU1316" s="18"/>
      <c r="AV1316" s="18"/>
      <c r="AW1316" s="1"/>
      <c r="AX1316" s="1"/>
      <c r="AY1316" s="1"/>
      <c r="AZ1316" s="1"/>
      <c r="BA1316" s="1"/>
      <c r="BB1316" s="1" t="e">
        <f t="shared" si="178"/>
        <v>#DIV/0!</v>
      </c>
      <c r="BC1316" s="1"/>
      <c r="BD1316" s="1" t="e">
        <f t="shared" si="180"/>
        <v>#DIV/0!</v>
      </c>
      <c r="BE1316" s="1"/>
      <c r="BF1316" s="33">
        <f t="shared" si="179"/>
        <v>0</v>
      </c>
      <c r="BG1316" s="11" t="e">
        <f t="shared" si="183"/>
        <v>#DIV/0!</v>
      </c>
      <c r="CB1316"/>
      <c r="CC1316"/>
      <c r="CD1316"/>
      <c r="CE1316" s="83"/>
      <c r="CF1316"/>
      <c r="CG1316"/>
      <c r="CH1316"/>
      <c r="CI1316"/>
      <c r="CJ1316"/>
      <c r="CK1316"/>
      <c r="CL1316"/>
      <c r="CM1316"/>
      <c r="CN1316"/>
      <c r="CO1316"/>
      <c r="CP1316"/>
    </row>
    <row r="1317" spans="1:94" ht="22.5" customHeight="1">
      <c r="A1317" s="22">
        <v>44279</v>
      </c>
      <c r="B1317" s="3" t="str">
        <f>TEXT(Table1[[#This Row],[Date]],"dddd")</f>
        <v>الأربعاء</v>
      </c>
      <c r="C1317" s="3">
        <f>WEEKNUM(Table1[[#This Row],[Date]],16)</f>
        <v>13</v>
      </c>
      <c r="D1317" s="3" t="str">
        <f>TEXT(Table1[[#This Row],[Date]],"mmmm")</f>
        <v>مارس</v>
      </c>
      <c r="E1317" s="3" t="str">
        <f>TEXT(Table1[[#This Row],[Date]],"yyyy")</f>
        <v>2021</v>
      </c>
      <c r="F1317" s="3" t="s">
        <v>9</v>
      </c>
      <c r="G1317" s="3">
        <v>1391</v>
      </c>
      <c r="H1317" s="5" t="s">
        <v>296</v>
      </c>
      <c r="I1317" s="3" t="s">
        <v>255</v>
      </c>
      <c r="J1317" s="3">
        <f>IFERROR(VLOOKUP(Table1[[#This Row],[FoamType]],$CB$1:$CC$25,2,FALSE),0)</f>
        <v>3.6</v>
      </c>
      <c r="K1317" s="3">
        <v>40</v>
      </c>
      <c r="L1317" s="3">
        <v>20</v>
      </c>
      <c r="M1317" s="3">
        <v>19</v>
      </c>
      <c r="Q1317" s="15">
        <v>12</v>
      </c>
      <c r="R1317" s="3">
        <v>350</v>
      </c>
      <c r="S1317" s="3">
        <v>19</v>
      </c>
      <c r="T1317" s="3">
        <f t="shared" si="184"/>
        <v>5.32</v>
      </c>
      <c r="U1317" s="4">
        <f t="shared" si="185"/>
        <v>5.32</v>
      </c>
      <c r="X1317" s="4">
        <f>IFERROR(   Table1[[#This Row],[البلوكات /م3]]+Table1[[#This Row],[البواقى
 المنصرفه
/م3]]-Table1[[#This Row],[البواقى
/م3]],0)</f>
        <v>0</v>
      </c>
      <c r="Y1317" s="21">
        <f t="shared" si="177"/>
        <v>0</v>
      </c>
      <c r="AB1317" s="15"/>
      <c r="AD1317" s="20">
        <f t="shared" si="181"/>
        <v>-5.32</v>
      </c>
      <c r="AE1317" s="29" t="e">
        <f t="shared" si="182"/>
        <v>#DIV/0!</v>
      </c>
      <c r="AG1317" s="5">
        <f>IFERROR((Table1[[#This Row],[عدد
البلوكات]]*0.12),"")</f>
        <v>0</v>
      </c>
      <c r="AH13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1.4777777777777779</v>
      </c>
      <c r="AJ1317" s="59">
        <f>IFERROR(Table1[[#This Row],[Plan Hour]]/Table1[[#This Row],[ساعات
العمل
الفعلية]],0)</f>
        <v>0</v>
      </c>
      <c r="AK1317" s="1">
        <f>IFERROR((Table1[[#This Row],[الكمية 
الفعلية
/م3]]-Table1[[#This Row],[الكمية 
المنتجة
/م3
 ]]),"")</f>
        <v>0</v>
      </c>
      <c r="AU1317" s="18"/>
      <c r="AV1317" s="18"/>
      <c r="AW1317" s="1"/>
      <c r="AX1317" s="1"/>
      <c r="AY1317" s="1"/>
      <c r="AZ1317" s="1"/>
      <c r="BA1317" s="1"/>
      <c r="BB1317" s="1" t="e">
        <f t="shared" si="178"/>
        <v>#DIV/0!</v>
      </c>
      <c r="BC1317" s="1"/>
      <c r="BD1317" s="1" t="e">
        <f t="shared" si="180"/>
        <v>#DIV/0!</v>
      </c>
      <c r="BE1317" s="1"/>
      <c r="BF1317" s="33">
        <f t="shared" si="179"/>
        <v>0</v>
      </c>
      <c r="BG1317" s="11" t="e">
        <f t="shared" si="183"/>
        <v>#DIV/0!</v>
      </c>
      <c r="CB1317"/>
      <c r="CC1317"/>
      <c r="CD1317"/>
      <c r="CE1317" s="83"/>
      <c r="CF1317"/>
      <c r="CG1317"/>
      <c r="CH1317"/>
      <c r="CI1317"/>
      <c r="CJ1317"/>
      <c r="CK1317"/>
      <c r="CL1317"/>
      <c r="CM1317"/>
      <c r="CN1317"/>
      <c r="CO1317"/>
      <c r="CP1317"/>
    </row>
    <row r="1318" spans="1:94" ht="22.5" customHeight="1">
      <c r="A1318" s="22">
        <v>44279</v>
      </c>
      <c r="B1318" s="3" t="str">
        <f>TEXT(Table1[[#This Row],[Date]],"dddd")</f>
        <v>الأربعاء</v>
      </c>
      <c r="C1318" s="3">
        <f>WEEKNUM(Table1[[#This Row],[Date]],16)</f>
        <v>13</v>
      </c>
      <c r="D1318" s="3" t="str">
        <f>TEXT(Table1[[#This Row],[Date]],"mmmm")</f>
        <v>مارس</v>
      </c>
      <c r="E1318" s="3" t="str">
        <f>TEXT(Table1[[#This Row],[Date]],"yyyy")</f>
        <v>2021</v>
      </c>
      <c r="F1318" s="3" t="s">
        <v>9</v>
      </c>
      <c r="G1318" s="3">
        <v>1248</v>
      </c>
      <c r="H1318" s="5" t="s">
        <v>25</v>
      </c>
      <c r="I1318" s="3" t="s">
        <v>92</v>
      </c>
      <c r="J1318" s="3">
        <f>IFERROR(VLOOKUP(Table1[[#This Row],[FoamType]],$CB$1:$CC$25,2,FALSE),0)</f>
        <v>0.6</v>
      </c>
      <c r="K1318" s="3">
        <v>70</v>
      </c>
      <c r="L1318" s="3">
        <v>35</v>
      </c>
      <c r="M1318" s="3">
        <v>1</v>
      </c>
      <c r="Q1318" s="15">
        <v>12</v>
      </c>
      <c r="S1318" s="3">
        <v>1.1000000000000001</v>
      </c>
      <c r="T1318" s="3">
        <v>37</v>
      </c>
      <c r="U1318" s="4">
        <v>35</v>
      </c>
      <c r="W1318" s="4">
        <v>12</v>
      </c>
      <c r="X1318" s="4">
        <f>IFERROR(   Table1[[#This Row],[البلوكات /م3]]+Table1[[#This Row],[البواقى
 المنصرفه
/م3]]-Table1[[#This Row],[البواقى
/م3]],0)</f>
        <v>36.260000000000005</v>
      </c>
      <c r="Y1318" s="21">
        <f t="shared" si="177"/>
        <v>58.56</v>
      </c>
      <c r="Z1318" s="3">
        <v>8</v>
      </c>
      <c r="AA1318" s="12">
        <v>0</v>
      </c>
      <c r="AB1318" s="15">
        <v>12</v>
      </c>
      <c r="AC1318" s="20">
        <v>22.3</v>
      </c>
      <c r="AD1318" s="20">
        <f t="shared" si="181"/>
        <v>1.2600000000000051</v>
      </c>
      <c r="AE1318" s="29">
        <f t="shared" si="182"/>
        <v>2.1516393442623037E-2</v>
      </c>
      <c r="AG1318" s="5">
        <f>IFERROR((Table1[[#This Row],[عدد
البلوكات]]*0.12),"")</f>
        <v>0.96</v>
      </c>
      <c r="AH131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58.333333333333336</v>
      </c>
      <c r="AJ1318" s="59">
        <f>IFERROR(Table1[[#This Row],[Plan Hour]]/Table1[[#This Row],[ساعات
العمل
الفعلية]],0)</f>
        <v>0</v>
      </c>
      <c r="AK1318" s="1">
        <f>IFERROR((Table1[[#This Row],[الكمية 
الفعلية
/م3]]-Table1[[#This Row],[الكمية 
المنتجة
/م3
 ]]),"")</f>
        <v>2</v>
      </c>
      <c r="AU1318" s="18"/>
      <c r="AV1318" s="18"/>
      <c r="AW1318" s="1"/>
      <c r="AX1318" s="1"/>
      <c r="AY1318" s="1"/>
      <c r="AZ1318" s="1"/>
      <c r="BA1318" s="1"/>
      <c r="BB1318" s="1" t="e">
        <f t="shared" si="178"/>
        <v>#DIV/0!</v>
      </c>
      <c r="BC1318" s="1"/>
      <c r="BD1318" s="1" t="e">
        <f t="shared" si="180"/>
        <v>#DIV/0!</v>
      </c>
      <c r="BE1318" s="1"/>
      <c r="BF1318" s="33">
        <f t="shared" si="179"/>
        <v>0</v>
      </c>
      <c r="BG1318" s="11" t="e">
        <f t="shared" si="183"/>
        <v>#DIV/0!</v>
      </c>
      <c r="CB1318"/>
      <c r="CC1318"/>
      <c r="CD1318"/>
      <c r="CE1318" s="83"/>
      <c r="CF1318"/>
      <c r="CG1318"/>
      <c r="CH1318"/>
      <c r="CI1318"/>
      <c r="CJ1318"/>
      <c r="CK1318"/>
      <c r="CL1318"/>
      <c r="CM1318"/>
      <c r="CN1318"/>
      <c r="CO1318"/>
      <c r="CP1318"/>
    </row>
    <row r="1319" spans="1:94" ht="22.5" customHeight="1">
      <c r="A1319" s="22">
        <v>44279</v>
      </c>
      <c r="B1319" s="3" t="str">
        <f>TEXT(Table1[[#This Row],[Date]],"dddd")</f>
        <v>الأربعاء</v>
      </c>
      <c r="C1319" s="3">
        <f>WEEKNUM(Table1[[#This Row],[Date]],16)</f>
        <v>13</v>
      </c>
      <c r="D1319" s="3" t="str">
        <f>TEXT(Table1[[#This Row],[Date]],"mmmm")</f>
        <v>مارس</v>
      </c>
      <c r="E1319" s="3" t="str">
        <f>TEXT(Table1[[#This Row],[Date]],"yyyy")</f>
        <v>2021</v>
      </c>
      <c r="F1319" s="3" t="s">
        <v>9</v>
      </c>
      <c r="G1319" s="3">
        <v>1356</v>
      </c>
      <c r="H1319" s="5" t="s">
        <v>29</v>
      </c>
      <c r="I1319" s="3" t="s">
        <v>92</v>
      </c>
      <c r="J1319" s="3">
        <f>IFERROR(VLOOKUP(Table1[[#This Row],[FoamType]],$CB$1:$CC$25,2,FALSE),0)</f>
        <v>0.6</v>
      </c>
      <c r="K1319" s="3">
        <v>80</v>
      </c>
      <c r="L1319" s="3">
        <v>60.5</v>
      </c>
      <c r="M1319" s="3">
        <v>1.5</v>
      </c>
      <c r="Q1319" s="15">
        <v>15</v>
      </c>
      <c r="R1319" s="3">
        <v>400</v>
      </c>
      <c r="S1319" s="3">
        <v>1.6</v>
      </c>
      <c r="T1319" s="3">
        <f t="shared" si="184"/>
        <v>3.0975999999999999</v>
      </c>
      <c r="U1319" s="4">
        <f t="shared" si="185"/>
        <v>2.9039999999999999</v>
      </c>
      <c r="X1319" s="4">
        <f>IFERROR(   Table1[[#This Row],[البلوكات /م3]]+Table1[[#This Row],[البواقى
 المنصرفه
/م3]]-Table1[[#This Row],[البواقى
/م3]],0)</f>
        <v>3.11</v>
      </c>
      <c r="Y1319" s="21">
        <f t="shared" si="177"/>
        <v>0</v>
      </c>
      <c r="AA1319" s="12">
        <v>3.11</v>
      </c>
      <c r="AB1319" s="15">
        <v>15</v>
      </c>
      <c r="AC1319" s="20">
        <v>0</v>
      </c>
      <c r="AD1319" s="20">
        <f t="shared" si="181"/>
        <v>0.20599999999999996</v>
      </c>
      <c r="AE1319" s="29">
        <f t="shared" si="182"/>
        <v>6.6237942122186491E-2</v>
      </c>
      <c r="AG1319" s="5">
        <f>IFERROR((Table1[[#This Row],[عدد
البلوكات]]*0.12),"")</f>
        <v>0</v>
      </c>
      <c r="AH131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4.84</v>
      </c>
      <c r="AJ1319" s="59">
        <f>IFERROR(Table1[[#This Row],[Plan Hour]]/Table1[[#This Row],[ساعات
العمل
الفعلية]],0)</f>
        <v>0</v>
      </c>
      <c r="AK1319" s="1">
        <f>IFERROR((Table1[[#This Row],[الكمية 
الفعلية
/م3]]-Table1[[#This Row],[الكمية 
المنتجة
/م3
 ]]),"")</f>
        <v>0.19359999999999999</v>
      </c>
      <c r="AU1319" s="18"/>
      <c r="AV1319" s="18"/>
      <c r="AW1319" s="1"/>
      <c r="AX1319" s="1"/>
      <c r="AY1319" s="1"/>
      <c r="AZ1319" s="1"/>
      <c r="BA1319" s="1"/>
      <c r="BB1319" s="1" t="e">
        <f t="shared" si="178"/>
        <v>#DIV/0!</v>
      </c>
      <c r="BC1319" s="1"/>
      <c r="BD1319" s="1" t="e">
        <f t="shared" si="180"/>
        <v>#DIV/0!</v>
      </c>
      <c r="BE1319" s="1"/>
      <c r="BF1319" s="33">
        <f t="shared" si="179"/>
        <v>0</v>
      </c>
      <c r="BG1319" s="11" t="e">
        <f t="shared" si="183"/>
        <v>#DIV/0!</v>
      </c>
      <c r="CB1319"/>
      <c r="CC1319"/>
      <c r="CD1319"/>
      <c r="CE1319" s="83"/>
      <c r="CF1319"/>
      <c r="CG1319"/>
      <c r="CH1319"/>
      <c r="CI1319"/>
      <c r="CJ1319"/>
      <c r="CK1319"/>
      <c r="CL1319"/>
      <c r="CM1319"/>
      <c r="CN1319"/>
      <c r="CO1319"/>
      <c r="CP1319"/>
    </row>
    <row r="1320" spans="1:94" ht="22.5" customHeight="1">
      <c r="A1320" s="22">
        <v>44279</v>
      </c>
      <c r="B1320" s="3" t="str">
        <f>TEXT(Table1[[#This Row],[Date]],"dddd")</f>
        <v>الأربعاء</v>
      </c>
      <c r="C1320" s="3">
        <f>WEEKNUM(Table1[[#This Row],[Date]],16)</f>
        <v>13</v>
      </c>
      <c r="D1320" s="3" t="str">
        <f>TEXT(Table1[[#This Row],[Date]],"mmmm")</f>
        <v>مارس</v>
      </c>
      <c r="E1320" s="3" t="str">
        <f>TEXT(Table1[[#This Row],[Date]],"yyyy")</f>
        <v>2021</v>
      </c>
      <c r="F1320" s="3" t="s">
        <v>9</v>
      </c>
      <c r="G1320" s="3">
        <v>603</v>
      </c>
      <c r="H1320" s="5" t="s">
        <v>61</v>
      </c>
      <c r="I1320" s="3" t="s">
        <v>201</v>
      </c>
      <c r="J1320" s="3">
        <f>IFERROR(VLOOKUP(Table1[[#This Row],[FoamType]],$CB$1:$CC$25,2,FALSE),0)</f>
        <v>1.25</v>
      </c>
      <c r="K1320" s="3">
        <v>243</v>
      </c>
      <c r="L1320" s="3">
        <v>110</v>
      </c>
      <c r="M1320" s="3">
        <v>29</v>
      </c>
      <c r="Q1320" s="15">
        <v>30</v>
      </c>
      <c r="R1320" s="3">
        <v>4</v>
      </c>
      <c r="S1320" s="3">
        <v>29</v>
      </c>
      <c r="T1320" s="3">
        <f t="shared" si="184"/>
        <v>3.1006800000000001</v>
      </c>
      <c r="U1320" s="4">
        <f t="shared" si="185"/>
        <v>3.1006800000000001</v>
      </c>
      <c r="X1320" s="4">
        <f>IFERROR(   Table1[[#This Row],[البلوكات /م3]]+Table1[[#This Row],[البواقى
 المنصرفه
/م3]]-Table1[[#This Row],[البواقى
/م3]],0)</f>
        <v>3.1006800000000001</v>
      </c>
      <c r="Y1320" s="21">
        <f t="shared" si="177"/>
        <v>0</v>
      </c>
      <c r="AA1320" s="12">
        <v>3.1006800000000001</v>
      </c>
      <c r="AB1320" s="15">
        <v>30</v>
      </c>
      <c r="AC1320" s="20">
        <v>0</v>
      </c>
      <c r="AD1320" s="20">
        <f t="shared" si="181"/>
        <v>0</v>
      </c>
      <c r="AE1320" s="29">
        <f t="shared" si="182"/>
        <v>0</v>
      </c>
      <c r="AG1320" s="5">
        <f>IFERROR((Table1[[#This Row],[عدد
البلوكات]]*0.12),"")</f>
        <v>0</v>
      </c>
      <c r="AH132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320" s="59">
        <f>IFERROR(Table1[[#This Row],[Plan Hour]]/Table1[[#This Row],[ساعات
العمل
الفعلية]],0)</f>
        <v>0</v>
      </c>
      <c r="AK1320" s="1">
        <f>IFERROR((Table1[[#This Row],[الكمية 
الفعلية
/م3]]-Table1[[#This Row],[الكمية 
المنتجة
/م3
 ]]),"")</f>
        <v>0</v>
      </c>
      <c r="AU1320" s="18"/>
      <c r="AV1320" s="18"/>
      <c r="AW1320" s="1"/>
      <c r="AX1320" s="1"/>
      <c r="AY1320" s="1"/>
      <c r="AZ1320" s="1"/>
      <c r="BA1320" s="1"/>
      <c r="BB1320" s="1" t="e">
        <f t="shared" si="178"/>
        <v>#DIV/0!</v>
      </c>
      <c r="BC1320" s="1"/>
      <c r="BD1320" s="1" t="e">
        <f t="shared" si="180"/>
        <v>#DIV/0!</v>
      </c>
      <c r="BE1320" s="1"/>
      <c r="BF1320" s="33">
        <f t="shared" si="179"/>
        <v>0</v>
      </c>
      <c r="BG1320" s="11" t="e">
        <f t="shared" si="183"/>
        <v>#DIV/0!</v>
      </c>
      <c r="CB1320"/>
      <c r="CC1320"/>
      <c r="CD1320"/>
      <c r="CE1320" s="83"/>
      <c r="CF1320"/>
      <c r="CG1320"/>
      <c r="CH1320"/>
      <c r="CI1320"/>
      <c r="CJ1320"/>
      <c r="CK1320"/>
      <c r="CL1320"/>
      <c r="CM1320"/>
      <c r="CN1320"/>
      <c r="CO1320"/>
      <c r="CP1320"/>
    </row>
    <row r="1321" spans="1:94" ht="22.5" customHeight="1">
      <c r="A1321" s="22">
        <v>44279</v>
      </c>
      <c r="B1321" s="3" t="str">
        <f>TEXT(Table1[[#This Row],[Date]],"dddd")</f>
        <v>الأربعاء</v>
      </c>
      <c r="C1321" s="3">
        <f>WEEKNUM(Table1[[#This Row],[Date]],16)</f>
        <v>13</v>
      </c>
      <c r="D1321" s="3" t="str">
        <f>TEXT(Table1[[#This Row],[Date]],"mmmm")</f>
        <v>مارس</v>
      </c>
      <c r="E1321" s="3" t="str">
        <f>TEXT(Table1[[#This Row],[Date]],"yyyy")</f>
        <v>2021</v>
      </c>
      <c r="F1321" s="3" t="s">
        <v>9</v>
      </c>
      <c r="G1321" s="3">
        <v>603</v>
      </c>
      <c r="H1321" s="5" t="s">
        <v>61</v>
      </c>
      <c r="I1321" s="3" t="s">
        <v>201</v>
      </c>
      <c r="J1321" s="3">
        <f>IFERROR(VLOOKUP(Table1[[#This Row],[FoamType]],$CB$1:$CC$25,2,FALSE),0)</f>
        <v>1.25</v>
      </c>
      <c r="K1321" s="3">
        <v>240</v>
      </c>
      <c r="L1321" s="3">
        <v>110</v>
      </c>
      <c r="M1321" s="3">
        <v>29</v>
      </c>
      <c r="Q1321" s="15">
        <v>30</v>
      </c>
      <c r="R1321" s="3">
        <v>4</v>
      </c>
      <c r="S1321" s="3">
        <v>29</v>
      </c>
      <c r="T1321" s="3">
        <f t="shared" si="184"/>
        <v>3.0623999999999998</v>
      </c>
      <c r="U1321" s="4">
        <f t="shared" si="185"/>
        <v>3.0623999999999998</v>
      </c>
      <c r="X1321" s="4">
        <f>IFERROR(   Table1[[#This Row],[البلوكات /م3]]+Table1[[#This Row],[البواقى
 المنصرفه
/م3]]-Table1[[#This Row],[البواقى
/م3]],0)</f>
        <v>3.0623999999999998</v>
      </c>
      <c r="Y1321" s="21">
        <f t="shared" si="177"/>
        <v>0</v>
      </c>
      <c r="AA1321" s="12">
        <v>3.0623999999999998</v>
      </c>
      <c r="AB1321" s="15">
        <v>30</v>
      </c>
      <c r="AC1321" s="20">
        <v>0</v>
      </c>
      <c r="AD1321" s="20">
        <f t="shared" si="181"/>
        <v>0</v>
      </c>
      <c r="AE1321" s="29">
        <f t="shared" si="182"/>
        <v>0</v>
      </c>
      <c r="AG1321" s="5">
        <f>IFERROR((Table1[[#This Row],[عدد
البلوكات]]*0.12),"")</f>
        <v>0</v>
      </c>
      <c r="AH132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321" s="59">
        <f>IFERROR(Table1[[#This Row],[Plan Hour]]/Table1[[#This Row],[ساعات
العمل
الفعلية]],0)</f>
        <v>0</v>
      </c>
      <c r="AK1321" s="1">
        <f>IFERROR((Table1[[#This Row],[الكمية 
الفعلية
/م3]]-Table1[[#This Row],[الكمية 
المنتجة
/م3
 ]]),"")</f>
        <v>0</v>
      </c>
      <c r="AU1321" s="18"/>
      <c r="AV1321" s="18"/>
      <c r="AW1321" s="1"/>
      <c r="AX1321" s="1"/>
      <c r="AY1321" s="1"/>
      <c r="AZ1321" s="1"/>
      <c r="BA1321" s="1"/>
      <c r="BB1321" s="1" t="e">
        <f t="shared" si="178"/>
        <v>#DIV/0!</v>
      </c>
      <c r="BC1321" s="1"/>
      <c r="BD1321" s="1" t="e">
        <f t="shared" si="180"/>
        <v>#DIV/0!</v>
      </c>
      <c r="BE1321" s="1"/>
      <c r="BF1321" s="33">
        <f t="shared" si="179"/>
        <v>0</v>
      </c>
      <c r="BG1321" s="11" t="e">
        <f t="shared" si="183"/>
        <v>#DIV/0!</v>
      </c>
      <c r="CB1321"/>
      <c r="CC1321"/>
      <c r="CD1321"/>
      <c r="CE1321" s="83"/>
      <c r="CF1321"/>
      <c r="CG1321"/>
      <c r="CH1321"/>
      <c r="CI1321"/>
      <c r="CJ1321"/>
      <c r="CK1321"/>
      <c r="CL1321"/>
      <c r="CM1321"/>
      <c r="CN1321"/>
      <c r="CO1321"/>
      <c r="CP1321"/>
    </row>
    <row r="1322" spans="1:94" ht="22.5" customHeight="1">
      <c r="A1322" s="22">
        <v>44279</v>
      </c>
      <c r="B1322" s="3" t="str">
        <f>TEXT(Table1[[#This Row],[Date]],"dddd")</f>
        <v>الأربعاء</v>
      </c>
      <c r="C1322" s="3">
        <f>WEEKNUM(Table1[[#This Row],[Date]],16)</f>
        <v>13</v>
      </c>
      <c r="D1322" s="3" t="str">
        <f>TEXT(Table1[[#This Row],[Date]],"mmmm")</f>
        <v>مارس</v>
      </c>
      <c r="E1322" s="3" t="str">
        <f>TEXT(Table1[[#This Row],[Date]],"yyyy")</f>
        <v>2021</v>
      </c>
      <c r="F1322" s="3" t="s">
        <v>9</v>
      </c>
      <c r="G1322" s="3">
        <v>603</v>
      </c>
      <c r="H1322" s="5" t="s">
        <v>61</v>
      </c>
      <c r="I1322" s="3" t="s">
        <v>201</v>
      </c>
      <c r="J1322" s="3">
        <f>IFERROR(VLOOKUP(Table1[[#This Row],[FoamType]],$CB$1:$CC$25,2,FALSE),0)</f>
        <v>1.25</v>
      </c>
      <c r="K1322" s="3">
        <v>237</v>
      </c>
      <c r="L1322" s="3">
        <v>110</v>
      </c>
      <c r="M1322" s="3">
        <v>29</v>
      </c>
      <c r="Q1322" s="15">
        <v>30</v>
      </c>
      <c r="R1322" s="3">
        <v>6</v>
      </c>
      <c r="S1322" s="3">
        <v>29</v>
      </c>
      <c r="T1322" s="3">
        <f t="shared" si="184"/>
        <v>4.5361799999999999</v>
      </c>
      <c r="U1322" s="4">
        <f t="shared" si="185"/>
        <v>4.5361799999999999</v>
      </c>
      <c r="X1322" s="4">
        <f>IFERROR(   Table1[[#This Row],[البلوكات /م3]]+Table1[[#This Row],[البواقى
 المنصرفه
/م3]]-Table1[[#This Row],[البواقى
/م3]],0)</f>
        <v>4.5361799999999999</v>
      </c>
      <c r="Y1322" s="21">
        <f t="shared" si="177"/>
        <v>0</v>
      </c>
      <c r="AA1322" s="12">
        <v>4.5361799999999999</v>
      </c>
      <c r="AB1322" s="15">
        <v>30</v>
      </c>
      <c r="AC1322" s="20">
        <v>0</v>
      </c>
      <c r="AD1322" s="20">
        <f t="shared" si="181"/>
        <v>0</v>
      </c>
      <c r="AE1322" s="29">
        <f t="shared" si="182"/>
        <v>0</v>
      </c>
      <c r="AG1322" s="5">
        <f>IFERROR((Table1[[#This Row],[عدد
البلوكات]]*0.12),"")</f>
        <v>0</v>
      </c>
      <c r="AH132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1322" s="59">
        <f>IFERROR(Table1[[#This Row],[Plan Hour]]/Table1[[#This Row],[ساعات
العمل
الفعلية]],0)</f>
        <v>0</v>
      </c>
      <c r="AK1322" s="1">
        <f>IFERROR((Table1[[#This Row],[الكمية 
الفعلية
/م3]]-Table1[[#This Row],[الكمية 
المنتجة
/م3
 ]]),"")</f>
        <v>0</v>
      </c>
      <c r="AU1322" s="18"/>
      <c r="AV1322" s="18"/>
      <c r="AW1322" s="1"/>
      <c r="AX1322" s="1"/>
      <c r="AY1322" s="1"/>
      <c r="AZ1322" s="1"/>
      <c r="BA1322" s="1"/>
      <c r="BB1322" s="1" t="e">
        <f t="shared" si="178"/>
        <v>#DIV/0!</v>
      </c>
      <c r="BC1322" s="1"/>
      <c r="BD1322" s="1" t="e">
        <f t="shared" si="180"/>
        <v>#DIV/0!</v>
      </c>
      <c r="BE1322" s="1"/>
      <c r="BF1322" s="33">
        <f t="shared" si="179"/>
        <v>0</v>
      </c>
      <c r="BG1322" s="11" t="e">
        <f t="shared" si="183"/>
        <v>#DIV/0!</v>
      </c>
      <c r="CB1322"/>
      <c r="CC1322"/>
      <c r="CD1322"/>
      <c r="CE1322" s="83"/>
      <c r="CF1322"/>
      <c r="CG1322"/>
      <c r="CH1322"/>
      <c r="CI1322"/>
      <c r="CJ1322"/>
      <c r="CK1322"/>
      <c r="CL1322"/>
      <c r="CM1322"/>
      <c r="CN1322"/>
      <c r="CO1322"/>
      <c r="CP1322"/>
    </row>
    <row r="1323" spans="1:94" ht="22.5" customHeight="1">
      <c r="A1323" s="22">
        <v>44280</v>
      </c>
      <c r="B1323" s="9" t="str">
        <f>TEXT(Table1[[#This Row],[Date]],"dddd")</f>
        <v>الخميس</v>
      </c>
      <c r="C1323" s="9">
        <f>WEEKNUM(Table1[[#This Row],[Date]],16)</f>
        <v>13</v>
      </c>
      <c r="D1323" s="9" t="str">
        <f>TEXT(Table1[[#This Row],[Date]],"mmmm")</f>
        <v>مارس</v>
      </c>
      <c r="E1323" s="9" t="str">
        <f>TEXT(Table1[[#This Row],[Date]],"yyyy")</f>
        <v>2021</v>
      </c>
      <c r="F1323" s="9" t="s">
        <v>9</v>
      </c>
      <c r="G1323" s="9">
        <v>1430</v>
      </c>
      <c r="H1323" s="9" t="s">
        <v>305</v>
      </c>
      <c r="I1323" s="9" t="s">
        <v>91</v>
      </c>
      <c r="J1323" s="9">
        <f>IFERROR(VLOOKUP(Table1[[#This Row],[FoamType]],$CB$1:$CC$25,2,FALSE),0)</f>
        <v>1</v>
      </c>
      <c r="K1323" s="9">
        <v>100</v>
      </c>
      <c r="L1323" s="9">
        <v>50</v>
      </c>
      <c r="M1323" s="9">
        <v>2</v>
      </c>
      <c r="N1323" s="9"/>
      <c r="O1323" s="9"/>
      <c r="P1323" s="9"/>
      <c r="Q1323" s="9">
        <v>10</v>
      </c>
      <c r="R1323" s="9">
        <v>50</v>
      </c>
      <c r="S1323" s="9">
        <v>2.2000000000000002</v>
      </c>
      <c r="T1323" s="9">
        <v>0.6</v>
      </c>
      <c r="U1323" s="9">
        <v>0.5</v>
      </c>
      <c r="V1323" s="9"/>
      <c r="W1323" s="9"/>
      <c r="X1323" s="9">
        <f>IFERROR(   Table1[[#This Row],[البلوكات /م3]]+Table1[[#This Row],[البواقى
 المنصرفه
/م3]]-Table1[[#This Row],[البواقى
/م3]],0)</f>
        <v>0</v>
      </c>
      <c r="Y1323" s="9">
        <f t="shared" si="177"/>
        <v>0</v>
      </c>
      <c r="Z1323" s="9">
        <v>0</v>
      </c>
      <c r="AA1323" s="9"/>
      <c r="AB1323" s="9"/>
      <c r="AC1323" s="9">
        <v>0</v>
      </c>
      <c r="AD1323" s="9">
        <f t="shared" si="181"/>
        <v>-0.5</v>
      </c>
      <c r="AE1323" s="14" t="e">
        <f t="shared" si="182"/>
        <v>#DIV/0!</v>
      </c>
      <c r="AF1323" s="9">
        <v>9.0299999999999994</v>
      </c>
      <c r="AG1323" s="9">
        <f>IFERROR((Table1[[#This Row],[عدد
البلوكات]]*0.12),"")</f>
        <v>0</v>
      </c>
      <c r="AH1323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</v>
      </c>
      <c r="AI1323" s="9">
        <v>67</v>
      </c>
      <c r="AJ1323" s="9">
        <f>IFERROR(Table1[[#This Row],[Plan Hour]]/Table1[[#This Row],[ساعات
العمل
الفعلية]],0)</f>
        <v>7.462686567164179E-3</v>
      </c>
      <c r="AK1323" s="9">
        <f>IFERROR((Table1[[#This Row],[الكمية 
الفعلية
/م3]]-Table1[[#This Row],[الكمية 
المنتجة
/م3
 ]]),"")</f>
        <v>9.9999999999999978E-2</v>
      </c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 t="e">
        <f t="shared" si="178"/>
        <v>#DIV/0!</v>
      </c>
      <c r="BC1323" s="9"/>
      <c r="BD1323" s="9" t="e">
        <f t="shared" si="180"/>
        <v>#DIV/0!</v>
      </c>
      <c r="BE1323" s="9"/>
      <c r="BF1323" s="9">
        <f t="shared" si="179"/>
        <v>0</v>
      </c>
      <c r="BG1323" s="9" t="e">
        <f t="shared" si="183"/>
        <v>#DIV/0!</v>
      </c>
      <c r="CB1323"/>
      <c r="CC1323"/>
      <c r="CD1323"/>
      <c r="CE1323" s="83"/>
      <c r="CF1323"/>
      <c r="CG1323"/>
      <c r="CH1323"/>
      <c r="CI1323"/>
      <c r="CJ1323"/>
      <c r="CK1323"/>
      <c r="CL1323"/>
      <c r="CM1323"/>
      <c r="CN1323"/>
      <c r="CO1323"/>
      <c r="CP1323"/>
    </row>
    <row r="1324" spans="1:94" ht="22.5" customHeight="1">
      <c r="A1324" s="22">
        <v>44280</v>
      </c>
      <c r="B1324" s="3" t="str">
        <f>TEXT(Table1[[#This Row],[Date]],"dddd")</f>
        <v>الخميس</v>
      </c>
      <c r="C1324" s="3">
        <f>WEEKNUM(Table1[[#This Row],[Date]],16)</f>
        <v>13</v>
      </c>
      <c r="D1324" s="3" t="str">
        <f>TEXT(Table1[[#This Row],[Date]],"mmmm")</f>
        <v>مارس</v>
      </c>
      <c r="E1324" s="3" t="str">
        <f>TEXT(Table1[[#This Row],[Date]],"yyyy")</f>
        <v>2021</v>
      </c>
      <c r="F1324" s="3" t="s">
        <v>9</v>
      </c>
      <c r="G1324" s="3">
        <v>1446</v>
      </c>
      <c r="I1324" s="3" t="s">
        <v>91</v>
      </c>
      <c r="J1324" s="3">
        <f>IFERROR(VLOOKUP(Table1[[#This Row],[FoamType]],$CB$1:$CC$25,2,FALSE),0)</f>
        <v>1</v>
      </c>
      <c r="K1324" s="3">
        <v>150</v>
      </c>
      <c r="L1324" s="3">
        <v>50</v>
      </c>
      <c r="M1324" s="3">
        <v>2</v>
      </c>
      <c r="Q1324" s="15">
        <v>20</v>
      </c>
      <c r="R1324" s="3">
        <v>4</v>
      </c>
      <c r="S1324" s="3">
        <v>2.1</v>
      </c>
      <c r="T1324" s="3">
        <f t="shared" si="184"/>
        <v>6.3E-2</v>
      </c>
      <c r="U1324" s="4">
        <f t="shared" si="185"/>
        <v>0.06</v>
      </c>
      <c r="X1324" s="4">
        <f>IFERROR(   Table1[[#This Row],[البلوكات /م3]]+Table1[[#This Row],[البواقى
 المنصرفه
/م3]]-Table1[[#This Row],[البواقى
/م3]],0)</f>
        <v>0</v>
      </c>
      <c r="Y1324" s="21">
        <f t="shared" si="177"/>
        <v>0</v>
      </c>
      <c r="AB1324" s="15"/>
      <c r="AD1324" s="20">
        <f t="shared" si="181"/>
        <v>-0.06</v>
      </c>
      <c r="AE1324" s="29" t="e">
        <f t="shared" si="182"/>
        <v>#DIV/0!</v>
      </c>
      <c r="AG1324" s="5">
        <f>IFERROR((Table1[[#This Row],[عدد
البلوكات]]*0.12),"")</f>
        <v>0</v>
      </c>
      <c r="AH132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0.06</v>
      </c>
      <c r="AJ1324" s="59">
        <f>IFERROR(Table1[[#This Row],[Plan Hour]]/Table1[[#This Row],[ساعات
العمل
الفعلية]],0)</f>
        <v>0</v>
      </c>
      <c r="AK1324" s="1">
        <f>IFERROR((Table1[[#This Row],[الكمية 
الفعلية
/م3]]-Table1[[#This Row],[الكمية 
المنتجة
/م3
 ]]),"")</f>
        <v>3.0000000000000027E-3</v>
      </c>
      <c r="AU1324" s="18"/>
      <c r="AV1324" s="18"/>
      <c r="AW1324" s="1"/>
      <c r="AX1324" s="1"/>
      <c r="AY1324" s="1"/>
      <c r="AZ1324" s="1"/>
      <c r="BA1324" s="1"/>
      <c r="BB1324" s="1" t="e">
        <f t="shared" si="178"/>
        <v>#DIV/0!</v>
      </c>
      <c r="BC1324" s="1"/>
      <c r="BD1324" s="1" t="e">
        <f t="shared" si="180"/>
        <v>#DIV/0!</v>
      </c>
      <c r="BE1324" s="1"/>
      <c r="BF1324" s="33">
        <f t="shared" si="179"/>
        <v>0</v>
      </c>
      <c r="BG1324" s="11" t="e">
        <f t="shared" si="183"/>
        <v>#DIV/0!</v>
      </c>
      <c r="CB1324"/>
      <c r="CC1324"/>
      <c r="CD1324"/>
      <c r="CE1324" s="83"/>
      <c r="CF1324"/>
      <c r="CG1324"/>
      <c r="CH1324"/>
      <c r="CI1324"/>
      <c r="CJ1324"/>
      <c r="CK1324"/>
      <c r="CL1324"/>
      <c r="CM1324"/>
      <c r="CN1324"/>
      <c r="CO1324"/>
      <c r="CP1324"/>
    </row>
    <row r="1325" spans="1:94" ht="22.5" customHeight="1">
      <c r="A1325" s="22">
        <v>44280</v>
      </c>
      <c r="B1325" s="3" t="str">
        <f>TEXT(Table1[[#This Row],[Date]],"dddd")</f>
        <v>الخميس</v>
      </c>
      <c r="C1325" s="3">
        <f>WEEKNUM(Table1[[#This Row],[Date]],16)</f>
        <v>13</v>
      </c>
      <c r="D1325" s="3" t="str">
        <f>TEXT(Table1[[#This Row],[Date]],"mmmm")</f>
        <v>مارس</v>
      </c>
      <c r="E1325" s="3" t="str">
        <f>TEXT(Table1[[#This Row],[Date]],"yyyy")</f>
        <v>2021</v>
      </c>
      <c r="F1325" s="3" t="s">
        <v>9</v>
      </c>
      <c r="G1325" s="3">
        <v>3</v>
      </c>
      <c r="I1325" s="3" t="s">
        <v>91</v>
      </c>
      <c r="J1325" s="3">
        <f>IFERROR(VLOOKUP(Table1[[#This Row],[FoamType]],$CB$1:$CC$25,2,FALSE),0)</f>
        <v>1</v>
      </c>
      <c r="K1325" s="3">
        <v>200</v>
      </c>
      <c r="L1325" s="3">
        <v>15</v>
      </c>
      <c r="M1325" s="3">
        <v>2</v>
      </c>
      <c r="Q1325" s="15">
        <v>30</v>
      </c>
      <c r="R1325" s="3">
        <v>588</v>
      </c>
      <c r="S1325" s="3">
        <v>2.1</v>
      </c>
      <c r="T1325" s="3">
        <f t="shared" si="184"/>
        <v>3.7044000000000001</v>
      </c>
      <c r="U1325" s="4">
        <f t="shared" si="185"/>
        <v>3.528</v>
      </c>
      <c r="X1325" s="4">
        <f>IFERROR(   Table1[[#This Row],[البلوكات /م3]]+Table1[[#This Row],[البواقى
 المنصرفه
/م3]]-Table1[[#This Row],[البواقى
/م3]],0)</f>
        <v>4</v>
      </c>
      <c r="Y1325" s="21">
        <f t="shared" si="177"/>
        <v>0</v>
      </c>
      <c r="AA1325" s="12">
        <v>4</v>
      </c>
      <c r="AB1325" s="15">
        <v>30</v>
      </c>
      <c r="AC1325" s="20">
        <v>0</v>
      </c>
      <c r="AD1325" s="20">
        <f t="shared" si="181"/>
        <v>0.47199999999999998</v>
      </c>
      <c r="AE1325" s="29">
        <f t="shared" si="182"/>
        <v>0.11799999999999999</v>
      </c>
      <c r="AG1325" s="5">
        <f>IFERROR((Table1[[#This Row],[عدد
البلوكات]]*0.12),"")</f>
        <v>0</v>
      </c>
      <c r="AH132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3.528</v>
      </c>
      <c r="AJ1325" s="59">
        <f>IFERROR(Table1[[#This Row],[Plan Hour]]/Table1[[#This Row],[ساعات
العمل
الفعلية]],0)</f>
        <v>0</v>
      </c>
      <c r="AK1325" s="1">
        <f>IFERROR((Table1[[#This Row],[الكمية 
الفعلية
/م3]]-Table1[[#This Row],[الكمية 
المنتجة
/م3
 ]]),"")</f>
        <v>0.17640000000000011</v>
      </c>
      <c r="AU1325" s="18"/>
      <c r="AV1325" s="18"/>
      <c r="AW1325" s="1"/>
      <c r="AX1325" s="1"/>
      <c r="AY1325" s="1"/>
      <c r="AZ1325" s="1"/>
      <c r="BA1325" s="1"/>
      <c r="BB1325" s="1" t="e">
        <f t="shared" si="178"/>
        <v>#DIV/0!</v>
      </c>
      <c r="BC1325" s="1"/>
      <c r="BD1325" s="1" t="e">
        <f t="shared" si="180"/>
        <v>#DIV/0!</v>
      </c>
      <c r="BE1325" s="1"/>
      <c r="BF1325" s="33">
        <f t="shared" si="179"/>
        <v>0</v>
      </c>
      <c r="BG1325" s="11" t="e">
        <f t="shared" si="183"/>
        <v>#DIV/0!</v>
      </c>
      <c r="CB1325"/>
      <c r="CC1325"/>
      <c r="CD1325"/>
      <c r="CE1325" s="83"/>
      <c r="CF1325"/>
      <c r="CG1325"/>
      <c r="CH1325"/>
      <c r="CI1325"/>
      <c r="CJ1325"/>
      <c r="CK1325"/>
      <c r="CL1325"/>
      <c r="CM1325"/>
      <c r="CN1325"/>
      <c r="CO1325"/>
      <c r="CP1325"/>
    </row>
    <row r="1326" spans="1:94" ht="22.5" customHeight="1">
      <c r="A1326" s="22">
        <v>44280</v>
      </c>
      <c r="B1326" s="3" t="str">
        <f>TEXT(Table1[[#This Row],[Date]],"dddd")</f>
        <v>الخميس</v>
      </c>
      <c r="C1326" s="3">
        <f>WEEKNUM(Table1[[#This Row],[Date]],16)</f>
        <v>13</v>
      </c>
      <c r="D1326" s="3" t="str">
        <f>TEXT(Table1[[#This Row],[Date]],"mmmm")</f>
        <v>مارس</v>
      </c>
      <c r="E1326" s="3" t="str">
        <f>TEXT(Table1[[#This Row],[Date]],"yyyy")</f>
        <v>2021</v>
      </c>
      <c r="F1326" s="3" t="s">
        <v>9</v>
      </c>
      <c r="G1326" s="3">
        <v>1323</v>
      </c>
      <c r="H1326" s="5" t="s">
        <v>25</v>
      </c>
      <c r="I1326" s="3" t="s">
        <v>96</v>
      </c>
      <c r="J1326" s="3">
        <f>IFERROR(VLOOKUP(Table1[[#This Row],[FoamType]],$CB$1:$CC$25,2,FALSE),0)</f>
        <v>200</v>
      </c>
      <c r="K1326" s="3">
        <v>116</v>
      </c>
      <c r="L1326" s="3">
        <v>10</v>
      </c>
      <c r="M1326" s="3">
        <v>4</v>
      </c>
      <c r="Q1326" s="15">
        <v>20</v>
      </c>
      <c r="R1326" s="3">
        <v>1350</v>
      </c>
      <c r="S1326" s="3">
        <v>4.0999999999999996</v>
      </c>
      <c r="T1326" s="3">
        <f t="shared" si="184"/>
        <v>6.4205999999999994</v>
      </c>
      <c r="U1326" s="4">
        <f t="shared" si="185"/>
        <v>6.2640000000000002</v>
      </c>
      <c r="X1326" s="4">
        <f>IFERROR(   Table1[[#This Row],[البلوكات /م3]]+Table1[[#This Row],[البواقى
 المنصرفه
/م3]]-Table1[[#This Row],[البواقى
/م3]],0)</f>
        <v>7.07</v>
      </c>
      <c r="Y1326" s="21">
        <f t="shared" si="177"/>
        <v>0</v>
      </c>
      <c r="AA1326" s="12">
        <v>7.07</v>
      </c>
      <c r="AB1326" s="15">
        <v>20</v>
      </c>
      <c r="AC1326" s="20">
        <v>0</v>
      </c>
      <c r="AD1326" s="20">
        <f t="shared" si="181"/>
        <v>0.80600000000000005</v>
      </c>
      <c r="AE1326" s="29">
        <f t="shared" si="182"/>
        <v>0.11400282885431401</v>
      </c>
      <c r="AG1326" s="5">
        <f>IFERROR((Table1[[#This Row],[عدد
البلوكات]]*0.12),"")</f>
        <v>0</v>
      </c>
      <c r="AH132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6.75</v>
      </c>
      <c r="AJ1326" s="59">
        <f>IFERROR(Table1[[#This Row],[Plan Hour]]/Table1[[#This Row],[ساعات
العمل
الفعلية]],0)</f>
        <v>0</v>
      </c>
      <c r="AK1326" s="1">
        <f>IFERROR((Table1[[#This Row],[الكمية 
الفعلية
/م3]]-Table1[[#This Row],[الكمية 
المنتجة
/م3
 ]]),"")</f>
        <v>0.15659999999999918</v>
      </c>
      <c r="AU1326" s="18"/>
      <c r="AV1326" s="18"/>
      <c r="AW1326" s="1"/>
      <c r="AX1326" s="1"/>
      <c r="AY1326" s="1"/>
      <c r="AZ1326" s="1"/>
      <c r="BA1326" s="1"/>
      <c r="BB1326" s="1" t="e">
        <f t="shared" si="178"/>
        <v>#DIV/0!</v>
      </c>
      <c r="BC1326" s="1"/>
      <c r="BD1326" s="1" t="e">
        <f t="shared" si="180"/>
        <v>#DIV/0!</v>
      </c>
      <c r="BE1326" s="1"/>
      <c r="BF1326" s="33">
        <f t="shared" si="179"/>
        <v>0</v>
      </c>
      <c r="BG1326" s="11" t="e">
        <f t="shared" si="183"/>
        <v>#DIV/0!</v>
      </c>
      <c r="CB1326"/>
      <c r="CC1326"/>
      <c r="CD1326"/>
      <c r="CE1326" s="83"/>
      <c r="CF1326"/>
      <c r="CG1326"/>
      <c r="CH1326"/>
      <c r="CI1326"/>
      <c r="CJ1326"/>
      <c r="CK1326"/>
      <c r="CL1326"/>
      <c r="CM1326"/>
      <c r="CN1326"/>
      <c r="CO1326"/>
      <c r="CP1326"/>
    </row>
    <row r="1327" spans="1:94" ht="22.5" customHeight="1">
      <c r="A1327" s="22">
        <v>44280</v>
      </c>
      <c r="B1327" s="3" t="str">
        <f>TEXT(Table1[[#This Row],[Date]],"dddd")</f>
        <v>الخميس</v>
      </c>
      <c r="C1327" s="3">
        <f>WEEKNUM(Table1[[#This Row],[Date]],16)</f>
        <v>13</v>
      </c>
      <c r="D1327" s="3" t="str">
        <f>TEXT(Table1[[#This Row],[Date]],"mmmm")</f>
        <v>مارس</v>
      </c>
      <c r="E1327" s="3" t="str">
        <f>TEXT(Table1[[#This Row],[Date]],"yyyy")</f>
        <v>2021</v>
      </c>
      <c r="F1327" s="3" t="s">
        <v>9</v>
      </c>
      <c r="G1327" s="3">
        <v>9732</v>
      </c>
      <c r="H1327" s="5" t="s">
        <v>215</v>
      </c>
      <c r="I1327" s="3" t="s">
        <v>255</v>
      </c>
      <c r="J1327" s="3">
        <f>IFERROR(VLOOKUP(Table1[[#This Row],[FoamType]],$CB$1:$CC$25,2,FALSE),0)</f>
        <v>3.6</v>
      </c>
      <c r="K1327" s="3">
        <v>60</v>
      </c>
      <c r="L1327" s="3">
        <v>60</v>
      </c>
      <c r="M1327" s="3">
        <v>89</v>
      </c>
      <c r="Q1327" s="15">
        <v>20</v>
      </c>
      <c r="R1327" s="3">
        <v>197</v>
      </c>
      <c r="S1327" s="3">
        <v>89</v>
      </c>
      <c r="T1327" s="3">
        <f t="shared" si="184"/>
        <v>63.1188</v>
      </c>
      <c r="U1327" s="4">
        <f t="shared" si="185"/>
        <v>63.1188</v>
      </c>
      <c r="W1327" s="4">
        <v>20</v>
      </c>
      <c r="X1327" s="4">
        <f>IFERROR(   Table1[[#This Row],[البلوكات /م3]]+Table1[[#This Row],[البواقى
 المنصرفه
/م3]]-Table1[[#This Row],[البواقى
/م3]],0)</f>
        <v>64.459999999999994</v>
      </c>
      <c r="Y1327" s="21">
        <f t="shared" si="177"/>
        <v>73.2</v>
      </c>
      <c r="Z1327" s="3">
        <v>10</v>
      </c>
      <c r="AA1327" s="12">
        <v>4.88</v>
      </c>
      <c r="AB1327" s="15">
        <v>20</v>
      </c>
      <c r="AC1327" s="20">
        <v>13.62</v>
      </c>
      <c r="AD1327" s="20">
        <f t="shared" si="181"/>
        <v>1.3412000000000006</v>
      </c>
      <c r="AE1327" s="29">
        <f t="shared" si="182"/>
        <v>1.7177254098360663E-2</v>
      </c>
      <c r="AG1327" s="5">
        <f>IFERROR((Table1[[#This Row],[عدد
البلوكات]]*0.12),"")</f>
        <v>1.2</v>
      </c>
      <c r="AH132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17.533000000000001</v>
      </c>
      <c r="AJ1327" s="59">
        <f>IFERROR(Table1[[#This Row],[Plan Hour]]/Table1[[#This Row],[ساعات
العمل
الفعلية]],0)</f>
        <v>0</v>
      </c>
      <c r="AK1327" s="1">
        <f>IFERROR((Table1[[#This Row],[الكمية 
الفعلية
/م3]]-Table1[[#This Row],[الكمية 
المنتجة
/م3
 ]]),"")</f>
        <v>0</v>
      </c>
      <c r="AU1327" s="18"/>
      <c r="AV1327" s="18"/>
      <c r="AW1327" s="1"/>
      <c r="AX1327" s="1"/>
      <c r="AY1327" s="1"/>
      <c r="AZ1327" s="1"/>
      <c r="BA1327" s="1"/>
      <c r="BB1327" s="1" t="e">
        <f t="shared" si="178"/>
        <v>#DIV/0!</v>
      </c>
      <c r="BC1327" s="1"/>
      <c r="BD1327" s="1" t="e">
        <f t="shared" si="180"/>
        <v>#DIV/0!</v>
      </c>
      <c r="BE1327" s="1"/>
      <c r="BF1327" s="33">
        <f t="shared" si="179"/>
        <v>0</v>
      </c>
      <c r="BG1327" s="11" t="e">
        <f t="shared" si="183"/>
        <v>#DIV/0!</v>
      </c>
      <c r="CB1327"/>
      <c r="CC1327"/>
      <c r="CD1327"/>
      <c r="CE1327" s="83"/>
      <c r="CF1327"/>
      <c r="CG1327"/>
      <c r="CH1327"/>
      <c r="CI1327"/>
      <c r="CJ1327"/>
      <c r="CK1327"/>
      <c r="CL1327"/>
      <c r="CM1327"/>
      <c r="CN1327"/>
      <c r="CO1327"/>
      <c r="CP1327"/>
    </row>
    <row r="1328" spans="1:94" ht="22.5" customHeight="1">
      <c r="A1328" s="22">
        <v>44280</v>
      </c>
      <c r="B1328" s="3" t="str">
        <f>TEXT(Table1[[#This Row],[Date]],"dddd")</f>
        <v>الخميس</v>
      </c>
      <c r="C1328" s="3">
        <f>WEEKNUM(Table1[[#This Row],[Date]],16)</f>
        <v>13</v>
      </c>
      <c r="D1328" s="3" t="str">
        <f>TEXT(Table1[[#This Row],[Date]],"mmmm")</f>
        <v>مارس</v>
      </c>
      <c r="E1328" s="3" t="str">
        <f>TEXT(Table1[[#This Row],[Date]],"yyyy")</f>
        <v>2021</v>
      </c>
      <c r="F1328" s="3" t="s">
        <v>9</v>
      </c>
      <c r="G1328" s="3">
        <v>1363</v>
      </c>
      <c r="I1328" s="3" t="s">
        <v>92</v>
      </c>
      <c r="J1328" s="3">
        <f>IFERROR(VLOOKUP(Table1[[#This Row],[FoamType]],$CB$1:$CC$25,2,FALSE),0)</f>
        <v>0.6</v>
      </c>
      <c r="K1328" s="3">
        <v>25</v>
      </c>
      <c r="L1328" s="3">
        <v>7.5</v>
      </c>
      <c r="M1328" s="3">
        <v>0.5</v>
      </c>
      <c r="Q1328" s="15">
        <v>12</v>
      </c>
      <c r="R1328" s="3">
        <v>31850</v>
      </c>
      <c r="S1328" s="3">
        <v>0.6</v>
      </c>
      <c r="T1328" s="3">
        <f t="shared" si="184"/>
        <v>3.5831249999999999</v>
      </c>
      <c r="U1328" s="4">
        <f t="shared" si="185"/>
        <v>2.9859374999999999</v>
      </c>
      <c r="X1328" s="4">
        <f>IFERROR(   Table1[[#This Row],[البلوكات /م3]]+Table1[[#This Row],[البواقى
 المنصرفه
/م3]]-Table1[[#This Row],[البواقى
/م3]],0)</f>
        <v>8.06</v>
      </c>
      <c r="Y1328" s="21">
        <f t="shared" si="177"/>
        <v>0</v>
      </c>
      <c r="AA1328" s="12">
        <v>8.06</v>
      </c>
      <c r="AB1328" s="15">
        <v>12</v>
      </c>
      <c r="AC1328" s="20">
        <v>0</v>
      </c>
      <c r="AD1328" s="20">
        <f t="shared" si="181"/>
        <v>5.0740625000000001</v>
      </c>
      <c r="AE1328" s="29">
        <f t="shared" si="182"/>
        <v>0.62953629032258063</v>
      </c>
      <c r="AG1328" s="5">
        <f>IFERROR((Table1[[#This Row],[عدد
البلوكات]]*0.12),"")</f>
        <v>0</v>
      </c>
      <c r="AH132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4.9765625</v>
      </c>
      <c r="AJ1328" s="59">
        <f>IFERROR(Table1[[#This Row],[Plan Hour]]/Table1[[#This Row],[ساعات
العمل
الفعلية]],0)</f>
        <v>0</v>
      </c>
      <c r="AK1328" s="1">
        <f>IFERROR((Table1[[#This Row],[الكمية 
الفعلية
/م3]]-Table1[[#This Row],[الكمية 
المنتجة
/م3
 ]]),"")</f>
        <v>0.59718749999999998</v>
      </c>
      <c r="AU1328" s="18"/>
      <c r="AV1328" s="18"/>
      <c r="AW1328" s="1"/>
      <c r="AX1328" s="1"/>
      <c r="AY1328" s="1"/>
      <c r="AZ1328" s="1"/>
      <c r="BA1328" s="1"/>
      <c r="BB1328" s="1" t="e">
        <f t="shared" si="178"/>
        <v>#DIV/0!</v>
      </c>
      <c r="BC1328" s="1"/>
      <c r="BD1328" s="1" t="e">
        <f t="shared" si="180"/>
        <v>#DIV/0!</v>
      </c>
      <c r="BE1328" s="1"/>
      <c r="BF1328" s="33">
        <f t="shared" si="179"/>
        <v>0</v>
      </c>
      <c r="BG1328" s="11" t="e">
        <f t="shared" si="183"/>
        <v>#DIV/0!</v>
      </c>
      <c r="CB1328"/>
      <c r="CC1328"/>
      <c r="CD1328"/>
      <c r="CE1328" s="83"/>
      <c r="CF1328"/>
      <c r="CG1328"/>
      <c r="CH1328"/>
      <c r="CI1328"/>
      <c r="CJ1328"/>
      <c r="CK1328"/>
      <c r="CL1328"/>
      <c r="CM1328"/>
      <c r="CN1328"/>
      <c r="CO1328"/>
      <c r="CP1328"/>
    </row>
    <row r="1329" spans="1:94" ht="22.5" customHeight="1">
      <c r="A1329" s="22">
        <v>44280</v>
      </c>
      <c r="B1329" s="3" t="str">
        <f>TEXT(Table1[[#This Row],[Date]],"dddd")</f>
        <v>الخميس</v>
      </c>
      <c r="C1329" s="3">
        <f>WEEKNUM(Table1[[#This Row],[Date]],16)</f>
        <v>13</v>
      </c>
      <c r="D1329" s="3" t="str">
        <f>TEXT(Table1[[#This Row],[Date]],"mmmm")</f>
        <v>مارس</v>
      </c>
      <c r="E1329" s="3" t="str">
        <f>TEXT(Table1[[#This Row],[Date]],"yyyy")</f>
        <v>2021</v>
      </c>
      <c r="F1329" s="3" t="s">
        <v>9</v>
      </c>
      <c r="G1329" s="3">
        <v>1356</v>
      </c>
      <c r="H1329" s="5" t="s">
        <v>29</v>
      </c>
      <c r="I1329" s="3" t="s">
        <v>92</v>
      </c>
      <c r="J1329" s="3">
        <f>IFERROR(VLOOKUP(Table1[[#This Row],[FoamType]],$CB$1:$CC$25,2,FALSE),0)</f>
        <v>0.6</v>
      </c>
      <c r="K1329" s="3">
        <v>65</v>
      </c>
      <c r="L1329" s="3">
        <v>56</v>
      </c>
      <c r="M1329" s="3">
        <v>4</v>
      </c>
      <c r="Q1329" s="15">
        <v>15</v>
      </c>
      <c r="R1329" s="3">
        <v>1100</v>
      </c>
      <c r="S1329" s="3">
        <v>4.0999999999999996</v>
      </c>
      <c r="T1329" s="3">
        <f t="shared" si="184"/>
        <v>16.416399999999999</v>
      </c>
      <c r="U1329" s="4">
        <f t="shared" si="185"/>
        <v>16.015999999999998</v>
      </c>
      <c r="W1329" s="4">
        <v>15</v>
      </c>
      <c r="X1329" s="4">
        <f>IFERROR(   Table1[[#This Row],[البلوكات /م3]]+Table1[[#This Row],[البواقى
 المنصرفه
/م3]]-Table1[[#This Row],[البواقى
/م3]],0)</f>
        <v>22.560000000000002</v>
      </c>
      <c r="Y1329" s="21">
        <f t="shared" si="177"/>
        <v>21.96</v>
      </c>
      <c r="Z1329" s="3">
        <v>3</v>
      </c>
      <c r="AA1329" s="12">
        <v>0.6</v>
      </c>
      <c r="AB1329" s="15">
        <v>15</v>
      </c>
      <c r="AC1329" s="20">
        <v>0</v>
      </c>
      <c r="AD1329" s="20">
        <f t="shared" si="181"/>
        <v>6.544000000000004</v>
      </c>
      <c r="AE1329" s="29">
        <f t="shared" si="182"/>
        <v>0.29007092198581574</v>
      </c>
      <c r="AG1329" s="5">
        <f>IFERROR((Table1[[#This Row],[عدد
البلوكات]]*0.12),"")</f>
        <v>0.36</v>
      </c>
      <c r="AH132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26.693333333333332</v>
      </c>
      <c r="AJ1329" s="59">
        <f>IFERROR(Table1[[#This Row],[Plan Hour]]/Table1[[#This Row],[ساعات
العمل
الفعلية]],0)</f>
        <v>0</v>
      </c>
      <c r="AK1329" s="1">
        <f>IFERROR((Table1[[#This Row],[الكمية 
الفعلية
/م3]]-Table1[[#This Row],[الكمية 
المنتجة
/م3
 ]]),"")</f>
        <v>0.4004000000000012</v>
      </c>
      <c r="AU1329" s="18"/>
      <c r="AV1329" s="18"/>
      <c r="AW1329" s="1"/>
      <c r="AX1329" s="1"/>
      <c r="AY1329" s="1"/>
      <c r="AZ1329" s="1"/>
      <c r="BA1329" s="1"/>
      <c r="BB1329" s="1" t="e">
        <f t="shared" si="178"/>
        <v>#DIV/0!</v>
      </c>
      <c r="BC1329" s="1"/>
      <c r="BD1329" s="1" t="e">
        <f t="shared" si="180"/>
        <v>#DIV/0!</v>
      </c>
      <c r="BE1329" s="1"/>
      <c r="BF1329" s="33">
        <f t="shared" si="179"/>
        <v>0</v>
      </c>
      <c r="BG1329" s="11" t="e">
        <f t="shared" si="183"/>
        <v>#DIV/0!</v>
      </c>
      <c r="CB1329"/>
      <c r="CC1329"/>
      <c r="CD1329"/>
      <c r="CE1329" s="83"/>
      <c r="CF1329"/>
      <c r="CG1329"/>
      <c r="CH1329"/>
      <c r="CI1329"/>
      <c r="CJ1329"/>
      <c r="CK1329"/>
      <c r="CL1329"/>
      <c r="CM1329"/>
      <c r="CN1329"/>
      <c r="CO1329"/>
      <c r="CP1329"/>
    </row>
    <row r="1330" spans="1:94" ht="22.5" customHeight="1">
      <c r="A1330" s="22">
        <v>44280</v>
      </c>
      <c r="B1330" s="3" t="str">
        <f>TEXT(Table1[[#This Row],[Date]],"dddd")</f>
        <v>الخميس</v>
      </c>
      <c r="C1330" s="3">
        <f>WEEKNUM(Table1[[#This Row],[Date]],16)</f>
        <v>13</v>
      </c>
      <c r="D1330" s="3" t="str">
        <f>TEXT(Table1[[#This Row],[Date]],"mmmm")</f>
        <v>مارس</v>
      </c>
      <c r="E1330" s="3" t="str">
        <f>TEXT(Table1[[#This Row],[Date]],"yyyy")</f>
        <v>2021</v>
      </c>
      <c r="F1330" s="3" t="s">
        <v>9</v>
      </c>
      <c r="G1330" s="3">
        <v>1356</v>
      </c>
      <c r="H1330" s="5" t="s">
        <v>29</v>
      </c>
      <c r="I1330" s="3" t="s">
        <v>92</v>
      </c>
      <c r="J1330" s="3">
        <f>IFERROR(VLOOKUP(Table1[[#This Row],[FoamType]],$CB$1:$CC$25,2,FALSE),0)</f>
        <v>0.6</v>
      </c>
      <c r="K1330" s="3">
        <v>80</v>
      </c>
      <c r="L1330" s="3">
        <v>60.5</v>
      </c>
      <c r="M1330" s="3">
        <v>1.5</v>
      </c>
      <c r="Q1330" s="15">
        <v>15</v>
      </c>
      <c r="R1330" s="3">
        <v>650</v>
      </c>
      <c r="S1330" s="3">
        <v>1.6</v>
      </c>
      <c r="T1330" s="3">
        <f t="shared" si="184"/>
        <v>5.0335999999999999</v>
      </c>
      <c r="U1330" s="4">
        <f t="shared" si="185"/>
        <v>4.7190000000000003</v>
      </c>
      <c r="X1330" s="4">
        <f>IFERROR(   Table1[[#This Row],[البلوكات /م3]]+Table1[[#This Row],[البواقى
 المنصرفه
/م3]]-Table1[[#This Row],[البواقى
/م3]],0)</f>
        <v>0</v>
      </c>
      <c r="Y1330" s="21">
        <f t="shared" si="177"/>
        <v>0</v>
      </c>
      <c r="AB1330" s="15"/>
      <c r="AD1330" s="20">
        <f t="shared" si="181"/>
        <v>-4.7190000000000003</v>
      </c>
      <c r="AE1330" s="29" t="e">
        <f t="shared" si="182"/>
        <v>#DIV/0!</v>
      </c>
      <c r="AG1330" s="5">
        <f>IFERROR((Table1[[#This Row],[عدد
البلوكات]]*0.12),"")</f>
        <v>0</v>
      </c>
      <c r="AH133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7.8650000000000011</v>
      </c>
      <c r="AJ1330" s="59">
        <f>IFERROR(Table1[[#This Row],[Plan Hour]]/Table1[[#This Row],[ساعات
العمل
الفعلية]],0)</f>
        <v>0</v>
      </c>
      <c r="AK1330" s="1">
        <f>IFERROR((Table1[[#This Row],[الكمية 
الفعلية
/م3]]-Table1[[#This Row],[الكمية 
المنتجة
/م3
 ]]),"")</f>
        <v>0.31459999999999955</v>
      </c>
      <c r="AU1330" s="18"/>
      <c r="AV1330" s="18"/>
      <c r="AW1330" s="1"/>
      <c r="AX1330" s="1"/>
      <c r="AY1330" s="1"/>
      <c r="AZ1330" s="1"/>
      <c r="BA1330" s="1"/>
      <c r="BB1330" s="1" t="e">
        <f t="shared" si="178"/>
        <v>#DIV/0!</v>
      </c>
      <c r="BC1330" s="1"/>
      <c r="BD1330" s="1" t="e">
        <f t="shared" si="180"/>
        <v>#DIV/0!</v>
      </c>
      <c r="BE1330" s="1"/>
      <c r="BF1330" s="33">
        <f t="shared" si="179"/>
        <v>0</v>
      </c>
      <c r="BG1330" s="11" t="e">
        <f t="shared" si="183"/>
        <v>#DIV/0!</v>
      </c>
      <c r="CB1330"/>
      <c r="CC1330"/>
      <c r="CD1330"/>
      <c r="CE1330" s="83"/>
      <c r="CF1330"/>
      <c r="CG1330"/>
      <c r="CH1330"/>
      <c r="CI1330"/>
      <c r="CJ1330"/>
      <c r="CK1330"/>
      <c r="CL1330"/>
      <c r="CM1330"/>
      <c r="CN1330"/>
      <c r="CO1330"/>
      <c r="CP1330"/>
    </row>
    <row r="1331" spans="1:94" ht="22.5" customHeight="1">
      <c r="A1331" s="22">
        <v>44280</v>
      </c>
      <c r="B1331" s="3" t="str">
        <f>TEXT(Table1[[#This Row],[Date]],"dddd")</f>
        <v>الخميس</v>
      </c>
      <c r="C1331" s="3">
        <f>WEEKNUM(Table1[[#This Row],[Date]],16)</f>
        <v>13</v>
      </c>
      <c r="D1331" s="3" t="str">
        <f>TEXT(Table1[[#This Row],[Date]],"mmmm")</f>
        <v>مارس</v>
      </c>
      <c r="E1331" s="3" t="str">
        <f>TEXT(Table1[[#This Row],[Date]],"yyyy")</f>
        <v>2021</v>
      </c>
      <c r="F1331" s="3" t="s">
        <v>9</v>
      </c>
      <c r="G1331" s="3">
        <v>1446</v>
      </c>
      <c r="I1331" s="3" t="s">
        <v>92</v>
      </c>
      <c r="J1331" s="3">
        <f>IFERROR(VLOOKUP(Table1[[#This Row],[FoamType]],$CB$1:$CC$25,2,FALSE),0)</f>
        <v>0.6</v>
      </c>
      <c r="K1331" s="3">
        <v>50</v>
      </c>
      <c r="L1331" s="3">
        <v>50</v>
      </c>
      <c r="M1331" s="3">
        <v>2</v>
      </c>
      <c r="Q1331" s="15">
        <v>20</v>
      </c>
      <c r="R1331" s="3">
        <v>4</v>
      </c>
      <c r="S1331" s="3">
        <v>2.1</v>
      </c>
      <c r="T1331" s="3">
        <f t="shared" si="184"/>
        <v>2.1000000000000001E-2</v>
      </c>
      <c r="U1331" s="4">
        <f t="shared" si="185"/>
        <v>0.02</v>
      </c>
      <c r="X1331" s="4">
        <f>IFERROR(   Table1[[#This Row],[البلوكات /م3]]+Table1[[#This Row],[البواقى
 المنصرفه
/م3]]-Table1[[#This Row],[البواقى
/م3]],0)</f>
        <v>0</v>
      </c>
      <c r="Y1331" s="21">
        <f t="shared" si="177"/>
        <v>0</v>
      </c>
      <c r="AB1331" s="15"/>
      <c r="AD1331" s="20">
        <f t="shared" si="181"/>
        <v>-0.02</v>
      </c>
      <c r="AE1331" s="29" t="e">
        <f t="shared" si="182"/>
        <v>#DIV/0!</v>
      </c>
      <c r="AG1331" s="5">
        <f>IFERROR((Table1[[#This Row],[عدد
البلوكات]]*0.12),"")</f>
        <v>0</v>
      </c>
      <c r="AH133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3.3333333333333333E-2</v>
      </c>
      <c r="AJ1331" s="59">
        <f>IFERROR(Table1[[#This Row],[Plan Hour]]/Table1[[#This Row],[ساعات
العمل
الفعلية]],0)</f>
        <v>0</v>
      </c>
      <c r="AK1331" s="1">
        <f>IFERROR((Table1[[#This Row],[الكمية 
الفعلية
/م3]]-Table1[[#This Row],[الكمية 
المنتجة
/م3
 ]]),"")</f>
        <v>1.0000000000000009E-3</v>
      </c>
      <c r="AU1331" s="18"/>
      <c r="AV1331" s="18"/>
      <c r="AW1331" s="1"/>
      <c r="AX1331" s="1"/>
      <c r="AY1331" s="1"/>
      <c r="AZ1331" s="1"/>
      <c r="BA1331" s="1"/>
      <c r="BB1331" s="1" t="e">
        <f t="shared" si="178"/>
        <v>#DIV/0!</v>
      </c>
      <c r="BC1331" s="1"/>
      <c r="BD1331" s="1" t="e">
        <f t="shared" si="180"/>
        <v>#DIV/0!</v>
      </c>
      <c r="BE1331" s="1"/>
      <c r="BF1331" s="33">
        <f t="shared" si="179"/>
        <v>0</v>
      </c>
      <c r="BG1331" s="11" t="e">
        <f t="shared" si="183"/>
        <v>#DIV/0!</v>
      </c>
      <c r="CB1331"/>
      <c r="CC1331"/>
      <c r="CD1331"/>
      <c r="CE1331" s="83"/>
      <c r="CF1331"/>
      <c r="CG1331"/>
      <c r="CH1331"/>
      <c r="CI1331"/>
      <c r="CJ1331"/>
      <c r="CK1331"/>
      <c r="CL1331"/>
      <c r="CM1331"/>
      <c r="CN1331"/>
      <c r="CO1331"/>
      <c r="CP1331"/>
    </row>
    <row r="1332" spans="1:94" ht="22.5" customHeight="1">
      <c r="A1332" s="22">
        <v>44280</v>
      </c>
      <c r="B1332" s="3" t="str">
        <f>TEXT(Table1[[#This Row],[Date]],"dddd")</f>
        <v>الخميس</v>
      </c>
      <c r="C1332" s="3">
        <f>WEEKNUM(Table1[[#This Row],[Date]],16)</f>
        <v>13</v>
      </c>
      <c r="D1332" s="3" t="str">
        <f>TEXT(Table1[[#This Row],[Date]],"mmmm")</f>
        <v>مارس</v>
      </c>
      <c r="E1332" s="3" t="str">
        <f>TEXT(Table1[[#This Row],[Date]],"yyyy")</f>
        <v>2021</v>
      </c>
      <c r="F1332" s="3" t="s">
        <v>9</v>
      </c>
      <c r="G1332" s="3">
        <v>1427</v>
      </c>
      <c r="H1332" s="5" t="s">
        <v>306</v>
      </c>
      <c r="I1332" s="3" t="s">
        <v>92</v>
      </c>
      <c r="J1332" s="3">
        <f>IFERROR(VLOOKUP(Table1[[#This Row],[FoamType]],$CB$1:$CC$25,2,FALSE),0)</f>
        <v>0.6</v>
      </c>
      <c r="K1332" s="3">
        <v>25</v>
      </c>
      <c r="L1332" s="3">
        <v>25</v>
      </c>
      <c r="M1332" s="3">
        <v>1</v>
      </c>
      <c r="Q1332" s="15">
        <v>17</v>
      </c>
      <c r="R1332" s="3">
        <v>1</v>
      </c>
      <c r="S1332" s="3">
        <v>1.1000000000000001</v>
      </c>
      <c r="T1332" s="3">
        <f t="shared" si="184"/>
        <v>6.8749999999999996E-4</v>
      </c>
      <c r="U1332" s="4">
        <f t="shared" si="185"/>
        <v>6.2500000000000001E-4</v>
      </c>
      <c r="X1332" s="4">
        <f>IFERROR(   Table1[[#This Row],[البلوكات /م3]]+Table1[[#This Row],[البواقى
 المنصرفه
/م3]]-Table1[[#This Row],[البواقى
/م3]],0)</f>
        <v>0</v>
      </c>
      <c r="Y1332" s="21">
        <f t="shared" ref="Y1332:Y1396" si="186">Z1332*7.32</f>
        <v>0</v>
      </c>
      <c r="AB1332" s="15"/>
      <c r="AD1332" s="20">
        <f t="shared" si="181"/>
        <v>-6.2500000000000001E-4</v>
      </c>
      <c r="AE1332" s="29" t="e">
        <f t="shared" si="182"/>
        <v>#DIV/0!</v>
      </c>
      <c r="AG1332" s="5">
        <f>IFERROR((Table1[[#This Row],[عدد
البلوكات]]*0.12),"")</f>
        <v>0</v>
      </c>
      <c r="AH133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1.0416666666666667E-3</v>
      </c>
      <c r="AJ1332" s="59">
        <f>IFERROR(Table1[[#This Row],[Plan Hour]]/Table1[[#This Row],[ساعات
العمل
الفعلية]],0)</f>
        <v>0</v>
      </c>
      <c r="AK1332" s="1">
        <f>IFERROR((Table1[[#This Row],[الكمية 
الفعلية
/م3]]-Table1[[#This Row],[الكمية 
المنتجة
/م3
 ]]),"")</f>
        <v>6.2499999999999947E-5</v>
      </c>
      <c r="AU1332" s="18"/>
      <c r="AV1332" s="18"/>
      <c r="AW1332" s="1"/>
      <c r="AX1332" s="1"/>
      <c r="AY1332" s="1"/>
      <c r="AZ1332" s="1"/>
      <c r="BA1332" s="1"/>
      <c r="BB1332" s="1" t="e">
        <f t="shared" si="178"/>
        <v>#DIV/0!</v>
      </c>
      <c r="BC1332" s="1"/>
      <c r="BD1332" s="1" t="e">
        <f t="shared" si="180"/>
        <v>#DIV/0!</v>
      </c>
      <c r="BE1332" s="1"/>
      <c r="BF1332" s="33">
        <f t="shared" si="179"/>
        <v>0</v>
      </c>
      <c r="BG1332" s="11" t="e">
        <f t="shared" si="183"/>
        <v>#DIV/0!</v>
      </c>
      <c r="CB1332"/>
      <c r="CC1332"/>
      <c r="CD1332"/>
      <c r="CE1332" s="83"/>
      <c r="CF1332"/>
      <c r="CG1332"/>
      <c r="CH1332"/>
      <c r="CI1332"/>
      <c r="CJ1332"/>
      <c r="CK1332"/>
      <c r="CL1332"/>
      <c r="CM1332"/>
      <c r="CN1332"/>
      <c r="CO1332"/>
      <c r="CP1332"/>
    </row>
    <row r="1333" spans="1:94" ht="22.5" customHeight="1">
      <c r="A1333" s="22">
        <v>44280</v>
      </c>
      <c r="B1333" s="3" t="str">
        <f>TEXT(Table1[[#This Row],[Date]],"dddd")</f>
        <v>الخميس</v>
      </c>
      <c r="C1333" s="3">
        <f>WEEKNUM(Table1[[#This Row],[Date]],16)</f>
        <v>13</v>
      </c>
      <c r="D1333" s="3" t="str">
        <f>TEXT(Table1[[#This Row],[Date]],"mmmm")</f>
        <v>مارس</v>
      </c>
      <c r="E1333" s="3" t="str">
        <f>TEXT(Table1[[#This Row],[Date]],"yyyy")</f>
        <v>2021</v>
      </c>
      <c r="F1333" s="3" t="s">
        <v>9</v>
      </c>
      <c r="G1333" s="3">
        <v>1427</v>
      </c>
      <c r="H1333" s="5" t="s">
        <v>306</v>
      </c>
      <c r="I1333" s="3" t="s">
        <v>92</v>
      </c>
      <c r="J1333" s="3">
        <f>IFERROR(VLOOKUP(Table1[[#This Row],[FoamType]],$CB$1:$CC$25,2,FALSE),0)</f>
        <v>0.6</v>
      </c>
      <c r="K1333" s="3">
        <v>25</v>
      </c>
      <c r="L1333" s="3">
        <v>25</v>
      </c>
      <c r="M1333" s="3">
        <v>1</v>
      </c>
      <c r="Q1333" s="15">
        <v>20</v>
      </c>
      <c r="R1333" s="3">
        <v>1</v>
      </c>
      <c r="S1333" s="3">
        <v>1.1000000000000001</v>
      </c>
      <c r="T1333" s="3">
        <f t="shared" si="184"/>
        <v>6.8749999999999996E-4</v>
      </c>
      <c r="U1333" s="4">
        <f t="shared" si="185"/>
        <v>6.2500000000000001E-4</v>
      </c>
      <c r="X1333" s="4">
        <f>IFERROR(   Table1[[#This Row],[البلوكات /م3]]+Table1[[#This Row],[البواقى
 المنصرفه
/م3]]-Table1[[#This Row],[البواقى
/م3]],0)</f>
        <v>0</v>
      </c>
      <c r="Y1333" s="21">
        <f t="shared" si="186"/>
        <v>0</v>
      </c>
      <c r="AB1333" s="15"/>
      <c r="AD1333" s="20">
        <f t="shared" si="181"/>
        <v>-6.2500000000000001E-4</v>
      </c>
      <c r="AE1333" s="29" t="e">
        <f t="shared" si="182"/>
        <v>#DIV/0!</v>
      </c>
      <c r="AG1333" s="5">
        <f>IFERROR((Table1[[#This Row],[عدد
البلوكات]]*0.12),"")</f>
        <v>0</v>
      </c>
      <c r="AH133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1.0416666666666667E-3</v>
      </c>
      <c r="AJ1333" s="59">
        <f>IFERROR(Table1[[#This Row],[Plan Hour]]/Table1[[#This Row],[ساعات
العمل
الفعلية]],0)</f>
        <v>0</v>
      </c>
      <c r="AK1333" s="1">
        <f>IFERROR((Table1[[#This Row],[الكمية 
الفعلية
/م3]]-Table1[[#This Row],[الكمية 
المنتجة
/م3
 ]]),"")</f>
        <v>6.2499999999999947E-5</v>
      </c>
      <c r="AU1333" s="18"/>
      <c r="AV1333" s="18"/>
      <c r="AW1333" s="1"/>
      <c r="AX1333" s="1"/>
      <c r="AY1333" s="1"/>
      <c r="AZ1333" s="1"/>
      <c r="BA1333" s="1"/>
      <c r="BB1333" s="1" t="e">
        <f t="shared" si="178"/>
        <v>#DIV/0!</v>
      </c>
      <c r="BC1333" s="1"/>
      <c r="BD1333" s="1" t="e">
        <f t="shared" si="180"/>
        <v>#DIV/0!</v>
      </c>
      <c r="BE1333" s="1"/>
      <c r="BF1333" s="33">
        <f t="shared" si="179"/>
        <v>0</v>
      </c>
      <c r="BG1333" s="11" t="e">
        <f t="shared" si="183"/>
        <v>#DIV/0!</v>
      </c>
      <c r="CB1333"/>
      <c r="CC1333"/>
      <c r="CD1333"/>
      <c r="CE1333" s="83"/>
      <c r="CF1333"/>
      <c r="CG1333"/>
      <c r="CH1333"/>
      <c r="CI1333"/>
      <c r="CJ1333"/>
      <c r="CK1333"/>
      <c r="CL1333"/>
      <c r="CM1333"/>
      <c r="CN1333"/>
      <c r="CO1333"/>
      <c r="CP1333"/>
    </row>
    <row r="1334" spans="1:94" ht="22.5" customHeight="1">
      <c r="A1334" s="22">
        <v>44280</v>
      </c>
      <c r="B1334" s="3" t="str">
        <f>TEXT(Table1[[#This Row],[Date]],"dddd")</f>
        <v>الخميس</v>
      </c>
      <c r="C1334" s="3">
        <f>WEEKNUM(Table1[[#This Row],[Date]],16)</f>
        <v>13</v>
      </c>
      <c r="D1334" s="3" t="str">
        <f>TEXT(Table1[[#This Row],[Date]],"mmmm")</f>
        <v>مارس</v>
      </c>
      <c r="E1334" s="3" t="str">
        <f>TEXT(Table1[[#This Row],[Date]],"yyyy")</f>
        <v>2021</v>
      </c>
      <c r="F1334" s="3" t="s">
        <v>9</v>
      </c>
      <c r="G1334" s="3">
        <v>1427</v>
      </c>
      <c r="H1334" s="5" t="s">
        <v>306</v>
      </c>
      <c r="I1334" s="3" t="s">
        <v>92</v>
      </c>
      <c r="J1334" s="3">
        <f>IFERROR(VLOOKUP(Table1[[#This Row],[FoamType]],$CB$1:$CC$25,2,FALSE),0)</f>
        <v>0.6</v>
      </c>
      <c r="K1334" s="3">
        <v>25</v>
      </c>
      <c r="L1334" s="3">
        <v>25</v>
      </c>
      <c r="M1334" s="3">
        <v>1</v>
      </c>
      <c r="Q1334" s="15">
        <v>25</v>
      </c>
      <c r="R1334" s="3">
        <v>1</v>
      </c>
      <c r="S1334" s="3">
        <v>1.1000000000000001</v>
      </c>
      <c r="T1334" s="3">
        <f t="shared" si="184"/>
        <v>6.8749999999999996E-4</v>
      </c>
      <c r="U1334" s="4">
        <f t="shared" si="185"/>
        <v>6.2500000000000001E-4</v>
      </c>
      <c r="X1334" s="4">
        <f>IFERROR(   Table1[[#This Row],[البلوكات /م3]]+Table1[[#This Row],[البواقى
 المنصرفه
/م3]]-Table1[[#This Row],[البواقى
/م3]],0)</f>
        <v>0</v>
      </c>
      <c r="Y1334" s="21">
        <f t="shared" si="186"/>
        <v>0</v>
      </c>
      <c r="AB1334" s="15"/>
      <c r="AD1334" s="20">
        <f t="shared" si="181"/>
        <v>-6.2500000000000001E-4</v>
      </c>
      <c r="AE1334" s="29" t="e">
        <f t="shared" si="182"/>
        <v>#DIV/0!</v>
      </c>
      <c r="AG1334" s="5">
        <f>IFERROR((Table1[[#This Row],[عدد
البلوكات]]*0.12),"")</f>
        <v>0</v>
      </c>
      <c r="AH133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1.0416666666666667E-3</v>
      </c>
      <c r="AJ1334" s="59">
        <f>IFERROR(Table1[[#This Row],[Plan Hour]]/Table1[[#This Row],[ساعات
العمل
الفعلية]],0)</f>
        <v>0</v>
      </c>
      <c r="AK1334" s="1">
        <f>IFERROR((Table1[[#This Row],[الكمية 
الفعلية
/م3]]-Table1[[#This Row],[الكمية 
المنتجة
/م3
 ]]),"")</f>
        <v>6.2499999999999947E-5</v>
      </c>
      <c r="AU1334" s="18"/>
      <c r="AV1334" s="18"/>
      <c r="AW1334" s="1"/>
      <c r="AX1334" s="1"/>
      <c r="AY1334" s="1"/>
      <c r="AZ1334" s="1"/>
      <c r="BA1334" s="1"/>
      <c r="BB1334" s="1" t="e">
        <f t="shared" si="178"/>
        <v>#DIV/0!</v>
      </c>
      <c r="BC1334" s="1"/>
      <c r="BD1334" s="1" t="e">
        <f t="shared" si="180"/>
        <v>#DIV/0!</v>
      </c>
      <c r="BE1334" s="1"/>
      <c r="BF1334" s="33">
        <f t="shared" si="179"/>
        <v>0</v>
      </c>
      <c r="BG1334" s="11" t="e">
        <f t="shared" si="183"/>
        <v>#DIV/0!</v>
      </c>
      <c r="CB1334"/>
      <c r="CC1334"/>
      <c r="CD1334"/>
      <c r="CE1334" s="83"/>
      <c r="CF1334"/>
      <c r="CG1334"/>
      <c r="CH1334"/>
      <c r="CI1334"/>
      <c r="CJ1334"/>
      <c r="CK1334"/>
      <c r="CL1334"/>
      <c r="CM1334"/>
      <c r="CN1334"/>
      <c r="CO1334"/>
      <c r="CP1334"/>
    </row>
    <row r="1335" spans="1:94" ht="22.5" customHeight="1">
      <c r="A1335" s="22">
        <v>44282</v>
      </c>
      <c r="B1335" s="9" t="str">
        <f>TEXT(Table1[[#This Row],[Date]],"dddd")</f>
        <v>السبت</v>
      </c>
      <c r="C1335" s="9">
        <f>WEEKNUM(Table1[[#This Row],[Date]],16)</f>
        <v>14</v>
      </c>
      <c r="D1335" s="9" t="str">
        <f>TEXT(Table1[[#This Row],[Date]],"mmmm")</f>
        <v>مارس</v>
      </c>
      <c r="E1335" s="9" t="str">
        <f>TEXT(Table1[[#This Row],[Date]],"yyyy")</f>
        <v>2021</v>
      </c>
      <c r="F1335" s="9" t="s">
        <v>9</v>
      </c>
      <c r="G1335" s="9">
        <v>1432</v>
      </c>
      <c r="H1335" s="9" t="s">
        <v>61</v>
      </c>
      <c r="I1335" s="9" t="s">
        <v>201</v>
      </c>
      <c r="J1335" s="3">
        <f>IFERROR(VLOOKUP(Table1[[#This Row],[FoamType]],$CB$1:$CC$25,2,FALSE),0)</f>
        <v>1.25</v>
      </c>
      <c r="K1335" s="9">
        <v>73</v>
      </c>
      <c r="L1335" s="9">
        <v>110</v>
      </c>
      <c r="M1335" s="9">
        <v>29</v>
      </c>
      <c r="N1335" s="9"/>
      <c r="O1335" s="9"/>
      <c r="P1335" s="9"/>
      <c r="Q1335" s="9">
        <v>30</v>
      </c>
      <c r="R1335" s="9">
        <v>1</v>
      </c>
      <c r="S1335" s="9">
        <v>29</v>
      </c>
      <c r="T1335" s="9">
        <f t="shared" si="184"/>
        <v>0.23286999999999999</v>
      </c>
      <c r="U1335" s="9">
        <f t="shared" si="185"/>
        <v>0.23286999999999999</v>
      </c>
      <c r="V1335" s="9"/>
      <c r="W1335" s="9"/>
      <c r="X1335" s="9">
        <f>IFERROR(   Table1[[#This Row],[البلوكات /م3]]+Table1[[#This Row],[البواقى
 المنصرفه
/م3]]-Table1[[#This Row],[البواقى
/م3]],0)</f>
        <v>0.23286999999999999</v>
      </c>
      <c r="Y1335" s="9">
        <f t="shared" si="186"/>
        <v>0</v>
      </c>
      <c r="Z1335" s="9"/>
      <c r="AA1335" s="9">
        <v>0.23286999999999999</v>
      </c>
      <c r="AB1335" s="9">
        <v>30</v>
      </c>
      <c r="AC1335" s="9"/>
      <c r="AD1335" s="9">
        <f t="shared" si="181"/>
        <v>0</v>
      </c>
      <c r="AE1335" s="9">
        <f t="shared" si="182"/>
        <v>0</v>
      </c>
      <c r="AF1335" s="9"/>
      <c r="AG1335" s="9">
        <f>IFERROR((Table1[[#This Row],[عدد
البلوكات]]*0.12),"")</f>
        <v>0</v>
      </c>
      <c r="AH1335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</v>
      </c>
      <c r="AI1335" s="9">
        <v>89</v>
      </c>
      <c r="AJ1335" s="9">
        <f>IFERROR(Table1[[#This Row],[Plan Hour]]/Table1[[#This Row],[ساعات
العمل
الفعلية]],0)</f>
        <v>8.988764044943821E-3</v>
      </c>
      <c r="AK1335" s="9">
        <f>IFERROR((Table1[[#This Row],[الكمية 
الفعلية
/م3]]-Table1[[#This Row],[الكمية 
المنتجة
/م3
 ]]),"")</f>
        <v>0</v>
      </c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 t="e">
        <f t="shared" si="178"/>
        <v>#DIV/0!</v>
      </c>
      <c r="BC1335" s="9"/>
      <c r="BD1335" s="9" t="e">
        <f t="shared" si="180"/>
        <v>#DIV/0!</v>
      </c>
      <c r="BE1335" s="9"/>
      <c r="BF1335" s="9">
        <f t="shared" si="179"/>
        <v>0</v>
      </c>
      <c r="BG1335" s="9" t="e">
        <f t="shared" si="183"/>
        <v>#DIV/0!</v>
      </c>
      <c r="CB1335"/>
      <c r="CC1335"/>
      <c r="CD1335"/>
      <c r="CE1335" s="83"/>
      <c r="CF1335"/>
      <c r="CG1335"/>
      <c r="CH1335"/>
      <c r="CI1335"/>
      <c r="CJ1335"/>
      <c r="CK1335"/>
      <c r="CL1335"/>
      <c r="CM1335"/>
      <c r="CN1335"/>
      <c r="CO1335"/>
      <c r="CP1335"/>
    </row>
    <row r="1336" spans="1:94" ht="22.5" customHeight="1">
      <c r="A1336" s="22">
        <v>44282</v>
      </c>
      <c r="B1336" s="5" t="str">
        <f>TEXT(Table1[[#This Row],[Date]],"dddd")</f>
        <v>السبت</v>
      </c>
      <c r="C1336" s="5">
        <f>WEEKNUM(Table1[[#This Row],[Date]],16)</f>
        <v>14</v>
      </c>
      <c r="D1336" s="5" t="str">
        <f>TEXT(Table1[[#This Row],[Date]],"mmmm")</f>
        <v>مارس</v>
      </c>
      <c r="E1336" s="5" t="str">
        <f>TEXT(Table1[[#This Row],[Date]],"yyyy")</f>
        <v>2021</v>
      </c>
      <c r="F1336" s="3" t="s">
        <v>9</v>
      </c>
      <c r="G1336" s="3">
        <v>1432</v>
      </c>
      <c r="H1336" s="5" t="s">
        <v>61</v>
      </c>
      <c r="I1336" s="3" t="s">
        <v>201</v>
      </c>
      <c r="J1336" s="5">
        <f>IFERROR(VLOOKUP(Table1[[#This Row],[FoamType]],#REF!,2,FALSE),0)</f>
        <v>0</v>
      </c>
      <c r="K1336" s="3">
        <v>141.30000000000001</v>
      </c>
      <c r="L1336" s="3">
        <v>110</v>
      </c>
      <c r="M1336" s="3">
        <v>29</v>
      </c>
      <c r="Q1336" s="3">
        <v>30</v>
      </c>
      <c r="R1336" s="3">
        <v>4</v>
      </c>
      <c r="S1336" s="3">
        <v>29</v>
      </c>
      <c r="T1336" s="3">
        <f t="shared" ref="T1336" si="187">K1336*L1336*R1336*S1336/1000000</f>
        <v>1.8029880000000003</v>
      </c>
      <c r="U1336" s="4">
        <f t="shared" ref="U1336" si="188">K1336*L1336*M1336*R1336/1000000</f>
        <v>1.8029880000000003</v>
      </c>
      <c r="X1336" s="93">
        <f>IFERROR(   Table1[[#This Row],[البلوكات /م3]]+Table1[[#This Row],[البواقى
 المنصرفه
/م3]]-Table1[[#This Row],[البواقى
/م3]],0)</f>
        <v>1.8029880000000003</v>
      </c>
      <c r="AA1336" s="12">
        <v>1.8029880000000003</v>
      </c>
      <c r="AB1336" s="3">
        <v>30</v>
      </c>
      <c r="AD1336" s="20">
        <f>(Y1336+AA1336)-(U1336+AC1336)</f>
        <v>0</v>
      </c>
      <c r="AE1336" s="29">
        <f>AD1336/(Y1336+AA1336)</f>
        <v>0</v>
      </c>
      <c r="AG1336" s="5">
        <f>IFERROR((Table1[[#This Row],[عدد
البلوكات]]*0.12),"")</f>
        <v>0</v>
      </c>
      <c r="AH133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I1336" s="94"/>
      <c r="AJ1336" s="59">
        <f>IFERROR(Table1[[#This Row],[Plan Hour]]/Table1[[#This Row],[ساعات
العمل
الفعلية]],0)</f>
        <v>0</v>
      </c>
      <c r="AK1336" s="95">
        <f>IFERROR((Table1[[#This Row],[الكمية 
الفعلية
/م3]]-Table1[[#This Row],[الكمية 
المنتجة
/م3
 ]]),"")</f>
        <v>0</v>
      </c>
      <c r="AL1336" s="96"/>
      <c r="AM1336" s="96"/>
      <c r="AN1336" s="96"/>
      <c r="AO1336" s="96"/>
      <c r="AP1336" s="97"/>
      <c r="AQ1336" s="98"/>
      <c r="AR1336" s="98"/>
      <c r="AS1336" s="98"/>
      <c r="AT1336" s="98"/>
      <c r="AU1336" s="98"/>
      <c r="AV1336" s="98"/>
      <c r="AW1336" s="3"/>
      <c r="AX1336" s="3"/>
      <c r="AY1336" s="3"/>
      <c r="AZ1336" s="3"/>
      <c r="BA1336" s="3"/>
      <c r="BB1336" s="3"/>
      <c r="BC1336" s="3"/>
      <c r="BD1336" s="3"/>
      <c r="BE1336" s="3"/>
      <c r="BF1336" s="99"/>
      <c r="BG1336" s="100"/>
      <c r="CB1336"/>
      <c r="CC1336"/>
      <c r="CD1336"/>
      <c r="CE1336" s="83"/>
      <c r="CF1336"/>
      <c r="CG1336"/>
      <c r="CH1336"/>
      <c r="CI1336"/>
      <c r="CJ1336"/>
      <c r="CK1336"/>
      <c r="CL1336"/>
      <c r="CM1336"/>
      <c r="CN1336"/>
      <c r="CO1336"/>
      <c r="CP1336"/>
    </row>
    <row r="1337" spans="1:94" ht="22.5" customHeight="1">
      <c r="A1337" s="22">
        <v>44282</v>
      </c>
      <c r="B1337" s="3" t="str">
        <f>TEXT(Table1[[#This Row],[Date]],"dddd")</f>
        <v>السبت</v>
      </c>
      <c r="C1337" s="3">
        <f>WEEKNUM(Table1[[#This Row],[Date]],16)</f>
        <v>14</v>
      </c>
      <c r="D1337" s="3" t="str">
        <f>TEXT(Table1[[#This Row],[Date]],"mmmm")</f>
        <v>مارس</v>
      </c>
      <c r="E1337" s="3" t="str">
        <f>TEXT(Table1[[#This Row],[Date]],"yyyy")</f>
        <v>2021</v>
      </c>
      <c r="F1337" s="3" t="s">
        <v>9</v>
      </c>
      <c r="G1337" s="3">
        <v>1323</v>
      </c>
      <c r="H1337" s="5" t="s">
        <v>25</v>
      </c>
      <c r="I1337" s="3" t="s">
        <v>96</v>
      </c>
      <c r="J1337" s="3">
        <f>IFERROR(VLOOKUP(Table1[[#This Row],[FoamType]],$CB$1:$CC$25,2,FALSE),0)</f>
        <v>200</v>
      </c>
      <c r="K1337" s="3">
        <v>116</v>
      </c>
      <c r="L1337" s="3">
        <v>10</v>
      </c>
      <c r="M1337" s="3">
        <v>4</v>
      </c>
      <c r="Q1337" s="15">
        <v>20</v>
      </c>
      <c r="R1337" s="3">
        <v>600</v>
      </c>
      <c r="S1337" s="3">
        <v>4.0999999999999996</v>
      </c>
      <c r="T1337" s="3">
        <f t="shared" si="184"/>
        <v>2.8535999999999997</v>
      </c>
      <c r="U1337" s="4">
        <f t="shared" si="185"/>
        <v>2.7839999999999998</v>
      </c>
      <c r="X1337" s="4">
        <f>IFERROR(   Table1[[#This Row],[البلوكات /م3]]+Table1[[#This Row],[البواقى
 المنصرفه
/م3]]-Table1[[#This Row],[البواقى
/م3]],0)</f>
        <v>2.83</v>
      </c>
      <c r="Y1337" s="21">
        <f t="shared" si="186"/>
        <v>0</v>
      </c>
      <c r="AA1337" s="12">
        <v>2.83</v>
      </c>
      <c r="AB1337" s="15">
        <v>20</v>
      </c>
      <c r="AC1337" s="20">
        <v>0</v>
      </c>
      <c r="AD1337" s="20">
        <f t="shared" si="181"/>
        <v>4.6000000000000263E-2</v>
      </c>
      <c r="AE1337" s="29">
        <f t="shared" si="182"/>
        <v>1.6254416961130835E-2</v>
      </c>
      <c r="AG1337" s="5">
        <f>IFERROR((Table1[[#This Row],[عدد
البلوكات]]*0.12),"")</f>
        <v>0</v>
      </c>
      <c r="AH133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</v>
      </c>
      <c r="AJ1337" s="59">
        <f>IFERROR(Table1[[#This Row],[Plan Hour]]/Table1[[#This Row],[ساعات
العمل
الفعلية]],0)</f>
        <v>0</v>
      </c>
      <c r="AK1337" s="1">
        <f>IFERROR((Table1[[#This Row],[الكمية 
الفعلية
/م3]]-Table1[[#This Row],[الكمية 
المنتجة
/م3
 ]]),"")</f>
        <v>6.9599999999999884E-2</v>
      </c>
      <c r="AU1337" s="18"/>
      <c r="AV1337" s="18"/>
      <c r="AW1337" s="1"/>
      <c r="AX1337" s="1"/>
      <c r="AY1337" s="1"/>
      <c r="AZ1337" s="1"/>
      <c r="BA1337" s="1"/>
      <c r="BB1337" s="1" t="e">
        <f t="shared" si="178"/>
        <v>#DIV/0!</v>
      </c>
      <c r="BC1337" s="1"/>
      <c r="BD1337" s="1" t="e">
        <f t="shared" si="180"/>
        <v>#DIV/0!</v>
      </c>
      <c r="BE1337" s="1"/>
      <c r="BF1337" s="33">
        <f t="shared" si="179"/>
        <v>0</v>
      </c>
      <c r="BG1337" s="11" t="e">
        <f t="shared" si="183"/>
        <v>#DIV/0!</v>
      </c>
      <c r="CB1337"/>
      <c r="CC1337"/>
      <c r="CD1337"/>
      <c r="CE1337" s="83"/>
      <c r="CF1337"/>
      <c r="CG1337"/>
      <c r="CH1337"/>
      <c r="CI1337"/>
      <c r="CJ1337"/>
      <c r="CK1337"/>
      <c r="CL1337"/>
      <c r="CM1337"/>
      <c r="CN1337"/>
      <c r="CO1337"/>
      <c r="CP1337"/>
    </row>
    <row r="1338" spans="1:94" ht="22.5" customHeight="1">
      <c r="A1338" s="22">
        <v>44282</v>
      </c>
      <c r="B1338" s="3" t="str">
        <f>TEXT(Table1[[#This Row],[Date]],"dddd")</f>
        <v>السبت</v>
      </c>
      <c r="C1338" s="3">
        <f>WEEKNUM(Table1[[#This Row],[Date]],16)</f>
        <v>14</v>
      </c>
      <c r="D1338" s="3" t="str">
        <f>TEXT(Table1[[#This Row],[Date]],"mmmm")</f>
        <v>مارس</v>
      </c>
      <c r="E1338" s="3" t="str">
        <f>TEXT(Table1[[#This Row],[Date]],"yyyy")</f>
        <v>2021</v>
      </c>
      <c r="F1338" s="3" t="s">
        <v>9</v>
      </c>
      <c r="G1338" s="3">
        <v>1355</v>
      </c>
      <c r="H1338" s="5" t="s">
        <v>29</v>
      </c>
      <c r="I1338" s="3" t="s">
        <v>96</v>
      </c>
      <c r="J1338" s="3">
        <f>IFERROR(VLOOKUP(Table1[[#This Row],[FoamType]],$CB$1:$CC$25,2,FALSE),0)</f>
        <v>200</v>
      </c>
      <c r="K1338" s="3">
        <v>96</v>
      </c>
      <c r="L1338" s="3">
        <v>8</v>
      </c>
      <c r="M1338" s="3">
        <v>8</v>
      </c>
      <c r="Q1338" s="15">
        <v>15</v>
      </c>
      <c r="R1338" s="3">
        <v>2000</v>
      </c>
      <c r="S1338" s="3">
        <v>8.1</v>
      </c>
      <c r="T1338" s="3">
        <f t="shared" si="184"/>
        <v>12.441599999999999</v>
      </c>
      <c r="U1338" s="4">
        <f t="shared" si="185"/>
        <v>12.288</v>
      </c>
      <c r="W1338" s="4">
        <v>15</v>
      </c>
      <c r="X1338" s="4">
        <f>IFERROR(   Table1[[#This Row],[البلوكات /م3]]+Table1[[#This Row],[البواقى
 المنصرفه
/م3]]-Table1[[#This Row],[البواقى
/م3]],0)</f>
        <v>10.98</v>
      </c>
      <c r="Y1338" s="21">
        <f t="shared" si="186"/>
        <v>14.64</v>
      </c>
      <c r="Z1338" s="3">
        <v>2</v>
      </c>
      <c r="AA1338" s="12">
        <v>0</v>
      </c>
      <c r="AB1338" s="15">
        <v>15</v>
      </c>
      <c r="AC1338" s="20">
        <v>3.66</v>
      </c>
      <c r="AD1338" s="20">
        <f t="shared" si="181"/>
        <v>-1.3079999999999998</v>
      </c>
      <c r="AE1338" s="29">
        <f t="shared" si="182"/>
        <v>-8.9344262295081953E-2</v>
      </c>
      <c r="AG1338" s="5">
        <f>IFERROR((Table1[[#This Row],[عدد
البلوكات]]*0.12),"")</f>
        <v>0.24</v>
      </c>
      <c r="AH133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</v>
      </c>
      <c r="AJ1338" s="59">
        <f>IFERROR(Table1[[#This Row],[Plan Hour]]/Table1[[#This Row],[ساعات
العمل
الفعلية]],0)</f>
        <v>0</v>
      </c>
      <c r="AK1338" s="1">
        <f>IFERROR((Table1[[#This Row],[الكمية 
الفعلية
/م3]]-Table1[[#This Row],[الكمية 
المنتجة
/م3
 ]]),"")</f>
        <v>0.15359999999999907</v>
      </c>
      <c r="AU1338" s="18"/>
      <c r="AV1338" s="18"/>
      <c r="AW1338" s="1"/>
      <c r="AX1338" s="1"/>
      <c r="AY1338" s="1"/>
      <c r="AZ1338" s="1"/>
      <c r="BA1338" s="1"/>
      <c r="BB1338" s="1" t="e">
        <f t="shared" ref="BB1338:BB1401" si="189">BC1338+BD1338</f>
        <v>#DIV/0!</v>
      </c>
      <c r="BC1338" s="1"/>
      <c r="BD1338" s="1" t="e">
        <f t="shared" si="180"/>
        <v>#DIV/0!</v>
      </c>
      <c r="BE1338" s="1"/>
      <c r="BF1338" s="33">
        <f t="shared" si="179"/>
        <v>0</v>
      </c>
      <c r="BG1338" s="11" t="e">
        <f t="shared" si="183"/>
        <v>#DIV/0!</v>
      </c>
      <c r="CB1338"/>
      <c r="CC1338"/>
      <c r="CD1338"/>
      <c r="CE1338" s="83"/>
      <c r="CF1338"/>
      <c r="CG1338"/>
      <c r="CH1338"/>
      <c r="CI1338"/>
      <c r="CJ1338"/>
      <c r="CK1338"/>
      <c r="CL1338"/>
      <c r="CM1338"/>
      <c r="CN1338"/>
      <c r="CO1338"/>
      <c r="CP1338"/>
    </row>
    <row r="1339" spans="1:94" ht="22.5" customHeight="1">
      <c r="A1339" s="22">
        <v>44282</v>
      </c>
      <c r="B1339" s="3" t="str">
        <f>TEXT(Table1[[#This Row],[Date]],"dddd")</f>
        <v>السبت</v>
      </c>
      <c r="C1339" s="3">
        <f>WEEKNUM(Table1[[#This Row],[Date]],16)</f>
        <v>14</v>
      </c>
      <c r="D1339" s="3" t="str">
        <f>TEXT(Table1[[#This Row],[Date]],"mmmm")</f>
        <v>مارس</v>
      </c>
      <c r="E1339" s="3" t="str">
        <f>TEXT(Table1[[#This Row],[Date]],"yyyy")</f>
        <v>2021</v>
      </c>
      <c r="F1339" s="3" t="s">
        <v>9</v>
      </c>
      <c r="G1339" s="3">
        <v>1432</v>
      </c>
      <c r="H1339" s="5" t="s">
        <v>61</v>
      </c>
      <c r="I1339" s="3" t="s">
        <v>201</v>
      </c>
      <c r="J1339" s="3">
        <f>IFERROR(VLOOKUP(Table1[[#This Row],[FoamType]],$CB$1:$CC$25,2,FALSE),0)</f>
        <v>1.25</v>
      </c>
      <c r="K1339" s="3">
        <v>101.5</v>
      </c>
      <c r="L1339" s="3">
        <v>110</v>
      </c>
      <c r="M1339" s="3">
        <v>29</v>
      </c>
      <c r="Q1339" s="15">
        <v>30</v>
      </c>
      <c r="R1339" s="3">
        <v>4</v>
      </c>
      <c r="S1339" s="3">
        <v>29</v>
      </c>
      <c r="T1339" s="3">
        <f t="shared" si="184"/>
        <v>1.29514</v>
      </c>
      <c r="U1339" s="4">
        <f t="shared" si="185"/>
        <v>1.29514</v>
      </c>
      <c r="X1339" s="93"/>
      <c r="AB1339" s="15"/>
      <c r="AD1339" s="20">
        <f>(Y1341+AA1339)-(U1339+AC1339)</f>
        <v>27.984860000000001</v>
      </c>
      <c r="AE1339" s="29">
        <f>AD1339/(Y1341+AA1339)</f>
        <v>0.95576707650273229</v>
      </c>
      <c r="AG1339" s="5">
        <f>IFERROR((Table1[[#This Row],[عدد
البلوكات]]*0.12),"")</f>
        <v>0</v>
      </c>
      <c r="AH133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339" s="59">
        <f>IFERROR(Table1[[#This Row],[Plan Hour]]/Table1[[#This Row],[ساعات
العمل
الفعلية]],0)</f>
        <v>0</v>
      </c>
      <c r="AK1339" s="1">
        <f>IFERROR((Table1[[#This Row],[الكمية 
الفعلية
/م3]]-Table1[[#This Row],[الكمية 
المنتجة
/م3
 ]]),"")</f>
        <v>0</v>
      </c>
      <c r="AU1339" s="18"/>
      <c r="AV1339" s="18"/>
      <c r="AW1339" s="1"/>
      <c r="AX1339" s="1"/>
      <c r="AY1339" s="1"/>
      <c r="AZ1339" s="1"/>
      <c r="BA1339" s="1"/>
      <c r="BB1339" s="1" t="e">
        <f t="shared" si="189"/>
        <v>#DIV/0!</v>
      </c>
      <c r="BC1339" s="1"/>
      <c r="BD1339" s="1" t="e">
        <f t="shared" si="180"/>
        <v>#DIV/0!</v>
      </c>
      <c r="BE1339" s="1"/>
      <c r="BF1339" s="33">
        <f t="shared" si="179"/>
        <v>0</v>
      </c>
      <c r="BG1339" s="11" t="e">
        <f t="shared" si="183"/>
        <v>#DIV/0!</v>
      </c>
      <c r="CB1339"/>
      <c r="CC1339"/>
      <c r="CD1339"/>
      <c r="CE1339" s="83"/>
      <c r="CF1339"/>
      <c r="CG1339"/>
      <c r="CH1339"/>
      <c r="CI1339"/>
      <c r="CJ1339"/>
      <c r="CK1339"/>
      <c r="CL1339"/>
      <c r="CM1339"/>
      <c r="CN1339"/>
      <c r="CO1339"/>
      <c r="CP1339"/>
    </row>
    <row r="1340" spans="1:94" ht="22.5" customHeight="1">
      <c r="A1340" s="22">
        <v>44282</v>
      </c>
      <c r="B1340" s="3" t="str">
        <f>TEXT(Table1[[#This Row],[Date]],"dddd")</f>
        <v>السبت</v>
      </c>
      <c r="C1340" s="3">
        <f>WEEKNUM(Table1[[#This Row],[Date]],16)</f>
        <v>14</v>
      </c>
      <c r="D1340" s="3" t="str">
        <f>TEXT(Table1[[#This Row],[Date]],"mmmm")</f>
        <v>مارس</v>
      </c>
      <c r="E1340" s="3" t="str">
        <f>TEXT(Table1[[#This Row],[Date]],"yyyy")</f>
        <v>2021</v>
      </c>
      <c r="F1340" s="3" t="s">
        <v>9</v>
      </c>
      <c r="G1340" s="3">
        <v>1432</v>
      </c>
      <c r="H1340" s="5" t="s">
        <v>61</v>
      </c>
      <c r="I1340" s="3" t="s">
        <v>201</v>
      </c>
      <c r="J1340" s="3">
        <f>IFERROR(VLOOKUP(Table1[[#This Row],[FoamType]],$CB$1:$CC$25,2,FALSE),0)</f>
        <v>1.25</v>
      </c>
      <c r="K1340" s="3">
        <v>134.1</v>
      </c>
      <c r="L1340" s="3">
        <v>110</v>
      </c>
      <c r="M1340" s="3">
        <v>29</v>
      </c>
      <c r="Q1340" s="15">
        <v>30</v>
      </c>
      <c r="R1340" s="3">
        <v>4</v>
      </c>
      <c r="S1340" s="3">
        <v>29</v>
      </c>
      <c r="T1340" s="3">
        <f t="shared" si="184"/>
        <v>1.7111160000000001</v>
      </c>
      <c r="U1340" s="4">
        <f t="shared" si="185"/>
        <v>1.7111160000000001</v>
      </c>
      <c r="X1340" s="4">
        <f>IFERROR(   Table1[[#This Row],[البلوكات /م3]]+Table1[[#This Row],[البواقى
 المنصرفه
/م3]]-Table1[[#This Row],[البواقى
/م3]],0)</f>
        <v>0</v>
      </c>
      <c r="Y1340" s="21">
        <f t="shared" si="186"/>
        <v>0</v>
      </c>
      <c r="AB1340" s="15"/>
      <c r="AD1340" s="20">
        <f t="shared" si="181"/>
        <v>-1.7111160000000001</v>
      </c>
      <c r="AE1340" s="29" t="e">
        <f t="shared" si="182"/>
        <v>#DIV/0!</v>
      </c>
      <c r="AG1340" s="5">
        <f>IFERROR((Table1[[#This Row],[عدد
البلوكات]]*0.12),"")</f>
        <v>0</v>
      </c>
      <c r="AH134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340" s="59">
        <f>IFERROR(Table1[[#This Row],[Plan Hour]]/Table1[[#This Row],[ساعات
العمل
الفعلية]],0)</f>
        <v>0</v>
      </c>
      <c r="AK1340" s="1">
        <f>IFERROR((Table1[[#This Row],[الكمية 
الفعلية
/م3]]-Table1[[#This Row],[الكمية 
المنتجة
/م3
 ]]),"")</f>
        <v>0</v>
      </c>
      <c r="AU1340" s="18"/>
      <c r="AV1340" s="18"/>
      <c r="AW1340" s="1"/>
      <c r="AX1340" s="1"/>
      <c r="AY1340" s="1"/>
      <c r="AZ1340" s="1"/>
      <c r="BA1340" s="1"/>
      <c r="BB1340" s="1" t="e">
        <f t="shared" si="189"/>
        <v>#DIV/0!</v>
      </c>
      <c r="BC1340" s="1"/>
      <c r="BD1340" s="1" t="e">
        <f t="shared" si="180"/>
        <v>#DIV/0!</v>
      </c>
      <c r="BE1340" s="1"/>
      <c r="BF1340" s="33">
        <f t="shared" si="179"/>
        <v>0</v>
      </c>
      <c r="BG1340" s="11" t="e">
        <f t="shared" si="183"/>
        <v>#DIV/0!</v>
      </c>
      <c r="CB1340"/>
      <c r="CC1340"/>
      <c r="CD1340"/>
      <c r="CE1340" s="83"/>
      <c r="CF1340"/>
      <c r="CG1340"/>
      <c r="CH1340"/>
      <c r="CI1340"/>
      <c r="CJ1340"/>
      <c r="CK1340"/>
      <c r="CL1340"/>
      <c r="CM1340"/>
      <c r="CN1340"/>
      <c r="CO1340"/>
      <c r="CP1340"/>
    </row>
    <row r="1341" spans="1:94" ht="22.5" customHeight="1">
      <c r="A1341" s="22">
        <v>44282</v>
      </c>
      <c r="B1341" s="3" t="str">
        <f>TEXT(Table1[[#This Row],[Date]],"dddd")</f>
        <v>السبت</v>
      </c>
      <c r="C1341" s="3">
        <f>WEEKNUM(Table1[[#This Row],[Date]],16)</f>
        <v>14</v>
      </c>
      <c r="D1341" s="3" t="str">
        <f>TEXT(Table1[[#This Row],[Date]],"mmmm")</f>
        <v>مارس</v>
      </c>
      <c r="E1341" s="3" t="str">
        <f>TEXT(Table1[[#This Row],[Date]],"yyyy")</f>
        <v>2021</v>
      </c>
      <c r="F1341" s="3" t="s">
        <v>9</v>
      </c>
      <c r="G1341" s="3">
        <v>1423</v>
      </c>
      <c r="H1341" s="5" t="s">
        <v>304</v>
      </c>
      <c r="I1341" s="3" t="s">
        <v>255</v>
      </c>
      <c r="J1341" s="3">
        <f>IFERROR(VLOOKUP(Table1[[#This Row],[FoamType]],$CB$1:$CC$25,2,FALSE),0)</f>
        <v>3.6</v>
      </c>
      <c r="K1341" s="3">
        <v>40</v>
      </c>
      <c r="L1341" s="3">
        <v>40</v>
      </c>
      <c r="M1341" s="3">
        <v>19</v>
      </c>
      <c r="Q1341" s="15">
        <v>15</v>
      </c>
      <c r="R1341" s="3">
        <v>970</v>
      </c>
      <c r="S1341" s="3">
        <v>19</v>
      </c>
      <c r="T1341" s="3">
        <f t="shared" si="184"/>
        <v>29.488</v>
      </c>
      <c r="U1341" s="4">
        <f t="shared" si="185"/>
        <v>29.488</v>
      </c>
      <c r="W1341" s="4">
        <v>15</v>
      </c>
      <c r="X1341" s="4">
        <f>IFERROR(   Table1[[#This Row],[البلوكات /م3]]+Table1[[#This Row],[البواقى
 المنصرفه
/م3]]-Table1[[#This Row],[البواقى
/م3]],0)</f>
        <v>27.98</v>
      </c>
      <c r="Y1341" s="21">
        <f>Z1341*7.32</f>
        <v>29.28</v>
      </c>
      <c r="Z1341" s="3">
        <v>4</v>
      </c>
      <c r="AB1341" s="15">
        <v>15</v>
      </c>
      <c r="AC1341" s="20">
        <v>1.3</v>
      </c>
      <c r="AD1341" s="20">
        <f t="shared" ref="AD1341" si="190">(Y1341+AA1341)-(U1341+AC1341)</f>
        <v>-1.5079999999999991</v>
      </c>
      <c r="AE1341" s="29">
        <f t="shared" ref="AE1341" si="191">AD1341/(Y1341+AA1341)</f>
        <v>-5.1502732240437124E-2</v>
      </c>
      <c r="AG1341" s="5">
        <f>IFERROR((Table1[[#This Row],[عدد
البلوكات]]*0.12),"")</f>
        <v>0.48</v>
      </c>
      <c r="AH134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8.1911111111111108</v>
      </c>
      <c r="AJ1341" s="59">
        <f>IFERROR(Table1[[#This Row],[Plan Hour]]/Table1[[#This Row],[ساعات
العمل
الفعلية]],0)</f>
        <v>0</v>
      </c>
      <c r="AK1341" s="1">
        <f>IFERROR((Table1[[#This Row],[الكمية 
الفعلية
/م3]]-Table1[[#This Row],[الكمية 
المنتجة
/م3
 ]]),"")</f>
        <v>0</v>
      </c>
      <c r="AU1341" s="18"/>
      <c r="AV1341" s="18"/>
      <c r="AW1341" s="1"/>
      <c r="AX1341" s="1"/>
      <c r="AY1341" s="1"/>
      <c r="AZ1341" s="1"/>
      <c r="BA1341" s="1"/>
      <c r="BB1341" s="1" t="e">
        <f t="shared" si="189"/>
        <v>#DIV/0!</v>
      </c>
      <c r="BC1341" s="1"/>
      <c r="BD1341" s="1" t="e">
        <f t="shared" si="180"/>
        <v>#DIV/0!</v>
      </c>
      <c r="BE1341" s="1"/>
      <c r="BF1341" s="33">
        <f t="shared" si="179"/>
        <v>0</v>
      </c>
      <c r="BG1341" s="11" t="e">
        <f t="shared" si="183"/>
        <v>#DIV/0!</v>
      </c>
      <c r="CB1341"/>
      <c r="CC1341"/>
      <c r="CD1341"/>
      <c r="CE1341" s="83"/>
      <c r="CF1341"/>
      <c r="CG1341"/>
      <c r="CH1341"/>
      <c r="CI1341"/>
      <c r="CJ1341"/>
      <c r="CK1341"/>
      <c r="CL1341"/>
      <c r="CM1341"/>
      <c r="CN1341"/>
      <c r="CO1341"/>
      <c r="CP1341"/>
    </row>
    <row r="1342" spans="1:94" ht="22.5" customHeight="1">
      <c r="A1342" s="22">
        <v>44282</v>
      </c>
      <c r="B1342" s="3" t="str">
        <f>TEXT(Table1[[#This Row],[Date]],"dddd")</f>
        <v>السبت</v>
      </c>
      <c r="C1342" s="3">
        <f>WEEKNUM(Table1[[#This Row],[Date]],16)</f>
        <v>14</v>
      </c>
      <c r="D1342" s="3" t="str">
        <f>TEXT(Table1[[#This Row],[Date]],"mmmm")</f>
        <v>مارس</v>
      </c>
      <c r="E1342" s="3" t="str">
        <f>TEXT(Table1[[#This Row],[Date]],"yyyy")</f>
        <v>2021</v>
      </c>
      <c r="F1342" s="3" t="s">
        <v>9</v>
      </c>
      <c r="G1342" s="3">
        <v>1423</v>
      </c>
      <c r="H1342" s="5" t="s">
        <v>304</v>
      </c>
      <c r="I1342" s="3" t="s">
        <v>255</v>
      </c>
      <c r="J1342" s="3">
        <f>IFERROR(VLOOKUP(Table1[[#This Row],[FoamType]],$CB$1:$CC$25,2,FALSE),0)</f>
        <v>3.6</v>
      </c>
      <c r="K1342" s="3">
        <v>40</v>
      </c>
      <c r="L1342" s="3">
        <v>40</v>
      </c>
      <c r="M1342" s="3">
        <v>34</v>
      </c>
      <c r="Q1342" s="15">
        <v>15</v>
      </c>
      <c r="R1342" s="3">
        <v>143</v>
      </c>
      <c r="S1342" s="3">
        <v>34</v>
      </c>
      <c r="T1342" s="3">
        <f t="shared" si="184"/>
        <v>7.7792000000000003</v>
      </c>
      <c r="U1342" s="4">
        <f t="shared" si="185"/>
        <v>7.7792000000000003</v>
      </c>
      <c r="X1342" s="4">
        <f>IFERROR(   Table1[[#This Row],[البلوكات /م3]]+Table1[[#This Row],[البواقى
 المنصرفه
/م3]]-Table1[[#This Row],[البواقى
/م3]],0)</f>
        <v>13.2</v>
      </c>
      <c r="Y1342" s="21">
        <v>13.2</v>
      </c>
      <c r="Z1342" s="3">
        <v>2</v>
      </c>
      <c r="AB1342" s="15"/>
      <c r="AD1342" s="20">
        <f t="shared" si="181"/>
        <v>5.420799999999999</v>
      </c>
      <c r="AE1342" s="29">
        <f t="shared" si="182"/>
        <v>0.41066666666666662</v>
      </c>
      <c r="AG1342" s="5">
        <f>IFERROR((Table1[[#This Row],[عدد
البلوكات]]*0.12),"")</f>
        <v>0.24</v>
      </c>
      <c r="AH134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2.1608888888888891</v>
      </c>
      <c r="AJ1342" s="59">
        <f>IFERROR(Table1[[#This Row],[Plan Hour]]/Table1[[#This Row],[ساعات
العمل
الفعلية]],0)</f>
        <v>0</v>
      </c>
      <c r="AK1342" s="1">
        <f>IFERROR((Table1[[#This Row],[الكمية 
الفعلية
/م3]]-Table1[[#This Row],[الكمية 
المنتجة
/م3
 ]]),"")</f>
        <v>0</v>
      </c>
      <c r="AU1342" s="18"/>
      <c r="AV1342" s="18"/>
      <c r="AW1342" s="1"/>
      <c r="AX1342" s="1"/>
      <c r="AY1342" s="1"/>
      <c r="AZ1342" s="1"/>
      <c r="BA1342" s="1"/>
      <c r="BB1342" s="1" t="e">
        <f t="shared" si="189"/>
        <v>#DIV/0!</v>
      </c>
      <c r="BC1342" s="1"/>
      <c r="BD1342" s="1" t="e">
        <f t="shared" si="180"/>
        <v>#DIV/0!</v>
      </c>
      <c r="BE1342" s="1"/>
      <c r="BF1342" s="33">
        <f t="shared" si="179"/>
        <v>0</v>
      </c>
      <c r="BG1342" s="11" t="e">
        <f t="shared" si="183"/>
        <v>#DIV/0!</v>
      </c>
      <c r="CB1342"/>
      <c r="CC1342"/>
      <c r="CD1342"/>
      <c r="CE1342" s="83"/>
      <c r="CF1342"/>
      <c r="CG1342"/>
      <c r="CH1342"/>
      <c r="CI1342"/>
      <c r="CJ1342"/>
      <c r="CK1342"/>
      <c r="CL1342"/>
      <c r="CM1342"/>
      <c r="CN1342"/>
      <c r="CO1342"/>
      <c r="CP1342"/>
    </row>
    <row r="1343" spans="1:94" ht="22.5" customHeight="1">
      <c r="A1343" s="22">
        <v>44282</v>
      </c>
      <c r="B1343" s="3" t="str">
        <f>TEXT(Table1[[#This Row],[Date]],"dddd")</f>
        <v>السبت</v>
      </c>
      <c r="C1343" s="3">
        <f>WEEKNUM(Table1[[#This Row],[Date]],16)</f>
        <v>14</v>
      </c>
      <c r="D1343" s="3" t="str">
        <f>TEXT(Table1[[#This Row],[Date]],"mmmm")</f>
        <v>مارس</v>
      </c>
      <c r="E1343" s="3" t="str">
        <f>TEXT(Table1[[#This Row],[Date]],"yyyy")</f>
        <v>2021</v>
      </c>
      <c r="F1343" s="3" t="s">
        <v>9</v>
      </c>
      <c r="G1343" s="3">
        <v>1424</v>
      </c>
      <c r="H1343" s="5" t="s">
        <v>208</v>
      </c>
      <c r="I1343" s="3" t="s">
        <v>92</v>
      </c>
      <c r="J1343" s="3">
        <f>IFERROR(VLOOKUP(Table1[[#This Row],[FoamType]],$CB$1:$CC$25,2,FALSE),0)</f>
        <v>0.6</v>
      </c>
      <c r="K1343" s="3">
        <v>3</v>
      </c>
      <c r="L1343" s="3">
        <v>3</v>
      </c>
      <c r="M1343" s="3">
        <v>3</v>
      </c>
      <c r="Q1343" s="15">
        <v>20</v>
      </c>
      <c r="R1343" s="3">
        <v>144000</v>
      </c>
      <c r="S1343" s="3">
        <v>3.1</v>
      </c>
      <c r="T1343" s="3">
        <f t="shared" si="184"/>
        <v>4.0175999999999998</v>
      </c>
      <c r="U1343" s="4">
        <f t="shared" si="185"/>
        <v>3.8879999999999999</v>
      </c>
      <c r="X1343" s="4">
        <f>IFERROR(   Table1[[#This Row],[البلوكات /م3]]+Table1[[#This Row],[البواقى
 المنصرفه
/م3]]-Table1[[#This Row],[البواقى
/م3]],0)</f>
        <v>7.0200000000000005</v>
      </c>
      <c r="Y1343" s="21">
        <f t="shared" si="186"/>
        <v>0</v>
      </c>
      <c r="AA1343" s="12">
        <v>8.64</v>
      </c>
      <c r="AB1343" s="15">
        <v>20</v>
      </c>
      <c r="AC1343" s="20">
        <v>1.62</v>
      </c>
      <c r="AD1343" s="20">
        <f t="shared" si="181"/>
        <v>3.1320000000000006</v>
      </c>
      <c r="AE1343" s="29">
        <f t="shared" si="182"/>
        <v>0.36250000000000004</v>
      </c>
      <c r="AG1343" s="5">
        <f>IFERROR((Table1[[#This Row],[عدد
البلوكات]]*0.12),"")</f>
        <v>0</v>
      </c>
      <c r="AH134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6.48</v>
      </c>
      <c r="AJ1343" s="59">
        <f>IFERROR(Table1[[#This Row],[Plan Hour]]/Table1[[#This Row],[ساعات
العمل
الفعلية]],0)</f>
        <v>0</v>
      </c>
      <c r="AK1343" s="1">
        <f>IFERROR((Table1[[#This Row],[الكمية 
الفعلية
/م3]]-Table1[[#This Row],[الكمية 
المنتجة
/م3
 ]]),"")</f>
        <v>0.12959999999999994</v>
      </c>
      <c r="AU1343" s="18"/>
      <c r="AV1343" s="18"/>
      <c r="AW1343" s="1"/>
      <c r="AX1343" s="1"/>
      <c r="AY1343" s="1"/>
      <c r="AZ1343" s="1"/>
      <c r="BA1343" s="1"/>
      <c r="BB1343" s="1" t="e">
        <f t="shared" si="189"/>
        <v>#DIV/0!</v>
      </c>
      <c r="BC1343" s="1"/>
      <c r="BD1343" s="1" t="e">
        <f t="shared" si="180"/>
        <v>#DIV/0!</v>
      </c>
      <c r="BE1343" s="1"/>
      <c r="BF1343" s="33">
        <f t="shared" si="179"/>
        <v>0</v>
      </c>
      <c r="BG1343" s="11" t="e">
        <f t="shared" si="183"/>
        <v>#DIV/0!</v>
      </c>
      <c r="CB1343"/>
      <c r="CC1343"/>
      <c r="CD1343"/>
      <c r="CE1343" s="83"/>
      <c r="CF1343"/>
      <c r="CG1343"/>
      <c r="CH1343"/>
      <c r="CI1343"/>
      <c r="CJ1343"/>
      <c r="CK1343"/>
      <c r="CL1343"/>
      <c r="CM1343"/>
      <c r="CN1343"/>
      <c r="CO1343"/>
      <c r="CP1343"/>
    </row>
    <row r="1344" spans="1:94" ht="22.5" customHeight="1">
      <c r="A1344" s="22">
        <v>44282</v>
      </c>
      <c r="B1344" s="3" t="str">
        <f>TEXT(Table1[[#This Row],[Date]],"dddd")</f>
        <v>السبت</v>
      </c>
      <c r="C1344" s="3">
        <f>WEEKNUM(Table1[[#This Row],[Date]],16)</f>
        <v>14</v>
      </c>
      <c r="D1344" s="3" t="str">
        <f>TEXT(Table1[[#This Row],[Date]],"mmmm")</f>
        <v>مارس</v>
      </c>
      <c r="E1344" s="3" t="str">
        <f>TEXT(Table1[[#This Row],[Date]],"yyyy")</f>
        <v>2021</v>
      </c>
      <c r="F1344" s="3" t="s">
        <v>9</v>
      </c>
      <c r="G1344" s="3">
        <v>1432</v>
      </c>
      <c r="H1344" s="5" t="s">
        <v>61</v>
      </c>
      <c r="I1344" s="3" t="s">
        <v>201</v>
      </c>
      <c r="J1344" s="3">
        <f>IFERROR(VLOOKUP(Table1[[#This Row],[FoamType]],$CB$1:$CC$25,2,FALSE),0)</f>
        <v>1.25</v>
      </c>
      <c r="K1344" s="3">
        <v>240</v>
      </c>
      <c r="L1344" s="3">
        <v>110</v>
      </c>
      <c r="M1344" s="3">
        <v>29</v>
      </c>
      <c r="Q1344" s="15">
        <v>30</v>
      </c>
      <c r="R1344" s="3">
        <v>8</v>
      </c>
      <c r="S1344" s="3">
        <v>29</v>
      </c>
      <c r="T1344" s="3">
        <f t="shared" si="184"/>
        <v>6.1247999999999996</v>
      </c>
      <c r="U1344" s="4">
        <f t="shared" si="185"/>
        <v>6.1247999999999996</v>
      </c>
      <c r="X1344" s="4">
        <f>IFERROR(   Table1[[#This Row],[البلوكات /م3]]+Table1[[#This Row],[البواقى
 المنصرفه
/م3]]-Table1[[#This Row],[البواقى
/م3]],0)</f>
        <v>6.1247999999999996</v>
      </c>
      <c r="Y1344" s="21">
        <f t="shared" si="186"/>
        <v>0</v>
      </c>
      <c r="AA1344" s="12">
        <v>6.1247999999999996</v>
      </c>
      <c r="AB1344" s="15">
        <v>30</v>
      </c>
      <c r="AD1344" s="20">
        <f t="shared" si="181"/>
        <v>0</v>
      </c>
      <c r="AE1344" s="29">
        <f t="shared" si="182"/>
        <v>0</v>
      </c>
      <c r="AG1344" s="5">
        <f>IFERROR((Table1[[#This Row],[عدد
البلوكات]]*0.12),"")</f>
        <v>0</v>
      </c>
      <c r="AH134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6.4</v>
      </c>
      <c r="AJ1344" s="59">
        <f>IFERROR(Table1[[#This Row],[Plan Hour]]/Table1[[#This Row],[ساعات
العمل
الفعلية]],0)</f>
        <v>0</v>
      </c>
      <c r="AK1344" s="1">
        <f>IFERROR((Table1[[#This Row],[الكمية 
الفعلية
/م3]]-Table1[[#This Row],[الكمية 
المنتجة
/م3
 ]]),"")</f>
        <v>0</v>
      </c>
      <c r="AU1344" s="18"/>
      <c r="AV1344" s="18"/>
      <c r="AW1344" s="1"/>
      <c r="AX1344" s="1"/>
      <c r="AY1344" s="1"/>
      <c r="AZ1344" s="1"/>
      <c r="BA1344" s="1"/>
      <c r="BB1344" s="1" t="e">
        <f t="shared" si="189"/>
        <v>#DIV/0!</v>
      </c>
      <c r="BC1344" s="1"/>
      <c r="BD1344" s="1" t="e">
        <f t="shared" si="180"/>
        <v>#DIV/0!</v>
      </c>
      <c r="BE1344" s="1"/>
      <c r="BF1344" s="33">
        <f t="shared" ref="BF1344:BF1407" si="192">(BE1344/7.32)</f>
        <v>0</v>
      </c>
      <c r="BG1344" s="11" t="e">
        <f t="shared" si="183"/>
        <v>#DIV/0!</v>
      </c>
      <c r="CB1344"/>
      <c r="CC1344"/>
      <c r="CD1344"/>
      <c r="CE1344" s="83"/>
      <c r="CF1344"/>
      <c r="CG1344"/>
      <c r="CH1344"/>
      <c r="CI1344"/>
      <c r="CJ1344"/>
      <c r="CK1344"/>
      <c r="CL1344"/>
      <c r="CM1344"/>
      <c r="CN1344"/>
      <c r="CO1344"/>
      <c r="CP1344"/>
    </row>
    <row r="1345" spans="1:94" ht="22.5" customHeight="1">
      <c r="A1345" s="22">
        <v>44282</v>
      </c>
      <c r="B1345" s="3" t="str">
        <f>TEXT(Table1[[#This Row],[Date]],"dddd")</f>
        <v>السبت</v>
      </c>
      <c r="C1345" s="3">
        <f>WEEKNUM(Table1[[#This Row],[Date]],16)</f>
        <v>14</v>
      </c>
      <c r="D1345" s="3" t="str">
        <f>TEXT(Table1[[#This Row],[Date]],"mmmm")</f>
        <v>مارس</v>
      </c>
      <c r="E1345" s="3" t="str">
        <f>TEXT(Table1[[#This Row],[Date]],"yyyy")</f>
        <v>2021</v>
      </c>
      <c r="F1345" s="3" t="s">
        <v>9</v>
      </c>
      <c r="G1345" s="3">
        <v>1432</v>
      </c>
      <c r="H1345" s="5" t="s">
        <v>61</v>
      </c>
      <c r="I1345" s="3" t="s">
        <v>201</v>
      </c>
      <c r="J1345" s="3">
        <f>IFERROR(VLOOKUP(Table1[[#This Row],[FoamType]],$CB$1:$CC$25,2,FALSE),0)</f>
        <v>1.25</v>
      </c>
      <c r="K1345" s="3">
        <v>200</v>
      </c>
      <c r="L1345" s="3">
        <v>110</v>
      </c>
      <c r="M1345" s="3">
        <v>29</v>
      </c>
      <c r="Q1345" s="15">
        <v>30</v>
      </c>
      <c r="R1345" s="3">
        <v>18</v>
      </c>
      <c r="S1345" s="3">
        <v>29</v>
      </c>
      <c r="T1345" s="3">
        <f t="shared" si="184"/>
        <v>11.484</v>
      </c>
      <c r="U1345" s="4">
        <f t="shared" si="185"/>
        <v>11.484</v>
      </c>
      <c r="X1345" s="4">
        <f>IFERROR(   Table1[[#This Row],[البلوكات /م3]]+Table1[[#This Row],[البواقى
 المنصرفه
/م3]]-Table1[[#This Row],[البواقى
/م3]],0)</f>
        <v>11.484</v>
      </c>
      <c r="Y1345" s="21">
        <f t="shared" si="186"/>
        <v>0</v>
      </c>
      <c r="AA1345" s="12">
        <v>11.484</v>
      </c>
      <c r="AB1345" s="15">
        <v>30</v>
      </c>
      <c r="AD1345" s="20">
        <f t="shared" si="181"/>
        <v>0</v>
      </c>
      <c r="AE1345" s="29">
        <f t="shared" si="182"/>
        <v>0</v>
      </c>
      <c r="AG1345" s="5">
        <f>IFERROR((Table1[[#This Row],[عدد
البلوكات]]*0.12),"")</f>
        <v>0</v>
      </c>
      <c r="AH134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14.4</v>
      </c>
      <c r="AJ1345" s="59">
        <f>IFERROR(Table1[[#This Row],[Plan Hour]]/Table1[[#This Row],[ساعات
العمل
الفعلية]],0)</f>
        <v>0</v>
      </c>
      <c r="AK1345" s="1">
        <f>IFERROR((Table1[[#This Row],[الكمية 
الفعلية
/م3]]-Table1[[#This Row],[الكمية 
المنتجة
/م3
 ]]),"")</f>
        <v>0</v>
      </c>
      <c r="AU1345" s="18"/>
      <c r="AV1345" s="18"/>
      <c r="AW1345" s="1"/>
      <c r="AX1345" s="1"/>
      <c r="AY1345" s="1"/>
      <c r="AZ1345" s="1"/>
      <c r="BA1345" s="1"/>
      <c r="BB1345" s="1" t="e">
        <f t="shared" si="189"/>
        <v>#DIV/0!</v>
      </c>
      <c r="BC1345" s="1"/>
      <c r="BD1345" s="1" t="e">
        <f t="shared" si="180"/>
        <v>#DIV/0!</v>
      </c>
      <c r="BE1345" s="1"/>
      <c r="BF1345" s="33">
        <f t="shared" si="192"/>
        <v>0</v>
      </c>
      <c r="BG1345" s="11" t="e">
        <f t="shared" si="183"/>
        <v>#DIV/0!</v>
      </c>
      <c r="CB1345"/>
      <c r="CC1345"/>
      <c r="CD1345"/>
      <c r="CE1345" s="83"/>
      <c r="CF1345"/>
      <c r="CG1345"/>
      <c r="CH1345"/>
      <c r="CI1345"/>
      <c r="CJ1345"/>
      <c r="CK1345"/>
      <c r="CL1345"/>
      <c r="CM1345"/>
      <c r="CN1345"/>
      <c r="CO1345"/>
      <c r="CP1345"/>
    </row>
    <row r="1346" spans="1:94" ht="22.5" customHeight="1">
      <c r="A1346" s="22">
        <v>44282</v>
      </c>
      <c r="B1346" s="3" t="str">
        <f>TEXT(Table1[[#This Row],[Date]],"dddd")</f>
        <v>السبت</v>
      </c>
      <c r="C1346" s="3">
        <f>WEEKNUM(Table1[[#This Row],[Date]],16)</f>
        <v>14</v>
      </c>
      <c r="D1346" s="3" t="str">
        <f>TEXT(Table1[[#This Row],[Date]],"mmmm")</f>
        <v>مارس</v>
      </c>
      <c r="E1346" s="3" t="str">
        <f>TEXT(Table1[[#This Row],[Date]],"yyyy")</f>
        <v>2021</v>
      </c>
      <c r="F1346" s="3" t="s">
        <v>9</v>
      </c>
      <c r="G1346" s="3">
        <v>1432</v>
      </c>
      <c r="H1346" s="5" t="s">
        <v>61</v>
      </c>
      <c r="I1346" s="3" t="s">
        <v>201</v>
      </c>
      <c r="J1346" s="3">
        <f>IFERROR(VLOOKUP(Table1[[#This Row],[FoamType]],$CB$1:$CC$25,2,FALSE),0)</f>
        <v>1.25</v>
      </c>
      <c r="K1346" s="3">
        <v>185</v>
      </c>
      <c r="L1346" s="3">
        <v>110</v>
      </c>
      <c r="M1346" s="3">
        <v>29</v>
      </c>
      <c r="Q1346" s="15">
        <v>30</v>
      </c>
      <c r="R1346" s="3">
        <v>7</v>
      </c>
      <c r="S1346" s="3">
        <v>29</v>
      </c>
      <c r="T1346" s="3">
        <f t="shared" si="184"/>
        <v>4.1310500000000001</v>
      </c>
      <c r="U1346" s="4">
        <f t="shared" si="185"/>
        <v>4.1310500000000001</v>
      </c>
      <c r="X1346" s="4">
        <f>IFERROR(   Table1[[#This Row],[البلوكات /م3]]+Table1[[#This Row],[البواقى
 المنصرفه
/م3]]-Table1[[#This Row],[البواقى
/م3]],0)</f>
        <v>4.1310500000000001</v>
      </c>
      <c r="Y1346" s="21">
        <f t="shared" si="186"/>
        <v>0</v>
      </c>
      <c r="AA1346" s="12">
        <v>4.1310500000000001</v>
      </c>
      <c r="AB1346" s="15">
        <v>30</v>
      </c>
      <c r="AD1346" s="20">
        <f t="shared" si="181"/>
        <v>0</v>
      </c>
      <c r="AE1346" s="29">
        <f t="shared" si="182"/>
        <v>0</v>
      </c>
      <c r="AG1346" s="5">
        <f>IFERROR((Table1[[#This Row],[عدد
البلوكات]]*0.12),"")</f>
        <v>0</v>
      </c>
      <c r="AH134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5.6</v>
      </c>
      <c r="AJ1346" s="59">
        <f>IFERROR(Table1[[#This Row],[Plan Hour]]/Table1[[#This Row],[ساعات
العمل
الفعلية]],0)</f>
        <v>0</v>
      </c>
      <c r="AK1346" s="1">
        <f>IFERROR((Table1[[#This Row],[الكمية 
الفعلية
/م3]]-Table1[[#This Row],[الكمية 
المنتجة
/م3
 ]]),"")</f>
        <v>0</v>
      </c>
      <c r="AU1346" s="18"/>
      <c r="AV1346" s="18"/>
      <c r="AW1346" s="1"/>
      <c r="AX1346" s="1"/>
      <c r="AY1346" s="1"/>
      <c r="AZ1346" s="1"/>
      <c r="BA1346" s="1"/>
      <c r="BB1346" s="1" t="e">
        <f t="shared" si="189"/>
        <v>#DIV/0!</v>
      </c>
      <c r="BC1346" s="1"/>
      <c r="BD1346" s="1" t="e">
        <f t="shared" si="180"/>
        <v>#DIV/0!</v>
      </c>
      <c r="BE1346" s="1"/>
      <c r="BF1346" s="33">
        <f t="shared" si="192"/>
        <v>0</v>
      </c>
      <c r="BG1346" s="11" t="e">
        <f t="shared" si="183"/>
        <v>#DIV/0!</v>
      </c>
      <c r="CB1346"/>
      <c r="CC1346"/>
      <c r="CD1346"/>
      <c r="CE1346" s="83"/>
      <c r="CF1346"/>
      <c r="CG1346"/>
      <c r="CH1346"/>
      <c r="CI1346"/>
      <c r="CJ1346"/>
      <c r="CK1346"/>
      <c r="CL1346"/>
      <c r="CM1346"/>
      <c r="CN1346"/>
      <c r="CO1346"/>
      <c r="CP1346"/>
    </row>
    <row r="1347" spans="1:94" ht="22.5" customHeight="1">
      <c r="A1347" s="22">
        <v>44282</v>
      </c>
      <c r="B1347" s="3" t="str">
        <f>TEXT(Table1[[#This Row],[Date]],"dddd")</f>
        <v>السبت</v>
      </c>
      <c r="C1347" s="3">
        <f>WEEKNUM(Table1[[#This Row],[Date]],16)</f>
        <v>14</v>
      </c>
      <c r="D1347" s="3" t="str">
        <f>TEXT(Table1[[#This Row],[Date]],"mmmm")</f>
        <v>مارس</v>
      </c>
      <c r="E1347" s="3" t="str">
        <f>TEXT(Table1[[#This Row],[Date]],"yyyy")</f>
        <v>2021</v>
      </c>
      <c r="F1347" s="3" t="s">
        <v>9</v>
      </c>
      <c r="G1347" s="3">
        <v>1432</v>
      </c>
      <c r="H1347" s="5" t="s">
        <v>61</v>
      </c>
      <c r="I1347" s="3" t="s">
        <v>201</v>
      </c>
      <c r="J1347" s="3">
        <f>IFERROR(VLOOKUP(Table1[[#This Row],[FoamType]],$CB$1:$CC$25,2,FALSE),0)</f>
        <v>1.25</v>
      </c>
      <c r="K1347" s="3">
        <v>129.30000000000001</v>
      </c>
      <c r="L1347" s="3">
        <v>100</v>
      </c>
      <c r="M1347" s="3">
        <v>29</v>
      </c>
      <c r="Q1347" s="15">
        <v>30</v>
      </c>
      <c r="R1347" s="3">
        <v>4</v>
      </c>
      <c r="S1347" s="3">
        <v>29</v>
      </c>
      <c r="T1347" s="3">
        <f t="shared" si="184"/>
        <v>1.4998800000000003</v>
      </c>
      <c r="U1347" s="4">
        <f t="shared" si="185"/>
        <v>1.4998800000000003</v>
      </c>
      <c r="X1347" s="4">
        <f>IFERROR(   Table1[[#This Row],[البلوكات /م3]]+Table1[[#This Row],[البواقى
 المنصرفه
/م3]]-Table1[[#This Row],[البواقى
/م3]],0)</f>
        <v>1.4998800000000003</v>
      </c>
      <c r="Y1347" s="21">
        <f t="shared" si="186"/>
        <v>0</v>
      </c>
      <c r="AA1347" s="12">
        <v>1.4998800000000003</v>
      </c>
      <c r="AB1347" s="15">
        <v>30</v>
      </c>
      <c r="AD1347" s="20">
        <f t="shared" si="181"/>
        <v>0</v>
      </c>
      <c r="AE1347" s="29">
        <f t="shared" si="182"/>
        <v>0</v>
      </c>
      <c r="AG1347" s="5">
        <f>IFERROR((Table1[[#This Row],[عدد
البلوكات]]*0.12),"")</f>
        <v>0</v>
      </c>
      <c r="AH134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347" s="59">
        <f>IFERROR(Table1[[#This Row],[Plan Hour]]/Table1[[#This Row],[ساعات
العمل
الفعلية]],0)</f>
        <v>0</v>
      </c>
      <c r="AK1347" s="1">
        <f>IFERROR((Table1[[#This Row],[الكمية 
الفعلية
/م3]]-Table1[[#This Row],[الكمية 
المنتجة
/م3
 ]]),"")</f>
        <v>0</v>
      </c>
      <c r="AU1347" s="18"/>
      <c r="AV1347" s="18"/>
      <c r="AW1347" s="1"/>
      <c r="AX1347" s="1"/>
      <c r="AY1347" s="1"/>
      <c r="AZ1347" s="1"/>
      <c r="BA1347" s="1"/>
      <c r="BB1347" s="1" t="e">
        <f t="shared" si="189"/>
        <v>#DIV/0!</v>
      </c>
      <c r="BC1347" s="1"/>
      <c r="BD1347" s="1" t="e">
        <f t="shared" si="180"/>
        <v>#DIV/0!</v>
      </c>
      <c r="BE1347" s="1"/>
      <c r="BF1347" s="33">
        <f t="shared" si="192"/>
        <v>0</v>
      </c>
      <c r="BG1347" s="11" t="e">
        <f t="shared" si="183"/>
        <v>#DIV/0!</v>
      </c>
      <c r="CB1347"/>
      <c r="CC1347"/>
      <c r="CD1347"/>
      <c r="CE1347" s="83"/>
      <c r="CF1347"/>
      <c r="CG1347"/>
      <c r="CH1347"/>
      <c r="CI1347"/>
      <c r="CJ1347"/>
      <c r="CK1347"/>
      <c r="CL1347"/>
      <c r="CM1347"/>
      <c r="CN1347"/>
      <c r="CO1347"/>
      <c r="CP1347"/>
    </row>
    <row r="1348" spans="1:94" ht="22.5" customHeight="1">
      <c r="A1348" s="22">
        <v>44282</v>
      </c>
      <c r="B1348" s="9" t="str">
        <f>TEXT(Table1[[#This Row],[Date]],"dddd")</f>
        <v>السبت</v>
      </c>
      <c r="C1348" s="9">
        <f>WEEKNUM(Table1[[#This Row],[Date]],16)</f>
        <v>14</v>
      </c>
      <c r="D1348" s="9" t="str">
        <f>TEXT(Table1[[#This Row],[Date]],"mmmm")</f>
        <v>مارس</v>
      </c>
      <c r="E1348" s="9" t="str">
        <f>TEXT(Table1[[#This Row],[Date]],"yyyy")</f>
        <v>2021</v>
      </c>
      <c r="F1348" s="9" t="s">
        <v>8</v>
      </c>
      <c r="G1348" s="9">
        <v>9732</v>
      </c>
      <c r="H1348" s="9" t="s">
        <v>215</v>
      </c>
      <c r="I1348" s="9" t="s">
        <v>255</v>
      </c>
      <c r="J1348" s="9">
        <v>3.6</v>
      </c>
      <c r="K1348" s="9">
        <v>60</v>
      </c>
      <c r="L1348" s="9">
        <v>60</v>
      </c>
      <c r="M1348" s="9">
        <v>89</v>
      </c>
      <c r="N1348" s="9"/>
      <c r="O1348" s="9"/>
      <c r="P1348" s="9"/>
      <c r="Q1348" s="9">
        <v>20</v>
      </c>
      <c r="R1348" s="9">
        <v>32</v>
      </c>
      <c r="S1348" s="9">
        <v>89</v>
      </c>
      <c r="T1348" s="9">
        <f t="shared" si="184"/>
        <v>10.252800000000001</v>
      </c>
      <c r="U1348" s="9">
        <f t="shared" si="185"/>
        <v>10.252800000000001</v>
      </c>
      <c r="V1348" s="9"/>
      <c r="W1348" s="9">
        <v>20</v>
      </c>
      <c r="X1348" s="9">
        <f>IFERROR(   Table1[[#This Row],[البلوكات /م3]]+Table1[[#This Row],[البواقى
 المنصرفه
/م3]]-Table1[[#This Row],[البواقى
/م3]],0)</f>
        <v>11.12</v>
      </c>
      <c r="Y1348" s="9">
        <f t="shared" si="186"/>
        <v>7.32</v>
      </c>
      <c r="Z1348" s="9">
        <v>1</v>
      </c>
      <c r="AA1348" s="9">
        <v>4.88</v>
      </c>
      <c r="AB1348" s="9">
        <v>20</v>
      </c>
      <c r="AC1348" s="9">
        <v>1.08</v>
      </c>
      <c r="AD1348" s="9">
        <f t="shared" si="181"/>
        <v>0.86719999999999864</v>
      </c>
      <c r="AE1348" s="14">
        <f t="shared" si="182"/>
        <v>7.1081967213114647E-2</v>
      </c>
      <c r="AF1348" s="9"/>
      <c r="AG1348" s="9">
        <f>IFERROR((Table1[[#This Row],[عدد
البلوكات]]*0.12),"")</f>
        <v>0.12</v>
      </c>
      <c r="AH1348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2.8480000000000003</v>
      </c>
      <c r="AI1348" s="9">
        <v>3</v>
      </c>
      <c r="AJ1348" s="9">
        <f>IFERROR(Table1[[#This Row],[Plan Hour]]/Table1[[#This Row],[ساعات
العمل
الفعلية]],0)</f>
        <v>0.94933333333333347</v>
      </c>
      <c r="AK1348" s="9">
        <f>IFERROR((Table1[[#This Row],[الكمية 
الفعلية
/م3]]-Table1[[#This Row],[الكمية 
المنتجة
/م3
 ]]),"")</f>
        <v>0</v>
      </c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 t="e">
        <f t="shared" si="189"/>
        <v>#DIV/0!</v>
      </c>
      <c r="BC1348" s="9"/>
      <c r="BD1348" s="9" t="e">
        <f t="shared" si="180"/>
        <v>#DIV/0!</v>
      </c>
      <c r="BE1348" s="9"/>
      <c r="BF1348" s="9">
        <f t="shared" si="192"/>
        <v>0</v>
      </c>
      <c r="BG1348" s="9" t="e">
        <f t="shared" si="183"/>
        <v>#DIV/0!</v>
      </c>
      <c r="CB1348"/>
      <c r="CC1348"/>
      <c r="CD1348"/>
      <c r="CE1348" s="83"/>
      <c r="CF1348"/>
      <c r="CG1348"/>
      <c r="CH1348"/>
      <c r="CI1348"/>
      <c r="CJ1348"/>
      <c r="CK1348"/>
      <c r="CL1348"/>
      <c r="CM1348"/>
      <c r="CN1348"/>
      <c r="CO1348"/>
      <c r="CP1348"/>
    </row>
    <row r="1349" spans="1:94" ht="22.5" customHeight="1">
      <c r="A1349" s="22">
        <v>44282</v>
      </c>
      <c r="B1349" s="3" t="str">
        <f>TEXT(Table1[[#This Row],[Date]],"dddd")</f>
        <v>السبت</v>
      </c>
      <c r="C1349" s="3">
        <f>WEEKNUM(Table1[[#This Row],[Date]],16)</f>
        <v>14</v>
      </c>
      <c r="D1349" s="3" t="str">
        <f>TEXT(Table1[[#This Row],[Date]],"mmmm")</f>
        <v>مارس</v>
      </c>
      <c r="E1349" s="3" t="str">
        <f>TEXT(Table1[[#This Row],[Date]],"yyyy")</f>
        <v>2021</v>
      </c>
      <c r="F1349" s="3" t="s">
        <v>8</v>
      </c>
      <c r="G1349" s="3">
        <v>1432</v>
      </c>
      <c r="H1349" s="5" t="s">
        <v>61</v>
      </c>
      <c r="I1349" s="3" t="s">
        <v>201</v>
      </c>
      <c r="J1349" s="3">
        <f>IFERROR(VLOOKUP(Table1[[#This Row],[FoamType]],$CB$1:$CC$25,2,FALSE),0)</f>
        <v>1.25</v>
      </c>
      <c r="K1349" s="3">
        <v>0</v>
      </c>
      <c r="L1349" s="3">
        <v>0</v>
      </c>
      <c r="Q1349" s="15">
        <v>30</v>
      </c>
      <c r="R1349" s="3">
        <v>0</v>
      </c>
      <c r="S1349" s="3">
        <v>0</v>
      </c>
      <c r="T1349" s="3">
        <f t="shared" si="184"/>
        <v>0</v>
      </c>
      <c r="U1349" s="4">
        <f>K1349*L1349*M1349*R1349/1000000</f>
        <v>0</v>
      </c>
      <c r="W1349" s="4">
        <v>30</v>
      </c>
      <c r="X1349" s="4">
        <f>IFERROR(   Table1[[#This Row],[البلوكات /م3]]+Table1[[#This Row],[البواقى
 المنصرفه
/م3]]-Table1[[#This Row],[البواقى
/م3]],0)</f>
        <v>0.20000000000000284</v>
      </c>
      <c r="Y1349" s="21">
        <v>79.2</v>
      </c>
      <c r="Z1349" s="3">
        <v>12</v>
      </c>
      <c r="AA1349" s="12">
        <v>0</v>
      </c>
      <c r="AB1349" s="15">
        <v>30</v>
      </c>
      <c r="AC1349" s="20">
        <v>79</v>
      </c>
      <c r="AD1349" s="20">
        <f>(Y1349+AA1349)-(U1349+AC1349)</f>
        <v>0.20000000000000284</v>
      </c>
      <c r="AE1349" s="29">
        <f t="shared" si="182"/>
        <v>2.525252525252561E-3</v>
      </c>
      <c r="AG1349" s="5">
        <f>IFERROR((Table1[[#This Row],[عدد
البلوكات]]*0.12),"")</f>
        <v>1.44</v>
      </c>
      <c r="AH134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1349" s="59">
        <f>IFERROR(Table1[[#This Row],[Plan Hour]]/Table1[[#This Row],[ساعات
العمل
الفعلية]],0)</f>
        <v>0</v>
      </c>
      <c r="AK1349" s="1">
        <f>IFERROR((Table1[[#This Row],[الكمية 
الفعلية
/م3]]-Table1[[#This Row],[الكمية 
المنتجة
/م3
 ]]),"")</f>
        <v>0</v>
      </c>
      <c r="AU1349" s="18"/>
      <c r="AV1349" s="18"/>
      <c r="AW1349" s="1"/>
      <c r="AX1349" s="1"/>
      <c r="AY1349" s="1"/>
      <c r="AZ1349" s="1"/>
      <c r="BA1349" s="1"/>
      <c r="BB1349" s="1" t="e">
        <f t="shared" si="189"/>
        <v>#DIV/0!</v>
      </c>
      <c r="BC1349" s="1"/>
      <c r="BD1349" s="1" t="e">
        <f t="shared" ref="BD1349:BD1412" si="193">(7.32-(BE1349*BC1349))/BE1349</f>
        <v>#DIV/0!</v>
      </c>
      <c r="BE1349" s="1"/>
      <c r="BF1349" s="33">
        <f t="shared" si="192"/>
        <v>0</v>
      </c>
      <c r="BG1349" s="11" t="e">
        <f t="shared" si="183"/>
        <v>#DIV/0!</v>
      </c>
      <c r="CB1349"/>
      <c r="CC1349"/>
      <c r="CD1349"/>
      <c r="CE1349" s="83"/>
      <c r="CF1349"/>
      <c r="CG1349"/>
      <c r="CH1349"/>
      <c r="CI1349"/>
      <c r="CJ1349"/>
      <c r="CK1349"/>
      <c r="CL1349"/>
      <c r="CM1349"/>
      <c r="CN1349"/>
      <c r="CO1349"/>
      <c r="CP1349"/>
    </row>
    <row r="1350" spans="1:94" ht="22.5" customHeight="1">
      <c r="A1350" s="22">
        <v>44283</v>
      </c>
      <c r="B1350" s="9" t="str">
        <f>TEXT(Table1[[#This Row],[Date]],"dddd")</f>
        <v>الأحد</v>
      </c>
      <c r="C1350" s="9">
        <f>WEEKNUM(Table1[[#This Row],[Date]],16)</f>
        <v>14</v>
      </c>
      <c r="D1350" s="9" t="str">
        <f>TEXT(Table1[[#This Row],[Date]],"mmmm")</f>
        <v>مارس</v>
      </c>
      <c r="E1350" s="9" t="str">
        <f>TEXT(Table1[[#This Row],[Date]],"yyyy")</f>
        <v>2021</v>
      </c>
      <c r="F1350" s="9" t="s">
        <v>8</v>
      </c>
      <c r="G1350" s="9">
        <v>1470</v>
      </c>
      <c r="H1350" s="9"/>
      <c r="I1350" s="9" t="s">
        <v>255</v>
      </c>
      <c r="J1350" s="9">
        <f>IFERROR(VLOOKUP(Table1[[#This Row],[FoamType]],$CB$1:$CC$25,2,FALSE),0)</f>
        <v>3.6</v>
      </c>
      <c r="K1350" s="9">
        <v>200</v>
      </c>
      <c r="L1350" s="9">
        <v>100</v>
      </c>
      <c r="M1350" s="9">
        <v>4</v>
      </c>
      <c r="N1350" s="9"/>
      <c r="O1350" s="9"/>
      <c r="P1350" s="9"/>
      <c r="Q1350" s="9">
        <v>20</v>
      </c>
      <c r="R1350" s="9">
        <v>5</v>
      </c>
      <c r="S1350" s="9">
        <v>4.0999999999999996</v>
      </c>
      <c r="T1350" s="9">
        <f t="shared" si="184"/>
        <v>0.40999999999999992</v>
      </c>
      <c r="U1350" s="9">
        <f t="shared" si="185"/>
        <v>0.4</v>
      </c>
      <c r="V1350" s="9"/>
      <c r="W1350" s="9"/>
      <c r="X1350" s="9">
        <f>IFERROR(   Table1[[#This Row],[البلوكات /م3]]+Table1[[#This Row],[البواقى
 المنصرفه
/م3]]-Table1[[#This Row],[البواقى
/م3]],0)</f>
        <v>0.4</v>
      </c>
      <c r="Y1350" s="9">
        <f t="shared" si="186"/>
        <v>0</v>
      </c>
      <c r="Z1350" s="9"/>
      <c r="AA1350" s="9">
        <v>0.4</v>
      </c>
      <c r="AB1350" s="9">
        <v>20</v>
      </c>
      <c r="AC1350" s="9">
        <v>0</v>
      </c>
      <c r="AD1350" s="9">
        <f t="shared" si="181"/>
        <v>0</v>
      </c>
      <c r="AE1350" s="9">
        <f t="shared" si="182"/>
        <v>0</v>
      </c>
      <c r="AF1350" s="9"/>
      <c r="AG1350" s="9">
        <f>IFERROR((Table1[[#This Row],[عدد
البلوكات]]*0.12),"")</f>
        <v>0</v>
      </c>
      <c r="AH1350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0.11111111111111112</v>
      </c>
      <c r="AI1350" s="9">
        <v>55</v>
      </c>
      <c r="AJ1350" s="9">
        <f>IFERROR(Table1[[#This Row],[Plan Hour]]/Table1[[#This Row],[ساعات
العمل
الفعلية]],0)</f>
        <v>2.0202020202020202E-3</v>
      </c>
      <c r="AK1350" s="9">
        <f>IFERROR((Table1[[#This Row],[الكمية 
الفعلية
/م3]]-Table1[[#This Row],[الكمية 
المنتجة
/م3
 ]]),"")</f>
        <v>9.9999999999998979E-3</v>
      </c>
      <c r="AL1350" s="9"/>
      <c r="AM1350" s="9">
        <v>1.3</v>
      </c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 t="e">
        <f t="shared" si="189"/>
        <v>#DIV/0!</v>
      </c>
      <c r="BC1350" s="9"/>
      <c r="BD1350" s="9" t="e">
        <f t="shared" si="193"/>
        <v>#DIV/0!</v>
      </c>
      <c r="BE1350" s="9"/>
      <c r="BF1350" s="9">
        <f t="shared" si="192"/>
        <v>0</v>
      </c>
      <c r="BG1350" s="9" t="e">
        <f t="shared" si="183"/>
        <v>#DIV/0!</v>
      </c>
      <c r="CB1350"/>
      <c r="CC1350"/>
      <c r="CD1350"/>
      <c r="CE1350" s="83"/>
      <c r="CF1350"/>
      <c r="CG1350"/>
      <c r="CH1350"/>
      <c r="CI1350"/>
      <c r="CJ1350"/>
      <c r="CK1350"/>
      <c r="CL1350"/>
      <c r="CM1350"/>
      <c r="CN1350"/>
      <c r="CO1350"/>
      <c r="CP1350"/>
    </row>
    <row r="1351" spans="1:94" ht="22.5" customHeight="1">
      <c r="A1351" s="22">
        <v>44283</v>
      </c>
      <c r="B1351" s="3" t="str">
        <f>TEXT(Table1[[#This Row],[Date]],"dddd")</f>
        <v>الأحد</v>
      </c>
      <c r="C1351" s="3">
        <f>WEEKNUM(Table1[[#This Row],[Date]],16)</f>
        <v>14</v>
      </c>
      <c r="D1351" s="3" t="str">
        <f>TEXT(Table1[[#This Row],[Date]],"mmmm")</f>
        <v>مارس</v>
      </c>
      <c r="E1351" s="3" t="str">
        <f>TEXT(Table1[[#This Row],[Date]],"yyyy")</f>
        <v>2021</v>
      </c>
      <c r="F1351" s="3" t="s">
        <v>8</v>
      </c>
      <c r="G1351" s="3">
        <v>1474</v>
      </c>
      <c r="H1351" s="5" t="s">
        <v>205</v>
      </c>
      <c r="I1351" s="3" t="s">
        <v>255</v>
      </c>
      <c r="J1351" s="3">
        <f>IFERROR(VLOOKUP(Table1[[#This Row],[FoamType]],$CB$1:$CC$25,2,FALSE),0)</f>
        <v>3.6</v>
      </c>
      <c r="K1351" s="3">
        <v>200</v>
      </c>
      <c r="L1351" s="3">
        <v>100</v>
      </c>
      <c r="M1351" s="3">
        <v>5</v>
      </c>
      <c r="Q1351" s="15">
        <v>30</v>
      </c>
      <c r="S1351" s="3">
        <v>5.0999999999999996</v>
      </c>
      <c r="T1351" s="3">
        <v>21</v>
      </c>
      <c r="U1351" s="4">
        <v>20</v>
      </c>
      <c r="W1351" s="4">
        <v>30</v>
      </c>
      <c r="X1351" s="4">
        <f>IFERROR(   Table1[[#This Row],[البلوكات /م3]]+Table1[[#This Row],[البواقى
 المنصرفه
/م3]]-Table1[[#This Row],[البواقى
/م3]],0)</f>
        <v>22.270000000000003</v>
      </c>
      <c r="Y1351" s="21">
        <f t="shared" si="186"/>
        <v>21.96</v>
      </c>
      <c r="Z1351" s="3">
        <v>3</v>
      </c>
      <c r="AA1351" s="12">
        <v>2.6</v>
      </c>
      <c r="AB1351" s="15">
        <v>30</v>
      </c>
      <c r="AC1351" s="20">
        <v>2.29</v>
      </c>
      <c r="AD1351" s="20">
        <f t="shared" si="181"/>
        <v>2.2700000000000031</v>
      </c>
      <c r="AE1351" s="29">
        <f t="shared" si="182"/>
        <v>9.2426710097719994E-2</v>
      </c>
      <c r="AG1351" s="5">
        <f>IFERROR((Table1[[#This Row],[عدد
البلوكات]]*0.12),"")</f>
        <v>0.36</v>
      </c>
      <c r="AH135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5.5555555555555554</v>
      </c>
      <c r="AJ1351" s="59">
        <f>IFERROR(Table1[[#This Row],[Plan Hour]]/Table1[[#This Row],[ساعات
العمل
الفعلية]],0)</f>
        <v>0</v>
      </c>
      <c r="AK1351" s="1">
        <f>IFERROR((Table1[[#This Row],[الكمية 
الفعلية
/م3]]-Table1[[#This Row],[الكمية 
المنتجة
/م3
 ]]),"")</f>
        <v>1</v>
      </c>
      <c r="AU1351" s="18"/>
      <c r="AV1351" s="18"/>
      <c r="AW1351" s="1"/>
      <c r="AX1351" s="1"/>
      <c r="AY1351" s="1"/>
      <c r="AZ1351" s="1"/>
      <c r="BA1351" s="1"/>
      <c r="BB1351" s="1" t="e">
        <f t="shared" si="189"/>
        <v>#DIV/0!</v>
      </c>
      <c r="BC1351" s="1"/>
      <c r="BD1351" s="1" t="e">
        <f t="shared" si="193"/>
        <v>#DIV/0!</v>
      </c>
      <c r="BE1351" s="1"/>
      <c r="BF1351" s="33">
        <f t="shared" si="192"/>
        <v>0</v>
      </c>
      <c r="BG1351" s="11" t="e">
        <f t="shared" si="183"/>
        <v>#DIV/0!</v>
      </c>
      <c r="CB1351"/>
      <c r="CC1351"/>
      <c r="CD1351"/>
      <c r="CE1351" s="83"/>
      <c r="CF1351"/>
      <c r="CG1351"/>
      <c r="CH1351"/>
      <c r="CI1351"/>
      <c r="CJ1351"/>
      <c r="CK1351"/>
      <c r="CL1351"/>
      <c r="CM1351"/>
      <c r="CN1351"/>
      <c r="CO1351"/>
      <c r="CP1351"/>
    </row>
    <row r="1352" spans="1:94" ht="22.5" customHeight="1">
      <c r="A1352" s="22">
        <v>44283</v>
      </c>
      <c r="B1352" s="3" t="str">
        <f>TEXT(Table1[[#This Row],[Date]],"dddd")</f>
        <v>الأحد</v>
      </c>
      <c r="C1352" s="3">
        <f>WEEKNUM(Table1[[#This Row],[Date]],16)</f>
        <v>14</v>
      </c>
      <c r="D1352" s="3" t="str">
        <f>TEXT(Table1[[#This Row],[Date]],"mmmm")</f>
        <v>مارس</v>
      </c>
      <c r="E1352" s="3" t="str">
        <f>TEXT(Table1[[#This Row],[Date]],"yyyy")</f>
        <v>2021</v>
      </c>
      <c r="F1352" s="3" t="s">
        <v>8</v>
      </c>
      <c r="G1352" s="3">
        <v>1355</v>
      </c>
      <c r="H1352" s="5" t="s">
        <v>29</v>
      </c>
      <c r="I1352" s="3" t="s">
        <v>96</v>
      </c>
      <c r="J1352" s="3">
        <f>IFERROR(VLOOKUP(Table1[[#This Row],[FoamType]],$CB$1:$CC$25,2,FALSE),0)</f>
        <v>200</v>
      </c>
      <c r="K1352" s="3">
        <v>96</v>
      </c>
      <c r="L1352" s="3">
        <v>8</v>
      </c>
      <c r="M1352" s="3">
        <v>8</v>
      </c>
      <c r="Q1352" s="15">
        <v>15</v>
      </c>
      <c r="R1352" s="3">
        <v>1000</v>
      </c>
      <c r="S1352" s="3">
        <v>8.1</v>
      </c>
      <c r="T1352" s="3">
        <f t="shared" si="184"/>
        <v>6.2207999999999997</v>
      </c>
      <c r="U1352" s="4">
        <f t="shared" si="185"/>
        <v>6.1440000000000001</v>
      </c>
      <c r="W1352" s="4">
        <v>15</v>
      </c>
      <c r="X1352" s="4">
        <f>IFERROR(   Table1[[#This Row],[البلوكات /م3]]+Table1[[#This Row],[البواقى
 المنصرفه
/م3]]-Table1[[#This Row],[البواقى
/م3]],0)</f>
        <v>7.28</v>
      </c>
      <c r="Y1352" s="21">
        <f t="shared" si="186"/>
        <v>7.32</v>
      </c>
      <c r="Z1352" s="3">
        <v>1</v>
      </c>
      <c r="AA1352" s="12">
        <v>3.66</v>
      </c>
      <c r="AB1352" s="15">
        <v>15</v>
      </c>
      <c r="AC1352" s="20">
        <v>3.7</v>
      </c>
      <c r="AD1352" s="20">
        <f t="shared" si="181"/>
        <v>1.1359999999999992</v>
      </c>
      <c r="AE1352" s="29">
        <f t="shared" si="182"/>
        <v>0.10346083788706732</v>
      </c>
      <c r="AG1352" s="5">
        <f>IFERROR((Table1[[#This Row],[عدد
البلوكات]]*0.12),"")</f>
        <v>0.12</v>
      </c>
      <c r="AH135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352" s="59">
        <f>IFERROR(Table1[[#This Row],[Plan Hour]]/Table1[[#This Row],[ساعات
العمل
الفعلية]],0)</f>
        <v>0</v>
      </c>
      <c r="AK1352" s="1">
        <f>IFERROR((Table1[[#This Row],[الكمية 
الفعلية
/م3]]-Table1[[#This Row],[الكمية 
المنتجة
/م3
 ]]),"")</f>
        <v>7.6799999999999535E-2</v>
      </c>
      <c r="AU1352" s="18"/>
      <c r="AV1352" s="18"/>
      <c r="AW1352" s="1"/>
      <c r="AX1352" s="1"/>
      <c r="AY1352" s="1"/>
      <c r="AZ1352" s="1"/>
      <c r="BA1352" s="1"/>
      <c r="BB1352" s="1" t="e">
        <f t="shared" si="189"/>
        <v>#DIV/0!</v>
      </c>
      <c r="BC1352" s="1"/>
      <c r="BD1352" s="1" t="e">
        <f t="shared" si="193"/>
        <v>#DIV/0!</v>
      </c>
      <c r="BE1352" s="1"/>
      <c r="BF1352" s="33">
        <f t="shared" si="192"/>
        <v>0</v>
      </c>
      <c r="BG1352" s="11" t="e">
        <f t="shared" si="183"/>
        <v>#DIV/0!</v>
      </c>
      <c r="CB1352"/>
      <c r="CC1352"/>
      <c r="CD1352"/>
      <c r="CE1352" s="83"/>
      <c r="CF1352"/>
      <c r="CG1352"/>
      <c r="CH1352"/>
      <c r="CI1352"/>
      <c r="CJ1352"/>
      <c r="CK1352"/>
      <c r="CL1352"/>
      <c r="CM1352"/>
      <c r="CN1352"/>
      <c r="CO1352"/>
      <c r="CP1352"/>
    </row>
    <row r="1353" spans="1:94" ht="22.5" customHeight="1">
      <c r="A1353" s="22">
        <v>44283</v>
      </c>
      <c r="B1353" s="3" t="str">
        <f>TEXT(Table1[[#This Row],[Date]],"dddd")</f>
        <v>الأحد</v>
      </c>
      <c r="C1353" s="3">
        <f>WEEKNUM(Table1[[#This Row],[Date]],16)</f>
        <v>14</v>
      </c>
      <c r="D1353" s="3" t="str">
        <f>TEXT(Table1[[#This Row],[Date]],"mmmm")</f>
        <v>مارس</v>
      </c>
      <c r="E1353" s="3" t="str">
        <f>TEXT(Table1[[#This Row],[Date]],"yyyy")</f>
        <v>2021</v>
      </c>
      <c r="F1353" s="3" t="s">
        <v>8</v>
      </c>
      <c r="G1353" s="3">
        <v>9732</v>
      </c>
      <c r="H1353" s="5" t="s">
        <v>215</v>
      </c>
      <c r="I1353" s="3" t="s">
        <v>255</v>
      </c>
      <c r="J1353" s="3">
        <f>IFERROR(VLOOKUP(Table1[[#This Row],[FoamType]],$CB$1:$CC$25,2,FALSE),0)</f>
        <v>3.6</v>
      </c>
      <c r="K1353" s="3">
        <v>60</v>
      </c>
      <c r="L1353" s="3">
        <v>60</v>
      </c>
      <c r="M1353" s="3">
        <v>89</v>
      </c>
      <c r="Q1353" s="15">
        <v>20</v>
      </c>
      <c r="R1353" s="3">
        <v>6</v>
      </c>
      <c r="S1353" s="3">
        <v>89</v>
      </c>
      <c r="T1353" s="3">
        <f t="shared" si="184"/>
        <v>1.9224000000000001</v>
      </c>
      <c r="U1353" s="4">
        <f t="shared" si="185"/>
        <v>1.9224000000000001</v>
      </c>
      <c r="X1353" s="4">
        <f>IFERROR(   Table1[[#This Row],[البلوكات /م3]]+Table1[[#This Row],[البواقى
 المنصرفه
/م3]]-Table1[[#This Row],[البواقى
/م3]],0)</f>
        <v>2.2999999999999998</v>
      </c>
      <c r="Y1353" s="21">
        <f t="shared" si="186"/>
        <v>0</v>
      </c>
      <c r="AA1353" s="12">
        <v>2.44</v>
      </c>
      <c r="AB1353" s="15">
        <v>20</v>
      </c>
      <c r="AC1353" s="20">
        <v>0.14000000000000001</v>
      </c>
      <c r="AD1353" s="20">
        <f t="shared" si="181"/>
        <v>0.37759999999999971</v>
      </c>
      <c r="AE1353" s="29">
        <f t="shared" si="182"/>
        <v>0.15475409836065562</v>
      </c>
      <c r="AG1353" s="5">
        <f>IFERROR((Table1[[#This Row],[عدد
البلوكات]]*0.12),"")</f>
        <v>0</v>
      </c>
      <c r="AH135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0.53400000000000003</v>
      </c>
      <c r="AJ1353" s="59">
        <f>IFERROR(Table1[[#This Row],[Plan Hour]]/Table1[[#This Row],[ساعات
العمل
الفعلية]],0)</f>
        <v>0</v>
      </c>
      <c r="AK1353" s="1">
        <f>IFERROR((Table1[[#This Row],[الكمية 
الفعلية
/م3]]-Table1[[#This Row],[الكمية 
المنتجة
/م3
 ]]),"")</f>
        <v>0</v>
      </c>
      <c r="AU1353" s="18"/>
      <c r="AV1353" s="18"/>
      <c r="AW1353" s="1"/>
      <c r="AX1353" s="1"/>
      <c r="AY1353" s="1"/>
      <c r="AZ1353" s="1"/>
      <c r="BA1353" s="1"/>
      <c r="BB1353" s="1" t="e">
        <f t="shared" si="189"/>
        <v>#DIV/0!</v>
      </c>
      <c r="BC1353" s="1"/>
      <c r="BD1353" s="1" t="e">
        <f t="shared" si="193"/>
        <v>#DIV/0!</v>
      </c>
      <c r="BE1353" s="1"/>
      <c r="BF1353" s="33">
        <f t="shared" si="192"/>
        <v>0</v>
      </c>
      <c r="BG1353" s="11" t="e">
        <f t="shared" si="183"/>
        <v>#DIV/0!</v>
      </c>
      <c r="CB1353"/>
      <c r="CC1353"/>
      <c r="CD1353"/>
      <c r="CE1353" s="83"/>
      <c r="CF1353"/>
      <c r="CG1353"/>
      <c r="CH1353"/>
      <c r="CI1353"/>
      <c r="CJ1353"/>
      <c r="CK1353"/>
      <c r="CL1353"/>
      <c r="CM1353"/>
      <c r="CN1353"/>
      <c r="CO1353"/>
      <c r="CP1353"/>
    </row>
    <row r="1354" spans="1:94" ht="22.5" customHeight="1">
      <c r="A1354" s="22">
        <v>44283</v>
      </c>
      <c r="B1354" s="3" t="str">
        <f>TEXT(Table1[[#This Row],[Date]],"dddd")</f>
        <v>الأحد</v>
      </c>
      <c r="C1354" s="3">
        <f>WEEKNUM(Table1[[#This Row],[Date]],16)</f>
        <v>14</v>
      </c>
      <c r="D1354" s="3" t="str">
        <f>TEXT(Table1[[#This Row],[Date]],"mmmm")</f>
        <v>مارس</v>
      </c>
      <c r="E1354" s="3" t="str">
        <f>TEXT(Table1[[#This Row],[Date]],"yyyy")</f>
        <v>2021</v>
      </c>
      <c r="F1354" s="3" t="s">
        <v>8</v>
      </c>
      <c r="G1354" s="3">
        <v>1357</v>
      </c>
      <c r="H1354" s="5" t="s">
        <v>295</v>
      </c>
      <c r="I1354" s="3" t="s">
        <v>255</v>
      </c>
      <c r="J1354" s="3">
        <f>IFERROR(VLOOKUP(Table1[[#This Row],[FoamType]],$CB$1:$CC$25,2,FALSE),0)</f>
        <v>3.6</v>
      </c>
      <c r="K1354" s="3">
        <v>40</v>
      </c>
      <c r="L1354" s="3">
        <v>20</v>
      </c>
      <c r="M1354" s="3">
        <v>19</v>
      </c>
      <c r="Q1354" s="15">
        <v>22</v>
      </c>
      <c r="R1354" s="3">
        <v>20</v>
      </c>
      <c r="S1354" s="3">
        <v>19</v>
      </c>
      <c r="T1354" s="3">
        <f t="shared" si="184"/>
        <v>0.30399999999999999</v>
      </c>
      <c r="U1354" s="4">
        <f t="shared" si="185"/>
        <v>0.30399999999999999</v>
      </c>
      <c r="X1354" s="4">
        <f>IFERROR(   Table1[[#This Row],[البلوكات /م3]]+Table1[[#This Row],[البواقى
 المنصرفه
/م3]]-Table1[[#This Row],[البواقى
/م3]],0)</f>
        <v>5.58</v>
      </c>
      <c r="Y1354" s="21">
        <f t="shared" si="186"/>
        <v>0</v>
      </c>
      <c r="AA1354" s="12">
        <v>7.1</v>
      </c>
      <c r="AB1354" s="15">
        <v>20</v>
      </c>
      <c r="AC1354" s="20">
        <v>1.52</v>
      </c>
      <c r="AD1354" s="20">
        <f t="shared" si="181"/>
        <v>5.2759999999999998</v>
      </c>
      <c r="AE1354" s="29">
        <f t="shared" si="182"/>
        <v>0.74309859154929581</v>
      </c>
      <c r="AG1354" s="5">
        <f>IFERROR((Table1[[#This Row],[عدد
البلوكات]]*0.12),"")</f>
        <v>0</v>
      </c>
      <c r="AH135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8.4444444444444447E-2</v>
      </c>
      <c r="AJ1354" s="59">
        <f>IFERROR(Table1[[#This Row],[Plan Hour]]/Table1[[#This Row],[ساعات
العمل
الفعلية]],0)</f>
        <v>0</v>
      </c>
      <c r="AK1354" s="1">
        <f>IFERROR((Table1[[#This Row],[الكمية 
الفعلية
/م3]]-Table1[[#This Row],[الكمية 
المنتجة
/م3
 ]]),"")</f>
        <v>0</v>
      </c>
      <c r="AU1354" s="18"/>
      <c r="AV1354" s="18"/>
      <c r="AW1354" s="1"/>
      <c r="AX1354" s="1"/>
      <c r="AY1354" s="1"/>
      <c r="AZ1354" s="1"/>
      <c r="BA1354" s="1"/>
      <c r="BB1354" s="1" t="e">
        <f t="shared" si="189"/>
        <v>#DIV/0!</v>
      </c>
      <c r="BC1354" s="1"/>
      <c r="BD1354" s="1" t="e">
        <f t="shared" si="193"/>
        <v>#DIV/0!</v>
      </c>
      <c r="BE1354" s="1"/>
      <c r="BF1354" s="33">
        <f t="shared" si="192"/>
        <v>0</v>
      </c>
      <c r="BG1354" s="11" t="e">
        <f t="shared" si="183"/>
        <v>#DIV/0!</v>
      </c>
      <c r="CB1354"/>
      <c r="CC1354"/>
      <c r="CD1354"/>
      <c r="CE1354" s="83"/>
      <c r="CF1354"/>
      <c r="CG1354"/>
      <c r="CH1354"/>
      <c r="CI1354"/>
      <c r="CJ1354"/>
      <c r="CK1354"/>
      <c r="CL1354"/>
      <c r="CM1354"/>
      <c r="CN1354"/>
      <c r="CO1354"/>
      <c r="CP1354"/>
    </row>
    <row r="1355" spans="1:94" ht="22.5" customHeight="1">
      <c r="A1355" s="22">
        <v>44283</v>
      </c>
      <c r="B1355" s="3" t="str">
        <f>TEXT(Table1[[#This Row],[Date]],"dddd")</f>
        <v>الأحد</v>
      </c>
      <c r="C1355" s="3">
        <f>WEEKNUM(Table1[[#This Row],[Date]],16)</f>
        <v>14</v>
      </c>
      <c r="D1355" s="3" t="str">
        <f>TEXT(Table1[[#This Row],[Date]],"mmmm")</f>
        <v>مارس</v>
      </c>
      <c r="E1355" s="3" t="str">
        <f>TEXT(Table1[[#This Row],[Date]],"yyyy")</f>
        <v>2021</v>
      </c>
      <c r="F1355" s="3" t="s">
        <v>8</v>
      </c>
      <c r="G1355" s="3">
        <v>1357</v>
      </c>
      <c r="H1355" s="5" t="s">
        <v>295</v>
      </c>
      <c r="I1355" s="3" t="s">
        <v>255</v>
      </c>
      <c r="J1355" s="3">
        <f>IFERROR(VLOOKUP(Table1[[#This Row],[FoamType]],$CB$1:$CC$25,2,FALSE),0)</f>
        <v>3.6</v>
      </c>
      <c r="K1355" s="3">
        <v>40</v>
      </c>
      <c r="L1355" s="3">
        <v>20</v>
      </c>
      <c r="M1355" s="3">
        <v>24</v>
      </c>
      <c r="Q1355" s="15">
        <v>22</v>
      </c>
      <c r="R1355" s="3">
        <v>120</v>
      </c>
      <c r="S1355" s="3">
        <v>24</v>
      </c>
      <c r="T1355" s="3">
        <f t="shared" si="184"/>
        <v>2.3039999999999998</v>
      </c>
      <c r="U1355" s="4">
        <f t="shared" si="185"/>
        <v>2.3039999999999998</v>
      </c>
      <c r="X1355" s="4">
        <f>IFERROR(   Table1[[#This Row],[البلوكات /م3]]+Table1[[#This Row],[البواقى
 المنصرفه
/م3]]-Table1[[#This Row],[البواقى
/م3]],0)</f>
        <v>0</v>
      </c>
      <c r="Y1355" s="21">
        <f t="shared" si="186"/>
        <v>0</v>
      </c>
      <c r="AB1355" s="15"/>
      <c r="AD1355" s="20">
        <f t="shared" si="181"/>
        <v>-2.3039999999999998</v>
      </c>
      <c r="AE1355" s="29" t="e">
        <f t="shared" si="182"/>
        <v>#DIV/0!</v>
      </c>
      <c r="AG1355" s="5">
        <f>IFERROR((Table1[[#This Row],[عدد
البلوكات]]*0.12),"")</f>
        <v>0</v>
      </c>
      <c r="AH135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0.6399999999999999</v>
      </c>
      <c r="AJ1355" s="59">
        <f>IFERROR(Table1[[#This Row],[Plan Hour]]/Table1[[#This Row],[ساعات
العمل
الفعلية]],0)</f>
        <v>0</v>
      </c>
      <c r="AK1355" s="1">
        <f>IFERROR((Table1[[#This Row],[الكمية 
الفعلية
/م3]]-Table1[[#This Row],[الكمية 
المنتجة
/م3
 ]]),"")</f>
        <v>0</v>
      </c>
      <c r="AU1355" s="18"/>
      <c r="AV1355" s="18"/>
      <c r="AW1355" s="1"/>
      <c r="AX1355" s="1"/>
      <c r="AY1355" s="1"/>
      <c r="AZ1355" s="1"/>
      <c r="BA1355" s="1"/>
      <c r="BB1355" s="1" t="e">
        <f t="shared" si="189"/>
        <v>#DIV/0!</v>
      </c>
      <c r="BC1355" s="1"/>
      <c r="BD1355" s="1" t="e">
        <f t="shared" si="193"/>
        <v>#DIV/0!</v>
      </c>
      <c r="BE1355" s="1"/>
      <c r="BF1355" s="33">
        <f t="shared" si="192"/>
        <v>0</v>
      </c>
      <c r="BG1355" s="11" t="e">
        <f t="shared" si="183"/>
        <v>#DIV/0!</v>
      </c>
      <c r="CB1355"/>
      <c r="CC1355"/>
      <c r="CD1355"/>
      <c r="CE1355" s="83"/>
      <c r="CF1355"/>
      <c r="CG1355"/>
      <c r="CH1355"/>
      <c r="CI1355"/>
      <c r="CJ1355"/>
      <c r="CK1355"/>
      <c r="CL1355"/>
      <c r="CM1355"/>
      <c r="CN1355"/>
      <c r="CO1355"/>
      <c r="CP1355"/>
    </row>
    <row r="1356" spans="1:94" ht="22.5" customHeight="1">
      <c r="A1356" s="22">
        <v>44283</v>
      </c>
      <c r="B1356" s="3" t="str">
        <f>TEXT(Table1[[#This Row],[Date]],"dddd")</f>
        <v>الأحد</v>
      </c>
      <c r="C1356" s="3">
        <f>WEEKNUM(Table1[[#This Row],[Date]],16)</f>
        <v>14</v>
      </c>
      <c r="D1356" s="3" t="str">
        <f>TEXT(Table1[[#This Row],[Date]],"mmmm")</f>
        <v>مارس</v>
      </c>
      <c r="E1356" s="3" t="str">
        <f>TEXT(Table1[[#This Row],[Date]],"yyyy")</f>
        <v>2021</v>
      </c>
      <c r="F1356" s="3" t="s">
        <v>8</v>
      </c>
      <c r="G1356" s="3">
        <v>1440</v>
      </c>
      <c r="H1356" s="5" t="s">
        <v>307</v>
      </c>
      <c r="I1356" s="3" t="s">
        <v>92</v>
      </c>
      <c r="J1356" s="3">
        <f>IFERROR(VLOOKUP(Table1[[#This Row],[FoamType]],$CB$1:$CC$25,2,FALSE),0)</f>
        <v>0.6</v>
      </c>
      <c r="K1356" s="3">
        <v>11</v>
      </c>
      <c r="L1356" s="3">
        <v>11</v>
      </c>
      <c r="M1356" s="3">
        <v>2.5</v>
      </c>
      <c r="Q1356" s="15">
        <v>8</v>
      </c>
      <c r="R1356" s="3">
        <v>10250</v>
      </c>
      <c r="S1356" s="3">
        <v>2.7</v>
      </c>
      <c r="T1356" s="3">
        <f t="shared" si="184"/>
        <v>3.3486750000000001</v>
      </c>
      <c r="U1356" s="4">
        <f t="shared" si="185"/>
        <v>3.100625</v>
      </c>
      <c r="X1356" s="4">
        <f>IFERROR(   Table1[[#This Row],[البلوكات /م3]]+Table1[[#This Row],[البواقى
 المنصرفه
/م3]]-Table1[[#This Row],[البواقى
/م3]],0)</f>
        <v>2.9</v>
      </c>
      <c r="Y1356" s="21">
        <f t="shared" si="186"/>
        <v>0</v>
      </c>
      <c r="AA1356" s="12">
        <v>2.9</v>
      </c>
      <c r="AB1356" s="15">
        <v>8</v>
      </c>
      <c r="AC1356" s="20">
        <v>0</v>
      </c>
      <c r="AD1356" s="20">
        <f t="shared" si="181"/>
        <v>-0.20062500000000005</v>
      </c>
      <c r="AE1356" s="29">
        <f t="shared" si="182"/>
        <v>-6.9181034482758641E-2</v>
      </c>
      <c r="AG1356" s="5">
        <f>IFERROR((Table1[[#This Row],[عدد
البلوكات]]*0.12),"")</f>
        <v>0</v>
      </c>
      <c r="AH135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5.1677083333333336</v>
      </c>
      <c r="AJ1356" s="59">
        <f>IFERROR(Table1[[#This Row],[Plan Hour]]/Table1[[#This Row],[ساعات
العمل
الفعلية]],0)</f>
        <v>0</v>
      </c>
      <c r="AK1356" s="1">
        <f>IFERROR((Table1[[#This Row],[الكمية 
الفعلية
/م3]]-Table1[[#This Row],[الكمية 
المنتجة
/م3
 ]]),"")</f>
        <v>0.2480500000000001</v>
      </c>
      <c r="AU1356" s="18"/>
      <c r="AV1356" s="18"/>
      <c r="AW1356" s="1"/>
      <c r="AX1356" s="1"/>
      <c r="AY1356" s="1"/>
      <c r="AZ1356" s="1"/>
      <c r="BA1356" s="1"/>
      <c r="BB1356" s="1" t="e">
        <f t="shared" si="189"/>
        <v>#DIV/0!</v>
      </c>
      <c r="BC1356" s="1"/>
      <c r="BD1356" s="1" t="e">
        <f t="shared" si="193"/>
        <v>#DIV/0!</v>
      </c>
      <c r="BE1356" s="1"/>
      <c r="BF1356" s="33">
        <f t="shared" si="192"/>
        <v>0</v>
      </c>
      <c r="BG1356" s="11" t="e">
        <f t="shared" si="183"/>
        <v>#DIV/0!</v>
      </c>
      <c r="CB1356"/>
      <c r="CC1356"/>
      <c r="CD1356"/>
      <c r="CE1356" s="83"/>
      <c r="CF1356"/>
      <c r="CG1356"/>
      <c r="CH1356"/>
      <c r="CI1356"/>
      <c r="CJ1356"/>
      <c r="CK1356"/>
      <c r="CL1356"/>
      <c r="CM1356"/>
      <c r="CN1356"/>
      <c r="CO1356"/>
      <c r="CP1356"/>
    </row>
    <row r="1357" spans="1:94" ht="22.5" customHeight="1">
      <c r="A1357" s="22">
        <v>44283</v>
      </c>
      <c r="B1357" s="3" t="str">
        <f>TEXT(Table1[[#This Row],[Date]],"dddd")</f>
        <v>الأحد</v>
      </c>
      <c r="C1357" s="3">
        <f>WEEKNUM(Table1[[#This Row],[Date]],16)</f>
        <v>14</v>
      </c>
      <c r="D1357" s="3" t="str">
        <f>TEXT(Table1[[#This Row],[Date]],"mmmm")</f>
        <v>مارس</v>
      </c>
      <c r="E1357" s="3" t="str">
        <f>TEXT(Table1[[#This Row],[Date]],"yyyy")</f>
        <v>2021</v>
      </c>
      <c r="F1357" s="3" t="s">
        <v>8</v>
      </c>
      <c r="G1357" s="3">
        <v>1444</v>
      </c>
      <c r="H1357" s="5" t="s">
        <v>47</v>
      </c>
      <c r="I1357" s="3" t="s">
        <v>92</v>
      </c>
      <c r="J1357" s="3">
        <f>IFERROR(VLOOKUP(Table1[[#This Row],[FoamType]],$CB$1:$CC$25,2,FALSE),0)</f>
        <v>0.6</v>
      </c>
      <c r="K1357" s="3">
        <v>50</v>
      </c>
      <c r="L1357" s="3">
        <v>10</v>
      </c>
      <c r="M1357" s="3">
        <v>10</v>
      </c>
      <c r="Q1357" s="15">
        <v>12</v>
      </c>
      <c r="R1357" s="3">
        <v>250</v>
      </c>
      <c r="S1357" s="3">
        <v>10</v>
      </c>
      <c r="T1357" s="3">
        <f t="shared" si="184"/>
        <v>1.25</v>
      </c>
      <c r="U1357" s="4">
        <f t="shared" si="185"/>
        <v>1.25</v>
      </c>
      <c r="W1357" s="4">
        <v>12</v>
      </c>
      <c r="X1357" s="4">
        <f>IFERROR(   Table1[[#This Row],[البلوكات /م3]]+Table1[[#This Row],[البواقى
 المنصرفه
/م3]]-Table1[[#This Row],[البواقى
/م3]],0)</f>
        <v>1.7700000000000014</v>
      </c>
      <c r="Y1357" s="21">
        <f t="shared" si="186"/>
        <v>14.64</v>
      </c>
      <c r="Z1357" s="3">
        <v>2</v>
      </c>
      <c r="AA1357" s="12">
        <v>0</v>
      </c>
      <c r="AB1357" s="15">
        <v>12</v>
      </c>
      <c r="AC1357" s="20">
        <v>12.87</v>
      </c>
      <c r="AD1357" s="20">
        <f t="shared" si="181"/>
        <v>0.52000000000000135</v>
      </c>
      <c r="AE1357" s="29">
        <f t="shared" si="182"/>
        <v>3.5519125683060197E-2</v>
      </c>
      <c r="AG1357" s="5">
        <f>IFERROR((Table1[[#This Row],[عدد
البلوكات]]*0.12),"")</f>
        <v>0.24</v>
      </c>
      <c r="AH135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2.0833333333333335</v>
      </c>
      <c r="AJ1357" s="59">
        <f>IFERROR(Table1[[#This Row],[Plan Hour]]/Table1[[#This Row],[ساعات
العمل
الفعلية]],0)</f>
        <v>0</v>
      </c>
      <c r="AK1357" s="1">
        <f>IFERROR((Table1[[#This Row],[الكمية 
الفعلية
/م3]]-Table1[[#This Row],[الكمية 
المنتجة
/م3
 ]]),"")</f>
        <v>0</v>
      </c>
      <c r="AU1357" s="18"/>
      <c r="AV1357" s="18"/>
      <c r="AW1357" s="1"/>
      <c r="AX1357" s="1"/>
      <c r="AY1357" s="1"/>
      <c r="AZ1357" s="1"/>
      <c r="BA1357" s="1"/>
      <c r="BB1357" s="1" t="e">
        <f t="shared" si="189"/>
        <v>#DIV/0!</v>
      </c>
      <c r="BC1357" s="1"/>
      <c r="BD1357" s="1" t="e">
        <f t="shared" si="193"/>
        <v>#DIV/0!</v>
      </c>
      <c r="BE1357" s="1"/>
      <c r="BF1357" s="33">
        <f t="shared" si="192"/>
        <v>0</v>
      </c>
      <c r="BG1357" s="11" t="e">
        <f t="shared" si="183"/>
        <v>#DIV/0!</v>
      </c>
      <c r="CB1357"/>
      <c r="CC1357"/>
      <c r="CD1357"/>
      <c r="CE1357" s="83"/>
      <c r="CF1357"/>
      <c r="CG1357"/>
      <c r="CH1357"/>
      <c r="CI1357"/>
      <c r="CJ1357"/>
      <c r="CK1357"/>
      <c r="CL1357"/>
      <c r="CM1357"/>
      <c r="CN1357"/>
      <c r="CO1357"/>
      <c r="CP1357"/>
    </row>
    <row r="1358" spans="1:94" ht="22.5" customHeight="1">
      <c r="A1358" s="22">
        <v>44283</v>
      </c>
      <c r="B1358" s="3" t="str">
        <f>TEXT(Table1[[#This Row],[Date]],"dddd")</f>
        <v>الأحد</v>
      </c>
      <c r="C1358" s="3">
        <f>WEEKNUM(Table1[[#This Row],[Date]],16)</f>
        <v>14</v>
      </c>
      <c r="D1358" s="3" t="str">
        <f>TEXT(Table1[[#This Row],[Date]],"mmmm")</f>
        <v>مارس</v>
      </c>
      <c r="E1358" s="3" t="str">
        <f>TEXT(Table1[[#This Row],[Date]],"yyyy")</f>
        <v>2021</v>
      </c>
      <c r="F1358" s="3" t="s">
        <v>8</v>
      </c>
      <c r="G1358" s="3">
        <v>1424</v>
      </c>
      <c r="H1358" s="5" t="s">
        <v>208</v>
      </c>
      <c r="I1358" s="3" t="s">
        <v>92</v>
      </c>
      <c r="J1358" s="3">
        <f>IFERROR(VLOOKUP(Table1[[#This Row],[FoamType]],$CB$1:$CC$25,2,FALSE),0)</f>
        <v>0.6</v>
      </c>
      <c r="K1358" s="3">
        <v>3</v>
      </c>
      <c r="L1358" s="3">
        <v>3</v>
      </c>
      <c r="M1358" s="3">
        <v>3</v>
      </c>
      <c r="Q1358" s="15">
        <v>20</v>
      </c>
      <c r="R1358" s="3">
        <v>144000</v>
      </c>
      <c r="S1358" s="3">
        <v>3.1</v>
      </c>
      <c r="T1358" s="3">
        <f t="shared" si="184"/>
        <v>4.0175999999999998</v>
      </c>
      <c r="U1358" s="4">
        <f t="shared" si="185"/>
        <v>3.8879999999999999</v>
      </c>
      <c r="X1358" s="4">
        <f>IFERROR(   Table1[[#This Row],[البلوكات /م3]]+Table1[[#This Row],[البواقى
 المنصرفه
/م3]]-Table1[[#This Row],[البواقى
/م3]],0)</f>
        <v>4.5200000000000005</v>
      </c>
      <c r="Y1358" s="21">
        <f t="shared" si="186"/>
        <v>0</v>
      </c>
      <c r="AA1358" s="12">
        <v>5.95</v>
      </c>
      <c r="AB1358" s="15">
        <v>20</v>
      </c>
      <c r="AC1358" s="20">
        <v>1.43</v>
      </c>
      <c r="AD1358" s="20">
        <f t="shared" si="181"/>
        <v>0.63200000000000056</v>
      </c>
      <c r="AE1358" s="29">
        <f t="shared" si="182"/>
        <v>0.10621848739495808</v>
      </c>
      <c r="AG1358" s="5">
        <f>IFERROR((Table1[[#This Row],[عدد
البلوكات]]*0.12),"")</f>
        <v>0</v>
      </c>
      <c r="AH135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6.48</v>
      </c>
      <c r="AJ1358" s="59">
        <f>IFERROR(Table1[[#This Row],[Plan Hour]]/Table1[[#This Row],[ساعات
العمل
الفعلية]],0)</f>
        <v>0</v>
      </c>
      <c r="AK1358" s="1">
        <f>IFERROR((Table1[[#This Row],[الكمية 
الفعلية
/م3]]-Table1[[#This Row],[الكمية 
المنتجة
/م3
 ]]),"")</f>
        <v>0.12959999999999994</v>
      </c>
      <c r="AU1358" s="18"/>
      <c r="AV1358" s="18"/>
      <c r="AW1358" s="1"/>
      <c r="AX1358" s="1"/>
      <c r="AY1358" s="1"/>
      <c r="AZ1358" s="1"/>
      <c r="BA1358" s="1"/>
      <c r="BB1358" s="1" t="e">
        <f t="shared" si="189"/>
        <v>#DIV/0!</v>
      </c>
      <c r="BC1358" s="1"/>
      <c r="BD1358" s="1" t="e">
        <f t="shared" si="193"/>
        <v>#DIV/0!</v>
      </c>
      <c r="BE1358" s="1"/>
      <c r="BF1358" s="33">
        <f t="shared" si="192"/>
        <v>0</v>
      </c>
      <c r="BG1358" s="11" t="e">
        <f t="shared" si="183"/>
        <v>#DIV/0!</v>
      </c>
      <c r="CB1358"/>
      <c r="CC1358"/>
      <c r="CD1358"/>
      <c r="CE1358" s="83"/>
      <c r="CF1358"/>
      <c r="CG1358"/>
      <c r="CH1358"/>
      <c r="CI1358"/>
      <c r="CJ1358"/>
      <c r="CK1358"/>
      <c r="CL1358"/>
      <c r="CM1358"/>
      <c r="CN1358"/>
      <c r="CO1358"/>
      <c r="CP1358"/>
    </row>
    <row r="1359" spans="1:94" ht="22.5" customHeight="1">
      <c r="A1359" s="22">
        <v>44283</v>
      </c>
      <c r="B1359" s="3" t="str">
        <f>TEXT(Table1[[#This Row],[Date]],"dddd")</f>
        <v>الأحد</v>
      </c>
      <c r="C1359" s="3">
        <f>WEEKNUM(Table1[[#This Row],[Date]],16)</f>
        <v>14</v>
      </c>
      <c r="D1359" s="3" t="str">
        <f>TEXT(Table1[[#This Row],[Date]],"mmmm")</f>
        <v>مارس</v>
      </c>
      <c r="E1359" s="3" t="str">
        <f>TEXT(Table1[[#This Row],[Date]],"yyyy")</f>
        <v>2021</v>
      </c>
      <c r="F1359" s="3" t="s">
        <v>8</v>
      </c>
      <c r="G1359" s="3">
        <v>1399</v>
      </c>
      <c r="H1359" s="5" t="s">
        <v>25</v>
      </c>
      <c r="I1359" s="3" t="s">
        <v>92</v>
      </c>
      <c r="J1359" s="3">
        <f>IFERROR(VLOOKUP(Table1[[#This Row],[FoamType]],$CB$1:$CC$25,2,FALSE),0)</f>
        <v>0.6</v>
      </c>
      <c r="K1359" s="3">
        <v>31</v>
      </c>
      <c r="L1359" s="3">
        <v>5</v>
      </c>
      <c r="M1359" s="3">
        <v>3</v>
      </c>
      <c r="Q1359" s="15">
        <v>15</v>
      </c>
      <c r="S1359" s="3">
        <v>3.1</v>
      </c>
      <c r="T1359" s="3">
        <v>4.5</v>
      </c>
      <c r="U1359" s="4">
        <v>4.33</v>
      </c>
      <c r="X1359" s="4">
        <f>IFERROR(   Table1[[#This Row],[البلوكات /م3]]+Table1[[#This Row],[البواقى
 المنصرفه
/م3]]-Table1[[#This Row],[البواقى
/م3]],0)</f>
        <v>5.55</v>
      </c>
      <c r="Y1359" s="21">
        <f t="shared" si="186"/>
        <v>0</v>
      </c>
      <c r="AA1359" s="12">
        <v>5.55</v>
      </c>
      <c r="AB1359" s="15">
        <v>15</v>
      </c>
      <c r="AC1359" s="20">
        <v>0</v>
      </c>
      <c r="AD1359" s="20">
        <f t="shared" si="181"/>
        <v>1.2199999999999998</v>
      </c>
      <c r="AE1359" s="29">
        <f t="shared" si="182"/>
        <v>0.2198198198198198</v>
      </c>
      <c r="AG1359" s="5">
        <f>IFERROR((Table1[[#This Row],[عدد
البلوكات]]*0.12),"")</f>
        <v>0</v>
      </c>
      <c r="AH135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7.2166666666666668</v>
      </c>
      <c r="AJ1359" s="59">
        <f>IFERROR(Table1[[#This Row],[Plan Hour]]/Table1[[#This Row],[ساعات
العمل
الفعلية]],0)</f>
        <v>0</v>
      </c>
      <c r="AK1359" s="1">
        <f>IFERROR((Table1[[#This Row],[الكمية 
الفعلية
/م3]]-Table1[[#This Row],[الكمية 
المنتجة
/م3
 ]]),"")</f>
        <v>0.16999999999999993</v>
      </c>
      <c r="AU1359" s="18"/>
      <c r="AV1359" s="18"/>
      <c r="AW1359" s="1"/>
      <c r="AX1359" s="1"/>
      <c r="AY1359" s="1"/>
      <c r="AZ1359" s="1"/>
      <c r="BA1359" s="1"/>
      <c r="BB1359" s="1" t="e">
        <f t="shared" si="189"/>
        <v>#DIV/0!</v>
      </c>
      <c r="BC1359" s="1"/>
      <c r="BD1359" s="1" t="e">
        <f t="shared" si="193"/>
        <v>#DIV/0!</v>
      </c>
      <c r="BE1359" s="1"/>
      <c r="BF1359" s="33">
        <f t="shared" si="192"/>
        <v>0</v>
      </c>
      <c r="BG1359" s="11" t="e">
        <f t="shared" si="183"/>
        <v>#DIV/0!</v>
      </c>
      <c r="CB1359"/>
      <c r="CC1359"/>
      <c r="CD1359"/>
      <c r="CE1359" s="83"/>
      <c r="CF1359"/>
      <c r="CG1359"/>
      <c r="CH1359"/>
      <c r="CI1359"/>
      <c r="CJ1359"/>
      <c r="CK1359"/>
      <c r="CL1359"/>
      <c r="CM1359"/>
      <c r="CN1359"/>
      <c r="CO1359"/>
      <c r="CP1359"/>
    </row>
    <row r="1360" spans="1:94" ht="22.5" customHeight="1">
      <c r="A1360" s="22">
        <v>44283</v>
      </c>
      <c r="B1360" s="9" t="str">
        <f>TEXT(Table1[[#This Row],[Date]],"dddd")</f>
        <v>الأحد</v>
      </c>
      <c r="C1360" s="9">
        <f>WEEKNUM(Table1[[#This Row],[Date]],16)</f>
        <v>14</v>
      </c>
      <c r="D1360" s="9" t="str">
        <f>TEXT(Table1[[#This Row],[Date]],"mmmm")</f>
        <v>مارس</v>
      </c>
      <c r="E1360" s="9" t="str">
        <f>TEXT(Table1[[#This Row],[Date]],"yyyy")</f>
        <v>2021</v>
      </c>
      <c r="F1360" s="9" t="s">
        <v>9</v>
      </c>
      <c r="G1360" s="9">
        <v>1444</v>
      </c>
      <c r="H1360" s="9" t="s">
        <v>47</v>
      </c>
      <c r="I1360" s="9" t="s">
        <v>91</v>
      </c>
      <c r="J1360" s="9">
        <f>IFERROR(VLOOKUP(Table1[[#This Row],[FoamType]],$CB$1:$CC$25,2,FALSE),0)</f>
        <v>1</v>
      </c>
      <c r="K1360" s="9">
        <v>120</v>
      </c>
      <c r="L1360" s="9">
        <v>15</v>
      </c>
      <c r="M1360" s="9">
        <v>15</v>
      </c>
      <c r="N1360" s="9"/>
      <c r="O1360" s="9"/>
      <c r="P1360" s="9"/>
      <c r="Q1360" s="9">
        <v>12</v>
      </c>
      <c r="R1360" s="9">
        <v>500</v>
      </c>
      <c r="S1360" s="9">
        <v>15</v>
      </c>
      <c r="T1360" s="9">
        <f t="shared" si="184"/>
        <v>13.5</v>
      </c>
      <c r="U1360" s="9">
        <f t="shared" si="185"/>
        <v>13.5</v>
      </c>
      <c r="V1360" s="9"/>
      <c r="W1360" s="9">
        <v>12</v>
      </c>
      <c r="X1360" s="9">
        <f>IFERROR(   Table1[[#This Row],[البلوكات /م3]]+Table1[[#This Row],[البواقى
 المنصرفه
/م3]]-Table1[[#This Row],[البواقى
/م3]],0)</f>
        <v>18.62</v>
      </c>
      <c r="Y1360" s="9">
        <f t="shared" si="186"/>
        <v>14.64</v>
      </c>
      <c r="Z1360" s="9">
        <v>2</v>
      </c>
      <c r="AA1360" s="9">
        <v>7.32</v>
      </c>
      <c r="AB1360" s="9">
        <v>12</v>
      </c>
      <c r="AC1360" s="9">
        <v>3.34</v>
      </c>
      <c r="AD1360" s="9">
        <f t="shared" si="181"/>
        <v>5.120000000000001</v>
      </c>
      <c r="AE1360" s="9">
        <f t="shared" si="182"/>
        <v>0.23315118397085613</v>
      </c>
      <c r="AF1360" s="9">
        <v>7.16</v>
      </c>
      <c r="AG1360" s="9">
        <f>IFERROR((Table1[[#This Row],[عدد
البلوكات]]*0.12),"")</f>
        <v>0.24</v>
      </c>
      <c r="AH1360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13.5</v>
      </c>
      <c r="AI1360" s="9">
        <v>88</v>
      </c>
      <c r="AJ1360" s="9">
        <f>IFERROR(Table1[[#This Row],[Plan Hour]]/Table1[[#This Row],[ساعات
العمل
الفعلية]],0)</f>
        <v>0.15340909090909091</v>
      </c>
      <c r="AK1360" s="9">
        <f>IFERROR((Table1[[#This Row],[الكمية 
الفعلية
/م3]]-Table1[[#This Row],[الكمية 
المنتجة
/م3
 ]]),"")</f>
        <v>0</v>
      </c>
      <c r="AL1360" s="9"/>
      <c r="AM1360" s="9"/>
      <c r="AN1360" s="9"/>
      <c r="AO1360" s="9">
        <v>0.6</v>
      </c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 t="e">
        <f t="shared" si="189"/>
        <v>#DIV/0!</v>
      </c>
      <c r="BC1360" s="9"/>
      <c r="BD1360" s="9" t="e">
        <f t="shared" si="193"/>
        <v>#DIV/0!</v>
      </c>
      <c r="BE1360" s="9"/>
      <c r="BF1360" s="9">
        <f t="shared" si="192"/>
        <v>0</v>
      </c>
      <c r="BG1360" s="9" t="e">
        <f t="shared" si="183"/>
        <v>#DIV/0!</v>
      </c>
      <c r="CB1360"/>
      <c r="CC1360"/>
      <c r="CD1360"/>
      <c r="CE1360" s="83"/>
      <c r="CF1360"/>
      <c r="CG1360"/>
      <c r="CH1360"/>
      <c r="CI1360"/>
      <c r="CJ1360"/>
      <c r="CK1360"/>
      <c r="CL1360"/>
      <c r="CM1360"/>
      <c r="CN1360"/>
      <c r="CO1360"/>
      <c r="CP1360"/>
    </row>
    <row r="1361" spans="1:94" ht="22.5" customHeight="1">
      <c r="A1361" s="22">
        <v>44283</v>
      </c>
      <c r="B1361" s="3" t="str">
        <f>TEXT(Table1[[#This Row],[Date]],"dddd")</f>
        <v>الأحد</v>
      </c>
      <c r="C1361" s="3">
        <f>WEEKNUM(Table1[[#This Row],[Date]],16)</f>
        <v>14</v>
      </c>
      <c r="D1361" s="3" t="str">
        <f>TEXT(Table1[[#This Row],[Date]],"mmmm")</f>
        <v>مارس</v>
      </c>
      <c r="E1361" s="3" t="str">
        <f>TEXT(Table1[[#This Row],[Date]],"yyyy")</f>
        <v>2021</v>
      </c>
      <c r="F1361" s="3" t="s">
        <v>9</v>
      </c>
      <c r="G1361" s="3">
        <v>1355</v>
      </c>
      <c r="H1361" s="5" t="s">
        <v>29</v>
      </c>
      <c r="I1361" s="3" t="s">
        <v>96</v>
      </c>
      <c r="J1361" s="3">
        <f>IFERROR(VLOOKUP(Table1[[#This Row],[FoamType]],$CB$1:$CC$25,2,FALSE),0)</f>
        <v>200</v>
      </c>
      <c r="K1361" s="3">
        <v>96</v>
      </c>
      <c r="L1361" s="3">
        <v>8</v>
      </c>
      <c r="M1361" s="3">
        <v>8</v>
      </c>
      <c r="Q1361" s="15">
        <v>15</v>
      </c>
      <c r="R1361" s="3">
        <v>900</v>
      </c>
      <c r="S1361" s="3">
        <v>8.1</v>
      </c>
      <c r="T1361" s="3">
        <f t="shared" si="184"/>
        <v>5.5987200000000001</v>
      </c>
      <c r="U1361" s="4">
        <f t="shared" si="185"/>
        <v>5.5296000000000003</v>
      </c>
      <c r="X1361" s="4">
        <f>IFERROR(   Table1[[#This Row],[البلوكات /م3]]+Table1[[#This Row],[البواقى
 المنصرفه
/م3]]-Table1[[#This Row],[البواقى
/م3]],0)</f>
        <v>3.7</v>
      </c>
      <c r="Y1361" s="21">
        <f t="shared" si="186"/>
        <v>0</v>
      </c>
      <c r="AA1361" s="12">
        <v>3.7</v>
      </c>
      <c r="AB1361" s="15">
        <v>15</v>
      </c>
      <c r="AC1361" s="20">
        <v>0</v>
      </c>
      <c r="AD1361" s="20">
        <f t="shared" si="181"/>
        <v>-1.8296000000000001</v>
      </c>
      <c r="AE1361" s="29">
        <f t="shared" si="182"/>
        <v>-0.49448648648648652</v>
      </c>
      <c r="AG1361" s="5">
        <f>IFERROR((Table1[[#This Row],[عدد
البلوكات]]*0.12),"")</f>
        <v>0</v>
      </c>
      <c r="AH136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4.5</v>
      </c>
      <c r="AJ1361" s="59">
        <f>IFERROR(Table1[[#This Row],[Plan Hour]]/Table1[[#This Row],[ساعات
العمل
الفعلية]],0)</f>
        <v>0</v>
      </c>
      <c r="AK1361" s="1">
        <f>IFERROR((Table1[[#This Row],[الكمية 
الفعلية
/م3]]-Table1[[#This Row],[الكمية 
المنتجة
/م3
 ]]),"")</f>
        <v>6.9119999999999848E-2</v>
      </c>
      <c r="AU1361" s="18"/>
      <c r="AV1361" s="18"/>
      <c r="AW1361" s="1"/>
      <c r="AX1361" s="1"/>
      <c r="AY1361" s="1"/>
      <c r="AZ1361" s="1"/>
      <c r="BA1361" s="1"/>
      <c r="BB1361" s="1" t="e">
        <f t="shared" si="189"/>
        <v>#DIV/0!</v>
      </c>
      <c r="BC1361" s="1"/>
      <c r="BD1361" s="1" t="e">
        <f t="shared" si="193"/>
        <v>#DIV/0!</v>
      </c>
      <c r="BE1361" s="1"/>
      <c r="BF1361" s="33">
        <f t="shared" si="192"/>
        <v>0</v>
      </c>
      <c r="BG1361" s="11" t="e">
        <f t="shared" si="183"/>
        <v>#DIV/0!</v>
      </c>
      <c r="CB1361"/>
      <c r="CC1361"/>
      <c r="CD1361"/>
      <c r="CE1361" s="83"/>
      <c r="CF1361"/>
      <c r="CG1361"/>
      <c r="CH1361"/>
      <c r="CI1361"/>
      <c r="CJ1361"/>
      <c r="CK1361"/>
      <c r="CL1361"/>
      <c r="CM1361"/>
      <c r="CN1361"/>
      <c r="CO1361"/>
      <c r="CP1361"/>
    </row>
    <row r="1362" spans="1:94" ht="22.5" customHeight="1">
      <c r="A1362" s="22">
        <v>44283</v>
      </c>
      <c r="B1362" s="3" t="str">
        <f>TEXT(Table1[[#This Row],[Date]],"dddd")</f>
        <v>الأحد</v>
      </c>
      <c r="C1362" s="3">
        <f>WEEKNUM(Table1[[#This Row],[Date]],16)</f>
        <v>14</v>
      </c>
      <c r="D1362" s="3" t="str">
        <f>TEXT(Table1[[#This Row],[Date]],"mmmm")</f>
        <v>مارس</v>
      </c>
      <c r="E1362" s="3" t="str">
        <f>TEXT(Table1[[#This Row],[Date]],"yyyy")</f>
        <v>2021</v>
      </c>
      <c r="F1362" s="3" t="s">
        <v>9</v>
      </c>
      <c r="G1362" s="3">
        <v>1444</v>
      </c>
      <c r="H1362" s="5" t="s">
        <v>47</v>
      </c>
      <c r="I1362" s="3" t="s">
        <v>96</v>
      </c>
      <c r="J1362" s="3">
        <f>IFERROR(VLOOKUP(Table1[[#This Row],[FoamType]],$CB$1:$CC$25,2,FALSE),0)</f>
        <v>200</v>
      </c>
      <c r="K1362" s="3">
        <v>42</v>
      </c>
      <c r="L1362" s="3">
        <v>34</v>
      </c>
      <c r="M1362" s="3">
        <v>3.5</v>
      </c>
      <c r="Q1362" s="15">
        <v>10</v>
      </c>
      <c r="R1362" s="3">
        <v>540</v>
      </c>
      <c r="S1362" s="3">
        <v>3.7</v>
      </c>
      <c r="T1362" s="3">
        <f t="shared" si="184"/>
        <v>2.8531439999999999</v>
      </c>
      <c r="U1362" s="4">
        <f t="shared" si="185"/>
        <v>2.6989200000000002</v>
      </c>
      <c r="W1362" s="4">
        <v>10</v>
      </c>
      <c r="X1362" s="4">
        <f>IFERROR(   Table1[[#This Row],[البلوكات /م3]]+Table1[[#This Row],[البواقى
 المنصرفه
/م3]]-Table1[[#This Row],[البواقى
/م3]],0)</f>
        <v>7.32</v>
      </c>
      <c r="Y1362" s="21">
        <f t="shared" si="186"/>
        <v>7.32</v>
      </c>
      <c r="Z1362" s="3">
        <v>1</v>
      </c>
      <c r="AB1362" s="15"/>
      <c r="AD1362" s="20">
        <f t="shared" si="181"/>
        <v>4.6210800000000001</v>
      </c>
      <c r="AE1362" s="29">
        <f t="shared" si="182"/>
        <v>0.63129508196721307</v>
      </c>
      <c r="AG1362" s="5">
        <f>IFERROR((Table1[[#This Row],[عدد
البلوكات]]*0.12),"")</f>
        <v>0.12</v>
      </c>
      <c r="AH136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2.7</v>
      </c>
      <c r="AJ1362" s="59">
        <f>IFERROR(Table1[[#This Row],[Plan Hour]]/Table1[[#This Row],[ساعات
العمل
الفعلية]],0)</f>
        <v>0</v>
      </c>
      <c r="AK1362" s="1">
        <f>IFERROR((Table1[[#This Row],[الكمية 
الفعلية
/م3]]-Table1[[#This Row],[الكمية 
المنتجة
/م3
 ]]),"")</f>
        <v>0.15422399999999969</v>
      </c>
      <c r="AU1362" s="18"/>
      <c r="AV1362" s="18"/>
      <c r="AW1362" s="1"/>
      <c r="AX1362" s="1"/>
      <c r="AY1362" s="1"/>
      <c r="AZ1362" s="1"/>
      <c r="BA1362" s="1"/>
      <c r="BB1362" s="1" t="e">
        <f t="shared" si="189"/>
        <v>#DIV/0!</v>
      </c>
      <c r="BC1362" s="1"/>
      <c r="BD1362" s="1" t="e">
        <f t="shared" si="193"/>
        <v>#DIV/0!</v>
      </c>
      <c r="BE1362" s="1"/>
      <c r="BF1362" s="33">
        <f t="shared" si="192"/>
        <v>0</v>
      </c>
      <c r="BG1362" s="11" t="e">
        <f t="shared" si="183"/>
        <v>#DIV/0!</v>
      </c>
      <c r="CB1362"/>
      <c r="CC1362"/>
      <c r="CD1362"/>
      <c r="CE1362" s="83"/>
      <c r="CF1362"/>
      <c r="CG1362"/>
      <c r="CH1362"/>
      <c r="CI1362"/>
      <c r="CJ1362"/>
      <c r="CK1362"/>
      <c r="CL1362"/>
      <c r="CM1362"/>
      <c r="CN1362"/>
      <c r="CO1362"/>
      <c r="CP1362"/>
    </row>
    <row r="1363" spans="1:94" ht="22.5" customHeight="1">
      <c r="A1363" s="22">
        <v>44283</v>
      </c>
      <c r="B1363" s="3" t="str">
        <f>TEXT(Table1[[#This Row],[Date]],"dddd")</f>
        <v>الأحد</v>
      </c>
      <c r="C1363" s="3">
        <f>WEEKNUM(Table1[[#This Row],[Date]],16)</f>
        <v>14</v>
      </c>
      <c r="D1363" s="3" t="str">
        <f>TEXT(Table1[[#This Row],[Date]],"mmmm")</f>
        <v>مارس</v>
      </c>
      <c r="E1363" s="3" t="str">
        <f>TEXT(Table1[[#This Row],[Date]],"yyyy")</f>
        <v>2021</v>
      </c>
      <c r="F1363" s="3" t="s">
        <v>9</v>
      </c>
      <c r="G1363" s="3">
        <v>1444</v>
      </c>
      <c r="H1363" s="5" t="s">
        <v>47</v>
      </c>
      <c r="I1363" s="3" t="s">
        <v>96</v>
      </c>
      <c r="J1363" s="3">
        <f>IFERROR(VLOOKUP(Table1[[#This Row],[FoamType]],$CB$1:$CC$25,2,FALSE),0)</f>
        <v>200</v>
      </c>
      <c r="K1363" s="3">
        <v>40</v>
      </c>
      <c r="L1363" s="3">
        <v>35</v>
      </c>
      <c r="M1363" s="3">
        <v>8</v>
      </c>
      <c r="Q1363" s="15">
        <v>12</v>
      </c>
      <c r="R1363" s="3">
        <v>374</v>
      </c>
      <c r="S1363" s="3">
        <v>8.1</v>
      </c>
      <c r="T1363" s="3">
        <f t="shared" si="184"/>
        <v>4.2411599999999998</v>
      </c>
      <c r="U1363" s="4">
        <f t="shared" si="185"/>
        <v>4.1887999999999996</v>
      </c>
      <c r="X1363" s="4">
        <f>IFERROR(   Table1[[#This Row],[البلوكات /م3]]+Table1[[#This Row],[البواقى
 المنصرفه
/م3]]-Table1[[#This Row],[البواقى
/م3]],0)</f>
        <v>0</v>
      </c>
      <c r="Y1363" s="21">
        <f t="shared" si="186"/>
        <v>0</v>
      </c>
      <c r="AB1363" s="15"/>
      <c r="AD1363" s="20">
        <f t="shared" si="181"/>
        <v>-4.1887999999999996</v>
      </c>
      <c r="AE1363" s="29" t="e">
        <f t="shared" si="182"/>
        <v>#DIV/0!</v>
      </c>
      <c r="AG1363" s="5">
        <f>IFERROR((Table1[[#This Row],[عدد
البلوكات]]*0.12),"")</f>
        <v>0</v>
      </c>
      <c r="AH136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1.87</v>
      </c>
      <c r="AJ1363" s="59">
        <f>IFERROR(Table1[[#This Row],[Plan Hour]]/Table1[[#This Row],[ساعات
العمل
الفعلية]],0)</f>
        <v>0</v>
      </c>
      <c r="AK1363" s="1">
        <f>IFERROR((Table1[[#This Row],[الكمية 
الفعلية
/م3]]-Table1[[#This Row],[الكمية 
المنتجة
/م3
 ]]),"")</f>
        <v>5.2360000000000184E-2</v>
      </c>
      <c r="AU1363" s="18"/>
      <c r="AV1363" s="18"/>
      <c r="AW1363" s="1"/>
      <c r="AX1363" s="1"/>
      <c r="AY1363" s="1"/>
      <c r="AZ1363" s="1"/>
      <c r="BA1363" s="1"/>
      <c r="BB1363" s="1" t="e">
        <f t="shared" si="189"/>
        <v>#DIV/0!</v>
      </c>
      <c r="BC1363" s="1"/>
      <c r="BD1363" s="1" t="e">
        <f t="shared" si="193"/>
        <v>#DIV/0!</v>
      </c>
      <c r="BE1363" s="1"/>
      <c r="BF1363" s="33">
        <f t="shared" si="192"/>
        <v>0</v>
      </c>
      <c r="BG1363" s="11" t="e">
        <f t="shared" si="183"/>
        <v>#DIV/0!</v>
      </c>
      <c r="CB1363"/>
      <c r="CC1363"/>
      <c r="CD1363"/>
      <c r="CE1363" s="83"/>
      <c r="CF1363"/>
      <c r="CG1363"/>
      <c r="CH1363"/>
      <c r="CI1363"/>
      <c r="CJ1363"/>
      <c r="CK1363"/>
      <c r="CL1363"/>
      <c r="CM1363"/>
      <c r="CN1363"/>
      <c r="CO1363"/>
      <c r="CP1363"/>
    </row>
    <row r="1364" spans="1:94" ht="22.5" customHeight="1">
      <c r="A1364" s="22">
        <v>44283</v>
      </c>
      <c r="B1364" s="3" t="str">
        <f>TEXT(Table1[[#This Row],[Date]],"dddd")</f>
        <v>الأحد</v>
      </c>
      <c r="C1364" s="3">
        <f>WEEKNUM(Table1[[#This Row],[Date]],16)</f>
        <v>14</v>
      </c>
      <c r="D1364" s="3" t="str">
        <f>TEXT(Table1[[#This Row],[Date]],"mmmm")</f>
        <v>مارس</v>
      </c>
      <c r="E1364" s="3" t="str">
        <f>TEXT(Table1[[#This Row],[Date]],"yyyy")</f>
        <v>2021</v>
      </c>
      <c r="F1364" s="3" t="s">
        <v>9</v>
      </c>
      <c r="G1364" s="3">
        <v>1423</v>
      </c>
      <c r="H1364" s="5" t="s">
        <v>304</v>
      </c>
      <c r="I1364" s="3" t="s">
        <v>255</v>
      </c>
      <c r="J1364" s="3">
        <f>IFERROR(VLOOKUP(Table1[[#This Row],[FoamType]],$CB$1:$CC$25,2,FALSE),0)</f>
        <v>3.6</v>
      </c>
      <c r="K1364" s="3">
        <v>40</v>
      </c>
      <c r="L1364" s="3">
        <v>40</v>
      </c>
      <c r="M1364" s="3">
        <v>19</v>
      </c>
      <c r="Q1364" s="15">
        <v>15</v>
      </c>
      <c r="R1364" s="3">
        <v>310</v>
      </c>
      <c r="S1364" s="3">
        <v>19</v>
      </c>
      <c r="T1364" s="3">
        <f t="shared" si="184"/>
        <v>9.4239999999999995</v>
      </c>
      <c r="U1364" s="4">
        <f t="shared" si="185"/>
        <v>9.4239999999999995</v>
      </c>
      <c r="W1364" s="4">
        <v>17</v>
      </c>
      <c r="X1364" s="4">
        <f>IFERROR(   Table1[[#This Row],[البلوكات /م3]]+Table1[[#This Row],[البواقى
 المنصرفه
/م3]]-Table1[[#This Row],[البواقى
/م3]],0)</f>
        <v>10.25</v>
      </c>
      <c r="Y1364" s="21">
        <f t="shared" si="186"/>
        <v>14.64</v>
      </c>
      <c r="Z1364" s="3">
        <v>2</v>
      </c>
      <c r="AA1364" s="12">
        <v>0</v>
      </c>
      <c r="AB1364" s="15">
        <v>17</v>
      </c>
      <c r="AC1364" s="20">
        <v>4.3899999999999997</v>
      </c>
      <c r="AD1364" s="20">
        <f t="shared" si="181"/>
        <v>0.82600000000000051</v>
      </c>
      <c r="AE1364" s="29">
        <f t="shared" si="182"/>
        <v>5.6420765027322434E-2</v>
      </c>
      <c r="AG1364" s="5">
        <f>IFERROR((Table1[[#This Row],[عدد
البلوكات]]*0.12),"")</f>
        <v>0.24</v>
      </c>
      <c r="AH136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2.6177777777777775</v>
      </c>
      <c r="AJ1364" s="59">
        <f>IFERROR(Table1[[#This Row],[Plan Hour]]/Table1[[#This Row],[ساعات
العمل
الفعلية]],0)</f>
        <v>0</v>
      </c>
      <c r="AK1364" s="1">
        <f>IFERROR((Table1[[#This Row],[الكمية 
الفعلية
/م3]]-Table1[[#This Row],[الكمية 
المنتجة
/م3
 ]]),"")</f>
        <v>0</v>
      </c>
      <c r="AU1364" s="18"/>
      <c r="AV1364" s="18"/>
      <c r="AW1364" s="1"/>
      <c r="AX1364" s="1"/>
      <c r="AY1364" s="1"/>
      <c r="AZ1364" s="1"/>
      <c r="BA1364" s="1"/>
      <c r="BB1364" s="1" t="e">
        <f t="shared" si="189"/>
        <v>#DIV/0!</v>
      </c>
      <c r="BC1364" s="1"/>
      <c r="BD1364" s="1" t="e">
        <f t="shared" si="193"/>
        <v>#DIV/0!</v>
      </c>
      <c r="BE1364" s="1"/>
      <c r="BF1364" s="33">
        <f t="shared" si="192"/>
        <v>0</v>
      </c>
      <c r="BG1364" s="11" t="e">
        <f t="shared" si="183"/>
        <v>#DIV/0!</v>
      </c>
      <c r="CB1364"/>
      <c r="CC1364"/>
      <c r="CD1364"/>
      <c r="CE1364" s="83"/>
      <c r="CF1364"/>
      <c r="CG1364"/>
      <c r="CH1364"/>
      <c r="CI1364"/>
      <c r="CJ1364"/>
      <c r="CK1364"/>
      <c r="CL1364"/>
      <c r="CM1364"/>
      <c r="CN1364"/>
      <c r="CO1364"/>
      <c r="CP1364"/>
    </row>
    <row r="1365" spans="1:94" ht="22.5" customHeight="1">
      <c r="A1365" s="22">
        <v>44283</v>
      </c>
      <c r="B1365" s="3" t="str">
        <f>TEXT(Table1[[#This Row],[Date]],"dddd")</f>
        <v>الأحد</v>
      </c>
      <c r="C1365" s="3">
        <f>WEEKNUM(Table1[[#This Row],[Date]],16)</f>
        <v>14</v>
      </c>
      <c r="D1365" s="3" t="str">
        <f>TEXT(Table1[[#This Row],[Date]],"mmmm")</f>
        <v>مارس</v>
      </c>
      <c r="E1365" s="3" t="str">
        <f>TEXT(Table1[[#This Row],[Date]],"yyyy")</f>
        <v>2021</v>
      </c>
      <c r="F1365" s="3" t="s">
        <v>9</v>
      </c>
      <c r="G1365" s="3">
        <v>1437</v>
      </c>
      <c r="H1365" s="5" t="s">
        <v>223</v>
      </c>
      <c r="I1365" s="3" t="s">
        <v>255</v>
      </c>
      <c r="J1365" s="3">
        <f>IFERROR(VLOOKUP(Table1[[#This Row],[FoamType]],$CB$1:$CC$25,2,FALSE),0)</f>
        <v>3.6</v>
      </c>
      <c r="K1365" s="3">
        <v>40</v>
      </c>
      <c r="L1365" s="3">
        <v>40</v>
      </c>
      <c r="M1365" s="3">
        <v>29</v>
      </c>
      <c r="Q1365" s="15">
        <v>15</v>
      </c>
      <c r="R1365" s="3">
        <v>362</v>
      </c>
      <c r="S1365" s="3">
        <v>29</v>
      </c>
      <c r="T1365" s="3">
        <f t="shared" si="184"/>
        <v>16.796800000000001</v>
      </c>
      <c r="U1365" s="4">
        <f t="shared" si="185"/>
        <v>16.796800000000001</v>
      </c>
      <c r="W1365" s="4">
        <v>17</v>
      </c>
      <c r="X1365" s="4">
        <f>IFERROR(   Table1[[#This Row],[البلوكات /م3]]+Table1[[#This Row],[البواقى
 المنصرفه
/م3]]-Table1[[#This Row],[البواقى
/م3]],0)</f>
        <v>19.04</v>
      </c>
      <c r="Y1365" s="21">
        <f t="shared" si="186"/>
        <v>14.64</v>
      </c>
      <c r="Z1365" s="3">
        <v>2</v>
      </c>
      <c r="AA1365" s="12">
        <v>4.4000000000000004</v>
      </c>
      <c r="AB1365" s="15">
        <v>17</v>
      </c>
      <c r="AC1365" s="20">
        <v>0</v>
      </c>
      <c r="AD1365" s="20">
        <f t="shared" si="181"/>
        <v>2.2431999999999981</v>
      </c>
      <c r="AE1365" s="29">
        <f t="shared" si="182"/>
        <v>0.11781512605042008</v>
      </c>
      <c r="AG1365" s="5">
        <f>IFERROR((Table1[[#This Row],[عدد
البلوكات]]*0.12),"")</f>
        <v>0.24</v>
      </c>
      <c r="AH136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4.6657777777777776</v>
      </c>
      <c r="AJ1365" s="59">
        <f>IFERROR(Table1[[#This Row],[Plan Hour]]/Table1[[#This Row],[ساعات
العمل
الفعلية]],0)</f>
        <v>0</v>
      </c>
      <c r="AK1365" s="1">
        <f>IFERROR((Table1[[#This Row],[الكمية 
الفعلية
/م3]]-Table1[[#This Row],[الكمية 
المنتجة
/م3
 ]]),"")</f>
        <v>0</v>
      </c>
      <c r="AU1365" s="18"/>
      <c r="AV1365" s="18"/>
      <c r="AW1365" s="1"/>
      <c r="AX1365" s="1"/>
      <c r="AY1365" s="1"/>
      <c r="AZ1365" s="1"/>
      <c r="BA1365" s="1"/>
      <c r="BB1365" s="1" t="e">
        <f t="shared" si="189"/>
        <v>#DIV/0!</v>
      </c>
      <c r="BC1365" s="1"/>
      <c r="BD1365" s="1" t="e">
        <f t="shared" si="193"/>
        <v>#DIV/0!</v>
      </c>
      <c r="BE1365" s="1"/>
      <c r="BF1365" s="33">
        <f t="shared" si="192"/>
        <v>0</v>
      </c>
      <c r="BG1365" s="11" t="e">
        <f t="shared" si="183"/>
        <v>#DIV/0!</v>
      </c>
      <c r="CB1365"/>
      <c r="CC1365"/>
      <c r="CD1365"/>
      <c r="CE1365" s="83"/>
      <c r="CF1365"/>
      <c r="CG1365"/>
      <c r="CH1365"/>
      <c r="CI1365"/>
      <c r="CJ1365"/>
      <c r="CK1365"/>
      <c r="CL1365"/>
      <c r="CM1365"/>
      <c r="CN1365"/>
      <c r="CO1365"/>
      <c r="CP1365"/>
    </row>
    <row r="1366" spans="1:94" ht="22.5" customHeight="1">
      <c r="A1366" s="22">
        <v>44283</v>
      </c>
      <c r="B1366" s="3" t="str">
        <f>TEXT(Table1[[#This Row],[Date]],"dddd")</f>
        <v>الأحد</v>
      </c>
      <c r="C1366" s="3">
        <f>WEEKNUM(Table1[[#This Row],[Date]],16)</f>
        <v>14</v>
      </c>
      <c r="D1366" s="3" t="str">
        <f>TEXT(Table1[[#This Row],[Date]],"mmmm")</f>
        <v>مارس</v>
      </c>
      <c r="E1366" s="3" t="str">
        <f>TEXT(Table1[[#This Row],[Date]],"yyyy")</f>
        <v>2021</v>
      </c>
      <c r="F1366" s="3" t="s">
        <v>9</v>
      </c>
      <c r="G1366" s="3">
        <v>1424</v>
      </c>
      <c r="H1366" s="5" t="s">
        <v>208</v>
      </c>
      <c r="I1366" s="3" t="s">
        <v>92</v>
      </c>
      <c r="J1366" s="3">
        <f>IFERROR(VLOOKUP(Table1[[#This Row],[FoamType]],$CB$1:$CC$25,2,FALSE),0)</f>
        <v>0.6</v>
      </c>
      <c r="K1366" s="3">
        <v>3</v>
      </c>
      <c r="L1366" s="3">
        <v>3</v>
      </c>
      <c r="M1366" s="3">
        <v>3</v>
      </c>
      <c r="Q1366" s="15">
        <v>20</v>
      </c>
      <c r="R1366" s="3">
        <v>82425</v>
      </c>
      <c r="S1366" s="3">
        <v>3.1</v>
      </c>
      <c r="T1366" s="3">
        <f t="shared" si="184"/>
        <v>2.2996574999999999</v>
      </c>
      <c r="U1366" s="4">
        <f t="shared" si="185"/>
        <v>2.2254749999999999</v>
      </c>
      <c r="X1366" s="4">
        <f>IFERROR(   Table1[[#This Row],[البلوكات /م3]]+Table1[[#This Row],[البواقى
 المنصرفه
/م3]]-Table1[[#This Row],[البواقى
/م3]],0)</f>
        <v>2.4500000000000002</v>
      </c>
      <c r="Y1366" s="21">
        <f t="shared" si="186"/>
        <v>0</v>
      </c>
      <c r="AA1366" s="12">
        <v>2.4500000000000002</v>
      </c>
      <c r="AB1366" s="15">
        <v>20</v>
      </c>
      <c r="AC1366" s="20">
        <v>0</v>
      </c>
      <c r="AD1366" s="20">
        <f t="shared" si="181"/>
        <v>0.22452500000000031</v>
      </c>
      <c r="AE1366" s="29">
        <f t="shared" si="182"/>
        <v>9.1642857142857262E-2</v>
      </c>
      <c r="AG1366" s="5">
        <f>IFERROR((Table1[[#This Row],[عدد
البلوكات]]*0.12),"")</f>
        <v>0</v>
      </c>
      <c r="AH136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3.7091249999999998</v>
      </c>
      <c r="AJ1366" s="59">
        <f>IFERROR(Table1[[#This Row],[Plan Hour]]/Table1[[#This Row],[ساعات
العمل
الفعلية]],0)</f>
        <v>0</v>
      </c>
      <c r="AK1366" s="1">
        <f>IFERROR((Table1[[#This Row],[الكمية 
الفعلية
/م3]]-Table1[[#This Row],[الكمية 
المنتجة
/م3
 ]]),"")</f>
        <v>7.418250000000004E-2</v>
      </c>
      <c r="AU1366" s="18"/>
      <c r="AV1366" s="18"/>
      <c r="AW1366" s="1"/>
      <c r="AX1366" s="1"/>
      <c r="AY1366" s="1"/>
      <c r="AZ1366" s="1"/>
      <c r="BA1366" s="1"/>
      <c r="BB1366" s="1" t="e">
        <f t="shared" si="189"/>
        <v>#DIV/0!</v>
      </c>
      <c r="BC1366" s="1"/>
      <c r="BD1366" s="1" t="e">
        <f t="shared" si="193"/>
        <v>#DIV/0!</v>
      </c>
      <c r="BE1366" s="1"/>
      <c r="BF1366" s="33">
        <f t="shared" si="192"/>
        <v>0</v>
      </c>
      <c r="BG1366" s="11" t="e">
        <f t="shared" si="183"/>
        <v>#DIV/0!</v>
      </c>
      <c r="CB1366"/>
      <c r="CC1366"/>
      <c r="CD1366"/>
      <c r="CE1366" s="83"/>
      <c r="CF1366"/>
      <c r="CG1366"/>
      <c r="CH1366"/>
      <c r="CI1366"/>
      <c r="CJ1366"/>
      <c r="CK1366"/>
      <c r="CL1366"/>
      <c r="CM1366"/>
      <c r="CN1366"/>
      <c r="CO1366"/>
      <c r="CP1366"/>
    </row>
    <row r="1367" spans="1:94" ht="22.5" customHeight="1">
      <c r="A1367" s="22">
        <v>44283</v>
      </c>
      <c r="B1367" s="3" t="str">
        <f>TEXT(Table1[[#This Row],[Date]],"dddd")</f>
        <v>الأحد</v>
      </c>
      <c r="C1367" s="3">
        <f>WEEKNUM(Table1[[#This Row],[Date]],16)</f>
        <v>14</v>
      </c>
      <c r="D1367" s="3" t="str">
        <f>TEXT(Table1[[#This Row],[Date]],"mmmm")</f>
        <v>مارس</v>
      </c>
      <c r="E1367" s="3" t="str">
        <f>TEXT(Table1[[#This Row],[Date]],"yyyy")</f>
        <v>2021</v>
      </c>
      <c r="F1367" s="3" t="s">
        <v>9</v>
      </c>
      <c r="G1367" s="3">
        <v>1444</v>
      </c>
      <c r="H1367" s="5" t="s">
        <v>47</v>
      </c>
      <c r="I1367" s="3" t="s">
        <v>92</v>
      </c>
      <c r="J1367" s="3">
        <f>IFERROR(VLOOKUP(Table1[[#This Row],[FoamType]],$CB$1:$CC$25,2,FALSE),0)</f>
        <v>0.6</v>
      </c>
      <c r="K1367" s="3">
        <v>50</v>
      </c>
      <c r="L1367" s="3">
        <v>10</v>
      </c>
      <c r="M1367" s="3">
        <v>10</v>
      </c>
      <c r="Q1367" s="15">
        <v>12</v>
      </c>
      <c r="R1367" s="3">
        <v>250</v>
      </c>
      <c r="S1367" s="3">
        <v>10</v>
      </c>
      <c r="T1367" s="3">
        <f t="shared" si="184"/>
        <v>1.25</v>
      </c>
      <c r="U1367" s="4">
        <f t="shared" si="185"/>
        <v>1.25</v>
      </c>
      <c r="X1367" s="4">
        <f>IFERROR(   Table1[[#This Row],[البلوكات /م3]]+Table1[[#This Row],[البواقى
 المنصرفه
/م3]]-Table1[[#This Row],[البواقى
/م3]],0)</f>
        <v>0</v>
      </c>
      <c r="Y1367" s="21">
        <f t="shared" si="186"/>
        <v>0</v>
      </c>
      <c r="AB1367" s="15"/>
      <c r="AD1367" s="20">
        <f t="shared" si="181"/>
        <v>-1.25</v>
      </c>
      <c r="AE1367" s="29" t="e">
        <f t="shared" si="182"/>
        <v>#DIV/0!</v>
      </c>
      <c r="AG1367" s="5">
        <f>IFERROR((Table1[[#This Row],[عدد
البلوكات]]*0.12),"")</f>
        <v>0</v>
      </c>
      <c r="AH136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2.0833333333333335</v>
      </c>
      <c r="AJ1367" s="59">
        <f>IFERROR(Table1[[#This Row],[Plan Hour]]/Table1[[#This Row],[ساعات
العمل
الفعلية]],0)</f>
        <v>0</v>
      </c>
      <c r="AK1367" s="1">
        <f>IFERROR((Table1[[#This Row],[الكمية 
الفعلية
/م3]]-Table1[[#This Row],[الكمية 
المنتجة
/م3
 ]]),"")</f>
        <v>0</v>
      </c>
      <c r="AU1367" s="18"/>
      <c r="AV1367" s="18"/>
      <c r="AW1367" s="1"/>
      <c r="AX1367" s="1"/>
      <c r="AY1367" s="1"/>
      <c r="AZ1367" s="1"/>
      <c r="BA1367" s="1"/>
      <c r="BB1367" s="1" t="e">
        <f t="shared" si="189"/>
        <v>#DIV/0!</v>
      </c>
      <c r="BC1367" s="1"/>
      <c r="BD1367" s="1" t="e">
        <f t="shared" si="193"/>
        <v>#DIV/0!</v>
      </c>
      <c r="BE1367" s="1"/>
      <c r="BF1367" s="33">
        <f t="shared" si="192"/>
        <v>0</v>
      </c>
      <c r="BG1367" s="11" t="e">
        <f t="shared" si="183"/>
        <v>#DIV/0!</v>
      </c>
      <c r="CB1367"/>
      <c r="CC1367"/>
      <c r="CD1367"/>
      <c r="CE1367" s="83"/>
      <c r="CF1367"/>
      <c r="CG1367"/>
      <c r="CH1367"/>
      <c r="CI1367"/>
      <c r="CJ1367"/>
      <c r="CK1367"/>
      <c r="CL1367"/>
      <c r="CM1367"/>
      <c r="CN1367"/>
      <c r="CO1367"/>
      <c r="CP1367"/>
    </row>
    <row r="1368" spans="1:94" ht="22.5" customHeight="1">
      <c r="A1368" s="22">
        <v>44283</v>
      </c>
      <c r="B1368" s="3" t="str">
        <f>TEXT(Table1[[#This Row],[Date]],"dddd")</f>
        <v>الأحد</v>
      </c>
      <c r="C1368" s="3">
        <f>WEEKNUM(Table1[[#This Row],[Date]],16)</f>
        <v>14</v>
      </c>
      <c r="D1368" s="3" t="str">
        <f>TEXT(Table1[[#This Row],[Date]],"mmmm")</f>
        <v>مارس</v>
      </c>
      <c r="E1368" s="3" t="str">
        <f>TEXT(Table1[[#This Row],[Date]],"yyyy")</f>
        <v>2021</v>
      </c>
      <c r="F1368" s="3" t="s">
        <v>9</v>
      </c>
      <c r="G1368" s="3">
        <v>1412</v>
      </c>
      <c r="H1368" s="5" t="s">
        <v>308</v>
      </c>
      <c r="I1368" s="3" t="s">
        <v>92</v>
      </c>
      <c r="J1368" s="3">
        <f>IFERROR(VLOOKUP(Table1[[#This Row],[FoamType]],$CB$1:$CC$25,2,FALSE),0)</f>
        <v>0.6</v>
      </c>
      <c r="K1368" s="3">
        <v>90</v>
      </c>
      <c r="L1368" s="3">
        <v>10</v>
      </c>
      <c r="M1368" s="3">
        <v>1.5</v>
      </c>
      <c r="Q1368" s="15">
        <v>15</v>
      </c>
      <c r="R1368" s="3">
        <v>2000</v>
      </c>
      <c r="S1368" s="3">
        <v>1.6</v>
      </c>
      <c r="T1368" s="3">
        <f t="shared" si="184"/>
        <v>2.88</v>
      </c>
      <c r="U1368" s="4">
        <f t="shared" si="185"/>
        <v>2.7</v>
      </c>
      <c r="W1368" s="4">
        <v>17</v>
      </c>
      <c r="X1368" s="4">
        <f>IFERROR(   Table1[[#This Row],[البلوكات /م3]]+Table1[[#This Row],[البواقى
 المنصرفه
/م3]]-Table1[[#This Row],[البواقى
/م3]],0)</f>
        <v>4.6400000000000006</v>
      </c>
      <c r="Y1368" s="21">
        <f t="shared" si="186"/>
        <v>7.32</v>
      </c>
      <c r="Z1368" s="3">
        <v>1</v>
      </c>
      <c r="AA1368" s="12">
        <v>0</v>
      </c>
      <c r="AB1368" s="15">
        <v>17</v>
      </c>
      <c r="AC1368" s="20">
        <v>2.68</v>
      </c>
      <c r="AD1368" s="20">
        <f t="shared" si="181"/>
        <v>1.9399999999999995</v>
      </c>
      <c r="AE1368" s="29">
        <f t="shared" si="182"/>
        <v>0.26502732240437149</v>
      </c>
      <c r="AG1368" s="5">
        <f>IFERROR((Table1[[#This Row],[عدد
البلوكات]]*0.12),"")</f>
        <v>0.12</v>
      </c>
      <c r="AH136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4.5000000000000009</v>
      </c>
      <c r="AJ1368" s="59">
        <f>IFERROR(Table1[[#This Row],[Plan Hour]]/Table1[[#This Row],[ساعات
العمل
الفعلية]],0)</f>
        <v>0</v>
      </c>
      <c r="AK1368" s="1">
        <f>IFERROR((Table1[[#This Row],[الكمية 
الفعلية
/م3]]-Table1[[#This Row],[الكمية 
المنتجة
/م3
 ]]),"")</f>
        <v>0.17999999999999972</v>
      </c>
      <c r="AU1368" s="18"/>
      <c r="AV1368" s="18"/>
      <c r="AW1368" s="1"/>
      <c r="AX1368" s="1"/>
      <c r="AY1368" s="1"/>
      <c r="AZ1368" s="1"/>
      <c r="BA1368" s="1"/>
      <c r="BB1368" s="1" t="e">
        <f t="shared" si="189"/>
        <v>#DIV/0!</v>
      </c>
      <c r="BC1368" s="1"/>
      <c r="BD1368" s="1" t="e">
        <f t="shared" si="193"/>
        <v>#DIV/0!</v>
      </c>
      <c r="BE1368" s="1"/>
      <c r="BF1368" s="33">
        <f t="shared" si="192"/>
        <v>0</v>
      </c>
      <c r="BG1368" s="11" t="e">
        <f t="shared" si="183"/>
        <v>#DIV/0!</v>
      </c>
      <c r="CB1368"/>
      <c r="CC1368"/>
      <c r="CD1368"/>
      <c r="CE1368" s="83"/>
      <c r="CF1368"/>
      <c r="CG1368"/>
      <c r="CH1368"/>
      <c r="CI1368"/>
      <c r="CJ1368"/>
      <c r="CK1368"/>
      <c r="CL1368"/>
      <c r="CM1368"/>
      <c r="CN1368"/>
      <c r="CO1368"/>
      <c r="CP1368"/>
    </row>
    <row r="1369" spans="1:94" ht="22.5" customHeight="1">
      <c r="A1369" s="22">
        <v>44283</v>
      </c>
      <c r="B1369" s="3" t="str">
        <f>TEXT(Table1[[#This Row],[Date]],"dddd")</f>
        <v>الأحد</v>
      </c>
      <c r="C1369" s="3">
        <f>WEEKNUM(Table1[[#This Row],[Date]],16)</f>
        <v>14</v>
      </c>
      <c r="D1369" s="3" t="str">
        <f>TEXT(Table1[[#This Row],[Date]],"mmmm")</f>
        <v>مارس</v>
      </c>
      <c r="E1369" s="3" t="str">
        <f>TEXT(Table1[[#This Row],[Date]],"yyyy")</f>
        <v>2021</v>
      </c>
      <c r="F1369" s="3" t="s">
        <v>9</v>
      </c>
      <c r="G1369" s="3">
        <v>1412</v>
      </c>
      <c r="H1369" s="5" t="s">
        <v>308</v>
      </c>
      <c r="I1369" s="3" t="s">
        <v>92</v>
      </c>
      <c r="J1369" s="3">
        <f>IFERROR(VLOOKUP(Table1[[#This Row],[FoamType]],$CB$1:$CC$25,2,FALSE),0)</f>
        <v>0.6</v>
      </c>
      <c r="K1369" s="3">
        <v>35</v>
      </c>
      <c r="L1369" s="3">
        <v>32</v>
      </c>
      <c r="M1369" s="3">
        <v>1.5</v>
      </c>
      <c r="Q1369" s="15">
        <v>15</v>
      </c>
      <c r="R1369" s="3">
        <v>1000</v>
      </c>
      <c r="S1369" s="3">
        <v>1.6</v>
      </c>
      <c r="T1369" s="3">
        <f t="shared" si="184"/>
        <v>1.792</v>
      </c>
      <c r="U1369" s="4">
        <f t="shared" si="185"/>
        <v>1.68</v>
      </c>
      <c r="X1369" s="4">
        <f>IFERROR(   Table1[[#This Row],[البلوكات /م3]]+Table1[[#This Row],[البواقى
 المنصرفه
/م3]]-Table1[[#This Row],[البواقى
/م3]],0)</f>
        <v>0</v>
      </c>
      <c r="Y1369" s="21">
        <f t="shared" si="186"/>
        <v>0</v>
      </c>
      <c r="AB1369" s="15"/>
      <c r="AD1369" s="20">
        <f t="shared" si="181"/>
        <v>-1.68</v>
      </c>
      <c r="AE1369" s="29" t="e">
        <f t="shared" si="182"/>
        <v>#DIV/0!</v>
      </c>
      <c r="AG1369" s="5">
        <f>IFERROR((Table1[[#This Row],[عدد
البلوكات]]*0.12),"")</f>
        <v>0</v>
      </c>
      <c r="AH136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2.8</v>
      </c>
      <c r="AJ1369" s="59">
        <f>IFERROR(Table1[[#This Row],[Plan Hour]]/Table1[[#This Row],[ساعات
العمل
الفعلية]],0)</f>
        <v>0</v>
      </c>
      <c r="AK1369" s="1">
        <f>IFERROR((Table1[[#This Row],[الكمية 
الفعلية
/م3]]-Table1[[#This Row],[الكمية 
المنتجة
/م3
 ]]),"")</f>
        <v>0.1120000000000001</v>
      </c>
      <c r="AU1369" s="18"/>
      <c r="AV1369" s="18"/>
      <c r="AW1369" s="1"/>
      <c r="AX1369" s="1"/>
      <c r="AY1369" s="1"/>
      <c r="AZ1369" s="1"/>
      <c r="BA1369" s="1"/>
      <c r="BB1369" s="1" t="e">
        <f t="shared" si="189"/>
        <v>#DIV/0!</v>
      </c>
      <c r="BC1369" s="1"/>
      <c r="BD1369" s="1" t="e">
        <f t="shared" si="193"/>
        <v>#DIV/0!</v>
      </c>
      <c r="BE1369" s="1"/>
      <c r="BF1369" s="33">
        <f t="shared" si="192"/>
        <v>0</v>
      </c>
      <c r="BG1369" s="11" t="e">
        <f t="shared" si="183"/>
        <v>#DIV/0!</v>
      </c>
      <c r="CB1369"/>
      <c r="CC1369"/>
      <c r="CD1369"/>
      <c r="CE1369" s="83"/>
      <c r="CF1369"/>
      <c r="CG1369"/>
      <c r="CH1369"/>
      <c r="CI1369"/>
      <c r="CJ1369"/>
      <c r="CK1369"/>
      <c r="CL1369"/>
      <c r="CM1369"/>
      <c r="CN1369"/>
      <c r="CO1369"/>
      <c r="CP1369"/>
    </row>
    <row r="1370" spans="1:94" ht="22.5" customHeight="1">
      <c r="A1370" s="22">
        <v>44283</v>
      </c>
      <c r="B1370" s="3" t="str">
        <f>TEXT(Table1[[#This Row],[Date]],"dddd")</f>
        <v>الأحد</v>
      </c>
      <c r="C1370" s="3">
        <f>WEEKNUM(Table1[[#This Row],[Date]],16)</f>
        <v>14</v>
      </c>
      <c r="D1370" s="3" t="str">
        <f>TEXT(Table1[[#This Row],[Date]],"mmmm")</f>
        <v>مارس</v>
      </c>
      <c r="E1370" s="3" t="str">
        <f>TEXT(Table1[[#This Row],[Date]],"yyyy")</f>
        <v>2021</v>
      </c>
      <c r="F1370" s="3" t="s">
        <v>9</v>
      </c>
      <c r="G1370" s="3">
        <v>1432</v>
      </c>
      <c r="H1370" s="5" t="s">
        <v>61</v>
      </c>
      <c r="I1370" s="3" t="s">
        <v>201</v>
      </c>
      <c r="J1370" s="3">
        <f>IFERROR(VLOOKUP(Table1[[#This Row],[FoamType]],$CB$1:$CC$25,2,FALSE),0)</f>
        <v>1.25</v>
      </c>
      <c r="K1370" s="3">
        <v>240</v>
      </c>
      <c r="L1370" s="3">
        <v>110</v>
      </c>
      <c r="M1370" s="3">
        <v>29</v>
      </c>
      <c r="Q1370" s="15">
        <v>30</v>
      </c>
      <c r="R1370" s="3">
        <v>19</v>
      </c>
      <c r="S1370" s="3">
        <v>29</v>
      </c>
      <c r="T1370" s="3">
        <f t="shared" si="184"/>
        <v>14.5464</v>
      </c>
      <c r="U1370" s="4">
        <f t="shared" si="185"/>
        <v>14.5464</v>
      </c>
      <c r="X1370" s="4">
        <f>IFERROR(   Table1[[#This Row],[البلوكات /م3]]+Table1[[#This Row],[البواقى
 المنصرفه
/م3]]-Table1[[#This Row],[البواقى
/م3]],0)</f>
        <v>14.5464</v>
      </c>
      <c r="Y1370" s="21">
        <f t="shared" si="186"/>
        <v>0</v>
      </c>
      <c r="AA1370" s="12">
        <v>14.5464</v>
      </c>
      <c r="AB1370" s="15">
        <v>30</v>
      </c>
      <c r="AC1370" s="20">
        <v>0</v>
      </c>
      <c r="AD1370" s="20">
        <f t="shared" ref="AD1370:AD1433" si="194">(Y1370+AA1370)-(U1370+AC1370)</f>
        <v>0</v>
      </c>
      <c r="AE1370" s="29">
        <f t="shared" ref="AE1370:AE1433" si="195">AD1370/(Y1370+AA1370)</f>
        <v>0</v>
      </c>
      <c r="AG1370" s="5">
        <f>IFERROR((Table1[[#This Row],[عدد
البلوكات]]*0.12),"")</f>
        <v>0</v>
      </c>
      <c r="AH137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15.2</v>
      </c>
      <c r="AJ1370" s="59">
        <f>IFERROR(Table1[[#This Row],[Plan Hour]]/Table1[[#This Row],[ساعات
العمل
الفعلية]],0)</f>
        <v>0</v>
      </c>
      <c r="AK1370" s="1">
        <f>IFERROR((Table1[[#This Row],[الكمية 
الفعلية
/م3]]-Table1[[#This Row],[الكمية 
المنتجة
/م3
 ]]),"")</f>
        <v>0</v>
      </c>
      <c r="AU1370" s="18"/>
      <c r="AV1370" s="18"/>
      <c r="AW1370" s="1"/>
      <c r="AX1370" s="1"/>
      <c r="AY1370" s="1"/>
      <c r="AZ1370" s="1"/>
      <c r="BA1370" s="1"/>
      <c r="BB1370" s="1" t="e">
        <f t="shared" si="189"/>
        <v>#DIV/0!</v>
      </c>
      <c r="BC1370" s="1"/>
      <c r="BD1370" s="1" t="e">
        <f t="shared" si="193"/>
        <v>#DIV/0!</v>
      </c>
      <c r="BE1370" s="1"/>
      <c r="BF1370" s="33">
        <f t="shared" si="192"/>
        <v>0</v>
      </c>
      <c r="BG1370" s="11" t="e">
        <f t="shared" si="183"/>
        <v>#DIV/0!</v>
      </c>
      <c r="CB1370"/>
      <c r="CC1370"/>
      <c r="CD1370"/>
      <c r="CE1370" s="83"/>
      <c r="CF1370"/>
      <c r="CG1370"/>
      <c r="CH1370"/>
      <c r="CI1370"/>
      <c r="CJ1370"/>
      <c r="CK1370"/>
      <c r="CL1370"/>
      <c r="CM1370"/>
      <c r="CN1370"/>
      <c r="CO1370"/>
      <c r="CP1370"/>
    </row>
    <row r="1371" spans="1:94" ht="22.5" customHeight="1">
      <c r="A1371" s="22">
        <v>44283</v>
      </c>
      <c r="B1371" s="3" t="str">
        <f>TEXT(Table1[[#This Row],[Date]],"dddd")</f>
        <v>الأحد</v>
      </c>
      <c r="C1371" s="3">
        <f>WEEKNUM(Table1[[#This Row],[Date]],16)</f>
        <v>14</v>
      </c>
      <c r="D1371" s="3" t="str">
        <f>TEXT(Table1[[#This Row],[Date]],"mmmm")</f>
        <v>مارس</v>
      </c>
      <c r="E1371" s="3" t="str">
        <f>TEXT(Table1[[#This Row],[Date]],"yyyy")</f>
        <v>2021</v>
      </c>
      <c r="F1371" s="3" t="s">
        <v>9</v>
      </c>
      <c r="G1371" s="3">
        <v>1432</v>
      </c>
      <c r="H1371" s="5" t="s">
        <v>61</v>
      </c>
      <c r="I1371" s="3" t="s">
        <v>201</v>
      </c>
      <c r="J1371" s="3">
        <f>IFERROR(VLOOKUP(Table1[[#This Row],[FoamType]],$CB$1:$CC$25,2,FALSE),0)</f>
        <v>1.25</v>
      </c>
      <c r="K1371" s="3">
        <v>135.5</v>
      </c>
      <c r="L1371" s="3">
        <v>110</v>
      </c>
      <c r="M1371" s="3">
        <v>29</v>
      </c>
      <c r="Q1371" s="15">
        <v>30</v>
      </c>
      <c r="R1371" s="3">
        <v>6</v>
      </c>
      <c r="S1371" s="3">
        <v>29</v>
      </c>
      <c r="T1371" s="3">
        <f t="shared" si="184"/>
        <v>2.5934699999999999</v>
      </c>
      <c r="U1371" s="4">
        <f t="shared" si="185"/>
        <v>2.5934699999999999</v>
      </c>
      <c r="X1371" s="4">
        <f>IFERROR(   Table1[[#This Row],[البلوكات /م3]]+Table1[[#This Row],[البواقى
 المنصرفه
/م3]]-Table1[[#This Row],[البواقى
/م3]],0)</f>
        <v>2.5934699999999999</v>
      </c>
      <c r="Y1371" s="21">
        <f t="shared" si="186"/>
        <v>0</v>
      </c>
      <c r="AA1371" s="12">
        <v>2.5934699999999999</v>
      </c>
      <c r="AB1371" s="15">
        <v>30</v>
      </c>
      <c r="AC1371" s="20">
        <v>0</v>
      </c>
      <c r="AD1371" s="20">
        <f t="shared" si="194"/>
        <v>0</v>
      </c>
      <c r="AE1371" s="29">
        <f t="shared" si="195"/>
        <v>0</v>
      </c>
      <c r="AG1371" s="5">
        <f>IFERROR((Table1[[#This Row],[عدد
البلوكات]]*0.12),"")</f>
        <v>0</v>
      </c>
      <c r="AH137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1371" s="59">
        <f>IFERROR(Table1[[#This Row],[Plan Hour]]/Table1[[#This Row],[ساعات
العمل
الفعلية]],0)</f>
        <v>0</v>
      </c>
      <c r="AK1371" s="1">
        <f>IFERROR((Table1[[#This Row],[الكمية 
الفعلية
/م3]]-Table1[[#This Row],[الكمية 
المنتجة
/م3
 ]]),"")</f>
        <v>0</v>
      </c>
      <c r="AU1371" s="18"/>
      <c r="AV1371" s="18"/>
      <c r="AW1371" s="1"/>
      <c r="AX1371" s="1"/>
      <c r="AY1371" s="1"/>
      <c r="AZ1371" s="1"/>
      <c r="BA1371" s="1"/>
      <c r="BB1371" s="1" t="e">
        <f t="shared" si="189"/>
        <v>#DIV/0!</v>
      </c>
      <c r="BC1371" s="1"/>
      <c r="BD1371" s="1" t="e">
        <f t="shared" si="193"/>
        <v>#DIV/0!</v>
      </c>
      <c r="BE1371" s="1"/>
      <c r="BF1371" s="33">
        <f t="shared" si="192"/>
        <v>0</v>
      </c>
      <c r="BG1371" s="11" t="e">
        <f t="shared" si="183"/>
        <v>#DIV/0!</v>
      </c>
      <c r="CB1371"/>
      <c r="CC1371"/>
      <c r="CD1371"/>
      <c r="CE1371" s="83"/>
      <c r="CF1371"/>
      <c r="CG1371"/>
      <c r="CH1371"/>
      <c r="CI1371"/>
      <c r="CJ1371"/>
      <c r="CK1371"/>
      <c r="CL1371"/>
      <c r="CM1371"/>
      <c r="CN1371"/>
      <c r="CO1371"/>
      <c r="CP1371"/>
    </row>
    <row r="1372" spans="1:94" ht="22.5" customHeight="1">
      <c r="A1372" s="22">
        <v>44283</v>
      </c>
      <c r="B1372" s="3" t="str">
        <f>TEXT(Table1[[#This Row],[Date]],"dddd")</f>
        <v>الأحد</v>
      </c>
      <c r="C1372" s="3">
        <f>WEEKNUM(Table1[[#This Row],[Date]],16)</f>
        <v>14</v>
      </c>
      <c r="D1372" s="3" t="str">
        <f>TEXT(Table1[[#This Row],[Date]],"mmmm")</f>
        <v>مارس</v>
      </c>
      <c r="E1372" s="3" t="str">
        <f>TEXT(Table1[[#This Row],[Date]],"yyyy")</f>
        <v>2021</v>
      </c>
      <c r="F1372" s="3" t="s">
        <v>9</v>
      </c>
      <c r="G1372" s="3">
        <v>1432</v>
      </c>
      <c r="H1372" s="5" t="s">
        <v>61</v>
      </c>
      <c r="I1372" s="3" t="s">
        <v>201</v>
      </c>
      <c r="J1372" s="3">
        <f>IFERROR(VLOOKUP(Table1[[#This Row],[FoamType]],$CB$1:$CC$25,2,FALSE),0)</f>
        <v>1.25</v>
      </c>
      <c r="K1372" s="3">
        <v>102.5</v>
      </c>
      <c r="L1372" s="3">
        <v>110</v>
      </c>
      <c r="M1372" s="3">
        <v>29</v>
      </c>
      <c r="Q1372" s="15">
        <v>30</v>
      </c>
      <c r="R1372" s="3">
        <v>4</v>
      </c>
      <c r="S1372" s="3">
        <v>29</v>
      </c>
      <c r="T1372" s="3">
        <f t="shared" si="184"/>
        <v>1.3079000000000001</v>
      </c>
      <c r="U1372" s="4">
        <f t="shared" si="185"/>
        <v>1.3079000000000001</v>
      </c>
      <c r="X1372" s="4">
        <f>IFERROR(   Table1[[#This Row],[البلوكات /م3]]+Table1[[#This Row],[البواقى
 المنصرفه
/م3]]-Table1[[#This Row],[البواقى
/م3]],0)</f>
        <v>1.3079000000000001</v>
      </c>
      <c r="Y1372" s="21">
        <f t="shared" si="186"/>
        <v>0</v>
      </c>
      <c r="AA1372" s="12">
        <v>1.3079000000000001</v>
      </c>
      <c r="AB1372" s="15">
        <v>30</v>
      </c>
      <c r="AC1372" s="20">
        <v>0</v>
      </c>
      <c r="AD1372" s="20">
        <f t="shared" si="194"/>
        <v>0</v>
      </c>
      <c r="AE1372" s="29">
        <f t="shared" si="195"/>
        <v>0</v>
      </c>
      <c r="AG1372" s="5">
        <f>IFERROR((Table1[[#This Row],[عدد
البلوكات]]*0.12),"")</f>
        <v>0</v>
      </c>
      <c r="AH137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372" s="59">
        <f>IFERROR(Table1[[#This Row],[Plan Hour]]/Table1[[#This Row],[ساعات
العمل
الفعلية]],0)</f>
        <v>0</v>
      </c>
      <c r="AK1372" s="1">
        <f>IFERROR((Table1[[#This Row],[الكمية 
الفعلية
/م3]]-Table1[[#This Row],[الكمية 
المنتجة
/م3
 ]]),"")</f>
        <v>0</v>
      </c>
      <c r="AU1372" s="18"/>
      <c r="AV1372" s="18"/>
      <c r="AW1372" s="1"/>
      <c r="AX1372" s="1"/>
      <c r="AY1372" s="1"/>
      <c r="AZ1372" s="1"/>
      <c r="BA1372" s="1"/>
      <c r="BB1372" s="1" t="e">
        <f t="shared" si="189"/>
        <v>#DIV/0!</v>
      </c>
      <c r="BC1372" s="1"/>
      <c r="BD1372" s="1" t="e">
        <f t="shared" si="193"/>
        <v>#DIV/0!</v>
      </c>
      <c r="BE1372" s="1"/>
      <c r="BF1372" s="33">
        <f t="shared" si="192"/>
        <v>0</v>
      </c>
      <c r="BG1372" s="11" t="e">
        <f t="shared" ref="BG1372:BG1435" si="196">(BD1372*BE1372)/7.32</f>
        <v>#DIV/0!</v>
      </c>
      <c r="CB1372"/>
      <c r="CC1372"/>
      <c r="CD1372"/>
      <c r="CE1372" s="83"/>
      <c r="CF1372"/>
      <c r="CG1372"/>
      <c r="CH1372"/>
      <c r="CI1372"/>
      <c r="CJ1372"/>
      <c r="CK1372"/>
      <c r="CL1372"/>
      <c r="CM1372"/>
      <c r="CN1372"/>
      <c r="CO1372"/>
      <c r="CP1372"/>
    </row>
    <row r="1373" spans="1:94" ht="22.5" customHeight="1">
      <c r="A1373" s="22">
        <v>44283</v>
      </c>
      <c r="B1373" s="3" t="str">
        <f>TEXT(Table1[[#This Row],[Date]],"dddd")</f>
        <v>الأحد</v>
      </c>
      <c r="C1373" s="3">
        <f>WEEKNUM(Table1[[#This Row],[Date]],16)</f>
        <v>14</v>
      </c>
      <c r="D1373" s="3" t="str">
        <f>TEXT(Table1[[#This Row],[Date]],"mmmm")</f>
        <v>مارس</v>
      </c>
      <c r="E1373" s="3" t="str">
        <f>TEXT(Table1[[#This Row],[Date]],"yyyy")</f>
        <v>2021</v>
      </c>
      <c r="F1373" s="3" t="s">
        <v>9</v>
      </c>
      <c r="G1373" s="3">
        <v>1432</v>
      </c>
      <c r="H1373" s="5" t="s">
        <v>61</v>
      </c>
      <c r="I1373" s="3" t="s">
        <v>201</v>
      </c>
      <c r="J1373" s="3">
        <f>IFERROR(VLOOKUP(Table1[[#This Row],[FoamType]],$CB$1:$CC$25,2,FALSE),0)</f>
        <v>1.25</v>
      </c>
      <c r="K1373" s="3">
        <v>44.5</v>
      </c>
      <c r="L1373" s="3">
        <v>110</v>
      </c>
      <c r="M1373" s="3">
        <v>29</v>
      </c>
      <c r="Q1373" s="15">
        <v>30</v>
      </c>
      <c r="R1373" s="3">
        <v>1</v>
      </c>
      <c r="S1373" s="3">
        <v>29</v>
      </c>
      <c r="T1373" s="3">
        <f t="shared" si="184"/>
        <v>0.141955</v>
      </c>
      <c r="U1373" s="4">
        <f t="shared" si="185"/>
        <v>0.141955</v>
      </c>
      <c r="X1373" s="4">
        <f>IFERROR(   Table1[[#This Row],[البلوكات /م3]]+Table1[[#This Row],[البواقى
 المنصرفه
/م3]]-Table1[[#This Row],[البواقى
/م3]],0)</f>
        <v>0.141955</v>
      </c>
      <c r="Y1373" s="21">
        <f t="shared" si="186"/>
        <v>0</v>
      </c>
      <c r="AA1373" s="12">
        <v>0.141955</v>
      </c>
      <c r="AB1373" s="15">
        <v>30</v>
      </c>
      <c r="AC1373" s="20">
        <v>0</v>
      </c>
      <c r="AD1373" s="20">
        <f t="shared" si="194"/>
        <v>0</v>
      </c>
      <c r="AE1373" s="29">
        <f t="shared" si="195"/>
        <v>0</v>
      </c>
      <c r="AG1373" s="5">
        <f>IFERROR((Table1[[#This Row],[عدد
البلوكات]]*0.12),"")</f>
        <v>0</v>
      </c>
      <c r="AH137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</v>
      </c>
      <c r="AJ1373" s="59">
        <f>IFERROR(Table1[[#This Row],[Plan Hour]]/Table1[[#This Row],[ساعات
العمل
الفعلية]],0)</f>
        <v>0</v>
      </c>
      <c r="AK1373" s="1">
        <f>IFERROR((Table1[[#This Row],[الكمية 
الفعلية
/م3]]-Table1[[#This Row],[الكمية 
المنتجة
/م3
 ]]),"")</f>
        <v>0</v>
      </c>
      <c r="AU1373" s="18"/>
      <c r="AV1373" s="18"/>
      <c r="AW1373" s="1"/>
      <c r="AX1373" s="1"/>
      <c r="AY1373" s="1"/>
      <c r="AZ1373" s="1"/>
      <c r="BA1373" s="1"/>
      <c r="BB1373" s="1" t="e">
        <f t="shared" si="189"/>
        <v>#DIV/0!</v>
      </c>
      <c r="BC1373" s="1"/>
      <c r="BD1373" s="1" t="e">
        <f t="shared" si="193"/>
        <v>#DIV/0!</v>
      </c>
      <c r="BE1373" s="1"/>
      <c r="BF1373" s="33">
        <f t="shared" si="192"/>
        <v>0</v>
      </c>
      <c r="BG1373" s="11" t="e">
        <f t="shared" si="196"/>
        <v>#DIV/0!</v>
      </c>
      <c r="CB1373"/>
      <c r="CC1373"/>
      <c r="CD1373"/>
      <c r="CE1373" s="83"/>
      <c r="CF1373"/>
      <c r="CG1373"/>
      <c r="CH1373"/>
      <c r="CI1373"/>
      <c r="CJ1373"/>
      <c r="CK1373"/>
      <c r="CL1373"/>
      <c r="CM1373"/>
      <c r="CN1373"/>
      <c r="CO1373"/>
      <c r="CP1373"/>
    </row>
    <row r="1374" spans="1:94" ht="22.5" customHeight="1">
      <c r="A1374" s="22">
        <v>44283</v>
      </c>
      <c r="B1374" s="3" t="str">
        <f>TEXT(Table1[[#This Row],[Date]],"dddd")</f>
        <v>الأحد</v>
      </c>
      <c r="C1374" s="3">
        <f>WEEKNUM(Table1[[#This Row],[Date]],16)</f>
        <v>14</v>
      </c>
      <c r="D1374" s="3" t="str">
        <f>TEXT(Table1[[#This Row],[Date]],"mmmm")</f>
        <v>مارس</v>
      </c>
      <c r="E1374" s="3" t="str">
        <f>TEXT(Table1[[#This Row],[Date]],"yyyy")</f>
        <v>2021</v>
      </c>
      <c r="F1374" s="3" t="s">
        <v>9</v>
      </c>
      <c r="G1374" s="3">
        <v>1432</v>
      </c>
      <c r="H1374" s="5" t="s">
        <v>61</v>
      </c>
      <c r="I1374" s="3" t="s">
        <v>201</v>
      </c>
      <c r="J1374" s="3">
        <f>IFERROR(VLOOKUP(Table1[[#This Row],[FoamType]],$CB$1:$CC$25,2,FALSE),0)</f>
        <v>1.25</v>
      </c>
      <c r="K1374" s="3">
        <v>200</v>
      </c>
      <c r="L1374" s="3">
        <v>110</v>
      </c>
      <c r="M1374" s="3">
        <v>29</v>
      </c>
      <c r="Q1374" s="15">
        <v>30</v>
      </c>
      <c r="R1374" s="3">
        <v>2</v>
      </c>
      <c r="S1374" s="3">
        <v>29</v>
      </c>
      <c r="T1374" s="3">
        <f t="shared" si="184"/>
        <v>1.276</v>
      </c>
      <c r="U1374" s="4">
        <f t="shared" si="185"/>
        <v>1.276</v>
      </c>
      <c r="X1374" s="4">
        <f>IFERROR(   Table1[[#This Row],[البلوكات /م3]]+Table1[[#This Row],[البواقى
 المنصرفه
/م3]]-Table1[[#This Row],[البواقى
/م3]],0)</f>
        <v>1.276</v>
      </c>
      <c r="Y1374" s="21">
        <f t="shared" si="186"/>
        <v>0</v>
      </c>
      <c r="AA1374" s="12">
        <v>1.276</v>
      </c>
      <c r="AB1374" s="15">
        <v>30</v>
      </c>
      <c r="AC1374" s="20">
        <v>0</v>
      </c>
      <c r="AD1374" s="20">
        <f t="shared" si="194"/>
        <v>0</v>
      </c>
      <c r="AE1374" s="29">
        <f t="shared" si="195"/>
        <v>0</v>
      </c>
      <c r="AG1374" s="5">
        <f>IFERROR((Table1[[#This Row],[عدد
البلوكات]]*0.12),"")</f>
        <v>0</v>
      </c>
      <c r="AH137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1374" s="59">
        <f>IFERROR(Table1[[#This Row],[Plan Hour]]/Table1[[#This Row],[ساعات
العمل
الفعلية]],0)</f>
        <v>0</v>
      </c>
      <c r="AK1374" s="1">
        <f>IFERROR((Table1[[#This Row],[الكمية 
الفعلية
/م3]]-Table1[[#This Row],[الكمية 
المنتجة
/م3
 ]]),"")</f>
        <v>0</v>
      </c>
      <c r="AU1374" s="18"/>
      <c r="AV1374" s="18"/>
      <c r="AW1374" s="1"/>
      <c r="AX1374" s="1"/>
      <c r="AY1374" s="1"/>
      <c r="AZ1374" s="1"/>
      <c r="BA1374" s="1"/>
      <c r="BB1374" s="1" t="e">
        <f t="shared" si="189"/>
        <v>#DIV/0!</v>
      </c>
      <c r="BC1374" s="1"/>
      <c r="BD1374" s="1" t="e">
        <f t="shared" si="193"/>
        <v>#DIV/0!</v>
      </c>
      <c r="BE1374" s="1"/>
      <c r="BF1374" s="33">
        <f t="shared" si="192"/>
        <v>0</v>
      </c>
      <c r="BG1374" s="11" t="e">
        <f t="shared" si="196"/>
        <v>#DIV/0!</v>
      </c>
      <c r="CB1374"/>
      <c r="CC1374"/>
      <c r="CD1374"/>
      <c r="CE1374" s="83"/>
      <c r="CF1374"/>
      <c r="CG1374"/>
      <c r="CH1374"/>
      <c r="CI1374"/>
      <c r="CJ1374"/>
      <c r="CK1374"/>
      <c r="CL1374"/>
      <c r="CM1374"/>
      <c r="CN1374"/>
      <c r="CO1374"/>
      <c r="CP1374"/>
    </row>
    <row r="1375" spans="1:94" ht="22.5" customHeight="1">
      <c r="A1375" s="22">
        <v>44283</v>
      </c>
      <c r="B1375" s="3" t="str">
        <f>TEXT(Table1[[#This Row],[Date]],"dddd")</f>
        <v>الأحد</v>
      </c>
      <c r="C1375" s="3">
        <f>WEEKNUM(Table1[[#This Row],[Date]],16)</f>
        <v>14</v>
      </c>
      <c r="D1375" s="3" t="str">
        <f>TEXT(Table1[[#This Row],[Date]],"mmmm")</f>
        <v>مارس</v>
      </c>
      <c r="E1375" s="3" t="str">
        <f>TEXT(Table1[[#This Row],[Date]],"yyyy")</f>
        <v>2021</v>
      </c>
      <c r="F1375" s="3" t="s">
        <v>9</v>
      </c>
      <c r="G1375" s="3">
        <v>1432</v>
      </c>
      <c r="H1375" s="5" t="s">
        <v>61</v>
      </c>
      <c r="I1375" s="3" t="s">
        <v>201</v>
      </c>
      <c r="J1375" s="3">
        <f>IFERROR(VLOOKUP(Table1[[#This Row],[FoamType]],$CB$1:$CC$25,2,FALSE),0)</f>
        <v>1.25</v>
      </c>
      <c r="K1375" s="3">
        <v>73</v>
      </c>
      <c r="L1375" s="3">
        <v>110</v>
      </c>
      <c r="M1375" s="3">
        <v>29</v>
      </c>
      <c r="Q1375" s="15">
        <v>30</v>
      </c>
      <c r="R1375" s="3">
        <v>1</v>
      </c>
      <c r="S1375" s="3">
        <v>29</v>
      </c>
      <c r="T1375" s="3">
        <f t="shared" si="184"/>
        <v>0.23286999999999999</v>
      </c>
      <c r="U1375" s="4">
        <f t="shared" si="185"/>
        <v>0.23286999999999999</v>
      </c>
      <c r="X1375" s="4">
        <f>IFERROR(   Table1[[#This Row],[البلوكات /م3]]+Table1[[#This Row],[البواقى
 المنصرفه
/م3]]-Table1[[#This Row],[البواقى
/م3]],0)</f>
        <v>0.23286999999999999</v>
      </c>
      <c r="Y1375" s="21">
        <f t="shared" si="186"/>
        <v>0</v>
      </c>
      <c r="AA1375" s="12">
        <v>0.23286999999999999</v>
      </c>
      <c r="AB1375" s="15">
        <v>30</v>
      </c>
      <c r="AC1375" s="20">
        <v>0</v>
      </c>
      <c r="AD1375" s="20">
        <f t="shared" si="194"/>
        <v>0</v>
      </c>
      <c r="AE1375" s="29">
        <f t="shared" si="195"/>
        <v>0</v>
      </c>
      <c r="AG1375" s="5">
        <f>IFERROR((Table1[[#This Row],[عدد
البلوكات]]*0.12),"")</f>
        <v>0</v>
      </c>
      <c r="AH137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</v>
      </c>
      <c r="AJ1375" s="59">
        <f>IFERROR(Table1[[#This Row],[Plan Hour]]/Table1[[#This Row],[ساعات
العمل
الفعلية]],0)</f>
        <v>0</v>
      </c>
      <c r="AK1375" s="1">
        <f>IFERROR((Table1[[#This Row],[الكمية 
الفعلية
/م3]]-Table1[[#This Row],[الكمية 
المنتجة
/م3
 ]]),"")</f>
        <v>0</v>
      </c>
      <c r="AU1375" s="18"/>
      <c r="AV1375" s="18"/>
      <c r="AW1375" s="1"/>
      <c r="AX1375" s="1"/>
      <c r="AY1375" s="1"/>
      <c r="AZ1375" s="1"/>
      <c r="BA1375" s="1"/>
      <c r="BB1375" s="1" t="e">
        <f t="shared" si="189"/>
        <v>#DIV/0!</v>
      </c>
      <c r="BC1375" s="1"/>
      <c r="BD1375" s="1" t="e">
        <f t="shared" si="193"/>
        <v>#DIV/0!</v>
      </c>
      <c r="BE1375" s="1"/>
      <c r="BF1375" s="33">
        <f t="shared" si="192"/>
        <v>0</v>
      </c>
      <c r="BG1375" s="11" t="e">
        <f t="shared" si="196"/>
        <v>#DIV/0!</v>
      </c>
      <c r="CB1375"/>
      <c r="CC1375"/>
      <c r="CD1375"/>
      <c r="CE1375" s="83"/>
      <c r="CF1375"/>
      <c r="CG1375"/>
      <c r="CH1375"/>
      <c r="CI1375"/>
      <c r="CJ1375"/>
      <c r="CK1375"/>
      <c r="CL1375"/>
      <c r="CM1375"/>
      <c r="CN1375"/>
      <c r="CO1375"/>
      <c r="CP1375"/>
    </row>
    <row r="1376" spans="1:94" ht="22.5" customHeight="1">
      <c r="A1376" s="22">
        <v>44283</v>
      </c>
      <c r="B1376" s="3" t="str">
        <f>TEXT(Table1[[#This Row],[Date]],"dddd")</f>
        <v>الأحد</v>
      </c>
      <c r="C1376" s="3">
        <f>WEEKNUM(Table1[[#This Row],[Date]],16)</f>
        <v>14</v>
      </c>
      <c r="D1376" s="3" t="str">
        <f>TEXT(Table1[[#This Row],[Date]],"mmmm")</f>
        <v>مارس</v>
      </c>
      <c r="E1376" s="3" t="str">
        <f>TEXT(Table1[[#This Row],[Date]],"yyyy")</f>
        <v>2021</v>
      </c>
      <c r="F1376" s="3" t="s">
        <v>9</v>
      </c>
      <c r="G1376" s="3">
        <v>1432</v>
      </c>
      <c r="H1376" s="5" t="s">
        <v>61</v>
      </c>
      <c r="I1376" s="3" t="s">
        <v>201</v>
      </c>
      <c r="J1376" s="3">
        <f>IFERROR(VLOOKUP(Table1[[#This Row],[FoamType]],$CB$1:$CC$25,2,FALSE),0)</f>
        <v>1.25</v>
      </c>
      <c r="K1376" s="3">
        <v>77</v>
      </c>
      <c r="L1376" s="3">
        <v>110</v>
      </c>
      <c r="M1376" s="3">
        <v>29</v>
      </c>
      <c r="Q1376" s="15">
        <v>30</v>
      </c>
      <c r="R1376" s="3">
        <v>3</v>
      </c>
      <c r="S1376" s="3">
        <v>29</v>
      </c>
      <c r="T1376" s="3">
        <f t="shared" si="184"/>
        <v>0.73689000000000004</v>
      </c>
      <c r="U1376" s="4">
        <f t="shared" si="185"/>
        <v>0.73689000000000004</v>
      </c>
      <c r="X1376" s="4">
        <f>IFERROR(   Table1[[#This Row],[البلوكات /م3]]+Table1[[#This Row],[البواقى
 المنصرفه
/م3]]-Table1[[#This Row],[البواقى
/م3]],0)</f>
        <v>0.73689000000000004</v>
      </c>
      <c r="Y1376" s="21">
        <f t="shared" si="186"/>
        <v>0</v>
      </c>
      <c r="AA1376" s="12">
        <v>0.73689000000000004</v>
      </c>
      <c r="AB1376" s="15">
        <v>30</v>
      </c>
      <c r="AC1376" s="20">
        <v>0</v>
      </c>
      <c r="AD1376" s="20">
        <f t="shared" si="194"/>
        <v>0</v>
      </c>
      <c r="AE1376" s="29">
        <f t="shared" si="195"/>
        <v>0</v>
      </c>
      <c r="AG1376" s="5">
        <f>IFERROR((Table1[[#This Row],[عدد
البلوكات]]*0.12),"")</f>
        <v>0</v>
      </c>
      <c r="AH137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1376" s="59">
        <f>IFERROR(Table1[[#This Row],[Plan Hour]]/Table1[[#This Row],[ساعات
العمل
الفعلية]],0)</f>
        <v>0</v>
      </c>
      <c r="AK1376" s="1">
        <f>IFERROR((Table1[[#This Row],[الكمية 
الفعلية
/م3]]-Table1[[#This Row],[الكمية 
المنتجة
/م3
 ]]),"")</f>
        <v>0</v>
      </c>
      <c r="AU1376" s="18"/>
      <c r="AV1376" s="18"/>
      <c r="AW1376" s="1"/>
      <c r="AX1376" s="1"/>
      <c r="AY1376" s="1"/>
      <c r="AZ1376" s="1"/>
      <c r="BA1376" s="1"/>
      <c r="BB1376" s="1" t="e">
        <f t="shared" si="189"/>
        <v>#DIV/0!</v>
      </c>
      <c r="BC1376" s="1"/>
      <c r="BD1376" s="1" t="e">
        <f t="shared" si="193"/>
        <v>#DIV/0!</v>
      </c>
      <c r="BE1376" s="1"/>
      <c r="BF1376" s="33">
        <f t="shared" si="192"/>
        <v>0</v>
      </c>
      <c r="BG1376" s="11" t="e">
        <f t="shared" si="196"/>
        <v>#DIV/0!</v>
      </c>
      <c r="CB1376"/>
      <c r="CC1376"/>
      <c r="CD1376"/>
      <c r="CE1376" s="83"/>
      <c r="CF1376"/>
      <c r="CG1376"/>
      <c r="CH1376"/>
      <c r="CI1376"/>
      <c r="CJ1376"/>
      <c r="CK1376"/>
      <c r="CL1376"/>
      <c r="CM1376"/>
      <c r="CN1376"/>
      <c r="CO1376"/>
      <c r="CP1376"/>
    </row>
    <row r="1377" spans="1:94" ht="22.5" customHeight="1">
      <c r="A1377" s="22">
        <v>44284</v>
      </c>
      <c r="B1377" s="9" t="str">
        <f>TEXT(Table1[[#This Row],[Date]],"dddd")</f>
        <v>الإثنين</v>
      </c>
      <c r="C1377" s="9">
        <f>WEEKNUM(Table1[[#This Row],[Date]],16)</f>
        <v>14</v>
      </c>
      <c r="D1377" s="9" t="str">
        <f>TEXT(Table1[[#This Row],[Date]],"mmmm")</f>
        <v>مارس</v>
      </c>
      <c r="E1377" s="9" t="str">
        <f>TEXT(Table1[[#This Row],[Date]],"yyyy")</f>
        <v>2021</v>
      </c>
      <c r="F1377" s="9" t="s">
        <v>9</v>
      </c>
      <c r="G1377" s="9">
        <v>1486</v>
      </c>
      <c r="H1377" s="9"/>
      <c r="I1377" s="9" t="s">
        <v>255</v>
      </c>
      <c r="J1377" s="9">
        <f>IFERROR(VLOOKUP(Table1[[#This Row],[FoamType]],$CB$1:$CC$25,2,FALSE),0)</f>
        <v>3.6</v>
      </c>
      <c r="K1377" s="9">
        <v>200</v>
      </c>
      <c r="L1377" s="9">
        <v>100</v>
      </c>
      <c r="M1377" s="9">
        <v>10</v>
      </c>
      <c r="N1377" s="9"/>
      <c r="O1377" s="9"/>
      <c r="P1377" s="9"/>
      <c r="Q1377" s="9">
        <v>8</v>
      </c>
      <c r="R1377" s="9">
        <v>16</v>
      </c>
      <c r="S1377" s="9">
        <v>10</v>
      </c>
      <c r="T1377" s="9">
        <f t="shared" si="184"/>
        <v>3.2</v>
      </c>
      <c r="U1377" s="9">
        <f t="shared" si="185"/>
        <v>3.2</v>
      </c>
      <c r="V1377" s="9"/>
      <c r="W1377" s="9">
        <v>10</v>
      </c>
      <c r="X1377" s="9">
        <f>IFERROR(   Table1[[#This Row],[البلوكات /م3]]+Table1[[#This Row],[البواقى
 المنصرفه
/م3]]-Table1[[#This Row],[البواقى
/م3]],0)</f>
        <v>5.0999999999999996</v>
      </c>
      <c r="Y1377" s="9">
        <f t="shared" si="186"/>
        <v>7.32</v>
      </c>
      <c r="Z1377" s="9">
        <v>1</v>
      </c>
      <c r="AA1377" s="9">
        <v>0</v>
      </c>
      <c r="AB1377" s="9">
        <v>10</v>
      </c>
      <c r="AC1377" s="9">
        <v>2.2200000000000002</v>
      </c>
      <c r="AD1377" s="9">
        <f t="shared" si="194"/>
        <v>1.9000000000000004</v>
      </c>
      <c r="AE1377" s="9">
        <f t="shared" si="195"/>
        <v>0.25956284153005471</v>
      </c>
      <c r="AF1377" s="9"/>
      <c r="AG1377" s="9">
        <f>IFERROR((Table1[[#This Row],[عدد
البلوكات]]*0.12),"")</f>
        <v>0.12</v>
      </c>
      <c r="AH1377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0.88888888888888895</v>
      </c>
      <c r="AI1377" s="9">
        <v>81</v>
      </c>
      <c r="AJ1377" s="9">
        <f>IFERROR(Table1[[#This Row],[Plan Hour]]/Table1[[#This Row],[ساعات
العمل
الفعلية]],0)</f>
        <v>1.0973936899862827E-2</v>
      </c>
      <c r="AK1377" s="9">
        <f>IFERROR((Table1[[#This Row],[الكمية 
الفعلية
/م3]]-Table1[[#This Row],[الكمية 
المنتجة
/م3
 ]]),"")</f>
        <v>0</v>
      </c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 t="e">
        <f t="shared" si="189"/>
        <v>#DIV/0!</v>
      </c>
      <c r="BC1377" s="9"/>
      <c r="BD1377" s="9" t="e">
        <f t="shared" si="193"/>
        <v>#DIV/0!</v>
      </c>
      <c r="BE1377" s="9"/>
      <c r="BF1377" s="9">
        <f t="shared" si="192"/>
        <v>0</v>
      </c>
      <c r="BG1377" s="9" t="e">
        <f t="shared" si="196"/>
        <v>#DIV/0!</v>
      </c>
      <c r="CB1377"/>
      <c r="CC1377"/>
      <c r="CD1377"/>
      <c r="CE1377" s="83"/>
      <c r="CF1377"/>
      <c r="CG1377"/>
      <c r="CH1377"/>
      <c r="CI1377"/>
      <c r="CJ1377"/>
      <c r="CK1377"/>
      <c r="CL1377"/>
      <c r="CM1377"/>
      <c r="CN1377"/>
      <c r="CO1377"/>
      <c r="CP1377"/>
    </row>
    <row r="1378" spans="1:94" ht="22.5" customHeight="1">
      <c r="A1378" s="22">
        <v>44284</v>
      </c>
      <c r="B1378" s="3" t="str">
        <f>TEXT(Table1[[#This Row],[Date]],"dddd")</f>
        <v>الإثنين</v>
      </c>
      <c r="C1378" s="3">
        <f>WEEKNUM(Table1[[#This Row],[Date]],16)</f>
        <v>14</v>
      </c>
      <c r="D1378" s="3" t="str">
        <f>TEXT(Table1[[#This Row],[Date]],"mmmm")</f>
        <v>مارس</v>
      </c>
      <c r="E1378" s="3" t="str">
        <f>TEXT(Table1[[#This Row],[Date]],"yyyy")</f>
        <v>2021</v>
      </c>
      <c r="F1378" s="3" t="s">
        <v>9</v>
      </c>
      <c r="G1378" s="3">
        <v>1486</v>
      </c>
      <c r="I1378" s="3" t="s">
        <v>255</v>
      </c>
      <c r="J1378" s="3">
        <f>IFERROR(VLOOKUP(Table1[[#This Row],[FoamType]],$CB$1:$CC$25,2,FALSE),0)</f>
        <v>3.6</v>
      </c>
      <c r="K1378" s="3">
        <v>200</v>
      </c>
      <c r="L1378" s="3">
        <v>100</v>
      </c>
      <c r="M1378" s="3">
        <v>5</v>
      </c>
      <c r="Q1378" s="15">
        <v>8</v>
      </c>
      <c r="R1378" s="3">
        <v>6</v>
      </c>
      <c r="S1378" s="3">
        <v>5.2</v>
      </c>
      <c r="T1378" s="3">
        <f t="shared" si="184"/>
        <v>0.624</v>
      </c>
      <c r="U1378" s="4">
        <f t="shared" si="185"/>
        <v>0.6</v>
      </c>
      <c r="X1378" s="4">
        <f>IFERROR(   Table1[[#This Row],[البلوكات /م3]]+Table1[[#This Row],[البواقى
 المنصرفه
/م3]]-Table1[[#This Row],[البواقى
/م3]],0)</f>
        <v>0</v>
      </c>
      <c r="Y1378" s="21">
        <f t="shared" si="186"/>
        <v>0</v>
      </c>
      <c r="AB1378" s="15"/>
      <c r="AD1378" s="20">
        <f t="shared" si="194"/>
        <v>-0.6</v>
      </c>
      <c r="AE1378" s="29" t="e">
        <f t="shared" si="195"/>
        <v>#DIV/0!</v>
      </c>
      <c r="AG1378" s="5">
        <f>IFERROR((Table1[[#This Row],[عدد
البلوكات]]*0.12),"")</f>
        <v>0</v>
      </c>
      <c r="AH137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0.16666666666666666</v>
      </c>
      <c r="AJ1378" s="59">
        <f>IFERROR(Table1[[#This Row],[Plan Hour]]/Table1[[#This Row],[ساعات
العمل
الفعلية]],0)</f>
        <v>0</v>
      </c>
      <c r="AK1378" s="1">
        <f>IFERROR((Table1[[#This Row],[الكمية 
الفعلية
/م3]]-Table1[[#This Row],[الكمية 
المنتجة
/م3
 ]]),"")</f>
        <v>2.4000000000000021E-2</v>
      </c>
      <c r="AU1378" s="18"/>
      <c r="AV1378" s="18"/>
      <c r="AW1378" s="1"/>
      <c r="AX1378" s="1"/>
      <c r="AY1378" s="1"/>
      <c r="AZ1378" s="1"/>
      <c r="BA1378" s="1"/>
      <c r="BB1378" s="1" t="e">
        <f t="shared" si="189"/>
        <v>#DIV/0!</v>
      </c>
      <c r="BC1378" s="1"/>
      <c r="BD1378" s="1" t="e">
        <f t="shared" si="193"/>
        <v>#DIV/0!</v>
      </c>
      <c r="BE1378" s="1"/>
      <c r="BF1378" s="33">
        <f t="shared" si="192"/>
        <v>0</v>
      </c>
      <c r="BG1378" s="11" t="e">
        <f t="shared" si="196"/>
        <v>#DIV/0!</v>
      </c>
      <c r="CB1378"/>
      <c r="CC1378"/>
      <c r="CD1378"/>
      <c r="CE1378" s="83"/>
      <c r="CF1378"/>
      <c r="CG1378"/>
      <c r="CH1378"/>
      <c r="CI1378"/>
      <c r="CJ1378"/>
      <c r="CK1378"/>
      <c r="CL1378"/>
      <c r="CM1378"/>
      <c r="CN1378"/>
      <c r="CO1378"/>
      <c r="CP1378"/>
    </row>
    <row r="1379" spans="1:94" ht="22.5" customHeight="1">
      <c r="A1379" s="22">
        <v>44284</v>
      </c>
      <c r="B1379" s="3" t="str">
        <f>TEXT(Table1[[#This Row],[Date]],"dddd")</f>
        <v>الإثنين</v>
      </c>
      <c r="C1379" s="3">
        <f>WEEKNUM(Table1[[#This Row],[Date]],16)</f>
        <v>14</v>
      </c>
      <c r="D1379" s="3" t="str">
        <f>TEXT(Table1[[#This Row],[Date]],"mmmm")</f>
        <v>مارس</v>
      </c>
      <c r="E1379" s="3" t="str">
        <f>TEXT(Table1[[#This Row],[Date]],"yyyy")</f>
        <v>2021</v>
      </c>
      <c r="F1379" s="3" t="s">
        <v>9</v>
      </c>
      <c r="G1379" s="3">
        <v>1432</v>
      </c>
      <c r="I1379" s="3" t="s">
        <v>201</v>
      </c>
      <c r="J1379" s="3">
        <f>IFERROR(VLOOKUP(Table1[[#This Row],[FoamType]],$CB$1:$CC$25,2,FALSE),0)</f>
        <v>1.25</v>
      </c>
      <c r="K1379" s="3">
        <v>77</v>
      </c>
      <c r="L1379" s="3">
        <v>110</v>
      </c>
      <c r="M1379" s="3">
        <v>29</v>
      </c>
      <c r="Q1379" s="15">
        <v>30</v>
      </c>
      <c r="R1379" s="3">
        <v>2</v>
      </c>
      <c r="S1379" s="3">
        <v>29</v>
      </c>
      <c r="T1379" s="3">
        <f t="shared" si="184"/>
        <v>0.49125999999999997</v>
      </c>
      <c r="U1379" s="4">
        <f t="shared" si="185"/>
        <v>0.49125999999999997</v>
      </c>
      <c r="W1379" s="4">
        <v>30</v>
      </c>
      <c r="X1379" s="4">
        <f>IFERROR(   Table1[[#This Row],[البلوكات /م3]]+Table1[[#This Row],[البواقى
 المنصرفه
/م3]]-Table1[[#This Row],[البواقى
/م3]],0)</f>
        <v>31.32</v>
      </c>
      <c r="Y1379" s="21">
        <f t="shared" si="186"/>
        <v>73.2</v>
      </c>
      <c r="Z1379" s="3">
        <v>10</v>
      </c>
      <c r="AA1379" s="12">
        <v>0</v>
      </c>
      <c r="AB1379" s="15">
        <v>30</v>
      </c>
      <c r="AC1379" s="20">
        <v>41.88</v>
      </c>
      <c r="AD1379" s="20">
        <f t="shared" si="194"/>
        <v>30.828740000000003</v>
      </c>
      <c r="AE1379" s="29">
        <f t="shared" si="195"/>
        <v>0.42115765027322405</v>
      </c>
      <c r="AG1379" s="5">
        <f>IFERROR((Table1[[#This Row],[عدد
البلوكات]]*0.12),"")</f>
        <v>1.2</v>
      </c>
      <c r="AH137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1379" s="59">
        <f>IFERROR(Table1[[#This Row],[Plan Hour]]/Table1[[#This Row],[ساعات
العمل
الفعلية]],0)</f>
        <v>0</v>
      </c>
      <c r="AK1379" s="1">
        <f>IFERROR((Table1[[#This Row],[الكمية 
الفعلية
/م3]]-Table1[[#This Row],[الكمية 
المنتجة
/م3
 ]]),"")</f>
        <v>0</v>
      </c>
      <c r="AU1379" s="18"/>
      <c r="AV1379" s="18"/>
      <c r="AW1379" s="1"/>
      <c r="AX1379" s="1"/>
      <c r="AY1379" s="1"/>
      <c r="AZ1379" s="1"/>
      <c r="BA1379" s="1"/>
      <c r="BB1379" s="1" t="e">
        <f t="shared" si="189"/>
        <v>#DIV/0!</v>
      </c>
      <c r="BC1379" s="1"/>
      <c r="BD1379" s="1" t="e">
        <f t="shared" si="193"/>
        <v>#DIV/0!</v>
      </c>
      <c r="BE1379" s="1"/>
      <c r="BF1379" s="33">
        <f t="shared" si="192"/>
        <v>0</v>
      </c>
      <c r="BG1379" s="11" t="e">
        <f t="shared" si="196"/>
        <v>#DIV/0!</v>
      </c>
      <c r="CB1379"/>
      <c r="CC1379"/>
      <c r="CD1379"/>
      <c r="CE1379" s="83"/>
      <c r="CF1379"/>
      <c r="CG1379"/>
      <c r="CH1379"/>
      <c r="CI1379"/>
      <c r="CJ1379"/>
      <c r="CK1379"/>
      <c r="CL1379"/>
      <c r="CM1379"/>
      <c r="CN1379"/>
      <c r="CO1379"/>
      <c r="CP1379"/>
    </row>
    <row r="1380" spans="1:94" ht="22.5" customHeight="1">
      <c r="A1380" s="22">
        <v>44284</v>
      </c>
      <c r="B1380" s="3" t="str">
        <f>TEXT(Table1[[#This Row],[Date]],"dddd")</f>
        <v>الإثنين</v>
      </c>
      <c r="C1380" s="3">
        <f>WEEKNUM(Table1[[#This Row],[Date]],16)</f>
        <v>14</v>
      </c>
      <c r="D1380" s="3" t="str">
        <f>TEXT(Table1[[#This Row],[Date]],"mmmm")</f>
        <v>مارس</v>
      </c>
      <c r="E1380" s="3" t="str">
        <f>TEXT(Table1[[#This Row],[Date]],"yyyy")</f>
        <v>2021</v>
      </c>
      <c r="F1380" s="3" t="s">
        <v>9</v>
      </c>
      <c r="G1380" s="3">
        <v>1432</v>
      </c>
      <c r="I1380" s="3" t="s">
        <v>201</v>
      </c>
      <c r="J1380" s="3">
        <f>IFERROR(VLOOKUP(Table1[[#This Row],[FoamType]],$CB$1:$CC$25,2,FALSE),0)</f>
        <v>1.25</v>
      </c>
      <c r="K1380" s="3">
        <v>44.5</v>
      </c>
      <c r="L1380" s="3">
        <v>110</v>
      </c>
      <c r="M1380" s="3">
        <v>29</v>
      </c>
      <c r="Q1380" s="15">
        <v>30</v>
      </c>
      <c r="R1380" s="3">
        <v>4</v>
      </c>
      <c r="S1380" s="3">
        <v>29</v>
      </c>
      <c r="T1380" s="3">
        <f t="shared" si="184"/>
        <v>0.56781999999999999</v>
      </c>
      <c r="U1380" s="4">
        <f t="shared" si="185"/>
        <v>0.56781999999999999</v>
      </c>
      <c r="X1380" s="4">
        <f>IFERROR(   Table1[[#This Row],[البلوكات /م3]]+Table1[[#This Row],[البواقى
 المنصرفه
/م3]]-Table1[[#This Row],[البواقى
/م3]],0)</f>
        <v>0</v>
      </c>
      <c r="Y1380" s="21">
        <f t="shared" si="186"/>
        <v>0</v>
      </c>
      <c r="AB1380" s="15"/>
      <c r="AD1380" s="20">
        <f t="shared" si="194"/>
        <v>-0.56781999999999999</v>
      </c>
      <c r="AE1380" s="29" t="e">
        <f t="shared" si="195"/>
        <v>#DIV/0!</v>
      </c>
      <c r="AG1380" s="5">
        <f>IFERROR((Table1[[#This Row],[عدد
البلوكات]]*0.12),"")</f>
        <v>0</v>
      </c>
      <c r="AH138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380" s="59">
        <f>IFERROR(Table1[[#This Row],[Plan Hour]]/Table1[[#This Row],[ساعات
العمل
الفعلية]],0)</f>
        <v>0</v>
      </c>
      <c r="AK1380" s="1">
        <f>IFERROR((Table1[[#This Row],[الكمية 
الفعلية
/م3]]-Table1[[#This Row],[الكمية 
المنتجة
/م3
 ]]),"")</f>
        <v>0</v>
      </c>
      <c r="AU1380" s="18"/>
      <c r="AV1380" s="18"/>
      <c r="AW1380" s="1"/>
      <c r="AX1380" s="1"/>
      <c r="AY1380" s="1"/>
      <c r="AZ1380" s="1"/>
      <c r="BA1380" s="1"/>
      <c r="BB1380" s="1" t="e">
        <f t="shared" si="189"/>
        <v>#DIV/0!</v>
      </c>
      <c r="BC1380" s="1"/>
      <c r="BD1380" s="1" t="e">
        <f t="shared" si="193"/>
        <v>#DIV/0!</v>
      </c>
      <c r="BE1380" s="1"/>
      <c r="BF1380" s="33">
        <f t="shared" si="192"/>
        <v>0</v>
      </c>
      <c r="BG1380" s="11" t="e">
        <f t="shared" si="196"/>
        <v>#DIV/0!</v>
      </c>
      <c r="CB1380"/>
      <c r="CC1380"/>
      <c r="CD1380"/>
      <c r="CE1380" s="83"/>
      <c r="CF1380"/>
      <c r="CG1380"/>
      <c r="CH1380"/>
      <c r="CI1380"/>
      <c r="CJ1380"/>
      <c r="CK1380"/>
      <c r="CL1380"/>
      <c r="CM1380"/>
      <c r="CN1380"/>
      <c r="CO1380"/>
      <c r="CP1380"/>
    </row>
    <row r="1381" spans="1:94" ht="22.5" customHeight="1">
      <c r="A1381" s="22">
        <v>44284</v>
      </c>
      <c r="B1381" s="3" t="str">
        <f>TEXT(Table1[[#This Row],[Date]],"dddd")</f>
        <v>الإثنين</v>
      </c>
      <c r="C1381" s="3">
        <f>WEEKNUM(Table1[[#This Row],[Date]],16)</f>
        <v>14</v>
      </c>
      <c r="D1381" s="3" t="str">
        <f>TEXT(Table1[[#This Row],[Date]],"mmmm")</f>
        <v>مارس</v>
      </c>
      <c r="E1381" s="3" t="str">
        <f>TEXT(Table1[[#This Row],[Date]],"yyyy")</f>
        <v>2021</v>
      </c>
      <c r="F1381" s="3" t="s">
        <v>9</v>
      </c>
      <c r="G1381" s="3">
        <v>1432</v>
      </c>
      <c r="I1381" s="3" t="s">
        <v>201</v>
      </c>
      <c r="J1381" s="3">
        <f>IFERROR(VLOOKUP(Table1[[#This Row],[FoamType]],$CB$1:$CC$25,2,FALSE),0)</f>
        <v>1.25</v>
      </c>
      <c r="K1381" s="3">
        <v>185.5</v>
      </c>
      <c r="L1381" s="3">
        <v>110</v>
      </c>
      <c r="M1381" s="3">
        <v>29</v>
      </c>
      <c r="Q1381" s="15">
        <v>30</v>
      </c>
      <c r="R1381" s="3">
        <v>1</v>
      </c>
      <c r="S1381" s="3">
        <v>29</v>
      </c>
      <c r="T1381" s="3">
        <f t="shared" ref="T1381:T1444" si="197">K1381*L1381*R1381*S1381/1000000</f>
        <v>0.59174499999999997</v>
      </c>
      <c r="U1381" s="4">
        <f t="shared" ref="U1381:U1444" si="198">K1381*L1381*M1381*R1381/1000000</f>
        <v>0.59174499999999997</v>
      </c>
      <c r="X1381" s="4">
        <f>IFERROR(   Table1[[#This Row],[البلوكات /م3]]+Table1[[#This Row],[البواقى
 المنصرفه
/م3]]-Table1[[#This Row],[البواقى
/م3]],0)</f>
        <v>0</v>
      </c>
      <c r="Y1381" s="21">
        <f t="shared" si="186"/>
        <v>0</v>
      </c>
      <c r="AB1381" s="15"/>
      <c r="AD1381" s="20">
        <f t="shared" si="194"/>
        <v>-0.59174499999999997</v>
      </c>
      <c r="AE1381" s="29" t="e">
        <f t="shared" si="195"/>
        <v>#DIV/0!</v>
      </c>
      <c r="AG1381" s="5">
        <f>IFERROR((Table1[[#This Row],[عدد
البلوكات]]*0.12),"")</f>
        <v>0</v>
      </c>
      <c r="AH138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</v>
      </c>
      <c r="AJ1381" s="59">
        <f>IFERROR(Table1[[#This Row],[Plan Hour]]/Table1[[#This Row],[ساعات
العمل
الفعلية]],0)</f>
        <v>0</v>
      </c>
      <c r="AK1381" s="1">
        <f>IFERROR((Table1[[#This Row],[الكمية 
الفعلية
/م3]]-Table1[[#This Row],[الكمية 
المنتجة
/م3
 ]]),"")</f>
        <v>0</v>
      </c>
      <c r="AU1381" s="18"/>
      <c r="AV1381" s="18"/>
      <c r="AW1381" s="1"/>
      <c r="AX1381" s="1"/>
      <c r="AY1381" s="1"/>
      <c r="AZ1381" s="1"/>
      <c r="BA1381" s="1"/>
      <c r="BB1381" s="1" t="e">
        <f t="shared" si="189"/>
        <v>#DIV/0!</v>
      </c>
      <c r="BC1381" s="1"/>
      <c r="BD1381" s="1" t="e">
        <f t="shared" si="193"/>
        <v>#DIV/0!</v>
      </c>
      <c r="BE1381" s="1"/>
      <c r="BF1381" s="33">
        <f t="shared" si="192"/>
        <v>0</v>
      </c>
      <c r="BG1381" s="11" t="e">
        <f t="shared" si="196"/>
        <v>#DIV/0!</v>
      </c>
      <c r="CB1381"/>
      <c r="CC1381"/>
      <c r="CD1381"/>
      <c r="CE1381" s="83"/>
      <c r="CF1381"/>
      <c r="CG1381"/>
      <c r="CH1381"/>
      <c r="CI1381"/>
      <c r="CJ1381"/>
      <c r="CK1381"/>
      <c r="CL1381"/>
      <c r="CM1381"/>
      <c r="CN1381"/>
      <c r="CO1381"/>
      <c r="CP1381"/>
    </row>
    <row r="1382" spans="1:94" ht="22.5" customHeight="1">
      <c r="A1382" s="22">
        <v>44284</v>
      </c>
      <c r="B1382" s="3" t="str">
        <f>TEXT(Table1[[#This Row],[Date]],"dddd")</f>
        <v>الإثنين</v>
      </c>
      <c r="C1382" s="3">
        <f>WEEKNUM(Table1[[#This Row],[Date]],16)</f>
        <v>14</v>
      </c>
      <c r="D1382" s="3" t="str">
        <f>TEXT(Table1[[#This Row],[Date]],"mmmm")</f>
        <v>مارس</v>
      </c>
      <c r="E1382" s="3" t="str">
        <f>TEXT(Table1[[#This Row],[Date]],"yyyy")</f>
        <v>2021</v>
      </c>
      <c r="F1382" s="3" t="s">
        <v>9</v>
      </c>
      <c r="G1382" s="3">
        <v>1483</v>
      </c>
      <c r="I1382" s="3" t="s">
        <v>255</v>
      </c>
      <c r="J1382" s="3">
        <f>IFERROR(VLOOKUP(Table1[[#This Row],[FoamType]],$CB$1:$CC$25,2,FALSE),0)</f>
        <v>3.6</v>
      </c>
      <c r="K1382" s="3">
        <v>60</v>
      </c>
      <c r="L1382" s="3">
        <v>20</v>
      </c>
      <c r="M1382" s="3">
        <v>30</v>
      </c>
      <c r="Q1382" s="15">
        <v>25</v>
      </c>
      <c r="R1382" s="3">
        <v>532</v>
      </c>
      <c r="S1382" s="3">
        <v>30</v>
      </c>
      <c r="T1382" s="3">
        <f t="shared" si="197"/>
        <v>19.152000000000001</v>
      </c>
      <c r="U1382" s="4">
        <f t="shared" si="198"/>
        <v>19.152000000000001</v>
      </c>
      <c r="W1382" s="4">
        <v>25</v>
      </c>
      <c r="X1382" s="4">
        <f>IFERROR(   Table1[[#This Row],[البلوكات /م3]]+Table1[[#This Row],[البواقى
 المنصرفه
/م3]]-Table1[[#This Row],[البواقى
/م3]],0)</f>
        <v>19.440000000000001</v>
      </c>
      <c r="Y1382" s="21">
        <f t="shared" si="186"/>
        <v>21.96</v>
      </c>
      <c r="Z1382" s="3">
        <v>3</v>
      </c>
      <c r="AA1382" s="12">
        <v>0</v>
      </c>
      <c r="AB1382" s="15">
        <v>25</v>
      </c>
      <c r="AC1382" s="20">
        <v>2.52</v>
      </c>
      <c r="AD1382" s="20">
        <f t="shared" si="194"/>
        <v>0.28800000000000026</v>
      </c>
      <c r="AE1382" s="29">
        <f t="shared" si="195"/>
        <v>1.3114754098360666E-2</v>
      </c>
      <c r="AG1382" s="5">
        <f>IFERROR((Table1[[#This Row],[عدد
البلوكات]]*0.12),"")</f>
        <v>0.36</v>
      </c>
      <c r="AH138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5.32</v>
      </c>
      <c r="AJ1382" s="59">
        <f>IFERROR(Table1[[#This Row],[Plan Hour]]/Table1[[#This Row],[ساعات
العمل
الفعلية]],0)</f>
        <v>0</v>
      </c>
      <c r="AK1382" s="1">
        <f>IFERROR((Table1[[#This Row],[الكمية 
الفعلية
/م3]]-Table1[[#This Row],[الكمية 
المنتجة
/م3
 ]]),"")</f>
        <v>0</v>
      </c>
      <c r="AU1382" s="18"/>
      <c r="AV1382" s="18"/>
      <c r="AW1382" s="1"/>
      <c r="AX1382" s="1"/>
      <c r="AY1382" s="1"/>
      <c r="AZ1382" s="1"/>
      <c r="BA1382" s="1"/>
      <c r="BB1382" s="1" t="e">
        <f t="shared" si="189"/>
        <v>#DIV/0!</v>
      </c>
      <c r="BC1382" s="1"/>
      <c r="BD1382" s="1" t="e">
        <f t="shared" si="193"/>
        <v>#DIV/0!</v>
      </c>
      <c r="BE1382" s="1"/>
      <c r="BF1382" s="33">
        <f t="shared" si="192"/>
        <v>0</v>
      </c>
      <c r="BG1382" s="11" t="e">
        <f t="shared" si="196"/>
        <v>#DIV/0!</v>
      </c>
      <c r="CB1382"/>
      <c r="CC1382"/>
      <c r="CD1382"/>
      <c r="CE1382" s="83"/>
      <c r="CF1382"/>
      <c r="CG1382"/>
      <c r="CH1382"/>
      <c r="CI1382"/>
      <c r="CJ1382"/>
      <c r="CK1382"/>
      <c r="CL1382"/>
      <c r="CM1382"/>
      <c r="CN1382"/>
      <c r="CO1382"/>
      <c r="CP1382"/>
    </row>
    <row r="1383" spans="1:94" ht="22.5" customHeight="1">
      <c r="A1383" s="22">
        <v>44284</v>
      </c>
      <c r="B1383" s="3" t="str">
        <f>TEXT(Table1[[#This Row],[Date]],"dddd")</f>
        <v>الإثنين</v>
      </c>
      <c r="C1383" s="3">
        <f>WEEKNUM(Table1[[#This Row],[Date]],16)</f>
        <v>14</v>
      </c>
      <c r="D1383" s="3" t="str">
        <f>TEXT(Table1[[#This Row],[Date]],"mmmm")</f>
        <v>مارس</v>
      </c>
      <c r="E1383" s="3" t="str">
        <f>TEXT(Table1[[#This Row],[Date]],"yyyy")</f>
        <v>2021</v>
      </c>
      <c r="F1383" s="3" t="s">
        <v>9</v>
      </c>
      <c r="G1383" s="3">
        <v>1398</v>
      </c>
      <c r="I1383" s="3" t="s">
        <v>92</v>
      </c>
      <c r="J1383" s="3">
        <f>IFERROR(VLOOKUP(Table1[[#This Row],[FoamType]],$CB$1:$CC$25,2,FALSE),0)</f>
        <v>0.6</v>
      </c>
      <c r="K1383" s="3">
        <v>62.5</v>
      </c>
      <c r="L1383" s="3">
        <v>5</v>
      </c>
      <c r="M1383" s="3">
        <v>3</v>
      </c>
      <c r="Q1383" s="15">
        <v>35</v>
      </c>
      <c r="S1383" s="3">
        <v>3.1</v>
      </c>
      <c r="T1383" s="3">
        <v>12</v>
      </c>
      <c r="U1383" s="4">
        <v>11.33</v>
      </c>
      <c r="X1383" s="4">
        <f>IFERROR(   Table1[[#This Row],[البلوكات /م3]]+Table1[[#This Row],[البواقى
 المنصرفه
/م3]]-Table1[[#This Row],[البواقى
/م3]],0)</f>
        <v>12.23</v>
      </c>
      <c r="Y1383" s="21">
        <f t="shared" si="186"/>
        <v>0</v>
      </c>
      <c r="AA1383" s="12">
        <v>12.23</v>
      </c>
      <c r="AB1383" s="15">
        <v>30</v>
      </c>
      <c r="AC1383" s="20">
        <v>0</v>
      </c>
      <c r="AD1383" s="20">
        <f t="shared" si="194"/>
        <v>0.90000000000000036</v>
      </c>
      <c r="AE1383" s="29">
        <f t="shared" si="195"/>
        <v>7.3589533932951784E-2</v>
      </c>
      <c r="AG1383" s="5">
        <f>IFERROR((Table1[[#This Row],[عدد
البلوكات]]*0.12),"")</f>
        <v>0</v>
      </c>
      <c r="AH138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18.883333333333333</v>
      </c>
      <c r="AJ1383" s="59">
        <f>IFERROR(Table1[[#This Row],[Plan Hour]]/Table1[[#This Row],[ساعات
العمل
الفعلية]],0)</f>
        <v>0</v>
      </c>
      <c r="AK1383" s="1">
        <f>IFERROR((Table1[[#This Row],[الكمية 
الفعلية
/م3]]-Table1[[#This Row],[الكمية 
المنتجة
/م3
 ]]),"")</f>
        <v>0.66999999999999993</v>
      </c>
      <c r="AU1383" s="18"/>
      <c r="AV1383" s="18"/>
      <c r="AW1383" s="1"/>
      <c r="AX1383" s="1"/>
      <c r="AY1383" s="1"/>
      <c r="AZ1383" s="1"/>
      <c r="BA1383" s="1"/>
      <c r="BB1383" s="1" t="e">
        <f t="shared" si="189"/>
        <v>#DIV/0!</v>
      </c>
      <c r="BC1383" s="1"/>
      <c r="BD1383" s="1" t="e">
        <f t="shared" si="193"/>
        <v>#DIV/0!</v>
      </c>
      <c r="BE1383" s="1"/>
      <c r="BF1383" s="33">
        <f t="shared" si="192"/>
        <v>0</v>
      </c>
      <c r="BG1383" s="11" t="e">
        <f t="shared" si="196"/>
        <v>#DIV/0!</v>
      </c>
      <c r="CB1383"/>
      <c r="CC1383"/>
      <c r="CD1383"/>
      <c r="CE1383" s="83"/>
      <c r="CF1383"/>
      <c r="CG1383"/>
      <c r="CH1383"/>
      <c r="CI1383"/>
      <c r="CJ1383"/>
      <c r="CK1383"/>
      <c r="CL1383"/>
      <c r="CM1383"/>
      <c r="CN1383"/>
      <c r="CO1383"/>
      <c r="CP1383"/>
    </row>
    <row r="1384" spans="1:94" ht="22.5" customHeight="1">
      <c r="A1384" s="22">
        <v>44284</v>
      </c>
      <c r="B1384" s="3" t="str">
        <f>TEXT(Table1[[#This Row],[Date]],"dddd")</f>
        <v>الإثنين</v>
      </c>
      <c r="C1384" s="3">
        <f>WEEKNUM(Table1[[#This Row],[Date]],16)</f>
        <v>14</v>
      </c>
      <c r="D1384" s="3" t="str">
        <f>TEXT(Table1[[#This Row],[Date]],"mmmm")</f>
        <v>مارس</v>
      </c>
      <c r="E1384" s="3" t="str">
        <f>TEXT(Table1[[#This Row],[Date]],"yyyy")</f>
        <v>2021</v>
      </c>
      <c r="F1384" s="3" t="s">
        <v>9</v>
      </c>
      <c r="G1384" s="3">
        <v>1426</v>
      </c>
      <c r="I1384" s="3" t="s">
        <v>92</v>
      </c>
      <c r="J1384" s="3">
        <f>IFERROR(VLOOKUP(Table1[[#This Row],[FoamType]],$CB$1:$CC$25,2,FALSE),0)</f>
        <v>0.6</v>
      </c>
      <c r="K1384" s="3">
        <v>30</v>
      </c>
      <c r="L1384" s="3">
        <v>7</v>
      </c>
      <c r="M1384" s="3">
        <v>7</v>
      </c>
      <c r="Q1384" s="15">
        <v>35</v>
      </c>
      <c r="R1384" s="3">
        <v>490</v>
      </c>
      <c r="S1384" s="3">
        <v>7.1</v>
      </c>
      <c r="T1384" s="3">
        <f t="shared" si="197"/>
        <v>0.73058999999999996</v>
      </c>
      <c r="U1384" s="4">
        <f t="shared" si="198"/>
        <v>0.72030000000000005</v>
      </c>
      <c r="X1384" s="4">
        <f>IFERROR(   Table1[[#This Row],[البلوكات /م3]]+Table1[[#This Row],[البواقى
 المنصرفه
/م3]]-Table1[[#This Row],[البواقى
/م3]],0)</f>
        <v>0.77</v>
      </c>
      <c r="Y1384" s="21">
        <f t="shared" si="186"/>
        <v>0</v>
      </c>
      <c r="AA1384" s="12">
        <v>0.77</v>
      </c>
      <c r="AB1384" s="15">
        <v>35</v>
      </c>
      <c r="AC1384" s="20">
        <v>0</v>
      </c>
      <c r="AD1384" s="20">
        <f t="shared" si="194"/>
        <v>4.9699999999999966E-2</v>
      </c>
      <c r="AE1384" s="29">
        <f t="shared" si="195"/>
        <v>6.4545454545454503E-2</v>
      </c>
      <c r="AG1384" s="5">
        <f>IFERROR((Table1[[#This Row],[عدد
البلوكات]]*0.12),"")</f>
        <v>0</v>
      </c>
      <c r="AH138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1.2005000000000001</v>
      </c>
      <c r="AJ1384" s="59">
        <f>IFERROR(Table1[[#This Row],[Plan Hour]]/Table1[[#This Row],[ساعات
العمل
الفعلية]],0)</f>
        <v>0</v>
      </c>
      <c r="AK1384" s="1">
        <f>IFERROR((Table1[[#This Row],[الكمية 
الفعلية
/م3]]-Table1[[#This Row],[الكمية 
المنتجة
/م3
 ]]),"")</f>
        <v>1.028999999999991E-2</v>
      </c>
      <c r="AU1384" s="18"/>
      <c r="AV1384" s="18"/>
      <c r="AW1384" s="1"/>
      <c r="AX1384" s="1"/>
      <c r="AY1384" s="1"/>
      <c r="AZ1384" s="1"/>
      <c r="BA1384" s="1"/>
      <c r="BB1384" s="1" t="e">
        <f t="shared" si="189"/>
        <v>#DIV/0!</v>
      </c>
      <c r="BC1384" s="1"/>
      <c r="BD1384" s="1" t="e">
        <f t="shared" si="193"/>
        <v>#DIV/0!</v>
      </c>
      <c r="BE1384" s="1"/>
      <c r="BF1384" s="33">
        <f t="shared" si="192"/>
        <v>0</v>
      </c>
      <c r="BG1384" s="11" t="e">
        <f t="shared" si="196"/>
        <v>#DIV/0!</v>
      </c>
      <c r="CB1384"/>
      <c r="CC1384"/>
      <c r="CD1384"/>
      <c r="CE1384" s="83"/>
      <c r="CF1384"/>
      <c r="CG1384"/>
      <c r="CH1384"/>
      <c r="CI1384"/>
      <c r="CJ1384"/>
      <c r="CK1384"/>
      <c r="CL1384"/>
      <c r="CM1384"/>
      <c r="CN1384"/>
      <c r="CO1384"/>
      <c r="CP1384"/>
    </row>
    <row r="1385" spans="1:94" ht="22.5" customHeight="1">
      <c r="A1385" s="22">
        <v>44284</v>
      </c>
      <c r="B1385" s="3" t="str">
        <f>TEXT(Table1[[#This Row],[Date]],"dddd")</f>
        <v>الإثنين</v>
      </c>
      <c r="C1385" s="3">
        <f>WEEKNUM(Table1[[#This Row],[Date]],16)</f>
        <v>14</v>
      </c>
      <c r="D1385" s="3" t="str">
        <f>TEXT(Table1[[#This Row],[Date]],"mmmm")</f>
        <v>مارس</v>
      </c>
      <c r="E1385" s="3" t="str">
        <f>TEXT(Table1[[#This Row],[Date]],"yyyy")</f>
        <v>2021</v>
      </c>
      <c r="F1385" s="3" t="s">
        <v>9</v>
      </c>
      <c r="G1385" s="3">
        <v>1398</v>
      </c>
      <c r="I1385" s="3" t="s">
        <v>92</v>
      </c>
      <c r="J1385" s="3">
        <f>IFERROR(VLOOKUP(Table1[[#This Row],[FoamType]],$CB$1:$CC$25,2,FALSE),0)</f>
        <v>0.6</v>
      </c>
      <c r="K1385" s="3">
        <v>10</v>
      </c>
      <c r="L1385" s="3">
        <v>8</v>
      </c>
      <c r="M1385" s="3">
        <v>4</v>
      </c>
      <c r="Q1385" s="15">
        <v>35</v>
      </c>
      <c r="S1385" s="3">
        <v>4.0999999999999996</v>
      </c>
      <c r="T1385" s="3">
        <v>2.7</v>
      </c>
      <c r="U1385" s="4">
        <v>2.5</v>
      </c>
      <c r="X1385" s="4">
        <f>IFERROR(   Table1[[#This Row],[البلوكات /م3]]+Table1[[#This Row],[البواقى
 المنصرفه
/م3]]-Table1[[#This Row],[البواقى
/م3]],0)</f>
        <v>2.64</v>
      </c>
      <c r="Y1385" s="21">
        <f t="shared" si="186"/>
        <v>0</v>
      </c>
      <c r="AA1385" s="12">
        <v>2.64</v>
      </c>
      <c r="AB1385" s="15">
        <v>30</v>
      </c>
      <c r="AC1385" s="20">
        <v>0</v>
      </c>
      <c r="AD1385" s="20">
        <f t="shared" si="194"/>
        <v>0.14000000000000012</v>
      </c>
      <c r="AE1385" s="29">
        <f t="shared" si="195"/>
        <v>5.3030303030303073E-2</v>
      </c>
      <c r="AG1385" s="5">
        <f>IFERROR((Table1[[#This Row],[عدد
البلوكات]]*0.12),"")</f>
        <v>0</v>
      </c>
      <c r="AH138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4.166666666666667</v>
      </c>
      <c r="AJ1385" s="59">
        <f>IFERROR(Table1[[#This Row],[Plan Hour]]/Table1[[#This Row],[ساعات
العمل
الفعلية]],0)</f>
        <v>0</v>
      </c>
      <c r="AK1385" s="1">
        <f>IFERROR((Table1[[#This Row],[الكمية 
الفعلية
/م3]]-Table1[[#This Row],[الكمية 
المنتجة
/م3
 ]]),"")</f>
        <v>0.20000000000000018</v>
      </c>
      <c r="AU1385" s="18"/>
      <c r="AV1385" s="18"/>
      <c r="AW1385" s="1"/>
      <c r="AX1385" s="1"/>
      <c r="AY1385" s="1"/>
      <c r="AZ1385" s="1"/>
      <c r="BA1385" s="1"/>
      <c r="BB1385" s="1" t="e">
        <f t="shared" si="189"/>
        <v>#DIV/0!</v>
      </c>
      <c r="BC1385" s="1"/>
      <c r="BD1385" s="1" t="e">
        <f t="shared" si="193"/>
        <v>#DIV/0!</v>
      </c>
      <c r="BE1385" s="1"/>
      <c r="BF1385" s="33">
        <f t="shared" si="192"/>
        <v>0</v>
      </c>
      <c r="BG1385" s="11" t="e">
        <f t="shared" si="196"/>
        <v>#DIV/0!</v>
      </c>
      <c r="CB1385"/>
      <c r="CC1385"/>
      <c r="CD1385"/>
      <c r="CE1385" s="83"/>
      <c r="CF1385"/>
      <c r="CG1385"/>
      <c r="CH1385"/>
      <c r="CI1385"/>
      <c r="CJ1385"/>
      <c r="CK1385"/>
      <c r="CL1385"/>
      <c r="CM1385"/>
      <c r="CN1385"/>
      <c r="CO1385"/>
      <c r="CP1385"/>
    </row>
    <row r="1386" spans="1:94" ht="22.5" customHeight="1">
      <c r="A1386" s="22">
        <v>44284</v>
      </c>
      <c r="B1386" s="3" t="str">
        <f>TEXT(Table1[[#This Row],[Date]],"dddd")</f>
        <v>الإثنين</v>
      </c>
      <c r="C1386" s="3">
        <f>WEEKNUM(Table1[[#This Row],[Date]],16)</f>
        <v>14</v>
      </c>
      <c r="D1386" s="3" t="str">
        <f>TEXT(Table1[[#This Row],[Date]],"mmmm")</f>
        <v>مارس</v>
      </c>
      <c r="E1386" s="3" t="str">
        <f>TEXT(Table1[[#This Row],[Date]],"yyyy")</f>
        <v>2021</v>
      </c>
      <c r="F1386" s="3" t="s">
        <v>9</v>
      </c>
      <c r="G1386" s="3">
        <v>1490</v>
      </c>
      <c r="I1386" s="3" t="s">
        <v>92</v>
      </c>
      <c r="J1386" s="3">
        <f>IFERROR(VLOOKUP(Table1[[#This Row],[FoamType]],$CB$1:$CC$25,2,FALSE),0)</f>
        <v>0.6</v>
      </c>
      <c r="K1386" s="3">
        <v>46</v>
      </c>
      <c r="L1386" s="3">
        <v>26</v>
      </c>
      <c r="M1386" s="3">
        <v>2</v>
      </c>
      <c r="Q1386" s="15">
        <v>8</v>
      </c>
      <c r="R1386" s="3">
        <v>4000</v>
      </c>
      <c r="S1386" s="3">
        <v>2.2000000000000002</v>
      </c>
      <c r="T1386" s="3">
        <f t="shared" si="197"/>
        <v>10.524800000000001</v>
      </c>
      <c r="U1386" s="4">
        <f t="shared" si="198"/>
        <v>9.5679999999999996</v>
      </c>
      <c r="X1386" s="4">
        <f>IFERROR(   Table1[[#This Row],[البلوكات /م3]]+Table1[[#This Row],[البواقى
 المنصرفه
/م3]]-Table1[[#This Row],[البواقى
/م3]],0)</f>
        <v>11.03</v>
      </c>
      <c r="Y1386" s="21">
        <f t="shared" si="186"/>
        <v>0</v>
      </c>
      <c r="AA1386" s="12">
        <v>11.03</v>
      </c>
      <c r="AB1386" s="15">
        <v>10</v>
      </c>
      <c r="AC1386" s="20">
        <v>0</v>
      </c>
      <c r="AD1386" s="20">
        <f t="shared" si="194"/>
        <v>1.4619999999999997</v>
      </c>
      <c r="AE1386" s="29">
        <f t="shared" si="195"/>
        <v>0.13254759746146871</v>
      </c>
      <c r="AG1386" s="5">
        <f>IFERROR((Table1[[#This Row],[عدد
البلوكات]]*0.12),"")</f>
        <v>0</v>
      </c>
      <c r="AH138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15.946666666666667</v>
      </c>
      <c r="AJ1386" s="59">
        <f>IFERROR(Table1[[#This Row],[Plan Hour]]/Table1[[#This Row],[ساعات
العمل
الفعلية]],0)</f>
        <v>0</v>
      </c>
      <c r="AK1386" s="1">
        <f>IFERROR((Table1[[#This Row],[الكمية 
الفعلية
/م3]]-Table1[[#This Row],[الكمية 
المنتجة
/م3
 ]]),"")</f>
        <v>0.95680000000000121</v>
      </c>
      <c r="AU1386" s="18"/>
      <c r="AV1386" s="18"/>
      <c r="AW1386" s="1"/>
      <c r="AX1386" s="1"/>
      <c r="AY1386" s="1"/>
      <c r="AZ1386" s="1"/>
      <c r="BA1386" s="1"/>
      <c r="BB1386" s="1" t="e">
        <f t="shared" si="189"/>
        <v>#DIV/0!</v>
      </c>
      <c r="BC1386" s="1"/>
      <c r="BD1386" s="1" t="e">
        <f t="shared" si="193"/>
        <v>#DIV/0!</v>
      </c>
      <c r="BE1386" s="1"/>
      <c r="BF1386" s="33">
        <f t="shared" si="192"/>
        <v>0</v>
      </c>
      <c r="BG1386" s="11" t="e">
        <f t="shared" si="196"/>
        <v>#DIV/0!</v>
      </c>
      <c r="CB1386"/>
      <c r="CC1386"/>
      <c r="CD1386"/>
      <c r="CE1386" s="83"/>
      <c r="CF1386"/>
      <c r="CG1386"/>
      <c r="CH1386"/>
      <c r="CI1386"/>
      <c r="CJ1386"/>
      <c r="CK1386"/>
      <c r="CL1386"/>
      <c r="CM1386"/>
      <c r="CN1386"/>
      <c r="CO1386"/>
      <c r="CP1386"/>
    </row>
    <row r="1387" spans="1:94" ht="22.5" customHeight="1">
      <c r="A1387" s="22">
        <v>44284</v>
      </c>
      <c r="B1387" s="3" t="str">
        <f>TEXT(Table1[[#This Row],[Date]],"dddd")</f>
        <v>الإثنين</v>
      </c>
      <c r="C1387" s="3">
        <f>WEEKNUM(Table1[[#This Row],[Date]],16)</f>
        <v>14</v>
      </c>
      <c r="D1387" s="3" t="str">
        <f>TEXT(Table1[[#This Row],[Date]],"mmmm")</f>
        <v>مارس</v>
      </c>
      <c r="E1387" s="3" t="str">
        <f>TEXT(Table1[[#This Row],[Date]],"yyyy")</f>
        <v>2021</v>
      </c>
      <c r="F1387" s="3" t="s">
        <v>9</v>
      </c>
      <c r="G1387" s="3">
        <v>1432</v>
      </c>
      <c r="I1387" s="3" t="s">
        <v>201</v>
      </c>
      <c r="J1387" s="3">
        <f>IFERROR(VLOOKUP(Table1[[#This Row],[FoamType]],$CB$1:$CC$25,2,FALSE),0)</f>
        <v>1.25</v>
      </c>
      <c r="K1387" s="3">
        <v>240</v>
      </c>
      <c r="L1387" s="3">
        <v>110</v>
      </c>
      <c r="M1387" s="3">
        <v>29</v>
      </c>
      <c r="Q1387" s="15">
        <v>30</v>
      </c>
      <c r="R1387" s="3">
        <v>12</v>
      </c>
      <c r="S1387" s="3">
        <v>29</v>
      </c>
      <c r="T1387" s="3">
        <f t="shared" si="197"/>
        <v>9.1872000000000007</v>
      </c>
      <c r="U1387" s="4">
        <f t="shared" si="198"/>
        <v>9.1872000000000007</v>
      </c>
      <c r="X1387" s="4">
        <f>IFERROR(   Table1[[#This Row],[البلوكات /م3]]+Table1[[#This Row],[البواقى
 المنصرفه
/م3]]-Table1[[#This Row],[البواقى
/م3]],0)</f>
        <v>0</v>
      </c>
      <c r="Y1387" s="21">
        <f t="shared" si="186"/>
        <v>0</v>
      </c>
      <c r="AB1387" s="15"/>
      <c r="AD1387" s="20">
        <f t="shared" si="194"/>
        <v>-9.1872000000000007</v>
      </c>
      <c r="AE1387" s="29" t="e">
        <f t="shared" si="195"/>
        <v>#DIV/0!</v>
      </c>
      <c r="AG1387" s="5">
        <f>IFERROR((Table1[[#This Row],[عدد
البلوكات]]*0.12),"")</f>
        <v>0</v>
      </c>
      <c r="AH138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9.6</v>
      </c>
      <c r="AJ1387" s="59">
        <f>IFERROR(Table1[[#This Row],[Plan Hour]]/Table1[[#This Row],[ساعات
العمل
الفعلية]],0)</f>
        <v>0</v>
      </c>
      <c r="AK1387" s="1">
        <f>IFERROR((Table1[[#This Row],[الكمية 
الفعلية
/م3]]-Table1[[#This Row],[الكمية 
المنتجة
/م3
 ]]),"")</f>
        <v>0</v>
      </c>
      <c r="AU1387" s="18"/>
      <c r="AV1387" s="18"/>
      <c r="AW1387" s="1"/>
      <c r="AX1387" s="1"/>
      <c r="AY1387" s="1"/>
      <c r="AZ1387" s="1"/>
      <c r="BA1387" s="1"/>
      <c r="BB1387" s="1" t="e">
        <f t="shared" si="189"/>
        <v>#DIV/0!</v>
      </c>
      <c r="BC1387" s="1"/>
      <c r="BD1387" s="1" t="e">
        <f t="shared" si="193"/>
        <v>#DIV/0!</v>
      </c>
      <c r="BE1387" s="1"/>
      <c r="BF1387" s="33">
        <f t="shared" si="192"/>
        <v>0</v>
      </c>
      <c r="BG1387" s="11" t="e">
        <f t="shared" si="196"/>
        <v>#DIV/0!</v>
      </c>
      <c r="CB1387"/>
      <c r="CC1387"/>
      <c r="CD1387"/>
      <c r="CE1387" s="83"/>
      <c r="CF1387"/>
      <c r="CG1387"/>
      <c r="CH1387"/>
      <c r="CI1387"/>
      <c r="CJ1387"/>
      <c r="CK1387"/>
      <c r="CL1387"/>
      <c r="CM1387"/>
      <c r="CN1387"/>
      <c r="CO1387"/>
      <c r="CP1387"/>
    </row>
    <row r="1388" spans="1:94" ht="22.5" customHeight="1">
      <c r="A1388" s="22">
        <v>44284</v>
      </c>
      <c r="B1388" s="3" t="str">
        <f>TEXT(Table1[[#This Row],[Date]],"dddd")</f>
        <v>الإثنين</v>
      </c>
      <c r="C1388" s="3">
        <f>WEEKNUM(Table1[[#This Row],[Date]],16)</f>
        <v>14</v>
      </c>
      <c r="D1388" s="3" t="str">
        <f>TEXT(Table1[[#This Row],[Date]],"mmmm")</f>
        <v>مارس</v>
      </c>
      <c r="E1388" s="3" t="str">
        <f>TEXT(Table1[[#This Row],[Date]],"yyyy")</f>
        <v>2021</v>
      </c>
      <c r="F1388" s="3" t="s">
        <v>9</v>
      </c>
      <c r="G1388" s="3">
        <v>1432</v>
      </c>
      <c r="I1388" s="3" t="s">
        <v>201</v>
      </c>
      <c r="J1388" s="3">
        <f>IFERROR(VLOOKUP(Table1[[#This Row],[FoamType]],$CB$1:$CC$25,2,FALSE),0)</f>
        <v>1.25</v>
      </c>
      <c r="K1388" s="3">
        <v>243</v>
      </c>
      <c r="L1388" s="3">
        <v>110</v>
      </c>
      <c r="M1388" s="3">
        <v>29</v>
      </c>
      <c r="Q1388" s="15">
        <v>30</v>
      </c>
      <c r="R1388" s="3">
        <v>15</v>
      </c>
      <c r="S1388" s="3">
        <v>29</v>
      </c>
      <c r="T1388" s="3">
        <f t="shared" si="197"/>
        <v>11.627549999999999</v>
      </c>
      <c r="U1388" s="4">
        <f t="shared" si="198"/>
        <v>11.627549999999999</v>
      </c>
      <c r="X1388" s="4">
        <f>IFERROR(   Table1[[#This Row],[البلوكات /م3]]+Table1[[#This Row],[البواقى
 المنصرفه
/م3]]-Table1[[#This Row],[البواقى
/م3]],0)</f>
        <v>0</v>
      </c>
      <c r="Y1388" s="21">
        <f t="shared" si="186"/>
        <v>0</v>
      </c>
      <c r="AB1388" s="15"/>
      <c r="AD1388" s="20">
        <f t="shared" si="194"/>
        <v>-11.627549999999999</v>
      </c>
      <c r="AE1388" s="29" t="e">
        <f t="shared" si="195"/>
        <v>#DIV/0!</v>
      </c>
      <c r="AG1388" s="5">
        <f>IFERROR((Table1[[#This Row],[عدد
البلوكات]]*0.12),"")</f>
        <v>0</v>
      </c>
      <c r="AH138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</v>
      </c>
      <c r="AJ1388" s="59">
        <f>IFERROR(Table1[[#This Row],[Plan Hour]]/Table1[[#This Row],[ساعات
العمل
الفعلية]],0)</f>
        <v>0</v>
      </c>
      <c r="AK1388" s="1">
        <f>IFERROR((Table1[[#This Row],[الكمية 
الفعلية
/م3]]-Table1[[#This Row],[الكمية 
المنتجة
/م3
 ]]),"")</f>
        <v>0</v>
      </c>
      <c r="AU1388" s="18"/>
      <c r="AV1388" s="18"/>
      <c r="AW1388" s="1"/>
      <c r="AX1388" s="1"/>
      <c r="AY1388" s="1"/>
      <c r="AZ1388" s="1"/>
      <c r="BA1388" s="1"/>
      <c r="BB1388" s="1" t="e">
        <f t="shared" si="189"/>
        <v>#DIV/0!</v>
      </c>
      <c r="BC1388" s="1"/>
      <c r="BD1388" s="1" t="e">
        <f t="shared" si="193"/>
        <v>#DIV/0!</v>
      </c>
      <c r="BE1388" s="1"/>
      <c r="BF1388" s="33">
        <f t="shared" si="192"/>
        <v>0</v>
      </c>
      <c r="BG1388" s="11" t="e">
        <f t="shared" si="196"/>
        <v>#DIV/0!</v>
      </c>
      <c r="CB1388"/>
      <c r="CC1388"/>
      <c r="CD1388"/>
      <c r="CE1388" s="83"/>
      <c r="CF1388"/>
      <c r="CG1388"/>
      <c r="CH1388"/>
      <c r="CI1388"/>
      <c r="CJ1388"/>
      <c r="CK1388"/>
      <c r="CL1388"/>
      <c r="CM1388"/>
      <c r="CN1388"/>
      <c r="CO1388"/>
      <c r="CP1388"/>
    </row>
    <row r="1389" spans="1:94" ht="22.5" customHeight="1">
      <c r="A1389" s="22">
        <v>44284</v>
      </c>
      <c r="B1389" s="3" t="str">
        <f>TEXT(Table1[[#This Row],[Date]],"dddd")</f>
        <v>الإثنين</v>
      </c>
      <c r="C1389" s="3">
        <f>WEEKNUM(Table1[[#This Row],[Date]],16)</f>
        <v>14</v>
      </c>
      <c r="D1389" s="3" t="str">
        <f>TEXT(Table1[[#This Row],[Date]],"mmmm")</f>
        <v>مارس</v>
      </c>
      <c r="E1389" s="3" t="str">
        <f>TEXT(Table1[[#This Row],[Date]],"yyyy")</f>
        <v>2021</v>
      </c>
      <c r="F1389" s="3" t="s">
        <v>9</v>
      </c>
      <c r="G1389" s="3">
        <v>1432</v>
      </c>
      <c r="I1389" s="3" t="s">
        <v>201</v>
      </c>
      <c r="J1389" s="3">
        <f>IFERROR(VLOOKUP(Table1[[#This Row],[FoamType]],$CB$1:$CC$25,2,FALSE),0)</f>
        <v>1.25</v>
      </c>
      <c r="K1389" s="3">
        <v>172.5</v>
      </c>
      <c r="L1389" s="3">
        <v>110</v>
      </c>
      <c r="M1389" s="3">
        <v>29</v>
      </c>
      <c r="Q1389" s="15">
        <v>30</v>
      </c>
      <c r="R1389" s="3">
        <v>5</v>
      </c>
      <c r="S1389" s="3">
        <v>29</v>
      </c>
      <c r="T1389" s="3">
        <f t="shared" si="197"/>
        <v>2.7513749999999999</v>
      </c>
      <c r="U1389" s="4">
        <f t="shared" si="198"/>
        <v>2.7513749999999999</v>
      </c>
      <c r="X1389" s="4">
        <f>IFERROR(   Table1[[#This Row],[البلوكات /م3]]+Table1[[#This Row],[البواقى
 المنصرفه
/م3]]-Table1[[#This Row],[البواقى
/م3]],0)</f>
        <v>0</v>
      </c>
      <c r="Y1389" s="21">
        <f t="shared" si="186"/>
        <v>0</v>
      </c>
      <c r="AB1389" s="15"/>
      <c r="AD1389" s="20">
        <f t="shared" si="194"/>
        <v>-2.7513749999999999</v>
      </c>
      <c r="AE1389" s="29" t="e">
        <f t="shared" si="195"/>
        <v>#DIV/0!</v>
      </c>
      <c r="AG1389" s="5">
        <f>IFERROR((Table1[[#This Row],[عدد
البلوكات]]*0.12),"")</f>
        <v>0</v>
      </c>
      <c r="AH138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389" s="59">
        <f>IFERROR(Table1[[#This Row],[Plan Hour]]/Table1[[#This Row],[ساعات
العمل
الفعلية]],0)</f>
        <v>0</v>
      </c>
      <c r="AK1389" s="1">
        <f>IFERROR((Table1[[#This Row],[الكمية 
الفعلية
/م3]]-Table1[[#This Row],[الكمية 
المنتجة
/م3
 ]]),"")</f>
        <v>0</v>
      </c>
      <c r="AU1389" s="18"/>
      <c r="AV1389" s="18"/>
      <c r="AW1389" s="1"/>
      <c r="AX1389" s="1"/>
      <c r="AY1389" s="1"/>
      <c r="AZ1389" s="1"/>
      <c r="BA1389" s="1"/>
      <c r="BB1389" s="1" t="e">
        <f t="shared" si="189"/>
        <v>#DIV/0!</v>
      </c>
      <c r="BC1389" s="1"/>
      <c r="BD1389" s="1" t="e">
        <f t="shared" si="193"/>
        <v>#DIV/0!</v>
      </c>
      <c r="BE1389" s="1"/>
      <c r="BF1389" s="33">
        <f t="shared" si="192"/>
        <v>0</v>
      </c>
      <c r="BG1389" s="11" t="e">
        <f t="shared" si="196"/>
        <v>#DIV/0!</v>
      </c>
      <c r="CB1389"/>
      <c r="CC1389"/>
      <c r="CD1389"/>
      <c r="CE1389" s="83"/>
      <c r="CF1389"/>
      <c r="CG1389"/>
      <c r="CH1389"/>
      <c r="CI1389"/>
      <c r="CJ1389"/>
      <c r="CK1389"/>
      <c r="CL1389"/>
      <c r="CM1389"/>
      <c r="CN1389"/>
      <c r="CO1389"/>
      <c r="CP1389"/>
    </row>
    <row r="1390" spans="1:94" ht="22.5" customHeight="1">
      <c r="A1390" s="22">
        <v>44284</v>
      </c>
      <c r="B1390" s="9" t="str">
        <f>TEXT(Table1[[#This Row],[Date]],"dddd")</f>
        <v>الإثنين</v>
      </c>
      <c r="C1390" s="9">
        <f>WEEKNUM(Table1[[#This Row],[Date]],16)</f>
        <v>14</v>
      </c>
      <c r="D1390" s="9" t="str">
        <f>TEXT(Table1[[#This Row],[Date]],"mmmm")</f>
        <v>مارس</v>
      </c>
      <c r="E1390" s="9" t="str">
        <f>TEXT(Table1[[#This Row],[Date]],"yyyy")</f>
        <v>2021</v>
      </c>
      <c r="F1390" s="9" t="s">
        <v>8</v>
      </c>
      <c r="G1390" s="9">
        <v>1466</v>
      </c>
      <c r="H1390" s="9"/>
      <c r="I1390" s="9" t="s">
        <v>255</v>
      </c>
      <c r="J1390" s="9">
        <f>IFERROR(VLOOKUP(Table1[[#This Row],[FoamType]],$CB$1:$CC$25,2,FALSE),0)</f>
        <v>3.6</v>
      </c>
      <c r="K1390" s="9">
        <v>200</v>
      </c>
      <c r="L1390" s="9">
        <v>100</v>
      </c>
      <c r="M1390" s="9">
        <v>2</v>
      </c>
      <c r="N1390" s="9"/>
      <c r="O1390" s="9"/>
      <c r="P1390" s="9"/>
      <c r="Q1390" s="9">
        <v>20</v>
      </c>
      <c r="R1390" s="9">
        <v>50</v>
      </c>
      <c r="S1390" s="9">
        <v>2.1</v>
      </c>
      <c r="T1390" s="9">
        <f t="shared" si="197"/>
        <v>2.1</v>
      </c>
      <c r="U1390" s="9">
        <f t="shared" si="198"/>
        <v>2</v>
      </c>
      <c r="V1390" s="9"/>
      <c r="W1390" s="9">
        <v>20</v>
      </c>
      <c r="X1390" s="9">
        <f>IFERROR(   Table1[[#This Row],[البلوكات /م3]]+Table1[[#This Row],[البواقى
 المنصرفه
/م3]]-Table1[[#This Row],[البواقى
/م3]],0)</f>
        <v>2.2400000000000002</v>
      </c>
      <c r="Y1390" s="9">
        <f t="shared" si="186"/>
        <v>7.32</v>
      </c>
      <c r="Z1390" s="9">
        <v>1</v>
      </c>
      <c r="AA1390" s="9">
        <v>0</v>
      </c>
      <c r="AB1390" s="9">
        <v>20</v>
      </c>
      <c r="AC1390" s="9">
        <v>5.08</v>
      </c>
      <c r="AD1390" s="9">
        <f t="shared" si="194"/>
        <v>0.24000000000000021</v>
      </c>
      <c r="AE1390" s="9">
        <f t="shared" si="195"/>
        <v>3.2786885245901669E-2</v>
      </c>
      <c r="AF1390" s="9"/>
      <c r="AG1390" s="9">
        <f>IFERROR((Table1[[#This Row],[عدد
البلوكات]]*0.12),"")</f>
        <v>0.12</v>
      </c>
      <c r="AH1390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0.55555555555555558</v>
      </c>
      <c r="AI1390" s="9">
        <v>77</v>
      </c>
      <c r="AJ1390" s="9">
        <f>IFERROR(Table1[[#This Row],[Plan Hour]]/Table1[[#This Row],[ساعات
العمل
الفعلية]],0)</f>
        <v>7.215007215007215E-3</v>
      </c>
      <c r="AK1390" s="9">
        <f>IFERROR((Table1[[#This Row],[الكمية 
الفعلية
/م3]]-Table1[[#This Row],[الكمية 
المنتجة
/م3
 ]]),"")</f>
        <v>0.10000000000000009</v>
      </c>
      <c r="AL1390" s="9"/>
      <c r="AM1390" s="9"/>
      <c r="AN1390" s="9">
        <v>4.59</v>
      </c>
      <c r="AO1390" s="9">
        <v>2.3199999999999998</v>
      </c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 t="e">
        <f t="shared" si="189"/>
        <v>#DIV/0!</v>
      </c>
      <c r="BC1390" s="9"/>
      <c r="BD1390" s="9" t="e">
        <f t="shared" si="193"/>
        <v>#DIV/0!</v>
      </c>
      <c r="BE1390" s="9"/>
      <c r="BF1390" s="9">
        <f t="shared" si="192"/>
        <v>0</v>
      </c>
      <c r="BG1390" s="9" t="e">
        <f t="shared" si="196"/>
        <v>#DIV/0!</v>
      </c>
      <c r="CB1390"/>
      <c r="CC1390"/>
      <c r="CD1390"/>
      <c r="CE1390" s="83"/>
      <c r="CF1390"/>
      <c r="CG1390"/>
      <c r="CH1390"/>
      <c r="CI1390"/>
      <c r="CJ1390"/>
      <c r="CK1390"/>
      <c r="CL1390"/>
      <c r="CM1390"/>
      <c r="CN1390"/>
      <c r="CO1390"/>
      <c r="CP1390"/>
    </row>
    <row r="1391" spans="1:94" ht="22.5" customHeight="1">
      <c r="A1391" s="22">
        <v>44284</v>
      </c>
      <c r="B1391" s="3" t="str">
        <f>TEXT(Table1[[#This Row],[Date]],"dddd")</f>
        <v>الإثنين</v>
      </c>
      <c r="C1391" s="3">
        <f>WEEKNUM(Table1[[#This Row],[Date]],16)</f>
        <v>14</v>
      </c>
      <c r="D1391" s="3" t="str">
        <f>TEXT(Table1[[#This Row],[Date]],"mmmm")</f>
        <v>مارس</v>
      </c>
      <c r="E1391" s="3" t="str">
        <f>TEXT(Table1[[#This Row],[Date]],"yyyy")</f>
        <v>2021</v>
      </c>
      <c r="F1391" s="3" t="s">
        <v>8</v>
      </c>
      <c r="G1391" s="3">
        <v>1486</v>
      </c>
      <c r="I1391" s="3" t="s">
        <v>255</v>
      </c>
      <c r="J1391" s="3">
        <f>IFERROR(VLOOKUP(Table1[[#This Row],[FoamType]],$CB$1:$CC$25,2,FALSE),0)</f>
        <v>3.6</v>
      </c>
      <c r="K1391" s="3">
        <v>200</v>
      </c>
      <c r="L1391" s="3">
        <v>100</v>
      </c>
      <c r="M1391" s="3">
        <v>30</v>
      </c>
      <c r="Q1391" s="15">
        <v>8</v>
      </c>
      <c r="R1391" s="3">
        <v>42</v>
      </c>
      <c r="S1391" s="3">
        <v>30</v>
      </c>
      <c r="T1391" s="3">
        <f t="shared" si="197"/>
        <v>25.2</v>
      </c>
      <c r="U1391" s="4">
        <f t="shared" si="198"/>
        <v>25.2</v>
      </c>
      <c r="W1391" s="4">
        <v>10</v>
      </c>
      <c r="X1391" s="4">
        <f>IFERROR(   Table1[[#This Row],[البلوكات /م3]]+Table1[[#This Row],[البواقى
 المنصرفه
/م3]]-Table1[[#This Row],[البواقى
/م3]],0)</f>
        <v>106.96</v>
      </c>
      <c r="Y1391" s="21">
        <f t="shared" si="186"/>
        <v>124.44</v>
      </c>
      <c r="Z1391" s="3">
        <v>17</v>
      </c>
      <c r="AA1391" s="12">
        <v>0</v>
      </c>
      <c r="AB1391" s="15">
        <v>10</v>
      </c>
      <c r="AC1391" s="20">
        <v>17.48</v>
      </c>
      <c r="AD1391" s="20">
        <f t="shared" si="194"/>
        <v>81.759999999999991</v>
      </c>
      <c r="AE1391" s="29">
        <f t="shared" si="195"/>
        <v>0.65702346512375431</v>
      </c>
      <c r="AG1391" s="5">
        <f>IFERROR((Table1[[#This Row],[عدد
البلوكات]]*0.12),"")</f>
        <v>2.04</v>
      </c>
      <c r="AH139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</v>
      </c>
      <c r="AJ1391" s="59">
        <f>IFERROR(Table1[[#This Row],[Plan Hour]]/Table1[[#This Row],[ساعات
العمل
الفعلية]],0)</f>
        <v>0</v>
      </c>
      <c r="AK1391" s="1">
        <f>IFERROR((Table1[[#This Row],[الكمية 
الفعلية
/م3]]-Table1[[#This Row],[الكمية 
المنتجة
/م3
 ]]),"")</f>
        <v>0</v>
      </c>
      <c r="AU1391" s="18"/>
      <c r="AV1391" s="18"/>
      <c r="AW1391" s="1"/>
      <c r="AX1391" s="1"/>
      <c r="AY1391" s="1"/>
      <c r="AZ1391" s="1"/>
      <c r="BA1391" s="1"/>
      <c r="BB1391" s="1" t="e">
        <f t="shared" si="189"/>
        <v>#DIV/0!</v>
      </c>
      <c r="BC1391" s="1"/>
      <c r="BD1391" s="1" t="e">
        <f t="shared" si="193"/>
        <v>#DIV/0!</v>
      </c>
      <c r="BE1391" s="1"/>
      <c r="BF1391" s="33">
        <f t="shared" si="192"/>
        <v>0</v>
      </c>
      <c r="BG1391" s="11" t="e">
        <f t="shared" si="196"/>
        <v>#DIV/0!</v>
      </c>
      <c r="CB1391"/>
      <c r="CC1391"/>
      <c r="CD1391"/>
      <c r="CE1391" s="83"/>
      <c r="CF1391"/>
      <c r="CG1391"/>
      <c r="CH1391"/>
      <c r="CI1391"/>
      <c r="CJ1391"/>
      <c r="CK1391"/>
      <c r="CL1391"/>
      <c r="CM1391"/>
      <c r="CN1391"/>
      <c r="CO1391"/>
      <c r="CP1391"/>
    </row>
    <row r="1392" spans="1:94" ht="22.5" customHeight="1">
      <c r="A1392" s="22">
        <v>44284</v>
      </c>
      <c r="B1392" s="3" t="str">
        <f>TEXT(Table1[[#This Row],[Date]],"dddd")</f>
        <v>الإثنين</v>
      </c>
      <c r="C1392" s="3">
        <f>WEEKNUM(Table1[[#This Row],[Date]],16)</f>
        <v>14</v>
      </c>
      <c r="D1392" s="3" t="str">
        <f>TEXT(Table1[[#This Row],[Date]],"mmmm")</f>
        <v>مارس</v>
      </c>
      <c r="E1392" s="3" t="str">
        <f>TEXT(Table1[[#This Row],[Date]],"yyyy")</f>
        <v>2021</v>
      </c>
      <c r="F1392" s="3" t="s">
        <v>8</v>
      </c>
      <c r="G1392" s="3">
        <v>1486</v>
      </c>
      <c r="I1392" s="3" t="s">
        <v>255</v>
      </c>
      <c r="J1392" s="3">
        <f>IFERROR(VLOOKUP(Table1[[#This Row],[FoamType]],$CB$1:$CC$25,2,FALSE),0)</f>
        <v>3.6</v>
      </c>
      <c r="K1392" s="3">
        <v>200</v>
      </c>
      <c r="L1392" s="3">
        <v>100</v>
      </c>
      <c r="M1392" s="3">
        <v>20</v>
      </c>
      <c r="Q1392" s="15">
        <v>8</v>
      </c>
      <c r="R1392" s="3">
        <v>78</v>
      </c>
      <c r="S1392" s="3">
        <v>20</v>
      </c>
      <c r="T1392" s="3">
        <f t="shared" si="197"/>
        <v>31.2</v>
      </c>
      <c r="U1392" s="4">
        <f t="shared" si="198"/>
        <v>31.2</v>
      </c>
      <c r="X1392" s="4">
        <f>IFERROR(   Table1[[#This Row],[البلوكات /م3]]+Table1[[#This Row],[البواقى
 المنصرفه
/م3]]-Table1[[#This Row],[البواقى
/م3]],0)</f>
        <v>0</v>
      </c>
      <c r="Y1392" s="21">
        <f t="shared" si="186"/>
        <v>0</v>
      </c>
      <c r="AB1392" s="15"/>
      <c r="AD1392" s="20">
        <f t="shared" si="194"/>
        <v>-31.2</v>
      </c>
      <c r="AE1392" s="29" t="e">
        <f t="shared" si="195"/>
        <v>#DIV/0!</v>
      </c>
      <c r="AG1392" s="5">
        <f>IFERROR((Table1[[#This Row],[عدد
البلوكات]]*0.12),"")</f>
        <v>0</v>
      </c>
      <c r="AH139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8.6666666666666661</v>
      </c>
      <c r="AJ1392" s="59">
        <f>IFERROR(Table1[[#This Row],[Plan Hour]]/Table1[[#This Row],[ساعات
العمل
الفعلية]],0)</f>
        <v>0</v>
      </c>
      <c r="AK1392" s="1">
        <f>IFERROR((Table1[[#This Row],[الكمية 
الفعلية
/م3]]-Table1[[#This Row],[الكمية 
المنتجة
/م3
 ]]),"")</f>
        <v>0</v>
      </c>
      <c r="AU1392" s="18"/>
      <c r="AV1392" s="18"/>
      <c r="AW1392" s="1"/>
      <c r="AX1392" s="1"/>
      <c r="AY1392" s="1"/>
      <c r="AZ1392" s="1"/>
      <c r="BA1392" s="1"/>
      <c r="BB1392" s="1" t="e">
        <f t="shared" si="189"/>
        <v>#DIV/0!</v>
      </c>
      <c r="BC1392" s="1"/>
      <c r="BD1392" s="1" t="e">
        <f t="shared" si="193"/>
        <v>#DIV/0!</v>
      </c>
      <c r="BE1392" s="1"/>
      <c r="BF1392" s="33">
        <f t="shared" si="192"/>
        <v>0</v>
      </c>
      <c r="BG1392" s="11" t="e">
        <f t="shared" si="196"/>
        <v>#DIV/0!</v>
      </c>
      <c r="CB1392"/>
      <c r="CC1392"/>
      <c r="CD1392"/>
      <c r="CE1392" s="83"/>
      <c r="CF1392"/>
      <c r="CG1392"/>
      <c r="CH1392"/>
      <c r="CI1392"/>
      <c r="CJ1392"/>
      <c r="CK1392"/>
      <c r="CL1392"/>
      <c r="CM1392"/>
      <c r="CN1392"/>
      <c r="CO1392"/>
      <c r="CP1392"/>
    </row>
    <row r="1393" spans="1:94" ht="22.5" customHeight="1">
      <c r="A1393" s="22">
        <v>44284</v>
      </c>
      <c r="B1393" s="3" t="str">
        <f>TEXT(Table1[[#This Row],[Date]],"dddd")</f>
        <v>الإثنين</v>
      </c>
      <c r="C1393" s="3">
        <f>WEEKNUM(Table1[[#This Row],[Date]],16)</f>
        <v>14</v>
      </c>
      <c r="D1393" s="3" t="str">
        <f>TEXT(Table1[[#This Row],[Date]],"mmmm")</f>
        <v>مارس</v>
      </c>
      <c r="E1393" s="3" t="str">
        <f>TEXT(Table1[[#This Row],[Date]],"yyyy")</f>
        <v>2021</v>
      </c>
      <c r="F1393" s="3" t="s">
        <v>8</v>
      </c>
      <c r="G1393" s="3">
        <v>1486</v>
      </c>
      <c r="I1393" s="3" t="s">
        <v>255</v>
      </c>
      <c r="J1393" s="3">
        <f>IFERROR(VLOOKUP(Table1[[#This Row],[FoamType]],$CB$1:$CC$25,2,FALSE),0)</f>
        <v>3.6</v>
      </c>
      <c r="K1393" s="3">
        <v>200</v>
      </c>
      <c r="L1393" s="3">
        <v>100</v>
      </c>
      <c r="M1393" s="3">
        <v>10</v>
      </c>
      <c r="Q1393" s="15">
        <v>8</v>
      </c>
      <c r="R1393" s="3">
        <v>86</v>
      </c>
      <c r="S1393" s="3">
        <v>10</v>
      </c>
      <c r="T1393" s="3">
        <f t="shared" si="197"/>
        <v>17.2</v>
      </c>
      <c r="U1393" s="4">
        <f t="shared" si="198"/>
        <v>17.2</v>
      </c>
      <c r="X1393" s="4">
        <f>IFERROR(   Table1[[#This Row],[البلوكات /م3]]+Table1[[#This Row],[البواقى
 المنصرفه
/م3]]-Table1[[#This Row],[البواقى
/م3]],0)</f>
        <v>0</v>
      </c>
      <c r="Y1393" s="21">
        <f t="shared" si="186"/>
        <v>0</v>
      </c>
      <c r="AB1393" s="15"/>
      <c r="AD1393" s="20">
        <f t="shared" si="194"/>
        <v>-17.2</v>
      </c>
      <c r="AE1393" s="29" t="e">
        <f t="shared" si="195"/>
        <v>#DIV/0!</v>
      </c>
      <c r="AG1393" s="5">
        <f>IFERROR((Table1[[#This Row],[عدد
البلوكات]]*0.12),"")</f>
        <v>0</v>
      </c>
      <c r="AH139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4.7777777777777777</v>
      </c>
      <c r="AJ1393" s="59">
        <f>IFERROR(Table1[[#This Row],[Plan Hour]]/Table1[[#This Row],[ساعات
العمل
الفعلية]],0)</f>
        <v>0</v>
      </c>
      <c r="AK1393" s="1">
        <f>IFERROR((Table1[[#This Row],[الكمية 
الفعلية
/م3]]-Table1[[#This Row],[الكمية 
المنتجة
/م3
 ]]),"")</f>
        <v>0</v>
      </c>
      <c r="AU1393" s="18"/>
      <c r="AV1393" s="18"/>
      <c r="AW1393" s="1"/>
      <c r="AX1393" s="1"/>
      <c r="AY1393" s="1"/>
      <c r="AZ1393" s="1"/>
      <c r="BA1393" s="1"/>
      <c r="BB1393" s="1" t="e">
        <f t="shared" si="189"/>
        <v>#DIV/0!</v>
      </c>
      <c r="BC1393" s="1"/>
      <c r="BD1393" s="1" t="e">
        <f t="shared" si="193"/>
        <v>#DIV/0!</v>
      </c>
      <c r="BE1393" s="1"/>
      <c r="BF1393" s="33">
        <f t="shared" si="192"/>
        <v>0</v>
      </c>
      <c r="BG1393" s="11" t="e">
        <f t="shared" si="196"/>
        <v>#DIV/0!</v>
      </c>
      <c r="CB1393"/>
      <c r="CC1393"/>
      <c r="CD1393"/>
      <c r="CE1393" s="83"/>
      <c r="CF1393"/>
      <c r="CG1393"/>
      <c r="CH1393"/>
      <c r="CI1393"/>
      <c r="CJ1393"/>
      <c r="CK1393"/>
      <c r="CL1393"/>
      <c r="CM1393"/>
      <c r="CN1393"/>
      <c r="CO1393"/>
      <c r="CP1393"/>
    </row>
    <row r="1394" spans="1:94" ht="22.5" customHeight="1">
      <c r="A1394" s="22">
        <v>44284</v>
      </c>
      <c r="B1394" s="3" t="str">
        <f>TEXT(Table1[[#This Row],[Date]],"dddd")</f>
        <v>الإثنين</v>
      </c>
      <c r="C1394" s="3">
        <f>WEEKNUM(Table1[[#This Row],[Date]],16)</f>
        <v>14</v>
      </c>
      <c r="D1394" s="3" t="str">
        <f>TEXT(Table1[[#This Row],[Date]],"mmmm")</f>
        <v>مارس</v>
      </c>
      <c r="E1394" s="3" t="str">
        <f>TEXT(Table1[[#This Row],[Date]],"yyyy")</f>
        <v>2021</v>
      </c>
      <c r="F1394" s="3" t="s">
        <v>8</v>
      </c>
      <c r="G1394" s="3">
        <v>1486</v>
      </c>
      <c r="I1394" s="3" t="s">
        <v>255</v>
      </c>
      <c r="J1394" s="3">
        <f>IFERROR(VLOOKUP(Table1[[#This Row],[FoamType]],$CB$1:$CC$25,2,FALSE),0)</f>
        <v>3.6</v>
      </c>
      <c r="K1394" s="3">
        <v>200</v>
      </c>
      <c r="L1394" s="3">
        <v>100</v>
      </c>
      <c r="M1394" s="3">
        <v>5</v>
      </c>
      <c r="Q1394" s="15">
        <v>8</v>
      </c>
      <c r="R1394" s="3">
        <v>9</v>
      </c>
      <c r="S1394" s="3">
        <v>5.2</v>
      </c>
      <c r="T1394" s="3">
        <f t="shared" si="197"/>
        <v>0.93600000000000005</v>
      </c>
      <c r="U1394" s="4">
        <f t="shared" si="198"/>
        <v>0.9</v>
      </c>
      <c r="X1394" s="4">
        <f>IFERROR(   Table1[[#This Row],[البلوكات /م3]]+Table1[[#This Row],[البواقى
 المنصرفه
/م3]]-Table1[[#This Row],[البواقى
/م3]],0)</f>
        <v>0</v>
      </c>
      <c r="Y1394" s="21">
        <f t="shared" si="186"/>
        <v>0</v>
      </c>
      <c r="AB1394" s="15"/>
      <c r="AD1394" s="20">
        <f t="shared" si="194"/>
        <v>-0.9</v>
      </c>
      <c r="AE1394" s="29" t="e">
        <f t="shared" si="195"/>
        <v>#DIV/0!</v>
      </c>
      <c r="AG1394" s="5">
        <f>IFERROR((Table1[[#This Row],[عدد
البلوكات]]*0.12),"")</f>
        <v>0</v>
      </c>
      <c r="AH139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0.25</v>
      </c>
      <c r="AJ1394" s="59">
        <f>IFERROR(Table1[[#This Row],[Plan Hour]]/Table1[[#This Row],[ساعات
العمل
الفعلية]],0)</f>
        <v>0</v>
      </c>
      <c r="AK1394" s="1">
        <f>IFERROR((Table1[[#This Row],[الكمية 
الفعلية
/م3]]-Table1[[#This Row],[الكمية 
المنتجة
/م3
 ]]),"")</f>
        <v>3.6000000000000032E-2</v>
      </c>
      <c r="AU1394" s="18"/>
      <c r="AV1394" s="18"/>
      <c r="AW1394" s="1"/>
      <c r="AX1394" s="1"/>
      <c r="AY1394" s="1"/>
      <c r="AZ1394" s="1"/>
      <c r="BA1394" s="1"/>
      <c r="BB1394" s="1" t="e">
        <f t="shared" si="189"/>
        <v>#DIV/0!</v>
      </c>
      <c r="BC1394" s="1"/>
      <c r="BD1394" s="1" t="e">
        <f t="shared" si="193"/>
        <v>#DIV/0!</v>
      </c>
      <c r="BE1394" s="1"/>
      <c r="BF1394" s="33">
        <f t="shared" si="192"/>
        <v>0</v>
      </c>
      <c r="BG1394" s="11" t="e">
        <f t="shared" si="196"/>
        <v>#DIV/0!</v>
      </c>
      <c r="CB1394"/>
      <c r="CC1394"/>
      <c r="CD1394"/>
      <c r="CE1394" s="83"/>
      <c r="CF1394"/>
      <c r="CG1394"/>
      <c r="CH1394"/>
      <c r="CI1394"/>
      <c r="CJ1394"/>
      <c r="CK1394"/>
      <c r="CL1394"/>
      <c r="CM1394"/>
      <c r="CN1394"/>
      <c r="CO1394"/>
      <c r="CP1394"/>
    </row>
    <row r="1395" spans="1:94" ht="22.5" customHeight="1">
      <c r="A1395" s="22">
        <v>44284</v>
      </c>
      <c r="B1395" s="3" t="str">
        <f>TEXT(Table1[[#This Row],[Date]],"dddd")</f>
        <v>الإثنين</v>
      </c>
      <c r="C1395" s="3">
        <f>WEEKNUM(Table1[[#This Row],[Date]],16)</f>
        <v>14</v>
      </c>
      <c r="D1395" s="3" t="str">
        <f>TEXT(Table1[[#This Row],[Date]],"mmmm")</f>
        <v>مارس</v>
      </c>
      <c r="E1395" s="3" t="str">
        <f>TEXT(Table1[[#This Row],[Date]],"yyyy")</f>
        <v>2021</v>
      </c>
      <c r="F1395" s="3" t="s">
        <v>8</v>
      </c>
      <c r="G1395" s="3">
        <v>1469</v>
      </c>
      <c r="I1395" s="3" t="s">
        <v>255</v>
      </c>
      <c r="J1395" s="3">
        <f>IFERROR(VLOOKUP(Table1[[#This Row],[FoamType]],$CB$1:$CC$25,2,FALSE),0)</f>
        <v>3.6</v>
      </c>
      <c r="K1395" s="3">
        <v>40</v>
      </c>
      <c r="L1395" s="3">
        <v>40</v>
      </c>
      <c r="M1395" s="3">
        <v>19</v>
      </c>
      <c r="Q1395" s="15">
        <v>20</v>
      </c>
      <c r="R1395" s="3">
        <v>260</v>
      </c>
      <c r="S1395" s="3">
        <v>19</v>
      </c>
      <c r="T1395" s="3">
        <f t="shared" si="197"/>
        <v>7.9039999999999999</v>
      </c>
      <c r="U1395" s="4">
        <f t="shared" si="198"/>
        <v>7.9039999999999999</v>
      </c>
      <c r="X1395" s="4">
        <f>IFERROR(   Table1[[#This Row],[البلوكات /م3]]+Table1[[#This Row],[البواقى
 المنصرفه
/م3]]-Table1[[#This Row],[البواقى
/م3]],0)</f>
        <v>4.88</v>
      </c>
      <c r="Y1395" s="21">
        <f t="shared" si="186"/>
        <v>0</v>
      </c>
      <c r="AA1395" s="12">
        <v>4.88</v>
      </c>
      <c r="AB1395" s="15">
        <v>20</v>
      </c>
      <c r="AC1395" s="20">
        <v>0</v>
      </c>
      <c r="AD1395" s="20">
        <f t="shared" si="194"/>
        <v>-3.024</v>
      </c>
      <c r="AE1395" s="29">
        <f t="shared" si="195"/>
        <v>-0.61967213114754105</v>
      </c>
      <c r="AG1395" s="5">
        <f>IFERROR((Table1[[#This Row],[عدد
البلوكات]]*0.12),"")</f>
        <v>0</v>
      </c>
      <c r="AH139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2.1955555555555555</v>
      </c>
      <c r="AJ1395" s="59">
        <f>IFERROR(Table1[[#This Row],[Plan Hour]]/Table1[[#This Row],[ساعات
العمل
الفعلية]],0)</f>
        <v>0</v>
      </c>
      <c r="AK1395" s="1">
        <f>IFERROR((Table1[[#This Row],[الكمية 
الفعلية
/م3]]-Table1[[#This Row],[الكمية 
المنتجة
/م3
 ]]),"")</f>
        <v>0</v>
      </c>
      <c r="AU1395" s="18"/>
      <c r="AV1395" s="18"/>
      <c r="AW1395" s="1"/>
      <c r="AX1395" s="1"/>
      <c r="AY1395" s="1"/>
      <c r="AZ1395" s="1"/>
      <c r="BA1395" s="1"/>
      <c r="BB1395" s="1" t="e">
        <f t="shared" si="189"/>
        <v>#DIV/0!</v>
      </c>
      <c r="BC1395" s="1"/>
      <c r="BD1395" s="1" t="e">
        <f t="shared" si="193"/>
        <v>#DIV/0!</v>
      </c>
      <c r="BE1395" s="1"/>
      <c r="BF1395" s="33">
        <f t="shared" si="192"/>
        <v>0</v>
      </c>
      <c r="BG1395" s="11" t="e">
        <f t="shared" si="196"/>
        <v>#DIV/0!</v>
      </c>
      <c r="CB1395"/>
      <c r="CC1395"/>
      <c r="CD1395"/>
      <c r="CE1395" s="83"/>
      <c r="CF1395"/>
      <c r="CG1395"/>
      <c r="CH1395"/>
      <c r="CI1395"/>
      <c r="CJ1395"/>
      <c r="CK1395"/>
      <c r="CL1395"/>
      <c r="CM1395"/>
      <c r="CN1395"/>
      <c r="CO1395"/>
      <c r="CP1395"/>
    </row>
    <row r="1396" spans="1:94" ht="22.5" customHeight="1">
      <c r="A1396" s="22">
        <v>44284</v>
      </c>
      <c r="B1396" s="3" t="str">
        <f>TEXT(Table1[[#This Row],[Date]],"dddd")</f>
        <v>الإثنين</v>
      </c>
      <c r="C1396" s="3">
        <f>WEEKNUM(Table1[[#This Row],[Date]],16)</f>
        <v>14</v>
      </c>
      <c r="D1396" s="3" t="str">
        <f>TEXT(Table1[[#This Row],[Date]],"mmmm")</f>
        <v>مارس</v>
      </c>
      <c r="E1396" s="3" t="str">
        <f>TEXT(Table1[[#This Row],[Date]],"yyyy")</f>
        <v>2021</v>
      </c>
      <c r="F1396" s="3" t="s">
        <v>8</v>
      </c>
      <c r="G1396" s="3">
        <v>1426</v>
      </c>
      <c r="I1396" s="3" t="s">
        <v>92</v>
      </c>
      <c r="J1396" s="3">
        <f>IFERROR(VLOOKUP(Table1[[#This Row],[FoamType]],$CB$1:$CC$25,2,FALSE),0)</f>
        <v>0.6</v>
      </c>
      <c r="K1396" s="3">
        <v>30</v>
      </c>
      <c r="L1396" s="3">
        <v>7</v>
      </c>
      <c r="M1396" s="3">
        <v>7</v>
      </c>
      <c r="Q1396" s="15">
        <v>35</v>
      </c>
      <c r="R1396" s="3">
        <v>490</v>
      </c>
      <c r="S1396" s="3">
        <v>7.1</v>
      </c>
      <c r="T1396" s="3">
        <f t="shared" si="197"/>
        <v>0.73058999999999996</v>
      </c>
      <c r="U1396" s="4">
        <f t="shared" si="198"/>
        <v>0.72030000000000005</v>
      </c>
      <c r="X1396" s="4">
        <f>IFERROR(   Table1[[#This Row],[البلوكات /م3]]+Table1[[#This Row],[البواقى
 المنصرفه
/م3]]-Table1[[#This Row],[البواقى
/م3]],0)</f>
        <v>1.19</v>
      </c>
      <c r="Y1396" s="21">
        <f t="shared" si="186"/>
        <v>0</v>
      </c>
      <c r="AA1396" s="12">
        <v>1.19</v>
      </c>
      <c r="AB1396" s="15">
        <v>30</v>
      </c>
      <c r="AC1396" s="20">
        <v>0</v>
      </c>
      <c r="AD1396" s="20">
        <f t="shared" si="194"/>
        <v>0.4696999999999999</v>
      </c>
      <c r="AE1396" s="29">
        <f t="shared" si="195"/>
        <v>0.39470588235294113</v>
      </c>
      <c r="AG1396" s="5">
        <f>IFERROR((Table1[[#This Row],[عدد
البلوكات]]*0.12),"")</f>
        <v>0</v>
      </c>
      <c r="AH139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1.2005000000000001</v>
      </c>
      <c r="AJ1396" s="59">
        <f>IFERROR(Table1[[#This Row],[Plan Hour]]/Table1[[#This Row],[ساعات
العمل
الفعلية]],0)</f>
        <v>0</v>
      </c>
      <c r="AK1396" s="1">
        <f>IFERROR((Table1[[#This Row],[الكمية 
الفعلية
/م3]]-Table1[[#This Row],[الكمية 
المنتجة
/م3
 ]]),"")</f>
        <v>1.028999999999991E-2</v>
      </c>
      <c r="AU1396" s="18"/>
      <c r="AV1396" s="18"/>
      <c r="AW1396" s="1"/>
      <c r="AX1396" s="1"/>
      <c r="AY1396" s="1"/>
      <c r="AZ1396" s="1"/>
      <c r="BA1396" s="1"/>
      <c r="BB1396" s="1" t="e">
        <f t="shared" si="189"/>
        <v>#DIV/0!</v>
      </c>
      <c r="BC1396" s="1"/>
      <c r="BD1396" s="1" t="e">
        <f t="shared" si="193"/>
        <v>#DIV/0!</v>
      </c>
      <c r="BE1396" s="1"/>
      <c r="BF1396" s="33">
        <f t="shared" si="192"/>
        <v>0</v>
      </c>
      <c r="BG1396" s="11" t="e">
        <f t="shared" si="196"/>
        <v>#DIV/0!</v>
      </c>
      <c r="CB1396"/>
      <c r="CC1396"/>
      <c r="CD1396"/>
      <c r="CE1396" s="83"/>
      <c r="CF1396"/>
      <c r="CG1396"/>
      <c r="CH1396"/>
      <c r="CI1396"/>
      <c r="CJ1396"/>
      <c r="CK1396"/>
      <c r="CL1396"/>
      <c r="CM1396"/>
      <c r="CN1396"/>
      <c r="CO1396"/>
      <c r="CP1396"/>
    </row>
    <row r="1397" spans="1:94" ht="22.5" customHeight="1">
      <c r="A1397" s="22">
        <v>44284</v>
      </c>
      <c r="B1397" s="3" t="str">
        <f>TEXT(Table1[[#This Row],[Date]],"dddd")</f>
        <v>الإثنين</v>
      </c>
      <c r="C1397" s="3">
        <f>WEEKNUM(Table1[[#This Row],[Date]],16)</f>
        <v>14</v>
      </c>
      <c r="D1397" s="3" t="str">
        <f>TEXT(Table1[[#This Row],[Date]],"mmmm")</f>
        <v>مارس</v>
      </c>
      <c r="E1397" s="3" t="str">
        <f>TEXT(Table1[[#This Row],[Date]],"yyyy")</f>
        <v>2021</v>
      </c>
      <c r="F1397" s="3" t="s">
        <v>8</v>
      </c>
      <c r="G1397" s="3">
        <v>1412</v>
      </c>
      <c r="I1397" s="3" t="s">
        <v>92</v>
      </c>
      <c r="J1397" s="3">
        <f>IFERROR(VLOOKUP(Table1[[#This Row],[FoamType]],$CB$1:$CC$25,2,FALSE),0)</f>
        <v>0.6</v>
      </c>
      <c r="K1397" s="3">
        <v>35</v>
      </c>
      <c r="L1397" s="3">
        <v>32</v>
      </c>
      <c r="M1397" s="3">
        <v>2.5</v>
      </c>
      <c r="Q1397" s="15">
        <v>15</v>
      </c>
      <c r="R1397" s="3">
        <v>1000</v>
      </c>
      <c r="S1397" s="3">
        <v>2.5</v>
      </c>
      <c r="T1397" s="3">
        <f t="shared" si="197"/>
        <v>2.8</v>
      </c>
      <c r="U1397" s="4">
        <f t="shared" si="198"/>
        <v>2.8</v>
      </c>
      <c r="X1397" s="4">
        <f>IFERROR(   Table1[[#This Row],[البلوكات /م3]]+Table1[[#This Row],[البواقى
 المنصرفه
/م3]]-Table1[[#This Row],[البواقى
/م3]],0)</f>
        <v>3.08</v>
      </c>
      <c r="Y1397" s="21">
        <f t="shared" ref="Y1397:Y1460" si="199">Z1397*7.32</f>
        <v>0</v>
      </c>
      <c r="Z1397" s="3">
        <v>0</v>
      </c>
      <c r="AA1397" s="12">
        <v>3.08</v>
      </c>
      <c r="AB1397" s="15">
        <v>17</v>
      </c>
      <c r="AC1397" s="20">
        <v>0</v>
      </c>
      <c r="AD1397" s="20">
        <f t="shared" si="194"/>
        <v>0.28000000000000025</v>
      </c>
      <c r="AE1397" s="29">
        <f t="shared" si="195"/>
        <v>9.0909090909090981E-2</v>
      </c>
      <c r="AG1397" s="5">
        <f>IFERROR((Table1[[#This Row],[عدد
البلوكات]]*0.12),"")</f>
        <v>0</v>
      </c>
      <c r="AH139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4.666666666666667</v>
      </c>
      <c r="AJ1397" s="59">
        <f>IFERROR(Table1[[#This Row],[Plan Hour]]/Table1[[#This Row],[ساعات
العمل
الفعلية]],0)</f>
        <v>0</v>
      </c>
      <c r="AK1397" s="1">
        <f>IFERROR((Table1[[#This Row],[الكمية 
الفعلية
/م3]]-Table1[[#This Row],[الكمية 
المنتجة
/م3
 ]]),"")</f>
        <v>0</v>
      </c>
      <c r="AU1397" s="18"/>
      <c r="AV1397" s="18"/>
      <c r="AW1397" s="1"/>
      <c r="AX1397" s="1"/>
      <c r="AY1397" s="1"/>
      <c r="AZ1397" s="1"/>
      <c r="BA1397" s="1"/>
      <c r="BB1397" s="1" t="e">
        <f t="shared" si="189"/>
        <v>#DIV/0!</v>
      </c>
      <c r="BC1397" s="1"/>
      <c r="BD1397" s="1" t="e">
        <f t="shared" si="193"/>
        <v>#DIV/0!</v>
      </c>
      <c r="BE1397" s="1"/>
      <c r="BF1397" s="33">
        <f t="shared" si="192"/>
        <v>0</v>
      </c>
      <c r="BG1397" s="11" t="e">
        <f t="shared" si="196"/>
        <v>#DIV/0!</v>
      </c>
      <c r="CB1397"/>
      <c r="CC1397"/>
      <c r="CD1397"/>
      <c r="CE1397" s="83"/>
      <c r="CF1397"/>
      <c r="CG1397"/>
      <c r="CH1397"/>
      <c r="CI1397"/>
      <c r="CJ1397"/>
      <c r="CK1397"/>
      <c r="CL1397"/>
      <c r="CM1397"/>
      <c r="CN1397"/>
      <c r="CO1397"/>
      <c r="CP1397"/>
    </row>
    <row r="1398" spans="1:94" ht="22.5" customHeight="1">
      <c r="A1398" s="22">
        <v>44284</v>
      </c>
      <c r="B1398" s="3" t="str">
        <f>TEXT(Table1[[#This Row],[Date]],"dddd")</f>
        <v>الإثنين</v>
      </c>
      <c r="C1398" s="3">
        <f>WEEKNUM(Table1[[#This Row],[Date]],16)</f>
        <v>14</v>
      </c>
      <c r="D1398" s="3" t="str">
        <f>TEXT(Table1[[#This Row],[Date]],"mmmm")</f>
        <v>مارس</v>
      </c>
      <c r="E1398" s="3" t="str">
        <f>TEXT(Table1[[#This Row],[Date]],"yyyy")</f>
        <v>2021</v>
      </c>
      <c r="F1398" s="3" t="s">
        <v>8</v>
      </c>
      <c r="G1398" s="3">
        <v>1228</v>
      </c>
      <c r="I1398" s="3" t="s">
        <v>92</v>
      </c>
      <c r="J1398" s="3">
        <f>IFERROR(VLOOKUP(Table1[[#This Row],[FoamType]],$CB$1:$CC$25,2,FALSE),0)</f>
        <v>0.6</v>
      </c>
      <c r="K1398" s="3">
        <v>56</v>
      </c>
      <c r="L1398" s="3">
        <v>38</v>
      </c>
      <c r="M1398" s="3">
        <v>2</v>
      </c>
      <c r="Q1398" s="15">
        <v>8</v>
      </c>
      <c r="R1398" s="3">
        <v>1500</v>
      </c>
      <c r="S1398" s="3">
        <v>2.2000000000000002</v>
      </c>
      <c r="T1398" s="3">
        <f t="shared" si="197"/>
        <v>7.0224000000000011</v>
      </c>
      <c r="U1398" s="4">
        <f t="shared" si="198"/>
        <v>6.3840000000000003</v>
      </c>
      <c r="X1398" s="4">
        <f>IFERROR(   Table1[[#This Row],[البلوكات /م3]]+Table1[[#This Row],[البواقى
 المنصرفه
/م3]]-Table1[[#This Row],[البواقى
/م3]],0)</f>
        <v>0</v>
      </c>
      <c r="Y1398" s="21">
        <f t="shared" si="199"/>
        <v>0</v>
      </c>
      <c r="AB1398" s="15"/>
      <c r="AD1398" s="20">
        <f t="shared" si="194"/>
        <v>-6.3840000000000003</v>
      </c>
      <c r="AE1398" s="29" t="e">
        <f t="shared" si="195"/>
        <v>#DIV/0!</v>
      </c>
      <c r="AG1398" s="5">
        <f>IFERROR((Table1[[#This Row],[عدد
البلوكات]]*0.12),"")</f>
        <v>0</v>
      </c>
      <c r="AH139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10.64</v>
      </c>
      <c r="AJ1398" s="59">
        <f>IFERROR(Table1[[#This Row],[Plan Hour]]/Table1[[#This Row],[ساعات
العمل
الفعلية]],0)</f>
        <v>0</v>
      </c>
      <c r="AK1398" s="1">
        <f>IFERROR((Table1[[#This Row],[الكمية 
الفعلية
/م3]]-Table1[[#This Row],[الكمية 
المنتجة
/م3
 ]]),"")</f>
        <v>0.63840000000000074</v>
      </c>
      <c r="AU1398" s="18"/>
      <c r="AV1398" s="18"/>
      <c r="AW1398" s="1"/>
      <c r="AX1398" s="1"/>
      <c r="AY1398" s="1"/>
      <c r="AZ1398" s="1"/>
      <c r="BA1398" s="1"/>
      <c r="BB1398" s="1" t="e">
        <f t="shared" si="189"/>
        <v>#DIV/0!</v>
      </c>
      <c r="BC1398" s="1"/>
      <c r="BD1398" s="1" t="e">
        <f t="shared" si="193"/>
        <v>#DIV/0!</v>
      </c>
      <c r="BE1398" s="1"/>
      <c r="BF1398" s="33">
        <f t="shared" si="192"/>
        <v>0</v>
      </c>
      <c r="BG1398" s="11" t="e">
        <f t="shared" si="196"/>
        <v>#DIV/0!</v>
      </c>
      <c r="CB1398"/>
      <c r="CC1398"/>
      <c r="CD1398"/>
      <c r="CE1398" s="83"/>
      <c r="CF1398"/>
      <c r="CG1398"/>
      <c r="CH1398"/>
      <c r="CI1398"/>
      <c r="CJ1398"/>
      <c r="CK1398"/>
      <c r="CL1398"/>
      <c r="CM1398"/>
      <c r="CN1398"/>
      <c r="CO1398"/>
      <c r="CP1398"/>
    </row>
    <row r="1399" spans="1:94" ht="22.5" customHeight="1">
      <c r="A1399" s="22">
        <v>44284</v>
      </c>
      <c r="B1399" s="3" t="str">
        <f>TEXT(Table1[[#This Row],[Date]],"dddd")</f>
        <v>الإثنين</v>
      </c>
      <c r="C1399" s="3">
        <f>WEEKNUM(Table1[[#This Row],[Date]],16)</f>
        <v>14</v>
      </c>
      <c r="D1399" s="3" t="str">
        <f>TEXT(Table1[[#This Row],[Date]],"mmmm")</f>
        <v>مارس</v>
      </c>
      <c r="E1399" s="3" t="str">
        <f>TEXT(Table1[[#This Row],[Date]],"yyyy")</f>
        <v>2021</v>
      </c>
      <c r="F1399" s="3" t="s">
        <v>8</v>
      </c>
      <c r="G1399" s="3">
        <v>1228</v>
      </c>
      <c r="I1399" s="3" t="s">
        <v>92</v>
      </c>
      <c r="J1399" s="3">
        <f>IFERROR(VLOOKUP(Table1[[#This Row],[FoamType]],$CB$1:$CC$25,2,FALSE),0)</f>
        <v>0.6</v>
      </c>
      <c r="K1399" s="3">
        <v>56</v>
      </c>
      <c r="L1399" s="3">
        <v>38</v>
      </c>
      <c r="M1399" s="3">
        <v>3</v>
      </c>
      <c r="Q1399" s="15">
        <v>8</v>
      </c>
      <c r="R1399" s="3">
        <v>1500</v>
      </c>
      <c r="S1399" s="3">
        <v>3.2</v>
      </c>
      <c r="T1399" s="3">
        <f t="shared" si="197"/>
        <v>10.214399999999999</v>
      </c>
      <c r="U1399" s="4">
        <f t="shared" si="198"/>
        <v>9.5760000000000005</v>
      </c>
      <c r="X1399" s="4">
        <f>IFERROR(   Table1[[#This Row],[البلوكات /م3]]+Table1[[#This Row],[البواقى
 المنصرفه
/م3]]-Table1[[#This Row],[البواقى
/م3]],0)</f>
        <v>0</v>
      </c>
      <c r="Y1399" s="21">
        <f t="shared" si="199"/>
        <v>0</v>
      </c>
      <c r="AB1399" s="15"/>
      <c r="AD1399" s="20">
        <f t="shared" si="194"/>
        <v>-9.5760000000000005</v>
      </c>
      <c r="AE1399" s="29" t="e">
        <f t="shared" si="195"/>
        <v>#DIV/0!</v>
      </c>
      <c r="AG1399" s="5">
        <f>IFERROR((Table1[[#This Row],[عدد
البلوكات]]*0.12),"")</f>
        <v>0</v>
      </c>
      <c r="AH139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15.96</v>
      </c>
      <c r="AJ1399" s="59">
        <f>IFERROR(Table1[[#This Row],[Plan Hour]]/Table1[[#This Row],[ساعات
العمل
الفعلية]],0)</f>
        <v>0</v>
      </c>
      <c r="AK1399" s="1">
        <f>IFERROR((Table1[[#This Row],[الكمية 
الفعلية
/م3]]-Table1[[#This Row],[الكمية 
المنتجة
/م3
 ]]),"")</f>
        <v>0.63839999999999897</v>
      </c>
      <c r="AU1399" s="18"/>
      <c r="AV1399" s="18"/>
      <c r="AW1399" s="1"/>
      <c r="AX1399" s="1"/>
      <c r="AY1399" s="1"/>
      <c r="AZ1399" s="1"/>
      <c r="BA1399" s="1"/>
      <c r="BB1399" s="1" t="e">
        <f t="shared" si="189"/>
        <v>#DIV/0!</v>
      </c>
      <c r="BC1399" s="1"/>
      <c r="BD1399" s="1" t="e">
        <f t="shared" si="193"/>
        <v>#DIV/0!</v>
      </c>
      <c r="BE1399" s="1"/>
      <c r="BF1399" s="33">
        <f t="shared" si="192"/>
        <v>0</v>
      </c>
      <c r="BG1399" s="11" t="e">
        <f t="shared" si="196"/>
        <v>#DIV/0!</v>
      </c>
      <c r="CB1399"/>
      <c r="CC1399"/>
      <c r="CD1399"/>
      <c r="CE1399" s="83"/>
      <c r="CF1399"/>
      <c r="CG1399"/>
      <c r="CH1399"/>
      <c r="CI1399"/>
      <c r="CJ1399"/>
      <c r="CK1399"/>
      <c r="CL1399"/>
      <c r="CM1399"/>
      <c r="CN1399"/>
      <c r="CO1399"/>
      <c r="CP1399"/>
    </row>
    <row r="1400" spans="1:94" ht="22.5" customHeight="1">
      <c r="A1400" s="22">
        <v>44284</v>
      </c>
      <c r="B1400" s="3" t="str">
        <f>TEXT(Table1[[#This Row],[Date]],"dddd")</f>
        <v>الإثنين</v>
      </c>
      <c r="C1400" s="3">
        <f>WEEKNUM(Table1[[#This Row],[Date]],16)</f>
        <v>14</v>
      </c>
      <c r="D1400" s="3" t="str">
        <f>TEXT(Table1[[#This Row],[Date]],"mmmm")</f>
        <v>مارس</v>
      </c>
      <c r="E1400" s="3" t="str">
        <f>TEXT(Table1[[#This Row],[Date]],"yyyy")</f>
        <v>2021</v>
      </c>
      <c r="F1400" s="3" t="s">
        <v>8</v>
      </c>
      <c r="G1400" s="3">
        <v>1477</v>
      </c>
      <c r="I1400" s="3" t="s">
        <v>92</v>
      </c>
      <c r="J1400" s="3">
        <f>IFERROR(VLOOKUP(Table1[[#This Row],[FoamType]],$CB$1:$CC$25,2,FALSE),0)</f>
        <v>0.6</v>
      </c>
      <c r="K1400" s="3">
        <v>25</v>
      </c>
      <c r="L1400" s="3">
        <v>14</v>
      </c>
      <c r="M1400" s="3">
        <v>3</v>
      </c>
      <c r="Q1400" s="15">
        <v>20</v>
      </c>
      <c r="R1400" s="3">
        <v>5000</v>
      </c>
      <c r="S1400" s="3">
        <v>3.1</v>
      </c>
      <c r="T1400" s="3">
        <f t="shared" si="197"/>
        <v>5.4249999999999998</v>
      </c>
      <c r="U1400" s="4">
        <f t="shared" si="198"/>
        <v>5.25</v>
      </c>
      <c r="W1400" s="4">
        <v>22</v>
      </c>
      <c r="X1400" s="4">
        <f>IFERROR(   Table1[[#This Row],[البلوكات /م3]]+Table1[[#This Row],[البواقى
 المنصرفه
/م3]]-Table1[[#This Row],[البواقى
/م3]],0)</f>
        <v>9.6</v>
      </c>
      <c r="Y1400" s="21">
        <f t="shared" si="199"/>
        <v>7.32</v>
      </c>
      <c r="Z1400" s="3">
        <v>1</v>
      </c>
      <c r="AA1400" s="12">
        <v>2.2799999999999998</v>
      </c>
      <c r="AB1400" s="15">
        <v>22</v>
      </c>
      <c r="AC1400" s="20">
        <v>0</v>
      </c>
      <c r="AD1400" s="20">
        <f t="shared" si="194"/>
        <v>4.3499999999999996</v>
      </c>
      <c r="AE1400" s="29">
        <f t="shared" si="195"/>
        <v>0.453125</v>
      </c>
      <c r="AG1400" s="5">
        <f>IFERROR((Table1[[#This Row],[عدد
البلوكات]]*0.12),"")</f>
        <v>0.12</v>
      </c>
      <c r="AH140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8.75</v>
      </c>
      <c r="AJ1400" s="59">
        <f>IFERROR(Table1[[#This Row],[Plan Hour]]/Table1[[#This Row],[ساعات
العمل
الفعلية]],0)</f>
        <v>0</v>
      </c>
      <c r="AK1400" s="1">
        <f>IFERROR((Table1[[#This Row],[الكمية 
الفعلية
/م3]]-Table1[[#This Row],[الكمية 
المنتجة
/م3
 ]]),"")</f>
        <v>0.17499999999999982</v>
      </c>
      <c r="AU1400" s="18"/>
      <c r="AV1400" s="18"/>
      <c r="AW1400" s="1"/>
      <c r="AX1400" s="1"/>
      <c r="AY1400" s="1"/>
      <c r="AZ1400" s="1"/>
      <c r="BA1400" s="1"/>
      <c r="BB1400" s="1" t="e">
        <f t="shared" si="189"/>
        <v>#DIV/0!</v>
      </c>
      <c r="BC1400" s="1"/>
      <c r="BD1400" s="1" t="e">
        <f t="shared" si="193"/>
        <v>#DIV/0!</v>
      </c>
      <c r="BE1400" s="1"/>
      <c r="BF1400" s="33">
        <f t="shared" si="192"/>
        <v>0</v>
      </c>
      <c r="BG1400" s="11" t="e">
        <f t="shared" si="196"/>
        <v>#DIV/0!</v>
      </c>
      <c r="CB1400"/>
      <c r="CC1400"/>
      <c r="CD1400"/>
      <c r="CE1400" s="83"/>
      <c r="CF1400"/>
      <c r="CG1400"/>
      <c r="CH1400"/>
      <c r="CI1400"/>
      <c r="CJ1400"/>
      <c r="CK1400"/>
      <c r="CL1400"/>
      <c r="CM1400"/>
      <c r="CN1400"/>
      <c r="CO1400"/>
      <c r="CP1400"/>
    </row>
    <row r="1401" spans="1:94" ht="22.5" customHeight="1">
      <c r="A1401" s="22">
        <v>44284</v>
      </c>
      <c r="B1401" s="3" t="str">
        <f>TEXT(Table1[[#This Row],[Date]],"dddd")</f>
        <v>الإثنين</v>
      </c>
      <c r="C1401" s="3">
        <f>WEEKNUM(Table1[[#This Row],[Date]],16)</f>
        <v>14</v>
      </c>
      <c r="D1401" s="3" t="str">
        <f>TEXT(Table1[[#This Row],[Date]],"mmmm")</f>
        <v>مارس</v>
      </c>
      <c r="E1401" s="3" t="str">
        <f>TEXT(Table1[[#This Row],[Date]],"yyyy")</f>
        <v>2021</v>
      </c>
      <c r="F1401" s="3" t="s">
        <v>8</v>
      </c>
      <c r="G1401" s="3">
        <v>1472</v>
      </c>
      <c r="I1401" s="3" t="s">
        <v>92</v>
      </c>
      <c r="J1401" s="3">
        <f>IFERROR(VLOOKUP(Table1[[#This Row],[FoamType]],$CB$1:$CC$25,2,FALSE),0)</f>
        <v>0.6</v>
      </c>
      <c r="K1401" s="3">
        <v>56</v>
      </c>
      <c r="L1401" s="3">
        <v>38</v>
      </c>
      <c r="M1401" s="3">
        <v>2</v>
      </c>
      <c r="Q1401" s="15">
        <v>8</v>
      </c>
      <c r="R1401" s="3">
        <v>1000</v>
      </c>
      <c r="S1401" s="3">
        <v>2.2000000000000002</v>
      </c>
      <c r="T1401" s="3">
        <f t="shared" si="197"/>
        <v>4.6816000000000004</v>
      </c>
      <c r="U1401" s="4">
        <f t="shared" si="198"/>
        <v>4.2560000000000002</v>
      </c>
      <c r="X1401" s="4">
        <f>IFERROR(   Table1[[#This Row],[البلوكات /م3]]+Table1[[#This Row],[البواقى
 المنصرفه
/م3]]-Table1[[#This Row],[البواقى
/م3]],0)</f>
        <v>0</v>
      </c>
      <c r="Y1401" s="21">
        <f t="shared" si="199"/>
        <v>0</v>
      </c>
      <c r="AB1401" s="15"/>
      <c r="AD1401" s="20">
        <f t="shared" si="194"/>
        <v>-4.2560000000000002</v>
      </c>
      <c r="AE1401" s="29" t="e">
        <f t="shared" si="195"/>
        <v>#DIV/0!</v>
      </c>
      <c r="AG1401" s="5">
        <f>IFERROR((Table1[[#This Row],[عدد
البلوكات]]*0.12),"")</f>
        <v>0</v>
      </c>
      <c r="AH140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7.0933333333333337</v>
      </c>
      <c r="AJ1401" s="59">
        <f>IFERROR(Table1[[#This Row],[Plan Hour]]/Table1[[#This Row],[ساعات
العمل
الفعلية]],0)</f>
        <v>0</v>
      </c>
      <c r="AK1401" s="1">
        <f>IFERROR((Table1[[#This Row],[الكمية 
الفعلية
/م3]]-Table1[[#This Row],[الكمية 
المنتجة
/م3
 ]]),"")</f>
        <v>0.4256000000000002</v>
      </c>
      <c r="AU1401" s="18"/>
      <c r="AV1401" s="18"/>
      <c r="AW1401" s="1"/>
      <c r="AX1401" s="1"/>
      <c r="AY1401" s="1"/>
      <c r="AZ1401" s="1"/>
      <c r="BA1401" s="1"/>
      <c r="BB1401" s="1" t="e">
        <f t="shared" si="189"/>
        <v>#DIV/0!</v>
      </c>
      <c r="BC1401" s="1"/>
      <c r="BD1401" s="1" t="e">
        <f t="shared" si="193"/>
        <v>#DIV/0!</v>
      </c>
      <c r="BE1401" s="1"/>
      <c r="BF1401" s="33">
        <f t="shared" si="192"/>
        <v>0</v>
      </c>
      <c r="BG1401" s="11" t="e">
        <f t="shared" si="196"/>
        <v>#DIV/0!</v>
      </c>
      <c r="CB1401"/>
      <c r="CC1401"/>
      <c r="CD1401"/>
      <c r="CE1401" s="83"/>
      <c r="CF1401"/>
      <c r="CG1401"/>
      <c r="CH1401"/>
      <c r="CI1401"/>
      <c r="CJ1401"/>
      <c r="CK1401"/>
      <c r="CL1401"/>
      <c r="CM1401"/>
      <c r="CN1401"/>
      <c r="CO1401"/>
      <c r="CP1401"/>
    </row>
    <row r="1402" spans="1:94" ht="22.5" customHeight="1">
      <c r="A1402" s="22">
        <v>44284</v>
      </c>
      <c r="B1402" s="3" t="str">
        <f>TEXT(Table1[[#This Row],[Date]],"dddd")</f>
        <v>الإثنين</v>
      </c>
      <c r="C1402" s="3">
        <f>WEEKNUM(Table1[[#This Row],[Date]],16)</f>
        <v>14</v>
      </c>
      <c r="D1402" s="3" t="str">
        <f>TEXT(Table1[[#This Row],[Date]],"mmmm")</f>
        <v>مارس</v>
      </c>
      <c r="E1402" s="3" t="str">
        <f>TEXT(Table1[[#This Row],[Date]],"yyyy")</f>
        <v>2021</v>
      </c>
      <c r="F1402" s="3" t="s">
        <v>8</v>
      </c>
      <c r="G1402" s="3">
        <v>1472</v>
      </c>
      <c r="I1402" s="3" t="s">
        <v>92</v>
      </c>
      <c r="J1402" s="3">
        <f>IFERROR(VLOOKUP(Table1[[#This Row],[FoamType]],$CB$1:$CC$25,2,FALSE),0)</f>
        <v>0.6</v>
      </c>
      <c r="K1402" s="3">
        <v>56</v>
      </c>
      <c r="L1402" s="3">
        <v>38</v>
      </c>
      <c r="M1402" s="3">
        <v>3</v>
      </c>
      <c r="Q1402" s="15">
        <v>8</v>
      </c>
      <c r="R1402" s="3">
        <v>500</v>
      </c>
      <c r="S1402" s="3">
        <v>3.2</v>
      </c>
      <c r="T1402" s="3">
        <f t="shared" si="197"/>
        <v>3.4047999999999998</v>
      </c>
      <c r="U1402" s="4">
        <f t="shared" si="198"/>
        <v>3.1920000000000002</v>
      </c>
      <c r="X1402" s="4">
        <f>IFERROR(   Table1[[#This Row],[البلوكات /م3]]+Table1[[#This Row],[البواقى
 المنصرفه
/م3]]-Table1[[#This Row],[البواقى
/م3]],0)</f>
        <v>0</v>
      </c>
      <c r="Y1402" s="21">
        <f t="shared" si="199"/>
        <v>0</v>
      </c>
      <c r="AB1402" s="15"/>
      <c r="AD1402" s="20">
        <f t="shared" si="194"/>
        <v>-3.1920000000000002</v>
      </c>
      <c r="AE1402" s="29" t="e">
        <f t="shared" si="195"/>
        <v>#DIV/0!</v>
      </c>
      <c r="AG1402" s="5">
        <f>IFERROR((Table1[[#This Row],[عدد
البلوكات]]*0.12),"")</f>
        <v>0</v>
      </c>
      <c r="AH140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5.32</v>
      </c>
      <c r="AJ1402" s="59">
        <f>IFERROR(Table1[[#This Row],[Plan Hour]]/Table1[[#This Row],[ساعات
العمل
الفعلية]],0)</f>
        <v>0</v>
      </c>
      <c r="AK1402" s="1">
        <f>IFERROR((Table1[[#This Row],[الكمية 
الفعلية
/م3]]-Table1[[#This Row],[الكمية 
المنتجة
/م3
 ]]),"")</f>
        <v>0.21279999999999966</v>
      </c>
      <c r="AU1402" s="18"/>
      <c r="AV1402" s="18"/>
      <c r="AW1402" s="1"/>
      <c r="AX1402" s="1"/>
      <c r="AY1402" s="1"/>
      <c r="AZ1402" s="1"/>
      <c r="BA1402" s="1"/>
      <c r="BB1402" s="1" t="e">
        <f t="shared" ref="BB1402:BB1465" si="200">BC1402+BD1402</f>
        <v>#DIV/0!</v>
      </c>
      <c r="BC1402" s="1"/>
      <c r="BD1402" s="1" t="e">
        <f t="shared" si="193"/>
        <v>#DIV/0!</v>
      </c>
      <c r="BE1402" s="1"/>
      <c r="BF1402" s="33">
        <f t="shared" si="192"/>
        <v>0</v>
      </c>
      <c r="BG1402" s="11" t="e">
        <f t="shared" si="196"/>
        <v>#DIV/0!</v>
      </c>
      <c r="CB1402"/>
      <c r="CC1402"/>
      <c r="CD1402"/>
      <c r="CE1402" s="83"/>
      <c r="CF1402"/>
      <c r="CG1402"/>
      <c r="CH1402"/>
      <c r="CI1402"/>
      <c r="CJ1402"/>
      <c r="CK1402"/>
      <c r="CL1402"/>
      <c r="CM1402"/>
      <c r="CN1402"/>
      <c r="CO1402"/>
      <c r="CP1402"/>
    </row>
    <row r="1403" spans="1:94" ht="22.5" customHeight="1">
      <c r="A1403" s="22">
        <v>44285</v>
      </c>
      <c r="B1403" s="9" t="str">
        <f>TEXT(Table1[[#This Row],[Date]],"dddd")</f>
        <v>الثلاثاء</v>
      </c>
      <c r="C1403" s="9">
        <f>WEEKNUM(Table1[[#This Row],[Date]],16)</f>
        <v>14</v>
      </c>
      <c r="D1403" s="9" t="str">
        <f>TEXT(Table1[[#This Row],[Date]],"mmmm")</f>
        <v>مارس</v>
      </c>
      <c r="E1403" s="9" t="str">
        <f>TEXT(Table1[[#This Row],[Date]],"yyyy")</f>
        <v>2021</v>
      </c>
      <c r="F1403" s="9" t="s">
        <v>8</v>
      </c>
      <c r="G1403" s="9">
        <v>1486</v>
      </c>
      <c r="H1403" s="9" t="s">
        <v>237</v>
      </c>
      <c r="I1403" s="9" t="s">
        <v>255</v>
      </c>
      <c r="J1403" s="9">
        <f>IFERROR(VLOOKUP(Table1[[#This Row],[FoamType]],$CB$1:$CC$25,2,FALSE),0)</f>
        <v>3.6</v>
      </c>
      <c r="K1403" s="9">
        <v>200</v>
      </c>
      <c r="L1403" s="9">
        <v>100</v>
      </c>
      <c r="M1403" s="9">
        <v>5</v>
      </c>
      <c r="N1403" s="9"/>
      <c r="O1403" s="9"/>
      <c r="P1403" s="9"/>
      <c r="Q1403" s="9">
        <v>8</v>
      </c>
      <c r="R1403" s="9"/>
      <c r="S1403" s="9">
        <v>5.2</v>
      </c>
      <c r="T1403" s="9">
        <v>2.2000000000000002</v>
      </c>
      <c r="U1403" s="9">
        <v>2</v>
      </c>
      <c r="V1403" s="9"/>
      <c r="W1403" s="9">
        <v>6</v>
      </c>
      <c r="X1403" s="9">
        <f>IFERROR(   Table1[[#This Row],[البلوكات /م3]]+Table1[[#This Row],[البواقى
 المنصرفه
/م3]]-Table1[[#This Row],[البواقى
/م3]],0)</f>
        <v>2.5200000000000005</v>
      </c>
      <c r="Y1403" s="9">
        <f t="shared" si="199"/>
        <v>7.32</v>
      </c>
      <c r="Z1403" s="9">
        <v>1</v>
      </c>
      <c r="AA1403" s="9"/>
      <c r="AB1403" s="9">
        <v>6</v>
      </c>
      <c r="AC1403" s="9">
        <v>4.8</v>
      </c>
      <c r="AD1403" s="9">
        <f t="shared" si="194"/>
        <v>0.52000000000000046</v>
      </c>
      <c r="AE1403" s="9">
        <f t="shared" si="195"/>
        <v>7.1038251366120284E-2</v>
      </c>
      <c r="AF1403" s="9"/>
      <c r="AG1403" s="9">
        <f>IFERROR((Table1[[#This Row],[عدد
البلوكات]]*0.12),"")</f>
        <v>0.12</v>
      </c>
      <c r="AH1403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0.55555555555555558</v>
      </c>
      <c r="AI1403" s="9">
        <v>83</v>
      </c>
      <c r="AJ1403" s="9">
        <f>IFERROR(Table1[[#This Row],[Plan Hour]]/Table1[[#This Row],[ساعات
العمل
الفعلية]],0)</f>
        <v>6.6934404283801874E-3</v>
      </c>
      <c r="AK1403" s="9">
        <f>IFERROR((Table1[[#This Row],[الكمية 
الفعلية
/م3]]-Table1[[#This Row],[الكمية 
المنتجة
/م3
 ]]),"")</f>
        <v>0.20000000000000018</v>
      </c>
      <c r="AL1403" s="9"/>
      <c r="AM1403" s="9"/>
      <c r="AN1403" s="9">
        <v>1.02</v>
      </c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 t="e">
        <f t="shared" si="200"/>
        <v>#DIV/0!</v>
      </c>
      <c r="BC1403" s="9"/>
      <c r="BD1403" s="9" t="e">
        <f t="shared" si="193"/>
        <v>#DIV/0!</v>
      </c>
      <c r="BE1403" s="9"/>
      <c r="BF1403" s="9">
        <f t="shared" si="192"/>
        <v>0</v>
      </c>
      <c r="BG1403" s="9" t="e">
        <f t="shared" si="196"/>
        <v>#DIV/0!</v>
      </c>
      <c r="CB1403"/>
      <c r="CC1403"/>
      <c r="CD1403"/>
      <c r="CE1403" s="83"/>
      <c r="CF1403"/>
      <c r="CG1403"/>
      <c r="CH1403"/>
      <c r="CI1403"/>
      <c r="CJ1403"/>
      <c r="CK1403"/>
      <c r="CL1403"/>
      <c r="CM1403"/>
      <c r="CN1403"/>
      <c r="CO1403"/>
      <c r="CP1403"/>
    </row>
    <row r="1404" spans="1:94" ht="22.5" customHeight="1">
      <c r="A1404" s="22">
        <v>44285</v>
      </c>
      <c r="B1404" s="3" t="str">
        <f>TEXT(Table1[[#This Row],[Date]],"dddd")</f>
        <v>الثلاثاء</v>
      </c>
      <c r="C1404" s="3">
        <f>WEEKNUM(Table1[[#This Row],[Date]],16)</f>
        <v>14</v>
      </c>
      <c r="D1404" s="3" t="str">
        <f>TEXT(Table1[[#This Row],[Date]],"mmmm")</f>
        <v>مارس</v>
      </c>
      <c r="E1404" s="3" t="str">
        <f>TEXT(Table1[[#This Row],[Date]],"yyyy")</f>
        <v>2021</v>
      </c>
      <c r="F1404" s="3" t="s">
        <v>8</v>
      </c>
      <c r="G1404" s="3">
        <v>1476</v>
      </c>
      <c r="H1404" s="5" t="s">
        <v>309</v>
      </c>
      <c r="I1404" s="3" t="s">
        <v>255</v>
      </c>
      <c r="J1404" s="3">
        <f>IFERROR(VLOOKUP(Table1[[#This Row],[FoamType]],$CB$1:$CC$25,2,FALSE),0)</f>
        <v>3.6</v>
      </c>
      <c r="K1404" s="3">
        <v>200</v>
      </c>
      <c r="L1404" s="3">
        <v>100</v>
      </c>
      <c r="M1404" s="3">
        <v>120</v>
      </c>
      <c r="Q1404" s="15">
        <v>20</v>
      </c>
      <c r="R1404" s="3">
        <v>14</v>
      </c>
      <c r="S1404" s="3">
        <v>120</v>
      </c>
      <c r="T1404" s="3">
        <f t="shared" si="197"/>
        <v>33.6</v>
      </c>
      <c r="U1404" s="4">
        <f t="shared" si="198"/>
        <v>33.6</v>
      </c>
      <c r="W1404" s="4">
        <v>20</v>
      </c>
      <c r="X1404" s="4">
        <f>IFERROR(   Table1[[#This Row],[البلوكات /م3]]+Table1[[#This Row],[البواقى
 المنصرفه
/م3]]-Table1[[#This Row],[البواقى
/م3]],0)</f>
        <v>34.160000000000004</v>
      </c>
      <c r="Y1404" s="21">
        <f t="shared" si="199"/>
        <v>36.6</v>
      </c>
      <c r="Z1404" s="3">
        <v>5</v>
      </c>
      <c r="AA1404" s="12">
        <v>0</v>
      </c>
      <c r="AB1404" s="15">
        <v>20</v>
      </c>
      <c r="AC1404" s="20">
        <v>2.44</v>
      </c>
      <c r="AD1404" s="20">
        <f t="shared" si="194"/>
        <v>0.56000000000000227</v>
      </c>
      <c r="AE1404" s="29">
        <f t="shared" si="195"/>
        <v>1.5300546448087492E-2</v>
      </c>
      <c r="AG1404" s="5">
        <f>IFERROR((Table1[[#This Row],[عدد
البلوكات]]*0.12),"")</f>
        <v>0.6</v>
      </c>
      <c r="AH140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9.3333333333333339</v>
      </c>
      <c r="AJ1404" s="59">
        <f>IFERROR(Table1[[#This Row],[Plan Hour]]/Table1[[#This Row],[ساعات
العمل
الفعلية]],0)</f>
        <v>0</v>
      </c>
      <c r="AK1404" s="1">
        <f>IFERROR((Table1[[#This Row],[الكمية 
الفعلية
/م3]]-Table1[[#This Row],[الكمية 
المنتجة
/م3
 ]]),"")</f>
        <v>0</v>
      </c>
      <c r="AU1404" s="18"/>
      <c r="AV1404" s="18"/>
      <c r="AW1404" s="1"/>
      <c r="AX1404" s="1"/>
      <c r="AY1404" s="1"/>
      <c r="AZ1404" s="1"/>
      <c r="BA1404" s="1"/>
      <c r="BB1404" s="1" t="e">
        <f t="shared" si="200"/>
        <v>#DIV/0!</v>
      </c>
      <c r="BC1404" s="1"/>
      <c r="BD1404" s="1" t="e">
        <f t="shared" si="193"/>
        <v>#DIV/0!</v>
      </c>
      <c r="BE1404" s="1"/>
      <c r="BF1404" s="33">
        <f t="shared" si="192"/>
        <v>0</v>
      </c>
      <c r="BG1404" s="11" t="e">
        <f t="shared" si="196"/>
        <v>#DIV/0!</v>
      </c>
      <c r="CB1404"/>
      <c r="CC1404"/>
      <c r="CD1404"/>
      <c r="CE1404" s="83"/>
      <c r="CF1404"/>
      <c r="CG1404"/>
      <c r="CH1404"/>
      <c r="CI1404"/>
      <c r="CJ1404"/>
      <c r="CK1404"/>
      <c r="CL1404"/>
      <c r="CM1404"/>
      <c r="CN1404"/>
      <c r="CO1404"/>
      <c r="CP1404"/>
    </row>
    <row r="1405" spans="1:94" ht="22.5" customHeight="1">
      <c r="A1405" s="22">
        <v>44285</v>
      </c>
      <c r="B1405" s="3" t="str">
        <f>TEXT(Table1[[#This Row],[Date]],"dddd")</f>
        <v>الثلاثاء</v>
      </c>
      <c r="C1405" s="3">
        <f>WEEKNUM(Table1[[#This Row],[Date]],16)</f>
        <v>14</v>
      </c>
      <c r="D1405" s="3" t="str">
        <f>TEXT(Table1[[#This Row],[Date]],"mmmm")</f>
        <v>مارس</v>
      </c>
      <c r="E1405" s="3" t="str">
        <f>TEXT(Table1[[#This Row],[Date]],"yyyy")</f>
        <v>2021</v>
      </c>
      <c r="F1405" s="3" t="s">
        <v>8</v>
      </c>
      <c r="G1405" s="3">
        <v>1396</v>
      </c>
      <c r="H1405" s="5" t="s">
        <v>67</v>
      </c>
      <c r="I1405" s="3" t="s">
        <v>91</v>
      </c>
      <c r="J1405" s="3">
        <f>IFERROR(VLOOKUP(Table1[[#This Row],[FoamType]],$CB$1:$CC$25,2,FALSE),0)</f>
        <v>1</v>
      </c>
      <c r="K1405" s="3">
        <v>120</v>
      </c>
      <c r="L1405" s="3">
        <v>25</v>
      </c>
      <c r="M1405" s="3">
        <v>10</v>
      </c>
      <c r="Q1405" s="15">
        <v>22</v>
      </c>
      <c r="R1405" s="3">
        <v>800</v>
      </c>
      <c r="S1405" s="3">
        <v>10.1</v>
      </c>
      <c r="T1405" s="3">
        <f t="shared" si="197"/>
        <v>24.24</v>
      </c>
      <c r="U1405" s="4">
        <f t="shared" si="198"/>
        <v>24</v>
      </c>
      <c r="W1405" s="4">
        <v>22</v>
      </c>
      <c r="X1405" s="4">
        <f>IFERROR(   Table1[[#This Row],[البلوكات /م3]]+Table1[[#This Row],[البواقى
 المنصرفه
/م3]]-Table1[[#This Row],[البواقى
/م3]],0)</f>
        <v>31.200000000000003</v>
      </c>
      <c r="Y1405" s="21">
        <f t="shared" si="199"/>
        <v>36.6</v>
      </c>
      <c r="Z1405" s="3">
        <v>5</v>
      </c>
      <c r="AB1405" s="15">
        <v>22</v>
      </c>
      <c r="AC1405" s="20">
        <v>5.4</v>
      </c>
      <c r="AD1405" s="20">
        <f t="shared" si="194"/>
        <v>7.2000000000000028</v>
      </c>
      <c r="AE1405" s="29">
        <f t="shared" si="195"/>
        <v>0.19672131147540992</v>
      </c>
      <c r="AG1405" s="5">
        <f>IFERROR((Table1[[#This Row],[عدد
البلوكات]]*0.12),"")</f>
        <v>0.6</v>
      </c>
      <c r="AH140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24</v>
      </c>
      <c r="AJ1405" s="59">
        <f>IFERROR(Table1[[#This Row],[Plan Hour]]/Table1[[#This Row],[ساعات
العمل
الفعلية]],0)</f>
        <v>0</v>
      </c>
      <c r="AK1405" s="1">
        <f>IFERROR((Table1[[#This Row],[الكمية 
الفعلية
/م3]]-Table1[[#This Row],[الكمية 
المنتجة
/م3
 ]]),"")</f>
        <v>0.23999999999999844</v>
      </c>
      <c r="AU1405" s="18"/>
      <c r="AV1405" s="18"/>
      <c r="AW1405" s="1"/>
      <c r="AX1405" s="1"/>
      <c r="AY1405" s="1"/>
      <c r="AZ1405" s="1"/>
      <c r="BA1405" s="1"/>
      <c r="BB1405" s="1" t="e">
        <f t="shared" si="200"/>
        <v>#DIV/0!</v>
      </c>
      <c r="BC1405" s="1"/>
      <c r="BD1405" s="1" t="e">
        <f t="shared" si="193"/>
        <v>#DIV/0!</v>
      </c>
      <c r="BE1405" s="1"/>
      <c r="BF1405" s="33">
        <f t="shared" si="192"/>
        <v>0</v>
      </c>
      <c r="BG1405" s="11" t="e">
        <f t="shared" si="196"/>
        <v>#DIV/0!</v>
      </c>
      <c r="CB1405"/>
      <c r="CC1405"/>
      <c r="CD1405"/>
      <c r="CE1405" s="83"/>
      <c r="CF1405"/>
      <c r="CG1405"/>
      <c r="CH1405"/>
      <c r="CI1405"/>
      <c r="CJ1405"/>
      <c r="CK1405"/>
      <c r="CL1405"/>
      <c r="CM1405"/>
      <c r="CN1405"/>
      <c r="CO1405"/>
      <c r="CP1405"/>
    </row>
    <row r="1406" spans="1:94" ht="22.5" customHeight="1">
      <c r="A1406" s="22">
        <v>44285</v>
      </c>
      <c r="B1406" s="3" t="str">
        <f>TEXT(Table1[[#This Row],[Date]],"dddd")</f>
        <v>الثلاثاء</v>
      </c>
      <c r="C1406" s="3">
        <f>WEEKNUM(Table1[[#This Row],[Date]],16)</f>
        <v>14</v>
      </c>
      <c r="D1406" s="3" t="str">
        <f>TEXT(Table1[[#This Row],[Date]],"mmmm")</f>
        <v>مارس</v>
      </c>
      <c r="E1406" s="3" t="str">
        <f>TEXT(Table1[[#This Row],[Date]],"yyyy")</f>
        <v>2021</v>
      </c>
      <c r="F1406" s="3" t="s">
        <v>8</v>
      </c>
      <c r="G1406" s="3">
        <v>1537</v>
      </c>
      <c r="I1406" s="3" t="s">
        <v>91</v>
      </c>
      <c r="J1406" s="3">
        <f>IFERROR(VLOOKUP(Table1[[#This Row],[FoamType]],$CB$1:$CC$25,2,FALSE),0)</f>
        <v>1</v>
      </c>
      <c r="K1406" s="3">
        <v>40</v>
      </c>
      <c r="L1406" s="3">
        <v>20</v>
      </c>
      <c r="M1406" s="3">
        <v>15</v>
      </c>
      <c r="Q1406" s="15">
        <v>20</v>
      </c>
      <c r="R1406" s="3">
        <v>150</v>
      </c>
      <c r="S1406" s="3">
        <v>15</v>
      </c>
      <c r="T1406" s="3">
        <f t="shared" si="197"/>
        <v>1.8</v>
      </c>
      <c r="U1406" s="4">
        <f t="shared" si="198"/>
        <v>1.8</v>
      </c>
      <c r="X1406" s="4">
        <f>IFERROR(   Table1[[#This Row],[البلوكات /م3]]+Table1[[#This Row],[البواقى
 المنصرفه
/م3]]-Table1[[#This Row],[البواقى
/م3]],0)</f>
        <v>0</v>
      </c>
      <c r="Y1406" s="21">
        <f t="shared" si="199"/>
        <v>0</v>
      </c>
      <c r="AB1406" s="15"/>
      <c r="AD1406" s="20">
        <f t="shared" si="194"/>
        <v>-1.8</v>
      </c>
      <c r="AE1406" s="29" t="e">
        <f t="shared" si="195"/>
        <v>#DIV/0!</v>
      </c>
      <c r="AG1406" s="5">
        <f>IFERROR((Table1[[#This Row],[عدد
البلوكات]]*0.12),"")</f>
        <v>0</v>
      </c>
      <c r="AH140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1.8</v>
      </c>
      <c r="AJ1406" s="59">
        <f>IFERROR(Table1[[#This Row],[Plan Hour]]/Table1[[#This Row],[ساعات
العمل
الفعلية]],0)</f>
        <v>0</v>
      </c>
      <c r="AK1406" s="1">
        <f>IFERROR((Table1[[#This Row],[الكمية 
الفعلية
/م3]]-Table1[[#This Row],[الكمية 
المنتجة
/م3
 ]]),"")</f>
        <v>0</v>
      </c>
      <c r="AU1406" s="18"/>
      <c r="AV1406" s="18"/>
      <c r="AW1406" s="1"/>
      <c r="AX1406" s="1"/>
      <c r="AY1406" s="1"/>
      <c r="AZ1406" s="1"/>
      <c r="BA1406" s="1"/>
      <c r="BB1406" s="1" t="e">
        <f t="shared" si="200"/>
        <v>#DIV/0!</v>
      </c>
      <c r="BC1406" s="1"/>
      <c r="BD1406" s="1" t="e">
        <f t="shared" si="193"/>
        <v>#DIV/0!</v>
      </c>
      <c r="BE1406" s="1"/>
      <c r="BF1406" s="33">
        <f t="shared" si="192"/>
        <v>0</v>
      </c>
      <c r="BG1406" s="11" t="e">
        <f t="shared" si="196"/>
        <v>#DIV/0!</v>
      </c>
      <c r="CB1406"/>
      <c r="CC1406"/>
      <c r="CD1406"/>
      <c r="CE1406" s="83"/>
      <c r="CF1406"/>
      <c r="CG1406"/>
      <c r="CH1406"/>
      <c r="CI1406"/>
      <c r="CJ1406"/>
      <c r="CK1406"/>
      <c r="CL1406"/>
      <c r="CM1406"/>
      <c r="CN1406"/>
      <c r="CO1406"/>
      <c r="CP1406"/>
    </row>
    <row r="1407" spans="1:94" ht="22.5" customHeight="1">
      <c r="A1407" s="22">
        <v>44285</v>
      </c>
      <c r="B1407" s="3" t="str">
        <f>TEXT(Table1[[#This Row],[Date]],"dddd")</f>
        <v>الثلاثاء</v>
      </c>
      <c r="C1407" s="3">
        <f>WEEKNUM(Table1[[#This Row],[Date]],16)</f>
        <v>14</v>
      </c>
      <c r="D1407" s="3" t="str">
        <f>TEXT(Table1[[#This Row],[Date]],"mmmm")</f>
        <v>مارس</v>
      </c>
      <c r="E1407" s="3" t="str">
        <f>TEXT(Table1[[#This Row],[Date]],"yyyy")</f>
        <v>2021</v>
      </c>
      <c r="F1407" s="3" t="s">
        <v>8</v>
      </c>
      <c r="G1407" s="3">
        <v>1480</v>
      </c>
      <c r="H1407" s="5" t="s">
        <v>57</v>
      </c>
      <c r="I1407" s="3" t="s">
        <v>96</v>
      </c>
      <c r="J1407" s="3">
        <f>IFERROR(VLOOKUP(Table1[[#This Row],[FoamType]],$CB$1:$CC$25,2,FALSE),0)</f>
        <v>200</v>
      </c>
      <c r="K1407" s="3">
        <v>32.5</v>
      </c>
      <c r="L1407" s="3">
        <v>7</v>
      </c>
      <c r="M1407" s="3">
        <v>2.4</v>
      </c>
      <c r="Q1407" s="15">
        <v>12</v>
      </c>
      <c r="R1407" s="3">
        <v>1000</v>
      </c>
      <c r="S1407" s="3">
        <v>2.5</v>
      </c>
      <c r="T1407" s="3">
        <f t="shared" si="197"/>
        <v>0.56874999999999998</v>
      </c>
      <c r="U1407" s="4">
        <f t="shared" si="198"/>
        <v>0.54600000000000004</v>
      </c>
      <c r="W1407" s="4">
        <v>15</v>
      </c>
      <c r="X1407" s="4">
        <f>IFERROR(   Table1[[#This Row],[البلوكات /م3]]+Table1[[#This Row],[البواقى
 المنصرفه
/م3]]-Table1[[#This Row],[البواقى
/م3]],0)</f>
        <v>3.2</v>
      </c>
      <c r="Y1407" s="21">
        <f t="shared" si="199"/>
        <v>7.32</v>
      </c>
      <c r="Z1407" s="3">
        <v>1</v>
      </c>
      <c r="AA1407" s="12">
        <v>0</v>
      </c>
      <c r="AB1407" s="15">
        <v>15</v>
      </c>
      <c r="AC1407" s="20">
        <v>4.12</v>
      </c>
      <c r="AD1407" s="20">
        <f t="shared" si="194"/>
        <v>2.6539999999999999</v>
      </c>
      <c r="AE1407" s="29">
        <f t="shared" si="195"/>
        <v>0.36256830601092893</v>
      </c>
      <c r="AG1407" s="5">
        <f>IFERROR((Table1[[#This Row],[عدد
البلوكات]]*0.12),"")</f>
        <v>0.12</v>
      </c>
      <c r="AH140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407" s="59">
        <f>IFERROR(Table1[[#This Row],[Plan Hour]]/Table1[[#This Row],[ساعات
العمل
الفعلية]],0)</f>
        <v>0</v>
      </c>
      <c r="AK1407" s="1">
        <f>IFERROR((Table1[[#This Row],[الكمية 
الفعلية
/م3]]-Table1[[#This Row],[الكمية 
المنتجة
/م3
 ]]),"")</f>
        <v>2.2749999999999937E-2</v>
      </c>
      <c r="AU1407" s="18"/>
      <c r="AV1407" s="18"/>
      <c r="AW1407" s="1"/>
      <c r="AX1407" s="1"/>
      <c r="AY1407" s="1"/>
      <c r="AZ1407" s="1"/>
      <c r="BA1407" s="1"/>
      <c r="BB1407" s="1" t="e">
        <f t="shared" si="200"/>
        <v>#DIV/0!</v>
      </c>
      <c r="BC1407" s="1"/>
      <c r="BD1407" s="1" t="e">
        <f t="shared" si="193"/>
        <v>#DIV/0!</v>
      </c>
      <c r="BE1407" s="1"/>
      <c r="BF1407" s="33">
        <f t="shared" si="192"/>
        <v>0</v>
      </c>
      <c r="BG1407" s="11" t="e">
        <f t="shared" si="196"/>
        <v>#DIV/0!</v>
      </c>
      <c r="CB1407"/>
      <c r="CC1407"/>
      <c r="CD1407"/>
      <c r="CE1407" s="83"/>
      <c r="CF1407"/>
      <c r="CG1407"/>
      <c r="CH1407"/>
      <c r="CI1407"/>
      <c r="CJ1407"/>
      <c r="CK1407"/>
      <c r="CL1407"/>
      <c r="CM1407"/>
      <c r="CN1407"/>
      <c r="CO1407"/>
      <c r="CP1407"/>
    </row>
    <row r="1408" spans="1:94" ht="22.5" customHeight="1">
      <c r="A1408" s="22">
        <v>44285</v>
      </c>
      <c r="B1408" s="3" t="str">
        <f>TEXT(Table1[[#This Row],[Date]],"dddd")</f>
        <v>الثلاثاء</v>
      </c>
      <c r="C1408" s="3">
        <f>WEEKNUM(Table1[[#This Row],[Date]],16)</f>
        <v>14</v>
      </c>
      <c r="D1408" s="3" t="str">
        <f>TEXT(Table1[[#This Row],[Date]],"mmmm")</f>
        <v>مارس</v>
      </c>
      <c r="E1408" s="3" t="str">
        <f>TEXT(Table1[[#This Row],[Date]],"yyyy")</f>
        <v>2021</v>
      </c>
      <c r="F1408" s="3" t="s">
        <v>8</v>
      </c>
      <c r="G1408" s="3">
        <v>1355</v>
      </c>
      <c r="H1408" s="5" t="s">
        <v>29</v>
      </c>
      <c r="I1408" s="3" t="s">
        <v>96</v>
      </c>
      <c r="J1408" s="3">
        <f>IFERROR(VLOOKUP(Table1[[#This Row],[FoamType]],$CB$1:$CC$25,2,FALSE),0)</f>
        <v>200</v>
      </c>
      <c r="K1408" s="3">
        <v>96</v>
      </c>
      <c r="L1408" s="3">
        <v>5</v>
      </c>
      <c r="M1408" s="3">
        <v>8</v>
      </c>
      <c r="Q1408" s="15">
        <v>15</v>
      </c>
      <c r="R1408" s="3">
        <v>1050</v>
      </c>
      <c r="S1408" s="3">
        <v>8.1</v>
      </c>
      <c r="T1408" s="3">
        <f t="shared" si="197"/>
        <v>4.0823999999999998</v>
      </c>
      <c r="U1408" s="4">
        <f t="shared" si="198"/>
        <v>4.032</v>
      </c>
      <c r="W1408" s="4">
        <v>15</v>
      </c>
      <c r="X1408" s="4">
        <f>IFERROR(   Table1[[#This Row],[البلوكات /م3]]+Table1[[#This Row],[البواقى
 المنصرفه
/م3]]-Table1[[#This Row],[البواقى
/م3]],0)</f>
        <v>5.3500000000000005</v>
      </c>
      <c r="Y1408" s="21">
        <f t="shared" si="199"/>
        <v>7.32</v>
      </c>
      <c r="Z1408" s="3">
        <v>1</v>
      </c>
      <c r="AA1408" s="12">
        <v>0</v>
      </c>
      <c r="AB1408" s="15">
        <v>15</v>
      </c>
      <c r="AC1408" s="20">
        <v>1.97</v>
      </c>
      <c r="AD1408" s="20">
        <f t="shared" si="194"/>
        <v>1.3180000000000005</v>
      </c>
      <c r="AE1408" s="29">
        <f t="shared" si="195"/>
        <v>0.18005464480874322</v>
      </c>
      <c r="AG1408" s="5">
        <f>IFERROR((Table1[[#This Row],[عدد
البلوكات]]*0.12),"")</f>
        <v>0.12</v>
      </c>
      <c r="AH140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5.25</v>
      </c>
      <c r="AJ1408" s="59">
        <f>IFERROR(Table1[[#This Row],[Plan Hour]]/Table1[[#This Row],[ساعات
العمل
الفعلية]],0)</f>
        <v>0</v>
      </c>
      <c r="AK1408" s="1">
        <f>IFERROR((Table1[[#This Row],[الكمية 
الفعلية
/م3]]-Table1[[#This Row],[الكمية 
المنتجة
/م3
 ]]),"")</f>
        <v>5.0399999999999778E-2</v>
      </c>
      <c r="AU1408" s="18"/>
      <c r="AV1408" s="18"/>
      <c r="AW1408" s="1"/>
      <c r="AX1408" s="1"/>
      <c r="AY1408" s="1"/>
      <c r="AZ1408" s="1"/>
      <c r="BA1408" s="1"/>
      <c r="BB1408" s="1" t="e">
        <f t="shared" si="200"/>
        <v>#DIV/0!</v>
      </c>
      <c r="BC1408" s="1"/>
      <c r="BD1408" s="1" t="e">
        <f t="shared" si="193"/>
        <v>#DIV/0!</v>
      </c>
      <c r="BE1408" s="1"/>
      <c r="BF1408" s="33">
        <f t="shared" ref="BF1408:BF1470" si="201">(BE1408/7.32)</f>
        <v>0</v>
      </c>
      <c r="BG1408" s="11" t="e">
        <f t="shared" si="196"/>
        <v>#DIV/0!</v>
      </c>
      <c r="CB1408"/>
      <c r="CC1408"/>
      <c r="CD1408"/>
      <c r="CE1408" s="83"/>
      <c r="CF1408"/>
      <c r="CG1408"/>
      <c r="CH1408"/>
      <c r="CI1408"/>
      <c r="CJ1408"/>
      <c r="CK1408"/>
      <c r="CL1408"/>
      <c r="CM1408"/>
      <c r="CN1408"/>
      <c r="CO1408"/>
      <c r="CP1408"/>
    </row>
    <row r="1409" spans="1:94" ht="22.5" customHeight="1">
      <c r="A1409" s="22">
        <v>44285</v>
      </c>
      <c r="B1409" s="3" t="str">
        <f>TEXT(Table1[[#This Row],[Date]],"dddd")</f>
        <v>الثلاثاء</v>
      </c>
      <c r="C1409" s="3">
        <f>WEEKNUM(Table1[[#This Row],[Date]],16)</f>
        <v>14</v>
      </c>
      <c r="D1409" s="3" t="str">
        <f>TEXT(Table1[[#This Row],[Date]],"mmmm")</f>
        <v>مارس</v>
      </c>
      <c r="E1409" s="3" t="str">
        <f>TEXT(Table1[[#This Row],[Date]],"yyyy")</f>
        <v>2021</v>
      </c>
      <c r="F1409" s="3" t="s">
        <v>8</v>
      </c>
      <c r="G1409" s="3">
        <v>1518</v>
      </c>
      <c r="H1409" s="5" t="s">
        <v>238</v>
      </c>
      <c r="I1409" s="3" t="s">
        <v>255</v>
      </c>
      <c r="J1409" s="3">
        <f>IFERROR(VLOOKUP(Table1[[#This Row],[FoamType]],$CB$1:$CC$25,2,FALSE),0)</f>
        <v>3.6</v>
      </c>
      <c r="K1409" s="3">
        <v>40</v>
      </c>
      <c r="L1409" s="3">
        <v>40</v>
      </c>
      <c r="M1409" s="3">
        <v>32</v>
      </c>
      <c r="Q1409" s="15">
        <v>15</v>
      </c>
      <c r="R1409" s="3">
        <v>530</v>
      </c>
      <c r="S1409" s="3">
        <v>32</v>
      </c>
      <c r="T1409" s="3">
        <f t="shared" si="197"/>
        <v>27.135999999999999</v>
      </c>
      <c r="U1409" s="4">
        <f t="shared" si="198"/>
        <v>27.135999999999999</v>
      </c>
      <c r="W1409" s="4">
        <v>15</v>
      </c>
      <c r="X1409" s="4">
        <f>IFERROR(   Table1[[#This Row],[البلوكات /م3]]+Table1[[#This Row],[البواقى
 المنصرفه
/م3]]-Table1[[#This Row],[البواقى
/م3]],0)</f>
        <v>29.080000000000002</v>
      </c>
      <c r="Y1409" s="21">
        <f t="shared" si="199"/>
        <v>29.28</v>
      </c>
      <c r="Z1409" s="3">
        <v>4</v>
      </c>
      <c r="AB1409" s="15">
        <v>15</v>
      </c>
      <c r="AC1409" s="20">
        <v>0.2</v>
      </c>
      <c r="AD1409" s="20">
        <f t="shared" si="194"/>
        <v>1.9440000000000026</v>
      </c>
      <c r="AE1409" s="29">
        <f t="shared" si="195"/>
        <v>6.639344262295091E-2</v>
      </c>
      <c r="AG1409" s="5">
        <f>IFERROR((Table1[[#This Row],[عدد
البلوكات]]*0.12),"")</f>
        <v>0.48</v>
      </c>
      <c r="AH140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7.5377777777777775</v>
      </c>
      <c r="AJ1409" s="59">
        <f>IFERROR(Table1[[#This Row],[Plan Hour]]/Table1[[#This Row],[ساعات
العمل
الفعلية]],0)</f>
        <v>0</v>
      </c>
      <c r="AK1409" s="1">
        <f>IFERROR((Table1[[#This Row],[الكمية 
الفعلية
/م3]]-Table1[[#This Row],[الكمية 
المنتجة
/م3
 ]]),"")</f>
        <v>0</v>
      </c>
      <c r="AU1409" s="18"/>
      <c r="AV1409" s="18"/>
      <c r="AW1409" s="1"/>
      <c r="AX1409" s="1"/>
      <c r="AY1409" s="1"/>
      <c r="AZ1409" s="1"/>
      <c r="BA1409" s="1"/>
      <c r="BB1409" s="1" t="e">
        <f t="shared" si="200"/>
        <v>#DIV/0!</v>
      </c>
      <c r="BC1409" s="1"/>
      <c r="BD1409" s="1" t="e">
        <f t="shared" si="193"/>
        <v>#DIV/0!</v>
      </c>
      <c r="BE1409" s="1"/>
      <c r="BF1409" s="33">
        <f t="shared" si="201"/>
        <v>0</v>
      </c>
      <c r="BG1409" s="11" t="e">
        <f t="shared" si="196"/>
        <v>#DIV/0!</v>
      </c>
      <c r="CB1409"/>
      <c r="CC1409"/>
      <c r="CD1409"/>
      <c r="CE1409" s="83"/>
      <c r="CF1409"/>
      <c r="CG1409"/>
      <c r="CH1409"/>
      <c r="CI1409"/>
      <c r="CJ1409"/>
      <c r="CK1409"/>
      <c r="CL1409"/>
      <c r="CM1409"/>
      <c r="CN1409"/>
      <c r="CO1409"/>
      <c r="CP1409"/>
    </row>
    <row r="1410" spans="1:94" ht="22.5" customHeight="1">
      <c r="A1410" s="22">
        <v>44285</v>
      </c>
      <c r="B1410" s="3" t="str">
        <f>TEXT(Table1[[#This Row],[Date]],"dddd")</f>
        <v>الثلاثاء</v>
      </c>
      <c r="C1410" s="3">
        <f>WEEKNUM(Table1[[#This Row],[Date]],16)</f>
        <v>14</v>
      </c>
      <c r="D1410" s="3" t="str">
        <f>TEXT(Table1[[#This Row],[Date]],"mmmm")</f>
        <v>مارس</v>
      </c>
      <c r="E1410" s="3" t="str">
        <f>TEXT(Table1[[#This Row],[Date]],"yyyy")</f>
        <v>2021</v>
      </c>
      <c r="F1410" s="3" t="s">
        <v>8</v>
      </c>
      <c r="G1410" s="3">
        <v>1426</v>
      </c>
      <c r="H1410" s="5" t="s">
        <v>47</v>
      </c>
      <c r="I1410" s="3" t="s">
        <v>92</v>
      </c>
      <c r="J1410" s="3">
        <f>IFERROR(VLOOKUP(Table1[[#This Row],[FoamType]],$CB$1:$CC$25,2,FALSE),0)</f>
        <v>0.6</v>
      </c>
      <c r="K1410" s="3">
        <v>30</v>
      </c>
      <c r="L1410" s="3">
        <v>7</v>
      </c>
      <c r="M1410" s="3">
        <v>7</v>
      </c>
      <c r="Q1410" s="15">
        <v>35</v>
      </c>
      <c r="R1410" s="3">
        <v>735</v>
      </c>
      <c r="S1410" s="3">
        <v>7.1</v>
      </c>
      <c r="T1410" s="3">
        <f t="shared" si="197"/>
        <v>1.095885</v>
      </c>
      <c r="U1410" s="4">
        <f t="shared" si="198"/>
        <v>1.0804499999999999</v>
      </c>
      <c r="X1410" s="4">
        <f>IFERROR(   Table1[[#This Row],[البلوكات /م3]]+Table1[[#This Row],[البواقى
 المنصرفه
/م3]]-Table1[[#This Row],[البواقى
/م3]],0)</f>
        <v>0.5</v>
      </c>
      <c r="Y1410" s="21">
        <f t="shared" si="199"/>
        <v>0</v>
      </c>
      <c r="AA1410" s="12">
        <v>0.5</v>
      </c>
      <c r="AB1410" s="15">
        <v>30</v>
      </c>
      <c r="AC1410" s="20">
        <v>0</v>
      </c>
      <c r="AD1410" s="20">
        <f t="shared" si="194"/>
        <v>-0.58044999999999991</v>
      </c>
      <c r="AE1410" s="29">
        <f t="shared" si="195"/>
        <v>-1.1608999999999998</v>
      </c>
      <c r="AG1410" s="5">
        <f>IFERROR((Table1[[#This Row],[عدد
البلوكات]]*0.12),"")</f>
        <v>0</v>
      </c>
      <c r="AH141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1.8007499999999999</v>
      </c>
      <c r="AJ1410" s="59">
        <f>IFERROR(Table1[[#This Row],[Plan Hour]]/Table1[[#This Row],[ساعات
العمل
الفعلية]],0)</f>
        <v>0</v>
      </c>
      <c r="AK1410" s="1">
        <f>IFERROR((Table1[[#This Row],[الكمية 
الفعلية
/م3]]-Table1[[#This Row],[الكمية 
المنتجة
/م3
 ]]),"")</f>
        <v>1.5435000000000088E-2</v>
      </c>
      <c r="AU1410" s="18"/>
      <c r="AV1410" s="18"/>
      <c r="AW1410" s="1"/>
      <c r="AX1410" s="1"/>
      <c r="AY1410" s="1"/>
      <c r="AZ1410" s="1"/>
      <c r="BA1410" s="1"/>
      <c r="BB1410" s="1" t="e">
        <f t="shared" si="200"/>
        <v>#DIV/0!</v>
      </c>
      <c r="BC1410" s="1"/>
      <c r="BD1410" s="1" t="e">
        <f t="shared" si="193"/>
        <v>#DIV/0!</v>
      </c>
      <c r="BE1410" s="1"/>
      <c r="BF1410" s="33">
        <f t="shared" si="201"/>
        <v>0</v>
      </c>
      <c r="BG1410" s="11" t="e">
        <f t="shared" si="196"/>
        <v>#DIV/0!</v>
      </c>
      <c r="CB1410"/>
      <c r="CC1410"/>
      <c r="CD1410"/>
      <c r="CE1410" s="83"/>
      <c r="CF1410"/>
      <c r="CG1410"/>
      <c r="CH1410"/>
      <c r="CI1410"/>
      <c r="CJ1410"/>
      <c r="CK1410"/>
      <c r="CL1410"/>
      <c r="CM1410"/>
      <c r="CN1410"/>
      <c r="CO1410"/>
      <c r="CP1410"/>
    </row>
    <row r="1411" spans="1:94" ht="22.5" customHeight="1">
      <c r="A1411" s="22">
        <v>44285</v>
      </c>
      <c r="B1411" s="3" t="str">
        <f>TEXT(Table1[[#This Row],[Date]],"dddd")</f>
        <v>الثلاثاء</v>
      </c>
      <c r="C1411" s="3">
        <f>WEEKNUM(Table1[[#This Row],[Date]],16)</f>
        <v>14</v>
      </c>
      <c r="D1411" s="3" t="str">
        <f>TEXT(Table1[[#This Row],[Date]],"mmmm")</f>
        <v>مارس</v>
      </c>
      <c r="E1411" s="3" t="str">
        <f>TEXT(Table1[[#This Row],[Date]],"yyyy")</f>
        <v>2021</v>
      </c>
      <c r="F1411" s="3" t="s">
        <v>8</v>
      </c>
      <c r="G1411" s="3">
        <v>1398</v>
      </c>
      <c r="H1411" s="5" t="s">
        <v>47</v>
      </c>
      <c r="I1411" s="3" t="s">
        <v>92</v>
      </c>
      <c r="J1411" s="3">
        <f>IFERROR(VLOOKUP(Table1[[#This Row],[FoamType]],$CB$1:$CC$25,2,FALSE),0)</f>
        <v>0.6</v>
      </c>
      <c r="K1411" s="3">
        <v>62.5</v>
      </c>
      <c r="L1411" s="3">
        <v>5</v>
      </c>
      <c r="M1411" s="3">
        <v>3</v>
      </c>
      <c r="Q1411" s="15">
        <v>35</v>
      </c>
      <c r="S1411" s="3">
        <v>3.1</v>
      </c>
      <c r="T1411" s="3">
        <v>0.7</v>
      </c>
      <c r="U1411" s="4">
        <v>0.66</v>
      </c>
      <c r="X1411" s="4">
        <f>IFERROR(   Table1[[#This Row],[البلوكات /م3]]+Table1[[#This Row],[البواقى
 المنصرفه
/م3]]-Table1[[#This Row],[البواقى
/م3]],0)</f>
        <v>8.57</v>
      </c>
      <c r="Y1411" s="21">
        <f t="shared" si="199"/>
        <v>0</v>
      </c>
      <c r="AA1411" s="12">
        <v>8.57</v>
      </c>
      <c r="AB1411" s="15">
        <v>30</v>
      </c>
      <c r="AC1411" s="20">
        <v>0</v>
      </c>
      <c r="AD1411" s="20">
        <f t="shared" si="194"/>
        <v>7.91</v>
      </c>
      <c r="AE1411" s="29">
        <f t="shared" si="195"/>
        <v>0.92298716452742124</v>
      </c>
      <c r="AG1411" s="5">
        <f>IFERROR((Table1[[#This Row],[عدد
البلوكات]]*0.12),"")</f>
        <v>0</v>
      </c>
      <c r="AH141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1.1000000000000001</v>
      </c>
      <c r="AJ1411" s="59">
        <f>IFERROR(Table1[[#This Row],[Plan Hour]]/Table1[[#This Row],[ساعات
العمل
الفعلية]],0)</f>
        <v>0</v>
      </c>
      <c r="AK1411" s="1">
        <f>IFERROR((Table1[[#This Row],[الكمية 
الفعلية
/م3]]-Table1[[#This Row],[الكمية 
المنتجة
/م3
 ]]),"")</f>
        <v>3.9999999999999925E-2</v>
      </c>
      <c r="AU1411" s="18"/>
      <c r="AV1411" s="18"/>
      <c r="AW1411" s="1"/>
      <c r="AX1411" s="1"/>
      <c r="AY1411" s="1"/>
      <c r="AZ1411" s="1"/>
      <c r="BA1411" s="1"/>
      <c r="BB1411" s="1" t="e">
        <f t="shared" si="200"/>
        <v>#DIV/0!</v>
      </c>
      <c r="BC1411" s="1"/>
      <c r="BD1411" s="1" t="e">
        <f t="shared" si="193"/>
        <v>#DIV/0!</v>
      </c>
      <c r="BE1411" s="1"/>
      <c r="BF1411" s="33">
        <f t="shared" si="201"/>
        <v>0</v>
      </c>
      <c r="BG1411" s="11" t="e">
        <f t="shared" si="196"/>
        <v>#DIV/0!</v>
      </c>
      <c r="CB1411"/>
      <c r="CC1411"/>
      <c r="CD1411"/>
      <c r="CE1411" s="83"/>
      <c r="CF1411"/>
      <c r="CG1411"/>
      <c r="CH1411"/>
      <c r="CI1411"/>
      <c r="CJ1411"/>
      <c r="CK1411"/>
      <c r="CL1411"/>
      <c r="CM1411"/>
      <c r="CN1411"/>
      <c r="CO1411"/>
      <c r="CP1411"/>
    </row>
    <row r="1412" spans="1:94" ht="22.5" customHeight="1">
      <c r="A1412" s="22">
        <v>44285</v>
      </c>
      <c r="B1412" s="3" t="str">
        <f>TEXT(Table1[[#This Row],[Date]],"dddd")</f>
        <v>الثلاثاء</v>
      </c>
      <c r="C1412" s="3">
        <f>WEEKNUM(Table1[[#This Row],[Date]],16)</f>
        <v>14</v>
      </c>
      <c r="D1412" s="3" t="str">
        <f>TEXT(Table1[[#This Row],[Date]],"mmmm")</f>
        <v>مارس</v>
      </c>
      <c r="E1412" s="3" t="str">
        <f>TEXT(Table1[[#This Row],[Date]],"yyyy")</f>
        <v>2021</v>
      </c>
      <c r="F1412" s="3" t="s">
        <v>8</v>
      </c>
      <c r="G1412" s="3">
        <v>1398</v>
      </c>
      <c r="H1412" s="5" t="s">
        <v>47</v>
      </c>
      <c r="I1412" s="3" t="s">
        <v>92</v>
      </c>
      <c r="J1412" s="3">
        <f>IFERROR(VLOOKUP(Table1[[#This Row],[FoamType]],$CB$1:$CC$25,2,FALSE),0)</f>
        <v>0.6</v>
      </c>
      <c r="K1412" s="3">
        <v>10</v>
      </c>
      <c r="L1412" s="3">
        <v>8</v>
      </c>
      <c r="M1412" s="3">
        <v>4</v>
      </c>
      <c r="Q1412" s="15">
        <v>35</v>
      </c>
      <c r="S1412" s="3">
        <v>4.0999999999999996</v>
      </c>
      <c r="T1412" s="3">
        <v>3.2</v>
      </c>
      <c r="U1412" s="4">
        <v>3</v>
      </c>
      <c r="X1412" s="4">
        <f>IFERROR(   Table1[[#This Row],[البلوكات /م3]]+Table1[[#This Row],[البواقى
 المنصرفه
/م3]]-Table1[[#This Row],[البواقى
/م3]],0)</f>
        <v>0</v>
      </c>
      <c r="Y1412" s="21">
        <f t="shared" si="199"/>
        <v>0</v>
      </c>
      <c r="AB1412" s="15"/>
      <c r="AD1412" s="20">
        <f t="shared" si="194"/>
        <v>-3</v>
      </c>
      <c r="AE1412" s="29" t="e">
        <f t="shared" si="195"/>
        <v>#DIV/0!</v>
      </c>
      <c r="AG1412" s="5">
        <f>IFERROR((Table1[[#This Row],[عدد
البلوكات]]*0.12),"")</f>
        <v>0</v>
      </c>
      <c r="AH14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412" s="59">
        <f>IFERROR(Table1[[#This Row],[Plan Hour]]/Table1[[#This Row],[ساعات
العمل
الفعلية]],0)</f>
        <v>0</v>
      </c>
      <c r="AK1412" s="1">
        <f>IFERROR((Table1[[#This Row],[الكمية 
الفعلية
/م3]]-Table1[[#This Row],[الكمية 
المنتجة
/م3
 ]]),"")</f>
        <v>0.20000000000000018</v>
      </c>
      <c r="AU1412" s="18"/>
      <c r="AV1412" s="18"/>
      <c r="AW1412" s="1"/>
      <c r="AX1412" s="1"/>
      <c r="AY1412" s="1"/>
      <c r="AZ1412" s="1"/>
      <c r="BA1412" s="1"/>
      <c r="BB1412" s="1" t="e">
        <f t="shared" si="200"/>
        <v>#DIV/0!</v>
      </c>
      <c r="BC1412" s="1"/>
      <c r="BD1412" s="1" t="e">
        <f t="shared" si="193"/>
        <v>#DIV/0!</v>
      </c>
      <c r="BE1412" s="1"/>
      <c r="BF1412" s="33">
        <f t="shared" si="201"/>
        <v>0</v>
      </c>
      <c r="BG1412" s="11" t="e">
        <f t="shared" si="196"/>
        <v>#DIV/0!</v>
      </c>
      <c r="CB1412"/>
      <c r="CC1412"/>
      <c r="CD1412"/>
      <c r="CE1412" s="83"/>
      <c r="CF1412"/>
      <c r="CG1412"/>
      <c r="CH1412"/>
      <c r="CI1412"/>
      <c r="CJ1412"/>
      <c r="CK1412"/>
      <c r="CL1412"/>
      <c r="CM1412"/>
      <c r="CN1412"/>
      <c r="CO1412"/>
      <c r="CP1412"/>
    </row>
    <row r="1413" spans="1:94" ht="22.5" customHeight="1">
      <c r="A1413" s="22">
        <v>44285</v>
      </c>
      <c r="B1413" s="3" t="str">
        <f>TEXT(Table1[[#This Row],[Date]],"dddd")</f>
        <v>الثلاثاء</v>
      </c>
      <c r="C1413" s="3">
        <f>WEEKNUM(Table1[[#This Row],[Date]],16)</f>
        <v>14</v>
      </c>
      <c r="D1413" s="3" t="str">
        <f>TEXT(Table1[[#This Row],[Date]],"mmmm")</f>
        <v>مارس</v>
      </c>
      <c r="E1413" s="3" t="str">
        <f>TEXT(Table1[[#This Row],[Date]],"yyyy")</f>
        <v>2021</v>
      </c>
      <c r="F1413" s="3" t="s">
        <v>8</v>
      </c>
      <c r="G1413" s="3">
        <v>1487</v>
      </c>
      <c r="H1413" s="5" t="s">
        <v>41</v>
      </c>
      <c r="I1413" s="3" t="s">
        <v>92</v>
      </c>
      <c r="J1413" s="3">
        <f>IFERROR(VLOOKUP(Table1[[#This Row],[FoamType]],$CB$1:$CC$25,2,FALSE),0)</f>
        <v>0.6</v>
      </c>
      <c r="K1413" s="3">
        <v>50</v>
      </c>
      <c r="L1413" s="3">
        <v>50</v>
      </c>
      <c r="M1413" s="3">
        <v>20</v>
      </c>
      <c r="Q1413" s="15">
        <v>35</v>
      </c>
      <c r="R1413" s="3">
        <v>1</v>
      </c>
      <c r="S1413" s="3">
        <v>20</v>
      </c>
      <c r="T1413" s="3">
        <f t="shared" si="197"/>
        <v>0.05</v>
      </c>
      <c r="U1413" s="4">
        <f t="shared" si="198"/>
        <v>0.05</v>
      </c>
      <c r="X1413" s="4">
        <f>IFERROR(   Table1[[#This Row],[البلوكات /م3]]+Table1[[#This Row],[البواقى
 المنصرفه
/م3]]-Table1[[#This Row],[البواقى
/م3]],0)</f>
        <v>0</v>
      </c>
      <c r="Y1413" s="21">
        <f t="shared" si="199"/>
        <v>0</v>
      </c>
      <c r="AB1413" s="15"/>
      <c r="AD1413" s="20">
        <f t="shared" si="194"/>
        <v>-0.05</v>
      </c>
      <c r="AE1413" s="29" t="e">
        <f t="shared" si="195"/>
        <v>#DIV/0!</v>
      </c>
      <c r="AG1413" s="5">
        <f>IFERROR((Table1[[#This Row],[عدد
البلوكات]]*0.12),"")</f>
        <v>0</v>
      </c>
      <c r="AH141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8.3333333333333343E-2</v>
      </c>
      <c r="AJ1413" s="59">
        <f>IFERROR(Table1[[#This Row],[Plan Hour]]/Table1[[#This Row],[ساعات
العمل
الفعلية]],0)</f>
        <v>0</v>
      </c>
      <c r="AK1413" s="1">
        <f>IFERROR((Table1[[#This Row],[الكمية 
الفعلية
/م3]]-Table1[[#This Row],[الكمية 
المنتجة
/م3
 ]]),"")</f>
        <v>0</v>
      </c>
      <c r="AU1413" s="18"/>
      <c r="AV1413" s="18"/>
      <c r="AW1413" s="1"/>
      <c r="AX1413" s="1"/>
      <c r="AY1413" s="1"/>
      <c r="AZ1413" s="1"/>
      <c r="BA1413" s="1"/>
      <c r="BB1413" s="1" t="e">
        <f t="shared" si="200"/>
        <v>#DIV/0!</v>
      </c>
      <c r="BC1413" s="1"/>
      <c r="BD1413" s="1" t="e">
        <f t="shared" ref="BD1413:BD1476" si="202">(7.32-(BE1413*BC1413))/BE1413</f>
        <v>#DIV/0!</v>
      </c>
      <c r="BE1413" s="1"/>
      <c r="BF1413" s="33">
        <f t="shared" si="201"/>
        <v>0</v>
      </c>
      <c r="BG1413" s="11" t="e">
        <f t="shared" si="196"/>
        <v>#DIV/0!</v>
      </c>
      <c r="CB1413"/>
      <c r="CC1413"/>
      <c r="CD1413"/>
      <c r="CE1413" s="83"/>
      <c r="CF1413"/>
      <c r="CG1413"/>
      <c r="CH1413"/>
      <c r="CI1413"/>
      <c r="CJ1413"/>
      <c r="CK1413"/>
      <c r="CL1413"/>
      <c r="CM1413"/>
      <c r="CN1413"/>
      <c r="CO1413"/>
      <c r="CP1413"/>
    </row>
    <row r="1414" spans="1:94" ht="22.5" customHeight="1">
      <c r="A1414" s="22">
        <v>44285</v>
      </c>
      <c r="B1414" s="3" t="str">
        <f>TEXT(Table1[[#This Row],[Date]],"dddd")</f>
        <v>الثلاثاء</v>
      </c>
      <c r="C1414" s="3">
        <f>WEEKNUM(Table1[[#This Row],[Date]],16)</f>
        <v>14</v>
      </c>
      <c r="D1414" s="3" t="str">
        <f>TEXT(Table1[[#This Row],[Date]],"mmmm")</f>
        <v>مارس</v>
      </c>
      <c r="E1414" s="3" t="str">
        <f>TEXT(Table1[[#This Row],[Date]],"yyyy")</f>
        <v>2021</v>
      </c>
      <c r="F1414" s="3" t="s">
        <v>8</v>
      </c>
      <c r="G1414" s="3">
        <v>1487</v>
      </c>
      <c r="H1414" s="5" t="s">
        <v>41</v>
      </c>
      <c r="I1414" s="3" t="s">
        <v>92</v>
      </c>
      <c r="J1414" s="3">
        <f>IFERROR(VLOOKUP(Table1[[#This Row],[FoamType]],$CB$1:$CC$25,2,FALSE),0)</f>
        <v>0.6</v>
      </c>
      <c r="K1414" s="3">
        <v>50</v>
      </c>
      <c r="L1414" s="3">
        <v>50</v>
      </c>
      <c r="M1414" s="3">
        <v>20</v>
      </c>
      <c r="Q1414" s="15">
        <v>30</v>
      </c>
      <c r="R1414" s="3">
        <v>1</v>
      </c>
      <c r="S1414" s="3">
        <v>20</v>
      </c>
      <c r="T1414" s="3">
        <f t="shared" si="197"/>
        <v>0.05</v>
      </c>
      <c r="U1414" s="4">
        <f t="shared" si="198"/>
        <v>0.05</v>
      </c>
      <c r="X1414" s="4">
        <f>IFERROR(   Table1[[#This Row],[البلوكات /م3]]+Table1[[#This Row],[البواقى
 المنصرفه
/م3]]-Table1[[#This Row],[البواقى
/م3]],0)</f>
        <v>0</v>
      </c>
      <c r="Y1414" s="21">
        <f t="shared" si="199"/>
        <v>0</v>
      </c>
      <c r="AB1414" s="15"/>
      <c r="AD1414" s="20">
        <f t="shared" si="194"/>
        <v>-0.05</v>
      </c>
      <c r="AE1414" s="29" t="e">
        <f t="shared" si="195"/>
        <v>#DIV/0!</v>
      </c>
      <c r="AG1414" s="5">
        <f>IFERROR((Table1[[#This Row],[عدد
البلوكات]]*0.12),"")</f>
        <v>0</v>
      </c>
      <c r="AH141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8.3333333333333343E-2</v>
      </c>
      <c r="AJ1414" s="59">
        <f>IFERROR(Table1[[#This Row],[Plan Hour]]/Table1[[#This Row],[ساعات
العمل
الفعلية]],0)</f>
        <v>0</v>
      </c>
      <c r="AK1414" s="1">
        <f>IFERROR((Table1[[#This Row],[الكمية 
الفعلية
/م3]]-Table1[[#This Row],[الكمية 
المنتجة
/م3
 ]]),"")</f>
        <v>0</v>
      </c>
      <c r="AU1414" s="18"/>
      <c r="AV1414" s="18"/>
      <c r="AW1414" s="1"/>
      <c r="AX1414" s="1"/>
      <c r="AY1414" s="1"/>
      <c r="AZ1414" s="1"/>
      <c r="BA1414" s="1"/>
      <c r="BB1414" s="1" t="e">
        <f t="shared" si="200"/>
        <v>#DIV/0!</v>
      </c>
      <c r="BC1414" s="1"/>
      <c r="BD1414" s="1" t="e">
        <f t="shared" si="202"/>
        <v>#DIV/0!</v>
      </c>
      <c r="BE1414" s="1"/>
      <c r="BF1414" s="33">
        <f t="shared" si="201"/>
        <v>0</v>
      </c>
      <c r="BG1414" s="11" t="e">
        <f t="shared" si="196"/>
        <v>#DIV/0!</v>
      </c>
      <c r="CB1414"/>
      <c r="CC1414"/>
      <c r="CD1414"/>
      <c r="CE1414" s="83"/>
      <c r="CF1414"/>
      <c r="CG1414"/>
      <c r="CH1414"/>
      <c r="CI1414"/>
      <c r="CJ1414"/>
      <c r="CK1414"/>
      <c r="CL1414"/>
      <c r="CM1414"/>
      <c r="CN1414"/>
      <c r="CO1414"/>
      <c r="CP1414"/>
    </row>
    <row r="1415" spans="1:94" ht="22.5" customHeight="1">
      <c r="A1415" s="22">
        <v>44285</v>
      </c>
      <c r="B1415" s="3" t="str">
        <f>TEXT(Table1[[#This Row],[Date]],"dddd")</f>
        <v>الثلاثاء</v>
      </c>
      <c r="C1415" s="3">
        <f>WEEKNUM(Table1[[#This Row],[Date]],16)</f>
        <v>14</v>
      </c>
      <c r="D1415" s="3" t="str">
        <f>TEXT(Table1[[#This Row],[Date]],"mmmm")</f>
        <v>مارس</v>
      </c>
      <c r="E1415" s="3" t="str">
        <f>TEXT(Table1[[#This Row],[Date]],"yyyy")</f>
        <v>2021</v>
      </c>
      <c r="F1415" s="3" t="s">
        <v>8</v>
      </c>
      <c r="G1415" s="3">
        <v>1426</v>
      </c>
      <c r="H1415" s="5" t="s">
        <v>47</v>
      </c>
      <c r="I1415" s="3" t="s">
        <v>92</v>
      </c>
      <c r="J1415" s="3">
        <f>IFERROR(VLOOKUP(Table1[[#This Row],[FoamType]],$CB$1:$CC$25,2,FALSE),0)</f>
        <v>0.6</v>
      </c>
      <c r="K1415" s="3">
        <v>60</v>
      </c>
      <c r="L1415" s="3">
        <v>7</v>
      </c>
      <c r="M1415" s="3">
        <v>7</v>
      </c>
      <c r="Q1415" s="15">
        <v>35</v>
      </c>
      <c r="R1415" s="3">
        <v>1176</v>
      </c>
      <c r="S1415" s="3">
        <v>7.1</v>
      </c>
      <c r="T1415" s="3">
        <f t="shared" si="197"/>
        <v>3.5068320000000002</v>
      </c>
      <c r="U1415" s="4">
        <f t="shared" si="198"/>
        <v>3.4574400000000001</v>
      </c>
      <c r="X1415" s="4">
        <f>IFERROR(   Table1[[#This Row],[البلوكات /م3]]+Table1[[#This Row],[البواقى
 المنصرفه
/م3]]-Table1[[#This Row],[البواقى
/م3]],0)</f>
        <v>0</v>
      </c>
      <c r="Y1415" s="21">
        <f t="shared" si="199"/>
        <v>0</v>
      </c>
      <c r="AB1415" s="15"/>
      <c r="AD1415" s="20">
        <f t="shared" si="194"/>
        <v>-3.4574400000000001</v>
      </c>
      <c r="AE1415" s="29" t="e">
        <f t="shared" si="195"/>
        <v>#DIV/0!</v>
      </c>
      <c r="AG1415" s="5">
        <f>IFERROR((Table1[[#This Row],[عدد
البلوكات]]*0.12),"")</f>
        <v>0</v>
      </c>
      <c r="AH141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5.7624000000000004</v>
      </c>
      <c r="AJ1415" s="59">
        <f>IFERROR(Table1[[#This Row],[Plan Hour]]/Table1[[#This Row],[ساعات
العمل
الفعلية]],0)</f>
        <v>0</v>
      </c>
      <c r="AK1415" s="1">
        <f>IFERROR((Table1[[#This Row],[الكمية 
الفعلية
/م3]]-Table1[[#This Row],[الكمية 
المنتجة
/م3
 ]]),"")</f>
        <v>4.9392000000000102E-2</v>
      </c>
      <c r="AU1415" s="18"/>
      <c r="AV1415" s="18"/>
      <c r="AW1415" s="1"/>
      <c r="AX1415" s="1"/>
      <c r="AY1415" s="1"/>
      <c r="AZ1415" s="1"/>
      <c r="BA1415" s="1"/>
      <c r="BB1415" s="1" t="e">
        <f t="shared" si="200"/>
        <v>#DIV/0!</v>
      </c>
      <c r="BC1415" s="1"/>
      <c r="BD1415" s="1" t="e">
        <f t="shared" si="202"/>
        <v>#DIV/0!</v>
      </c>
      <c r="BE1415" s="1"/>
      <c r="BF1415" s="33">
        <f t="shared" si="201"/>
        <v>0</v>
      </c>
      <c r="BG1415" s="11" t="e">
        <f t="shared" si="196"/>
        <v>#DIV/0!</v>
      </c>
      <c r="CB1415"/>
      <c r="CC1415"/>
      <c r="CD1415"/>
      <c r="CE1415" s="83"/>
      <c r="CF1415"/>
      <c r="CG1415"/>
      <c r="CH1415"/>
      <c r="CI1415"/>
      <c r="CJ1415"/>
      <c r="CK1415"/>
      <c r="CL1415"/>
      <c r="CM1415"/>
      <c r="CN1415"/>
      <c r="CO1415"/>
      <c r="CP1415"/>
    </row>
    <row r="1416" spans="1:94" ht="22.5" customHeight="1">
      <c r="A1416" s="22">
        <v>44285</v>
      </c>
      <c r="B1416" s="3" t="str">
        <f>TEXT(Table1[[#This Row],[Date]],"dddd")</f>
        <v>الثلاثاء</v>
      </c>
      <c r="C1416" s="3">
        <f>WEEKNUM(Table1[[#This Row],[Date]],16)</f>
        <v>14</v>
      </c>
      <c r="D1416" s="3" t="str">
        <f>TEXT(Table1[[#This Row],[Date]],"mmmm")</f>
        <v>مارس</v>
      </c>
      <c r="E1416" s="3" t="str">
        <f>TEXT(Table1[[#This Row],[Date]],"yyyy")</f>
        <v>2021</v>
      </c>
      <c r="F1416" s="3" t="s">
        <v>8</v>
      </c>
      <c r="G1416" s="3">
        <v>1537</v>
      </c>
      <c r="I1416" s="3" t="s">
        <v>92</v>
      </c>
      <c r="J1416" s="3">
        <f>IFERROR(VLOOKUP(Table1[[#This Row],[FoamType]],$CB$1:$CC$25,2,FALSE),0)</f>
        <v>0.6</v>
      </c>
      <c r="K1416" s="3">
        <v>40</v>
      </c>
      <c r="L1416" s="3">
        <v>20</v>
      </c>
      <c r="M1416" s="3">
        <v>24</v>
      </c>
      <c r="Q1416" s="15">
        <v>30</v>
      </c>
      <c r="R1416" s="3">
        <v>86</v>
      </c>
      <c r="S1416" s="3">
        <v>24</v>
      </c>
      <c r="T1416" s="3">
        <f t="shared" si="197"/>
        <v>1.6512</v>
      </c>
      <c r="U1416" s="4">
        <f t="shared" si="198"/>
        <v>1.6512</v>
      </c>
      <c r="X1416" s="4">
        <f>IFERROR(   Table1[[#This Row],[البلوكات /م3]]+Table1[[#This Row],[البواقى
 المنصرفه
/م3]]-Table1[[#This Row],[البواقى
/م3]],0)</f>
        <v>3.88</v>
      </c>
      <c r="Y1416" s="21">
        <f t="shared" si="199"/>
        <v>0</v>
      </c>
      <c r="AA1416" s="12">
        <v>3.88</v>
      </c>
      <c r="AB1416" s="15">
        <v>30</v>
      </c>
      <c r="AD1416" s="20">
        <f t="shared" si="194"/>
        <v>2.2287999999999997</v>
      </c>
      <c r="AE1416" s="29">
        <f t="shared" si="195"/>
        <v>0.57443298969072154</v>
      </c>
      <c r="AG1416" s="5">
        <f>IFERROR((Table1[[#This Row],[عدد
البلوكات]]*0.12),"")</f>
        <v>0</v>
      </c>
      <c r="AH141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2.7520000000000002</v>
      </c>
      <c r="AJ1416" s="59">
        <f>IFERROR(Table1[[#This Row],[Plan Hour]]/Table1[[#This Row],[ساعات
العمل
الفعلية]],0)</f>
        <v>0</v>
      </c>
      <c r="AK1416" s="1">
        <f>IFERROR((Table1[[#This Row],[الكمية 
الفعلية
/م3]]-Table1[[#This Row],[الكمية 
المنتجة
/م3
 ]]),"")</f>
        <v>0</v>
      </c>
      <c r="AU1416" s="18"/>
      <c r="AV1416" s="18"/>
      <c r="AW1416" s="1"/>
      <c r="AX1416" s="1"/>
      <c r="AY1416" s="1"/>
      <c r="AZ1416" s="1"/>
      <c r="BA1416" s="1"/>
      <c r="BB1416" s="1" t="e">
        <f t="shared" si="200"/>
        <v>#DIV/0!</v>
      </c>
      <c r="BC1416" s="1"/>
      <c r="BD1416" s="1" t="e">
        <f t="shared" si="202"/>
        <v>#DIV/0!</v>
      </c>
      <c r="BE1416" s="1"/>
      <c r="BF1416" s="33">
        <f t="shared" si="201"/>
        <v>0</v>
      </c>
      <c r="BG1416" s="11" t="e">
        <f t="shared" si="196"/>
        <v>#DIV/0!</v>
      </c>
      <c r="CB1416"/>
      <c r="CC1416"/>
      <c r="CD1416"/>
      <c r="CE1416" s="83"/>
      <c r="CF1416"/>
      <c r="CG1416"/>
      <c r="CH1416"/>
      <c r="CI1416"/>
      <c r="CJ1416"/>
      <c r="CK1416"/>
      <c r="CL1416"/>
      <c r="CM1416"/>
      <c r="CN1416"/>
      <c r="CO1416"/>
      <c r="CP1416"/>
    </row>
    <row r="1417" spans="1:94" ht="22.5" customHeight="1">
      <c r="A1417" s="22">
        <v>44285</v>
      </c>
      <c r="B1417" s="3" t="str">
        <f>TEXT(Table1[[#This Row],[Date]],"dddd")</f>
        <v>الثلاثاء</v>
      </c>
      <c r="C1417" s="3">
        <f>WEEKNUM(Table1[[#This Row],[Date]],16)</f>
        <v>14</v>
      </c>
      <c r="D1417" s="3" t="str">
        <f>TEXT(Table1[[#This Row],[Date]],"mmmm")</f>
        <v>مارس</v>
      </c>
      <c r="E1417" s="3" t="str">
        <f>TEXT(Table1[[#This Row],[Date]],"yyyy")</f>
        <v>2021</v>
      </c>
      <c r="F1417" s="3" t="s">
        <v>8</v>
      </c>
      <c r="G1417" s="3">
        <v>1323</v>
      </c>
      <c r="H1417" s="5" t="s">
        <v>25</v>
      </c>
      <c r="I1417" s="3" t="s">
        <v>107</v>
      </c>
      <c r="J1417" s="3">
        <f>IFERROR(VLOOKUP(Table1[[#This Row],[FoamType]],$CB$1:$CC$25,2,FALSE),0)</f>
        <v>50</v>
      </c>
      <c r="K1417" s="3">
        <v>20</v>
      </c>
      <c r="L1417" s="3">
        <v>20</v>
      </c>
      <c r="M1417" s="3">
        <v>4</v>
      </c>
      <c r="Q1417" s="15">
        <v>20</v>
      </c>
      <c r="R1417" s="3">
        <v>600</v>
      </c>
      <c r="S1417" s="3">
        <v>4.0999999999999996</v>
      </c>
      <c r="T1417" s="3">
        <f t="shared" si="197"/>
        <v>0.98399999999999987</v>
      </c>
      <c r="U1417" s="4">
        <f t="shared" si="198"/>
        <v>0.96</v>
      </c>
      <c r="X1417" s="4">
        <f>IFERROR(   Table1[[#This Row],[البلوكات /م3]]+Table1[[#This Row],[البواقى
 المنصرفه
/م3]]-Table1[[#This Row],[البواقى
/م3]],0)</f>
        <v>1.2</v>
      </c>
      <c r="Y1417" s="21">
        <f t="shared" si="199"/>
        <v>0</v>
      </c>
      <c r="AA1417" s="12">
        <v>1.2</v>
      </c>
      <c r="AB1417" s="15">
        <v>20</v>
      </c>
      <c r="AC1417" s="20">
        <v>0</v>
      </c>
      <c r="AD1417" s="20">
        <f t="shared" si="194"/>
        <v>0.24</v>
      </c>
      <c r="AE1417" s="29">
        <f t="shared" si="195"/>
        <v>0.2</v>
      </c>
      <c r="AG1417" s="5">
        <f>IFERROR((Table1[[#This Row],[عدد
البلوكات]]*0.12),"")</f>
        <v>0</v>
      </c>
      <c r="AH14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</v>
      </c>
      <c r="AJ1417" s="59">
        <f>IFERROR(Table1[[#This Row],[Plan Hour]]/Table1[[#This Row],[ساعات
العمل
الفعلية]],0)</f>
        <v>0</v>
      </c>
      <c r="AK1417" s="1">
        <f>IFERROR((Table1[[#This Row],[الكمية 
الفعلية
/م3]]-Table1[[#This Row],[الكمية 
المنتجة
/م3
 ]]),"")</f>
        <v>2.399999999999991E-2</v>
      </c>
      <c r="AU1417" s="18"/>
      <c r="AV1417" s="18"/>
      <c r="AW1417" s="1"/>
      <c r="AX1417" s="1"/>
      <c r="AY1417" s="1"/>
      <c r="AZ1417" s="1"/>
      <c r="BA1417" s="1"/>
      <c r="BB1417" s="1" t="e">
        <f t="shared" si="200"/>
        <v>#DIV/0!</v>
      </c>
      <c r="BC1417" s="1"/>
      <c r="BD1417" s="1" t="e">
        <f t="shared" si="202"/>
        <v>#DIV/0!</v>
      </c>
      <c r="BE1417" s="1"/>
      <c r="BF1417" s="33">
        <f t="shared" si="201"/>
        <v>0</v>
      </c>
      <c r="BG1417" s="11" t="e">
        <f t="shared" si="196"/>
        <v>#DIV/0!</v>
      </c>
      <c r="CB1417"/>
      <c r="CC1417"/>
      <c r="CD1417"/>
      <c r="CE1417" s="83"/>
      <c r="CF1417"/>
      <c r="CG1417"/>
      <c r="CH1417"/>
      <c r="CI1417"/>
      <c r="CJ1417"/>
      <c r="CK1417"/>
      <c r="CL1417"/>
      <c r="CM1417"/>
      <c r="CN1417"/>
      <c r="CO1417"/>
      <c r="CP1417"/>
    </row>
    <row r="1418" spans="1:94" ht="22.5" customHeight="1">
      <c r="A1418" s="22">
        <v>44285</v>
      </c>
      <c r="B1418" s="9" t="str">
        <f>TEXT(Table1[[#This Row],[Date]],"dddd")</f>
        <v>الثلاثاء</v>
      </c>
      <c r="C1418" s="9">
        <f>WEEKNUM(Table1[[#This Row],[Date]],16)</f>
        <v>14</v>
      </c>
      <c r="D1418" s="9" t="str">
        <f>TEXT(Table1[[#This Row],[Date]],"mmmm")</f>
        <v>مارس</v>
      </c>
      <c r="E1418" s="9" t="str">
        <f>TEXT(Table1[[#This Row],[Date]],"yyyy")</f>
        <v>2021</v>
      </c>
      <c r="F1418" s="9" t="s">
        <v>9</v>
      </c>
      <c r="G1418" s="9">
        <v>1498</v>
      </c>
      <c r="H1418" s="9" t="s">
        <v>310</v>
      </c>
      <c r="I1418" s="9" t="s">
        <v>255</v>
      </c>
      <c r="J1418" s="9">
        <f>IFERROR(VLOOKUP(Table1[[#This Row],[FoamType]],$CB$1:$CC$25,2,FALSE),0)</f>
        <v>3.6</v>
      </c>
      <c r="K1418" s="9">
        <v>200</v>
      </c>
      <c r="L1418" s="9">
        <v>100</v>
      </c>
      <c r="M1418" s="9">
        <v>5</v>
      </c>
      <c r="N1418" s="9"/>
      <c r="O1418" s="9"/>
      <c r="P1418" s="9"/>
      <c r="Q1418" s="9">
        <v>20</v>
      </c>
      <c r="R1418" s="9"/>
      <c r="S1418" s="9">
        <v>5.0999999999999996</v>
      </c>
      <c r="T1418" s="9">
        <v>21</v>
      </c>
      <c r="U1418" s="9">
        <v>20</v>
      </c>
      <c r="V1418" s="9"/>
      <c r="W1418" s="9">
        <v>20</v>
      </c>
      <c r="X1418" s="9">
        <f>IFERROR(   Table1[[#This Row],[البلوكات /م3]]+Table1[[#This Row],[البواقى
 المنصرفه
/م3]]-Table1[[#This Row],[البواقى
/م3]],0)</f>
        <v>21.400000000000002</v>
      </c>
      <c r="Y1418" s="9">
        <f t="shared" si="199"/>
        <v>21.96</v>
      </c>
      <c r="Z1418" s="9">
        <v>3</v>
      </c>
      <c r="AA1418" s="9">
        <v>2.44</v>
      </c>
      <c r="AB1418" s="9">
        <v>20</v>
      </c>
      <c r="AC1418" s="9">
        <v>3</v>
      </c>
      <c r="AD1418" s="9">
        <f t="shared" si="194"/>
        <v>1.4000000000000021</v>
      </c>
      <c r="AE1418" s="9">
        <f t="shared" si="195"/>
        <v>5.7377049180327953E-2</v>
      </c>
      <c r="AF1418" s="9"/>
      <c r="AG1418" s="9">
        <f>IFERROR((Table1[[#This Row],[عدد
البلوكات]]*0.12),"")</f>
        <v>0.36</v>
      </c>
      <c r="AH1418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5.5555555555555554</v>
      </c>
      <c r="AI1418" s="9">
        <v>92</v>
      </c>
      <c r="AJ1418" s="9">
        <f>IFERROR(Table1[[#This Row],[Plan Hour]]/Table1[[#This Row],[ساعات
العمل
الفعلية]],0)</f>
        <v>6.0386473429951688E-2</v>
      </c>
      <c r="AK1418" s="9">
        <f>IFERROR((Table1[[#This Row],[الكمية 
الفعلية
/م3]]-Table1[[#This Row],[الكمية 
المنتجة
/م3
 ]]),"")</f>
        <v>1</v>
      </c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 t="e">
        <f t="shared" si="200"/>
        <v>#DIV/0!</v>
      </c>
      <c r="BC1418" s="9"/>
      <c r="BD1418" s="9" t="e">
        <f t="shared" si="202"/>
        <v>#DIV/0!</v>
      </c>
      <c r="BE1418" s="9"/>
      <c r="BF1418" s="9">
        <f t="shared" si="201"/>
        <v>0</v>
      </c>
      <c r="BG1418" s="9" t="e">
        <f t="shared" si="196"/>
        <v>#DIV/0!</v>
      </c>
      <c r="CB1418"/>
      <c r="CC1418"/>
      <c r="CD1418"/>
      <c r="CE1418" s="83"/>
      <c r="CF1418"/>
      <c r="CG1418"/>
      <c r="CH1418"/>
      <c r="CI1418"/>
      <c r="CJ1418"/>
      <c r="CK1418"/>
      <c r="CL1418"/>
      <c r="CM1418"/>
      <c r="CN1418"/>
      <c r="CO1418"/>
      <c r="CP1418"/>
    </row>
    <row r="1419" spans="1:94" ht="22.5" customHeight="1">
      <c r="A1419" s="22">
        <v>44285</v>
      </c>
      <c r="B1419" s="3" t="str">
        <f>TEXT(Table1[[#This Row],[Date]],"dddd")</f>
        <v>الثلاثاء</v>
      </c>
      <c r="C1419" s="3">
        <f>WEEKNUM(Table1[[#This Row],[Date]],16)</f>
        <v>14</v>
      </c>
      <c r="D1419" s="3" t="str">
        <f>TEXT(Table1[[#This Row],[Date]],"mmmm")</f>
        <v>مارس</v>
      </c>
      <c r="E1419" s="3" t="str">
        <f>TEXT(Table1[[#This Row],[Date]],"yyyy")</f>
        <v>2021</v>
      </c>
      <c r="F1419" s="3" t="s">
        <v>9</v>
      </c>
      <c r="G1419" s="3">
        <v>1522</v>
      </c>
      <c r="H1419" s="5" t="s">
        <v>58</v>
      </c>
      <c r="I1419" s="3" t="s">
        <v>255</v>
      </c>
      <c r="J1419" s="3">
        <f>IFERROR(VLOOKUP(Table1[[#This Row],[FoamType]],$CB$1:$CC$25,2,FALSE),0)</f>
        <v>3.6</v>
      </c>
      <c r="K1419" s="3">
        <v>300</v>
      </c>
      <c r="L1419" s="3">
        <v>100</v>
      </c>
      <c r="M1419" s="3">
        <v>10</v>
      </c>
      <c r="Q1419" s="15">
        <v>35</v>
      </c>
      <c r="R1419" s="3">
        <v>59</v>
      </c>
      <c r="S1419" s="3">
        <v>10</v>
      </c>
      <c r="T1419" s="3">
        <f t="shared" si="197"/>
        <v>17.7</v>
      </c>
      <c r="U1419" s="4">
        <f t="shared" si="198"/>
        <v>17.7</v>
      </c>
      <c r="W1419" s="4">
        <v>35</v>
      </c>
      <c r="X1419" s="4">
        <f>IFERROR(   Table1[[#This Row],[البلوكات /م3]]+Table1[[#This Row],[البواقى
 المنصرفه
/م3]]-Table1[[#This Row],[البواقى
/م3]],0)</f>
        <v>31.8</v>
      </c>
      <c r="Y1419" s="21">
        <f t="shared" si="199"/>
        <v>14.64</v>
      </c>
      <c r="Z1419" s="3">
        <v>2</v>
      </c>
      <c r="AA1419" s="12">
        <v>19.14</v>
      </c>
      <c r="AB1419" s="15">
        <v>30</v>
      </c>
      <c r="AC1419" s="20">
        <v>1.98</v>
      </c>
      <c r="AD1419" s="20">
        <f t="shared" si="194"/>
        <v>14.100000000000001</v>
      </c>
      <c r="AE1419" s="29">
        <f t="shared" si="195"/>
        <v>0.41740674955595031</v>
      </c>
      <c r="AG1419" s="5">
        <f>IFERROR((Table1[[#This Row],[عدد
البلوكات]]*0.12),"")</f>
        <v>0.24</v>
      </c>
      <c r="AH141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4.9166666666666661</v>
      </c>
      <c r="AJ1419" s="59">
        <f>IFERROR(Table1[[#This Row],[Plan Hour]]/Table1[[#This Row],[ساعات
العمل
الفعلية]],0)</f>
        <v>0</v>
      </c>
      <c r="AK1419" s="1">
        <f>IFERROR((Table1[[#This Row],[الكمية 
الفعلية
/م3]]-Table1[[#This Row],[الكمية 
المنتجة
/م3
 ]]),"")</f>
        <v>0</v>
      </c>
      <c r="AU1419" s="18"/>
      <c r="AV1419" s="18"/>
      <c r="AW1419" s="1"/>
      <c r="AX1419" s="1"/>
      <c r="AY1419" s="1"/>
      <c r="AZ1419" s="1"/>
      <c r="BA1419" s="1"/>
      <c r="BB1419" s="1" t="e">
        <f t="shared" si="200"/>
        <v>#DIV/0!</v>
      </c>
      <c r="BC1419" s="1"/>
      <c r="BD1419" s="1" t="e">
        <f t="shared" si="202"/>
        <v>#DIV/0!</v>
      </c>
      <c r="BE1419" s="1"/>
      <c r="BF1419" s="33">
        <f t="shared" si="201"/>
        <v>0</v>
      </c>
      <c r="BG1419" s="11" t="e">
        <f t="shared" si="196"/>
        <v>#DIV/0!</v>
      </c>
      <c r="CB1419"/>
      <c r="CC1419"/>
      <c r="CD1419"/>
      <c r="CE1419" s="83"/>
      <c r="CF1419"/>
      <c r="CG1419"/>
      <c r="CH1419"/>
      <c r="CI1419"/>
      <c r="CJ1419"/>
      <c r="CK1419"/>
      <c r="CL1419"/>
      <c r="CM1419"/>
      <c r="CN1419"/>
      <c r="CO1419"/>
      <c r="CP1419"/>
    </row>
    <row r="1420" spans="1:94" ht="22.5" customHeight="1">
      <c r="A1420" s="22">
        <v>44285</v>
      </c>
      <c r="B1420" s="3" t="str">
        <f>TEXT(Table1[[#This Row],[Date]],"dddd")</f>
        <v>الثلاثاء</v>
      </c>
      <c r="C1420" s="3">
        <f>WEEKNUM(Table1[[#This Row],[Date]],16)</f>
        <v>14</v>
      </c>
      <c r="D1420" s="3" t="str">
        <f>TEXT(Table1[[#This Row],[Date]],"mmmm")</f>
        <v>مارس</v>
      </c>
      <c r="E1420" s="3" t="str">
        <f>TEXT(Table1[[#This Row],[Date]],"yyyy")</f>
        <v>2021</v>
      </c>
      <c r="F1420" s="3" t="s">
        <v>9</v>
      </c>
      <c r="G1420" s="3">
        <v>1355</v>
      </c>
      <c r="H1420" s="5" t="s">
        <v>29</v>
      </c>
      <c r="I1420" s="3" t="s">
        <v>96</v>
      </c>
      <c r="J1420" s="3">
        <f>IFERROR(VLOOKUP(Table1[[#This Row],[FoamType]],$CB$1:$CC$25,2,FALSE),0)</f>
        <v>200</v>
      </c>
      <c r="K1420" s="3">
        <v>96</v>
      </c>
      <c r="L1420" s="3">
        <v>8</v>
      </c>
      <c r="M1420" s="3">
        <v>8</v>
      </c>
      <c r="Q1420" s="15">
        <v>15</v>
      </c>
      <c r="R1420" s="3">
        <v>150</v>
      </c>
      <c r="S1420" s="3">
        <v>8.1</v>
      </c>
      <c r="T1420" s="3">
        <f t="shared" si="197"/>
        <v>0.93311999999999995</v>
      </c>
      <c r="U1420" s="4">
        <f t="shared" si="198"/>
        <v>0.92159999999999997</v>
      </c>
      <c r="X1420" s="4">
        <f>IFERROR(   Table1[[#This Row],[البلوكات /م3]]+Table1[[#This Row],[البواقى
 المنصرفه
/م3]]-Table1[[#This Row],[البواقى
/م3]],0)</f>
        <v>0.37999999999999989</v>
      </c>
      <c r="Y1420" s="21">
        <f t="shared" si="199"/>
        <v>0</v>
      </c>
      <c r="AA1420" s="12">
        <v>1.97</v>
      </c>
      <c r="AB1420" s="15">
        <v>15</v>
      </c>
      <c r="AC1420" s="20">
        <v>1.59</v>
      </c>
      <c r="AD1420" s="20">
        <f t="shared" si="194"/>
        <v>-0.54160000000000008</v>
      </c>
      <c r="AE1420" s="29">
        <f t="shared" si="195"/>
        <v>-0.27492385786802037</v>
      </c>
      <c r="AG1420" s="5">
        <f>IFERROR((Table1[[#This Row],[عدد
البلوكات]]*0.12),"")</f>
        <v>0</v>
      </c>
      <c r="AH142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0.75</v>
      </c>
      <c r="AJ1420" s="59">
        <f>IFERROR(Table1[[#This Row],[Plan Hour]]/Table1[[#This Row],[ساعات
العمل
الفعلية]],0)</f>
        <v>0</v>
      </c>
      <c r="AK1420" s="1">
        <f>IFERROR((Table1[[#This Row],[الكمية 
الفعلية
/م3]]-Table1[[#This Row],[الكمية 
المنتجة
/م3
 ]]),"")</f>
        <v>1.1519999999999975E-2</v>
      </c>
      <c r="AU1420" s="18"/>
      <c r="AV1420" s="18"/>
      <c r="AW1420" s="1"/>
      <c r="AX1420" s="1"/>
      <c r="AY1420" s="1"/>
      <c r="AZ1420" s="1"/>
      <c r="BA1420" s="1"/>
      <c r="BB1420" s="1" t="e">
        <f t="shared" si="200"/>
        <v>#DIV/0!</v>
      </c>
      <c r="BC1420" s="1"/>
      <c r="BD1420" s="1" t="e">
        <f t="shared" si="202"/>
        <v>#DIV/0!</v>
      </c>
      <c r="BE1420" s="1"/>
      <c r="BF1420" s="33">
        <f t="shared" si="201"/>
        <v>0</v>
      </c>
      <c r="BG1420" s="11" t="e">
        <f t="shared" si="196"/>
        <v>#DIV/0!</v>
      </c>
      <c r="CB1420"/>
      <c r="CC1420"/>
      <c r="CD1420"/>
      <c r="CE1420" s="83"/>
      <c r="CF1420"/>
      <c r="CG1420"/>
      <c r="CH1420"/>
      <c r="CI1420"/>
      <c r="CJ1420"/>
      <c r="CK1420"/>
      <c r="CL1420"/>
      <c r="CM1420"/>
      <c r="CN1420"/>
      <c r="CO1420"/>
      <c r="CP1420"/>
    </row>
    <row r="1421" spans="1:94" ht="22.5" customHeight="1">
      <c r="A1421" s="22">
        <v>44285</v>
      </c>
      <c r="B1421" s="3" t="str">
        <f>TEXT(Table1[[#This Row],[Date]],"dddd")</f>
        <v>الثلاثاء</v>
      </c>
      <c r="C1421" s="3">
        <f>WEEKNUM(Table1[[#This Row],[Date]],16)</f>
        <v>14</v>
      </c>
      <c r="D1421" s="3" t="str">
        <f>TEXT(Table1[[#This Row],[Date]],"mmmm")</f>
        <v>مارس</v>
      </c>
      <c r="E1421" s="3" t="str">
        <f>TEXT(Table1[[#This Row],[Date]],"yyyy")</f>
        <v>2021</v>
      </c>
      <c r="F1421" s="3" t="s">
        <v>9</v>
      </c>
      <c r="G1421" s="3">
        <v>1518</v>
      </c>
      <c r="H1421" s="5" t="s">
        <v>238</v>
      </c>
      <c r="I1421" s="3" t="s">
        <v>255</v>
      </c>
      <c r="J1421" s="3">
        <f>IFERROR(VLOOKUP(Table1[[#This Row],[FoamType]],$CB$1:$CC$25,2,FALSE),0)</f>
        <v>3.6</v>
      </c>
      <c r="K1421" s="3">
        <v>40</v>
      </c>
      <c r="L1421" s="3">
        <v>40</v>
      </c>
      <c r="M1421" s="3">
        <v>32</v>
      </c>
      <c r="Q1421" s="15">
        <v>15</v>
      </c>
      <c r="R1421" s="3">
        <v>90</v>
      </c>
      <c r="S1421" s="3">
        <v>32</v>
      </c>
      <c r="T1421" s="3">
        <f t="shared" si="197"/>
        <v>4.6079999999999997</v>
      </c>
      <c r="U1421" s="4">
        <f t="shared" si="198"/>
        <v>4.6079999999999997</v>
      </c>
      <c r="W1421" s="4">
        <v>15</v>
      </c>
      <c r="X1421" s="4">
        <f>IFERROR(   Table1[[#This Row],[البلوكات /م3]]+Table1[[#This Row],[البواقى
 المنصرفه
/م3]]-Table1[[#This Row],[البواقى
/م3]],0)</f>
        <v>4.9400000000000004</v>
      </c>
      <c r="Y1421" s="21">
        <f t="shared" si="199"/>
        <v>7.32</v>
      </c>
      <c r="Z1421" s="3">
        <v>1</v>
      </c>
      <c r="AA1421" s="12">
        <v>0</v>
      </c>
      <c r="AB1421" s="15">
        <v>15</v>
      </c>
      <c r="AC1421" s="20">
        <v>2.38</v>
      </c>
      <c r="AD1421" s="20">
        <f t="shared" si="194"/>
        <v>0.33200000000000074</v>
      </c>
      <c r="AE1421" s="29">
        <f t="shared" si="195"/>
        <v>4.5355191256830699E-2</v>
      </c>
      <c r="AG1421" s="5">
        <f>IFERROR((Table1[[#This Row],[عدد
البلوكات]]*0.12),"")</f>
        <v>0.12</v>
      </c>
      <c r="AH142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1.2799999999999998</v>
      </c>
      <c r="AJ1421" s="59">
        <f>IFERROR(Table1[[#This Row],[Plan Hour]]/Table1[[#This Row],[ساعات
العمل
الفعلية]],0)</f>
        <v>0</v>
      </c>
      <c r="AK1421" s="1">
        <f>IFERROR((Table1[[#This Row],[الكمية 
الفعلية
/م3]]-Table1[[#This Row],[الكمية 
المنتجة
/م3
 ]]),"")</f>
        <v>0</v>
      </c>
      <c r="AU1421" s="18"/>
      <c r="AV1421" s="18"/>
      <c r="AW1421" s="1"/>
      <c r="AX1421" s="1"/>
      <c r="AY1421" s="1"/>
      <c r="AZ1421" s="1"/>
      <c r="BA1421" s="1"/>
      <c r="BB1421" s="1" t="e">
        <f t="shared" si="200"/>
        <v>#DIV/0!</v>
      </c>
      <c r="BC1421" s="1"/>
      <c r="BD1421" s="1" t="e">
        <f t="shared" si="202"/>
        <v>#DIV/0!</v>
      </c>
      <c r="BE1421" s="1"/>
      <c r="BF1421" s="33">
        <f t="shared" si="201"/>
        <v>0</v>
      </c>
      <c r="BG1421" s="11" t="e">
        <f t="shared" si="196"/>
        <v>#DIV/0!</v>
      </c>
      <c r="CB1421"/>
      <c r="CC1421"/>
      <c r="CD1421"/>
      <c r="CE1421" s="83"/>
      <c r="CF1421"/>
      <c r="CG1421"/>
      <c r="CH1421"/>
      <c r="CI1421"/>
      <c r="CJ1421"/>
      <c r="CK1421"/>
      <c r="CL1421"/>
      <c r="CM1421"/>
      <c r="CN1421"/>
      <c r="CO1421"/>
      <c r="CP1421"/>
    </row>
    <row r="1422" spans="1:94" ht="22.5" customHeight="1">
      <c r="A1422" s="22">
        <v>44285</v>
      </c>
      <c r="B1422" s="3" t="str">
        <f>TEXT(Table1[[#This Row],[Date]],"dddd")</f>
        <v>الثلاثاء</v>
      </c>
      <c r="C1422" s="3">
        <f>WEEKNUM(Table1[[#This Row],[Date]],16)</f>
        <v>14</v>
      </c>
      <c r="D1422" s="3" t="str">
        <f>TEXT(Table1[[#This Row],[Date]],"mmmm")</f>
        <v>مارس</v>
      </c>
      <c r="E1422" s="3" t="str">
        <f>TEXT(Table1[[#This Row],[Date]],"yyyy")</f>
        <v>2021</v>
      </c>
      <c r="F1422" s="3" t="s">
        <v>9</v>
      </c>
      <c r="G1422" s="3">
        <v>1426</v>
      </c>
      <c r="H1422" s="5" t="s">
        <v>47</v>
      </c>
      <c r="I1422" s="3" t="s">
        <v>92</v>
      </c>
      <c r="J1422" s="3">
        <f>IFERROR(VLOOKUP(Table1[[#This Row],[FoamType]],$CB$1:$CC$25,2,FALSE),0)</f>
        <v>0.6</v>
      </c>
      <c r="K1422" s="3">
        <v>60</v>
      </c>
      <c r="L1422" s="3">
        <v>7</v>
      </c>
      <c r="M1422" s="3">
        <v>7</v>
      </c>
      <c r="Q1422" s="15">
        <v>35</v>
      </c>
      <c r="R1422" s="3">
        <v>1666</v>
      </c>
      <c r="S1422" s="3">
        <v>7.1</v>
      </c>
      <c r="T1422" s="3">
        <f t="shared" si="197"/>
        <v>4.9680119999999999</v>
      </c>
      <c r="U1422" s="4">
        <f t="shared" si="198"/>
        <v>4.8980399999999999</v>
      </c>
      <c r="X1422" s="4">
        <f>IFERROR(   Table1[[#This Row],[البلوكات /م3]]+Table1[[#This Row],[البواقى
 المنصرفه
/م3]]-Table1[[#This Row],[البواقى
/م3]],0)</f>
        <v>0</v>
      </c>
      <c r="Y1422" s="21">
        <f t="shared" si="199"/>
        <v>0</v>
      </c>
      <c r="AB1422" s="15"/>
      <c r="AD1422" s="20">
        <f t="shared" si="194"/>
        <v>-4.8980399999999999</v>
      </c>
      <c r="AE1422" s="29" t="e">
        <f t="shared" si="195"/>
        <v>#DIV/0!</v>
      </c>
      <c r="AG1422" s="5">
        <f>IFERROR((Table1[[#This Row],[عدد
البلوكات]]*0.12),"")</f>
        <v>0</v>
      </c>
      <c r="AH142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8.1634000000000011</v>
      </c>
      <c r="AJ1422" s="59">
        <f>IFERROR(Table1[[#This Row],[Plan Hour]]/Table1[[#This Row],[ساعات
العمل
الفعلية]],0)</f>
        <v>0</v>
      </c>
      <c r="AK1422" s="1">
        <f>IFERROR((Table1[[#This Row],[الكمية 
الفعلية
/م3]]-Table1[[#This Row],[الكمية 
المنتجة
/م3
 ]]),"")</f>
        <v>6.9971999999999923E-2</v>
      </c>
      <c r="AU1422" s="18"/>
      <c r="AV1422" s="18"/>
      <c r="AW1422" s="1"/>
      <c r="AX1422" s="1"/>
      <c r="AY1422" s="1"/>
      <c r="AZ1422" s="1"/>
      <c r="BA1422" s="1"/>
      <c r="BB1422" s="1" t="e">
        <f t="shared" si="200"/>
        <v>#DIV/0!</v>
      </c>
      <c r="BC1422" s="1"/>
      <c r="BD1422" s="1" t="e">
        <f t="shared" si="202"/>
        <v>#DIV/0!</v>
      </c>
      <c r="BE1422" s="1"/>
      <c r="BF1422" s="33">
        <f t="shared" si="201"/>
        <v>0</v>
      </c>
      <c r="BG1422" s="11" t="e">
        <f t="shared" si="196"/>
        <v>#DIV/0!</v>
      </c>
      <c r="CB1422"/>
      <c r="CC1422"/>
      <c r="CD1422"/>
      <c r="CE1422" s="83"/>
      <c r="CF1422"/>
      <c r="CG1422"/>
      <c r="CH1422"/>
      <c r="CI1422"/>
      <c r="CJ1422"/>
      <c r="CK1422"/>
      <c r="CL1422"/>
      <c r="CM1422"/>
      <c r="CN1422"/>
      <c r="CO1422"/>
      <c r="CP1422"/>
    </row>
    <row r="1423" spans="1:94" ht="22.5" customHeight="1">
      <c r="A1423" s="22">
        <v>44285</v>
      </c>
      <c r="B1423" s="3" t="str">
        <f>TEXT(Table1[[#This Row],[Date]],"dddd")</f>
        <v>الثلاثاء</v>
      </c>
      <c r="C1423" s="3">
        <f>WEEKNUM(Table1[[#This Row],[Date]],16)</f>
        <v>14</v>
      </c>
      <c r="D1423" s="3" t="str">
        <f>TEXT(Table1[[#This Row],[Date]],"mmmm")</f>
        <v>مارس</v>
      </c>
      <c r="E1423" s="3" t="str">
        <f>TEXT(Table1[[#This Row],[Date]],"yyyy")</f>
        <v>2021</v>
      </c>
      <c r="F1423" s="3" t="s">
        <v>9</v>
      </c>
      <c r="G1423" s="3">
        <v>1398</v>
      </c>
      <c r="H1423" s="5" t="s">
        <v>47</v>
      </c>
      <c r="I1423" s="3" t="s">
        <v>92</v>
      </c>
      <c r="J1423" s="3">
        <f>IFERROR(VLOOKUP(Table1[[#This Row],[FoamType]],$CB$1:$CC$25,2,FALSE),0)</f>
        <v>0.6</v>
      </c>
      <c r="K1423" s="3">
        <v>10</v>
      </c>
      <c r="L1423" s="3">
        <v>8</v>
      </c>
      <c r="M1423" s="3">
        <v>4</v>
      </c>
      <c r="Q1423" s="15">
        <v>35</v>
      </c>
      <c r="S1423" s="3">
        <v>4.0999999999999996</v>
      </c>
      <c r="T1423" s="3">
        <v>0.8</v>
      </c>
      <c r="U1423" s="4">
        <v>0.75</v>
      </c>
      <c r="X1423" s="4">
        <f>IFERROR(   Table1[[#This Row],[البلوكات /م3]]+Table1[[#This Row],[البواقى
 المنصرفه
/م3]]-Table1[[#This Row],[البواقى
/م3]],0)</f>
        <v>0</v>
      </c>
      <c r="Y1423" s="21">
        <f t="shared" si="199"/>
        <v>0</v>
      </c>
      <c r="AB1423" s="15"/>
      <c r="AD1423" s="20">
        <f t="shared" si="194"/>
        <v>-0.75</v>
      </c>
      <c r="AE1423" s="29" t="e">
        <f t="shared" si="195"/>
        <v>#DIV/0!</v>
      </c>
      <c r="AG1423" s="5">
        <f>IFERROR((Table1[[#This Row],[عدد
البلوكات]]*0.12),"")</f>
        <v>0</v>
      </c>
      <c r="AH142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1.25</v>
      </c>
      <c r="AJ1423" s="59">
        <f>IFERROR(Table1[[#This Row],[Plan Hour]]/Table1[[#This Row],[ساعات
العمل
الفعلية]],0)</f>
        <v>0</v>
      </c>
      <c r="AK1423" s="1">
        <f>IFERROR((Table1[[#This Row],[الكمية 
الفعلية
/م3]]-Table1[[#This Row],[الكمية 
المنتجة
/م3
 ]]),"")</f>
        <v>5.0000000000000044E-2</v>
      </c>
      <c r="AU1423" s="18"/>
      <c r="AV1423" s="18"/>
      <c r="AW1423" s="1"/>
      <c r="AX1423" s="1"/>
      <c r="AY1423" s="1"/>
      <c r="AZ1423" s="1"/>
      <c r="BA1423" s="1"/>
      <c r="BB1423" s="1" t="e">
        <f t="shared" si="200"/>
        <v>#DIV/0!</v>
      </c>
      <c r="BC1423" s="1"/>
      <c r="BD1423" s="1" t="e">
        <f t="shared" si="202"/>
        <v>#DIV/0!</v>
      </c>
      <c r="BE1423" s="1"/>
      <c r="BF1423" s="33">
        <f t="shared" si="201"/>
        <v>0</v>
      </c>
      <c r="BG1423" s="11" t="e">
        <f t="shared" si="196"/>
        <v>#DIV/0!</v>
      </c>
      <c r="CB1423"/>
      <c r="CC1423"/>
      <c r="CD1423"/>
      <c r="CE1423" s="83"/>
      <c r="CF1423"/>
      <c r="CG1423"/>
      <c r="CH1423"/>
      <c r="CI1423"/>
      <c r="CJ1423"/>
      <c r="CK1423"/>
      <c r="CL1423"/>
      <c r="CM1423"/>
      <c r="CN1423"/>
      <c r="CO1423"/>
      <c r="CP1423"/>
    </row>
    <row r="1424" spans="1:94" ht="22.5" customHeight="1">
      <c r="A1424" s="22">
        <v>44285</v>
      </c>
      <c r="B1424" s="3" t="str">
        <f>TEXT(Table1[[#This Row],[Date]],"dddd")</f>
        <v>الثلاثاء</v>
      </c>
      <c r="C1424" s="3">
        <f>WEEKNUM(Table1[[#This Row],[Date]],16)</f>
        <v>14</v>
      </c>
      <c r="D1424" s="3" t="str">
        <f>TEXT(Table1[[#This Row],[Date]],"mmmm")</f>
        <v>مارس</v>
      </c>
      <c r="E1424" s="3" t="str">
        <f>TEXT(Table1[[#This Row],[Date]],"yyyy")</f>
        <v>2021</v>
      </c>
      <c r="F1424" s="3" t="s">
        <v>9</v>
      </c>
      <c r="G1424" s="3">
        <v>1524</v>
      </c>
      <c r="H1424" s="5" t="s">
        <v>207</v>
      </c>
      <c r="I1424" s="3" t="s">
        <v>92</v>
      </c>
      <c r="J1424" s="3">
        <f>IFERROR(VLOOKUP(Table1[[#This Row],[FoamType]],$CB$1:$CC$25,2,FALSE),0)</f>
        <v>0.6</v>
      </c>
      <c r="K1424" s="3">
        <v>49</v>
      </c>
      <c r="L1424" s="3">
        <v>5</v>
      </c>
      <c r="M1424" s="3">
        <v>5</v>
      </c>
      <c r="Q1424" s="15">
        <v>12</v>
      </c>
      <c r="R1424" s="3">
        <v>200</v>
      </c>
      <c r="S1424" s="3">
        <v>5.0999999999999996</v>
      </c>
      <c r="T1424" s="3">
        <f t="shared" si="197"/>
        <v>0.24989999999999998</v>
      </c>
      <c r="U1424" s="4">
        <f t="shared" si="198"/>
        <v>0.245</v>
      </c>
      <c r="X1424" s="4">
        <f>IFERROR(   Table1[[#This Row],[البلوكات /م3]]+Table1[[#This Row],[البواقى
 المنصرفه
/م3]]-Table1[[#This Row],[البواقى
/م3]],0)</f>
        <v>0.54</v>
      </c>
      <c r="Y1424" s="21">
        <f t="shared" si="199"/>
        <v>0</v>
      </c>
      <c r="AA1424" s="12">
        <v>0.54</v>
      </c>
      <c r="AB1424" s="15">
        <v>15</v>
      </c>
      <c r="AD1424" s="20">
        <f t="shared" si="194"/>
        <v>0.29500000000000004</v>
      </c>
      <c r="AE1424" s="29">
        <f t="shared" si="195"/>
        <v>0.54629629629629628</v>
      </c>
      <c r="AG1424" s="5">
        <f>IFERROR((Table1[[#This Row],[عدد
البلوكات]]*0.12),"")</f>
        <v>0</v>
      </c>
      <c r="AH142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0.40833333333333333</v>
      </c>
      <c r="AJ1424" s="59">
        <f>IFERROR(Table1[[#This Row],[Plan Hour]]/Table1[[#This Row],[ساعات
العمل
الفعلية]],0)</f>
        <v>0</v>
      </c>
      <c r="AK1424" s="1">
        <f>IFERROR((Table1[[#This Row],[الكمية 
الفعلية
/م3]]-Table1[[#This Row],[الكمية 
المنتجة
/م3
 ]]),"")</f>
        <v>4.8999999999999877E-3</v>
      </c>
      <c r="AU1424" s="18"/>
      <c r="AV1424" s="18"/>
      <c r="AW1424" s="1"/>
      <c r="AX1424" s="1"/>
      <c r="AY1424" s="1"/>
      <c r="AZ1424" s="1"/>
      <c r="BA1424" s="1"/>
      <c r="BB1424" s="1" t="e">
        <f t="shared" si="200"/>
        <v>#DIV/0!</v>
      </c>
      <c r="BC1424" s="1"/>
      <c r="BD1424" s="1" t="e">
        <f t="shared" si="202"/>
        <v>#DIV/0!</v>
      </c>
      <c r="BE1424" s="1"/>
      <c r="BF1424" s="33">
        <f t="shared" si="201"/>
        <v>0</v>
      </c>
      <c r="BG1424" s="11" t="e">
        <f t="shared" si="196"/>
        <v>#DIV/0!</v>
      </c>
      <c r="CB1424"/>
      <c r="CC1424"/>
      <c r="CD1424"/>
      <c r="CE1424" s="83"/>
      <c r="CF1424"/>
      <c r="CG1424"/>
      <c r="CH1424"/>
      <c r="CI1424"/>
      <c r="CJ1424"/>
      <c r="CK1424"/>
      <c r="CL1424"/>
      <c r="CM1424"/>
      <c r="CN1424"/>
      <c r="CO1424"/>
      <c r="CP1424"/>
    </row>
    <row r="1425" spans="1:94" ht="22.5" customHeight="1">
      <c r="A1425" s="22">
        <v>44285</v>
      </c>
      <c r="B1425" s="3" t="str">
        <f>TEXT(Table1[[#This Row],[Date]],"dddd")</f>
        <v>الثلاثاء</v>
      </c>
      <c r="C1425" s="3">
        <f>WEEKNUM(Table1[[#This Row],[Date]],16)</f>
        <v>14</v>
      </c>
      <c r="D1425" s="3" t="str">
        <f>TEXT(Table1[[#This Row],[Date]],"mmmm")</f>
        <v>مارس</v>
      </c>
      <c r="E1425" s="3" t="str">
        <f>TEXT(Table1[[#This Row],[Date]],"yyyy")</f>
        <v>2021</v>
      </c>
      <c r="F1425" s="3" t="s">
        <v>9</v>
      </c>
      <c r="G1425" s="3">
        <v>1426</v>
      </c>
      <c r="H1425" s="5" t="s">
        <v>47</v>
      </c>
      <c r="I1425" s="3" t="s">
        <v>92</v>
      </c>
      <c r="J1425" s="3">
        <f>IFERROR(VLOOKUP(Table1[[#This Row],[FoamType]],$CB$1:$CC$25,2,FALSE),0)</f>
        <v>0.6</v>
      </c>
      <c r="K1425" s="3">
        <v>30</v>
      </c>
      <c r="L1425" s="3">
        <v>7</v>
      </c>
      <c r="M1425" s="3">
        <v>7</v>
      </c>
      <c r="Q1425" s="15">
        <v>35</v>
      </c>
      <c r="R1425" s="3">
        <v>735</v>
      </c>
      <c r="S1425" s="3">
        <v>7.1</v>
      </c>
      <c r="T1425" s="3">
        <f t="shared" si="197"/>
        <v>1.095885</v>
      </c>
      <c r="U1425" s="4">
        <f t="shared" si="198"/>
        <v>1.0804499999999999</v>
      </c>
      <c r="X1425" s="4">
        <f>IFERROR(   Table1[[#This Row],[البلوكات /م3]]+Table1[[#This Row],[البواقى
 المنصرفه
/م3]]-Table1[[#This Row],[البواقى
/م3]],0)</f>
        <v>0</v>
      </c>
      <c r="Y1425" s="21">
        <f t="shared" si="199"/>
        <v>0</v>
      </c>
      <c r="AB1425" s="15"/>
      <c r="AD1425" s="20">
        <f t="shared" si="194"/>
        <v>-1.0804499999999999</v>
      </c>
      <c r="AE1425" s="29" t="e">
        <f t="shared" si="195"/>
        <v>#DIV/0!</v>
      </c>
      <c r="AG1425" s="5">
        <f>IFERROR((Table1[[#This Row],[عدد
البلوكات]]*0.12),"")</f>
        <v>0</v>
      </c>
      <c r="AH142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1.8007499999999999</v>
      </c>
      <c r="AJ1425" s="59">
        <f>IFERROR(Table1[[#This Row],[Plan Hour]]/Table1[[#This Row],[ساعات
العمل
الفعلية]],0)</f>
        <v>0</v>
      </c>
      <c r="AK1425" s="1">
        <f>IFERROR((Table1[[#This Row],[الكمية 
الفعلية
/م3]]-Table1[[#This Row],[الكمية 
المنتجة
/م3
 ]]),"")</f>
        <v>1.5435000000000088E-2</v>
      </c>
      <c r="AU1425" s="18"/>
      <c r="AV1425" s="18"/>
      <c r="AW1425" s="1"/>
      <c r="AX1425" s="1"/>
      <c r="AY1425" s="1"/>
      <c r="AZ1425" s="1"/>
      <c r="BA1425" s="1"/>
      <c r="BB1425" s="1" t="e">
        <f t="shared" si="200"/>
        <v>#DIV/0!</v>
      </c>
      <c r="BC1425" s="1"/>
      <c r="BD1425" s="1" t="e">
        <f t="shared" si="202"/>
        <v>#DIV/0!</v>
      </c>
      <c r="BE1425" s="1"/>
      <c r="BF1425" s="33">
        <f t="shared" si="201"/>
        <v>0</v>
      </c>
      <c r="BG1425" s="11" t="e">
        <f t="shared" si="196"/>
        <v>#DIV/0!</v>
      </c>
      <c r="CB1425"/>
      <c r="CC1425"/>
      <c r="CD1425"/>
      <c r="CE1425" s="83"/>
      <c r="CF1425"/>
      <c r="CG1425"/>
      <c r="CH1425"/>
      <c r="CI1425"/>
      <c r="CJ1425"/>
      <c r="CK1425"/>
      <c r="CL1425"/>
      <c r="CM1425"/>
      <c r="CN1425"/>
      <c r="CO1425"/>
      <c r="CP1425"/>
    </row>
    <row r="1426" spans="1:94" ht="22.5" customHeight="1">
      <c r="A1426" s="22">
        <v>44285</v>
      </c>
      <c r="B1426" s="3" t="str">
        <f>TEXT(Table1[[#This Row],[Date]],"dddd")</f>
        <v>الثلاثاء</v>
      </c>
      <c r="C1426" s="3">
        <f>WEEKNUM(Table1[[#This Row],[Date]],16)</f>
        <v>14</v>
      </c>
      <c r="D1426" s="3" t="str">
        <f>TEXT(Table1[[#This Row],[Date]],"mmmm")</f>
        <v>مارس</v>
      </c>
      <c r="E1426" s="3" t="str">
        <f>TEXT(Table1[[#This Row],[Date]],"yyyy")</f>
        <v>2021</v>
      </c>
      <c r="F1426" s="3" t="s">
        <v>9</v>
      </c>
      <c r="G1426" s="3">
        <v>1323</v>
      </c>
      <c r="H1426" s="5" t="s">
        <v>25</v>
      </c>
      <c r="I1426" s="3" t="s">
        <v>108</v>
      </c>
      <c r="J1426" s="3">
        <f>IFERROR(VLOOKUP(Table1[[#This Row],[FoamType]],$CB$1:$CC$25,2,FALSE),0)</f>
        <v>25</v>
      </c>
      <c r="K1426" s="3">
        <v>20</v>
      </c>
      <c r="L1426" s="3">
        <v>20</v>
      </c>
      <c r="M1426" s="3">
        <v>4</v>
      </c>
      <c r="Q1426" s="15">
        <v>20</v>
      </c>
      <c r="R1426" s="3">
        <v>580</v>
      </c>
      <c r="S1426" s="3">
        <v>4.0999999999999996</v>
      </c>
      <c r="T1426" s="3">
        <f t="shared" si="197"/>
        <v>0.95119999999999993</v>
      </c>
      <c r="U1426" s="4">
        <f t="shared" si="198"/>
        <v>0.92800000000000005</v>
      </c>
      <c r="X1426" s="4">
        <f>IFERROR(   Table1[[#This Row],[البلوكات /م3]]+Table1[[#This Row],[البواقى
 المنصرفه
/م3]]-Table1[[#This Row],[البواقى
/م3]],0)</f>
        <v>0.8</v>
      </c>
      <c r="Y1426" s="21">
        <f t="shared" si="199"/>
        <v>0</v>
      </c>
      <c r="AA1426" s="12">
        <v>0.8</v>
      </c>
      <c r="AB1426" s="15">
        <v>20</v>
      </c>
      <c r="AD1426" s="20">
        <f t="shared" si="194"/>
        <v>-0.128</v>
      </c>
      <c r="AE1426" s="29">
        <f t="shared" si="195"/>
        <v>-0.16</v>
      </c>
      <c r="AG1426" s="5">
        <f>IFERROR((Table1[[#This Row],[عدد
البلوكات]]*0.12),"")</f>
        <v>0</v>
      </c>
      <c r="AH142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23.2</v>
      </c>
      <c r="AJ1426" s="59">
        <f>IFERROR(Table1[[#This Row],[Plan Hour]]/Table1[[#This Row],[ساعات
العمل
الفعلية]],0)</f>
        <v>0</v>
      </c>
      <c r="AK1426" s="1">
        <f>IFERROR((Table1[[#This Row],[الكمية 
الفعلية
/م3]]-Table1[[#This Row],[الكمية 
المنتجة
/م3
 ]]),"")</f>
        <v>2.3199999999999887E-2</v>
      </c>
      <c r="AU1426" s="18"/>
      <c r="AV1426" s="18"/>
      <c r="AW1426" s="1"/>
      <c r="AX1426" s="1"/>
      <c r="AY1426" s="1"/>
      <c r="AZ1426" s="1"/>
      <c r="BA1426" s="1"/>
      <c r="BB1426" s="1" t="e">
        <f t="shared" si="200"/>
        <v>#DIV/0!</v>
      </c>
      <c r="BC1426" s="1"/>
      <c r="BD1426" s="1" t="e">
        <f t="shared" si="202"/>
        <v>#DIV/0!</v>
      </c>
      <c r="BE1426" s="1"/>
      <c r="BF1426" s="33">
        <f t="shared" si="201"/>
        <v>0</v>
      </c>
      <c r="BG1426" s="11" t="e">
        <f t="shared" si="196"/>
        <v>#DIV/0!</v>
      </c>
      <c r="CB1426"/>
      <c r="CC1426"/>
      <c r="CD1426"/>
      <c r="CE1426" s="83"/>
      <c r="CF1426"/>
      <c r="CG1426"/>
      <c r="CH1426"/>
      <c r="CI1426"/>
      <c r="CJ1426"/>
      <c r="CK1426"/>
      <c r="CL1426"/>
      <c r="CM1426"/>
      <c r="CN1426"/>
      <c r="CO1426"/>
      <c r="CP1426"/>
    </row>
    <row r="1427" spans="1:94" ht="22.5" customHeight="1">
      <c r="A1427" s="22">
        <v>44285</v>
      </c>
      <c r="B1427" s="3" t="str">
        <f>TEXT(Table1[[#This Row],[Date]],"dddd")</f>
        <v>الثلاثاء</v>
      </c>
      <c r="C1427" s="3">
        <f>WEEKNUM(Table1[[#This Row],[Date]],16)</f>
        <v>14</v>
      </c>
      <c r="D1427" s="3" t="str">
        <f>TEXT(Table1[[#This Row],[Date]],"mmmm")</f>
        <v>مارس</v>
      </c>
      <c r="E1427" s="3" t="str">
        <f>TEXT(Table1[[#This Row],[Date]],"yyyy")</f>
        <v>2021</v>
      </c>
      <c r="F1427" s="3" t="s">
        <v>9</v>
      </c>
      <c r="G1427" s="3">
        <v>1432</v>
      </c>
      <c r="H1427" s="5" t="s">
        <v>61</v>
      </c>
      <c r="I1427" s="3" t="s">
        <v>201</v>
      </c>
      <c r="J1427" s="3">
        <f>IFERROR(VLOOKUP(Table1[[#This Row],[FoamType]],$CB$1:$CC$25,2,FALSE),0)</f>
        <v>1.25</v>
      </c>
      <c r="K1427" s="3">
        <v>243</v>
      </c>
      <c r="L1427" s="3">
        <v>110</v>
      </c>
      <c r="M1427" s="3">
        <v>29</v>
      </c>
      <c r="Q1427" s="15">
        <v>30</v>
      </c>
      <c r="R1427" s="3">
        <v>15</v>
      </c>
      <c r="S1427" s="3">
        <v>29</v>
      </c>
      <c r="T1427" s="3">
        <f t="shared" si="197"/>
        <v>11.627549999999999</v>
      </c>
      <c r="U1427" s="4">
        <f t="shared" si="198"/>
        <v>11.627549999999999</v>
      </c>
      <c r="W1427" s="4">
        <v>30</v>
      </c>
      <c r="X1427" s="4">
        <f>IFERROR(   Table1[[#This Row],[البلوكات /م3]]+Table1[[#This Row],[البواقى
 المنصرفه
/م3]]-Table1[[#This Row],[البواقى
/م3]],0)</f>
        <v>25.059999999999995</v>
      </c>
      <c r="Y1427" s="21">
        <v>66</v>
      </c>
      <c r="Z1427" s="3">
        <v>10</v>
      </c>
      <c r="AA1427" s="12">
        <v>7.19</v>
      </c>
      <c r="AB1427" s="15">
        <v>30</v>
      </c>
      <c r="AC1427" s="20">
        <v>48.13</v>
      </c>
      <c r="AD1427" s="20">
        <f t="shared" si="194"/>
        <v>13.432449999999996</v>
      </c>
      <c r="AE1427" s="29">
        <f t="shared" si="195"/>
        <v>0.18352848749829206</v>
      </c>
      <c r="AG1427" s="5">
        <f>IFERROR((Table1[[#This Row],[عدد
البلوكات]]*0.12),"")</f>
        <v>1.2</v>
      </c>
      <c r="AH142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</v>
      </c>
      <c r="AJ1427" s="59">
        <f>IFERROR(Table1[[#This Row],[Plan Hour]]/Table1[[#This Row],[ساعات
العمل
الفعلية]],0)</f>
        <v>0</v>
      </c>
      <c r="AK1427" s="1">
        <f>IFERROR((Table1[[#This Row],[الكمية 
الفعلية
/م3]]-Table1[[#This Row],[الكمية 
المنتجة
/م3
 ]]),"")</f>
        <v>0</v>
      </c>
      <c r="AU1427" s="18"/>
      <c r="AV1427" s="18"/>
      <c r="AW1427" s="1"/>
      <c r="AX1427" s="1"/>
      <c r="AY1427" s="1"/>
      <c r="AZ1427" s="1"/>
      <c r="BA1427" s="1"/>
      <c r="BB1427" s="1" t="e">
        <f t="shared" si="200"/>
        <v>#DIV/0!</v>
      </c>
      <c r="BC1427" s="1"/>
      <c r="BD1427" s="1" t="e">
        <f t="shared" si="202"/>
        <v>#DIV/0!</v>
      </c>
      <c r="BE1427" s="1"/>
      <c r="BF1427" s="33">
        <f t="shared" si="201"/>
        <v>0</v>
      </c>
      <c r="BG1427" s="11" t="e">
        <f t="shared" si="196"/>
        <v>#DIV/0!</v>
      </c>
      <c r="CB1427"/>
      <c r="CC1427"/>
      <c r="CD1427"/>
      <c r="CE1427" s="83"/>
      <c r="CF1427"/>
      <c r="CG1427"/>
      <c r="CH1427"/>
      <c r="CI1427"/>
      <c r="CJ1427"/>
      <c r="CK1427"/>
      <c r="CL1427"/>
      <c r="CM1427"/>
      <c r="CN1427"/>
      <c r="CO1427"/>
      <c r="CP1427"/>
    </row>
    <row r="1428" spans="1:94" ht="22.5" customHeight="1">
      <c r="A1428" s="22">
        <v>44285</v>
      </c>
      <c r="B1428" s="3" t="str">
        <f>TEXT(Table1[[#This Row],[Date]],"dddd")</f>
        <v>الثلاثاء</v>
      </c>
      <c r="C1428" s="3">
        <f>WEEKNUM(Table1[[#This Row],[Date]],16)</f>
        <v>14</v>
      </c>
      <c r="D1428" s="3" t="str">
        <f>TEXT(Table1[[#This Row],[Date]],"mmmm")</f>
        <v>مارس</v>
      </c>
      <c r="E1428" s="3" t="str">
        <f>TEXT(Table1[[#This Row],[Date]],"yyyy")</f>
        <v>2021</v>
      </c>
      <c r="F1428" s="3" t="s">
        <v>9</v>
      </c>
      <c r="G1428" s="3">
        <v>1432</v>
      </c>
      <c r="H1428" s="5" t="s">
        <v>61</v>
      </c>
      <c r="I1428" s="3" t="s">
        <v>201</v>
      </c>
      <c r="J1428" s="3">
        <f>IFERROR(VLOOKUP(Table1[[#This Row],[FoamType]],$CB$1:$CC$25,2,FALSE),0)</f>
        <v>1.25</v>
      </c>
      <c r="K1428" s="3">
        <v>240</v>
      </c>
      <c r="L1428" s="3">
        <v>110</v>
      </c>
      <c r="M1428" s="3">
        <v>29</v>
      </c>
      <c r="Q1428" s="15">
        <v>30</v>
      </c>
      <c r="R1428" s="3">
        <v>15</v>
      </c>
      <c r="S1428" s="3">
        <v>29</v>
      </c>
      <c r="T1428" s="3">
        <f t="shared" si="197"/>
        <v>11.484</v>
      </c>
      <c r="U1428" s="4">
        <f t="shared" si="198"/>
        <v>11.484</v>
      </c>
      <c r="X1428" s="4">
        <f>IFERROR(   Table1[[#This Row],[البلوكات /م3]]+Table1[[#This Row],[البواقى
 المنصرفه
/م3]]-Table1[[#This Row],[البواقى
/م3]],0)</f>
        <v>0</v>
      </c>
      <c r="Y1428" s="21">
        <f t="shared" si="199"/>
        <v>0</v>
      </c>
      <c r="AB1428" s="15"/>
      <c r="AD1428" s="20">
        <f t="shared" si="194"/>
        <v>-11.484</v>
      </c>
      <c r="AE1428" s="29" t="e">
        <f t="shared" si="195"/>
        <v>#DIV/0!</v>
      </c>
      <c r="AG1428" s="5">
        <f>IFERROR((Table1[[#This Row],[عدد
البلوكات]]*0.12),"")</f>
        <v>0</v>
      </c>
      <c r="AH142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</v>
      </c>
      <c r="AJ1428" s="59">
        <f>IFERROR(Table1[[#This Row],[Plan Hour]]/Table1[[#This Row],[ساعات
العمل
الفعلية]],0)</f>
        <v>0</v>
      </c>
      <c r="AK1428" s="1">
        <f>IFERROR((Table1[[#This Row],[الكمية 
الفعلية
/م3]]-Table1[[#This Row],[الكمية 
المنتجة
/م3
 ]]),"")</f>
        <v>0</v>
      </c>
      <c r="AU1428" s="18"/>
      <c r="AV1428" s="18"/>
      <c r="AW1428" s="1"/>
      <c r="AX1428" s="1"/>
      <c r="AY1428" s="1"/>
      <c r="AZ1428" s="1"/>
      <c r="BA1428" s="1"/>
      <c r="BB1428" s="1" t="e">
        <f t="shared" si="200"/>
        <v>#DIV/0!</v>
      </c>
      <c r="BC1428" s="1"/>
      <c r="BD1428" s="1" t="e">
        <f t="shared" si="202"/>
        <v>#DIV/0!</v>
      </c>
      <c r="BE1428" s="1"/>
      <c r="BF1428" s="33">
        <f t="shared" si="201"/>
        <v>0</v>
      </c>
      <c r="BG1428" s="11" t="e">
        <f t="shared" si="196"/>
        <v>#DIV/0!</v>
      </c>
      <c r="CB1428"/>
      <c r="CC1428"/>
      <c r="CD1428"/>
      <c r="CE1428" s="83"/>
      <c r="CF1428"/>
      <c r="CG1428"/>
      <c r="CH1428"/>
      <c r="CI1428"/>
      <c r="CJ1428"/>
      <c r="CK1428"/>
      <c r="CL1428"/>
      <c r="CM1428"/>
      <c r="CN1428"/>
      <c r="CO1428"/>
      <c r="CP1428"/>
    </row>
    <row r="1429" spans="1:94" ht="22.5" customHeight="1">
      <c r="A1429" s="22">
        <v>44285</v>
      </c>
      <c r="B1429" s="3" t="str">
        <f>TEXT(Table1[[#This Row],[Date]],"dddd")</f>
        <v>الثلاثاء</v>
      </c>
      <c r="C1429" s="3">
        <f>WEEKNUM(Table1[[#This Row],[Date]],16)</f>
        <v>14</v>
      </c>
      <c r="D1429" s="3" t="str">
        <f>TEXT(Table1[[#This Row],[Date]],"mmmm")</f>
        <v>مارس</v>
      </c>
      <c r="E1429" s="3" t="str">
        <f>TEXT(Table1[[#This Row],[Date]],"yyyy")</f>
        <v>2021</v>
      </c>
      <c r="F1429" s="3" t="s">
        <v>9</v>
      </c>
      <c r="G1429" s="3">
        <v>1432</v>
      </c>
      <c r="H1429" s="5" t="s">
        <v>61</v>
      </c>
      <c r="I1429" s="3" t="s">
        <v>201</v>
      </c>
      <c r="J1429" s="3">
        <f>IFERROR(VLOOKUP(Table1[[#This Row],[FoamType]],$CB$1:$CC$25,2,FALSE),0)</f>
        <v>1.25</v>
      </c>
      <c r="K1429" s="3">
        <v>172.5</v>
      </c>
      <c r="L1429" s="3">
        <v>110</v>
      </c>
      <c r="M1429" s="3">
        <v>29</v>
      </c>
      <c r="Q1429" s="15">
        <v>30</v>
      </c>
      <c r="R1429" s="3">
        <v>5</v>
      </c>
      <c r="S1429" s="3">
        <v>29</v>
      </c>
      <c r="T1429" s="3">
        <f t="shared" si="197"/>
        <v>2.7513749999999999</v>
      </c>
      <c r="U1429" s="4">
        <f t="shared" si="198"/>
        <v>2.7513749999999999</v>
      </c>
      <c r="X1429" s="4">
        <f>IFERROR(   Table1[[#This Row],[البلوكات /م3]]+Table1[[#This Row],[البواقى
 المنصرفه
/م3]]-Table1[[#This Row],[البواقى
/م3]],0)</f>
        <v>0</v>
      </c>
      <c r="Y1429" s="21">
        <f t="shared" si="199"/>
        <v>0</v>
      </c>
      <c r="AB1429" s="15"/>
      <c r="AD1429" s="20">
        <f t="shared" si="194"/>
        <v>-2.7513749999999999</v>
      </c>
      <c r="AE1429" s="29" t="e">
        <f t="shared" si="195"/>
        <v>#DIV/0!</v>
      </c>
      <c r="AG1429" s="5">
        <f>IFERROR((Table1[[#This Row],[عدد
البلوكات]]*0.12),"")</f>
        <v>0</v>
      </c>
      <c r="AH142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429" s="59">
        <f>IFERROR(Table1[[#This Row],[Plan Hour]]/Table1[[#This Row],[ساعات
العمل
الفعلية]],0)</f>
        <v>0</v>
      </c>
      <c r="AK1429" s="1">
        <f>IFERROR((Table1[[#This Row],[الكمية 
الفعلية
/م3]]-Table1[[#This Row],[الكمية 
المنتجة
/م3
 ]]),"")</f>
        <v>0</v>
      </c>
      <c r="AU1429" s="18"/>
      <c r="AV1429" s="18"/>
      <c r="AW1429" s="1"/>
      <c r="AX1429" s="1"/>
      <c r="AY1429" s="1"/>
      <c r="AZ1429" s="1"/>
      <c r="BA1429" s="1"/>
      <c r="BB1429" s="1" t="e">
        <f t="shared" si="200"/>
        <v>#DIV/0!</v>
      </c>
      <c r="BC1429" s="1"/>
      <c r="BD1429" s="1" t="e">
        <f t="shared" si="202"/>
        <v>#DIV/0!</v>
      </c>
      <c r="BE1429" s="1"/>
      <c r="BF1429" s="33">
        <f t="shared" si="201"/>
        <v>0</v>
      </c>
      <c r="BG1429" s="11" t="e">
        <f t="shared" si="196"/>
        <v>#DIV/0!</v>
      </c>
      <c r="CB1429"/>
      <c r="CC1429"/>
      <c r="CD1429"/>
      <c r="CE1429" s="83"/>
      <c r="CF1429"/>
      <c r="CG1429"/>
      <c r="CH1429"/>
      <c r="CI1429"/>
      <c r="CJ1429"/>
      <c r="CK1429"/>
      <c r="CL1429"/>
      <c r="CM1429"/>
      <c r="CN1429"/>
      <c r="CO1429"/>
      <c r="CP1429"/>
    </row>
    <row r="1430" spans="1:94" ht="22.5" customHeight="1">
      <c r="A1430" s="22">
        <v>44285</v>
      </c>
      <c r="B1430" s="3" t="str">
        <f>TEXT(Table1[[#This Row],[Date]],"dddd")</f>
        <v>الثلاثاء</v>
      </c>
      <c r="C1430" s="3">
        <f>WEEKNUM(Table1[[#This Row],[Date]],16)</f>
        <v>14</v>
      </c>
      <c r="D1430" s="3" t="str">
        <f>TEXT(Table1[[#This Row],[Date]],"mmmm")</f>
        <v>مارس</v>
      </c>
      <c r="E1430" s="3" t="str">
        <f>TEXT(Table1[[#This Row],[Date]],"yyyy")</f>
        <v>2021</v>
      </c>
      <c r="F1430" s="3" t="s">
        <v>9</v>
      </c>
      <c r="G1430" s="3">
        <v>1432</v>
      </c>
      <c r="H1430" s="5" t="s">
        <v>61</v>
      </c>
      <c r="I1430" s="3" t="s">
        <v>201</v>
      </c>
      <c r="J1430" s="3">
        <f>IFERROR(VLOOKUP(Table1[[#This Row],[FoamType]],$CB$1:$CC$25,2,FALSE),0)</f>
        <v>1.25</v>
      </c>
      <c r="K1430" s="3">
        <v>77</v>
      </c>
      <c r="L1430" s="3">
        <v>110</v>
      </c>
      <c r="M1430" s="3">
        <v>29</v>
      </c>
      <c r="Q1430" s="15">
        <v>30</v>
      </c>
      <c r="R1430" s="3">
        <v>5</v>
      </c>
      <c r="S1430" s="3">
        <v>29</v>
      </c>
      <c r="T1430" s="3">
        <f t="shared" si="197"/>
        <v>1.2281500000000001</v>
      </c>
      <c r="U1430" s="4">
        <f t="shared" si="198"/>
        <v>1.2281500000000001</v>
      </c>
      <c r="X1430" s="4">
        <f>IFERROR(   Table1[[#This Row],[البلوكات /م3]]+Table1[[#This Row],[البواقى
 المنصرفه
/م3]]-Table1[[#This Row],[البواقى
/م3]],0)</f>
        <v>0</v>
      </c>
      <c r="Y1430" s="21">
        <f t="shared" si="199"/>
        <v>0</v>
      </c>
      <c r="AB1430" s="15"/>
      <c r="AD1430" s="20">
        <f t="shared" si="194"/>
        <v>-1.2281500000000001</v>
      </c>
      <c r="AE1430" s="29" t="e">
        <f t="shared" si="195"/>
        <v>#DIV/0!</v>
      </c>
      <c r="AG1430" s="5">
        <f>IFERROR((Table1[[#This Row],[عدد
البلوكات]]*0.12),"")</f>
        <v>0</v>
      </c>
      <c r="AH143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430" s="59">
        <f>IFERROR(Table1[[#This Row],[Plan Hour]]/Table1[[#This Row],[ساعات
العمل
الفعلية]],0)</f>
        <v>0</v>
      </c>
      <c r="AK1430" s="1">
        <f>IFERROR((Table1[[#This Row],[الكمية 
الفعلية
/م3]]-Table1[[#This Row],[الكمية 
المنتجة
/م3
 ]]),"")</f>
        <v>0</v>
      </c>
      <c r="AU1430" s="18"/>
      <c r="AV1430" s="18"/>
      <c r="AW1430" s="1"/>
      <c r="AX1430" s="1"/>
      <c r="AY1430" s="1"/>
      <c r="AZ1430" s="1"/>
      <c r="BA1430" s="1"/>
      <c r="BB1430" s="1" t="e">
        <f t="shared" si="200"/>
        <v>#DIV/0!</v>
      </c>
      <c r="BC1430" s="1"/>
      <c r="BD1430" s="1" t="e">
        <f t="shared" si="202"/>
        <v>#DIV/0!</v>
      </c>
      <c r="BE1430" s="1"/>
      <c r="BF1430" s="33">
        <f t="shared" si="201"/>
        <v>0</v>
      </c>
      <c r="BG1430" s="11" t="e">
        <f t="shared" si="196"/>
        <v>#DIV/0!</v>
      </c>
      <c r="CB1430"/>
      <c r="CC1430"/>
      <c r="CD1430"/>
      <c r="CE1430" s="83"/>
      <c r="CF1430"/>
      <c r="CG1430"/>
      <c r="CH1430"/>
      <c r="CI1430"/>
      <c r="CJ1430"/>
      <c r="CK1430"/>
      <c r="CL1430"/>
      <c r="CM1430"/>
      <c r="CN1430"/>
      <c r="CO1430"/>
      <c r="CP1430"/>
    </row>
    <row r="1431" spans="1:94" ht="22.5" customHeight="1">
      <c r="A1431" s="22">
        <v>44285</v>
      </c>
      <c r="B1431" s="3" t="str">
        <f>TEXT(Table1[[#This Row],[Date]],"dddd")</f>
        <v>الثلاثاء</v>
      </c>
      <c r="C1431" s="3">
        <f>WEEKNUM(Table1[[#This Row],[Date]],16)</f>
        <v>14</v>
      </c>
      <c r="D1431" s="3" t="str">
        <f>TEXT(Table1[[#This Row],[Date]],"mmmm")</f>
        <v>مارس</v>
      </c>
      <c r="E1431" s="3" t="str">
        <f>TEXT(Table1[[#This Row],[Date]],"yyyy")</f>
        <v>2021</v>
      </c>
      <c r="F1431" s="3" t="s">
        <v>9</v>
      </c>
      <c r="G1431" s="3">
        <v>1432</v>
      </c>
      <c r="H1431" s="5" t="s">
        <v>61</v>
      </c>
      <c r="I1431" s="3" t="s">
        <v>201</v>
      </c>
      <c r="J1431" s="3">
        <f>IFERROR(VLOOKUP(Table1[[#This Row],[FoamType]],$CB$1:$CC$25,2,FALSE),0)</f>
        <v>1.25</v>
      </c>
      <c r="K1431" s="3">
        <v>44.5</v>
      </c>
      <c r="L1431" s="3">
        <v>110</v>
      </c>
      <c r="M1431" s="3">
        <v>29</v>
      </c>
      <c r="Q1431" s="15">
        <v>30</v>
      </c>
      <c r="R1431" s="3">
        <v>5</v>
      </c>
      <c r="S1431" s="3">
        <v>29</v>
      </c>
      <c r="T1431" s="3">
        <f t="shared" si="197"/>
        <v>0.70977500000000004</v>
      </c>
      <c r="U1431" s="4">
        <f t="shared" si="198"/>
        <v>0.70977500000000004</v>
      </c>
      <c r="X1431" s="4">
        <f>IFERROR(   Table1[[#This Row],[البلوكات /م3]]+Table1[[#This Row],[البواقى
 المنصرفه
/م3]]-Table1[[#This Row],[البواقى
/م3]],0)</f>
        <v>0</v>
      </c>
      <c r="Y1431" s="21">
        <f t="shared" si="199"/>
        <v>0</v>
      </c>
      <c r="AB1431" s="15"/>
      <c r="AD1431" s="20">
        <f t="shared" si="194"/>
        <v>-0.70977500000000004</v>
      </c>
      <c r="AE1431" s="29" t="e">
        <f t="shared" si="195"/>
        <v>#DIV/0!</v>
      </c>
      <c r="AG1431" s="5">
        <f>IFERROR((Table1[[#This Row],[عدد
البلوكات]]*0.12),"")</f>
        <v>0</v>
      </c>
      <c r="AH143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431" s="59">
        <f>IFERROR(Table1[[#This Row],[Plan Hour]]/Table1[[#This Row],[ساعات
العمل
الفعلية]],0)</f>
        <v>0</v>
      </c>
      <c r="AK1431" s="1">
        <f>IFERROR((Table1[[#This Row],[الكمية 
الفعلية
/م3]]-Table1[[#This Row],[الكمية 
المنتجة
/م3
 ]]),"")</f>
        <v>0</v>
      </c>
      <c r="AU1431" s="18"/>
      <c r="AV1431" s="18"/>
      <c r="AW1431" s="1"/>
      <c r="AX1431" s="1"/>
      <c r="AY1431" s="1"/>
      <c r="AZ1431" s="1"/>
      <c r="BA1431" s="1"/>
      <c r="BB1431" s="1" t="e">
        <f t="shared" si="200"/>
        <v>#DIV/0!</v>
      </c>
      <c r="BC1431" s="1"/>
      <c r="BD1431" s="1" t="e">
        <f t="shared" si="202"/>
        <v>#DIV/0!</v>
      </c>
      <c r="BE1431" s="1"/>
      <c r="BF1431" s="33">
        <f t="shared" si="201"/>
        <v>0</v>
      </c>
      <c r="BG1431" s="11" t="e">
        <f t="shared" si="196"/>
        <v>#DIV/0!</v>
      </c>
      <c r="CB1431"/>
      <c r="CC1431"/>
      <c r="CD1431"/>
      <c r="CE1431" s="83"/>
      <c r="CF1431"/>
      <c r="CG1431"/>
      <c r="CH1431"/>
      <c r="CI1431"/>
      <c r="CJ1431"/>
      <c r="CK1431"/>
      <c r="CL1431"/>
      <c r="CM1431"/>
      <c r="CN1431"/>
      <c r="CO1431"/>
      <c r="CP1431"/>
    </row>
    <row r="1432" spans="1:94" ht="22.5" customHeight="1">
      <c r="A1432" s="22">
        <v>44286</v>
      </c>
      <c r="B1432" s="9" t="str">
        <f>TEXT(Table1[[#This Row],[Date]],"dddd")</f>
        <v>الأربعاء</v>
      </c>
      <c r="C1432" s="9">
        <f>WEEKNUM(Table1[[#This Row],[Date]],16)</f>
        <v>14</v>
      </c>
      <c r="D1432" s="9" t="str">
        <f>TEXT(Table1[[#This Row],[Date]],"mmmm")</f>
        <v>مارس</v>
      </c>
      <c r="E1432" s="9" t="str">
        <f>TEXT(Table1[[#This Row],[Date]],"yyyy")</f>
        <v>2021</v>
      </c>
      <c r="F1432" s="9" t="s">
        <v>8</v>
      </c>
      <c r="G1432" s="9">
        <v>1498</v>
      </c>
      <c r="H1432" s="9" t="s">
        <v>310</v>
      </c>
      <c r="I1432" s="9" t="s">
        <v>255</v>
      </c>
      <c r="J1432" s="9">
        <f>IFERROR(VLOOKUP(Table1[[#This Row],[FoamType]],$CB$1:$CC$25,2,FALSE),0)</f>
        <v>3.6</v>
      </c>
      <c r="K1432" s="9">
        <v>200</v>
      </c>
      <c r="L1432" s="9">
        <v>100</v>
      </c>
      <c r="M1432" s="9">
        <v>5</v>
      </c>
      <c r="N1432" s="9"/>
      <c r="O1432" s="9"/>
      <c r="P1432" s="9"/>
      <c r="Q1432" s="9">
        <v>20</v>
      </c>
      <c r="R1432" s="9"/>
      <c r="S1432" s="9">
        <v>5.0999999999999996</v>
      </c>
      <c r="T1432" s="9">
        <v>5.5</v>
      </c>
      <c r="U1432" s="9">
        <v>5</v>
      </c>
      <c r="V1432" s="9"/>
      <c r="W1432" s="9">
        <v>20</v>
      </c>
      <c r="X1432" s="9">
        <f>IFERROR(   Table1[[#This Row],[البلوكات /م3]]+Table1[[#This Row],[البواقى
 المنصرفه
/م3]]-Table1[[#This Row],[البواقى
/م3]],0)</f>
        <v>4.9200000000000008</v>
      </c>
      <c r="Y1432" s="9">
        <f t="shared" si="199"/>
        <v>7.32</v>
      </c>
      <c r="Z1432" s="9">
        <v>1</v>
      </c>
      <c r="AA1432" s="9">
        <v>2.48</v>
      </c>
      <c r="AB1432" s="9">
        <v>20</v>
      </c>
      <c r="AC1432" s="9">
        <v>4.88</v>
      </c>
      <c r="AD1432" s="9">
        <f t="shared" si="194"/>
        <v>-7.9999999999998295E-2</v>
      </c>
      <c r="AE1432" s="9">
        <f t="shared" si="195"/>
        <v>-8.1632653061222745E-3</v>
      </c>
      <c r="AF1432" s="9"/>
      <c r="AG1432" s="9">
        <f>IFERROR((Table1[[#This Row],[عدد
البلوكات]]*0.12),"")</f>
        <v>0.12</v>
      </c>
      <c r="AH1432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1.3888888888888888</v>
      </c>
      <c r="AI1432" s="9">
        <v>56</v>
      </c>
      <c r="AJ1432" s="9">
        <f>IFERROR(Table1[[#This Row],[Plan Hour]]/Table1[[#This Row],[ساعات
العمل
الفعلية]],0)</f>
        <v>2.48015873015873E-2</v>
      </c>
      <c r="AK1432" s="9">
        <f>IFERROR((Table1[[#This Row],[الكمية 
الفعلية
/م3]]-Table1[[#This Row],[الكمية 
المنتجة
/م3
 ]]),"")</f>
        <v>0.5</v>
      </c>
      <c r="AL1432" s="9"/>
      <c r="AM1432" s="9">
        <v>1.5</v>
      </c>
      <c r="AN1432" s="9"/>
      <c r="AO1432" s="9">
        <v>3.4</v>
      </c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A1432" s="9"/>
      <c r="BB1432" s="9" t="e">
        <f t="shared" si="200"/>
        <v>#DIV/0!</v>
      </c>
      <c r="BC1432" s="9"/>
      <c r="BD1432" s="9" t="e">
        <f t="shared" si="202"/>
        <v>#DIV/0!</v>
      </c>
      <c r="BE1432" s="9"/>
      <c r="BF1432" s="9">
        <f t="shared" si="201"/>
        <v>0</v>
      </c>
      <c r="BG1432" s="9" t="e">
        <f t="shared" si="196"/>
        <v>#DIV/0!</v>
      </c>
      <c r="CB1432"/>
      <c r="CC1432"/>
      <c r="CD1432"/>
      <c r="CE1432" s="83"/>
      <c r="CF1432"/>
      <c r="CG1432"/>
      <c r="CH1432"/>
      <c r="CI1432"/>
      <c r="CJ1432"/>
      <c r="CK1432"/>
      <c r="CL1432"/>
      <c r="CM1432"/>
      <c r="CN1432"/>
      <c r="CO1432"/>
      <c r="CP1432"/>
    </row>
    <row r="1433" spans="1:94" ht="22.5" customHeight="1">
      <c r="A1433" s="22">
        <v>44286</v>
      </c>
      <c r="B1433" s="3" t="str">
        <f>TEXT(Table1[[#This Row],[Date]],"dddd")</f>
        <v>الأربعاء</v>
      </c>
      <c r="C1433" s="3">
        <f>WEEKNUM(Table1[[#This Row],[Date]],16)</f>
        <v>14</v>
      </c>
      <c r="D1433" s="3" t="str">
        <f>TEXT(Table1[[#This Row],[Date]],"mmmm")</f>
        <v>مارس</v>
      </c>
      <c r="E1433" s="3" t="str">
        <f>TEXT(Table1[[#This Row],[Date]],"yyyy")</f>
        <v>2021</v>
      </c>
      <c r="F1433" s="3" t="s">
        <v>8</v>
      </c>
      <c r="G1433" s="3">
        <v>1522</v>
      </c>
      <c r="H1433" s="5" t="s">
        <v>58</v>
      </c>
      <c r="I1433" s="3" t="s">
        <v>255</v>
      </c>
      <c r="J1433" s="3">
        <f>IFERROR(VLOOKUP(Table1[[#This Row],[FoamType]],$CB$1:$CC$25,2,FALSE),0)</f>
        <v>3.6</v>
      </c>
      <c r="K1433" s="3">
        <v>300</v>
      </c>
      <c r="L1433" s="3">
        <v>100</v>
      </c>
      <c r="M1433" s="3">
        <v>10</v>
      </c>
      <c r="Q1433" s="15">
        <v>35</v>
      </c>
      <c r="R1433" s="3">
        <v>1</v>
      </c>
      <c r="S1433" s="3">
        <v>10</v>
      </c>
      <c r="T1433" s="3">
        <f t="shared" si="197"/>
        <v>0.3</v>
      </c>
      <c r="U1433" s="4">
        <f t="shared" si="198"/>
        <v>0.3</v>
      </c>
      <c r="W1433" s="4">
        <v>35</v>
      </c>
      <c r="X1433" s="4">
        <f>IFERROR(   Table1[[#This Row],[البلوكات /م3]]+Table1[[#This Row],[البواقى
 المنصرفه
/م3]]-Table1[[#This Row],[البواقى
/م3]],0)</f>
        <v>0.36000000000000032</v>
      </c>
      <c r="Y1433" s="21">
        <f t="shared" si="199"/>
        <v>7.32</v>
      </c>
      <c r="Z1433" s="3">
        <v>1</v>
      </c>
      <c r="AA1433" s="12">
        <v>0</v>
      </c>
      <c r="AB1433" s="15">
        <v>35</v>
      </c>
      <c r="AC1433" s="20">
        <v>6.96</v>
      </c>
      <c r="AD1433" s="20">
        <f t="shared" si="194"/>
        <v>6.0000000000000497E-2</v>
      </c>
      <c r="AE1433" s="29">
        <f t="shared" si="195"/>
        <v>8.1967213114754779E-3</v>
      </c>
      <c r="AG1433" s="5">
        <f>IFERROR((Table1[[#This Row],[عدد
البلوكات]]*0.12),"")</f>
        <v>0.12</v>
      </c>
      <c r="AH143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8.3333333333333329E-2</v>
      </c>
      <c r="AJ1433" s="59">
        <f>IFERROR(Table1[[#This Row],[Plan Hour]]/Table1[[#This Row],[ساعات
العمل
الفعلية]],0)</f>
        <v>0</v>
      </c>
      <c r="AK1433" s="1">
        <f>IFERROR((Table1[[#This Row],[الكمية 
الفعلية
/م3]]-Table1[[#This Row],[الكمية 
المنتجة
/م3
 ]]),"")</f>
        <v>0</v>
      </c>
      <c r="AU1433" s="18"/>
      <c r="AV1433" s="18"/>
      <c r="AW1433" s="1"/>
      <c r="AX1433" s="1"/>
      <c r="AY1433" s="1"/>
      <c r="AZ1433" s="1"/>
      <c r="BA1433" s="1"/>
      <c r="BB1433" s="1" t="e">
        <f t="shared" si="200"/>
        <v>#DIV/0!</v>
      </c>
      <c r="BC1433" s="1"/>
      <c r="BD1433" s="1" t="e">
        <f t="shared" si="202"/>
        <v>#DIV/0!</v>
      </c>
      <c r="BE1433" s="1"/>
      <c r="BF1433" s="33">
        <f t="shared" si="201"/>
        <v>0</v>
      </c>
      <c r="BG1433" s="11" t="e">
        <f t="shared" si="196"/>
        <v>#DIV/0!</v>
      </c>
      <c r="CB1433"/>
      <c r="CC1433"/>
      <c r="CD1433"/>
      <c r="CE1433" s="83"/>
      <c r="CF1433"/>
      <c r="CG1433"/>
      <c r="CH1433"/>
      <c r="CI1433"/>
      <c r="CJ1433"/>
      <c r="CK1433"/>
      <c r="CL1433"/>
      <c r="CM1433"/>
      <c r="CN1433"/>
      <c r="CO1433"/>
      <c r="CP1433"/>
    </row>
    <row r="1434" spans="1:94" ht="22.5" customHeight="1">
      <c r="A1434" s="22">
        <v>44286</v>
      </c>
      <c r="B1434" s="3" t="str">
        <f>TEXT(Table1[[#This Row],[Date]],"dddd")</f>
        <v>الأربعاء</v>
      </c>
      <c r="C1434" s="3">
        <f>WEEKNUM(Table1[[#This Row],[Date]],16)</f>
        <v>14</v>
      </c>
      <c r="D1434" s="3" t="str">
        <f>TEXT(Table1[[#This Row],[Date]],"mmmm")</f>
        <v>مارس</v>
      </c>
      <c r="E1434" s="3" t="str">
        <f>TEXT(Table1[[#This Row],[Date]],"yyyy")</f>
        <v>2021</v>
      </c>
      <c r="F1434" s="3" t="s">
        <v>8</v>
      </c>
      <c r="G1434" s="3">
        <v>1543</v>
      </c>
      <c r="H1434" s="5" t="s">
        <v>32</v>
      </c>
      <c r="I1434" s="3" t="s">
        <v>96</v>
      </c>
      <c r="J1434" s="3">
        <f>IFERROR(VLOOKUP(Table1[[#This Row],[FoamType]],$CB$1:$CC$25,2,FALSE),0)</f>
        <v>200</v>
      </c>
      <c r="K1434" s="3">
        <v>37</v>
      </c>
      <c r="L1434" s="3">
        <v>21.5</v>
      </c>
      <c r="M1434" s="3">
        <v>7</v>
      </c>
      <c r="Q1434" s="15">
        <v>8</v>
      </c>
      <c r="R1434" s="3">
        <v>240</v>
      </c>
      <c r="S1434" s="3">
        <v>7.2</v>
      </c>
      <c r="T1434" s="3">
        <f t="shared" si="197"/>
        <v>1.3746240000000001</v>
      </c>
      <c r="U1434" s="4">
        <f t="shared" si="198"/>
        <v>1.3364400000000001</v>
      </c>
      <c r="X1434" s="4">
        <f>IFERROR(   Table1[[#This Row],[البلوكات /م3]]+Table1[[#This Row],[البواقى
 المنصرفه
/م3]]-Table1[[#This Row],[البواقى
/م3]],0)</f>
        <v>4.21</v>
      </c>
      <c r="Y1434" s="21">
        <f t="shared" si="199"/>
        <v>0</v>
      </c>
      <c r="AA1434" s="12">
        <v>5.54</v>
      </c>
      <c r="AB1434" s="15">
        <v>10</v>
      </c>
      <c r="AC1434" s="20">
        <v>1.33</v>
      </c>
      <c r="AD1434" s="20">
        <f t="shared" ref="AD1434:AD1497" si="203">(Y1434+AA1434)-(U1434+AC1434)</f>
        <v>2.8735599999999999</v>
      </c>
      <c r="AE1434" s="29">
        <f t="shared" ref="AE1434:AE1497" si="204">AD1434/(Y1434+AA1434)</f>
        <v>0.51869314079422379</v>
      </c>
      <c r="AG1434" s="5">
        <f>IFERROR((Table1[[#This Row],[عدد
البلوكات]]*0.12),"")</f>
        <v>0</v>
      </c>
      <c r="AH143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</v>
      </c>
      <c r="AJ1434" s="59">
        <f>IFERROR(Table1[[#This Row],[Plan Hour]]/Table1[[#This Row],[ساعات
العمل
الفعلية]],0)</f>
        <v>0</v>
      </c>
      <c r="AK1434" s="1">
        <f>IFERROR((Table1[[#This Row],[الكمية 
الفعلية
/م3]]-Table1[[#This Row],[الكمية 
المنتجة
/م3
 ]]),"")</f>
        <v>3.8183999999999996E-2</v>
      </c>
      <c r="AU1434" s="18"/>
      <c r="AV1434" s="18"/>
      <c r="AW1434" s="1"/>
      <c r="AX1434" s="1"/>
      <c r="AY1434" s="1"/>
      <c r="AZ1434" s="1"/>
      <c r="BA1434" s="1"/>
      <c r="BB1434" s="1" t="e">
        <f t="shared" si="200"/>
        <v>#DIV/0!</v>
      </c>
      <c r="BC1434" s="1"/>
      <c r="BD1434" s="1" t="e">
        <f t="shared" si="202"/>
        <v>#DIV/0!</v>
      </c>
      <c r="BE1434" s="1"/>
      <c r="BF1434" s="33">
        <f t="shared" si="201"/>
        <v>0</v>
      </c>
      <c r="BG1434" s="11" t="e">
        <f t="shared" si="196"/>
        <v>#DIV/0!</v>
      </c>
      <c r="CB1434"/>
      <c r="CC1434"/>
      <c r="CD1434"/>
      <c r="CE1434" s="83"/>
      <c r="CF1434"/>
      <c r="CG1434"/>
      <c r="CH1434"/>
      <c r="CI1434"/>
      <c r="CJ1434"/>
      <c r="CK1434"/>
      <c r="CL1434"/>
      <c r="CM1434"/>
      <c r="CN1434"/>
      <c r="CO1434"/>
      <c r="CP1434"/>
    </row>
    <row r="1435" spans="1:94" ht="22.5" customHeight="1">
      <c r="A1435" s="22">
        <v>44286</v>
      </c>
      <c r="B1435" s="3" t="str">
        <f>TEXT(Table1[[#This Row],[Date]],"dddd")</f>
        <v>الأربعاء</v>
      </c>
      <c r="C1435" s="3">
        <f>WEEKNUM(Table1[[#This Row],[Date]],16)</f>
        <v>14</v>
      </c>
      <c r="D1435" s="3" t="str">
        <f>TEXT(Table1[[#This Row],[Date]],"mmmm")</f>
        <v>مارس</v>
      </c>
      <c r="E1435" s="3" t="str">
        <f>TEXT(Table1[[#This Row],[Date]],"yyyy")</f>
        <v>2021</v>
      </c>
      <c r="F1435" s="3" t="s">
        <v>8</v>
      </c>
      <c r="G1435" s="3">
        <v>1061</v>
      </c>
      <c r="H1435" s="5" t="s">
        <v>242</v>
      </c>
      <c r="I1435" s="3" t="s">
        <v>255</v>
      </c>
      <c r="J1435" s="3">
        <f>IFERROR(VLOOKUP(Table1[[#This Row],[FoamType]],$CB$1:$CC$25,2,FALSE),0)</f>
        <v>3.6</v>
      </c>
      <c r="K1435" s="3">
        <v>75</v>
      </c>
      <c r="L1435" s="3">
        <v>75</v>
      </c>
      <c r="M1435" s="3">
        <v>49</v>
      </c>
      <c r="Q1435" s="15">
        <v>15</v>
      </c>
      <c r="R1435" s="3">
        <v>191</v>
      </c>
      <c r="S1435" s="3">
        <v>49</v>
      </c>
      <c r="T1435" s="3">
        <f t="shared" si="197"/>
        <v>52.644374999999997</v>
      </c>
      <c r="U1435" s="4">
        <f t="shared" si="198"/>
        <v>52.644374999999997</v>
      </c>
      <c r="W1435" s="4">
        <v>15</v>
      </c>
      <c r="X1435" s="4">
        <f>IFERROR(   Table1[[#This Row],[البلوكات /م3]]+Table1[[#This Row],[البواقى
 المنصرفه
/م3]]-Table1[[#This Row],[البواقى
/م3]],0)</f>
        <v>104.19999999999999</v>
      </c>
      <c r="Y1435" s="21">
        <v>108</v>
      </c>
      <c r="Z1435" s="3">
        <v>18</v>
      </c>
      <c r="AA1435" s="12">
        <v>7.66</v>
      </c>
      <c r="AB1435" s="15">
        <v>15</v>
      </c>
      <c r="AC1435" s="20">
        <v>11.46</v>
      </c>
      <c r="AD1435" s="20">
        <f t="shared" si="203"/>
        <v>51.555624999999992</v>
      </c>
      <c r="AE1435" s="29">
        <f t="shared" si="204"/>
        <v>0.44575155628566482</v>
      </c>
      <c r="AG1435" s="5">
        <f>IFERROR((Table1[[#This Row],[عدد
البلوكات]]*0.12),"")</f>
        <v>2.16</v>
      </c>
      <c r="AH143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14.623437499999998</v>
      </c>
      <c r="AJ1435" s="59">
        <f>IFERROR(Table1[[#This Row],[Plan Hour]]/Table1[[#This Row],[ساعات
العمل
الفعلية]],0)</f>
        <v>0</v>
      </c>
      <c r="AK1435" s="1">
        <f>IFERROR((Table1[[#This Row],[الكمية 
الفعلية
/م3]]-Table1[[#This Row],[الكمية 
المنتجة
/م3
 ]]),"")</f>
        <v>0</v>
      </c>
      <c r="AU1435" s="18"/>
      <c r="AV1435" s="18"/>
      <c r="AW1435" s="1"/>
      <c r="AX1435" s="1"/>
      <c r="AY1435" s="1"/>
      <c r="AZ1435" s="1"/>
      <c r="BA1435" s="1"/>
      <c r="BB1435" s="1" t="e">
        <f t="shared" si="200"/>
        <v>#DIV/0!</v>
      </c>
      <c r="BC1435" s="1"/>
      <c r="BD1435" s="1" t="e">
        <f t="shared" si="202"/>
        <v>#DIV/0!</v>
      </c>
      <c r="BE1435" s="1"/>
      <c r="BF1435" s="33">
        <f t="shared" si="201"/>
        <v>0</v>
      </c>
      <c r="BG1435" s="11" t="e">
        <f t="shared" si="196"/>
        <v>#DIV/0!</v>
      </c>
      <c r="CB1435"/>
      <c r="CC1435"/>
      <c r="CD1435"/>
      <c r="CE1435" s="83"/>
      <c r="CF1435"/>
      <c r="CG1435"/>
      <c r="CH1435"/>
      <c r="CI1435"/>
      <c r="CJ1435"/>
      <c r="CK1435"/>
      <c r="CL1435"/>
      <c r="CM1435"/>
      <c r="CN1435"/>
      <c r="CO1435"/>
      <c r="CP1435"/>
    </row>
    <row r="1436" spans="1:94" ht="22.5" customHeight="1">
      <c r="A1436" s="22">
        <v>44286</v>
      </c>
      <c r="B1436" s="3" t="str">
        <f>TEXT(Table1[[#This Row],[Date]],"dddd")</f>
        <v>الأربعاء</v>
      </c>
      <c r="C1436" s="3">
        <f>WEEKNUM(Table1[[#This Row],[Date]],16)</f>
        <v>14</v>
      </c>
      <c r="D1436" s="3" t="str">
        <f>TEXT(Table1[[#This Row],[Date]],"mmmm")</f>
        <v>مارس</v>
      </c>
      <c r="E1436" s="3" t="str">
        <f>TEXT(Table1[[#This Row],[Date]],"yyyy")</f>
        <v>2021</v>
      </c>
      <c r="F1436" s="3" t="s">
        <v>8</v>
      </c>
      <c r="G1436" s="3">
        <v>1061</v>
      </c>
      <c r="H1436" s="5" t="s">
        <v>242</v>
      </c>
      <c r="I1436" s="3" t="s">
        <v>255</v>
      </c>
      <c r="J1436" s="3">
        <f>IFERROR(VLOOKUP(Table1[[#This Row],[FoamType]],$CB$1:$CC$25,2,FALSE),0)</f>
        <v>3.6</v>
      </c>
      <c r="K1436" s="3">
        <v>75</v>
      </c>
      <c r="L1436" s="3">
        <v>25</v>
      </c>
      <c r="M1436" s="3">
        <v>49</v>
      </c>
      <c r="Q1436" s="15">
        <v>15</v>
      </c>
      <c r="R1436" s="3">
        <v>528</v>
      </c>
      <c r="S1436" s="3">
        <v>49</v>
      </c>
      <c r="T1436" s="3">
        <f t="shared" si="197"/>
        <v>48.51</v>
      </c>
      <c r="U1436" s="4">
        <f t="shared" si="198"/>
        <v>48.51</v>
      </c>
      <c r="X1436" s="4">
        <f>IFERROR(   Table1[[#This Row],[البلوكات /م3]]+Table1[[#This Row],[البواقى
 المنصرفه
/م3]]-Table1[[#This Row],[البواقى
/م3]],0)</f>
        <v>0</v>
      </c>
      <c r="Y1436" s="21">
        <f t="shared" si="199"/>
        <v>0</v>
      </c>
      <c r="AB1436" s="15"/>
      <c r="AD1436" s="20">
        <f t="shared" si="203"/>
        <v>-48.51</v>
      </c>
      <c r="AE1436" s="29" t="e">
        <f t="shared" si="204"/>
        <v>#DIV/0!</v>
      </c>
      <c r="AG1436" s="5">
        <f>IFERROR((Table1[[#This Row],[عدد
البلوكات]]*0.12),"")</f>
        <v>0</v>
      </c>
      <c r="AH143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13.475</v>
      </c>
      <c r="AJ1436" s="59">
        <f>IFERROR(Table1[[#This Row],[Plan Hour]]/Table1[[#This Row],[ساعات
العمل
الفعلية]],0)</f>
        <v>0</v>
      </c>
      <c r="AK1436" s="1">
        <f>IFERROR((Table1[[#This Row],[الكمية 
الفعلية
/م3]]-Table1[[#This Row],[الكمية 
المنتجة
/م3
 ]]),"")</f>
        <v>0</v>
      </c>
      <c r="AU1436" s="18"/>
      <c r="AV1436" s="18"/>
      <c r="AW1436" s="1"/>
      <c r="AX1436" s="1"/>
      <c r="AY1436" s="1"/>
      <c r="AZ1436" s="1"/>
      <c r="BA1436" s="1"/>
      <c r="BB1436" s="1" t="e">
        <f t="shared" si="200"/>
        <v>#DIV/0!</v>
      </c>
      <c r="BC1436" s="1"/>
      <c r="BD1436" s="1" t="e">
        <f t="shared" si="202"/>
        <v>#DIV/0!</v>
      </c>
      <c r="BE1436" s="1"/>
      <c r="BF1436" s="33">
        <f t="shared" si="201"/>
        <v>0</v>
      </c>
      <c r="BG1436" s="11" t="e">
        <f t="shared" ref="BG1436:BG1499" si="205">(BD1436*BE1436)/7.32</f>
        <v>#DIV/0!</v>
      </c>
      <c r="CB1436"/>
      <c r="CC1436"/>
      <c r="CD1436"/>
      <c r="CE1436" s="83"/>
      <c r="CF1436"/>
      <c r="CG1436"/>
      <c r="CH1436"/>
      <c r="CI1436"/>
      <c r="CJ1436"/>
      <c r="CK1436"/>
      <c r="CL1436"/>
      <c r="CM1436"/>
      <c r="CN1436"/>
      <c r="CO1436"/>
      <c r="CP1436"/>
    </row>
    <row r="1437" spans="1:94" ht="22.5" customHeight="1">
      <c r="A1437" s="22">
        <v>44286</v>
      </c>
      <c r="B1437" s="3" t="str">
        <f>TEXT(Table1[[#This Row],[Date]],"dddd")</f>
        <v>الأربعاء</v>
      </c>
      <c r="C1437" s="3">
        <f>WEEKNUM(Table1[[#This Row],[Date]],16)</f>
        <v>14</v>
      </c>
      <c r="D1437" s="3" t="str">
        <f>TEXT(Table1[[#This Row],[Date]],"mmmm")</f>
        <v>مارس</v>
      </c>
      <c r="E1437" s="3" t="str">
        <f>TEXT(Table1[[#This Row],[Date]],"yyyy")</f>
        <v>2021</v>
      </c>
      <c r="F1437" s="3" t="s">
        <v>8</v>
      </c>
      <c r="G1437" s="3">
        <v>1398</v>
      </c>
      <c r="H1437" s="5" t="s">
        <v>47</v>
      </c>
      <c r="I1437" s="3" t="s">
        <v>92</v>
      </c>
      <c r="J1437" s="3">
        <f>IFERROR(VLOOKUP(Table1[[#This Row],[FoamType]],$CB$1:$CC$25,2,FALSE),0)</f>
        <v>0.6</v>
      </c>
      <c r="K1437" s="3">
        <v>10</v>
      </c>
      <c r="L1437" s="3">
        <v>8</v>
      </c>
      <c r="M1437" s="3">
        <v>4</v>
      </c>
      <c r="Q1437" s="15">
        <v>35</v>
      </c>
      <c r="S1437" s="3">
        <v>4.0999999999999996</v>
      </c>
      <c r="T1437" s="3">
        <v>0.6</v>
      </c>
      <c r="U1437" s="4">
        <v>0.5</v>
      </c>
      <c r="X1437" s="4">
        <f>IFERROR(   Table1[[#This Row],[البلوكات /م3]]+Table1[[#This Row],[البواقى
 المنصرفه
/م3]]-Table1[[#This Row],[البواقى
/م3]],0)</f>
        <v>0.69</v>
      </c>
      <c r="Y1437" s="21">
        <f t="shared" si="199"/>
        <v>0</v>
      </c>
      <c r="AA1437" s="12">
        <v>0.69</v>
      </c>
      <c r="AB1437" s="15">
        <v>35</v>
      </c>
      <c r="AC1437" s="20">
        <v>0</v>
      </c>
      <c r="AD1437" s="20">
        <f t="shared" si="203"/>
        <v>0.18999999999999995</v>
      </c>
      <c r="AE1437" s="29">
        <f t="shared" si="204"/>
        <v>0.27536231884057966</v>
      </c>
      <c r="AG1437" s="5">
        <f>IFERROR((Table1[[#This Row],[عدد
البلوكات]]*0.12),"")</f>
        <v>0</v>
      </c>
      <c r="AH143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0.83333333333333337</v>
      </c>
      <c r="AJ1437" s="59">
        <f>IFERROR(Table1[[#This Row],[Plan Hour]]/Table1[[#This Row],[ساعات
العمل
الفعلية]],0)</f>
        <v>0</v>
      </c>
      <c r="AK1437" s="1">
        <f>IFERROR((Table1[[#This Row],[الكمية 
الفعلية
/م3]]-Table1[[#This Row],[الكمية 
المنتجة
/م3
 ]]),"")</f>
        <v>9.9999999999999978E-2</v>
      </c>
      <c r="AU1437" s="18"/>
      <c r="AV1437" s="18"/>
      <c r="AW1437" s="1"/>
      <c r="AX1437" s="1"/>
      <c r="AY1437" s="1"/>
      <c r="AZ1437" s="1"/>
      <c r="BA1437" s="1"/>
      <c r="BB1437" s="1" t="e">
        <f t="shared" si="200"/>
        <v>#DIV/0!</v>
      </c>
      <c r="BC1437" s="1"/>
      <c r="BD1437" s="1" t="e">
        <f t="shared" si="202"/>
        <v>#DIV/0!</v>
      </c>
      <c r="BE1437" s="1"/>
      <c r="BF1437" s="33">
        <f t="shared" si="201"/>
        <v>0</v>
      </c>
      <c r="BG1437" s="11" t="e">
        <f t="shared" si="205"/>
        <v>#DIV/0!</v>
      </c>
      <c r="CB1437"/>
      <c r="CC1437"/>
      <c r="CD1437"/>
      <c r="CE1437" s="83"/>
      <c r="CF1437"/>
      <c r="CG1437"/>
      <c r="CH1437"/>
      <c r="CI1437"/>
      <c r="CJ1437"/>
      <c r="CK1437"/>
      <c r="CL1437"/>
      <c r="CM1437"/>
      <c r="CN1437"/>
      <c r="CO1437"/>
      <c r="CP1437"/>
    </row>
    <row r="1438" spans="1:94" ht="22.5" customHeight="1">
      <c r="A1438" s="22">
        <v>44286</v>
      </c>
      <c r="B1438" s="3" t="str">
        <f>TEXT(Table1[[#This Row],[Date]],"dddd")</f>
        <v>الأربعاء</v>
      </c>
      <c r="C1438" s="3">
        <f>WEEKNUM(Table1[[#This Row],[Date]],16)</f>
        <v>14</v>
      </c>
      <c r="D1438" s="3" t="str">
        <f>TEXT(Table1[[#This Row],[Date]],"mmmm")</f>
        <v>مارس</v>
      </c>
      <c r="E1438" s="3" t="str">
        <f>TEXT(Table1[[#This Row],[Date]],"yyyy")</f>
        <v>2021</v>
      </c>
      <c r="F1438" s="3" t="s">
        <v>8</v>
      </c>
      <c r="G1438" s="3">
        <v>1432</v>
      </c>
      <c r="H1438" s="5" t="s">
        <v>61</v>
      </c>
      <c r="I1438" s="3" t="s">
        <v>201</v>
      </c>
      <c r="J1438" s="3">
        <f>IFERROR(VLOOKUP(Table1[[#This Row],[FoamType]],$CB$1:$CC$25,2,FALSE),0)</f>
        <v>1.25</v>
      </c>
      <c r="K1438" s="3">
        <v>240</v>
      </c>
      <c r="L1438" s="3">
        <v>110</v>
      </c>
      <c r="M1438" s="3">
        <v>29</v>
      </c>
      <c r="Q1438" s="15">
        <v>30</v>
      </c>
      <c r="R1438" s="3">
        <v>1</v>
      </c>
      <c r="S1438" s="3">
        <v>29</v>
      </c>
      <c r="T1438" s="3">
        <f t="shared" si="197"/>
        <v>0.76559999999999995</v>
      </c>
      <c r="U1438" s="4">
        <f t="shared" si="198"/>
        <v>0.76559999999999995</v>
      </c>
      <c r="X1438" s="4">
        <f>IFERROR(   Table1[[#This Row],[البلوكات /م3]]+Table1[[#This Row],[البواقى
 المنصرفه
/م3]]-Table1[[#This Row],[البواقى
/م3]],0)</f>
        <v>0.76</v>
      </c>
      <c r="Y1438" s="21">
        <f t="shared" si="199"/>
        <v>0</v>
      </c>
      <c r="AA1438" s="12">
        <v>2.29</v>
      </c>
      <c r="AB1438" s="15">
        <v>30</v>
      </c>
      <c r="AC1438" s="20">
        <v>1.53</v>
      </c>
      <c r="AD1438" s="20">
        <f t="shared" si="203"/>
        <v>-5.5999999999998273E-3</v>
      </c>
      <c r="AE1438" s="29">
        <f t="shared" si="204"/>
        <v>-2.4454148471614967E-3</v>
      </c>
      <c r="AG1438" s="5">
        <f>IFERROR((Table1[[#This Row],[عدد
البلوكات]]*0.12),"")</f>
        <v>0</v>
      </c>
      <c r="AH143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</v>
      </c>
      <c r="AJ1438" s="59">
        <f>IFERROR(Table1[[#This Row],[Plan Hour]]/Table1[[#This Row],[ساعات
العمل
الفعلية]],0)</f>
        <v>0</v>
      </c>
      <c r="AK1438" s="1">
        <f>IFERROR((Table1[[#This Row],[الكمية 
الفعلية
/م3]]-Table1[[#This Row],[الكمية 
المنتجة
/م3
 ]]),"")</f>
        <v>0</v>
      </c>
      <c r="AU1438" s="18"/>
      <c r="AV1438" s="18"/>
      <c r="AW1438" s="1"/>
      <c r="AX1438" s="1"/>
      <c r="AY1438" s="1"/>
      <c r="AZ1438" s="1"/>
      <c r="BA1438" s="1"/>
      <c r="BB1438" s="1" t="e">
        <f t="shared" si="200"/>
        <v>#DIV/0!</v>
      </c>
      <c r="BC1438" s="1"/>
      <c r="BD1438" s="1" t="e">
        <f t="shared" si="202"/>
        <v>#DIV/0!</v>
      </c>
      <c r="BE1438" s="1"/>
      <c r="BF1438" s="33">
        <f t="shared" si="201"/>
        <v>0</v>
      </c>
      <c r="BG1438" s="11" t="e">
        <f t="shared" si="205"/>
        <v>#DIV/0!</v>
      </c>
      <c r="CB1438"/>
      <c r="CC1438"/>
      <c r="CD1438"/>
      <c r="CE1438" s="83"/>
      <c r="CF1438"/>
      <c r="CG1438"/>
      <c r="CH1438"/>
      <c r="CI1438"/>
      <c r="CJ1438"/>
      <c r="CK1438"/>
      <c r="CL1438"/>
      <c r="CM1438"/>
      <c r="CN1438"/>
      <c r="CO1438"/>
      <c r="CP1438"/>
    </row>
    <row r="1439" spans="1:94" ht="22.5" customHeight="1">
      <c r="A1439" s="22">
        <v>44286</v>
      </c>
      <c r="B1439" s="9" t="str">
        <f>TEXT(Table1[[#This Row],[Date]],"dddd")</f>
        <v>الأربعاء</v>
      </c>
      <c r="C1439" s="9">
        <f>WEEKNUM(Table1[[#This Row],[Date]],16)</f>
        <v>14</v>
      </c>
      <c r="D1439" s="9" t="str">
        <f>TEXT(Table1[[#This Row],[Date]],"mmmm")</f>
        <v>مارس</v>
      </c>
      <c r="E1439" s="9" t="str">
        <f>TEXT(Table1[[#This Row],[Date]],"yyyy")</f>
        <v>2021</v>
      </c>
      <c r="F1439" s="9" t="s">
        <v>9</v>
      </c>
      <c r="G1439" s="9">
        <v>1549</v>
      </c>
      <c r="H1439" s="9"/>
      <c r="I1439" s="9" t="s">
        <v>96</v>
      </c>
      <c r="J1439" s="9">
        <f>IFERROR(VLOOKUP(Table1[[#This Row],[FoamType]],$CB$1:$CC$25,2,FALSE),0)</f>
        <v>200</v>
      </c>
      <c r="K1439" s="9">
        <v>40</v>
      </c>
      <c r="L1439" s="9">
        <v>34</v>
      </c>
      <c r="M1439" s="9">
        <v>1</v>
      </c>
      <c r="N1439" s="9"/>
      <c r="O1439" s="9"/>
      <c r="P1439" s="9"/>
      <c r="Q1439" s="9">
        <v>15</v>
      </c>
      <c r="R1439" s="9">
        <v>1000</v>
      </c>
      <c r="S1439" s="9">
        <v>1.1000000000000001</v>
      </c>
      <c r="T1439" s="9">
        <f t="shared" si="197"/>
        <v>1.4960000000000002</v>
      </c>
      <c r="U1439" s="9">
        <f t="shared" si="198"/>
        <v>1.36</v>
      </c>
      <c r="V1439" s="9"/>
      <c r="W1439" s="9"/>
      <c r="X1439" s="9">
        <f>IFERROR(   Table1[[#This Row],[البلوكات /م3]]+Table1[[#This Row],[البواقى
 المنصرفه
/م3]]-Table1[[#This Row],[البواقى
/م3]],0)</f>
        <v>1.6600000000000001</v>
      </c>
      <c r="Y1439" s="9">
        <f t="shared" si="199"/>
        <v>0</v>
      </c>
      <c r="Z1439" s="9">
        <v>0</v>
      </c>
      <c r="AA1439" s="9">
        <v>2.02</v>
      </c>
      <c r="AB1439" s="9">
        <v>15</v>
      </c>
      <c r="AC1439" s="9">
        <v>0.36</v>
      </c>
      <c r="AD1439" s="9">
        <f t="shared" si="203"/>
        <v>0.29999999999999982</v>
      </c>
      <c r="AE1439" s="9">
        <f t="shared" si="204"/>
        <v>0.14851485148514842</v>
      </c>
      <c r="AF1439" s="9">
        <v>2.65</v>
      </c>
      <c r="AG1439" s="9">
        <f>IFERROR((Table1[[#This Row],[عدد
البلوكات]]*0.12),"")</f>
        <v>0</v>
      </c>
      <c r="AH1439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I1439" s="9">
        <v>77</v>
      </c>
      <c r="AJ1439" s="9">
        <f>IFERROR(Table1[[#This Row],[Plan Hour]]/Table1[[#This Row],[ساعات
العمل
الفعلية]],0)</f>
        <v>6.4935064935064929E-2</v>
      </c>
      <c r="AK1439" s="9">
        <f>IFERROR((Table1[[#This Row],[الكمية 
الفعلية
/م3]]-Table1[[#This Row],[الكمية 
المنتجة
/م3
 ]]),"")</f>
        <v>0.13600000000000012</v>
      </c>
      <c r="AL1439" s="9"/>
      <c r="AM1439" s="9"/>
      <c r="AN1439" s="9"/>
      <c r="AO1439" s="9"/>
      <c r="AP1439" s="9">
        <v>0</v>
      </c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  <c r="BB1439" s="9" t="e">
        <f t="shared" si="200"/>
        <v>#DIV/0!</v>
      </c>
      <c r="BC1439" s="9"/>
      <c r="BD1439" s="9" t="e">
        <f t="shared" si="202"/>
        <v>#DIV/0!</v>
      </c>
      <c r="BE1439" s="9"/>
      <c r="BF1439" s="9">
        <f t="shared" si="201"/>
        <v>0</v>
      </c>
      <c r="BG1439" s="9" t="e">
        <f t="shared" si="205"/>
        <v>#DIV/0!</v>
      </c>
      <c r="CB1439"/>
      <c r="CC1439"/>
      <c r="CD1439"/>
      <c r="CE1439" s="83"/>
      <c r="CF1439"/>
      <c r="CG1439"/>
      <c r="CH1439"/>
      <c r="CI1439"/>
      <c r="CJ1439"/>
      <c r="CK1439"/>
      <c r="CL1439"/>
      <c r="CM1439"/>
      <c r="CN1439"/>
      <c r="CO1439"/>
      <c r="CP1439"/>
    </row>
    <row r="1440" spans="1:94" ht="22.5" customHeight="1">
      <c r="A1440" s="22">
        <v>44286</v>
      </c>
      <c r="B1440" s="3" t="str">
        <f>TEXT(Table1[[#This Row],[Date]],"dddd")</f>
        <v>الأربعاء</v>
      </c>
      <c r="C1440" s="3">
        <f>WEEKNUM(Table1[[#This Row],[Date]],16)</f>
        <v>14</v>
      </c>
      <c r="D1440" s="3" t="str">
        <f>TEXT(Table1[[#This Row],[Date]],"mmmm")</f>
        <v>مارس</v>
      </c>
      <c r="E1440" s="3" t="str">
        <f>TEXT(Table1[[#This Row],[Date]],"yyyy")</f>
        <v>2021</v>
      </c>
      <c r="F1440" s="3" t="s">
        <v>9</v>
      </c>
      <c r="G1440" s="3">
        <v>1543</v>
      </c>
      <c r="H1440" s="5" t="s">
        <v>32</v>
      </c>
      <c r="I1440" s="3" t="s">
        <v>96</v>
      </c>
      <c r="J1440" s="3">
        <f>IFERROR(VLOOKUP(Table1[[#This Row],[FoamType]],$CB$1:$CC$25,2,FALSE),0)</f>
        <v>200</v>
      </c>
      <c r="K1440" s="3">
        <v>37</v>
      </c>
      <c r="L1440" s="3">
        <v>21.5</v>
      </c>
      <c r="M1440" s="3">
        <v>7</v>
      </c>
      <c r="Q1440" s="15">
        <v>8</v>
      </c>
      <c r="R1440" s="3">
        <v>400</v>
      </c>
      <c r="S1440" s="3">
        <v>7.2</v>
      </c>
      <c r="T1440" s="3">
        <f t="shared" si="197"/>
        <v>2.2910400000000002</v>
      </c>
      <c r="U1440" s="4">
        <f t="shared" si="198"/>
        <v>2.2273999999999998</v>
      </c>
      <c r="X1440" s="4">
        <f>IFERROR(   Table1[[#This Row],[البلوكات /م3]]+Table1[[#This Row],[البواقى
 المنصرفه
/م3]]-Table1[[#This Row],[البواقى
/م3]],0)</f>
        <v>2.33</v>
      </c>
      <c r="Y1440" s="21">
        <f t="shared" si="199"/>
        <v>0</v>
      </c>
      <c r="Z1440" s="3">
        <v>0</v>
      </c>
      <c r="AA1440" s="12">
        <v>2.33</v>
      </c>
      <c r="AB1440" s="15">
        <v>10</v>
      </c>
      <c r="AC1440" s="20">
        <v>0</v>
      </c>
      <c r="AD1440" s="20">
        <f t="shared" si="203"/>
        <v>0.10260000000000025</v>
      </c>
      <c r="AE1440" s="29">
        <f t="shared" si="204"/>
        <v>4.40343347639486E-2</v>
      </c>
      <c r="AG1440" s="5">
        <f>IFERROR((Table1[[#This Row],[عدد
البلوكات]]*0.12),"")</f>
        <v>0</v>
      </c>
      <c r="AH144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1440" s="59">
        <f>IFERROR(Table1[[#This Row],[Plan Hour]]/Table1[[#This Row],[ساعات
العمل
الفعلية]],0)</f>
        <v>0</v>
      </c>
      <c r="AK1440" s="1">
        <f>IFERROR((Table1[[#This Row],[الكمية 
الفعلية
/م3]]-Table1[[#This Row],[الكمية 
المنتجة
/م3
 ]]),"")</f>
        <v>6.3640000000000363E-2</v>
      </c>
      <c r="AU1440" s="18"/>
      <c r="AV1440" s="18"/>
      <c r="AW1440" s="1"/>
      <c r="AX1440" s="1"/>
      <c r="AY1440" s="1"/>
      <c r="AZ1440" s="1"/>
      <c r="BA1440" s="1"/>
      <c r="BB1440" s="1" t="e">
        <f t="shared" si="200"/>
        <v>#DIV/0!</v>
      </c>
      <c r="BC1440" s="1"/>
      <c r="BD1440" s="1" t="e">
        <f t="shared" si="202"/>
        <v>#DIV/0!</v>
      </c>
      <c r="BE1440" s="1"/>
      <c r="BF1440" s="33">
        <f t="shared" si="201"/>
        <v>0</v>
      </c>
      <c r="BG1440" s="11" t="e">
        <f t="shared" si="205"/>
        <v>#DIV/0!</v>
      </c>
      <c r="CB1440"/>
      <c r="CC1440"/>
      <c r="CD1440"/>
      <c r="CE1440" s="83"/>
      <c r="CF1440"/>
      <c r="CG1440"/>
      <c r="CH1440"/>
      <c r="CI1440"/>
      <c r="CJ1440"/>
      <c r="CK1440"/>
      <c r="CL1440"/>
      <c r="CM1440"/>
      <c r="CN1440"/>
      <c r="CO1440"/>
      <c r="CP1440"/>
    </row>
    <row r="1441" spans="1:94" ht="22.5" customHeight="1">
      <c r="A1441" s="22">
        <v>44286</v>
      </c>
      <c r="B1441" s="3" t="str">
        <f>TEXT(Table1[[#This Row],[Date]],"dddd")</f>
        <v>الأربعاء</v>
      </c>
      <c r="C1441" s="3">
        <f>WEEKNUM(Table1[[#This Row],[Date]],16)</f>
        <v>14</v>
      </c>
      <c r="D1441" s="3" t="str">
        <f>TEXT(Table1[[#This Row],[Date]],"mmmm")</f>
        <v>مارس</v>
      </c>
      <c r="E1441" s="3" t="str">
        <f>TEXT(Table1[[#This Row],[Date]],"yyyy")</f>
        <v>2021</v>
      </c>
      <c r="F1441" s="3" t="s">
        <v>9</v>
      </c>
      <c r="G1441" s="3">
        <v>1061</v>
      </c>
      <c r="H1441" s="5" t="s">
        <v>242</v>
      </c>
      <c r="I1441" s="3" t="s">
        <v>255</v>
      </c>
      <c r="J1441" s="3">
        <f>IFERROR(VLOOKUP(Table1[[#This Row],[FoamType]],$CB$1:$CC$25,2,FALSE),0)</f>
        <v>3.6</v>
      </c>
      <c r="K1441" s="3">
        <v>75</v>
      </c>
      <c r="L1441" s="3">
        <v>75</v>
      </c>
      <c r="M1441" s="3">
        <v>49</v>
      </c>
      <c r="Q1441" s="15">
        <v>15</v>
      </c>
      <c r="R1441" s="3">
        <v>18</v>
      </c>
      <c r="S1441" s="3">
        <v>49</v>
      </c>
      <c r="T1441" s="3">
        <f t="shared" si="197"/>
        <v>4.9612499999999997</v>
      </c>
      <c r="U1441" s="4">
        <f t="shared" si="198"/>
        <v>4.9612499999999997</v>
      </c>
      <c r="W1441" s="4">
        <v>15</v>
      </c>
      <c r="X1441" s="4">
        <f>IFERROR(   Table1[[#This Row],[البلوكات /م3]]+Table1[[#This Row],[البواقى
 المنصرفه
/م3]]-Table1[[#This Row],[البواقى
/م3]],0)</f>
        <v>5.3000000000000007</v>
      </c>
      <c r="Y1441" s="21">
        <f t="shared" si="199"/>
        <v>7.32</v>
      </c>
      <c r="Z1441" s="3">
        <v>1</v>
      </c>
      <c r="AA1441" s="12">
        <v>0</v>
      </c>
      <c r="AB1441" s="15">
        <v>15</v>
      </c>
      <c r="AC1441" s="20">
        <v>2.02</v>
      </c>
      <c r="AD1441" s="20">
        <f t="shared" si="203"/>
        <v>0.33875000000000099</v>
      </c>
      <c r="AE1441" s="29">
        <f t="shared" si="204"/>
        <v>4.6277322404371719E-2</v>
      </c>
      <c r="AG1441" s="5">
        <f>IFERROR((Table1[[#This Row],[عدد
البلوكات]]*0.12),"")</f>
        <v>0.12</v>
      </c>
      <c r="AH144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1.3781249999999998</v>
      </c>
      <c r="AJ1441" s="59">
        <f>IFERROR(Table1[[#This Row],[Plan Hour]]/Table1[[#This Row],[ساعات
العمل
الفعلية]],0)</f>
        <v>0</v>
      </c>
      <c r="AK1441" s="1">
        <f>IFERROR((Table1[[#This Row],[الكمية 
الفعلية
/م3]]-Table1[[#This Row],[الكمية 
المنتجة
/م3
 ]]),"")</f>
        <v>0</v>
      </c>
      <c r="AU1441" s="18"/>
      <c r="AV1441" s="18"/>
      <c r="AW1441" s="1"/>
      <c r="AX1441" s="1"/>
      <c r="AY1441" s="1"/>
      <c r="AZ1441" s="1"/>
      <c r="BA1441" s="1"/>
      <c r="BB1441" s="1" t="e">
        <f t="shared" si="200"/>
        <v>#DIV/0!</v>
      </c>
      <c r="BC1441" s="1"/>
      <c r="BD1441" s="1" t="e">
        <f t="shared" si="202"/>
        <v>#DIV/0!</v>
      </c>
      <c r="BE1441" s="1"/>
      <c r="BF1441" s="33">
        <f t="shared" si="201"/>
        <v>0</v>
      </c>
      <c r="BG1441" s="11" t="e">
        <f t="shared" si="205"/>
        <v>#DIV/0!</v>
      </c>
      <c r="CB1441"/>
      <c r="CC1441"/>
      <c r="CD1441"/>
      <c r="CE1441" s="83"/>
      <c r="CF1441"/>
      <c r="CG1441"/>
      <c r="CH1441"/>
      <c r="CI1441"/>
      <c r="CJ1441"/>
      <c r="CK1441"/>
      <c r="CL1441"/>
      <c r="CM1441"/>
      <c r="CN1441"/>
      <c r="CO1441"/>
      <c r="CP1441"/>
    </row>
    <row r="1442" spans="1:94" ht="22.5" customHeight="1">
      <c r="A1442" s="22">
        <v>44286</v>
      </c>
      <c r="B1442" s="3" t="str">
        <f>TEXT(Table1[[#This Row],[Date]],"dddd")</f>
        <v>الأربعاء</v>
      </c>
      <c r="C1442" s="3">
        <f>WEEKNUM(Table1[[#This Row],[Date]],16)</f>
        <v>14</v>
      </c>
      <c r="D1442" s="3" t="str">
        <f>TEXT(Table1[[#This Row],[Date]],"mmmm")</f>
        <v>مارس</v>
      </c>
      <c r="E1442" s="3" t="str">
        <f>TEXT(Table1[[#This Row],[Date]],"yyyy")</f>
        <v>2021</v>
      </c>
      <c r="F1442" s="3" t="s">
        <v>9</v>
      </c>
      <c r="G1442" s="3">
        <v>1519</v>
      </c>
      <c r="H1442" s="5" t="s">
        <v>223</v>
      </c>
      <c r="I1442" s="3" t="s">
        <v>255</v>
      </c>
      <c r="J1442" s="3">
        <f>IFERROR(VLOOKUP(Table1[[#This Row],[FoamType]],$CB$1:$CC$25,2,FALSE),0)</f>
        <v>3.6</v>
      </c>
      <c r="K1442" s="3">
        <v>40</v>
      </c>
      <c r="L1442" s="3">
        <v>20</v>
      </c>
      <c r="M1442" s="3">
        <v>24</v>
      </c>
      <c r="Q1442" s="15">
        <v>17</v>
      </c>
      <c r="R1442" s="3">
        <v>200</v>
      </c>
      <c r="S1442" s="3">
        <v>24</v>
      </c>
      <c r="T1442" s="3">
        <f t="shared" si="197"/>
        <v>3.84</v>
      </c>
      <c r="U1442" s="4">
        <f t="shared" si="198"/>
        <v>3.84</v>
      </c>
      <c r="W1442" s="4">
        <v>17</v>
      </c>
      <c r="X1442" s="4">
        <f>IFERROR(   Table1[[#This Row],[البلوكات /م3]]+Table1[[#This Row],[البواقى
 المنصرفه
/م3]]-Table1[[#This Row],[البواقى
/م3]],0)</f>
        <v>37.42</v>
      </c>
      <c r="Y1442" s="21">
        <f t="shared" si="199"/>
        <v>36.6</v>
      </c>
      <c r="Z1442" s="3">
        <v>5</v>
      </c>
      <c r="AA1442" s="12">
        <v>0.82</v>
      </c>
      <c r="AB1442" s="15">
        <v>15</v>
      </c>
      <c r="AC1442" s="20">
        <v>0</v>
      </c>
      <c r="AD1442" s="20">
        <f t="shared" si="203"/>
        <v>33.58</v>
      </c>
      <c r="AE1442" s="29">
        <f t="shared" si="204"/>
        <v>0.89738107963655789</v>
      </c>
      <c r="AG1442" s="5">
        <f>IFERROR((Table1[[#This Row],[عدد
البلوكات]]*0.12),"")</f>
        <v>0.6</v>
      </c>
      <c r="AH144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1.0666666666666667</v>
      </c>
      <c r="AJ1442" s="59">
        <f>IFERROR(Table1[[#This Row],[Plan Hour]]/Table1[[#This Row],[ساعات
العمل
الفعلية]],0)</f>
        <v>0</v>
      </c>
      <c r="AK1442" s="1">
        <f>IFERROR((Table1[[#This Row],[الكمية 
الفعلية
/م3]]-Table1[[#This Row],[الكمية 
المنتجة
/م3
 ]]),"")</f>
        <v>0</v>
      </c>
      <c r="AU1442" s="18"/>
      <c r="AV1442" s="18"/>
      <c r="AW1442" s="1"/>
      <c r="AX1442" s="1"/>
      <c r="AY1442" s="1"/>
      <c r="AZ1442" s="1"/>
      <c r="BA1442" s="1"/>
      <c r="BB1442" s="1" t="e">
        <f t="shared" si="200"/>
        <v>#DIV/0!</v>
      </c>
      <c r="BC1442" s="1"/>
      <c r="BD1442" s="1" t="e">
        <f t="shared" si="202"/>
        <v>#DIV/0!</v>
      </c>
      <c r="BE1442" s="1"/>
      <c r="BF1442" s="33">
        <f t="shared" si="201"/>
        <v>0</v>
      </c>
      <c r="BG1442" s="11" t="e">
        <f t="shared" si="205"/>
        <v>#DIV/0!</v>
      </c>
      <c r="CB1442"/>
      <c r="CC1442"/>
      <c r="CD1442"/>
      <c r="CE1442" s="83"/>
      <c r="CF1442"/>
      <c r="CG1442"/>
      <c r="CH1442"/>
      <c r="CI1442"/>
      <c r="CJ1442"/>
      <c r="CK1442"/>
      <c r="CL1442"/>
      <c r="CM1442"/>
      <c r="CN1442"/>
      <c r="CO1442"/>
      <c r="CP1442"/>
    </row>
    <row r="1443" spans="1:94" ht="22.5" customHeight="1">
      <c r="A1443" s="22">
        <v>44286</v>
      </c>
      <c r="B1443" s="3" t="str">
        <f>TEXT(Table1[[#This Row],[Date]],"dddd")</f>
        <v>الأربعاء</v>
      </c>
      <c r="C1443" s="3">
        <f>WEEKNUM(Table1[[#This Row],[Date]],16)</f>
        <v>14</v>
      </c>
      <c r="D1443" s="3" t="str">
        <f>TEXT(Table1[[#This Row],[Date]],"mmmm")</f>
        <v>مارس</v>
      </c>
      <c r="E1443" s="3" t="str">
        <f>TEXT(Table1[[#This Row],[Date]],"yyyy")</f>
        <v>2021</v>
      </c>
      <c r="F1443" s="3" t="s">
        <v>9</v>
      </c>
      <c r="G1443" s="3">
        <v>1519</v>
      </c>
      <c r="H1443" s="5" t="s">
        <v>223</v>
      </c>
      <c r="I1443" s="3" t="s">
        <v>255</v>
      </c>
      <c r="J1443" s="3">
        <f>IFERROR(VLOOKUP(Table1[[#This Row],[FoamType]],$CB$1:$CC$25,2,FALSE),0)</f>
        <v>3.6</v>
      </c>
      <c r="K1443" s="3">
        <v>40</v>
      </c>
      <c r="L1443" s="3">
        <v>40</v>
      </c>
      <c r="M1443" s="3">
        <v>24</v>
      </c>
      <c r="Q1443" s="15">
        <v>17</v>
      </c>
      <c r="R1443" s="3">
        <v>800</v>
      </c>
      <c r="S1443" s="3">
        <v>24</v>
      </c>
      <c r="T1443" s="3">
        <f t="shared" si="197"/>
        <v>30.72</v>
      </c>
      <c r="U1443" s="4">
        <f t="shared" si="198"/>
        <v>30.72</v>
      </c>
      <c r="X1443" s="4">
        <f>IFERROR(   Table1[[#This Row],[البلوكات /م3]]+Table1[[#This Row],[البواقى
 المنصرفه
/م3]]-Table1[[#This Row],[البواقى
/م3]],0)</f>
        <v>0</v>
      </c>
      <c r="Y1443" s="21">
        <f t="shared" si="199"/>
        <v>0</v>
      </c>
      <c r="AB1443" s="15"/>
      <c r="AD1443" s="20">
        <f t="shared" si="203"/>
        <v>-30.72</v>
      </c>
      <c r="AE1443" s="29" t="e">
        <f t="shared" si="204"/>
        <v>#DIV/0!</v>
      </c>
      <c r="AG1443" s="5">
        <f>IFERROR((Table1[[#This Row],[عدد
البلوكات]]*0.12),"")</f>
        <v>0</v>
      </c>
      <c r="AH144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8.5333333333333332</v>
      </c>
      <c r="AJ1443" s="59">
        <f>IFERROR(Table1[[#This Row],[Plan Hour]]/Table1[[#This Row],[ساعات
العمل
الفعلية]],0)</f>
        <v>0</v>
      </c>
      <c r="AK1443" s="1">
        <f>IFERROR((Table1[[#This Row],[الكمية 
الفعلية
/م3]]-Table1[[#This Row],[الكمية 
المنتجة
/م3
 ]]),"")</f>
        <v>0</v>
      </c>
      <c r="AU1443" s="18"/>
      <c r="AV1443" s="18"/>
      <c r="AW1443" s="1"/>
      <c r="AX1443" s="1"/>
      <c r="AY1443" s="1"/>
      <c r="AZ1443" s="1"/>
      <c r="BA1443" s="1"/>
      <c r="BB1443" s="1" t="e">
        <f t="shared" si="200"/>
        <v>#DIV/0!</v>
      </c>
      <c r="BC1443" s="1"/>
      <c r="BD1443" s="1" t="e">
        <f t="shared" si="202"/>
        <v>#DIV/0!</v>
      </c>
      <c r="BE1443" s="1"/>
      <c r="BF1443" s="33">
        <f t="shared" si="201"/>
        <v>0</v>
      </c>
      <c r="BG1443" s="11" t="e">
        <f t="shared" si="205"/>
        <v>#DIV/0!</v>
      </c>
      <c r="CB1443"/>
      <c r="CC1443"/>
      <c r="CD1443"/>
      <c r="CE1443" s="83"/>
      <c r="CF1443"/>
      <c r="CG1443"/>
      <c r="CH1443"/>
      <c r="CI1443"/>
      <c r="CJ1443"/>
      <c r="CK1443"/>
      <c r="CL1443"/>
      <c r="CM1443"/>
      <c r="CN1443"/>
      <c r="CO1443"/>
      <c r="CP1443"/>
    </row>
    <row r="1444" spans="1:94" ht="22.5" customHeight="1">
      <c r="A1444" s="22">
        <v>44286</v>
      </c>
      <c r="B1444" s="3" t="str">
        <f>TEXT(Table1[[#This Row],[Date]],"dddd")</f>
        <v>الأربعاء</v>
      </c>
      <c r="C1444" s="3">
        <f>WEEKNUM(Table1[[#This Row],[Date]],16)</f>
        <v>14</v>
      </c>
      <c r="D1444" s="3" t="str">
        <f>TEXT(Table1[[#This Row],[Date]],"mmmm")</f>
        <v>مارس</v>
      </c>
      <c r="E1444" s="3" t="str">
        <f>TEXT(Table1[[#This Row],[Date]],"yyyy")</f>
        <v>2021</v>
      </c>
      <c r="F1444" s="3" t="s">
        <v>9</v>
      </c>
      <c r="G1444" s="3">
        <v>1554</v>
      </c>
      <c r="H1444" s="5" t="s">
        <v>41</v>
      </c>
      <c r="I1444" s="3" t="s">
        <v>92</v>
      </c>
      <c r="J1444" s="3">
        <f>IFERROR(VLOOKUP(Table1[[#This Row],[FoamType]],$CB$1:$CC$25,2,FALSE),0)</f>
        <v>0.6</v>
      </c>
      <c r="K1444" s="3">
        <v>20</v>
      </c>
      <c r="L1444" s="3">
        <v>10</v>
      </c>
      <c r="M1444" s="3">
        <v>2.5</v>
      </c>
      <c r="Q1444" s="15">
        <v>15</v>
      </c>
      <c r="R1444" s="3">
        <v>1</v>
      </c>
      <c r="S1444" s="3">
        <v>2.6</v>
      </c>
      <c r="T1444" s="3">
        <f t="shared" si="197"/>
        <v>5.1999999999999995E-4</v>
      </c>
      <c r="U1444" s="4">
        <f t="shared" si="198"/>
        <v>5.0000000000000001E-4</v>
      </c>
      <c r="X1444" s="4">
        <f>IFERROR(   Table1[[#This Row],[البلوكات /م3]]+Table1[[#This Row],[البواقى
 المنصرفه
/م3]]-Table1[[#This Row],[البواقى
/م3]],0)</f>
        <v>0</v>
      </c>
      <c r="Y1444" s="21">
        <f t="shared" si="199"/>
        <v>0</v>
      </c>
      <c r="AB1444" s="15"/>
      <c r="AD1444" s="20">
        <f t="shared" si="203"/>
        <v>-5.0000000000000001E-4</v>
      </c>
      <c r="AE1444" s="29" t="e">
        <f t="shared" si="204"/>
        <v>#DIV/0!</v>
      </c>
      <c r="AG1444" s="5">
        <f>IFERROR((Table1[[#This Row],[عدد
البلوكات]]*0.12),"")</f>
        <v>0</v>
      </c>
      <c r="AH144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8.3333333333333339E-4</v>
      </c>
      <c r="AJ1444" s="59">
        <f>IFERROR(Table1[[#This Row],[Plan Hour]]/Table1[[#This Row],[ساعات
العمل
الفعلية]],0)</f>
        <v>0</v>
      </c>
      <c r="AK1444" s="1">
        <f>IFERROR((Table1[[#This Row],[الكمية 
الفعلية
/م3]]-Table1[[#This Row],[الكمية 
المنتجة
/م3
 ]]),"")</f>
        <v>1.9999999999999944E-5</v>
      </c>
      <c r="AU1444" s="18"/>
      <c r="AV1444" s="18"/>
      <c r="AW1444" s="1"/>
      <c r="AX1444" s="1"/>
      <c r="AY1444" s="1"/>
      <c r="AZ1444" s="1"/>
      <c r="BA1444" s="1"/>
      <c r="BB1444" s="1" t="e">
        <f t="shared" si="200"/>
        <v>#DIV/0!</v>
      </c>
      <c r="BC1444" s="1"/>
      <c r="BD1444" s="1" t="e">
        <f t="shared" si="202"/>
        <v>#DIV/0!</v>
      </c>
      <c r="BE1444" s="1"/>
      <c r="BF1444" s="33">
        <f t="shared" si="201"/>
        <v>0</v>
      </c>
      <c r="BG1444" s="11" t="e">
        <f t="shared" si="205"/>
        <v>#DIV/0!</v>
      </c>
      <c r="CB1444"/>
      <c r="CC1444"/>
      <c r="CD1444"/>
      <c r="CE1444" s="83"/>
      <c r="CF1444"/>
      <c r="CG1444"/>
      <c r="CH1444"/>
      <c r="CI1444"/>
      <c r="CJ1444"/>
      <c r="CK1444"/>
      <c r="CL1444"/>
      <c r="CM1444"/>
      <c r="CN1444"/>
      <c r="CO1444"/>
      <c r="CP1444"/>
    </row>
    <row r="1445" spans="1:94" ht="22.5" customHeight="1">
      <c r="A1445" s="22">
        <v>44286</v>
      </c>
      <c r="B1445" s="3" t="str">
        <f>TEXT(Table1[[#This Row],[Date]],"dddd")</f>
        <v>الأربعاء</v>
      </c>
      <c r="C1445" s="3">
        <f>WEEKNUM(Table1[[#This Row],[Date]],16)</f>
        <v>14</v>
      </c>
      <c r="D1445" s="3" t="str">
        <f>TEXT(Table1[[#This Row],[Date]],"mmmm")</f>
        <v>مارس</v>
      </c>
      <c r="E1445" s="3" t="str">
        <f>TEXT(Table1[[#This Row],[Date]],"yyyy")</f>
        <v>2021</v>
      </c>
      <c r="F1445" s="3" t="s">
        <v>9</v>
      </c>
      <c r="G1445" s="3">
        <v>1554</v>
      </c>
      <c r="H1445" s="5" t="s">
        <v>41</v>
      </c>
      <c r="I1445" s="3" t="s">
        <v>92</v>
      </c>
      <c r="J1445" s="3">
        <f>IFERROR(VLOOKUP(Table1[[#This Row],[FoamType]],$CB$1:$CC$25,2,FALSE),0)</f>
        <v>0.6</v>
      </c>
      <c r="K1445" s="3">
        <v>20</v>
      </c>
      <c r="L1445" s="3">
        <v>10</v>
      </c>
      <c r="M1445" s="3">
        <v>2.5</v>
      </c>
      <c r="Q1445" s="15">
        <v>17</v>
      </c>
      <c r="R1445" s="3">
        <v>1</v>
      </c>
      <c r="S1445" s="3">
        <v>2.6</v>
      </c>
      <c r="T1445" s="3">
        <f t="shared" ref="T1445:T1508" si="206">K1445*L1445*R1445*S1445/1000000</f>
        <v>5.1999999999999995E-4</v>
      </c>
      <c r="U1445" s="4">
        <f t="shared" ref="U1445:U1508" si="207">K1445*L1445*M1445*R1445/1000000</f>
        <v>5.0000000000000001E-4</v>
      </c>
      <c r="X1445" s="4">
        <f>IFERROR(   Table1[[#This Row],[البلوكات /م3]]+Table1[[#This Row],[البواقى
 المنصرفه
/م3]]-Table1[[#This Row],[البواقى
/م3]],0)</f>
        <v>0</v>
      </c>
      <c r="Y1445" s="21">
        <f t="shared" si="199"/>
        <v>0</v>
      </c>
      <c r="AB1445" s="15"/>
      <c r="AD1445" s="20">
        <f t="shared" si="203"/>
        <v>-5.0000000000000001E-4</v>
      </c>
      <c r="AE1445" s="29" t="e">
        <f t="shared" si="204"/>
        <v>#DIV/0!</v>
      </c>
      <c r="AG1445" s="5">
        <f>IFERROR((Table1[[#This Row],[عدد
البلوكات]]*0.12),"")</f>
        <v>0</v>
      </c>
      <c r="AH144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8.3333333333333339E-4</v>
      </c>
      <c r="AJ1445" s="59">
        <f>IFERROR(Table1[[#This Row],[Plan Hour]]/Table1[[#This Row],[ساعات
العمل
الفعلية]],0)</f>
        <v>0</v>
      </c>
      <c r="AK1445" s="1">
        <f>IFERROR((Table1[[#This Row],[الكمية 
الفعلية
/م3]]-Table1[[#This Row],[الكمية 
المنتجة
/م3
 ]]),"")</f>
        <v>1.9999999999999944E-5</v>
      </c>
      <c r="AU1445" s="18"/>
      <c r="AV1445" s="18"/>
      <c r="AW1445" s="1"/>
      <c r="AX1445" s="1"/>
      <c r="AY1445" s="1"/>
      <c r="AZ1445" s="1"/>
      <c r="BA1445" s="1"/>
      <c r="BB1445" s="1" t="e">
        <f t="shared" si="200"/>
        <v>#DIV/0!</v>
      </c>
      <c r="BC1445" s="1"/>
      <c r="BD1445" s="1" t="e">
        <f t="shared" si="202"/>
        <v>#DIV/0!</v>
      </c>
      <c r="BE1445" s="1"/>
      <c r="BF1445" s="33">
        <f t="shared" si="201"/>
        <v>0</v>
      </c>
      <c r="BG1445" s="11" t="e">
        <f t="shared" si="205"/>
        <v>#DIV/0!</v>
      </c>
      <c r="CB1445"/>
      <c r="CC1445"/>
      <c r="CD1445"/>
      <c r="CE1445" s="83"/>
      <c r="CF1445"/>
      <c r="CG1445"/>
      <c r="CH1445"/>
      <c r="CI1445"/>
      <c r="CJ1445"/>
      <c r="CK1445"/>
      <c r="CL1445"/>
      <c r="CM1445"/>
      <c r="CN1445"/>
      <c r="CO1445"/>
      <c r="CP1445"/>
    </row>
    <row r="1446" spans="1:94" ht="22.5" customHeight="1">
      <c r="A1446" s="22">
        <v>44286</v>
      </c>
      <c r="B1446" s="3" t="str">
        <f>TEXT(Table1[[#This Row],[Date]],"dddd")</f>
        <v>الأربعاء</v>
      </c>
      <c r="C1446" s="3">
        <f>WEEKNUM(Table1[[#This Row],[Date]],16)</f>
        <v>14</v>
      </c>
      <c r="D1446" s="3" t="str">
        <f>TEXT(Table1[[#This Row],[Date]],"mmmm")</f>
        <v>مارس</v>
      </c>
      <c r="E1446" s="3" t="str">
        <f>TEXT(Table1[[#This Row],[Date]],"yyyy")</f>
        <v>2021</v>
      </c>
      <c r="F1446" s="3" t="s">
        <v>9</v>
      </c>
      <c r="G1446" s="3">
        <v>1554</v>
      </c>
      <c r="H1446" s="5" t="s">
        <v>41</v>
      </c>
      <c r="I1446" s="3" t="s">
        <v>92</v>
      </c>
      <c r="J1446" s="3">
        <f>IFERROR(VLOOKUP(Table1[[#This Row],[FoamType]],$CB$1:$CC$25,2,FALSE),0)</f>
        <v>0.6</v>
      </c>
      <c r="K1446" s="3">
        <v>20</v>
      </c>
      <c r="L1446" s="3">
        <v>10</v>
      </c>
      <c r="M1446" s="3">
        <v>2.5</v>
      </c>
      <c r="Q1446" s="15">
        <v>20</v>
      </c>
      <c r="R1446" s="3">
        <v>1</v>
      </c>
      <c r="S1446" s="3">
        <v>2.6</v>
      </c>
      <c r="T1446" s="3">
        <f t="shared" si="206"/>
        <v>5.1999999999999995E-4</v>
      </c>
      <c r="U1446" s="4">
        <f t="shared" si="207"/>
        <v>5.0000000000000001E-4</v>
      </c>
      <c r="X1446" s="4">
        <f>IFERROR(   Table1[[#This Row],[البلوكات /م3]]+Table1[[#This Row],[البواقى
 المنصرفه
/م3]]-Table1[[#This Row],[البواقى
/م3]],0)</f>
        <v>0</v>
      </c>
      <c r="Y1446" s="21">
        <f t="shared" si="199"/>
        <v>0</v>
      </c>
      <c r="AB1446" s="15"/>
      <c r="AD1446" s="20">
        <f t="shared" si="203"/>
        <v>-5.0000000000000001E-4</v>
      </c>
      <c r="AE1446" s="29" t="e">
        <f t="shared" si="204"/>
        <v>#DIV/0!</v>
      </c>
      <c r="AG1446" s="5">
        <f>IFERROR((Table1[[#This Row],[عدد
البلوكات]]*0.12),"")</f>
        <v>0</v>
      </c>
      <c r="AH144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8.3333333333333339E-4</v>
      </c>
      <c r="AJ1446" s="59">
        <f>IFERROR(Table1[[#This Row],[Plan Hour]]/Table1[[#This Row],[ساعات
العمل
الفعلية]],0)</f>
        <v>0</v>
      </c>
      <c r="AK1446" s="1">
        <f>IFERROR((Table1[[#This Row],[الكمية 
الفعلية
/م3]]-Table1[[#This Row],[الكمية 
المنتجة
/م3
 ]]),"")</f>
        <v>1.9999999999999944E-5</v>
      </c>
      <c r="AU1446" s="18"/>
      <c r="AV1446" s="18"/>
      <c r="AW1446" s="1"/>
      <c r="AX1446" s="1"/>
      <c r="AY1446" s="1"/>
      <c r="AZ1446" s="1"/>
      <c r="BA1446" s="1"/>
      <c r="BB1446" s="1" t="e">
        <f t="shared" si="200"/>
        <v>#DIV/0!</v>
      </c>
      <c r="BC1446" s="1"/>
      <c r="BD1446" s="1" t="e">
        <f t="shared" si="202"/>
        <v>#DIV/0!</v>
      </c>
      <c r="BE1446" s="1"/>
      <c r="BF1446" s="33">
        <f t="shared" si="201"/>
        <v>0</v>
      </c>
      <c r="BG1446" s="11" t="e">
        <f t="shared" si="205"/>
        <v>#DIV/0!</v>
      </c>
      <c r="CB1446"/>
      <c r="CC1446"/>
      <c r="CD1446"/>
      <c r="CE1446" s="83"/>
      <c r="CF1446"/>
      <c r="CG1446"/>
      <c r="CH1446"/>
      <c r="CI1446"/>
      <c r="CJ1446"/>
      <c r="CK1446"/>
      <c r="CL1446"/>
      <c r="CM1446"/>
      <c r="CN1446"/>
      <c r="CO1446"/>
      <c r="CP1446"/>
    </row>
    <row r="1447" spans="1:94" ht="22.5" customHeight="1">
      <c r="A1447" s="22">
        <v>44286</v>
      </c>
      <c r="B1447" s="3" t="str">
        <f>TEXT(Table1[[#This Row],[Date]],"dddd")</f>
        <v>الأربعاء</v>
      </c>
      <c r="C1447" s="3">
        <f>WEEKNUM(Table1[[#This Row],[Date]],16)</f>
        <v>14</v>
      </c>
      <c r="D1447" s="3" t="str">
        <f>TEXT(Table1[[#This Row],[Date]],"mmmm")</f>
        <v>مارس</v>
      </c>
      <c r="E1447" s="3" t="str">
        <f>TEXT(Table1[[#This Row],[Date]],"yyyy")</f>
        <v>2021</v>
      </c>
      <c r="F1447" s="3" t="s">
        <v>9</v>
      </c>
      <c r="G1447" s="3">
        <v>1399</v>
      </c>
      <c r="H1447" s="5" t="s">
        <v>25</v>
      </c>
      <c r="I1447" s="3" t="s">
        <v>92</v>
      </c>
      <c r="J1447" s="3">
        <f>IFERROR(VLOOKUP(Table1[[#This Row],[FoamType]],$CB$1:$CC$25,2,FALSE),0)</f>
        <v>0.6</v>
      </c>
      <c r="K1447" s="3">
        <v>31</v>
      </c>
      <c r="L1447" s="3">
        <v>5</v>
      </c>
      <c r="M1447" s="3">
        <v>3</v>
      </c>
      <c r="Q1447" s="15">
        <v>15</v>
      </c>
      <c r="S1447" s="3">
        <v>3.1</v>
      </c>
      <c r="T1447" s="3">
        <v>3.1</v>
      </c>
      <c r="U1447" s="4">
        <v>3</v>
      </c>
      <c r="X1447" s="4">
        <f>IFERROR(   Table1[[#This Row],[البلوكات /م3]]+Table1[[#This Row],[البواقى
 المنصرفه
/م3]]-Table1[[#This Row],[البواقى
/م3]],0)</f>
        <v>4.8600000000000003</v>
      </c>
      <c r="Y1447" s="21">
        <f t="shared" si="199"/>
        <v>0</v>
      </c>
      <c r="AA1447" s="12">
        <v>7.61</v>
      </c>
      <c r="AB1447" s="15">
        <v>15</v>
      </c>
      <c r="AC1447" s="20">
        <v>2.75</v>
      </c>
      <c r="AD1447" s="20">
        <f t="shared" si="203"/>
        <v>1.8600000000000003</v>
      </c>
      <c r="AE1447" s="29">
        <f t="shared" si="204"/>
        <v>0.24441524310118268</v>
      </c>
      <c r="AG1447" s="5">
        <f>IFERROR((Table1[[#This Row],[عدد
البلوكات]]*0.12),"")</f>
        <v>0</v>
      </c>
      <c r="AH144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447" s="59">
        <f>IFERROR(Table1[[#This Row],[Plan Hour]]/Table1[[#This Row],[ساعات
العمل
الفعلية]],0)</f>
        <v>0</v>
      </c>
      <c r="AK1447" s="1">
        <f>IFERROR((Table1[[#This Row],[الكمية 
الفعلية
/م3]]-Table1[[#This Row],[الكمية 
المنتجة
/م3
 ]]),"")</f>
        <v>0.10000000000000009</v>
      </c>
      <c r="AU1447" s="18"/>
      <c r="AV1447" s="18"/>
      <c r="AW1447" s="1"/>
      <c r="AX1447" s="1"/>
      <c r="AY1447" s="1"/>
      <c r="AZ1447" s="1"/>
      <c r="BA1447" s="1"/>
      <c r="BB1447" s="1" t="e">
        <f t="shared" si="200"/>
        <v>#DIV/0!</v>
      </c>
      <c r="BC1447" s="1"/>
      <c r="BD1447" s="1" t="e">
        <f t="shared" si="202"/>
        <v>#DIV/0!</v>
      </c>
      <c r="BE1447" s="1"/>
      <c r="BF1447" s="33">
        <f t="shared" si="201"/>
        <v>0</v>
      </c>
      <c r="BG1447" s="11" t="e">
        <f t="shared" si="205"/>
        <v>#DIV/0!</v>
      </c>
      <c r="CB1447"/>
      <c r="CC1447"/>
      <c r="CD1447"/>
      <c r="CE1447" s="83"/>
      <c r="CF1447"/>
      <c r="CG1447"/>
      <c r="CH1447"/>
      <c r="CI1447"/>
      <c r="CJ1447"/>
      <c r="CK1447"/>
      <c r="CL1447"/>
      <c r="CM1447"/>
      <c r="CN1447"/>
      <c r="CO1447"/>
      <c r="CP1447"/>
    </row>
    <row r="1448" spans="1:94" ht="22.5" customHeight="1">
      <c r="A1448" s="22">
        <v>44286</v>
      </c>
      <c r="B1448" s="3" t="str">
        <f>TEXT(Table1[[#This Row],[Date]],"dddd")</f>
        <v>الأربعاء</v>
      </c>
      <c r="C1448" s="3">
        <f>WEEKNUM(Table1[[#This Row],[Date]],16)</f>
        <v>14</v>
      </c>
      <c r="D1448" s="3" t="str">
        <f>TEXT(Table1[[#This Row],[Date]],"mmmm")</f>
        <v>مارس</v>
      </c>
      <c r="E1448" s="3" t="str">
        <f>TEXT(Table1[[#This Row],[Date]],"yyyy")</f>
        <v>2021</v>
      </c>
      <c r="F1448" s="3" t="s">
        <v>9</v>
      </c>
      <c r="G1448" s="3">
        <v>1432</v>
      </c>
      <c r="H1448" s="5" t="s">
        <v>61</v>
      </c>
      <c r="I1448" s="3" t="s">
        <v>201</v>
      </c>
      <c r="J1448" s="3">
        <f>IFERROR(VLOOKUP(Table1[[#This Row],[FoamType]],$CB$1:$CC$25,2,FALSE),0)</f>
        <v>1.25</v>
      </c>
      <c r="K1448" s="3">
        <v>77</v>
      </c>
      <c r="L1448" s="3">
        <v>110</v>
      </c>
      <c r="M1448" s="3">
        <v>29</v>
      </c>
      <c r="Q1448" s="15">
        <v>30</v>
      </c>
      <c r="R1448" s="3">
        <v>5</v>
      </c>
      <c r="S1448" s="3">
        <v>29</v>
      </c>
      <c r="T1448" s="3">
        <f t="shared" si="206"/>
        <v>1.2281500000000001</v>
      </c>
      <c r="U1448" s="4">
        <f t="shared" si="207"/>
        <v>1.2281500000000001</v>
      </c>
      <c r="W1448" s="4">
        <v>30</v>
      </c>
      <c r="X1448" s="4">
        <f>IFERROR(   Table1[[#This Row],[البلوكات /م3]]+Table1[[#This Row],[البواقى
 المنصرفه
/م3]]-Table1[[#This Row],[البواقى
/م3]],0)</f>
        <v>30.349999999999994</v>
      </c>
      <c r="Y1448" s="21">
        <v>59.4</v>
      </c>
      <c r="Z1448" s="3">
        <v>9</v>
      </c>
      <c r="AA1448" s="12">
        <v>16.920000000000002</v>
      </c>
      <c r="AB1448" s="15">
        <v>30</v>
      </c>
      <c r="AC1448" s="20">
        <v>45.97</v>
      </c>
      <c r="AD1448" s="20">
        <f t="shared" si="203"/>
        <v>29.121849999999995</v>
      </c>
      <c r="AE1448" s="29">
        <f t="shared" si="204"/>
        <v>0.38157560272536684</v>
      </c>
      <c r="AG1448" s="5">
        <f>IFERROR((Table1[[#This Row],[عدد
البلوكات]]*0.12),"")</f>
        <v>1.08</v>
      </c>
      <c r="AH144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448" s="59">
        <f>IFERROR(Table1[[#This Row],[Plan Hour]]/Table1[[#This Row],[ساعات
العمل
الفعلية]],0)</f>
        <v>0</v>
      </c>
      <c r="AK1448" s="1">
        <f>IFERROR((Table1[[#This Row],[الكمية 
الفعلية
/م3]]-Table1[[#This Row],[الكمية 
المنتجة
/م3
 ]]),"")</f>
        <v>0</v>
      </c>
      <c r="AU1448" s="18"/>
      <c r="AV1448" s="18"/>
      <c r="AW1448" s="1"/>
      <c r="AX1448" s="1"/>
      <c r="AY1448" s="1"/>
      <c r="AZ1448" s="1"/>
      <c r="BA1448" s="1"/>
      <c r="BB1448" s="1" t="e">
        <f t="shared" si="200"/>
        <v>#DIV/0!</v>
      </c>
      <c r="BC1448" s="1"/>
      <c r="BD1448" s="1" t="e">
        <f t="shared" si="202"/>
        <v>#DIV/0!</v>
      </c>
      <c r="BE1448" s="1"/>
      <c r="BF1448" s="33">
        <f t="shared" si="201"/>
        <v>0</v>
      </c>
      <c r="BG1448" s="11" t="e">
        <f t="shared" si="205"/>
        <v>#DIV/0!</v>
      </c>
      <c r="CB1448"/>
      <c r="CC1448"/>
      <c r="CD1448"/>
      <c r="CE1448" s="83"/>
      <c r="CF1448"/>
      <c r="CG1448"/>
      <c r="CH1448"/>
      <c r="CI1448"/>
      <c r="CJ1448"/>
      <c r="CK1448"/>
      <c r="CL1448"/>
      <c r="CM1448"/>
      <c r="CN1448"/>
      <c r="CO1448"/>
      <c r="CP1448"/>
    </row>
    <row r="1449" spans="1:94" ht="22.5" customHeight="1">
      <c r="A1449" s="22">
        <v>44286</v>
      </c>
      <c r="B1449" s="3" t="str">
        <f>TEXT(Table1[[#This Row],[Date]],"dddd")</f>
        <v>الأربعاء</v>
      </c>
      <c r="C1449" s="3">
        <f>WEEKNUM(Table1[[#This Row],[Date]],16)</f>
        <v>14</v>
      </c>
      <c r="D1449" s="3" t="str">
        <f>TEXT(Table1[[#This Row],[Date]],"mmmm")</f>
        <v>مارس</v>
      </c>
      <c r="E1449" s="3" t="str">
        <f>TEXT(Table1[[#This Row],[Date]],"yyyy")</f>
        <v>2021</v>
      </c>
      <c r="F1449" s="3" t="s">
        <v>9</v>
      </c>
      <c r="G1449" s="3">
        <v>1432</v>
      </c>
      <c r="H1449" s="5" t="s">
        <v>61</v>
      </c>
      <c r="I1449" s="3" t="s">
        <v>201</v>
      </c>
      <c r="J1449" s="3">
        <f>IFERROR(VLOOKUP(Table1[[#This Row],[FoamType]],$CB$1:$CC$25,2,FALSE),0)</f>
        <v>1.25</v>
      </c>
      <c r="K1449" s="3">
        <v>44.5</v>
      </c>
      <c r="L1449" s="3">
        <v>110</v>
      </c>
      <c r="M1449" s="3">
        <v>29</v>
      </c>
      <c r="Q1449" s="15">
        <v>30</v>
      </c>
      <c r="R1449" s="3">
        <v>5</v>
      </c>
      <c r="S1449" s="3">
        <v>29</v>
      </c>
      <c r="T1449" s="3">
        <f t="shared" si="206"/>
        <v>0.70977500000000004</v>
      </c>
      <c r="U1449" s="4">
        <f t="shared" si="207"/>
        <v>0.70977500000000004</v>
      </c>
      <c r="X1449" s="4">
        <f>IFERROR(   Table1[[#This Row],[البلوكات /م3]]+Table1[[#This Row],[البواقى
 المنصرفه
/م3]]-Table1[[#This Row],[البواقى
/م3]],0)</f>
        <v>0</v>
      </c>
      <c r="Y1449" s="21">
        <f t="shared" si="199"/>
        <v>0</v>
      </c>
      <c r="AB1449" s="15"/>
      <c r="AD1449" s="20">
        <f t="shared" si="203"/>
        <v>-0.70977500000000004</v>
      </c>
      <c r="AE1449" s="29" t="e">
        <f t="shared" si="204"/>
        <v>#DIV/0!</v>
      </c>
      <c r="AG1449" s="5">
        <f>IFERROR((Table1[[#This Row],[عدد
البلوكات]]*0.12),"")</f>
        <v>0</v>
      </c>
      <c r="AH144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449" s="59">
        <f>IFERROR(Table1[[#This Row],[Plan Hour]]/Table1[[#This Row],[ساعات
العمل
الفعلية]],0)</f>
        <v>0</v>
      </c>
      <c r="AK1449" s="1">
        <f>IFERROR((Table1[[#This Row],[الكمية 
الفعلية
/م3]]-Table1[[#This Row],[الكمية 
المنتجة
/م3
 ]]),"")</f>
        <v>0</v>
      </c>
      <c r="AU1449" s="18"/>
      <c r="AV1449" s="18"/>
      <c r="AW1449" s="1"/>
      <c r="AX1449" s="1"/>
      <c r="AY1449" s="1"/>
      <c r="AZ1449" s="1"/>
      <c r="BA1449" s="1"/>
      <c r="BB1449" s="1" t="e">
        <f t="shared" si="200"/>
        <v>#DIV/0!</v>
      </c>
      <c r="BC1449" s="1"/>
      <c r="BD1449" s="1" t="e">
        <f t="shared" si="202"/>
        <v>#DIV/0!</v>
      </c>
      <c r="BE1449" s="1"/>
      <c r="BF1449" s="33">
        <f t="shared" si="201"/>
        <v>0</v>
      </c>
      <c r="BG1449" s="11" t="e">
        <f t="shared" si="205"/>
        <v>#DIV/0!</v>
      </c>
      <c r="CB1449"/>
      <c r="CC1449"/>
      <c r="CD1449"/>
      <c r="CE1449" s="83"/>
      <c r="CF1449"/>
      <c r="CG1449"/>
      <c r="CH1449"/>
      <c r="CI1449"/>
      <c r="CJ1449"/>
      <c r="CK1449"/>
      <c r="CL1449"/>
      <c r="CM1449"/>
      <c r="CN1449"/>
      <c r="CO1449"/>
      <c r="CP1449"/>
    </row>
    <row r="1450" spans="1:94" ht="22.5" customHeight="1">
      <c r="A1450" s="22">
        <v>44286</v>
      </c>
      <c r="B1450" s="3" t="str">
        <f>TEXT(Table1[[#This Row],[Date]],"dddd")</f>
        <v>الأربعاء</v>
      </c>
      <c r="C1450" s="3">
        <f>WEEKNUM(Table1[[#This Row],[Date]],16)</f>
        <v>14</v>
      </c>
      <c r="D1450" s="3" t="str">
        <f>TEXT(Table1[[#This Row],[Date]],"mmmm")</f>
        <v>مارس</v>
      </c>
      <c r="E1450" s="3" t="str">
        <f>TEXT(Table1[[#This Row],[Date]],"yyyy")</f>
        <v>2021</v>
      </c>
      <c r="F1450" s="3" t="s">
        <v>9</v>
      </c>
      <c r="G1450" s="3">
        <v>1432</v>
      </c>
      <c r="H1450" s="5" t="s">
        <v>61</v>
      </c>
      <c r="I1450" s="3" t="s">
        <v>201</v>
      </c>
      <c r="J1450" s="3">
        <f>IFERROR(VLOOKUP(Table1[[#This Row],[FoamType]],$CB$1:$CC$25,2,FALSE),0)</f>
        <v>1.25</v>
      </c>
      <c r="K1450" s="3">
        <v>240</v>
      </c>
      <c r="L1450" s="3">
        <v>110</v>
      </c>
      <c r="M1450" s="3">
        <v>29</v>
      </c>
      <c r="Q1450" s="15">
        <v>30</v>
      </c>
      <c r="R1450" s="3">
        <v>15</v>
      </c>
      <c r="S1450" s="3">
        <v>29</v>
      </c>
      <c r="T1450" s="3">
        <f t="shared" si="206"/>
        <v>11.484</v>
      </c>
      <c r="U1450" s="4">
        <f t="shared" si="207"/>
        <v>11.484</v>
      </c>
      <c r="X1450" s="4">
        <f>IFERROR(   Table1[[#This Row],[البلوكات /م3]]+Table1[[#This Row],[البواقى
 المنصرفه
/م3]]-Table1[[#This Row],[البواقى
/م3]],0)</f>
        <v>0</v>
      </c>
      <c r="Y1450" s="21">
        <f t="shared" si="199"/>
        <v>0</v>
      </c>
      <c r="AB1450" s="15"/>
      <c r="AD1450" s="20">
        <f t="shared" si="203"/>
        <v>-11.484</v>
      </c>
      <c r="AE1450" s="29" t="e">
        <f t="shared" si="204"/>
        <v>#DIV/0!</v>
      </c>
      <c r="AG1450" s="5">
        <f>IFERROR((Table1[[#This Row],[عدد
البلوكات]]*0.12),"")</f>
        <v>0</v>
      </c>
      <c r="AH145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</v>
      </c>
      <c r="AJ1450" s="59">
        <f>IFERROR(Table1[[#This Row],[Plan Hour]]/Table1[[#This Row],[ساعات
العمل
الفعلية]],0)</f>
        <v>0</v>
      </c>
      <c r="AK1450" s="1">
        <f>IFERROR((Table1[[#This Row],[الكمية 
الفعلية
/م3]]-Table1[[#This Row],[الكمية 
المنتجة
/م3
 ]]),"")</f>
        <v>0</v>
      </c>
      <c r="AU1450" s="18"/>
      <c r="AV1450" s="18"/>
      <c r="AW1450" s="1"/>
      <c r="AX1450" s="1"/>
      <c r="AY1450" s="1"/>
      <c r="AZ1450" s="1"/>
      <c r="BA1450" s="1"/>
      <c r="BB1450" s="1" t="e">
        <f t="shared" si="200"/>
        <v>#DIV/0!</v>
      </c>
      <c r="BC1450" s="1"/>
      <c r="BD1450" s="1" t="e">
        <f t="shared" si="202"/>
        <v>#DIV/0!</v>
      </c>
      <c r="BE1450" s="1"/>
      <c r="BF1450" s="33">
        <f t="shared" si="201"/>
        <v>0</v>
      </c>
      <c r="BG1450" s="11" t="e">
        <f t="shared" si="205"/>
        <v>#DIV/0!</v>
      </c>
      <c r="CB1450"/>
      <c r="CC1450"/>
      <c r="CD1450"/>
      <c r="CE1450" s="83"/>
      <c r="CF1450"/>
      <c r="CG1450"/>
      <c r="CH1450"/>
      <c r="CI1450"/>
      <c r="CJ1450"/>
      <c r="CK1450"/>
      <c r="CL1450"/>
      <c r="CM1450"/>
      <c r="CN1450"/>
      <c r="CO1450"/>
      <c r="CP1450"/>
    </row>
    <row r="1451" spans="1:94" ht="22.5" customHeight="1">
      <c r="A1451" s="22">
        <v>44286</v>
      </c>
      <c r="B1451" s="3" t="str">
        <f>TEXT(Table1[[#This Row],[Date]],"dddd")</f>
        <v>الأربعاء</v>
      </c>
      <c r="C1451" s="3">
        <f>WEEKNUM(Table1[[#This Row],[Date]],16)</f>
        <v>14</v>
      </c>
      <c r="D1451" s="3" t="str">
        <f>TEXT(Table1[[#This Row],[Date]],"mmmm")</f>
        <v>مارس</v>
      </c>
      <c r="E1451" s="3" t="str">
        <f>TEXT(Table1[[#This Row],[Date]],"yyyy")</f>
        <v>2021</v>
      </c>
      <c r="F1451" s="3" t="s">
        <v>9</v>
      </c>
      <c r="G1451" s="3">
        <v>1432</v>
      </c>
      <c r="H1451" s="5" t="s">
        <v>61</v>
      </c>
      <c r="I1451" s="3" t="s">
        <v>201</v>
      </c>
      <c r="J1451" s="3">
        <f>IFERROR(VLOOKUP(Table1[[#This Row],[FoamType]],$CB$1:$CC$25,2,FALSE),0)</f>
        <v>1.25</v>
      </c>
      <c r="K1451" s="3">
        <v>243</v>
      </c>
      <c r="L1451" s="3">
        <v>110</v>
      </c>
      <c r="M1451" s="3">
        <v>29</v>
      </c>
      <c r="Q1451" s="15">
        <v>30</v>
      </c>
      <c r="R1451" s="3">
        <v>15</v>
      </c>
      <c r="S1451" s="3">
        <v>29</v>
      </c>
      <c r="T1451" s="3">
        <f t="shared" si="206"/>
        <v>11.627549999999999</v>
      </c>
      <c r="U1451" s="4">
        <f t="shared" si="207"/>
        <v>11.627549999999999</v>
      </c>
      <c r="X1451" s="4">
        <f>IFERROR(   Table1[[#This Row],[البلوكات /م3]]+Table1[[#This Row],[البواقى
 المنصرفه
/م3]]-Table1[[#This Row],[البواقى
/م3]],0)</f>
        <v>0</v>
      </c>
      <c r="Y1451" s="21">
        <f t="shared" si="199"/>
        <v>0</v>
      </c>
      <c r="AB1451" s="15"/>
      <c r="AD1451" s="20">
        <f t="shared" si="203"/>
        <v>-11.627549999999999</v>
      </c>
      <c r="AE1451" s="29" t="e">
        <f t="shared" si="204"/>
        <v>#DIV/0!</v>
      </c>
      <c r="AG1451" s="5">
        <f>IFERROR((Table1[[#This Row],[عدد
البلوكات]]*0.12),"")</f>
        <v>0</v>
      </c>
      <c r="AH145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</v>
      </c>
      <c r="AJ1451" s="59">
        <f>IFERROR(Table1[[#This Row],[Plan Hour]]/Table1[[#This Row],[ساعات
العمل
الفعلية]],0)</f>
        <v>0</v>
      </c>
      <c r="AK1451" s="1">
        <f>IFERROR((Table1[[#This Row],[الكمية 
الفعلية
/م3]]-Table1[[#This Row],[الكمية 
المنتجة
/م3
 ]]),"")</f>
        <v>0</v>
      </c>
      <c r="AU1451" s="18"/>
      <c r="AV1451" s="18"/>
      <c r="AW1451" s="1"/>
      <c r="AX1451" s="1"/>
      <c r="AY1451" s="1"/>
      <c r="AZ1451" s="1"/>
      <c r="BA1451" s="1"/>
      <c r="BB1451" s="1" t="e">
        <f t="shared" si="200"/>
        <v>#DIV/0!</v>
      </c>
      <c r="BC1451" s="1"/>
      <c r="BD1451" s="1" t="e">
        <f t="shared" si="202"/>
        <v>#DIV/0!</v>
      </c>
      <c r="BE1451" s="1"/>
      <c r="BF1451" s="33">
        <f t="shared" si="201"/>
        <v>0</v>
      </c>
      <c r="BG1451" s="11" t="e">
        <f t="shared" si="205"/>
        <v>#DIV/0!</v>
      </c>
      <c r="CB1451"/>
      <c r="CC1451"/>
      <c r="CD1451"/>
      <c r="CE1451" s="83"/>
      <c r="CF1451"/>
      <c r="CG1451"/>
      <c r="CH1451"/>
      <c r="CI1451"/>
      <c r="CJ1451"/>
      <c r="CK1451"/>
      <c r="CL1451"/>
      <c r="CM1451"/>
      <c r="CN1451"/>
      <c r="CO1451"/>
      <c r="CP1451"/>
    </row>
    <row r="1452" spans="1:94" ht="22.5" customHeight="1">
      <c r="A1452" s="22">
        <v>44286</v>
      </c>
      <c r="B1452" s="3" t="str">
        <f>TEXT(Table1[[#This Row],[Date]],"dddd")</f>
        <v>الأربعاء</v>
      </c>
      <c r="C1452" s="3">
        <f>WEEKNUM(Table1[[#This Row],[Date]],16)</f>
        <v>14</v>
      </c>
      <c r="D1452" s="3" t="str">
        <f>TEXT(Table1[[#This Row],[Date]],"mmmm")</f>
        <v>مارس</v>
      </c>
      <c r="E1452" s="3" t="str">
        <f>TEXT(Table1[[#This Row],[Date]],"yyyy")</f>
        <v>2021</v>
      </c>
      <c r="F1452" s="3" t="s">
        <v>9</v>
      </c>
      <c r="G1452" s="3">
        <v>1432</v>
      </c>
      <c r="H1452" s="5" t="s">
        <v>61</v>
      </c>
      <c r="I1452" s="3" t="s">
        <v>201</v>
      </c>
      <c r="J1452" s="3">
        <f>IFERROR(VLOOKUP(Table1[[#This Row],[FoamType]],$CB$1:$CC$25,2,FALSE),0)</f>
        <v>1.25</v>
      </c>
      <c r="K1452" s="3">
        <v>172.5</v>
      </c>
      <c r="L1452" s="3">
        <v>110</v>
      </c>
      <c r="M1452" s="3">
        <v>29</v>
      </c>
      <c r="Q1452" s="15">
        <v>30</v>
      </c>
      <c r="R1452" s="3">
        <v>5</v>
      </c>
      <c r="S1452" s="3">
        <v>29</v>
      </c>
      <c r="T1452" s="3">
        <f t="shared" si="206"/>
        <v>2.7513749999999999</v>
      </c>
      <c r="U1452" s="4">
        <f t="shared" si="207"/>
        <v>2.7513749999999999</v>
      </c>
      <c r="X1452" s="4">
        <f>IFERROR(   Table1[[#This Row],[البلوكات /م3]]+Table1[[#This Row],[البواقى
 المنصرفه
/م3]]-Table1[[#This Row],[البواقى
/م3]],0)</f>
        <v>0</v>
      </c>
      <c r="Y1452" s="21">
        <f t="shared" si="199"/>
        <v>0</v>
      </c>
      <c r="AB1452" s="15"/>
      <c r="AD1452" s="20">
        <f t="shared" si="203"/>
        <v>-2.7513749999999999</v>
      </c>
      <c r="AE1452" s="29" t="e">
        <f t="shared" si="204"/>
        <v>#DIV/0!</v>
      </c>
      <c r="AG1452" s="5">
        <f>IFERROR((Table1[[#This Row],[عدد
البلوكات]]*0.12),"")</f>
        <v>0</v>
      </c>
      <c r="AH145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452" s="59">
        <f>IFERROR(Table1[[#This Row],[Plan Hour]]/Table1[[#This Row],[ساعات
العمل
الفعلية]],0)</f>
        <v>0</v>
      </c>
      <c r="AK1452" s="1">
        <f>IFERROR((Table1[[#This Row],[الكمية 
الفعلية
/م3]]-Table1[[#This Row],[الكمية 
المنتجة
/م3
 ]]),"")</f>
        <v>0</v>
      </c>
      <c r="AU1452" s="18"/>
      <c r="AV1452" s="18"/>
      <c r="AW1452" s="1"/>
      <c r="AX1452" s="1"/>
      <c r="AY1452" s="1"/>
      <c r="AZ1452" s="1"/>
      <c r="BA1452" s="1"/>
      <c r="BB1452" s="1" t="e">
        <f t="shared" si="200"/>
        <v>#DIV/0!</v>
      </c>
      <c r="BC1452" s="1"/>
      <c r="BD1452" s="1" t="e">
        <f t="shared" si="202"/>
        <v>#DIV/0!</v>
      </c>
      <c r="BE1452" s="1"/>
      <c r="BF1452" s="33">
        <f t="shared" si="201"/>
        <v>0</v>
      </c>
      <c r="BG1452" s="11" t="e">
        <f t="shared" si="205"/>
        <v>#DIV/0!</v>
      </c>
      <c r="CB1452"/>
      <c r="CC1452"/>
      <c r="CD1452"/>
      <c r="CE1452" s="83"/>
      <c r="CF1452"/>
      <c r="CG1452"/>
      <c r="CH1452"/>
      <c r="CI1452"/>
      <c r="CJ1452"/>
      <c r="CK1452"/>
      <c r="CL1452"/>
      <c r="CM1452"/>
      <c r="CN1452"/>
      <c r="CO1452"/>
      <c r="CP1452"/>
    </row>
    <row r="1453" spans="1:94" ht="22.5" customHeight="1">
      <c r="A1453" s="22">
        <v>44287</v>
      </c>
      <c r="B1453" s="9" t="str">
        <f>TEXT(Table1[[#This Row],[Date]],"dddd")</f>
        <v>الخميس</v>
      </c>
      <c r="C1453" s="9">
        <f>WEEKNUM(Table1[[#This Row],[Date]],16)</f>
        <v>14</v>
      </c>
      <c r="D1453" s="9" t="str">
        <f>TEXT(Table1[[#This Row],[Date]],"mmmm")</f>
        <v>أبريل</v>
      </c>
      <c r="E1453" s="9" t="str">
        <f>TEXT(Table1[[#This Row],[Date]],"yyyy")</f>
        <v>2021</v>
      </c>
      <c r="F1453" s="9" t="s">
        <v>8</v>
      </c>
      <c r="G1453" s="9">
        <v>1432</v>
      </c>
      <c r="H1453" s="5" t="s">
        <v>61</v>
      </c>
      <c r="I1453" s="9" t="s">
        <v>201</v>
      </c>
      <c r="J1453" s="9">
        <f>IFERROR(VLOOKUP(Table1[[#This Row],[FoamType]],$CB$1:$CC$25,2,FALSE),0)</f>
        <v>1.25</v>
      </c>
      <c r="K1453" s="9">
        <v>240</v>
      </c>
      <c r="L1453" s="9">
        <v>110</v>
      </c>
      <c r="M1453" s="9">
        <v>29</v>
      </c>
      <c r="N1453" s="9"/>
      <c r="O1453" s="9"/>
      <c r="P1453" s="9"/>
      <c r="Q1453" s="15">
        <v>30</v>
      </c>
      <c r="R1453" s="9">
        <v>23</v>
      </c>
      <c r="S1453" s="9">
        <v>29</v>
      </c>
      <c r="T1453" s="9">
        <f>K1453*L1453*R1453*S1453/1000000</f>
        <v>17.608799999999999</v>
      </c>
      <c r="U1453" s="9">
        <f t="shared" si="207"/>
        <v>17.608799999999999</v>
      </c>
      <c r="V1453" s="9"/>
      <c r="W1453" s="9"/>
      <c r="X1453" s="9">
        <f>IFERROR(   Table1[[#This Row],[البلوكات /م3]]+Table1[[#This Row],[البواقى
 المنصرفه
/م3]]-Table1[[#This Row],[البواقى
/م3]],0)</f>
        <v>17.608799999999999</v>
      </c>
      <c r="Y1453" s="9">
        <f t="shared" si="199"/>
        <v>0</v>
      </c>
      <c r="Z1453" s="9"/>
      <c r="AA1453" s="9">
        <v>17.608799999999999</v>
      </c>
      <c r="AB1453" s="9">
        <v>30</v>
      </c>
      <c r="AC1453" s="9"/>
      <c r="AD1453" s="9">
        <f t="shared" si="203"/>
        <v>0</v>
      </c>
      <c r="AE1453" s="9">
        <f t="shared" si="204"/>
        <v>0</v>
      </c>
      <c r="AF1453" s="9">
        <v>2.65</v>
      </c>
      <c r="AG1453" s="9">
        <f>IFERROR((Table1[[#This Row],[عدد
البلوكات]]*0.12),"")</f>
        <v>0</v>
      </c>
      <c r="AH1453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18.399999999999999</v>
      </c>
      <c r="AI1453" s="9">
        <v>67</v>
      </c>
      <c r="AJ1453" s="9">
        <f>IFERROR(Table1[[#This Row],[Plan Hour]]/Table1[[#This Row],[ساعات
العمل
الفعلية]],0)</f>
        <v>0.2746268656716418</v>
      </c>
      <c r="AK1453" s="9">
        <f>IFERROR((Table1[[#This Row],[الكمية 
الفعلية
/م3]]-Table1[[#This Row],[الكمية 
المنتجة
/م3
 ]]),"")</f>
        <v>0</v>
      </c>
      <c r="AL1453" s="9"/>
      <c r="AM1453" s="9"/>
      <c r="AN1453" s="9"/>
      <c r="AO1453" s="9"/>
      <c r="AP1453" s="9">
        <v>0</v>
      </c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  <c r="BB1453" s="9" t="e">
        <f t="shared" si="200"/>
        <v>#DIV/0!</v>
      </c>
      <c r="BC1453" s="9"/>
      <c r="BD1453" s="9" t="e">
        <f t="shared" si="202"/>
        <v>#DIV/0!</v>
      </c>
      <c r="BE1453" s="9"/>
      <c r="BF1453" s="9">
        <f t="shared" si="201"/>
        <v>0</v>
      </c>
      <c r="BG1453" s="9" t="e">
        <f t="shared" si="205"/>
        <v>#DIV/0!</v>
      </c>
      <c r="CB1453"/>
      <c r="CC1453"/>
      <c r="CD1453"/>
      <c r="CE1453" s="83"/>
      <c r="CF1453"/>
      <c r="CG1453"/>
      <c r="CH1453"/>
      <c r="CI1453"/>
      <c r="CJ1453"/>
      <c r="CK1453"/>
      <c r="CL1453"/>
      <c r="CM1453"/>
      <c r="CN1453"/>
      <c r="CO1453"/>
      <c r="CP1453"/>
    </row>
    <row r="1454" spans="1:94" ht="22.5" customHeight="1">
      <c r="A1454" s="22">
        <v>44287</v>
      </c>
      <c r="B1454" s="3" t="str">
        <f>TEXT(Table1[[#This Row],[Date]],"dddd")</f>
        <v>الخميس</v>
      </c>
      <c r="C1454" s="3">
        <f>WEEKNUM(Table1[[#This Row],[Date]],16)</f>
        <v>14</v>
      </c>
      <c r="D1454" s="3" t="str">
        <f>TEXT(Table1[[#This Row],[Date]],"mmmm")</f>
        <v>أبريل</v>
      </c>
      <c r="E1454" s="3" t="str">
        <f>TEXT(Table1[[#This Row],[Date]],"yyyy")</f>
        <v>2021</v>
      </c>
      <c r="F1454" s="3" t="s">
        <v>8</v>
      </c>
      <c r="G1454" s="3">
        <v>1432</v>
      </c>
      <c r="H1454" s="5" t="s">
        <v>61</v>
      </c>
      <c r="I1454" s="3" t="s">
        <v>201</v>
      </c>
      <c r="J1454" s="3">
        <f>IFERROR(VLOOKUP(Table1[[#This Row],[FoamType]],$CB$1:$CC$25,2,FALSE),0)</f>
        <v>1.25</v>
      </c>
      <c r="K1454" s="3">
        <v>243</v>
      </c>
      <c r="L1454" s="3">
        <v>110</v>
      </c>
      <c r="M1454" s="3">
        <v>29</v>
      </c>
      <c r="Q1454" s="15">
        <v>30</v>
      </c>
      <c r="R1454" s="3">
        <v>12</v>
      </c>
      <c r="S1454" s="3">
        <v>29</v>
      </c>
      <c r="T1454" s="4">
        <f>K1454*L1454*R1454*S1454/1000000</f>
        <v>9.3020399999999999</v>
      </c>
      <c r="U1454" s="4">
        <f t="shared" si="207"/>
        <v>9.3020399999999999</v>
      </c>
      <c r="X1454" s="4">
        <f>IFERROR(   Table1[[#This Row],[البلوكات /م3]]+Table1[[#This Row],[البواقى
 المنصرفه
/م3]]-Table1[[#This Row],[البواقى
/م3]],0)</f>
        <v>9.3020399999999999</v>
      </c>
      <c r="Y1454" s="21">
        <f t="shared" si="199"/>
        <v>0</v>
      </c>
      <c r="AA1454" s="12">
        <v>9.3020399999999999</v>
      </c>
      <c r="AB1454" s="15">
        <v>30</v>
      </c>
      <c r="AD1454" s="20">
        <f t="shared" si="203"/>
        <v>0</v>
      </c>
      <c r="AE1454" s="29">
        <f t="shared" si="204"/>
        <v>0</v>
      </c>
      <c r="AG1454" s="5">
        <f>IFERROR((Table1[[#This Row],[عدد
البلوكات]]*0.12),"")</f>
        <v>0</v>
      </c>
      <c r="AH145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9.6</v>
      </c>
      <c r="AJ1454" s="59">
        <f>IFERROR(Table1[[#This Row],[Plan Hour]]/Table1[[#This Row],[ساعات
العمل
الفعلية]],0)</f>
        <v>0</v>
      </c>
      <c r="AK1454" s="1">
        <f>IFERROR((Table1[[#This Row],[الكمية 
الفعلية
/م3]]-Table1[[#This Row],[الكمية 
المنتجة
/م3
 ]]),"")</f>
        <v>0</v>
      </c>
      <c r="AU1454" s="18"/>
      <c r="AV1454" s="18"/>
      <c r="AW1454" s="1"/>
      <c r="AX1454" s="1"/>
      <c r="AY1454" s="1"/>
      <c r="AZ1454" s="1"/>
      <c r="BA1454" s="1"/>
      <c r="BB1454" s="1" t="e">
        <f t="shared" si="200"/>
        <v>#DIV/0!</v>
      </c>
      <c r="BC1454" s="1"/>
      <c r="BD1454" s="1" t="e">
        <f t="shared" si="202"/>
        <v>#DIV/0!</v>
      </c>
      <c r="BE1454" s="1"/>
      <c r="BF1454" s="33">
        <f t="shared" si="201"/>
        <v>0</v>
      </c>
      <c r="BG1454" s="11" t="e">
        <f t="shared" si="205"/>
        <v>#DIV/0!</v>
      </c>
      <c r="CB1454"/>
      <c r="CC1454"/>
      <c r="CD1454"/>
      <c r="CE1454" s="83"/>
      <c r="CF1454"/>
      <c r="CG1454"/>
      <c r="CH1454"/>
      <c r="CI1454"/>
      <c r="CJ1454"/>
      <c r="CK1454"/>
      <c r="CL1454"/>
      <c r="CM1454"/>
      <c r="CN1454"/>
      <c r="CO1454"/>
      <c r="CP1454"/>
    </row>
    <row r="1455" spans="1:94" ht="22.5" customHeight="1">
      <c r="A1455" s="22">
        <v>44287</v>
      </c>
      <c r="B1455" s="3" t="str">
        <f>TEXT(Table1[[#This Row],[Date]],"dddd")</f>
        <v>الخميس</v>
      </c>
      <c r="C1455" s="3">
        <f>WEEKNUM(Table1[[#This Row],[Date]],16)</f>
        <v>14</v>
      </c>
      <c r="D1455" s="3" t="str">
        <f>TEXT(Table1[[#This Row],[Date]],"mmmm")</f>
        <v>أبريل</v>
      </c>
      <c r="E1455" s="3" t="str">
        <f>TEXT(Table1[[#This Row],[Date]],"yyyy")</f>
        <v>2021</v>
      </c>
      <c r="F1455" s="3" t="s">
        <v>8</v>
      </c>
      <c r="G1455" s="3">
        <v>1398</v>
      </c>
      <c r="H1455" s="5" t="s">
        <v>47</v>
      </c>
      <c r="I1455" s="3" t="s">
        <v>92</v>
      </c>
      <c r="J1455" s="3">
        <f>IFERROR(VLOOKUP(Table1[[#This Row],[FoamType]],$CB$1:$CC$25,2,FALSE),0)</f>
        <v>0.6</v>
      </c>
      <c r="K1455" s="3">
        <v>62.5</v>
      </c>
      <c r="L1455" s="3">
        <v>5</v>
      </c>
      <c r="M1455" s="3">
        <v>3</v>
      </c>
      <c r="Q1455" s="15">
        <v>35</v>
      </c>
      <c r="S1455" s="3">
        <v>3.1</v>
      </c>
      <c r="T1455" s="3">
        <v>7</v>
      </c>
      <c r="U1455" s="4">
        <v>6.67</v>
      </c>
      <c r="X1455" s="4">
        <f>IFERROR(   Table1[[#This Row],[البلوكات /م3]]+Table1[[#This Row],[البواقى
 المنصرفه
/م3]]-Table1[[#This Row],[البواقى
/م3]],0)</f>
        <v>7.14</v>
      </c>
      <c r="Y1455" s="21">
        <f t="shared" si="199"/>
        <v>0</v>
      </c>
      <c r="AA1455" s="12">
        <v>7.14</v>
      </c>
      <c r="AB1455" s="15">
        <v>30</v>
      </c>
      <c r="AC1455" s="20">
        <v>0</v>
      </c>
      <c r="AD1455" s="20">
        <f t="shared" si="203"/>
        <v>0.46999999999999975</v>
      </c>
      <c r="AE1455" s="29">
        <f t="shared" si="204"/>
        <v>6.5826330532212859E-2</v>
      </c>
      <c r="AG1455" s="5">
        <f>IFERROR((Table1[[#This Row],[عدد
البلوكات]]*0.12),"")</f>
        <v>0</v>
      </c>
      <c r="AH145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11.116666666666667</v>
      </c>
      <c r="AJ1455" s="59">
        <f>IFERROR(Table1[[#This Row],[Plan Hour]]/Table1[[#This Row],[ساعات
العمل
الفعلية]],0)</f>
        <v>0</v>
      </c>
      <c r="AK1455" s="1">
        <f>IFERROR((Table1[[#This Row],[الكمية 
الفعلية
/م3]]-Table1[[#This Row],[الكمية 
المنتجة
/م3
 ]]),"")</f>
        <v>0.33000000000000007</v>
      </c>
      <c r="AU1455" s="18"/>
      <c r="AV1455" s="18"/>
      <c r="AW1455" s="1"/>
      <c r="AX1455" s="1"/>
      <c r="AY1455" s="1"/>
      <c r="AZ1455" s="1"/>
      <c r="BA1455" s="1"/>
      <c r="BB1455" s="1" t="e">
        <f t="shared" si="200"/>
        <v>#DIV/0!</v>
      </c>
      <c r="BC1455" s="1"/>
      <c r="BD1455" s="1" t="e">
        <f t="shared" si="202"/>
        <v>#DIV/0!</v>
      </c>
      <c r="BE1455" s="1"/>
      <c r="BF1455" s="33">
        <f t="shared" si="201"/>
        <v>0</v>
      </c>
      <c r="BG1455" s="11" t="e">
        <f t="shared" si="205"/>
        <v>#DIV/0!</v>
      </c>
      <c r="CB1455"/>
      <c r="CC1455"/>
      <c r="CD1455"/>
      <c r="CE1455" s="83"/>
      <c r="CF1455"/>
      <c r="CG1455"/>
      <c r="CH1455"/>
      <c r="CI1455"/>
      <c r="CJ1455"/>
      <c r="CK1455"/>
      <c r="CL1455"/>
      <c r="CM1455"/>
      <c r="CN1455"/>
      <c r="CO1455"/>
      <c r="CP1455"/>
    </row>
    <row r="1456" spans="1:94" ht="22.5" customHeight="1">
      <c r="A1456" s="22">
        <v>44287</v>
      </c>
      <c r="B1456" s="3" t="str">
        <f>TEXT(Table1[[#This Row],[Date]],"dddd")</f>
        <v>الخميس</v>
      </c>
      <c r="C1456" s="3">
        <f>WEEKNUM(Table1[[#This Row],[Date]],16)</f>
        <v>14</v>
      </c>
      <c r="D1456" s="3" t="str">
        <f>TEXT(Table1[[#This Row],[Date]],"mmmm")</f>
        <v>أبريل</v>
      </c>
      <c r="E1456" s="3" t="str">
        <f>TEXT(Table1[[#This Row],[Date]],"yyyy")</f>
        <v>2021</v>
      </c>
      <c r="F1456" s="3" t="s">
        <v>8</v>
      </c>
      <c r="G1456" s="3">
        <v>1479</v>
      </c>
      <c r="H1456" s="5" t="s">
        <v>47</v>
      </c>
      <c r="I1456" s="3" t="s">
        <v>92</v>
      </c>
      <c r="J1456" s="3">
        <f>IFERROR(VLOOKUP(Table1[[#This Row],[FoamType]],$CB$1:$CC$25,2,FALSE),0)</f>
        <v>0.6</v>
      </c>
      <c r="K1456" s="3">
        <v>10</v>
      </c>
      <c r="L1456" s="3">
        <v>8</v>
      </c>
      <c r="M1456" s="3">
        <v>5</v>
      </c>
      <c r="Q1456" s="15">
        <v>22</v>
      </c>
      <c r="S1456" s="3">
        <v>5.0999999999999996</v>
      </c>
      <c r="T1456" s="3">
        <v>6.8</v>
      </c>
      <c r="U1456" s="4">
        <v>6.75</v>
      </c>
      <c r="X1456" s="4">
        <f>IFERROR(   Table1[[#This Row],[البلوكات /م3]]+Table1[[#This Row],[البواقى
 المنصرفه
/م3]]-Table1[[#This Row],[البواقى
/م3]],0)</f>
        <v>6.84</v>
      </c>
      <c r="Y1456" s="21">
        <f t="shared" si="199"/>
        <v>0</v>
      </c>
      <c r="AA1456" s="12">
        <v>6.84</v>
      </c>
      <c r="AB1456" s="15">
        <v>20</v>
      </c>
      <c r="AC1456" s="20">
        <v>0</v>
      </c>
      <c r="AD1456" s="20">
        <f t="shared" si="203"/>
        <v>8.9999999999999858E-2</v>
      </c>
      <c r="AE1456" s="29">
        <f t="shared" si="204"/>
        <v>1.3157894736842085E-2</v>
      </c>
      <c r="AG1456" s="5">
        <f>IFERROR((Table1[[#This Row],[عدد
البلوكات]]*0.12),"")</f>
        <v>0</v>
      </c>
      <c r="AH145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11.25</v>
      </c>
      <c r="AJ1456" s="59">
        <f>IFERROR(Table1[[#This Row],[Plan Hour]]/Table1[[#This Row],[ساعات
العمل
الفعلية]],0)</f>
        <v>0</v>
      </c>
      <c r="AK1456" s="1">
        <f>IFERROR((Table1[[#This Row],[الكمية 
الفعلية
/م3]]-Table1[[#This Row],[الكمية 
المنتجة
/م3
 ]]),"")</f>
        <v>4.9999999999999822E-2</v>
      </c>
      <c r="AU1456" s="18"/>
      <c r="AV1456" s="18"/>
      <c r="AW1456" s="1"/>
      <c r="AX1456" s="1"/>
      <c r="AY1456" s="1"/>
      <c r="AZ1456" s="1"/>
      <c r="BA1456" s="1"/>
      <c r="BB1456" s="1" t="e">
        <f t="shared" si="200"/>
        <v>#DIV/0!</v>
      </c>
      <c r="BC1456" s="1"/>
      <c r="BD1456" s="1" t="e">
        <f t="shared" si="202"/>
        <v>#DIV/0!</v>
      </c>
      <c r="BE1456" s="1"/>
      <c r="BF1456" s="33">
        <f t="shared" si="201"/>
        <v>0</v>
      </c>
      <c r="BG1456" s="11" t="e">
        <f t="shared" si="205"/>
        <v>#DIV/0!</v>
      </c>
      <c r="CB1456"/>
      <c r="CC1456"/>
      <c r="CD1456"/>
      <c r="CE1456" s="83"/>
      <c r="CF1456"/>
      <c r="CG1456"/>
      <c r="CH1456"/>
      <c r="CI1456"/>
      <c r="CJ1456"/>
      <c r="CK1456"/>
      <c r="CL1456"/>
      <c r="CM1456"/>
      <c r="CN1456"/>
      <c r="CO1456"/>
      <c r="CP1456"/>
    </row>
    <row r="1457" spans="1:94" ht="22.5" customHeight="1">
      <c r="A1457" s="22">
        <v>44287</v>
      </c>
      <c r="B1457" s="3" t="str">
        <f>TEXT(Table1[[#This Row],[Date]],"dddd")</f>
        <v>الخميس</v>
      </c>
      <c r="C1457" s="3">
        <f>WEEKNUM(Table1[[#This Row],[Date]],16)</f>
        <v>14</v>
      </c>
      <c r="D1457" s="3" t="str">
        <f>TEXT(Table1[[#This Row],[Date]],"mmmm")</f>
        <v>أبريل</v>
      </c>
      <c r="E1457" s="3" t="str">
        <f>TEXT(Table1[[#This Row],[Date]],"yyyy")</f>
        <v>2021</v>
      </c>
      <c r="F1457" s="3" t="s">
        <v>8</v>
      </c>
      <c r="G1457" s="3">
        <v>1399</v>
      </c>
      <c r="H1457" s="5" t="s">
        <v>25</v>
      </c>
      <c r="I1457" s="3" t="s">
        <v>92</v>
      </c>
      <c r="J1457" s="3">
        <f>IFERROR(VLOOKUP(Table1[[#This Row],[FoamType]],$CB$1:$CC$25,2,FALSE),0)</f>
        <v>0.6</v>
      </c>
      <c r="K1457" s="3">
        <v>31</v>
      </c>
      <c r="L1457" s="3">
        <v>5</v>
      </c>
      <c r="M1457" s="3">
        <v>3</v>
      </c>
      <c r="Q1457" s="15">
        <v>15</v>
      </c>
      <c r="S1457" s="3">
        <v>3.1</v>
      </c>
      <c r="T1457" s="3">
        <v>2.1</v>
      </c>
      <c r="U1457" s="4">
        <v>2</v>
      </c>
      <c r="X1457" s="4">
        <f>IFERROR(   Table1[[#This Row],[البلوكات /م3]]+Table1[[#This Row],[البواقى
 المنصرفه
/م3]]-Table1[[#This Row],[البواقى
/م3]],0)</f>
        <v>2</v>
      </c>
      <c r="Y1457" s="21">
        <f t="shared" si="199"/>
        <v>0</v>
      </c>
      <c r="AA1457" s="12">
        <v>2</v>
      </c>
      <c r="AB1457" s="15">
        <v>15</v>
      </c>
      <c r="AC1457" s="20">
        <v>0</v>
      </c>
      <c r="AD1457" s="20">
        <f t="shared" si="203"/>
        <v>0</v>
      </c>
      <c r="AE1457" s="29">
        <f t="shared" si="204"/>
        <v>0</v>
      </c>
      <c r="AG1457" s="5">
        <f>IFERROR((Table1[[#This Row],[عدد
البلوكات]]*0.12),"")</f>
        <v>0</v>
      </c>
      <c r="AH145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3.3333333333333335</v>
      </c>
      <c r="AJ1457" s="59">
        <f>IFERROR(Table1[[#This Row],[Plan Hour]]/Table1[[#This Row],[ساعات
العمل
الفعلية]],0)</f>
        <v>0</v>
      </c>
      <c r="AK1457" s="1">
        <f>IFERROR((Table1[[#This Row],[الكمية 
الفعلية
/م3]]-Table1[[#This Row],[الكمية 
المنتجة
/م3
 ]]),"")</f>
        <v>0.10000000000000009</v>
      </c>
      <c r="AU1457" s="18"/>
      <c r="AV1457" s="18"/>
      <c r="AW1457" s="1"/>
      <c r="AX1457" s="1"/>
      <c r="AY1457" s="1"/>
      <c r="AZ1457" s="1"/>
      <c r="BA1457" s="1"/>
      <c r="BB1457" s="1" t="e">
        <f t="shared" si="200"/>
        <v>#DIV/0!</v>
      </c>
      <c r="BC1457" s="1"/>
      <c r="BD1457" s="1" t="e">
        <f t="shared" si="202"/>
        <v>#DIV/0!</v>
      </c>
      <c r="BE1457" s="1"/>
      <c r="BF1457" s="33">
        <f t="shared" si="201"/>
        <v>0</v>
      </c>
      <c r="BG1457" s="11" t="e">
        <f t="shared" si="205"/>
        <v>#DIV/0!</v>
      </c>
      <c r="CB1457"/>
      <c r="CC1457"/>
      <c r="CD1457"/>
      <c r="CE1457" s="83"/>
      <c r="CF1457"/>
      <c r="CG1457"/>
      <c r="CH1457"/>
      <c r="CI1457"/>
      <c r="CJ1457"/>
      <c r="CK1457"/>
      <c r="CL1457"/>
      <c r="CM1457"/>
      <c r="CN1457"/>
      <c r="CO1457"/>
      <c r="CP1457"/>
    </row>
    <row r="1458" spans="1:94" ht="22.5" customHeight="1">
      <c r="A1458" s="22">
        <v>44287</v>
      </c>
      <c r="B1458" s="3" t="str">
        <f>TEXT(Table1[[#This Row],[Date]],"dddd")</f>
        <v>الخميس</v>
      </c>
      <c r="C1458" s="3">
        <f>WEEKNUM(Table1[[#This Row],[Date]],16)</f>
        <v>14</v>
      </c>
      <c r="D1458" s="3" t="str">
        <f>TEXT(Table1[[#This Row],[Date]],"mmmm")</f>
        <v>أبريل</v>
      </c>
      <c r="E1458" s="3" t="str">
        <f>TEXT(Table1[[#This Row],[Date]],"yyyy")</f>
        <v>2021</v>
      </c>
      <c r="F1458" s="3" t="s">
        <v>8</v>
      </c>
      <c r="G1458" s="3">
        <v>1398</v>
      </c>
      <c r="H1458" s="5" t="s">
        <v>47</v>
      </c>
      <c r="I1458" s="3" t="s">
        <v>92</v>
      </c>
      <c r="J1458" s="3">
        <f>IFERROR(VLOOKUP(Table1[[#This Row],[FoamType]],$CB$1:$CC$25,2,FALSE),0)</f>
        <v>0.6</v>
      </c>
      <c r="K1458" s="3">
        <v>10</v>
      </c>
      <c r="L1458" s="3">
        <v>8</v>
      </c>
      <c r="M1458" s="3">
        <v>4</v>
      </c>
      <c r="Q1458" s="15">
        <v>35</v>
      </c>
      <c r="S1458" s="3">
        <v>4.0999999999999996</v>
      </c>
      <c r="T1458" s="3">
        <v>0.6</v>
      </c>
      <c r="U1458" s="4">
        <v>0.5</v>
      </c>
      <c r="X1458" s="4">
        <f>IFERROR(   Table1[[#This Row],[البلوكات /م3]]+Table1[[#This Row],[البواقى
 المنصرفه
/م3]]-Table1[[#This Row],[البواقى
/م3]],0)</f>
        <v>0.55000000000000004</v>
      </c>
      <c r="Y1458" s="21">
        <f t="shared" si="199"/>
        <v>0</v>
      </c>
      <c r="AA1458" s="12">
        <v>1.53</v>
      </c>
      <c r="AB1458" s="15">
        <v>30</v>
      </c>
      <c r="AC1458" s="20">
        <v>0.98</v>
      </c>
      <c r="AD1458" s="20">
        <f t="shared" si="203"/>
        <v>5.0000000000000044E-2</v>
      </c>
      <c r="AE1458" s="29">
        <f t="shared" si="204"/>
        <v>3.2679738562091533E-2</v>
      </c>
      <c r="AG1458" s="5">
        <f>IFERROR((Table1[[#This Row],[عدد
البلوكات]]*0.12),"")</f>
        <v>0</v>
      </c>
      <c r="AH145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0.83333333333333337</v>
      </c>
      <c r="AJ1458" s="59">
        <f>IFERROR(Table1[[#This Row],[Plan Hour]]/Table1[[#This Row],[ساعات
العمل
الفعلية]],0)</f>
        <v>0</v>
      </c>
      <c r="AK1458" s="1">
        <f>IFERROR((Table1[[#This Row],[الكمية 
الفعلية
/م3]]-Table1[[#This Row],[الكمية 
المنتجة
/م3
 ]]),"")</f>
        <v>9.9999999999999978E-2</v>
      </c>
      <c r="AU1458" s="18"/>
      <c r="AV1458" s="18"/>
      <c r="AW1458" s="1"/>
      <c r="AX1458" s="1"/>
      <c r="AY1458" s="1"/>
      <c r="AZ1458" s="1"/>
      <c r="BA1458" s="1"/>
      <c r="BB1458" s="1" t="e">
        <f t="shared" si="200"/>
        <v>#DIV/0!</v>
      </c>
      <c r="BC1458" s="1"/>
      <c r="BD1458" s="1" t="e">
        <f t="shared" si="202"/>
        <v>#DIV/0!</v>
      </c>
      <c r="BE1458" s="1"/>
      <c r="BF1458" s="33">
        <f t="shared" si="201"/>
        <v>0</v>
      </c>
      <c r="BG1458" s="11" t="e">
        <f t="shared" si="205"/>
        <v>#DIV/0!</v>
      </c>
      <c r="CB1458"/>
      <c r="CC1458"/>
      <c r="CD1458"/>
      <c r="CE1458" s="83"/>
      <c r="CF1458"/>
      <c r="CG1458"/>
      <c r="CH1458"/>
      <c r="CI1458"/>
      <c r="CJ1458"/>
      <c r="CK1458"/>
      <c r="CL1458"/>
      <c r="CM1458"/>
      <c r="CN1458"/>
      <c r="CO1458"/>
      <c r="CP1458"/>
    </row>
    <row r="1459" spans="1:94" ht="22.5" customHeight="1">
      <c r="A1459" s="22">
        <v>44287</v>
      </c>
      <c r="B1459" s="3" t="str">
        <f>TEXT(Table1[[#This Row],[Date]],"dddd")</f>
        <v>الخميس</v>
      </c>
      <c r="C1459" s="3">
        <f>WEEKNUM(Table1[[#This Row],[Date]],16)</f>
        <v>14</v>
      </c>
      <c r="D1459" s="3" t="str">
        <f>TEXT(Table1[[#This Row],[Date]],"mmmm")</f>
        <v>أبريل</v>
      </c>
      <c r="E1459" s="3" t="str">
        <f>TEXT(Table1[[#This Row],[Date]],"yyyy")</f>
        <v>2021</v>
      </c>
      <c r="F1459" s="3" t="s">
        <v>8</v>
      </c>
      <c r="G1459" s="3">
        <v>1432</v>
      </c>
      <c r="H1459" s="5" t="s">
        <v>61</v>
      </c>
      <c r="I1459" s="3" t="s">
        <v>201</v>
      </c>
      <c r="J1459" s="3">
        <f>IFERROR(VLOOKUP(Table1[[#This Row],[FoamType]],$CB$1:$CC$25,2,FALSE),0)</f>
        <v>1.25</v>
      </c>
      <c r="K1459" s="3">
        <v>169.5</v>
      </c>
      <c r="L1459" s="3">
        <v>110</v>
      </c>
      <c r="M1459" s="3">
        <v>29</v>
      </c>
      <c r="Q1459" s="15">
        <v>30</v>
      </c>
      <c r="R1459" s="3">
        <v>6</v>
      </c>
      <c r="S1459" s="3">
        <v>29</v>
      </c>
      <c r="T1459" s="3">
        <f t="shared" si="206"/>
        <v>3.2442299999999999</v>
      </c>
      <c r="U1459" s="4">
        <f t="shared" si="207"/>
        <v>3.2442299999999999</v>
      </c>
      <c r="X1459" s="4">
        <f>IFERROR(   Table1[[#This Row],[البلوكات /م3]]+Table1[[#This Row],[البواقى
 المنصرفه
/م3]]-Table1[[#This Row],[البواقى
/م3]],0)</f>
        <v>3.2442299999999999</v>
      </c>
      <c r="Y1459" s="21">
        <f t="shared" si="199"/>
        <v>0</v>
      </c>
      <c r="AA1459" s="12">
        <v>3.2442299999999999</v>
      </c>
      <c r="AB1459" s="15">
        <v>30</v>
      </c>
      <c r="AD1459" s="20">
        <f t="shared" si="203"/>
        <v>0</v>
      </c>
      <c r="AE1459" s="29">
        <f t="shared" si="204"/>
        <v>0</v>
      </c>
      <c r="AG1459" s="5">
        <f>IFERROR((Table1[[#This Row],[عدد
البلوكات]]*0.12),"")</f>
        <v>0</v>
      </c>
      <c r="AH145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1459" s="59">
        <f>IFERROR(Table1[[#This Row],[Plan Hour]]/Table1[[#This Row],[ساعات
العمل
الفعلية]],0)</f>
        <v>0</v>
      </c>
      <c r="AK1459" s="1">
        <f>IFERROR((Table1[[#This Row],[الكمية 
الفعلية
/م3]]-Table1[[#This Row],[الكمية 
المنتجة
/م3
 ]]),"")</f>
        <v>0</v>
      </c>
      <c r="AU1459" s="18"/>
      <c r="AV1459" s="18"/>
      <c r="AW1459" s="1"/>
      <c r="AX1459" s="1"/>
      <c r="AY1459" s="1"/>
      <c r="AZ1459" s="1"/>
      <c r="BA1459" s="1"/>
      <c r="BB1459" s="1" t="e">
        <f t="shared" si="200"/>
        <v>#DIV/0!</v>
      </c>
      <c r="BC1459" s="1"/>
      <c r="BD1459" s="1" t="e">
        <f t="shared" si="202"/>
        <v>#DIV/0!</v>
      </c>
      <c r="BE1459" s="1"/>
      <c r="BF1459" s="33">
        <f t="shared" si="201"/>
        <v>0</v>
      </c>
      <c r="BG1459" s="11" t="e">
        <f t="shared" si="205"/>
        <v>#DIV/0!</v>
      </c>
      <c r="CB1459"/>
      <c r="CC1459"/>
      <c r="CD1459"/>
      <c r="CE1459" s="83"/>
      <c r="CF1459"/>
      <c r="CG1459"/>
      <c r="CH1459"/>
      <c r="CI1459"/>
      <c r="CJ1459"/>
      <c r="CK1459"/>
      <c r="CL1459"/>
      <c r="CM1459"/>
      <c r="CN1459"/>
      <c r="CO1459"/>
      <c r="CP1459"/>
    </row>
    <row r="1460" spans="1:94" ht="22.5" customHeight="1">
      <c r="A1460" s="22">
        <v>44287</v>
      </c>
      <c r="B1460" s="3" t="str">
        <f>TEXT(Table1[[#This Row],[Date]],"dddd")</f>
        <v>الخميس</v>
      </c>
      <c r="C1460" s="3">
        <f>WEEKNUM(Table1[[#This Row],[Date]],16)</f>
        <v>14</v>
      </c>
      <c r="D1460" s="3" t="str">
        <f>TEXT(Table1[[#This Row],[Date]],"mmmm")</f>
        <v>أبريل</v>
      </c>
      <c r="E1460" s="3" t="str">
        <f>TEXT(Table1[[#This Row],[Date]],"yyyy")</f>
        <v>2021</v>
      </c>
      <c r="F1460" s="3" t="s">
        <v>8</v>
      </c>
      <c r="G1460" s="3">
        <v>1432</v>
      </c>
      <c r="H1460" s="5" t="s">
        <v>61</v>
      </c>
      <c r="I1460" s="3" t="s">
        <v>201</v>
      </c>
      <c r="J1460" s="3">
        <f>IFERROR(VLOOKUP(Table1[[#This Row],[FoamType]],$CB$1:$CC$25,2,FALSE),0)</f>
        <v>1.25</v>
      </c>
      <c r="K1460" s="3">
        <v>74</v>
      </c>
      <c r="L1460" s="3">
        <v>110</v>
      </c>
      <c r="M1460" s="3">
        <v>29</v>
      </c>
      <c r="Q1460" s="15">
        <v>30</v>
      </c>
      <c r="R1460" s="3">
        <v>6</v>
      </c>
      <c r="S1460" s="3">
        <v>29</v>
      </c>
      <c r="T1460" s="3">
        <f t="shared" si="206"/>
        <v>1.4163600000000001</v>
      </c>
      <c r="U1460" s="4">
        <f t="shared" si="207"/>
        <v>1.4163600000000001</v>
      </c>
      <c r="X1460" s="4">
        <f>IFERROR(   Table1[[#This Row],[البلوكات /م3]]+Table1[[#This Row],[البواقى
 المنصرفه
/م3]]-Table1[[#This Row],[البواقى
/م3]],0)</f>
        <v>1.4163600000000001</v>
      </c>
      <c r="Y1460" s="21">
        <f t="shared" si="199"/>
        <v>0</v>
      </c>
      <c r="AA1460" s="12">
        <v>1.4163600000000001</v>
      </c>
      <c r="AB1460" s="15">
        <v>30</v>
      </c>
      <c r="AD1460" s="20">
        <f t="shared" si="203"/>
        <v>0</v>
      </c>
      <c r="AE1460" s="29">
        <f t="shared" si="204"/>
        <v>0</v>
      </c>
      <c r="AG1460" s="5">
        <f>IFERROR((Table1[[#This Row],[عدد
البلوكات]]*0.12),"")</f>
        <v>0</v>
      </c>
      <c r="AH146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1460" s="59">
        <f>IFERROR(Table1[[#This Row],[Plan Hour]]/Table1[[#This Row],[ساعات
العمل
الفعلية]],0)</f>
        <v>0</v>
      </c>
      <c r="AK1460" s="1">
        <f>IFERROR((Table1[[#This Row],[الكمية 
الفعلية
/م3]]-Table1[[#This Row],[الكمية 
المنتجة
/م3
 ]]),"")</f>
        <v>0</v>
      </c>
      <c r="AU1460" s="18"/>
      <c r="AV1460" s="18"/>
      <c r="AW1460" s="1"/>
      <c r="AX1460" s="1"/>
      <c r="AY1460" s="1"/>
      <c r="AZ1460" s="1"/>
      <c r="BA1460" s="1"/>
      <c r="BB1460" s="1" t="e">
        <f t="shared" si="200"/>
        <v>#DIV/0!</v>
      </c>
      <c r="BC1460" s="1"/>
      <c r="BD1460" s="1" t="e">
        <f t="shared" si="202"/>
        <v>#DIV/0!</v>
      </c>
      <c r="BE1460" s="1"/>
      <c r="BF1460" s="33">
        <f t="shared" si="201"/>
        <v>0</v>
      </c>
      <c r="BG1460" s="11" t="e">
        <f t="shared" si="205"/>
        <v>#DIV/0!</v>
      </c>
      <c r="CB1460"/>
      <c r="CC1460"/>
      <c r="CD1460"/>
      <c r="CE1460" s="83"/>
      <c r="CF1460"/>
      <c r="CG1460"/>
      <c r="CH1460"/>
      <c r="CI1460"/>
      <c r="CJ1460"/>
      <c r="CK1460"/>
      <c r="CL1460"/>
      <c r="CM1460"/>
      <c r="CN1460"/>
      <c r="CO1460"/>
      <c r="CP1460"/>
    </row>
    <row r="1461" spans="1:94" ht="22.5" customHeight="1">
      <c r="A1461" s="22">
        <v>44287</v>
      </c>
      <c r="B1461" s="3" t="str">
        <f>TEXT(Table1[[#This Row],[Date]],"dddd")</f>
        <v>الخميس</v>
      </c>
      <c r="C1461" s="3">
        <f>WEEKNUM(Table1[[#This Row],[Date]],16)</f>
        <v>14</v>
      </c>
      <c r="D1461" s="3" t="str">
        <f>TEXT(Table1[[#This Row],[Date]],"mmmm")</f>
        <v>أبريل</v>
      </c>
      <c r="E1461" s="3" t="str">
        <f>TEXT(Table1[[#This Row],[Date]],"yyyy")</f>
        <v>2021</v>
      </c>
      <c r="F1461" s="3" t="s">
        <v>8</v>
      </c>
      <c r="G1461" s="3">
        <v>1432</v>
      </c>
      <c r="H1461" s="5" t="s">
        <v>61</v>
      </c>
      <c r="I1461" s="3" t="s">
        <v>201</v>
      </c>
      <c r="J1461" s="3">
        <f>IFERROR(VLOOKUP(Table1[[#This Row],[FoamType]],$CB$1:$CC$25,2,FALSE),0)</f>
        <v>1.25</v>
      </c>
      <c r="K1461" s="3">
        <v>41.5</v>
      </c>
      <c r="L1461" s="3">
        <v>110</v>
      </c>
      <c r="M1461" s="3">
        <v>29</v>
      </c>
      <c r="Q1461" s="15">
        <v>30</v>
      </c>
      <c r="R1461" s="3">
        <v>6</v>
      </c>
      <c r="S1461" s="3">
        <v>29</v>
      </c>
      <c r="T1461" s="3">
        <f t="shared" si="206"/>
        <v>0.79430999999999996</v>
      </c>
      <c r="U1461" s="4">
        <f t="shared" si="207"/>
        <v>0.79430999999999996</v>
      </c>
      <c r="X1461" s="4">
        <f>IFERROR(   Table1[[#This Row],[البلوكات /م3]]+Table1[[#This Row],[البواقى
 المنصرفه
/م3]]-Table1[[#This Row],[البواقى
/م3]],0)</f>
        <v>0.79430999999999996</v>
      </c>
      <c r="Y1461" s="21">
        <f t="shared" ref="Y1461:Y1524" si="208">Z1461*7.32</f>
        <v>0</v>
      </c>
      <c r="AA1461" s="12">
        <v>0.79430999999999996</v>
      </c>
      <c r="AB1461" s="15">
        <v>30</v>
      </c>
      <c r="AD1461" s="20">
        <f t="shared" si="203"/>
        <v>0</v>
      </c>
      <c r="AE1461" s="29">
        <f t="shared" si="204"/>
        <v>0</v>
      </c>
      <c r="AG1461" s="5">
        <f>IFERROR((Table1[[#This Row],[عدد
البلوكات]]*0.12),"")</f>
        <v>0</v>
      </c>
      <c r="AH146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1461" s="59">
        <f>IFERROR(Table1[[#This Row],[Plan Hour]]/Table1[[#This Row],[ساعات
العمل
الفعلية]],0)</f>
        <v>0</v>
      </c>
      <c r="AK1461" s="1">
        <f>IFERROR((Table1[[#This Row],[الكمية 
الفعلية
/م3]]-Table1[[#This Row],[الكمية 
المنتجة
/م3
 ]]),"")</f>
        <v>0</v>
      </c>
      <c r="AU1461" s="18"/>
      <c r="AV1461" s="18"/>
      <c r="AW1461" s="1"/>
      <c r="AX1461" s="1"/>
      <c r="AY1461" s="1"/>
      <c r="AZ1461" s="1"/>
      <c r="BA1461" s="1"/>
      <c r="BB1461" s="1" t="e">
        <f t="shared" si="200"/>
        <v>#DIV/0!</v>
      </c>
      <c r="BC1461" s="1"/>
      <c r="BD1461" s="1" t="e">
        <f t="shared" si="202"/>
        <v>#DIV/0!</v>
      </c>
      <c r="BE1461" s="1"/>
      <c r="BF1461" s="33">
        <f t="shared" si="201"/>
        <v>0</v>
      </c>
      <c r="BG1461" s="11" t="e">
        <f t="shared" si="205"/>
        <v>#DIV/0!</v>
      </c>
      <c r="CB1461"/>
      <c r="CC1461"/>
      <c r="CD1461"/>
      <c r="CE1461" s="83"/>
      <c r="CF1461"/>
      <c r="CG1461"/>
      <c r="CH1461"/>
      <c r="CI1461"/>
      <c r="CJ1461"/>
      <c r="CK1461"/>
      <c r="CL1461"/>
      <c r="CM1461"/>
      <c r="CN1461"/>
      <c r="CO1461"/>
      <c r="CP1461"/>
    </row>
    <row r="1462" spans="1:94" ht="22.5" customHeight="1">
      <c r="A1462" s="22">
        <v>44289</v>
      </c>
      <c r="B1462" s="9" t="str">
        <f>TEXT(Table1[[#This Row],[Date]],"dddd")</f>
        <v>السبت</v>
      </c>
      <c r="C1462" s="9">
        <f>WEEKNUM(Table1[[#This Row],[Date]],16)</f>
        <v>15</v>
      </c>
      <c r="D1462" s="9" t="str">
        <f>TEXT(Table1[[#This Row],[Date]],"mmmm")</f>
        <v>أبريل</v>
      </c>
      <c r="E1462" s="9" t="str">
        <f>TEXT(Table1[[#This Row],[Date]],"yyyy")</f>
        <v>2021</v>
      </c>
      <c r="F1462" s="9" t="s">
        <v>8</v>
      </c>
      <c r="G1462" s="9">
        <v>1520</v>
      </c>
      <c r="H1462" s="9"/>
      <c r="I1462" s="9" t="s">
        <v>255</v>
      </c>
      <c r="J1462" s="9">
        <f>IFERROR(VLOOKUP(Table1[[#This Row],[FoamType]],$CB$1:$CC$25,2,FALSE),0)</f>
        <v>3.6</v>
      </c>
      <c r="K1462" s="9">
        <v>200</v>
      </c>
      <c r="L1462" s="9">
        <v>100</v>
      </c>
      <c r="M1462" s="9">
        <v>5</v>
      </c>
      <c r="N1462" s="9"/>
      <c r="O1462" s="9"/>
      <c r="P1462" s="9"/>
      <c r="Q1462" s="9">
        <v>25</v>
      </c>
      <c r="R1462" s="9">
        <v>190</v>
      </c>
      <c r="S1462" s="9">
        <v>5.0999999999999996</v>
      </c>
      <c r="T1462" s="9">
        <f t="shared" si="206"/>
        <v>19.38</v>
      </c>
      <c r="U1462" s="9">
        <f t="shared" si="207"/>
        <v>19</v>
      </c>
      <c r="V1462" s="9"/>
      <c r="W1462" s="9">
        <v>25</v>
      </c>
      <c r="X1462" s="9">
        <f>IFERROR(   Table1[[#This Row],[البلوكات /م3]]+Table1[[#This Row],[البواقى
 المنصرفه
/م3]]-Table1[[#This Row],[البواقى
/م3]],0)</f>
        <v>47.45</v>
      </c>
      <c r="Y1462" s="9">
        <f t="shared" si="208"/>
        <v>51.24</v>
      </c>
      <c r="Z1462" s="9">
        <v>7</v>
      </c>
      <c r="AA1462" s="9">
        <v>0</v>
      </c>
      <c r="AB1462" s="9">
        <v>25</v>
      </c>
      <c r="AC1462" s="9">
        <v>3.79</v>
      </c>
      <c r="AD1462" s="9">
        <f t="shared" si="203"/>
        <v>28.450000000000003</v>
      </c>
      <c r="AE1462" s="9">
        <f t="shared" si="204"/>
        <v>0.55523028883684622</v>
      </c>
      <c r="AF1462" s="9">
        <v>1.26</v>
      </c>
      <c r="AG1462" s="9">
        <f>IFERROR((Table1[[#This Row],[عدد
البلوكات]]*0.12),"")</f>
        <v>0.84</v>
      </c>
      <c r="AH1462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5.2777777777777777</v>
      </c>
      <c r="AI1462" s="9">
        <v>77</v>
      </c>
      <c r="AJ1462" s="9">
        <f>IFERROR(Table1[[#This Row],[Plan Hour]]/Table1[[#This Row],[ساعات
العمل
الفعلية]],0)</f>
        <v>6.8542568542568544E-2</v>
      </c>
      <c r="AK1462" s="9">
        <f>IFERROR((Table1[[#This Row],[الكمية 
الفعلية
/م3]]-Table1[[#This Row],[الكمية 
المنتجة
/م3
 ]]),"")</f>
        <v>0.37999999999999901</v>
      </c>
      <c r="AL1462" s="9"/>
      <c r="AM1462" s="9"/>
      <c r="AN1462" s="9">
        <v>0.5</v>
      </c>
      <c r="AO1462" s="9"/>
      <c r="AP1462" s="9">
        <v>0.5</v>
      </c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 t="e">
        <f t="shared" si="200"/>
        <v>#DIV/0!</v>
      </c>
      <c r="BC1462" s="9"/>
      <c r="BD1462" s="9" t="e">
        <f t="shared" si="202"/>
        <v>#DIV/0!</v>
      </c>
      <c r="BE1462" s="9"/>
      <c r="BF1462" s="9">
        <f t="shared" si="201"/>
        <v>0</v>
      </c>
      <c r="BG1462" s="9" t="e">
        <f t="shared" si="205"/>
        <v>#DIV/0!</v>
      </c>
      <c r="CB1462"/>
      <c r="CC1462"/>
      <c r="CD1462"/>
      <c r="CE1462" s="83"/>
      <c r="CF1462"/>
      <c r="CG1462"/>
      <c r="CH1462"/>
      <c r="CI1462"/>
      <c r="CJ1462"/>
      <c r="CK1462"/>
      <c r="CL1462"/>
      <c r="CM1462"/>
      <c r="CN1462"/>
      <c r="CO1462"/>
      <c r="CP1462"/>
    </row>
    <row r="1463" spans="1:94" ht="22.5" customHeight="1">
      <c r="A1463" s="22">
        <v>44289</v>
      </c>
      <c r="B1463" s="3" t="str">
        <f>TEXT(Table1[[#This Row],[Date]],"dddd")</f>
        <v>السبت</v>
      </c>
      <c r="C1463" s="3">
        <f>WEEKNUM(Table1[[#This Row],[Date]],16)</f>
        <v>15</v>
      </c>
      <c r="D1463" s="3" t="str">
        <f>TEXT(Table1[[#This Row],[Date]],"mmmm")</f>
        <v>أبريل</v>
      </c>
      <c r="E1463" s="3" t="str">
        <f>TEXT(Table1[[#This Row],[Date]],"yyyy")</f>
        <v>2021</v>
      </c>
      <c r="F1463" s="3" t="s">
        <v>8</v>
      </c>
      <c r="G1463" s="3">
        <v>1520</v>
      </c>
      <c r="I1463" s="3" t="s">
        <v>255</v>
      </c>
      <c r="J1463" s="3">
        <f>IFERROR(VLOOKUP(Table1[[#This Row],[FoamType]],$CB$1:$CC$25,2,FALSE),0)</f>
        <v>3.6</v>
      </c>
      <c r="K1463" s="3">
        <v>200</v>
      </c>
      <c r="L1463" s="3">
        <v>100</v>
      </c>
      <c r="M1463" s="3">
        <v>2.5</v>
      </c>
      <c r="Q1463" s="15">
        <v>25</v>
      </c>
      <c r="R1463" s="3">
        <v>80</v>
      </c>
      <c r="S1463" s="3">
        <v>2.6</v>
      </c>
      <c r="T1463" s="3">
        <f t="shared" si="206"/>
        <v>4.16</v>
      </c>
      <c r="U1463" s="4">
        <f t="shared" si="207"/>
        <v>4</v>
      </c>
      <c r="X1463" s="4">
        <f>IFERROR(   Table1[[#This Row],[البلوكات /م3]]+Table1[[#This Row],[البواقى
 المنصرفه
/م3]]-Table1[[#This Row],[البواقى
/م3]],0)</f>
        <v>0</v>
      </c>
      <c r="Y1463" s="21">
        <f t="shared" si="208"/>
        <v>0</v>
      </c>
      <c r="AB1463" s="15"/>
      <c r="AD1463" s="20">
        <f t="shared" si="203"/>
        <v>-4</v>
      </c>
      <c r="AE1463" s="29" t="e">
        <f t="shared" si="204"/>
        <v>#DIV/0!</v>
      </c>
      <c r="AF1463" s="5">
        <v>3.04</v>
      </c>
      <c r="AG1463" s="5">
        <f>IFERROR((Table1[[#This Row],[عدد
البلوكات]]*0.12),"")</f>
        <v>0</v>
      </c>
      <c r="AH146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1.1111111111111112</v>
      </c>
      <c r="AJ1463" s="59">
        <f>IFERROR(Table1[[#This Row],[Plan Hour]]/Table1[[#This Row],[ساعات
العمل
الفعلية]],0)</f>
        <v>0</v>
      </c>
      <c r="AK1463" s="1">
        <f>IFERROR((Table1[[#This Row],[الكمية 
الفعلية
/م3]]-Table1[[#This Row],[الكمية 
المنتجة
/م3
 ]]),"")</f>
        <v>0.16000000000000014</v>
      </c>
      <c r="AU1463" s="18"/>
      <c r="AV1463" s="18"/>
      <c r="AW1463" s="1"/>
      <c r="AX1463" s="1"/>
      <c r="AY1463" s="1"/>
      <c r="AZ1463" s="1"/>
      <c r="BA1463" s="1"/>
      <c r="BB1463" s="1" t="e">
        <f t="shared" si="200"/>
        <v>#DIV/0!</v>
      </c>
      <c r="BC1463" s="1"/>
      <c r="BD1463" s="1" t="e">
        <f t="shared" si="202"/>
        <v>#DIV/0!</v>
      </c>
      <c r="BE1463" s="1"/>
      <c r="BF1463" s="33">
        <f t="shared" si="201"/>
        <v>0</v>
      </c>
      <c r="BG1463" s="11" t="e">
        <f t="shared" si="205"/>
        <v>#DIV/0!</v>
      </c>
      <c r="CB1463"/>
      <c r="CC1463"/>
      <c r="CD1463"/>
      <c r="CE1463" s="83"/>
      <c r="CF1463"/>
      <c r="CG1463"/>
      <c r="CH1463"/>
      <c r="CI1463"/>
      <c r="CJ1463"/>
      <c r="CK1463"/>
      <c r="CL1463"/>
      <c r="CM1463"/>
      <c r="CN1463"/>
      <c r="CO1463"/>
      <c r="CP1463"/>
    </row>
    <row r="1464" spans="1:94" ht="22.5" customHeight="1">
      <c r="A1464" s="22">
        <v>44289</v>
      </c>
      <c r="B1464" s="3" t="str">
        <f>TEXT(Table1[[#This Row],[Date]],"dddd")</f>
        <v>السبت</v>
      </c>
      <c r="C1464" s="3">
        <f>WEEKNUM(Table1[[#This Row],[Date]],16)</f>
        <v>15</v>
      </c>
      <c r="D1464" s="3" t="str">
        <f>TEXT(Table1[[#This Row],[Date]],"mmmm")</f>
        <v>أبريل</v>
      </c>
      <c r="E1464" s="3" t="str">
        <f>TEXT(Table1[[#This Row],[Date]],"yyyy")</f>
        <v>2021</v>
      </c>
      <c r="F1464" s="3" t="s">
        <v>8</v>
      </c>
      <c r="G1464" s="3">
        <v>1559</v>
      </c>
      <c r="I1464" s="3" t="s">
        <v>91</v>
      </c>
      <c r="J1464" s="3">
        <f>IFERROR(VLOOKUP(Table1[[#This Row],[FoamType]],$CB$1:$CC$25,2,FALSE),0)</f>
        <v>1</v>
      </c>
      <c r="K1464" s="3">
        <v>120</v>
      </c>
      <c r="L1464" s="3">
        <v>100</v>
      </c>
      <c r="M1464" s="3">
        <v>2</v>
      </c>
      <c r="Q1464" s="15">
        <v>25</v>
      </c>
      <c r="R1464" s="3">
        <v>600</v>
      </c>
      <c r="S1464" s="3">
        <v>2.1</v>
      </c>
      <c r="T1464" s="3">
        <f t="shared" si="206"/>
        <v>15.12</v>
      </c>
      <c r="U1464" s="4">
        <f t="shared" si="207"/>
        <v>14.4</v>
      </c>
      <c r="X1464" s="4">
        <f>IFERROR(   Table1[[#This Row],[البلوكات /م3]]+Table1[[#This Row],[البواقى
 المنصرفه
/م3]]-Table1[[#This Row],[البواقى
/م3]],0)</f>
        <v>0</v>
      </c>
      <c r="Y1464" s="21">
        <f t="shared" si="208"/>
        <v>0</v>
      </c>
      <c r="AB1464" s="15"/>
      <c r="AD1464" s="20">
        <f t="shared" si="203"/>
        <v>-14.4</v>
      </c>
      <c r="AE1464" s="29" t="e">
        <f t="shared" si="204"/>
        <v>#DIV/0!</v>
      </c>
      <c r="AG1464" s="5">
        <f>IFERROR((Table1[[#This Row],[عدد
البلوكات]]*0.12),"")</f>
        <v>0</v>
      </c>
      <c r="AH146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14.4</v>
      </c>
      <c r="AJ1464" s="59">
        <f>IFERROR(Table1[[#This Row],[Plan Hour]]/Table1[[#This Row],[ساعات
العمل
الفعلية]],0)</f>
        <v>0</v>
      </c>
      <c r="AK1464" s="1">
        <f>IFERROR((Table1[[#This Row],[الكمية 
الفعلية
/م3]]-Table1[[#This Row],[الكمية 
المنتجة
/م3
 ]]),"")</f>
        <v>0.71999999999999886</v>
      </c>
      <c r="AU1464" s="18"/>
      <c r="AV1464" s="18"/>
      <c r="AW1464" s="1"/>
      <c r="AX1464" s="1"/>
      <c r="AY1464" s="1"/>
      <c r="AZ1464" s="1"/>
      <c r="BA1464" s="1"/>
      <c r="BB1464" s="1" t="e">
        <f t="shared" si="200"/>
        <v>#DIV/0!</v>
      </c>
      <c r="BC1464" s="1"/>
      <c r="BD1464" s="1" t="e">
        <f t="shared" si="202"/>
        <v>#DIV/0!</v>
      </c>
      <c r="BE1464" s="1"/>
      <c r="BF1464" s="33">
        <f t="shared" si="201"/>
        <v>0</v>
      </c>
      <c r="BG1464" s="11" t="e">
        <f t="shared" si="205"/>
        <v>#DIV/0!</v>
      </c>
      <c r="CB1464"/>
      <c r="CC1464"/>
      <c r="CD1464"/>
      <c r="CE1464" s="83"/>
      <c r="CF1464"/>
      <c r="CG1464"/>
      <c r="CH1464"/>
      <c r="CI1464"/>
      <c r="CJ1464"/>
      <c r="CK1464"/>
      <c r="CL1464"/>
      <c r="CM1464"/>
      <c r="CN1464"/>
      <c r="CO1464"/>
      <c r="CP1464"/>
    </row>
    <row r="1465" spans="1:94" ht="22.5" customHeight="1">
      <c r="A1465" s="22">
        <v>44289</v>
      </c>
      <c r="B1465" s="3" t="str">
        <f>TEXT(Table1[[#This Row],[Date]],"dddd")</f>
        <v>السبت</v>
      </c>
      <c r="C1465" s="3">
        <f>WEEKNUM(Table1[[#This Row],[Date]],16)</f>
        <v>15</v>
      </c>
      <c r="D1465" s="3" t="str">
        <f>TEXT(Table1[[#This Row],[Date]],"mmmm")</f>
        <v>أبريل</v>
      </c>
      <c r="E1465" s="3" t="str">
        <f>TEXT(Table1[[#This Row],[Date]],"yyyy")</f>
        <v>2021</v>
      </c>
      <c r="F1465" s="3" t="s">
        <v>8</v>
      </c>
      <c r="G1465" s="3">
        <v>1559</v>
      </c>
      <c r="I1465" s="3" t="s">
        <v>91</v>
      </c>
      <c r="J1465" s="3">
        <f>IFERROR(VLOOKUP(Table1[[#This Row],[FoamType]],$CB$1:$CC$25,2,FALSE),0)</f>
        <v>1</v>
      </c>
      <c r="K1465" s="3">
        <v>100</v>
      </c>
      <c r="L1465" s="3">
        <v>100</v>
      </c>
      <c r="M1465" s="3">
        <v>2</v>
      </c>
      <c r="Q1465" s="15">
        <v>25</v>
      </c>
      <c r="R1465" s="3">
        <v>400</v>
      </c>
      <c r="S1465" s="3">
        <v>2.1</v>
      </c>
      <c r="T1465" s="3">
        <f t="shared" si="206"/>
        <v>8.4</v>
      </c>
      <c r="U1465" s="4">
        <f t="shared" si="207"/>
        <v>8</v>
      </c>
      <c r="X1465" s="4">
        <f>IFERROR(   Table1[[#This Row],[البلوكات /م3]]+Table1[[#This Row],[البواقى
 المنصرفه
/م3]]-Table1[[#This Row],[البواقى
/م3]],0)</f>
        <v>0</v>
      </c>
      <c r="Y1465" s="21">
        <f t="shared" si="208"/>
        <v>0</v>
      </c>
      <c r="AB1465" s="15"/>
      <c r="AD1465" s="20">
        <f t="shared" si="203"/>
        <v>-8</v>
      </c>
      <c r="AE1465" s="29" t="e">
        <f t="shared" si="204"/>
        <v>#DIV/0!</v>
      </c>
      <c r="AG1465" s="5">
        <f>IFERROR((Table1[[#This Row],[عدد
البلوكات]]*0.12),"")</f>
        <v>0</v>
      </c>
      <c r="AH146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</v>
      </c>
      <c r="AJ1465" s="59">
        <f>IFERROR(Table1[[#This Row],[Plan Hour]]/Table1[[#This Row],[ساعات
العمل
الفعلية]],0)</f>
        <v>0</v>
      </c>
      <c r="AK1465" s="1">
        <f>IFERROR((Table1[[#This Row],[الكمية 
الفعلية
/م3]]-Table1[[#This Row],[الكمية 
المنتجة
/م3
 ]]),"")</f>
        <v>0.40000000000000036</v>
      </c>
      <c r="AU1465" s="18"/>
      <c r="AV1465" s="18"/>
      <c r="AW1465" s="1"/>
      <c r="AX1465" s="1"/>
      <c r="AY1465" s="1"/>
      <c r="AZ1465" s="1"/>
      <c r="BA1465" s="1"/>
      <c r="BB1465" s="1" t="e">
        <f t="shared" si="200"/>
        <v>#DIV/0!</v>
      </c>
      <c r="BC1465" s="1"/>
      <c r="BD1465" s="1" t="e">
        <f t="shared" si="202"/>
        <v>#DIV/0!</v>
      </c>
      <c r="BE1465" s="1"/>
      <c r="BF1465" s="33">
        <f t="shared" si="201"/>
        <v>0</v>
      </c>
      <c r="BG1465" s="11" t="e">
        <f t="shared" si="205"/>
        <v>#DIV/0!</v>
      </c>
      <c r="CB1465"/>
      <c r="CC1465"/>
      <c r="CD1465"/>
      <c r="CE1465" s="83"/>
      <c r="CF1465"/>
      <c r="CG1465"/>
      <c r="CH1465"/>
      <c r="CI1465"/>
      <c r="CJ1465"/>
      <c r="CK1465"/>
      <c r="CL1465"/>
      <c r="CM1465"/>
      <c r="CN1465"/>
      <c r="CO1465"/>
      <c r="CP1465"/>
    </row>
    <row r="1466" spans="1:94" ht="22.5" customHeight="1">
      <c r="A1466" s="22">
        <v>44289</v>
      </c>
      <c r="B1466" s="3" t="str">
        <f>TEXT(Table1[[#This Row],[Date]],"dddd")</f>
        <v>السبت</v>
      </c>
      <c r="C1466" s="3">
        <f>WEEKNUM(Table1[[#This Row],[Date]],16)</f>
        <v>15</v>
      </c>
      <c r="D1466" s="3" t="str">
        <f>TEXT(Table1[[#This Row],[Date]],"mmmm")</f>
        <v>أبريل</v>
      </c>
      <c r="E1466" s="3" t="str">
        <f>TEXT(Table1[[#This Row],[Date]],"yyyy")</f>
        <v>2021</v>
      </c>
      <c r="F1466" s="3" t="s">
        <v>8</v>
      </c>
      <c r="G1466" s="3">
        <v>1432</v>
      </c>
      <c r="H1466" s="5" t="s">
        <v>61</v>
      </c>
      <c r="I1466" s="3" t="s">
        <v>201</v>
      </c>
      <c r="J1466" s="3">
        <f>IFERROR(VLOOKUP(Table1[[#This Row],[FoamType]],$CB$1:$CC$25,2,FALSE),0)</f>
        <v>1.25</v>
      </c>
      <c r="K1466" s="3">
        <v>240</v>
      </c>
      <c r="L1466" s="3">
        <v>110</v>
      </c>
      <c r="M1466" s="3">
        <v>29</v>
      </c>
      <c r="Q1466" s="15">
        <v>30</v>
      </c>
      <c r="R1466" s="3">
        <v>24</v>
      </c>
      <c r="S1466" s="3">
        <v>29</v>
      </c>
      <c r="T1466" s="3">
        <f t="shared" si="206"/>
        <v>18.374400000000001</v>
      </c>
      <c r="U1466" s="4">
        <f t="shared" si="207"/>
        <v>18.374400000000001</v>
      </c>
      <c r="X1466" s="4">
        <f>IFERROR(   Table1[[#This Row],[البلوكات /م3]]+Table1[[#This Row],[البواقى
 المنصرفه
/م3]]-Table1[[#This Row],[البواقى
/م3]],0)</f>
        <v>18.374400000000001</v>
      </c>
      <c r="Y1466" s="21">
        <f t="shared" si="208"/>
        <v>0</v>
      </c>
      <c r="AA1466" s="12">
        <v>18.374400000000001</v>
      </c>
      <c r="AB1466" s="15">
        <v>30</v>
      </c>
      <c r="AD1466" s="20">
        <f t="shared" si="203"/>
        <v>0</v>
      </c>
      <c r="AE1466" s="29">
        <f t="shared" si="204"/>
        <v>0</v>
      </c>
      <c r="AG1466" s="5">
        <f>IFERROR((Table1[[#This Row],[عدد
البلوكات]]*0.12),"")</f>
        <v>0</v>
      </c>
      <c r="AH146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19.2</v>
      </c>
      <c r="AJ1466" s="59">
        <f>IFERROR(Table1[[#This Row],[Plan Hour]]/Table1[[#This Row],[ساعات
العمل
الفعلية]],0)</f>
        <v>0</v>
      </c>
      <c r="AK1466" s="1">
        <f>IFERROR((Table1[[#This Row],[الكمية 
الفعلية
/م3]]-Table1[[#This Row],[الكمية 
المنتجة
/م3
 ]]),"")</f>
        <v>0</v>
      </c>
      <c r="AU1466" s="18"/>
      <c r="AV1466" s="18"/>
      <c r="AW1466" s="1"/>
      <c r="AX1466" s="1"/>
      <c r="AY1466" s="1"/>
      <c r="AZ1466" s="1"/>
      <c r="BA1466" s="1"/>
      <c r="BB1466" s="1" t="e">
        <f t="shared" ref="BB1466:BB1529" si="209">BC1466+BD1466</f>
        <v>#DIV/0!</v>
      </c>
      <c r="BC1466" s="1"/>
      <c r="BD1466" s="1" t="e">
        <f t="shared" si="202"/>
        <v>#DIV/0!</v>
      </c>
      <c r="BE1466" s="1"/>
      <c r="BF1466" s="33">
        <f t="shared" si="201"/>
        <v>0</v>
      </c>
      <c r="BG1466" s="11" t="e">
        <f t="shared" si="205"/>
        <v>#DIV/0!</v>
      </c>
      <c r="CB1466"/>
      <c r="CC1466"/>
      <c r="CD1466"/>
      <c r="CE1466" s="83"/>
      <c r="CF1466"/>
      <c r="CG1466"/>
      <c r="CH1466"/>
      <c r="CI1466"/>
      <c r="CJ1466"/>
      <c r="CK1466"/>
      <c r="CL1466"/>
      <c r="CM1466"/>
      <c r="CN1466"/>
      <c r="CO1466"/>
      <c r="CP1466"/>
    </row>
    <row r="1467" spans="1:94" ht="22.5" customHeight="1">
      <c r="A1467" s="22">
        <v>44289</v>
      </c>
      <c r="B1467" s="3" t="str">
        <f>TEXT(Table1[[#This Row],[Date]],"dddd")</f>
        <v>السبت</v>
      </c>
      <c r="C1467" s="3">
        <f>WEEKNUM(Table1[[#This Row],[Date]],16)</f>
        <v>15</v>
      </c>
      <c r="D1467" s="3" t="str">
        <f>TEXT(Table1[[#This Row],[Date]],"mmmm")</f>
        <v>أبريل</v>
      </c>
      <c r="E1467" s="3" t="str">
        <f>TEXT(Table1[[#This Row],[Date]],"yyyy")</f>
        <v>2021</v>
      </c>
      <c r="F1467" s="3" t="s">
        <v>8</v>
      </c>
      <c r="G1467" s="3">
        <v>1444</v>
      </c>
      <c r="H1467" s="5" t="s">
        <v>47</v>
      </c>
      <c r="I1467" s="3" t="s">
        <v>96</v>
      </c>
      <c r="J1467" s="3">
        <f>IFERROR(VLOOKUP(Table1[[#This Row],[FoamType]],$CB$1:$CC$25,2,FALSE),0)</f>
        <v>200</v>
      </c>
      <c r="K1467" s="3">
        <v>40</v>
      </c>
      <c r="L1467" s="3">
        <v>35</v>
      </c>
      <c r="M1467" s="3">
        <v>8</v>
      </c>
      <c r="Q1467" s="15">
        <v>12</v>
      </c>
      <c r="R1467" s="3">
        <v>240</v>
      </c>
      <c r="S1467" s="3">
        <v>8.1999999999999993</v>
      </c>
      <c r="T1467" s="3">
        <f t="shared" si="206"/>
        <v>2.7551999999999994</v>
      </c>
      <c r="U1467" s="4">
        <f t="shared" si="207"/>
        <v>2.6880000000000002</v>
      </c>
      <c r="X1467" s="4">
        <f>IFERROR(   Table1[[#This Row],[البلوكات /م3]]+Table1[[#This Row],[البواقى
 المنصرفه
/م3]]-Table1[[#This Row],[البواقى
/م3]],0)</f>
        <v>0</v>
      </c>
      <c r="Y1467" s="21">
        <f t="shared" si="208"/>
        <v>0</v>
      </c>
      <c r="AB1467" s="15"/>
      <c r="AD1467" s="20">
        <f t="shared" si="203"/>
        <v>-2.6880000000000002</v>
      </c>
      <c r="AE1467" s="29" t="e">
        <f t="shared" si="204"/>
        <v>#DIV/0!</v>
      </c>
      <c r="AG1467" s="5">
        <f>IFERROR((Table1[[#This Row],[عدد
البلوكات]]*0.12),"")</f>
        <v>0</v>
      </c>
      <c r="AH146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</v>
      </c>
      <c r="AJ1467" s="59">
        <f>IFERROR(Table1[[#This Row],[Plan Hour]]/Table1[[#This Row],[ساعات
العمل
الفعلية]],0)</f>
        <v>0</v>
      </c>
      <c r="AK1467" s="1">
        <f>IFERROR((Table1[[#This Row],[الكمية 
الفعلية
/م3]]-Table1[[#This Row],[الكمية 
المنتجة
/م3
 ]]),"")</f>
        <v>6.719999999999926E-2</v>
      </c>
      <c r="AU1467" s="18"/>
      <c r="AV1467" s="18"/>
      <c r="AW1467" s="1"/>
      <c r="AX1467" s="1"/>
      <c r="AY1467" s="1"/>
      <c r="AZ1467" s="1"/>
      <c r="BA1467" s="1"/>
      <c r="BB1467" s="1" t="e">
        <f t="shared" si="209"/>
        <v>#DIV/0!</v>
      </c>
      <c r="BC1467" s="1"/>
      <c r="BD1467" s="1" t="e">
        <f t="shared" si="202"/>
        <v>#DIV/0!</v>
      </c>
      <c r="BE1467" s="1"/>
      <c r="BF1467" s="33">
        <f t="shared" si="201"/>
        <v>0</v>
      </c>
      <c r="BG1467" s="11" t="e">
        <f t="shared" si="205"/>
        <v>#DIV/0!</v>
      </c>
      <c r="CB1467"/>
      <c r="CC1467"/>
      <c r="CD1467"/>
      <c r="CE1467" s="83"/>
      <c r="CF1467"/>
      <c r="CG1467"/>
      <c r="CH1467"/>
      <c r="CI1467"/>
      <c r="CJ1467"/>
      <c r="CK1467"/>
      <c r="CL1467"/>
      <c r="CM1467"/>
      <c r="CN1467"/>
      <c r="CO1467"/>
      <c r="CP1467"/>
    </row>
    <row r="1468" spans="1:94" ht="22.5" customHeight="1">
      <c r="A1468" s="22">
        <v>44289</v>
      </c>
      <c r="B1468" s="3" t="str">
        <f>TEXT(Table1[[#This Row],[Date]],"dddd")</f>
        <v>السبت</v>
      </c>
      <c r="C1468" s="3">
        <f>WEEKNUM(Table1[[#This Row],[Date]],16)</f>
        <v>15</v>
      </c>
      <c r="D1468" s="3" t="str">
        <f>TEXT(Table1[[#This Row],[Date]],"mmmm")</f>
        <v>أبريل</v>
      </c>
      <c r="E1468" s="3" t="str">
        <f>TEXT(Table1[[#This Row],[Date]],"yyyy")</f>
        <v>2021</v>
      </c>
      <c r="F1468" s="3" t="s">
        <v>8</v>
      </c>
      <c r="G1468" s="3">
        <v>1541</v>
      </c>
      <c r="I1468" s="3" t="s">
        <v>255</v>
      </c>
      <c r="J1468" s="3">
        <f>IFERROR(VLOOKUP(Table1[[#This Row],[FoamType]],$CB$1:$CC$25,2,FALSE),0)</f>
        <v>3.6</v>
      </c>
      <c r="K1468" s="3">
        <v>40</v>
      </c>
      <c r="L1468" s="3">
        <v>40</v>
      </c>
      <c r="M1468" s="3">
        <v>34</v>
      </c>
      <c r="Q1468" s="15">
        <v>12</v>
      </c>
      <c r="R1468" s="3">
        <v>268</v>
      </c>
      <c r="S1468" s="3">
        <v>34</v>
      </c>
      <c r="T1468" s="3">
        <f t="shared" si="206"/>
        <v>14.5792</v>
      </c>
      <c r="U1468" s="4">
        <f t="shared" si="207"/>
        <v>14.5792</v>
      </c>
      <c r="W1468" s="4">
        <v>12</v>
      </c>
      <c r="X1468" s="4">
        <f>IFERROR(   Table1[[#This Row],[البلوكات /م3]]+Table1[[#This Row],[البواقى
 المنصرفه
/م3]]-Table1[[#This Row],[البواقى
/م3]],0)</f>
        <v>17.850000000000001</v>
      </c>
      <c r="Y1468" s="21">
        <f t="shared" si="208"/>
        <v>21.96</v>
      </c>
      <c r="Z1468" s="3">
        <v>3</v>
      </c>
      <c r="AA1468" s="12">
        <v>0.39</v>
      </c>
      <c r="AB1468" s="15">
        <v>12</v>
      </c>
      <c r="AC1468" s="20">
        <v>4.5</v>
      </c>
      <c r="AD1468" s="20">
        <f t="shared" si="203"/>
        <v>3.2708000000000013</v>
      </c>
      <c r="AE1468" s="29">
        <f t="shared" si="204"/>
        <v>0.14634451901566001</v>
      </c>
      <c r="AG1468" s="5">
        <f>IFERROR((Table1[[#This Row],[عدد
البلوكات]]*0.12),"")</f>
        <v>0.36</v>
      </c>
      <c r="AH146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4.0497777777777779</v>
      </c>
      <c r="AJ1468" s="59">
        <f>IFERROR(Table1[[#This Row],[Plan Hour]]/Table1[[#This Row],[ساعات
العمل
الفعلية]],0)</f>
        <v>0</v>
      </c>
      <c r="AK1468" s="1">
        <f>IFERROR((Table1[[#This Row],[الكمية 
الفعلية
/م3]]-Table1[[#This Row],[الكمية 
المنتجة
/م3
 ]]),"")</f>
        <v>0</v>
      </c>
      <c r="AU1468" s="18"/>
      <c r="AV1468" s="18"/>
      <c r="AW1468" s="1"/>
      <c r="AX1468" s="1"/>
      <c r="AY1468" s="1"/>
      <c r="AZ1468" s="1"/>
      <c r="BA1468" s="1"/>
      <c r="BB1468" s="1" t="e">
        <f t="shared" si="209"/>
        <v>#DIV/0!</v>
      </c>
      <c r="BC1468" s="1"/>
      <c r="BD1468" s="1" t="e">
        <f t="shared" si="202"/>
        <v>#DIV/0!</v>
      </c>
      <c r="BE1468" s="1"/>
      <c r="BF1468" s="33">
        <f t="shared" si="201"/>
        <v>0</v>
      </c>
      <c r="BG1468" s="11" t="e">
        <f t="shared" si="205"/>
        <v>#DIV/0!</v>
      </c>
      <c r="CB1468"/>
      <c r="CC1468"/>
      <c r="CD1468"/>
      <c r="CE1468" s="83"/>
      <c r="CF1468"/>
      <c r="CG1468"/>
      <c r="CH1468"/>
      <c r="CI1468"/>
      <c r="CJ1468"/>
      <c r="CK1468"/>
      <c r="CL1468"/>
      <c r="CM1468"/>
      <c r="CN1468"/>
      <c r="CO1468"/>
      <c r="CP1468"/>
    </row>
    <row r="1469" spans="1:94" ht="22.5" customHeight="1">
      <c r="A1469" s="22">
        <v>44289</v>
      </c>
      <c r="B1469" s="3" t="str">
        <f>TEXT(Table1[[#This Row],[Date]],"dddd")</f>
        <v>السبت</v>
      </c>
      <c r="C1469" s="3">
        <f>WEEKNUM(Table1[[#This Row],[Date]],16)</f>
        <v>15</v>
      </c>
      <c r="D1469" s="3" t="str">
        <f>TEXT(Table1[[#This Row],[Date]],"mmmm")</f>
        <v>أبريل</v>
      </c>
      <c r="E1469" s="3" t="str">
        <f>TEXT(Table1[[#This Row],[Date]],"yyyy")</f>
        <v>2021</v>
      </c>
      <c r="F1469" s="3" t="s">
        <v>8</v>
      </c>
      <c r="G1469" s="3">
        <v>1432</v>
      </c>
      <c r="H1469" s="5" t="s">
        <v>61</v>
      </c>
      <c r="I1469" s="3" t="s">
        <v>201</v>
      </c>
      <c r="J1469" s="3">
        <f>IFERROR(VLOOKUP(Table1[[#This Row],[FoamType]],$CB$1:$CC$25,2,FALSE),0)</f>
        <v>1.25</v>
      </c>
      <c r="K1469" s="3">
        <v>169.5</v>
      </c>
      <c r="L1469" s="3">
        <v>110</v>
      </c>
      <c r="M1469" s="3">
        <v>29</v>
      </c>
      <c r="Q1469" s="15">
        <v>30</v>
      </c>
      <c r="R1469" s="3">
        <v>4</v>
      </c>
      <c r="S1469" s="3">
        <v>29</v>
      </c>
      <c r="T1469" s="3">
        <f t="shared" si="206"/>
        <v>2.16282</v>
      </c>
      <c r="U1469" s="4">
        <f t="shared" si="207"/>
        <v>2.16282</v>
      </c>
      <c r="X1469" s="4">
        <f>IFERROR(   Table1[[#This Row],[البلوكات /م3]]+Table1[[#This Row],[البواقى
 المنصرفه
/م3]]-Table1[[#This Row],[البواقى
/م3]],0)</f>
        <v>3.2628199999999907</v>
      </c>
      <c r="Y1469" s="21">
        <v>52.8</v>
      </c>
      <c r="Z1469" s="3">
        <v>8</v>
      </c>
      <c r="AA1469" s="12">
        <v>2.16282</v>
      </c>
      <c r="AB1469" s="15">
        <v>30</v>
      </c>
      <c r="AC1469" s="20">
        <v>51.7</v>
      </c>
      <c r="AD1469" s="20">
        <f t="shared" si="203"/>
        <v>1.0999999999999943</v>
      </c>
      <c r="AE1469" s="29">
        <f t="shared" si="204"/>
        <v>2.0013529145702393E-2</v>
      </c>
      <c r="AG1469" s="5">
        <f>IFERROR((Table1[[#This Row],[عدد
البلوكات]]*0.12),"")</f>
        <v>0.96</v>
      </c>
      <c r="AH146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469" s="59">
        <f>IFERROR(Table1[[#This Row],[Plan Hour]]/Table1[[#This Row],[ساعات
العمل
الفعلية]],0)</f>
        <v>0</v>
      </c>
      <c r="AK1469" s="1">
        <f>IFERROR((Table1[[#This Row],[الكمية 
الفعلية
/م3]]-Table1[[#This Row],[الكمية 
المنتجة
/م3
 ]]),"")</f>
        <v>0</v>
      </c>
      <c r="AU1469" s="18"/>
      <c r="AV1469" s="18"/>
      <c r="AW1469" s="1"/>
      <c r="AX1469" s="1"/>
      <c r="AY1469" s="1"/>
      <c r="AZ1469" s="1"/>
      <c r="BA1469" s="1"/>
      <c r="BB1469" s="1" t="e">
        <f t="shared" si="209"/>
        <v>#DIV/0!</v>
      </c>
      <c r="BC1469" s="1"/>
      <c r="BD1469" s="1" t="e">
        <f t="shared" si="202"/>
        <v>#DIV/0!</v>
      </c>
      <c r="BE1469" s="1"/>
      <c r="BF1469" s="33">
        <f t="shared" si="201"/>
        <v>0</v>
      </c>
      <c r="BG1469" s="11" t="e">
        <f t="shared" si="205"/>
        <v>#DIV/0!</v>
      </c>
      <c r="CB1469"/>
      <c r="CC1469"/>
      <c r="CD1469"/>
      <c r="CE1469" s="83"/>
      <c r="CF1469"/>
      <c r="CG1469"/>
      <c r="CH1469"/>
      <c r="CI1469"/>
      <c r="CJ1469"/>
      <c r="CK1469"/>
      <c r="CL1469"/>
      <c r="CM1469"/>
      <c r="CN1469"/>
      <c r="CO1469"/>
      <c r="CP1469"/>
    </row>
    <row r="1470" spans="1:94" ht="22.5" customHeight="1">
      <c r="A1470" s="22">
        <v>44289</v>
      </c>
      <c r="B1470" s="3" t="str">
        <f>TEXT(Table1[[#This Row],[Date]],"dddd")</f>
        <v>السبت</v>
      </c>
      <c r="C1470" s="3">
        <f>WEEKNUM(Table1[[#This Row],[Date]],16)</f>
        <v>15</v>
      </c>
      <c r="D1470" s="3" t="str">
        <f>TEXT(Table1[[#This Row],[Date]],"mmmm")</f>
        <v>أبريل</v>
      </c>
      <c r="E1470" s="3" t="str">
        <f>TEXT(Table1[[#This Row],[Date]],"yyyy")</f>
        <v>2021</v>
      </c>
      <c r="F1470" s="3" t="s">
        <v>8</v>
      </c>
      <c r="G1470" s="3">
        <v>1432</v>
      </c>
      <c r="H1470" s="5" t="s">
        <v>61</v>
      </c>
      <c r="I1470" s="3" t="s">
        <v>201</v>
      </c>
      <c r="J1470" s="3">
        <f>IFERROR(VLOOKUP(Table1[[#This Row],[FoamType]],$CB$1:$CC$25,2,FALSE),0)</f>
        <v>1.25</v>
      </c>
      <c r="K1470" s="3">
        <v>74</v>
      </c>
      <c r="L1470" s="3">
        <v>110</v>
      </c>
      <c r="M1470" s="3">
        <v>29</v>
      </c>
      <c r="Q1470" s="15">
        <v>30</v>
      </c>
      <c r="R1470" s="3">
        <v>4</v>
      </c>
      <c r="S1470" s="3">
        <v>29</v>
      </c>
      <c r="T1470" s="3">
        <f t="shared" si="206"/>
        <v>0.94423999999999997</v>
      </c>
      <c r="U1470" s="4">
        <f t="shared" si="207"/>
        <v>0.94423999999999997</v>
      </c>
      <c r="X1470" s="4">
        <f>IFERROR(   Table1[[#This Row],[البلوكات /م3]]+Table1[[#This Row],[البواقى
 المنصرفه
/م3]]-Table1[[#This Row],[البواقى
/م3]],0)</f>
        <v>0.94423999999999997</v>
      </c>
      <c r="Y1470" s="21">
        <f t="shared" si="208"/>
        <v>0</v>
      </c>
      <c r="AA1470" s="12">
        <v>0.94423999999999997</v>
      </c>
      <c r="AB1470" s="15">
        <v>30</v>
      </c>
      <c r="AD1470" s="20">
        <f t="shared" si="203"/>
        <v>0</v>
      </c>
      <c r="AE1470" s="29">
        <f t="shared" si="204"/>
        <v>0</v>
      </c>
      <c r="AG1470" s="5">
        <f>IFERROR((Table1[[#This Row],[عدد
البلوكات]]*0.12),"")</f>
        <v>0</v>
      </c>
      <c r="AH147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470" s="59">
        <f>IFERROR(Table1[[#This Row],[Plan Hour]]/Table1[[#This Row],[ساعات
العمل
الفعلية]],0)</f>
        <v>0</v>
      </c>
      <c r="AK1470" s="1">
        <f>IFERROR((Table1[[#This Row],[الكمية 
الفعلية
/م3]]-Table1[[#This Row],[الكمية 
المنتجة
/م3
 ]]),"")</f>
        <v>0</v>
      </c>
      <c r="AU1470" s="18"/>
      <c r="AV1470" s="18"/>
      <c r="AW1470" s="1"/>
      <c r="AX1470" s="1"/>
      <c r="AY1470" s="1"/>
      <c r="AZ1470" s="1"/>
      <c r="BA1470" s="1"/>
      <c r="BB1470" s="1" t="e">
        <f t="shared" si="209"/>
        <v>#DIV/0!</v>
      </c>
      <c r="BC1470" s="1"/>
      <c r="BD1470" s="1" t="e">
        <f t="shared" si="202"/>
        <v>#DIV/0!</v>
      </c>
      <c r="BE1470" s="1"/>
      <c r="BF1470" s="33">
        <f t="shared" si="201"/>
        <v>0</v>
      </c>
      <c r="BG1470" s="11" t="e">
        <f t="shared" si="205"/>
        <v>#DIV/0!</v>
      </c>
      <c r="CB1470"/>
      <c r="CC1470"/>
      <c r="CD1470"/>
      <c r="CE1470" s="83"/>
      <c r="CF1470"/>
      <c r="CG1470"/>
      <c r="CH1470"/>
      <c r="CI1470"/>
      <c r="CJ1470"/>
      <c r="CK1470"/>
      <c r="CL1470"/>
      <c r="CM1470"/>
      <c r="CN1470"/>
      <c r="CO1470"/>
      <c r="CP1470"/>
    </row>
    <row r="1471" spans="1:94" ht="22.5" customHeight="1">
      <c r="A1471" s="22">
        <v>44289</v>
      </c>
      <c r="B1471" s="3" t="str">
        <f>TEXT(Table1[[#This Row],[Date]],"dddd")</f>
        <v>السبت</v>
      </c>
      <c r="C1471" s="3">
        <f>WEEKNUM(Table1[[#This Row],[Date]],16)</f>
        <v>15</v>
      </c>
      <c r="D1471" s="3" t="str">
        <f>TEXT(Table1[[#This Row],[Date]],"mmmm")</f>
        <v>أبريل</v>
      </c>
      <c r="E1471" s="3" t="str">
        <f>TEXT(Table1[[#This Row],[Date]],"yyyy")</f>
        <v>2021</v>
      </c>
      <c r="F1471" s="3" t="s">
        <v>8</v>
      </c>
      <c r="G1471" s="3">
        <v>1432</v>
      </c>
      <c r="H1471" s="5" t="s">
        <v>61</v>
      </c>
      <c r="I1471" s="3" t="s">
        <v>201</v>
      </c>
      <c r="J1471" s="3">
        <f>IFERROR(VLOOKUP(Table1[[#This Row],[FoamType]],$CB$1:$CC$25,2,FALSE),0)</f>
        <v>1.25</v>
      </c>
      <c r="K1471" s="3">
        <v>41.5</v>
      </c>
      <c r="L1471" s="3">
        <v>110</v>
      </c>
      <c r="M1471" s="3">
        <v>29</v>
      </c>
      <c r="Q1471" s="15">
        <v>30</v>
      </c>
      <c r="R1471" s="3">
        <v>4</v>
      </c>
      <c r="S1471" s="3">
        <v>29</v>
      </c>
      <c r="T1471" s="3">
        <f t="shared" si="206"/>
        <v>0.52954000000000001</v>
      </c>
      <c r="U1471" s="4">
        <f t="shared" si="207"/>
        <v>0.52954000000000001</v>
      </c>
      <c r="X1471" s="4">
        <f>IFERROR(   Table1[[#This Row],[البلوكات /م3]]+Table1[[#This Row],[البواقى
 المنصرفه
/م3]]-Table1[[#This Row],[البواقى
/م3]],0)</f>
        <v>0.52954000000000001</v>
      </c>
      <c r="Y1471" s="21">
        <f t="shared" si="208"/>
        <v>0</v>
      </c>
      <c r="AA1471" s="12">
        <v>0.52954000000000001</v>
      </c>
      <c r="AB1471" s="15">
        <v>30</v>
      </c>
      <c r="AD1471" s="20">
        <f t="shared" si="203"/>
        <v>0</v>
      </c>
      <c r="AE1471" s="29">
        <f t="shared" si="204"/>
        <v>0</v>
      </c>
      <c r="AG1471" s="5">
        <f>IFERROR((Table1[[#This Row],[عدد
البلوكات]]*0.12),"")</f>
        <v>0</v>
      </c>
      <c r="AH147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471" s="59">
        <f>IFERROR(Table1[[#This Row],[Plan Hour]]/Table1[[#This Row],[ساعات
العمل
الفعلية]],0)</f>
        <v>0</v>
      </c>
      <c r="AK1471" s="1">
        <f>IFERROR((Table1[[#This Row],[الكمية 
الفعلية
/م3]]-Table1[[#This Row],[الكمية 
المنتجة
/م3
 ]]),"")</f>
        <v>0</v>
      </c>
      <c r="AU1471" s="18"/>
      <c r="AV1471" s="18"/>
      <c r="AW1471" s="1"/>
      <c r="AX1471" s="1"/>
      <c r="AY1471" s="1"/>
      <c r="AZ1471" s="1"/>
      <c r="BA1471" s="1"/>
      <c r="BB1471" s="1" t="e">
        <f t="shared" si="209"/>
        <v>#DIV/0!</v>
      </c>
      <c r="BC1471" s="1"/>
      <c r="BD1471" s="1" t="e">
        <f t="shared" si="202"/>
        <v>#DIV/0!</v>
      </c>
      <c r="BE1471" s="1"/>
      <c r="BF1471" s="1"/>
      <c r="BG1471" s="11" t="e">
        <f t="shared" si="205"/>
        <v>#DIV/0!</v>
      </c>
      <c r="CB1471"/>
      <c r="CC1471"/>
      <c r="CD1471"/>
      <c r="CE1471" s="83"/>
      <c r="CF1471"/>
      <c r="CG1471"/>
      <c r="CH1471"/>
      <c r="CI1471"/>
      <c r="CJ1471"/>
      <c r="CK1471"/>
      <c r="CL1471"/>
      <c r="CM1471"/>
      <c r="CN1471"/>
      <c r="CO1471"/>
      <c r="CP1471"/>
    </row>
    <row r="1472" spans="1:94" ht="22.5" customHeight="1">
      <c r="A1472" s="22">
        <v>44290</v>
      </c>
      <c r="B1472" s="9" t="str">
        <f>TEXT(Table1[[#This Row],[Date]],"dddd")</f>
        <v>الأحد</v>
      </c>
      <c r="C1472" s="9">
        <f>WEEKNUM(Table1[[#This Row],[Date]],16)</f>
        <v>15</v>
      </c>
      <c r="D1472" s="9" t="str">
        <f>TEXT(Table1[[#This Row],[Date]],"mmmm")</f>
        <v>أبريل</v>
      </c>
      <c r="E1472" s="9" t="str">
        <f>TEXT(Table1[[#This Row],[Date]],"yyyy")</f>
        <v>2021</v>
      </c>
      <c r="F1472" s="9" t="s">
        <v>8</v>
      </c>
      <c r="G1472" s="9">
        <v>1568</v>
      </c>
      <c r="H1472" s="9" t="s">
        <v>312</v>
      </c>
      <c r="I1472" s="9" t="s">
        <v>255</v>
      </c>
      <c r="J1472" s="9">
        <f>IFERROR(VLOOKUP(Table1[[#This Row],[FoamType]],$CB$1:$CC$25,2,FALSE),0)</f>
        <v>3.6</v>
      </c>
      <c r="K1472" s="9">
        <v>200</v>
      </c>
      <c r="L1472" s="9">
        <v>100</v>
      </c>
      <c r="M1472" s="9">
        <v>25</v>
      </c>
      <c r="N1472" s="9"/>
      <c r="O1472" s="9"/>
      <c r="P1472" s="9"/>
      <c r="Q1472" s="9">
        <v>17</v>
      </c>
      <c r="R1472" s="9">
        <v>1</v>
      </c>
      <c r="S1472" s="9">
        <v>25</v>
      </c>
      <c r="T1472" s="9">
        <f t="shared" si="206"/>
        <v>0.5</v>
      </c>
      <c r="U1472" s="9">
        <f t="shared" si="207"/>
        <v>0.5</v>
      </c>
      <c r="V1472" s="9"/>
      <c r="W1472" s="9">
        <v>17</v>
      </c>
      <c r="X1472" s="9">
        <f>IFERROR(   Table1[[#This Row],[البلوكات /م3]]+Table1[[#This Row],[البواقى
 المنصرفه
/م3]]-Table1[[#This Row],[البواقى
/م3]],0)</f>
        <v>0.57000000000000028</v>
      </c>
      <c r="Y1472" s="9">
        <f t="shared" si="208"/>
        <v>7.32</v>
      </c>
      <c r="Z1472" s="9">
        <v>1</v>
      </c>
      <c r="AA1472" s="9">
        <v>0</v>
      </c>
      <c r="AB1472" s="9">
        <v>17</v>
      </c>
      <c r="AC1472" s="9">
        <v>6.75</v>
      </c>
      <c r="AD1472" s="9">
        <f t="shared" si="203"/>
        <v>7.0000000000000284E-2</v>
      </c>
      <c r="AE1472" s="9">
        <f t="shared" si="204"/>
        <v>9.5628415300546832E-3</v>
      </c>
      <c r="AF1472" s="9">
        <v>4.2300000000000004</v>
      </c>
      <c r="AG1472" s="9">
        <f>IFERROR((Table1[[#This Row],[عدد
البلوكات]]*0.12),"")</f>
        <v>0.12</v>
      </c>
      <c r="AH1472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0.1388888888888889</v>
      </c>
      <c r="AI1472" s="9">
        <v>96</v>
      </c>
      <c r="AJ1472" s="9">
        <f>IFERROR(Table1[[#This Row],[Plan Hour]]/Table1[[#This Row],[ساعات
العمل
الفعلية]],0)</f>
        <v>1.4467592592592594E-3</v>
      </c>
      <c r="AK1472" s="9">
        <f>IFERROR((Table1[[#This Row],[الكمية 
الفعلية
/م3]]-Table1[[#This Row],[الكمية 
المنتجة
/م3
 ]]),"")</f>
        <v>0</v>
      </c>
      <c r="AL1472" s="9">
        <v>0.27</v>
      </c>
      <c r="AM1472" s="9">
        <v>0.82</v>
      </c>
      <c r="AN1472" s="9"/>
      <c r="AO1472" s="9"/>
      <c r="AP1472" s="9">
        <v>1.0900000000000001</v>
      </c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/>
      <c r="BB1472" s="9" t="e">
        <f t="shared" si="209"/>
        <v>#DIV/0!</v>
      </c>
      <c r="BC1472" s="9"/>
      <c r="BD1472" s="9" t="e">
        <f t="shared" si="202"/>
        <v>#DIV/0!</v>
      </c>
      <c r="BE1472" s="9"/>
      <c r="BF1472" s="9"/>
      <c r="BG1472" s="9" t="e">
        <f t="shared" si="205"/>
        <v>#DIV/0!</v>
      </c>
      <c r="CB1472"/>
      <c r="CC1472"/>
      <c r="CD1472"/>
      <c r="CE1472" s="83"/>
      <c r="CF1472"/>
      <c r="CG1472"/>
      <c r="CH1472"/>
      <c r="CI1472"/>
      <c r="CJ1472"/>
      <c r="CK1472"/>
      <c r="CL1472"/>
      <c r="CM1472"/>
      <c r="CN1472"/>
      <c r="CO1472"/>
      <c r="CP1472"/>
    </row>
    <row r="1473" spans="1:94" ht="22.5" customHeight="1">
      <c r="A1473" s="22">
        <v>44290</v>
      </c>
      <c r="B1473" s="3" t="str">
        <f>TEXT(Table1[[#This Row],[Date]],"dddd")</f>
        <v>الأحد</v>
      </c>
      <c r="C1473" s="3">
        <f>WEEKNUM(Table1[[#This Row],[Date]],16)</f>
        <v>15</v>
      </c>
      <c r="D1473" s="3" t="str">
        <f>TEXT(Table1[[#This Row],[Date]],"mmmm")</f>
        <v>أبريل</v>
      </c>
      <c r="E1473" s="3" t="str">
        <f>TEXT(Table1[[#This Row],[Date]],"yyyy")</f>
        <v>2021</v>
      </c>
      <c r="F1473" s="3" t="s">
        <v>8</v>
      </c>
      <c r="G1473" s="3">
        <v>1432</v>
      </c>
      <c r="H1473" s="5" t="s">
        <v>61</v>
      </c>
      <c r="I1473" s="3" t="s">
        <v>201</v>
      </c>
      <c r="J1473" s="3">
        <f>IFERROR(VLOOKUP(Table1[[#This Row],[FoamType]],$CB$1:$CC$25,2,FALSE),0)</f>
        <v>1.25</v>
      </c>
      <c r="K1473" s="3">
        <v>169.5</v>
      </c>
      <c r="L1473" s="3">
        <v>110</v>
      </c>
      <c r="M1473" s="3">
        <v>29</v>
      </c>
      <c r="Q1473" s="15">
        <v>30</v>
      </c>
      <c r="R1473" s="3">
        <v>1</v>
      </c>
      <c r="S1473" s="3">
        <v>29</v>
      </c>
      <c r="T1473" s="3">
        <f t="shared" si="206"/>
        <v>0.54070499999999999</v>
      </c>
      <c r="U1473" s="4">
        <f t="shared" si="207"/>
        <v>0.54070499999999999</v>
      </c>
      <c r="X1473" s="4">
        <f>IFERROR(   Table1[[#This Row],[البلوكات /م3]]+Table1[[#This Row],[البواقى
 المنصرفه
/م3]]-Table1[[#This Row],[البواقى
/م3]],0)</f>
        <v>0</v>
      </c>
      <c r="Y1473" s="21">
        <f t="shared" si="208"/>
        <v>0</v>
      </c>
      <c r="AB1473" s="15"/>
      <c r="AD1473" s="20">
        <f t="shared" si="203"/>
        <v>-0.54070499999999999</v>
      </c>
      <c r="AE1473" s="29" t="e">
        <f t="shared" si="204"/>
        <v>#DIV/0!</v>
      </c>
      <c r="AG1473" s="5">
        <f>IFERROR((Table1[[#This Row],[عدد
البلوكات]]*0.12),"")</f>
        <v>0</v>
      </c>
      <c r="AH147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</v>
      </c>
      <c r="AJ1473" s="59">
        <f>IFERROR(Table1[[#This Row],[Plan Hour]]/Table1[[#This Row],[ساعات
العمل
الفعلية]],0)</f>
        <v>0</v>
      </c>
      <c r="AK1473" s="1">
        <f>IFERROR((Table1[[#This Row],[الكمية 
الفعلية
/م3]]-Table1[[#This Row],[الكمية 
المنتجة
/م3
 ]]),"")</f>
        <v>0</v>
      </c>
      <c r="AU1473" s="18"/>
      <c r="AV1473" s="18"/>
      <c r="AW1473" s="1"/>
      <c r="AX1473" s="1"/>
      <c r="AY1473" s="1"/>
      <c r="AZ1473" s="1"/>
      <c r="BA1473" s="1"/>
      <c r="BB1473" s="1" t="e">
        <f t="shared" si="209"/>
        <v>#DIV/0!</v>
      </c>
      <c r="BC1473" s="1"/>
      <c r="BD1473" s="1" t="e">
        <f t="shared" si="202"/>
        <v>#DIV/0!</v>
      </c>
      <c r="BE1473" s="1"/>
      <c r="BF1473" s="1"/>
      <c r="BG1473" s="11" t="e">
        <f t="shared" si="205"/>
        <v>#DIV/0!</v>
      </c>
      <c r="CB1473"/>
      <c r="CC1473"/>
      <c r="CD1473"/>
      <c r="CE1473" s="83"/>
      <c r="CF1473"/>
      <c r="CG1473"/>
      <c r="CH1473"/>
      <c r="CI1473"/>
      <c r="CJ1473"/>
      <c r="CK1473"/>
      <c r="CL1473"/>
      <c r="CM1473"/>
      <c r="CN1473"/>
      <c r="CO1473"/>
      <c r="CP1473"/>
    </row>
    <row r="1474" spans="1:94" ht="22.5" customHeight="1">
      <c r="A1474" s="22">
        <v>44290</v>
      </c>
      <c r="B1474" s="3" t="str">
        <f>TEXT(Table1[[#This Row],[Date]],"dddd")</f>
        <v>الأحد</v>
      </c>
      <c r="C1474" s="3">
        <f>WEEKNUM(Table1[[#This Row],[Date]],16)</f>
        <v>15</v>
      </c>
      <c r="D1474" s="3" t="str">
        <f>TEXT(Table1[[#This Row],[Date]],"mmmm")</f>
        <v>أبريل</v>
      </c>
      <c r="E1474" s="3" t="str">
        <f>TEXT(Table1[[#This Row],[Date]],"yyyy")</f>
        <v>2021</v>
      </c>
      <c r="F1474" s="3" t="s">
        <v>8</v>
      </c>
      <c r="G1474" s="3">
        <v>1483</v>
      </c>
      <c r="H1474" s="5" t="s">
        <v>313</v>
      </c>
      <c r="I1474" s="3" t="s">
        <v>255</v>
      </c>
      <c r="J1474" s="3">
        <f>IFERROR(VLOOKUP(Table1[[#This Row],[FoamType]],$CB$1:$CC$25,2,FALSE),0)</f>
        <v>3.6</v>
      </c>
      <c r="K1474" s="3">
        <v>60</v>
      </c>
      <c r="L1474" s="3">
        <v>20</v>
      </c>
      <c r="M1474" s="3">
        <v>30</v>
      </c>
      <c r="Q1474" s="15">
        <v>25</v>
      </c>
      <c r="R1474" s="3">
        <v>1379</v>
      </c>
      <c r="S1474" s="3">
        <v>30</v>
      </c>
      <c r="T1474" s="3">
        <f t="shared" si="206"/>
        <v>49.643999999999998</v>
      </c>
      <c r="U1474" s="4">
        <f t="shared" si="207"/>
        <v>49.643999999999998</v>
      </c>
      <c r="W1474" s="4">
        <v>25</v>
      </c>
      <c r="X1474" s="4">
        <f>IFERROR(   Table1[[#This Row],[البلوكات /م3]]+Table1[[#This Row],[البواقى
 المنصرفه
/م3]]-Table1[[#This Row],[البواقى
/م3]],0)</f>
        <v>51.56</v>
      </c>
      <c r="Y1474" s="21">
        <f t="shared" si="208"/>
        <v>51.24</v>
      </c>
      <c r="Z1474" s="3">
        <v>7</v>
      </c>
      <c r="AA1474" s="12">
        <v>3.2</v>
      </c>
      <c r="AB1474" s="15">
        <v>25</v>
      </c>
      <c r="AC1474" s="20">
        <v>2.88</v>
      </c>
      <c r="AD1474" s="20">
        <f t="shared" si="203"/>
        <v>1.9160000000000039</v>
      </c>
      <c r="AE1474" s="29">
        <f t="shared" si="204"/>
        <v>3.5194709772226371E-2</v>
      </c>
      <c r="AG1474" s="5">
        <f>IFERROR((Table1[[#This Row],[عدد
البلوكات]]*0.12),"")</f>
        <v>0.84</v>
      </c>
      <c r="AH147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13.79</v>
      </c>
      <c r="AJ1474" s="59">
        <f>IFERROR(Table1[[#This Row],[Plan Hour]]/Table1[[#This Row],[ساعات
العمل
الفعلية]],0)</f>
        <v>0</v>
      </c>
      <c r="AK1474" s="1">
        <f>IFERROR((Table1[[#This Row],[الكمية 
الفعلية
/م3]]-Table1[[#This Row],[الكمية 
المنتجة
/م3
 ]]),"")</f>
        <v>0</v>
      </c>
      <c r="AU1474" s="18"/>
      <c r="AV1474" s="18"/>
      <c r="AW1474" s="1"/>
      <c r="AX1474" s="1"/>
      <c r="AY1474" s="1"/>
      <c r="AZ1474" s="1"/>
      <c r="BA1474" s="1"/>
      <c r="BB1474" s="1" t="e">
        <f t="shared" si="209"/>
        <v>#DIV/0!</v>
      </c>
      <c r="BC1474" s="1"/>
      <c r="BD1474" s="1" t="e">
        <f t="shared" si="202"/>
        <v>#DIV/0!</v>
      </c>
      <c r="BE1474" s="1"/>
      <c r="BF1474" s="1"/>
      <c r="BG1474" s="11" t="e">
        <f t="shared" si="205"/>
        <v>#DIV/0!</v>
      </c>
      <c r="CB1474"/>
      <c r="CC1474"/>
      <c r="CD1474"/>
      <c r="CE1474" s="83"/>
      <c r="CF1474"/>
      <c r="CG1474"/>
      <c r="CH1474"/>
      <c r="CI1474"/>
      <c r="CJ1474"/>
      <c r="CK1474"/>
      <c r="CL1474"/>
      <c r="CM1474"/>
      <c r="CN1474"/>
      <c r="CO1474"/>
      <c r="CP1474"/>
    </row>
    <row r="1475" spans="1:94" ht="22.5" customHeight="1">
      <c r="A1475" s="22">
        <v>44290</v>
      </c>
      <c r="B1475" s="3" t="str">
        <f>TEXT(Table1[[#This Row],[Date]],"dddd")</f>
        <v>الأحد</v>
      </c>
      <c r="C1475" s="3">
        <f>WEEKNUM(Table1[[#This Row],[Date]],16)</f>
        <v>15</v>
      </c>
      <c r="D1475" s="3" t="str">
        <f>TEXT(Table1[[#This Row],[Date]],"mmmm")</f>
        <v>أبريل</v>
      </c>
      <c r="E1475" s="3" t="str">
        <f>TEXT(Table1[[#This Row],[Date]],"yyyy")</f>
        <v>2021</v>
      </c>
      <c r="F1475" s="3" t="s">
        <v>8</v>
      </c>
      <c r="G1475" s="3">
        <v>1528</v>
      </c>
      <c r="H1475" s="5" t="s">
        <v>252</v>
      </c>
      <c r="I1475" s="3" t="s">
        <v>255</v>
      </c>
      <c r="J1475" s="3">
        <f>IFERROR(VLOOKUP(Table1[[#This Row],[FoamType]],$CB$1:$CC$25,2,FALSE),0)</f>
        <v>3.6</v>
      </c>
      <c r="K1475" s="3">
        <v>40</v>
      </c>
      <c r="L1475" s="3">
        <v>40</v>
      </c>
      <c r="M1475" s="3">
        <v>29</v>
      </c>
      <c r="Q1475" s="15">
        <v>10</v>
      </c>
      <c r="R1475" s="3">
        <v>375</v>
      </c>
      <c r="S1475" s="3">
        <v>29</v>
      </c>
      <c r="T1475" s="3">
        <f t="shared" si="206"/>
        <v>17.399999999999999</v>
      </c>
      <c r="U1475" s="4">
        <f t="shared" si="207"/>
        <v>17.399999999999999</v>
      </c>
      <c r="W1475" s="4">
        <v>10</v>
      </c>
      <c r="X1475" s="4">
        <f>IFERROR(   Table1[[#This Row],[البلوكات /م3]]+Table1[[#This Row],[البواقى
 المنصرفه
/م3]]-Table1[[#This Row],[البواقى
/م3]],0)</f>
        <v>19.73</v>
      </c>
      <c r="Y1475" s="21">
        <f t="shared" si="208"/>
        <v>21.96</v>
      </c>
      <c r="Z1475" s="3">
        <v>3</v>
      </c>
      <c r="AA1475" s="12">
        <v>0</v>
      </c>
      <c r="AB1475" s="15">
        <v>10</v>
      </c>
      <c r="AC1475" s="20">
        <v>2.23</v>
      </c>
      <c r="AD1475" s="20">
        <f t="shared" si="203"/>
        <v>2.3300000000000018</v>
      </c>
      <c r="AE1475" s="29">
        <f t="shared" si="204"/>
        <v>0.10610200364298733</v>
      </c>
      <c r="AG1475" s="5">
        <f>IFERROR((Table1[[#This Row],[عدد
البلوكات]]*0.12),"")</f>
        <v>0.36</v>
      </c>
      <c r="AH147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4.833333333333333</v>
      </c>
      <c r="AJ1475" s="59">
        <f>IFERROR(Table1[[#This Row],[Plan Hour]]/Table1[[#This Row],[ساعات
العمل
الفعلية]],0)</f>
        <v>0</v>
      </c>
      <c r="AK1475" s="1">
        <f>IFERROR((Table1[[#This Row],[الكمية 
الفعلية
/م3]]-Table1[[#This Row],[الكمية 
المنتجة
/م3
 ]]),"")</f>
        <v>0</v>
      </c>
      <c r="AU1475" s="18"/>
      <c r="AV1475" s="18"/>
      <c r="AW1475" s="1"/>
      <c r="AX1475" s="1"/>
      <c r="AY1475" s="1"/>
      <c r="AZ1475" s="1"/>
      <c r="BA1475" s="1"/>
      <c r="BB1475" s="1" t="e">
        <f t="shared" si="209"/>
        <v>#DIV/0!</v>
      </c>
      <c r="BC1475" s="1"/>
      <c r="BD1475" s="1" t="e">
        <f t="shared" si="202"/>
        <v>#DIV/0!</v>
      </c>
      <c r="BE1475" s="1"/>
      <c r="BF1475" s="1"/>
      <c r="BG1475" s="11" t="e">
        <f t="shared" si="205"/>
        <v>#DIV/0!</v>
      </c>
      <c r="CB1475"/>
      <c r="CC1475"/>
      <c r="CD1475"/>
      <c r="CE1475" s="83"/>
      <c r="CF1475"/>
      <c r="CG1475"/>
      <c r="CH1475"/>
      <c r="CI1475"/>
      <c r="CJ1475"/>
      <c r="CK1475"/>
      <c r="CL1475"/>
      <c r="CM1475"/>
      <c r="CN1475"/>
      <c r="CO1475"/>
      <c r="CP1475"/>
    </row>
    <row r="1476" spans="1:94" ht="22.5" customHeight="1">
      <c r="A1476" s="22">
        <v>44290</v>
      </c>
      <c r="B1476" s="3" t="str">
        <f>TEXT(Table1[[#This Row],[Date]],"dddd")</f>
        <v>الأحد</v>
      </c>
      <c r="C1476" s="3">
        <f>WEEKNUM(Table1[[#This Row],[Date]],16)</f>
        <v>15</v>
      </c>
      <c r="D1476" s="3" t="str">
        <f>TEXT(Table1[[#This Row],[Date]],"mmmm")</f>
        <v>أبريل</v>
      </c>
      <c r="E1476" s="3" t="str">
        <f>TEXT(Table1[[#This Row],[Date]],"yyyy")</f>
        <v>2021</v>
      </c>
      <c r="F1476" s="3" t="s">
        <v>8</v>
      </c>
      <c r="G1476" s="3">
        <v>1538</v>
      </c>
      <c r="H1476" s="5" t="s">
        <v>311</v>
      </c>
      <c r="I1476" s="3" t="s">
        <v>255</v>
      </c>
      <c r="J1476" s="3">
        <f>IFERROR(VLOOKUP(Table1[[#This Row],[FoamType]],$CB$1:$CC$25,2,FALSE),0)</f>
        <v>3.6</v>
      </c>
      <c r="K1476" s="3">
        <v>40</v>
      </c>
      <c r="L1476" s="3">
        <v>20</v>
      </c>
      <c r="M1476" s="3">
        <v>19</v>
      </c>
      <c r="Q1476" s="15">
        <v>8</v>
      </c>
      <c r="R1476" s="3">
        <v>420</v>
      </c>
      <c r="S1476" s="3">
        <v>19</v>
      </c>
      <c r="T1476" s="3">
        <f t="shared" si="206"/>
        <v>6.3840000000000003</v>
      </c>
      <c r="U1476" s="4">
        <f t="shared" si="207"/>
        <v>6.3840000000000003</v>
      </c>
      <c r="W1476" s="4">
        <v>8</v>
      </c>
      <c r="X1476" s="4">
        <f>IFERROR(   Table1[[#This Row],[البلوكات /م3]]+Table1[[#This Row],[البواقى
 المنصرفه
/م3]]-Table1[[#This Row],[البواقى
/م3]],0)</f>
        <v>7.32</v>
      </c>
      <c r="Y1476" s="21">
        <f t="shared" si="208"/>
        <v>7.32</v>
      </c>
      <c r="Z1476" s="3">
        <v>1</v>
      </c>
      <c r="AB1476" s="15"/>
      <c r="AD1476" s="20">
        <f t="shared" si="203"/>
        <v>0.93599999999999994</v>
      </c>
      <c r="AE1476" s="29">
        <f t="shared" si="204"/>
        <v>0.12786885245901639</v>
      </c>
      <c r="AG1476" s="5">
        <f>IFERROR((Table1[[#This Row],[عدد
البلوكات]]*0.12),"")</f>
        <v>0.12</v>
      </c>
      <c r="AH147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1.7733333333333334</v>
      </c>
      <c r="AJ1476" s="59">
        <f>IFERROR(Table1[[#This Row],[Plan Hour]]/Table1[[#This Row],[ساعات
العمل
الفعلية]],0)</f>
        <v>0</v>
      </c>
      <c r="AK1476" s="1">
        <f>IFERROR((Table1[[#This Row],[الكمية 
الفعلية
/م3]]-Table1[[#This Row],[الكمية 
المنتجة
/م3
 ]]),"")</f>
        <v>0</v>
      </c>
      <c r="AU1476" s="18"/>
      <c r="AV1476" s="18"/>
      <c r="AW1476" s="1"/>
      <c r="AX1476" s="1"/>
      <c r="AY1476" s="1"/>
      <c r="AZ1476" s="1"/>
      <c r="BA1476" s="1"/>
      <c r="BB1476" s="1" t="e">
        <f t="shared" si="209"/>
        <v>#DIV/0!</v>
      </c>
      <c r="BC1476" s="1"/>
      <c r="BD1476" s="1" t="e">
        <f t="shared" si="202"/>
        <v>#DIV/0!</v>
      </c>
      <c r="BE1476" s="1"/>
      <c r="BF1476" s="1"/>
      <c r="BG1476" s="11" t="e">
        <f t="shared" si="205"/>
        <v>#DIV/0!</v>
      </c>
      <c r="CB1476"/>
      <c r="CC1476"/>
      <c r="CD1476"/>
      <c r="CE1476" s="83"/>
      <c r="CF1476"/>
      <c r="CG1476"/>
      <c r="CH1476"/>
      <c r="CI1476"/>
      <c r="CJ1476"/>
      <c r="CK1476"/>
      <c r="CL1476"/>
      <c r="CM1476"/>
      <c r="CN1476"/>
      <c r="CO1476"/>
      <c r="CP1476"/>
    </row>
    <row r="1477" spans="1:94" ht="22.5" customHeight="1">
      <c r="A1477" s="22">
        <v>44290</v>
      </c>
      <c r="B1477" s="3" t="str">
        <f>TEXT(Table1[[#This Row],[Date]],"dddd")</f>
        <v>الأحد</v>
      </c>
      <c r="C1477" s="3">
        <f>WEEKNUM(Table1[[#This Row],[Date]],16)</f>
        <v>15</v>
      </c>
      <c r="D1477" s="3" t="str">
        <f>TEXT(Table1[[#This Row],[Date]],"mmmm")</f>
        <v>أبريل</v>
      </c>
      <c r="E1477" s="3" t="str">
        <f>TEXT(Table1[[#This Row],[Date]],"yyyy")</f>
        <v>2021</v>
      </c>
      <c r="F1477" s="3" t="s">
        <v>8</v>
      </c>
      <c r="G1477" s="3">
        <v>1556</v>
      </c>
      <c r="H1477" s="5" t="s">
        <v>25</v>
      </c>
      <c r="I1477" s="3" t="s">
        <v>92</v>
      </c>
      <c r="J1477" s="3">
        <f>IFERROR(VLOOKUP(Table1[[#This Row],[FoamType]],$CB$1:$CC$25,2,FALSE),0)</f>
        <v>0.6</v>
      </c>
      <c r="K1477" s="3">
        <v>70</v>
      </c>
      <c r="L1477" s="3">
        <v>35</v>
      </c>
      <c r="M1477" s="3">
        <v>1</v>
      </c>
      <c r="Q1477" s="15">
        <v>12</v>
      </c>
      <c r="S1477" s="3">
        <v>1.2</v>
      </c>
      <c r="T1477" s="3">
        <v>12</v>
      </c>
      <c r="U1477" s="4">
        <v>11.5</v>
      </c>
      <c r="W1477" s="4">
        <v>12</v>
      </c>
      <c r="X1477" s="4">
        <f>IFERROR(   Table1[[#This Row],[البلوكات /م3]]+Table1[[#This Row],[البواقى
 المنصرفه
/م3]]-Table1[[#This Row],[البواقى
/م3]],0)</f>
        <v>13.42</v>
      </c>
      <c r="Y1477" s="21">
        <f t="shared" si="208"/>
        <v>14.64</v>
      </c>
      <c r="Z1477" s="3">
        <v>2</v>
      </c>
      <c r="AA1477" s="12">
        <v>2.79</v>
      </c>
      <c r="AB1477" s="15">
        <v>12</v>
      </c>
      <c r="AC1477" s="20">
        <v>4.01</v>
      </c>
      <c r="AD1477" s="20">
        <f t="shared" si="203"/>
        <v>1.92</v>
      </c>
      <c r="AE1477" s="29">
        <f t="shared" si="204"/>
        <v>0.11015490533562823</v>
      </c>
      <c r="AG1477" s="5">
        <f>IFERROR((Table1[[#This Row],[عدد
البلوكات]]*0.12),"")</f>
        <v>0.24</v>
      </c>
      <c r="AH147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19.166666666666668</v>
      </c>
      <c r="AJ1477" s="59">
        <f>IFERROR(Table1[[#This Row],[Plan Hour]]/Table1[[#This Row],[ساعات
العمل
الفعلية]],0)</f>
        <v>0</v>
      </c>
      <c r="AK1477" s="1">
        <f>IFERROR((Table1[[#This Row],[الكمية 
الفعلية
/م3]]-Table1[[#This Row],[الكمية 
المنتجة
/م3
 ]]),"")</f>
        <v>0.5</v>
      </c>
      <c r="AU1477" s="18"/>
      <c r="AV1477" s="18"/>
      <c r="AW1477" s="1"/>
      <c r="AX1477" s="1"/>
      <c r="AY1477" s="1"/>
      <c r="AZ1477" s="1"/>
      <c r="BA1477" s="1"/>
      <c r="BB1477" s="1" t="e">
        <f t="shared" si="209"/>
        <v>#DIV/0!</v>
      </c>
      <c r="BC1477" s="1"/>
      <c r="BD1477" s="1" t="e">
        <f t="shared" ref="BD1477:BD1540" si="210">(7.32-(BE1477*BC1477))/BE1477</f>
        <v>#DIV/0!</v>
      </c>
      <c r="BE1477" s="1"/>
      <c r="BF1477" s="1"/>
      <c r="BG1477" s="11" t="e">
        <f t="shared" si="205"/>
        <v>#DIV/0!</v>
      </c>
      <c r="CB1477"/>
      <c r="CC1477"/>
      <c r="CD1477"/>
      <c r="CE1477" s="83"/>
      <c r="CF1477"/>
      <c r="CG1477"/>
      <c r="CH1477"/>
      <c r="CI1477"/>
      <c r="CJ1477"/>
      <c r="CK1477"/>
      <c r="CL1477"/>
      <c r="CM1477"/>
      <c r="CN1477"/>
      <c r="CO1477"/>
      <c r="CP1477"/>
    </row>
    <row r="1478" spans="1:94" ht="22.5" customHeight="1">
      <c r="A1478" s="22">
        <v>44290</v>
      </c>
      <c r="B1478" s="3" t="str">
        <f>TEXT(Table1[[#This Row],[Date]],"dddd")</f>
        <v>الأحد</v>
      </c>
      <c r="C1478" s="3">
        <f>WEEKNUM(Table1[[#This Row],[Date]],16)</f>
        <v>15</v>
      </c>
      <c r="D1478" s="3" t="str">
        <f>TEXT(Table1[[#This Row],[Date]],"mmmm")</f>
        <v>أبريل</v>
      </c>
      <c r="E1478" s="3" t="str">
        <f>TEXT(Table1[[#This Row],[Date]],"yyyy")</f>
        <v>2021</v>
      </c>
      <c r="F1478" s="3" t="s">
        <v>8</v>
      </c>
      <c r="G1478" s="3">
        <v>1579</v>
      </c>
      <c r="H1478" s="5" t="s">
        <v>206</v>
      </c>
      <c r="I1478" s="3" t="s">
        <v>92</v>
      </c>
      <c r="J1478" s="3">
        <f>IFERROR(VLOOKUP(Table1[[#This Row],[FoamType]],$CB$1:$CC$25,2,FALSE),0)</f>
        <v>0.6</v>
      </c>
      <c r="K1478" s="3">
        <v>56</v>
      </c>
      <c r="L1478" s="3">
        <v>38</v>
      </c>
      <c r="M1478" s="3">
        <v>2</v>
      </c>
      <c r="Q1478" s="15">
        <v>8</v>
      </c>
      <c r="R1478" s="3">
        <v>1950</v>
      </c>
      <c r="S1478" s="3">
        <v>2.2000000000000002</v>
      </c>
      <c r="T1478" s="3">
        <f t="shared" si="206"/>
        <v>9.1291200000000003</v>
      </c>
      <c r="U1478" s="4">
        <f t="shared" si="207"/>
        <v>8.2992000000000008</v>
      </c>
      <c r="W1478" s="4">
        <v>8</v>
      </c>
      <c r="X1478" s="4">
        <f>IFERROR(   Table1[[#This Row],[البلوكات /م3]]+Table1[[#This Row],[البواقى
 المنصرفه
/م3]]-Table1[[#This Row],[البواقى
/م3]],0)</f>
        <v>22.14</v>
      </c>
      <c r="Y1478" s="21">
        <f t="shared" si="208"/>
        <v>21.96</v>
      </c>
      <c r="Z1478" s="3">
        <v>3</v>
      </c>
      <c r="AA1478" s="12">
        <v>1.73</v>
      </c>
      <c r="AB1478" s="15">
        <v>10</v>
      </c>
      <c r="AC1478" s="20">
        <v>1.55</v>
      </c>
      <c r="AD1478" s="20">
        <f t="shared" si="203"/>
        <v>13.8408</v>
      </c>
      <c r="AE1478" s="29">
        <f t="shared" si="204"/>
        <v>0.58424651751793999</v>
      </c>
      <c r="AG1478" s="5">
        <f>IFERROR((Table1[[#This Row],[عدد
البلوكات]]*0.12),"")</f>
        <v>0.36</v>
      </c>
      <c r="AH147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13.832000000000003</v>
      </c>
      <c r="AJ1478" s="59">
        <f>IFERROR(Table1[[#This Row],[Plan Hour]]/Table1[[#This Row],[ساعات
العمل
الفعلية]],0)</f>
        <v>0</v>
      </c>
      <c r="AK1478" s="1">
        <f>IFERROR((Table1[[#This Row],[الكمية 
الفعلية
/م3]]-Table1[[#This Row],[الكمية 
المنتجة
/م3
 ]]),"")</f>
        <v>0.82991999999999955</v>
      </c>
      <c r="AU1478" s="18"/>
      <c r="AV1478" s="18"/>
      <c r="AW1478" s="1"/>
      <c r="AX1478" s="1"/>
      <c r="AY1478" s="1"/>
      <c r="AZ1478" s="1"/>
      <c r="BA1478" s="1"/>
      <c r="BB1478" s="1" t="e">
        <f t="shared" si="209"/>
        <v>#DIV/0!</v>
      </c>
      <c r="BC1478" s="1"/>
      <c r="BD1478" s="1" t="e">
        <f t="shared" si="210"/>
        <v>#DIV/0!</v>
      </c>
      <c r="BE1478" s="1"/>
      <c r="BF1478" s="1"/>
      <c r="BG1478" s="11" t="e">
        <f t="shared" si="205"/>
        <v>#DIV/0!</v>
      </c>
      <c r="CB1478"/>
      <c r="CC1478"/>
      <c r="CD1478"/>
      <c r="CE1478" s="83"/>
      <c r="CF1478"/>
      <c r="CG1478"/>
      <c r="CH1478"/>
      <c r="CI1478"/>
      <c r="CJ1478"/>
      <c r="CK1478"/>
      <c r="CL1478"/>
      <c r="CM1478"/>
      <c r="CN1478"/>
      <c r="CO1478"/>
      <c r="CP1478"/>
    </row>
    <row r="1479" spans="1:94" ht="22.5" customHeight="1">
      <c r="A1479" s="22">
        <v>44290</v>
      </c>
      <c r="B1479" s="3" t="str">
        <f>TEXT(Table1[[#This Row],[Date]],"dddd")</f>
        <v>الأحد</v>
      </c>
      <c r="C1479" s="3">
        <f>WEEKNUM(Table1[[#This Row],[Date]],16)</f>
        <v>15</v>
      </c>
      <c r="D1479" s="3" t="str">
        <f>TEXT(Table1[[#This Row],[Date]],"mmmm")</f>
        <v>أبريل</v>
      </c>
      <c r="E1479" s="3" t="str">
        <f>TEXT(Table1[[#This Row],[Date]],"yyyy")</f>
        <v>2021</v>
      </c>
      <c r="F1479" s="3" t="s">
        <v>8</v>
      </c>
      <c r="G1479" s="3">
        <v>1579</v>
      </c>
      <c r="H1479" s="5" t="s">
        <v>206</v>
      </c>
      <c r="I1479" s="3" t="s">
        <v>92</v>
      </c>
      <c r="J1479" s="3">
        <f>IFERROR(VLOOKUP(Table1[[#This Row],[FoamType]],$CB$1:$CC$25,2,FALSE),0)</f>
        <v>0.6</v>
      </c>
      <c r="K1479" s="3">
        <v>56</v>
      </c>
      <c r="L1479" s="3">
        <v>38</v>
      </c>
      <c r="M1479" s="3">
        <v>3</v>
      </c>
      <c r="Q1479" s="15">
        <v>8</v>
      </c>
      <c r="R1479" s="3">
        <v>1500</v>
      </c>
      <c r="S1479" s="3">
        <v>3.2</v>
      </c>
      <c r="T1479" s="3">
        <f t="shared" si="206"/>
        <v>10.214399999999999</v>
      </c>
      <c r="U1479" s="4">
        <f t="shared" si="207"/>
        <v>9.5760000000000005</v>
      </c>
      <c r="X1479" s="4">
        <f>IFERROR(   Table1[[#This Row],[البلوكات /م3]]+Table1[[#This Row],[البواقى
 المنصرفه
/م3]]-Table1[[#This Row],[البواقى
/م3]],0)</f>
        <v>0</v>
      </c>
      <c r="Y1479" s="21">
        <f t="shared" si="208"/>
        <v>0</v>
      </c>
      <c r="AB1479" s="15"/>
      <c r="AD1479" s="20">
        <f t="shared" si="203"/>
        <v>-9.5760000000000005</v>
      </c>
      <c r="AE1479" s="29" t="e">
        <f t="shared" si="204"/>
        <v>#DIV/0!</v>
      </c>
      <c r="AG1479" s="5">
        <f>IFERROR((Table1[[#This Row],[عدد
البلوكات]]*0.12),"")</f>
        <v>0</v>
      </c>
      <c r="AH147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15.96</v>
      </c>
      <c r="AJ1479" s="59">
        <f>IFERROR(Table1[[#This Row],[Plan Hour]]/Table1[[#This Row],[ساعات
العمل
الفعلية]],0)</f>
        <v>0</v>
      </c>
      <c r="AK1479" s="1">
        <f>IFERROR((Table1[[#This Row],[الكمية 
الفعلية
/م3]]-Table1[[#This Row],[الكمية 
المنتجة
/م3
 ]]),"")</f>
        <v>0.63839999999999897</v>
      </c>
      <c r="AU1479" s="18"/>
      <c r="AV1479" s="18"/>
      <c r="AW1479" s="1"/>
      <c r="AX1479" s="1"/>
      <c r="AY1479" s="1"/>
      <c r="AZ1479" s="1"/>
      <c r="BA1479" s="1"/>
      <c r="BB1479" s="1" t="e">
        <f t="shared" si="209"/>
        <v>#DIV/0!</v>
      </c>
      <c r="BC1479" s="1"/>
      <c r="BD1479" s="1" t="e">
        <f t="shared" si="210"/>
        <v>#DIV/0!</v>
      </c>
      <c r="BE1479" s="1"/>
      <c r="BF1479" s="1"/>
      <c r="BG1479" s="11" t="e">
        <f t="shared" si="205"/>
        <v>#DIV/0!</v>
      </c>
      <c r="CB1479"/>
      <c r="CC1479"/>
      <c r="CD1479"/>
      <c r="CE1479" s="83"/>
      <c r="CF1479"/>
      <c r="CG1479"/>
      <c r="CH1479"/>
      <c r="CI1479"/>
      <c r="CJ1479"/>
      <c r="CK1479"/>
      <c r="CL1479"/>
      <c r="CM1479"/>
      <c r="CN1479"/>
      <c r="CO1479"/>
      <c r="CP1479"/>
    </row>
    <row r="1480" spans="1:94" ht="22.5" customHeight="1">
      <c r="A1480" s="22">
        <v>44290</v>
      </c>
      <c r="B1480" s="3" t="str">
        <f>TEXT(Table1[[#This Row],[Date]],"dddd")</f>
        <v>الأحد</v>
      </c>
      <c r="C1480" s="3">
        <f>WEEKNUM(Table1[[#This Row],[Date]],16)</f>
        <v>15</v>
      </c>
      <c r="D1480" s="3" t="str">
        <f>TEXT(Table1[[#This Row],[Date]],"mmmm")</f>
        <v>أبريل</v>
      </c>
      <c r="E1480" s="3" t="str">
        <f>TEXT(Table1[[#This Row],[Date]],"yyyy")</f>
        <v>2021</v>
      </c>
      <c r="F1480" s="3" t="s">
        <v>8</v>
      </c>
      <c r="G1480" s="3">
        <v>1432</v>
      </c>
      <c r="H1480" s="5" t="s">
        <v>61</v>
      </c>
      <c r="I1480" s="3" t="s">
        <v>201</v>
      </c>
      <c r="J1480" s="3">
        <f>IFERROR(VLOOKUP(Table1[[#This Row],[FoamType]],$CB$1:$CC$25,2,FALSE),0)</f>
        <v>1.25</v>
      </c>
      <c r="K1480" s="3">
        <v>240</v>
      </c>
      <c r="L1480" s="3">
        <v>110</v>
      </c>
      <c r="M1480" s="3">
        <v>29</v>
      </c>
      <c r="Q1480" s="15">
        <v>30</v>
      </c>
      <c r="R1480" s="3">
        <v>24</v>
      </c>
      <c r="S1480" s="3">
        <v>29</v>
      </c>
      <c r="T1480" s="3">
        <f t="shared" si="206"/>
        <v>18.374400000000001</v>
      </c>
      <c r="U1480" s="4">
        <f t="shared" si="207"/>
        <v>18.374400000000001</v>
      </c>
      <c r="X1480" s="4">
        <f>IFERROR(   Table1[[#This Row],[البلوكات /م3]]+Table1[[#This Row],[البواقى
 المنصرفه
/م3]]-Table1[[#This Row],[البواقى
/م3]],0)</f>
        <v>18.374400000000001</v>
      </c>
      <c r="Y1480" s="21">
        <f t="shared" si="208"/>
        <v>0</v>
      </c>
      <c r="AA1480" s="12">
        <v>18.374400000000001</v>
      </c>
      <c r="AB1480" s="15">
        <v>30</v>
      </c>
      <c r="AD1480" s="20">
        <f t="shared" si="203"/>
        <v>0</v>
      </c>
      <c r="AE1480" s="29">
        <f t="shared" si="204"/>
        <v>0</v>
      </c>
      <c r="AG1480" s="5">
        <f>IFERROR((Table1[[#This Row],[عدد
البلوكات]]*0.12),"")</f>
        <v>0</v>
      </c>
      <c r="AH148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19.2</v>
      </c>
      <c r="AJ1480" s="59">
        <f>IFERROR(Table1[[#This Row],[Plan Hour]]/Table1[[#This Row],[ساعات
العمل
الفعلية]],0)</f>
        <v>0</v>
      </c>
      <c r="AK1480" s="1">
        <f>IFERROR((Table1[[#This Row],[الكمية 
الفعلية
/م3]]-Table1[[#This Row],[الكمية 
المنتجة
/م3
 ]]),"")</f>
        <v>0</v>
      </c>
      <c r="AU1480" s="18"/>
      <c r="AV1480" s="18"/>
      <c r="AW1480" s="1"/>
      <c r="AX1480" s="1"/>
      <c r="AY1480" s="1"/>
      <c r="AZ1480" s="1"/>
      <c r="BA1480" s="1"/>
      <c r="BB1480" s="1" t="e">
        <f t="shared" si="209"/>
        <v>#DIV/0!</v>
      </c>
      <c r="BC1480" s="1"/>
      <c r="BD1480" s="1" t="e">
        <f t="shared" si="210"/>
        <v>#DIV/0!</v>
      </c>
      <c r="BE1480" s="1"/>
      <c r="BF1480" s="1"/>
      <c r="BG1480" s="11" t="e">
        <f t="shared" si="205"/>
        <v>#DIV/0!</v>
      </c>
      <c r="CB1480"/>
      <c r="CC1480"/>
      <c r="CD1480"/>
      <c r="CE1480" s="83"/>
      <c r="CF1480"/>
      <c r="CG1480"/>
      <c r="CH1480"/>
      <c r="CI1480"/>
      <c r="CJ1480"/>
      <c r="CK1480"/>
      <c r="CL1480"/>
      <c r="CM1480"/>
      <c r="CN1480"/>
      <c r="CO1480"/>
      <c r="CP1480"/>
    </row>
    <row r="1481" spans="1:94" ht="22.5" customHeight="1">
      <c r="A1481" s="22">
        <v>44290</v>
      </c>
      <c r="B1481" s="3" t="str">
        <f>TEXT(Table1[[#This Row],[Date]],"dddd")</f>
        <v>الأحد</v>
      </c>
      <c r="C1481" s="3">
        <f>WEEKNUM(Table1[[#This Row],[Date]],16)</f>
        <v>15</v>
      </c>
      <c r="D1481" s="3" t="str">
        <f>TEXT(Table1[[#This Row],[Date]],"mmmm")</f>
        <v>أبريل</v>
      </c>
      <c r="E1481" s="3" t="str">
        <f>TEXT(Table1[[#This Row],[Date]],"yyyy")</f>
        <v>2021</v>
      </c>
      <c r="F1481" s="3" t="s">
        <v>8</v>
      </c>
      <c r="G1481" s="3">
        <v>1432</v>
      </c>
      <c r="H1481" s="5" t="s">
        <v>61</v>
      </c>
      <c r="I1481" s="3" t="s">
        <v>201</v>
      </c>
      <c r="J1481" s="3">
        <f>IFERROR(VLOOKUP(Table1[[#This Row],[FoamType]],$CB$1:$CC$25,2,FALSE),0)</f>
        <v>1.25</v>
      </c>
      <c r="K1481" s="3">
        <v>182.5</v>
      </c>
      <c r="L1481" s="3">
        <v>110</v>
      </c>
      <c r="M1481" s="3">
        <v>29</v>
      </c>
      <c r="Q1481" s="15">
        <v>30</v>
      </c>
      <c r="R1481" s="3">
        <v>10</v>
      </c>
      <c r="S1481" s="3">
        <v>29</v>
      </c>
      <c r="T1481" s="3">
        <f t="shared" si="206"/>
        <v>5.8217499999999998</v>
      </c>
      <c r="U1481" s="4">
        <f t="shared" si="207"/>
        <v>5.8217499999999998</v>
      </c>
      <c r="X1481" s="4">
        <f>IFERROR(   Table1[[#This Row],[البلوكات /م3]]+Table1[[#This Row],[البواقى
 المنصرفه
/م3]]-Table1[[#This Row],[البواقى
/م3]],0)</f>
        <v>5.8217499999999998</v>
      </c>
      <c r="Y1481" s="21">
        <f t="shared" si="208"/>
        <v>0</v>
      </c>
      <c r="AA1481" s="12">
        <v>5.8217499999999998</v>
      </c>
      <c r="AB1481" s="15">
        <v>30</v>
      </c>
      <c r="AD1481" s="20">
        <f t="shared" si="203"/>
        <v>0</v>
      </c>
      <c r="AE1481" s="29">
        <f t="shared" si="204"/>
        <v>0</v>
      </c>
      <c r="AG1481" s="5">
        <f>IFERROR((Table1[[#This Row],[عدد
البلوكات]]*0.12),"")</f>
        <v>0</v>
      </c>
      <c r="AH148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</v>
      </c>
      <c r="AJ1481" s="59">
        <f>IFERROR(Table1[[#This Row],[Plan Hour]]/Table1[[#This Row],[ساعات
العمل
الفعلية]],0)</f>
        <v>0</v>
      </c>
      <c r="AK1481" s="1">
        <f>IFERROR((Table1[[#This Row],[الكمية 
الفعلية
/م3]]-Table1[[#This Row],[الكمية 
المنتجة
/م3
 ]]),"")</f>
        <v>0</v>
      </c>
      <c r="AU1481" s="18"/>
      <c r="AV1481" s="18"/>
      <c r="AW1481" s="1"/>
      <c r="AX1481" s="1"/>
      <c r="AY1481" s="1"/>
      <c r="AZ1481" s="1"/>
      <c r="BA1481" s="1"/>
      <c r="BB1481" s="1" t="e">
        <f t="shared" si="209"/>
        <v>#DIV/0!</v>
      </c>
      <c r="BC1481" s="1"/>
      <c r="BD1481" s="1" t="e">
        <f t="shared" si="210"/>
        <v>#DIV/0!</v>
      </c>
      <c r="BE1481" s="1"/>
      <c r="BF1481" s="1"/>
      <c r="BG1481" s="11" t="e">
        <f t="shared" si="205"/>
        <v>#DIV/0!</v>
      </c>
      <c r="CB1481"/>
      <c r="CC1481"/>
      <c r="CD1481"/>
      <c r="CE1481" s="83"/>
      <c r="CF1481"/>
      <c r="CG1481"/>
      <c r="CH1481"/>
      <c r="CI1481"/>
      <c r="CJ1481"/>
      <c r="CK1481"/>
      <c r="CL1481"/>
      <c r="CM1481"/>
      <c r="CN1481"/>
      <c r="CO1481"/>
      <c r="CP1481"/>
    </row>
    <row r="1482" spans="1:94" ht="22.5" customHeight="1">
      <c r="A1482" s="22">
        <v>44290</v>
      </c>
      <c r="B1482" s="3" t="str">
        <f>TEXT(Table1[[#This Row],[Date]],"dddd")</f>
        <v>الأحد</v>
      </c>
      <c r="C1482" s="3">
        <f>WEEKNUM(Table1[[#This Row],[Date]],16)</f>
        <v>15</v>
      </c>
      <c r="D1482" s="3" t="str">
        <f>TEXT(Table1[[#This Row],[Date]],"mmmm")</f>
        <v>أبريل</v>
      </c>
      <c r="E1482" s="3" t="str">
        <f>TEXT(Table1[[#This Row],[Date]],"yyyy")</f>
        <v>2021</v>
      </c>
      <c r="F1482" s="3" t="s">
        <v>8</v>
      </c>
      <c r="G1482" s="3">
        <v>1432</v>
      </c>
      <c r="H1482" s="5" t="s">
        <v>61</v>
      </c>
      <c r="I1482" s="3" t="s">
        <v>201</v>
      </c>
      <c r="J1482" s="3">
        <f>IFERROR(VLOOKUP(Table1[[#This Row],[FoamType]],$CB$1:$CC$25,2,FALSE),0)</f>
        <v>1.25</v>
      </c>
      <c r="K1482" s="3">
        <v>234</v>
      </c>
      <c r="L1482" s="3">
        <v>110</v>
      </c>
      <c r="M1482" s="3">
        <v>29</v>
      </c>
      <c r="Q1482" s="15">
        <v>30</v>
      </c>
      <c r="R1482" s="3">
        <v>8</v>
      </c>
      <c r="S1482" s="3">
        <v>29</v>
      </c>
      <c r="T1482" s="3">
        <f t="shared" si="206"/>
        <v>5.9716800000000001</v>
      </c>
      <c r="U1482" s="4">
        <f t="shared" si="207"/>
        <v>5.9716800000000001</v>
      </c>
      <c r="X1482" s="4">
        <f>IFERROR(   Table1[[#This Row],[البلوكات /م3]]+Table1[[#This Row],[البواقى
 المنصرفه
/م3]]-Table1[[#This Row],[البواقى
/م3]],0)</f>
        <v>5.9716800000000001</v>
      </c>
      <c r="Y1482" s="21">
        <f t="shared" si="208"/>
        <v>0</v>
      </c>
      <c r="AA1482" s="12">
        <v>5.9716800000000001</v>
      </c>
      <c r="AB1482" s="15">
        <v>30</v>
      </c>
      <c r="AD1482" s="20">
        <f t="shared" si="203"/>
        <v>0</v>
      </c>
      <c r="AE1482" s="29">
        <f t="shared" si="204"/>
        <v>0</v>
      </c>
      <c r="AG1482" s="5">
        <f>IFERROR((Table1[[#This Row],[عدد
البلوكات]]*0.12),"")</f>
        <v>0</v>
      </c>
      <c r="AH148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6.4</v>
      </c>
      <c r="AJ1482" s="59">
        <f>IFERROR(Table1[[#This Row],[Plan Hour]]/Table1[[#This Row],[ساعات
العمل
الفعلية]],0)</f>
        <v>0</v>
      </c>
      <c r="AK1482" s="1">
        <f>IFERROR((Table1[[#This Row],[الكمية 
الفعلية
/م3]]-Table1[[#This Row],[الكمية 
المنتجة
/م3
 ]]),"")</f>
        <v>0</v>
      </c>
      <c r="AU1482" s="18"/>
      <c r="AV1482" s="18"/>
      <c r="AW1482" s="1"/>
      <c r="AX1482" s="1"/>
      <c r="AY1482" s="1"/>
      <c r="AZ1482" s="1"/>
      <c r="BA1482" s="1"/>
      <c r="BB1482" s="1" t="e">
        <f t="shared" si="209"/>
        <v>#DIV/0!</v>
      </c>
      <c r="BC1482" s="1"/>
      <c r="BD1482" s="1" t="e">
        <f t="shared" si="210"/>
        <v>#DIV/0!</v>
      </c>
      <c r="BE1482" s="1"/>
      <c r="BF1482" s="1"/>
      <c r="BG1482" s="11" t="e">
        <f t="shared" si="205"/>
        <v>#DIV/0!</v>
      </c>
      <c r="CB1482"/>
      <c r="CC1482"/>
      <c r="CD1482"/>
      <c r="CE1482" s="83"/>
      <c r="CF1482"/>
      <c r="CG1482"/>
      <c r="CH1482"/>
      <c r="CI1482"/>
      <c r="CJ1482"/>
      <c r="CK1482"/>
      <c r="CL1482"/>
      <c r="CM1482"/>
      <c r="CN1482"/>
      <c r="CO1482"/>
      <c r="CP1482"/>
    </row>
    <row r="1483" spans="1:94" ht="22.5" customHeight="1">
      <c r="A1483" s="22">
        <v>44290</v>
      </c>
      <c r="B1483" s="9" t="str">
        <f>TEXT(Table1[[#This Row],[Date]],"dddd")</f>
        <v>الأحد</v>
      </c>
      <c r="C1483" s="9">
        <f>WEEKNUM(Table1[[#This Row],[Date]],16)</f>
        <v>15</v>
      </c>
      <c r="D1483" s="9" t="str">
        <f>TEXT(Table1[[#This Row],[Date]],"mmmm")</f>
        <v>أبريل</v>
      </c>
      <c r="E1483" s="9" t="str">
        <f>TEXT(Table1[[#This Row],[Date]],"yyyy")</f>
        <v>2021</v>
      </c>
      <c r="F1483" s="9" t="s">
        <v>9</v>
      </c>
      <c r="G1483" s="9">
        <v>1444</v>
      </c>
      <c r="H1483" s="9" t="s">
        <v>47</v>
      </c>
      <c r="I1483" s="9" t="s">
        <v>96</v>
      </c>
      <c r="J1483" s="9">
        <f>IFERROR(VLOOKUP(Table1[[#This Row],[FoamType]],$CB$1:$CC$25,2,FALSE),0)</f>
        <v>200</v>
      </c>
      <c r="K1483" s="9">
        <v>40</v>
      </c>
      <c r="L1483" s="9">
        <v>35</v>
      </c>
      <c r="M1483" s="9">
        <v>8</v>
      </c>
      <c r="N1483" s="9"/>
      <c r="O1483" s="9"/>
      <c r="P1483" s="9"/>
      <c r="Q1483" s="9">
        <v>12</v>
      </c>
      <c r="R1483" s="9">
        <v>400</v>
      </c>
      <c r="S1483" s="9">
        <v>8.1999999999999993</v>
      </c>
      <c r="T1483" s="9">
        <f t="shared" si="206"/>
        <v>4.5919999999999996</v>
      </c>
      <c r="U1483" s="9">
        <f t="shared" si="207"/>
        <v>4.4800000000000004</v>
      </c>
      <c r="V1483" s="9"/>
      <c r="W1483" s="9">
        <v>12</v>
      </c>
      <c r="X1483" s="9">
        <f>IFERROR(   Table1[[#This Row],[البلوكات /م3]]+Table1[[#This Row],[البواقى
 المنصرفه
/م3]]-Table1[[#This Row],[البواقى
/م3]],0)</f>
        <v>5.0199999999999996</v>
      </c>
      <c r="Y1483" s="9">
        <f t="shared" si="208"/>
        <v>7.32</v>
      </c>
      <c r="Z1483" s="9">
        <v>1</v>
      </c>
      <c r="AA1483" s="9">
        <v>0.26</v>
      </c>
      <c r="AB1483" s="9">
        <v>12</v>
      </c>
      <c r="AC1483" s="9">
        <v>2.56</v>
      </c>
      <c r="AD1483" s="9">
        <f t="shared" si="203"/>
        <v>0.53999999999999915</v>
      </c>
      <c r="AE1483" s="9">
        <f t="shared" si="204"/>
        <v>7.1240105540896978E-2</v>
      </c>
      <c r="AF1483" s="9"/>
      <c r="AG1483" s="9">
        <f>IFERROR((Table1[[#This Row],[عدد
البلوكات]]*0.12),"")</f>
        <v>0.12</v>
      </c>
      <c r="AH1483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I1483" s="9">
        <v>90</v>
      </c>
      <c r="AJ1483" s="9">
        <f>IFERROR(Table1[[#This Row],[Plan Hour]]/Table1[[#This Row],[ساعات
العمل
الفعلية]],0)</f>
        <v>2.2222222222222223E-2</v>
      </c>
      <c r="AK1483" s="9">
        <f>IFERROR((Table1[[#This Row],[الكمية 
الفعلية
/م3]]-Table1[[#This Row],[الكمية 
المنتجة
/م3
 ]]),"")</f>
        <v>0.11199999999999921</v>
      </c>
      <c r="AL1483" s="9"/>
      <c r="AM1483" s="9"/>
      <c r="AN1483" s="9"/>
      <c r="AO1483" s="9">
        <v>1.26</v>
      </c>
      <c r="AP1483" s="9">
        <v>1.26</v>
      </c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  <c r="BB1483" s="9" t="e">
        <f t="shared" si="209"/>
        <v>#DIV/0!</v>
      </c>
      <c r="BC1483" s="9"/>
      <c r="BD1483" s="9" t="e">
        <f t="shared" si="210"/>
        <v>#DIV/0!</v>
      </c>
      <c r="BE1483" s="9"/>
      <c r="BF1483" s="9"/>
      <c r="BG1483" s="9" t="e">
        <f t="shared" si="205"/>
        <v>#DIV/0!</v>
      </c>
      <c r="CB1483"/>
      <c r="CC1483"/>
      <c r="CD1483"/>
      <c r="CE1483" s="83"/>
      <c r="CF1483"/>
      <c r="CG1483"/>
      <c r="CH1483"/>
      <c r="CI1483"/>
      <c r="CJ1483"/>
      <c r="CK1483"/>
      <c r="CL1483"/>
      <c r="CM1483"/>
      <c r="CN1483"/>
      <c r="CO1483"/>
      <c r="CP1483"/>
    </row>
    <row r="1484" spans="1:94" ht="22.5" customHeight="1">
      <c r="A1484" s="22">
        <v>44290</v>
      </c>
      <c r="B1484" s="3" t="str">
        <f>TEXT(Table1[[#This Row],[Date]],"dddd")</f>
        <v>الأحد</v>
      </c>
      <c r="C1484" s="3">
        <f>WEEKNUM(Table1[[#This Row],[Date]],16)</f>
        <v>15</v>
      </c>
      <c r="D1484" s="3" t="str">
        <f>TEXT(Table1[[#This Row],[Date]],"mmmm")</f>
        <v>أبريل</v>
      </c>
      <c r="E1484" s="3" t="str">
        <f>TEXT(Table1[[#This Row],[Date]],"yyyy")</f>
        <v>2021</v>
      </c>
      <c r="F1484" s="3" t="s">
        <v>9</v>
      </c>
      <c r="G1484" s="3">
        <v>1543</v>
      </c>
      <c r="H1484" s="5" t="s">
        <v>32</v>
      </c>
      <c r="I1484" s="3" t="s">
        <v>96</v>
      </c>
      <c r="J1484" s="3">
        <f>IFERROR(VLOOKUP(Table1[[#This Row],[FoamType]],$CB$1:$CC$25,2,FALSE),0)</f>
        <v>200</v>
      </c>
      <c r="K1484" s="3">
        <v>37</v>
      </c>
      <c r="L1484" s="3">
        <v>21.5</v>
      </c>
      <c r="M1484" s="3">
        <v>7</v>
      </c>
      <c r="Q1484" s="15">
        <v>8</v>
      </c>
      <c r="R1484" s="3">
        <v>480</v>
      </c>
      <c r="S1484" s="3">
        <v>7.2</v>
      </c>
      <c r="T1484" s="3">
        <f t="shared" si="206"/>
        <v>2.7492480000000001</v>
      </c>
      <c r="U1484" s="4">
        <f t="shared" si="207"/>
        <v>2.6728800000000001</v>
      </c>
      <c r="W1484" s="4">
        <v>10</v>
      </c>
      <c r="X1484" s="4">
        <f>IFERROR(   Table1[[#This Row],[البلوكات /م3]]+Table1[[#This Row],[البواقى
 المنصرفه
/م3]]-Table1[[#This Row],[البواقى
/م3]],0)</f>
        <v>7.32</v>
      </c>
      <c r="Y1484" s="21">
        <f t="shared" si="208"/>
        <v>7.32</v>
      </c>
      <c r="Z1484" s="3">
        <v>1</v>
      </c>
      <c r="AA1484" s="12">
        <v>0</v>
      </c>
      <c r="AB1484" s="15">
        <v>10</v>
      </c>
      <c r="AD1484" s="20">
        <f t="shared" si="203"/>
        <v>4.6471200000000001</v>
      </c>
      <c r="AE1484" s="29">
        <f t="shared" si="204"/>
        <v>0.63485245901639342</v>
      </c>
      <c r="AG1484" s="5">
        <f>IFERROR((Table1[[#This Row],[عدد
البلوكات]]*0.12),"")</f>
        <v>0.12</v>
      </c>
      <c r="AH148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1484" s="59">
        <f>IFERROR(Table1[[#This Row],[Plan Hour]]/Table1[[#This Row],[ساعات
العمل
الفعلية]],0)</f>
        <v>0</v>
      </c>
      <c r="AK1484" s="1">
        <f>IFERROR((Table1[[#This Row],[الكمية 
الفعلية
/م3]]-Table1[[#This Row],[الكمية 
المنتجة
/م3
 ]]),"")</f>
        <v>7.6367999999999991E-2</v>
      </c>
      <c r="AU1484" s="18"/>
      <c r="AV1484" s="18"/>
      <c r="AW1484" s="1"/>
      <c r="AX1484" s="1"/>
      <c r="AY1484" s="1"/>
      <c r="AZ1484" s="1"/>
      <c r="BA1484" s="1"/>
      <c r="BB1484" s="1" t="e">
        <f t="shared" si="209"/>
        <v>#DIV/0!</v>
      </c>
      <c r="BC1484" s="1"/>
      <c r="BD1484" s="1" t="e">
        <f t="shared" si="210"/>
        <v>#DIV/0!</v>
      </c>
      <c r="BE1484" s="1"/>
      <c r="BF1484" s="1"/>
      <c r="BG1484" s="11" t="e">
        <f t="shared" si="205"/>
        <v>#DIV/0!</v>
      </c>
      <c r="CB1484"/>
      <c r="CC1484"/>
      <c r="CD1484"/>
      <c r="CE1484" s="83"/>
      <c r="CF1484"/>
      <c r="CG1484"/>
      <c r="CH1484"/>
      <c r="CI1484"/>
      <c r="CJ1484"/>
      <c r="CK1484"/>
      <c r="CL1484"/>
      <c r="CM1484"/>
      <c r="CN1484"/>
      <c r="CO1484"/>
      <c r="CP1484"/>
    </row>
    <row r="1485" spans="1:94" ht="22.5" customHeight="1">
      <c r="A1485" s="22">
        <v>44290</v>
      </c>
      <c r="B1485" s="3" t="str">
        <f>TEXT(Table1[[#This Row],[Date]],"dddd")</f>
        <v>الأحد</v>
      </c>
      <c r="C1485" s="3">
        <f>WEEKNUM(Table1[[#This Row],[Date]],16)</f>
        <v>15</v>
      </c>
      <c r="D1485" s="3" t="str">
        <f>TEXT(Table1[[#This Row],[Date]],"mmmm")</f>
        <v>أبريل</v>
      </c>
      <c r="E1485" s="3" t="str">
        <f>TEXT(Table1[[#This Row],[Date]],"yyyy")</f>
        <v>2021</v>
      </c>
      <c r="F1485" s="3" t="s">
        <v>9</v>
      </c>
      <c r="G1485" s="3">
        <v>1566</v>
      </c>
      <c r="H1485" s="5" t="s">
        <v>314</v>
      </c>
      <c r="I1485" s="3" t="s">
        <v>255</v>
      </c>
      <c r="J1485" s="3">
        <f>IFERROR(VLOOKUP(Table1[[#This Row],[FoamType]],$CB$1:$CC$25,2,FALSE),0)</f>
        <v>3.6</v>
      </c>
      <c r="K1485" s="3">
        <v>40</v>
      </c>
      <c r="L1485" s="3">
        <v>20</v>
      </c>
      <c r="M1485" s="3">
        <v>35</v>
      </c>
      <c r="Q1485" s="15">
        <v>35</v>
      </c>
      <c r="R1485" s="3">
        <v>1565</v>
      </c>
      <c r="S1485" s="3">
        <v>35</v>
      </c>
      <c r="T1485" s="3">
        <f t="shared" si="206"/>
        <v>43.82</v>
      </c>
      <c r="U1485" s="4">
        <f t="shared" si="207"/>
        <v>43.82</v>
      </c>
      <c r="W1485" s="4">
        <v>35</v>
      </c>
      <c r="X1485" s="4">
        <f>IFERROR(   Table1[[#This Row],[البلوكات /م3]]+Table1[[#This Row],[البواقى
 المنصرفه
/م3]]-Table1[[#This Row],[البواقى
/م3]],0)</f>
        <v>46.09</v>
      </c>
      <c r="Y1485" s="21">
        <f t="shared" si="208"/>
        <v>36.6</v>
      </c>
      <c r="Z1485" s="3">
        <v>5</v>
      </c>
      <c r="AA1485" s="12">
        <v>15.3</v>
      </c>
      <c r="AB1485" s="15">
        <v>30</v>
      </c>
      <c r="AC1485" s="20">
        <v>5.81</v>
      </c>
      <c r="AD1485" s="20">
        <f t="shared" si="203"/>
        <v>2.2700000000000031</v>
      </c>
      <c r="AE1485" s="29">
        <f t="shared" si="204"/>
        <v>4.3737957610790038E-2</v>
      </c>
      <c r="AG1485" s="5">
        <f>IFERROR((Table1[[#This Row],[عدد
البلوكات]]*0.12),"")</f>
        <v>0.6</v>
      </c>
      <c r="AH148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12.172222222222222</v>
      </c>
      <c r="AJ1485" s="59">
        <f>IFERROR(Table1[[#This Row],[Plan Hour]]/Table1[[#This Row],[ساعات
العمل
الفعلية]],0)</f>
        <v>0</v>
      </c>
      <c r="AK1485" s="1">
        <f>IFERROR((Table1[[#This Row],[الكمية 
الفعلية
/م3]]-Table1[[#This Row],[الكمية 
المنتجة
/م3
 ]]),"")</f>
        <v>0</v>
      </c>
      <c r="AU1485" s="18"/>
      <c r="AV1485" s="18"/>
      <c r="AW1485" s="1"/>
      <c r="AX1485" s="1"/>
      <c r="AY1485" s="1"/>
      <c r="AZ1485" s="1"/>
      <c r="BA1485" s="1"/>
      <c r="BB1485" s="1" t="e">
        <f t="shared" si="209"/>
        <v>#DIV/0!</v>
      </c>
      <c r="BC1485" s="1"/>
      <c r="BD1485" s="1" t="e">
        <f t="shared" si="210"/>
        <v>#DIV/0!</v>
      </c>
      <c r="BE1485" s="1"/>
      <c r="BF1485" s="1"/>
      <c r="BG1485" s="11" t="e">
        <f t="shared" si="205"/>
        <v>#DIV/0!</v>
      </c>
      <c r="CB1485"/>
      <c r="CC1485"/>
      <c r="CD1485"/>
      <c r="CE1485" s="83"/>
      <c r="CF1485"/>
      <c r="CG1485"/>
      <c r="CH1485"/>
      <c r="CI1485"/>
      <c r="CJ1485"/>
      <c r="CK1485"/>
      <c r="CL1485"/>
      <c r="CM1485"/>
      <c r="CN1485"/>
      <c r="CO1485"/>
      <c r="CP1485"/>
    </row>
    <row r="1486" spans="1:94" ht="22.5" customHeight="1">
      <c r="A1486" s="22">
        <v>44290</v>
      </c>
      <c r="B1486" s="3" t="str">
        <f>TEXT(Table1[[#This Row],[Date]],"dddd")</f>
        <v>الأحد</v>
      </c>
      <c r="C1486" s="3">
        <f>WEEKNUM(Table1[[#This Row],[Date]],16)</f>
        <v>15</v>
      </c>
      <c r="D1486" s="3" t="str">
        <f>TEXT(Table1[[#This Row],[Date]],"mmmm")</f>
        <v>أبريل</v>
      </c>
      <c r="E1486" s="3" t="str">
        <f>TEXT(Table1[[#This Row],[Date]],"yyyy")</f>
        <v>2021</v>
      </c>
      <c r="F1486" s="3" t="s">
        <v>9</v>
      </c>
      <c r="G1486" s="3">
        <v>1483</v>
      </c>
      <c r="H1486" s="5" t="s">
        <v>313</v>
      </c>
      <c r="I1486" s="3" t="s">
        <v>255</v>
      </c>
      <c r="J1486" s="3">
        <f>IFERROR(VLOOKUP(Table1[[#This Row],[FoamType]],$CB$1:$CC$25,2,FALSE),0)</f>
        <v>3.6</v>
      </c>
      <c r="K1486" s="3">
        <v>60</v>
      </c>
      <c r="L1486" s="3">
        <v>20</v>
      </c>
      <c r="M1486" s="3">
        <v>30</v>
      </c>
      <c r="Q1486" s="15">
        <v>25</v>
      </c>
      <c r="R1486" s="3">
        <v>399</v>
      </c>
      <c r="S1486" s="3">
        <v>30</v>
      </c>
      <c r="T1486" s="3">
        <f t="shared" si="206"/>
        <v>14.364000000000001</v>
      </c>
      <c r="U1486" s="4">
        <f t="shared" si="207"/>
        <v>14.364000000000001</v>
      </c>
      <c r="W1486" s="4">
        <v>25</v>
      </c>
      <c r="X1486" s="4">
        <f>IFERROR(   Table1[[#This Row],[البلوكات /م3]]+Table1[[#This Row],[البواقى
 المنصرفه
/م3]]-Table1[[#This Row],[البواقى
/م3]],0)</f>
        <v>14.64</v>
      </c>
      <c r="Y1486" s="21">
        <f t="shared" si="208"/>
        <v>14.64</v>
      </c>
      <c r="Z1486" s="3">
        <v>2</v>
      </c>
      <c r="AB1486" s="15"/>
      <c r="AD1486" s="20">
        <f t="shared" si="203"/>
        <v>0.2759999999999998</v>
      </c>
      <c r="AE1486" s="29">
        <f t="shared" si="204"/>
        <v>1.8852459016393427E-2</v>
      </c>
      <c r="AG1486" s="5">
        <f>IFERROR((Table1[[#This Row],[عدد
البلوكات]]*0.12),"")</f>
        <v>0.24</v>
      </c>
      <c r="AH148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3.99</v>
      </c>
      <c r="AJ1486" s="59">
        <f>IFERROR(Table1[[#This Row],[Plan Hour]]/Table1[[#This Row],[ساعات
العمل
الفعلية]],0)</f>
        <v>0</v>
      </c>
      <c r="AK1486" s="1">
        <f>IFERROR((Table1[[#This Row],[الكمية 
الفعلية
/م3]]-Table1[[#This Row],[الكمية 
المنتجة
/م3
 ]]),"")</f>
        <v>0</v>
      </c>
      <c r="AU1486" s="18"/>
      <c r="AV1486" s="18"/>
      <c r="AW1486" s="1"/>
      <c r="AX1486" s="1"/>
      <c r="AY1486" s="1"/>
      <c r="AZ1486" s="1"/>
      <c r="BA1486" s="1"/>
      <c r="BB1486" s="1" t="e">
        <f t="shared" si="209"/>
        <v>#DIV/0!</v>
      </c>
      <c r="BC1486" s="1"/>
      <c r="BD1486" s="1" t="e">
        <f t="shared" si="210"/>
        <v>#DIV/0!</v>
      </c>
      <c r="BE1486" s="1"/>
      <c r="BF1486" s="1"/>
      <c r="BG1486" s="11" t="e">
        <f t="shared" si="205"/>
        <v>#DIV/0!</v>
      </c>
      <c r="CB1486"/>
      <c r="CC1486"/>
      <c r="CD1486"/>
      <c r="CE1486" s="83"/>
      <c r="CF1486"/>
      <c r="CG1486"/>
      <c r="CH1486"/>
      <c r="CI1486"/>
      <c r="CJ1486"/>
      <c r="CK1486"/>
      <c r="CL1486"/>
      <c r="CM1486"/>
      <c r="CN1486"/>
      <c r="CO1486"/>
      <c r="CP1486"/>
    </row>
    <row r="1487" spans="1:94" ht="22.5" customHeight="1">
      <c r="A1487" s="22">
        <v>44290</v>
      </c>
      <c r="B1487" s="3" t="str">
        <f>TEXT(Table1[[#This Row],[Date]],"dddd")</f>
        <v>الأحد</v>
      </c>
      <c r="C1487" s="3">
        <f>WEEKNUM(Table1[[#This Row],[Date]],16)</f>
        <v>15</v>
      </c>
      <c r="D1487" s="3" t="str">
        <f>TEXT(Table1[[#This Row],[Date]],"mmmm")</f>
        <v>أبريل</v>
      </c>
      <c r="E1487" s="3" t="str">
        <f>TEXT(Table1[[#This Row],[Date]],"yyyy")</f>
        <v>2021</v>
      </c>
      <c r="F1487" s="3" t="s">
        <v>9</v>
      </c>
      <c r="G1487" s="3">
        <v>1556</v>
      </c>
      <c r="H1487" s="5" t="s">
        <v>25</v>
      </c>
      <c r="I1487" s="3" t="s">
        <v>92</v>
      </c>
      <c r="J1487" s="3">
        <f>IFERROR(VLOOKUP(Table1[[#This Row],[FoamType]],$CB$1:$CC$25,2,FALSE),0)</f>
        <v>0.6</v>
      </c>
      <c r="K1487" s="3">
        <v>70</v>
      </c>
      <c r="L1487" s="3">
        <v>35</v>
      </c>
      <c r="M1487" s="3">
        <v>1</v>
      </c>
      <c r="Q1487" s="15">
        <v>12</v>
      </c>
      <c r="S1487" s="3">
        <v>1.2</v>
      </c>
      <c r="T1487" s="3">
        <v>45</v>
      </c>
      <c r="U1487" s="4">
        <v>44.75</v>
      </c>
      <c r="W1487" s="4">
        <v>12</v>
      </c>
      <c r="X1487" s="4">
        <f>IFERROR(   Table1[[#This Row],[البلوكات /م3]]+Table1[[#This Row],[البواقى
 المنصرفه
/م3]]-Table1[[#This Row],[البواقى
/م3]],0)</f>
        <v>45.81</v>
      </c>
      <c r="Y1487" s="21">
        <f t="shared" si="208"/>
        <v>43.92</v>
      </c>
      <c r="Z1487" s="3">
        <v>6</v>
      </c>
      <c r="AA1487" s="12">
        <v>5.99</v>
      </c>
      <c r="AB1487" s="15">
        <v>12</v>
      </c>
      <c r="AC1487" s="20">
        <v>4.0999999999999996</v>
      </c>
      <c r="AD1487" s="20">
        <f t="shared" si="203"/>
        <v>1.0600000000000023</v>
      </c>
      <c r="AE1487" s="29">
        <f t="shared" si="204"/>
        <v>2.1238228811861395E-2</v>
      </c>
      <c r="AG1487" s="5">
        <f>IFERROR((Table1[[#This Row],[عدد
البلوكات]]*0.12),"")</f>
        <v>0.72</v>
      </c>
      <c r="AH148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74.583333333333343</v>
      </c>
      <c r="AJ1487" s="59">
        <f>IFERROR(Table1[[#This Row],[Plan Hour]]/Table1[[#This Row],[ساعات
العمل
الفعلية]],0)</f>
        <v>0</v>
      </c>
      <c r="AK1487" s="1">
        <f>IFERROR((Table1[[#This Row],[الكمية 
الفعلية
/م3]]-Table1[[#This Row],[الكمية 
المنتجة
/م3
 ]]),"")</f>
        <v>0.25</v>
      </c>
      <c r="AU1487" s="18"/>
      <c r="AV1487" s="18"/>
      <c r="AW1487" s="1"/>
      <c r="AX1487" s="1"/>
      <c r="AY1487" s="1"/>
      <c r="AZ1487" s="1"/>
      <c r="BA1487" s="1"/>
      <c r="BB1487" s="1" t="e">
        <f t="shared" si="209"/>
        <v>#DIV/0!</v>
      </c>
      <c r="BC1487" s="1"/>
      <c r="BD1487" s="1" t="e">
        <f t="shared" si="210"/>
        <v>#DIV/0!</v>
      </c>
      <c r="BE1487" s="1"/>
      <c r="BF1487" s="1"/>
      <c r="BG1487" s="11" t="e">
        <f t="shared" si="205"/>
        <v>#DIV/0!</v>
      </c>
      <c r="CB1487"/>
      <c r="CC1487"/>
      <c r="CD1487"/>
      <c r="CE1487" s="83"/>
      <c r="CF1487"/>
      <c r="CG1487"/>
      <c r="CH1487"/>
      <c r="CI1487"/>
      <c r="CJ1487"/>
      <c r="CK1487"/>
      <c r="CL1487"/>
      <c r="CM1487"/>
      <c r="CN1487"/>
      <c r="CO1487"/>
      <c r="CP1487"/>
    </row>
    <row r="1488" spans="1:94" ht="22.5" customHeight="1">
      <c r="A1488" s="22">
        <v>44290</v>
      </c>
      <c r="B1488" s="3" t="str">
        <f>TEXT(Table1[[#This Row],[Date]],"dddd")</f>
        <v>الأحد</v>
      </c>
      <c r="C1488" s="3">
        <f>WEEKNUM(Table1[[#This Row],[Date]],16)</f>
        <v>15</v>
      </c>
      <c r="D1488" s="3" t="str">
        <f>TEXT(Table1[[#This Row],[Date]],"mmmm")</f>
        <v>أبريل</v>
      </c>
      <c r="E1488" s="3" t="str">
        <f>TEXT(Table1[[#This Row],[Date]],"yyyy")</f>
        <v>2021</v>
      </c>
      <c r="F1488" s="3" t="s">
        <v>9</v>
      </c>
      <c r="G1488" s="3">
        <v>1432</v>
      </c>
      <c r="H1488" s="5" t="s">
        <v>61</v>
      </c>
      <c r="I1488" s="3" t="s">
        <v>201</v>
      </c>
      <c r="J1488" s="3">
        <f>IFERROR(VLOOKUP(Table1[[#This Row],[FoamType]],$CB$1:$CC$25,2,FALSE),0)</f>
        <v>1.25</v>
      </c>
      <c r="K1488" s="3">
        <v>240</v>
      </c>
      <c r="L1488" s="3">
        <v>110</v>
      </c>
      <c r="M1488" s="3">
        <v>29</v>
      </c>
      <c r="Q1488" s="15">
        <v>30</v>
      </c>
      <c r="R1488" s="3">
        <v>2</v>
      </c>
      <c r="S1488" s="3">
        <v>29</v>
      </c>
      <c r="T1488" s="3">
        <f t="shared" si="206"/>
        <v>1.5311999999999999</v>
      </c>
      <c r="U1488" s="4">
        <f t="shared" si="207"/>
        <v>1.5311999999999999</v>
      </c>
      <c r="X1488" s="4">
        <f>IFERROR(   Table1[[#This Row],[البلوكات /م3]]+Table1[[#This Row],[البواقى
 المنصرفه
/م3]]-Table1[[#This Row],[البواقى
/م3]],0)</f>
        <v>1.5311999999999999</v>
      </c>
      <c r="Y1488" s="21">
        <f t="shared" si="208"/>
        <v>0</v>
      </c>
      <c r="AA1488" s="12">
        <v>1.5311999999999999</v>
      </c>
      <c r="AB1488" s="15">
        <v>30</v>
      </c>
      <c r="AD1488" s="20">
        <f t="shared" si="203"/>
        <v>0</v>
      </c>
      <c r="AE1488" s="29">
        <f t="shared" si="204"/>
        <v>0</v>
      </c>
      <c r="AG1488" s="5">
        <f>IFERROR((Table1[[#This Row],[عدد
البلوكات]]*0.12),"")</f>
        <v>0</v>
      </c>
      <c r="AH148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1488" s="59">
        <f>IFERROR(Table1[[#This Row],[Plan Hour]]/Table1[[#This Row],[ساعات
العمل
الفعلية]],0)</f>
        <v>0</v>
      </c>
      <c r="AK1488" s="1">
        <f>IFERROR((Table1[[#This Row],[الكمية 
الفعلية
/م3]]-Table1[[#This Row],[الكمية 
المنتجة
/م3
 ]]),"")</f>
        <v>0</v>
      </c>
      <c r="AU1488" s="18"/>
      <c r="AV1488" s="18"/>
      <c r="AW1488" s="1"/>
      <c r="AX1488" s="1"/>
      <c r="AY1488" s="1"/>
      <c r="AZ1488" s="1"/>
      <c r="BA1488" s="1"/>
      <c r="BB1488" s="1" t="e">
        <f t="shared" si="209"/>
        <v>#DIV/0!</v>
      </c>
      <c r="BC1488" s="1"/>
      <c r="BD1488" s="1" t="e">
        <f t="shared" si="210"/>
        <v>#DIV/0!</v>
      </c>
      <c r="BE1488" s="1"/>
      <c r="BF1488" s="1"/>
      <c r="BG1488" s="11" t="e">
        <f t="shared" si="205"/>
        <v>#DIV/0!</v>
      </c>
      <c r="CB1488"/>
      <c r="CC1488"/>
      <c r="CD1488"/>
      <c r="CE1488" s="83"/>
      <c r="CF1488"/>
      <c r="CG1488"/>
      <c r="CH1488"/>
      <c r="CI1488"/>
      <c r="CJ1488"/>
      <c r="CK1488"/>
      <c r="CL1488"/>
      <c r="CM1488"/>
      <c r="CN1488"/>
      <c r="CO1488"/>
      <c r="CP1488"/>
    </row>
    <row r="1489" spans="1:94" ht="22.5" customHeight="1">
      <c r="A1489" s="22">
        <v>44290</v>
      </c>
      <c r="B1489" s="3" t="str">
        <f>TEXT(Table1[[#This Row],[Date]],"dddd")</f>
        <v>الأحد</v>
      </c>
      <c r="C1489" s="3">
        <f>WEEKNUM(Table1[[#This Row],[Date]],16)</f>
        <v>15</v>
      </c>
      <c r="D1489" s="3" t="str">
        <f>TEXT(Table1[[#This Row],[Date]],"mmmm")</f>
        <v>أبريل</v>
      </c>
      <c r="E1489" s="3" t="str">
        <f>TEXT(Table1[[#This Row],[Date]],"yyyy")</f>
        <v>2021</v>
      </c>
      <c r="F1489" s="3" t="s">
        <v>9</v>
      </c>
      <c r="G1489" s="3">
        <v>1432</v>
      </c>
      <c r="H1489" s="5" t="s">
        <v>61</v>
      </c>
      <c r="I1489" s="3" t="s">
        <v>201</v>
      </c>
      <c r="J1489" s="3">
        <f>IFERROR(VLOOKUP(Table1[[#This Row],[FoamType]],$CB$1:$CC$25,2,FALSE),0)</f>
        <v>1.25</v>
      </c>
      <c r="K1489" s="3">
        <v>74</v>
      </c>
      <c r="L1489" s="3">
        <v>110</v>
      </c>
      <c r="M1489" s="3">
        <v>29</v>
      </c>
      <c r="Q1489" s="15">
        <v>30</v>
      </c>
      <c r="R1489" s="3">
        <v>1</v>
      </c>
      <c r="S1489" s="3">
        <v>29</v>
      </c>
      <c r="T1489" s="3">
        <f t="shared" si="206"/>
        <v>0.23605999999999999</v>
      </c>
      <c r="U1489" s="4">
        <f t="shared" si="207"/>
        <v>0.23605999999999999</v>
      </c>
      <c r="X1489" s="4">
        <f>IFERROR(   Table1[[#This Row],[البلوكات /م3]]+Table1[[#This Row],[البواقى
 المنصرفه
/م3]]-Table1[[#This Row],[البواقى
/م3]],0)</f>
        <v>0.23605999999999999</v>
      </c>
      <c r="Y1489" s="21">
        <f t="shared" si="208"/>
        <v>0</v>
      </c>
      <c r="AA1489" s="12">
        <v>0.23605999999999999</v>
      </c>
      <c r="AB1489" s="15">
        <v>30</v>
      </c>
      <c r="AD1489" s="20">
        <f t="shared" si="203"/>
        <v>0</v>
      </c>
      <c r="AE1489" s="29">
        <f t="shared" si="204"/>
        <v>0</v>
      </c>
      <c r="AG1489" s="5">
        <f>IFERROR((Table1[[#This Row],[عدد
البلوكات]]*0.12),"")</f>
        <v>0</v>
      </c>
      <c r="AH148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</v>
      </c>
      <c r="AJ1489" s="59">
        <f>IFERROR(Table1[[#This Row],[Plan Hour]]/Table1[[#This Row],[ساعات
العمل
الفعلية]],0)</f>
        <v>0</v>
      </c>
      <c r="AK1489" s="1">
        <f>IFERROR((Table1[[#This Row],[الكمية 
الفعلية
/م3]]-Table1[[#This Row],[الكمية 
المنتجة
/م3
 ]]),"")</f>
        <v>0</v>
      </c>
      <c r="AU1489" s="18"/>
      <c r="AV1489" s="18"/>
      <c r="AW1489" s="1"/>
      <c r="AX1489" s="1"/>
      <c r="AY1489" s="1"/>
      <c r="AZ1489" s="1"/>
      <c r="BA1489" s="1"/>
      <c r="BB1489" s="1" t="e">
        <f t="shared" si="209"/>
        <v>#DIV/0!</v>
      </c>
      <c r="BC1489" s="1"/>
      <c r="BD1489" s="1" t="e">
        <f t="shared" si="210"/>
        <v>#DIV/0!</v>
      </c>
      <c r="BE1489" s="1"/>
      <c r="BF1489" s="1"/>
      <c r="BG1489" s="11" t="e">
        <f t="shared" si="205"/>
        <v>#DIV/0!</v>
      </c>
      <c r="CB1489"/>
      <c r="CC1489"/>
      <c r="CD1489"/>
      <c r="CE1489" s="83"/>
      <c r="CF1489"/>
      <c r="CG1489"/>
      <c r="CH1489"/>
      <c r="CI1489"/>
      <c r="CJ1489"/>
      <c r="CK1489"/>
      <c r="CL1489"/>
      <c r="CM1489"/>
      <c r="CN1489"/>
      <c r="CO1489"/>
      <c r="CP1489"/>
    </row>
    <row r="1490" spans="1:94" ht="22.5" customHeight="1">
      <c r="A1490" s="22">
        <v>44290</v>
      </c>
      <c r="B1490" s="3" t="str">
        <f>TEXT(Table1[[#This Row],[Date]],"dddd")</f>
        <v>الأحد</v>
      </c>
      <c r="C1490" s="3">
        <f>WEEKNUM(Table1[[#This Row],[Date]],16)</f>
        <v>15</v>
      </c>
      <c r="D1490" s="3" t="str">
        <f>TEXT(Table1[[#This Row],[Date]],"mmmm")</f>
        <v>أبريل</v>
      </c>
      <c r="E1490" s="3" t="str">
        <f>TEXT(Table1[[#This Row],[Date]],"yyyy")</f>
        <v>2021</v>
      </c>
      <c r="F1490" s="3" t="s">
        <v>9</v>
      </c>
      <c r="G1490" s="3">
        <v>1432</v>
      </c>
      <c r="H1490" s="5" t="s">
        <v>61</v>
      </c>
      <c r="I1490" s="3" t="s">
        <v>201</v>
      </c>
      <c r="J1490" s="3">
        <f>IFERROR(VLOOKUP(Table1[[#This Row],[FoamType]],$CB$1:$CC$25,2,FALSE),0)</f>
        <v>1.25</v>
      </c>
      <c r="K1490" s="3">
        <v>41.5</v>
      </c>
      <c r="L1490" s="3">
        <v>110</v>
      </c>
      <c r="M1490" s="3">
        <v>29</v>
      </c>
      <c r="Q1490" s="15">
        <v>30</v>
      </c>
      <c r="R1490" s="3">
        <v>1</v>
      </c>
      <c r="S1490" s="3">
        <v>29</v>
      </c>
      <c r="T1490" s="3">
        <f t="shared" si="206"/>
        <v>0.132385</v>
      </c>
      <c r="U1490" s="4">
        <f t="shared" si="207"/>
        <v>0.132385</v>
      </c>
      <c r="X1490" s="4">
        <f>IFERROR(   Table1[[#This Row],[البلوكات /م3]]+Table1[[#This Row],[البواقى
 المنصرفه
/م3]]-Table1[[#This Row],[البواقى
/م3]],0)</f>
        <v>0.132385</v>
      </c>
      <c r="Y1490" s="21">
        <f t="shared" si="208"/>
        <v>0</v>
      </c>
      <c r="AA1490" s="12">
        <v>0.132385</v>
      </c>
      <c r="AB1490" s="15">
        <v>30</v>
      </c>
      <c r="AD1490" s="20">
        <f t="shared" si="203"/>
        <v>0</v>
      </c>
      <c r="AE1490" s="29">
        <f t="shared" si="204"/>
        <v>0</v>
      </c>
      <c r="AG1490" s="5">
        <f>IFERROR((Table1[[#This Row],[عدد
البلوكات]]*0.12),"")</f>
        <v>0</v>
      </c>
      <c r="AH149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</v>
      </c>
      <c r="AJ1490" s="59">
        <f>IFERROR(Table1[[#This Row],[Plan Hour]]/Table1[[#This Row],[ساعات
العمل
الفعلية]],0)</f>
        <v>0</v>
      </c>
      <c r="AK1490" s="1">
        <f>IFERROR((Table1[[#This Row],[الكمية 
الفعلية
/م3]]-Table1[[#This Row],[الكمية 
المنتجة
/م3
 ]]),"")</f>
        <v>0</v>
      </c>
      <c r="AU1490" s="18"/>
      <c r="AV1490" s="18"/>
      <c r="AW1490" s="1"/>
      <c r="AX1490" s="1"/>
      <c r="AY1490" s="1"/>
      <c r="AZ1490" s="1"/>
      <c r="BA1490" s="1"/>
      <c r="BB1490" s="1" t="e">
        <f t="shared" si="209"/>
        <v>#DIV/0!</v>
      </c>
      <c r="BC1490" s="1"/>
      <c r="BD1490" s="1" t="e">
        <f t="shared" si="210"/>
        <v>#DIV/0!</v>
      </c>
      <c r="BE1490" s="1"/>
      <c r="BF1490" s="1"/>
      <c r="BG1490" s="11" t="e">
        <f t="shared" si="205"/>
        <v>#DIV/0!</v>
      </c>
      <c r="CB1490"/>
      <c r="CC1490"/>
      <c r="CD1490"/>
      <c r="CE1490" s="83"/>
      <c r="CF1490"/>
      <c r="CG1490"/>
      <c r="CH1490"/>
      <c r="CI1490"/>
      <c r="CJ1490"/>
      <c r="CK1490"/>
      <c r="CL1490"/>
      <c r="CM1490"/>
      <c r="CN1490"/>
      <c r="CO1490"/>
      <c r="CP1490"/>
    </row>
    <row r="1491" spans="1:94" ht="22.5" customHeight="1">
      <c r="A1491" s="22">
        <v>44291</v>
      </c>
      <c r="B1491" s="9" t="str">
        <f>TEXT(Table1[[#This Row],[Date]],"dddd")</f>
        <v>الإثنين</v>
      </c>
      <c r="C1491" s="9">
        <f>WEEKNUM(Table1[[#This Row],[Date]],16)</f>
        <v>15</v>
      </c>
      <c r="D1491" s="9" t="str">
        <f>TEXT(Table1[[#This Row],[Date]],"mmmm")</f>
        <v>أبريل</v>
      </c>
      <c r="E1491" s="9" t="str">
        <f>TEXT(Table1[[#This Row],[Date]],"yyyy")</f>
        <v>2021</v>
      </c>
      <c r="F1491" s="9" t="s">
        <v>8</v>
      </c>
      <c r="G1491" s="9">
        <v>1602</v>
      </c>
      <c r="H1491" s="9" t="s">
        <v>309</v>
      </c>
      <c r="I1491" s="9" t="s">
        <v>255</v>
      </c>
      <c r="J1491" s="9">
        <f>IFERROR(VLOOKUP(Table1[[#This Row],[FoamType]],$CB$1:$CC$25,2,FALSE),0)</f>
        <v>3.6</v>
      </c>
      <c r="K1491" s="9">
        <v>200</v>
      </c>
      <c r="L1491" s="9">
        <v>100</v>
      </c>
      <c r="M1491" s="9">
        <v>120</v>
      </c>
      <c r="N1491" s="9"/>
      <c r="O1491" s="9"/>
      <c r="P1491" s="9"/>
      <c r="Q1491" s="9">
        <v>20</v>
      </c>
      <c r="R1491" s="9">
        <v>1</v>
      </c>
      <c r="S1491" s="9">
        <v>120</v>
      </c>
      <c r="T1491" s="9">
        <f t="shared" si="206"/>
        <v>2.4</v>
      </c>
      <c r="U1491" s="9">
        <f t="shared" si="207"/>
        <v>2.4</v>
      </c>
      <c r="V1491" s="9"/>
      <c r="W1491" s="9"/>
      <c r="X1491" s="9">
        <f>IFERROR(   Table1[[#This Row],[البلوكات /م3]]+Table1[[#This Row],[البواقى
 المنصرفه
/م3]]-Table1[[#This Row],[البواقى
/م3]],0)</f>
        <v>2.5</v>
      </c>
      <c r="Y1491" s="9">
        <f t="shared" si="208"/>
        <v>0</v>
      </c>
      <c r="Z1491" s="9"/>
      <c r="AA1491" s="9">
        <v>9.25</v>
      </c>
      <c r="AB1491" s="9">
        <v>20</v>
      </c>
      <c r="AC1491" s="9">
        <v>6.75</v>
      </c>
      <c r="AD1491" s="9">
        <f t="shared" si="203"/>
        <v>9.9999999999999645E-2</v>
      </c>
      <c r="AE1491" s="9">
        <f t="shared" si="204"/>
        <v>1.0810810810810773E-2</v>
      </c>
      <c r="AF1491" s="9"/>
      <c r="AG1491" s="9">
        <f>IFERROR((Table1[[#This Row],[عدد
البلوكات]]*0.12),"")</f>
        <v>0</v>
      </c>
      <c r="AH1491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0.66666666666666663</v>
      </c>
      <c r="AI1491" s="9">
        <v>96</v>
      </c>
      <c r="AJ1491" s="9">
        <f>IFERROR(Table1[[#This Row],[Plan Hour]]/Table1[[#This Row],[ساعات
العمل
الفعلية]],0)</f>
        <v>6.9444444444444441E-3</v>
      </c>
      <c r="AK1491" s="9">
        <f>IFERROR((Table1[[#This Row],[الكمية 
الفعلية
/م3]]-Table1[[#This Row],[الكمية 
المنتجة
/م3
 ]]),"")</f>
        <v>0</v>
      </c>
      <c r="AL1491" s="9"/>
      <c r="AM1491" s="9">
        <v>0.87</v>
      </c>
      <c r="AN1491" s="9"/>
      <c r="AO1491" s="9">
        <v>1.4</v>
      </c>
      <c r="AP1491" s="9">
        <v>2.27</v>
      </c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 t="e">
        <f t="shared" si="209"/>
        <v>#DIV/0!</v>
      </c>
      <c r="BC1491" s="9"/>
      <c r="BD1491" s="9" t="e">
        <f t="shared" si="210"/>
        <v>#DIV/0!</v>
      </c>
      <c r="BE1491" s="9"/>
      <c r="BF1491" s="9"/>
      <c r="BG1491" s="9" t="e">
        <f t="shared" si="205"/>
        <v>#DIV/0!</v>
      </c>
      <c r="CB1491"/>
      <c r="CC1491"/>
      <c r="CD1491"/>
      <c r="CE1491" s="83"/>
      <c r="CF1491"/>
      <c r="CG1491"/>
      <c r="CH1491"/>
      <c r="CI1491"/>
      <c r="CJ1491"/>
      <c r="CK1491"/>
      <c r="CL1491"/>
      <c r="CM1491"/>
      <c r="CN1491"/>
      <c r="CO1491"/>
      <c r="CP1491"/>
    </row>
    <row r="1492" spans="1:94" ht="22.5" customHeight="1">
      <c r="A1492" s="22">
        <v>44291</v>
      </c>
      <c r="B1492" s="3" t="str">
        <f>TEXT(Table1[[#This Row],[Date]],"dddd")</f>
        <v>الإثنين</v>
      </c>
      <c r="C1492" s="3">
        <f>WEEKNUM(Table1[[#This Row],[Date]],16)</f>
        <v>15</v>
      </c>
      <c r="D1492" s="3" t="str">
        <f>TEXT(Table1[[#This Row],[Date]],"mmmm")</f>
        <v>أبريل</v>
      </c>
      <c r="E1492" s="3" t="str">
        <f>TEXT(Table1[[#This Row],[Date]],"yyyy")</f>
        <v>2021</v>
      </c>
      <c r="F1492" s="3" t="s">
        <v>8</v>
      </c>
      <c r="G1492" s="3">
        <v>1580</v>
      </c>
      <c r="H1492" s="5" t="s">
        <v>123</v>
      </c>
      <c r="I1492" s="3" t="s">
        <v>91</v>
      </c>
      <c r="J1492" s="3">
        <f>IFERROR(VLOOKUP(Table1[[#This Row],[FoamType]],$CB$1:$CC$25,2,FALSE),0)</f>
        <v>1</v>
      </c>
      <c r="K1492" s="3">
        <v>125</v>
      </c>
      <c r="L1492" s="3">
        <v>30</v>
      </c>
      <c r="M1492" s="3">
        <v>5</v>
      </c>
      <c r="Q1492" s="3" t="s">
        <v>49</v>
      </c>
      <c r="S1492" s="3">
        <v>5.0999999999999996</v>
      </c>
      <c r="T1492" s="4">
        <v>5</v>
      </c>
      <c r="U1492" s="4">
        <v>5</v>
      </c>
      <c r="W1492" s="3"/>
      <c r="X1492" s="4">
        <f>IFERROR(   Table1[[#This Row],[البلوكات /م3]]+Table1[[#This Row],[البواقى
 المنصرفه
/م3]]-Table1[[#This Row],[البواقى
/م3]],0)</f>
        <v>5</v>
      </c>
      <c r="Y1492" s="21">
        <f t="shared" si="208"/>
        <v>0</v>
      </c>
      <c r="AA1492" s="12">
        <v>5</v>
      </c>
      <c r="AB1492" s="3" t="s">
        <v>49</v>
      </c>
      <c r="AD1492" s="20">
        <f t="shared" si="203"/>
        <v>0</v>
      </c>
      <c r="AE1492" s="29">
        <f t="shared" si="204"/>
        <v>0</v>
      </c>
      <c r="AG1492" s="5">
        <f>IFERROR((Table1[[#This Row],[عدد
البلوكات]]*0.12),"")</f>
        <v>0</v>
      </c>
      <c r="AH149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492" s="59">
        <f>IFERROR(Table1[[#This Row],[Plan Hour]]/Table1[[#This Row],[ساعات
العمل
الفعلية]],0)</f>
        <v>0</v>
      </c>
      <c r="AK1492" s="1">
        <f>IFERROR((Table1[[#This Row],[الكمية 
الفعلية
/م3]]-Table1[[#This Row],[الكمية 
المنتجة
/م3
 ]]),"")</f>
        <v>0</v>
      </c>
      <c r="AU1492" s="18"/>
      <c r="AV1492" s="18"/>
      <c r="AW1492" s="1"/>
      <c r="AX1492" s="1"/>
      <c r="AY1492" s="1"/>
      <c r="AZ1492" s="1"/>
      <c r="BA1492" s="1"/>
      <c r="BB1492" s="1" t="e">
        <f t="shared" si="209"/>
        <v>#DIV/0!</v>
      </c>
      <c r="BC1492" s="1"/>
      <c r="BD1492" s="1" t="e">
        <f t="shared" si="210"/>
        <v>#DIV/0!</v>
      </c>
      <c r="BE1492" s="1"/>
      <c r="BF1492" s="1"/>
      <c r="BG1492" s="11" t="e">
        <f t="shared" si="205"/>
        <v>#DIV/0!</v>
      </c>
      <c r="CB1492"/>
      <c r="CC1492"/>
      <c r="CD1492"/>
      <c r="CE1492" s="83"/>
      <c r="CF1492"/>
      <c r="CG1492"/>
      <c r="CH1492"/>
      <c r="CI1492"/>
      <c r="CJ1492"/>
      <c r="CK1492"/>
      <c r="CL1492"/>
      <c r="CM1492"/>
      <c r="CN1492"/>
      <c r="CO1492"/>
      <c r="CP1492"/>
    </row>
    <row r="1493" spans="1:94" ht="22.5" customHeight="1">
      <c r="A1493" s="22">
        <v>44291</v>
      </c>
      <c r="B1493" s="3" t="str">
        <f>TEXT(Table1[[#This Row],[Date]],"dddd")</f>
        <v>الإثنين</v>
      </c>
      <c r="C1493" s="3">
        <f>WEEKNUM(Table1[[#This Row],[Date]],16)</f>
        <v>15</v>
      </c>
      <c r="D1493" s="3" t="str">
        <f>TEXT(Table1[[#This Row],[Date]],"mmmm")</f>
        <v>أبريل</v>
      </c>
      <c r="E1493" s="3" t="str">
        <f>TEXT(Table1[[#This Row],[Date]],"yyyy")</f>
        <v>2021</v>
      </c>
      <c r="F1493" s="3" t="s">
        <v>8</v>
      </c>
      <c r="G1493" s="3">
        <v>1580</v>
      </c>
      <c r="H1493" s="5" t="s">
        <v>123</v>
      </c>
      <c r="I1493" s="3" t="s">
        <v>91</v>
      </c>
      <c r="J1493" s="3">
        <f>IFERROR(VLOOKUP(Table1[[#This Row],[FoamType]],$CB$1:$CC$25,2,FALSE),0)</f>
        <v>1</v>
      </c>
      <c r="K1493" s="3">
        <v>125</v>
      </c>
      <c r="L1493" s="3">
        <v>20</v>
      </c>
      <c r="M1493" s="3">
        <v>5</v>
      </c>
      <c r="Q1493" s="3" t="s">
        <v>49</v>
      </c>
      <c r="S1493" s="3">
        <v>5.0999999999999996</v>
      </c>
      <c r="T1493" s="4">
        <v>5</v>
      </c>
      <c r="U1493" s="4">
        <v>5</v>
      </c>
      <c r="W1493" s="3"/>
      <c r="X1493" s="4">
        <f>IFERROR(   Table1[[#This Row],[البلوكات /م3]]+Table1[[#This Row],[البواقى
 المنصرفه
/م3]]-Table1[[#This Row],[البواقى
/م3]],0)</f>
        <v>5</v>
      </c>
      <c r="Y1493" s="21">
        <f t="shared" si="208"/>
        <v>0</v>
      </c>
      <c r="AA1493" s="12">
        <v>5</v>
      </c>
      <c r="AB1493" s="3" t="s">
        <v>49</v>
      </c>
      <c r="AD1493" s="20">
        <f t="shared" si="203"/>
        <v>0</v>
      </c>
      <c r="AE1493" s="29">
        <f t="shared" si="204"/>
        <v>0</v>
      </c>
      <c r="AG1493" s="5">
        <f>IFERROR((Table1[[#This Row],[عدد
البلوكات]]*0.12),"")</f>
        <v>0</v>
      </c>
      <c r="AH149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493" s="59">
        <f>IFERROR(Table1[[#This Row],[Plan Hour]]/Table1[[#This Row],[ساعات
العمل
الفعلية]],0)</f>
        <v>0</v>
      </c>
      <c r="AK1493" s="1">
        <f>IFERROR((Table1[[#This Row],[الكمية 
الفعلية
/م3]]-Table1[[#This Row],[الكمية 
المنتجة
/م3
 ]]),"")</f>
        <v>0</v>
      </c>
      <c r="AU1493" s="18"/>
      <c r="AV1493" s="18"/>
      <c r="AW1493" s="1"/>
      <c r="AX1493" s="1"/>
      <c r="AY1493" s="1"/>
      <c r="AZ1493" s="1"/>
      <c r="BA1493" s="1"/>
      <c r="BB1493" s="1" t="e">
        <f t="shared" si="209"/>
        <v>#DIV/0!</v>
      </c>
      <c r="BC1493" s="1"/>
      <c r="BD1493" s="1" t="e">
        <f t="shared" si="210"/>
        <v>#DIV/0!</v>
      </c>
      <c r="BE1493" s="1"/>
      <c r="BF1493" s="1"/>
      <c r="BG1493" s="11" t="e">
        <f t="shared" si="205"/>
        <v>#DIV/0!</v>
      </c>
      <c r="CB1493"/>
      <c r="CC1493"/>
      <c r="CD1493"/>
      <c r="CE1493" s="83"/>
      <c r="CF1493"/>
      <c r="CG1493"/>
      <c r="CH1493"/>
      <c r="CI1493"/>
      <c r="CJ1493"/>
      <c r="CK1493"/>
      <c r="CL1493"/>
      <c r="CM1493"/>
      <c r="CN1493"/>
      <c r="CO1493"/>
      <c r="CP1493"/>
    </row>
    <row r="1494" spans="1:94" ht="22.5" customHeight="1">
      <c r="A1494" s="22">
        <v>44291</v>
      </c>
      <c r="B1494" s="3" t="str">
        <f>TEXT(Table1[[#This Row],[Date]],"dddd")</f>
        <v>الإثنين</v>
      </c>
      <c r="C1494" s="3">
        <f>WEEKNUM(Table1[[#This Row],[Date]],16)</f>
        <v>15</v>
      </c>
      <c r="D1494" s="3" t="str">
        <f>TEXT(Table1[[#This Row],[Date]],"mmmm")</f>
        <v>أبريل</v>
      </c>
      <c r="E1494" s="3" t="str">
        <f>TEXT(Table1[[#This Row],[Date]],"yyyy")</f>
        <v>2021</v>
      </c>
      <c r="F1494" s="3" t="s">
        <v>8</v>
      </c>
      <c r="G1494" s="3">
        <v>1580</v>
      </c>
      <c r="H1494" s="5" t="s">
        <v>123</v>
      </c>
      <c r="I1494" s="3" t="s">
        <v>91</v>
      </c>
      <c r="J1494" s="3">
        <f>IFERROR(VLOOKUP(Table1[[#This Row],[FoamType]],$CB$1:$CC$25,2,FALSE),0)</f>
        <v>1</v>
      </c>
      <c r="K1494" s="3">
        <v>125</v>
      </c>
      <c r="L1494" s="3">
        <v>10</v>
      </c>
      <c r="M1494" s="3">
        <v>5</v>
      </c>
      <c r="Q1494" s="3" t="s">
        <v>49</v>
      </c>
      <c r="S1494" s="3">
        <v>5.0999999999999996</v>
      </c>
      <c r="T1494" s="4">
        <v>5</v>
      </c>
      <c r="U1494" s="4">
        <v>5</v>
      </c>
      <c r="W1494" s="3"/>
      <c r="X1494" s="4">
        <f>IFERROR(   Table1[[#This Row],[البلوكات /م3]]+Table1[[#This Row],[البواقى
 المنصرفه
/م3]]-Table1[[#This Row],[البواقى
/م3]],0)</f>
        <v>5</v>
      </c>
      <c r="Y1494" s="21">
        <f t="shared" si="208"/>
        <v>0</v>
      </c>
      <c r="AA1494" s="12">
        <v>5</v>
      </c>
      <c r="AB1494" s="3" t="s">
        <v>49</v>
      </c>
      <c r="AD1494" s="20">
        <f t="shared" si="203"/>
        <v>0</v>
      </c>
      <c r="AE1494" s="29">
        <f t="shared" si="204"/>
        <v>0</v>
      </c>
      <c r="AG1494" s="5">
        <f>IFERROR((Table1[[#This Row],[عدد
البلوكات]]*0.12),"")</f>
        <v>0</v>
      </c>
      <c r="AH149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494" s="59">
        <f>IFERROR(Table1[[#This Row],[Plan Hour]]/Table1[[#This Row],[ساعات
العمل
الفعلية]],0)</f>
        <v>0</v>
      </c>
      <c r="AK1494" s="1">
        <f>IFERROR((Table1[[#This Row],[الكمية 
الفعلية
/م3]]-Table1[[#This Row],[الكمية 
المنتجة
/م3
 ]]),"")</f>
        <v>0</v>
      </c>
      <c r="AU1494" s="18"/>
      <c r="AV1494" s="18"/>
      <c r="AW1494" s="1"/>
      <c r="AX1494" s="1"/>
      <c r="AY1494" s="1"/>
      <c r="AZ1494" s="1"/>
      <c r="BA1494" s="1"/>
      <c r="BB1494" s="1" t="e">
        <f t="shared" si="209"/>
        <v>#DIV/0!</v>
      </c>
      <c r="BC1494" s="1"/>
      <c r="BD1494" s="1" t="e">
        <f t="shared" si="210"/>
        <v>#DIV/0!</v>
      </c>
      <c r="BE1494" s="1"/>
      <c r="BF1494" s="1"/>
      <c r="BG1494" s="11" t="e">
        <f t="shared" si="205"/>
        <v>#DIV/0!</v>
      </c>
      <c r="CB1494"/>
      <c r="CC1494"/>
      <c r="CD1494"/>
      <c r="CE1494" s="83"/>
      <c r="CF1494"/>
      <c r="CG1494"/>
      <c r="CH1494"/>
      <c r="CI1494"/>
      <c r="CJ1494"/>
      <c r="CK1494"/>
      <c r="CL1494"/>
      <c r="CM1494"/>
      <c r="CN1494"/>
      <c r="CO1494"/>
      <c r="CP1494"/>
    </row>
    <row r="1495" spans="1:94" ht="22.5" customHeight="1">
      <c r="A1495" s="22">
        <v>44291</v>
      </c>
      <c r="B1495" s="3" t="str">
        <f>TEXT(Table1[[#This Row],[Date]],"dddd")</f>
        <v>الإثنين</v>
      </c>
      <c r="C1495" s="3">
        <f>WEEKNUM(Table1[[#This Row],[Date]],16)</f>
        <v>15</v>
      </c>
      <c r="D1495" s="3" t="str">
        <f>TEXT(Table1[[#This Row],[Date]],"mmmm")</f>
        <v>أبريل</v>
      </c>
      <c r="E1495" s="3" t="str">
        <f>TEXT(Table1[[#This Row],[Date]],"yyyy")</f>
        <v>2021</v>
      </c>
      <c r="F1495" s="3" t="s">
        <v>8</v>
      </c>
      <c r="G1495" s="3">
        <v>1604</v>
      </c>
      <c r="H1495" s="5" t="s">
        <v>315</v>
      </c>
      <c r="I1495" s="3" t="s">
        <v>91</v>
      </c>
      <c r="J1495" s="3">
        <f>IFERROR(VLOOKUP(Table1[[#This Row],[FoamType]],$CB$1:$CC$25,2,FALSE),0)</f>
        <v>1</v>
      </c>
      <c r="K1495" s="3">
        <v>100</v>
      </c>
      <c r="L1495" s="3">
        <v>60</v>
      </c>
      <c r="M1495" s="3">
        <v>2</v>
      </c>
      <c r="Q1495" s="15">
        <v>30</v>
      </c>
      <c r="R1495" s="3">
        <v>2000</v>
      </c>
      <c r="S1495" s="3">
        <v>2.1</v>
      </c>
      <c r="T1495" s="3">
        <f t="shared" si="206"/>
        <v>25.2</v>
      </c>
      <c r="U1495" s="4">
        <f t="shared" si="207"/>
        <v>24</v>
      </c>
      <c r="W1495" s="3">
        <v>30</v>
      </c>
      <c r="X1495" s="4">
        <f>IFERROR(   Table1[[#This Row],[البلوكات /م3]]+Table1[[#This Row],[البواقى
 المنصرفه
/م3]]-Table1[[#This Row],[البواقى
/م3]],0)</f>
        <v>24.32</v>
      </c>
      <c r="Y1495" s="21">
        <f t="shared" si="208"/>
        <v>29.28</v>
      </c>
      <c r="Z1495" s="3">
        <v>4</v>
      </c>
      <c r="AA1495" s="12">
        <v>0</v>
      </c>
      <c r="AB1495" s="3">
        <v>30</v>
      </c>
      <c r="AC1495" s="20">
        <v>4.96</v>
      </c>
      <c r="AD1495" s="20">
        <f t="shared" si="203"/>
        <v>0.32000000000000028</v>
      </c>
      <c r="AE1495" s="29">
        <f t="shared" si="204"/>
        <v>1.0928961748633888E-2</v>
      </c>
      <c r="AG1495" s="5">
        <f>IFERROR((Table1[[#This Row],[عدد
البلوكات]]*0.12),"")</f>
        <v>0.48</v>
      </c>
      <c r="AH149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24</v>
      </c>
      <c r="AJ1495" s="59">
        <f>IFERROR(Table1[[#This Row],[Plan Hour]]/Table1[[#This Row],[ساعات
العمل
الفعلية]],0)</f>
        <v>0</v>
      </c>
      <c r="AK1495" s="1">
        <f>IFERROR((Table1[[#This Row],[الكمية 
الفعلية
/م3]]-Table1[[#This Row],[الكمية 
المنتجة
/م3
 ]]),"")</f>
        <v>1.1999999999999993</v>
      </c>
      <c r="AU1495" s="18"/>
      <c r="AV1495" s="18"/>
      <c r="AW1495" s="1"/>
      <c r="AX1495" s="1"/>
      <c r="AY1495" s="1"/>
      <c r="AZ1495" s="1"/>
      <c r="BA1495" s="1"/>
      <c r="BB1495" s="1" t="e">
        <f t="shared" si="209"/>
        <v>#DIV/0!</v>
      </c>
      <c r="BC1495" s="1"/>
      <c r="BD1495" s="1" t="e">
        <f t="shared" si="210"/>
        <v>#DIV/0!</v>
      </c>
      <c r="BE1495" s="1"/>
      <c r="BF1495" s="1"/>
      <c r="BG1495" s="11" t="e">
        <f t="shared" si="205"/>
        <v>#DIV/0!</v>
      </c>
      <c r="CB1495"/>
      <c r="CC1495"/>
      <c r="CD1495"/>
      <c r="CE1495" s="83"/>
      <c r="CF1495"/>
      <c r="CG1495"/>
      <c r="CH1495"/>
      <c r="CI1495"/>
      <c r="CJ1495"/>
      <c r="CK1495"/>
      <c r="CL1495"/>
      <c r="CM1495"/>
      <c r="CN1495"/>
      <c r="CO1495"/>
      <c r="CP1495"/>
    </row>
    <row r="1496" spans="1:94" ht="22.5" customHeight="1">
      <c r="A1496" s="22">
        <v>44291</v>
      </c>
      <c r="B1496" s="3" t="str">
        <f>TEXT(Table1[[#This Row],[Date]],"dddd")</f>
        <v>الإثنين</v>
      </c>
      <c r="C1496" s="3">
        <f>WEEKNUM(Table1[[#This Row],[Date]],16)</f>
        <v>15</v>
      </c>
      <c r="D1496" s="3" t="str">
        <f>TEXT(Table1[[#This Row],[Date]],"mmmm")</f>
        <v>أبريل</v>
      </c>
      <c r="E1496" s="3" t="str">
        <f>TEXT(Table1[[#This Row],[Date]],"yyyy")</f>
        <v>2021</v>
      </c>
      <c r="F1496" s="3" t="s">
        <v>8</v>
      </c>
      <c r="G1496" s="3">
        <v>1483</v>
      </c>
      <c r="H1496" s="5" t="s">
        <v>313</v>
      </c>
      <c r="I1496" s="3" t="s">
        <v>255</v>
      </c>
      <c r="J1496" s="3">
        <f>IFERROR(VLOOKUP(Table1[[#This Row],[FoamType]],$CB$1:$CC$25,2,FALSE),0)</f>
        <v>3.6</v>
      </c>
      <c r="K1496" s="3">
        <v>60</v>
      </c>
      <c r="L1496" s="3">
        <v>20</v>
      </c>
      <c r="M1496" s="3">
        <v>30</v>
      </c>
      <c r="Q1496" s="15">
        <v>25</v>
      </c>
      <c r="R1496" s="3">
        <v>1740</v>
      </c>
      <c r="S1496" s="3">
        <v>30</v>
      </c>
      <c r="T1496" s="3">
        <f t="shared" si="206"/>
        <v>62.64</v>
      </c>
      <c r="U1496" s="4">
        <f t="shared" si="207"/>
        <v>62.64</v>
      </c>
      <c r="W1496" s="3">
        <v>25</v>
      </c>
      <c r="X1496" s="4">
        <f>IFERROR(   Table1[[#This Row],[البلوكات /م3]]+Table1[[#This Row],[البواقى
 المنصرفه
/م3]]-Table1[[#This Row],[البواقى
/م3]],0)</f>
        <v>64.3</v>
      </c>
      <c r="Y1496" s="21">
        <f t="shared" si="208"/>
        <v>65.88</v>
      </c>
      <c r="Z1496" s="3">
        <v>9</v>
      </c>
      <c r="AA1496" s="12">
        <v>0.57999999999999996</v>
      </c>
      <c r="AB1496" s="3">
        <v>25</v>
      </c>
      <c r="AC1496" s="20">
        <v>2.16</v>
      </c>
      <c r="AD1496" s="20">
        <f t="shared" si="203"/>
        <v>1.6599999999999966</v>
      </c>
      <c r="AE1496" s="29">
        <f t="shared" si="204"/>
        <v>2.4977430033102568E-2</v>
      </c>
      <c r="AG1496" s="5">
        <f>IFERROR((Table1[[#This Row],[عدد
البلوكات]]*0.12),"")</f>
        <v>1.08</v>
      </c>
      <c r="AH149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17.399999999999999</v>
      </c>
      <c r="AJ1496" s="59">
        <f>IFERROR(Table1[[#This Row],[Plan Hour]]/Table1[[#This Row],[ساعات
العمل
الفعلية]],0)</f>
        <v>0</v>
      </c>
      <c r="AK1496" s="1">
        <f>IFERROR((Table1[[#This Row],[الكمية 
الفعلية
/م3]]-Table1[[#This Row],[الكمية 
المنتجة
/م3
 ]]),"")</f>
        <v>0</v>
      </c>
      <c r="AU1496" s="18"/>
      <c r="AV1496" s="18"/>
      <c r="AW1496" s="1"/>
      <c r="AX1496" s="1"/>
      <c r="AY1496" s="1"/>
      <c r="AZ1496" s="1"/>
      <c r="BA1496" s="1"/>
      <c r="BB1496" s="1" t="e">
        <f t="shared" si="209"/>
        <v>#DIV/0!</v>
      </c>
      <c r="BC1496" s="1"/>
      <c r="BD1496" s="1" t="e">
        <f t="shared" si="210"/>
        <v>#DIV/0!</v>
      </c>
      <c r="BE1496" s="1"/>
      <c r="BF1496" s="1"/>
      <c r="BG1496" s="11" t="e">
        <f t="shared" si="205"/>
        <v>#DIV/0!</v>
      </c>
      <c r="CB1496"/>
      <c r="CC1496"/>
      <c r="CD1496"/>
      <c r="CE1496" s="83"/>
      <c r="CF1496"/>
      <c r="CG1496"/>
      <c r="CH1496"/>
      <c r="CI1496"/>
      <c r="CJ1496"/>
      <c r="CK1496"/>
      <c r="CL1496"/>
      <c r="CM1496"/>
      <c r="CN1496"/>
      <c r="CO1496"/>
      <c r="CP1496"/>
    </row>
    <row r="1497" spans="1:94" ht="22.5" customHeight="1">
      <c r="A1497" s="22">
        <v>44291</v>
      </c>
      <c r="B1497" s="3" t="str">
        <f>TEXT(Table1[[#This Row],[Date]],"dddd")</f>
        <v>الإثنين</v>
      </c>
      <c r="C1497" s="3">
        <f>WEEKNUM(Table1[[#This Row],[Date]],16)</f>
        <v>15</v>
      </c>
      <c r="D1497" s="3" t="str">
        <f>TEXT(Table1[[#This Row],[Date]],"mmmm")</f>
        <v>أبريل</v>
      </c>
      <c r="E1497" s="3" t="str">
        <f>TEXT(Table1[[#This Row],[Date]],"yyyy")</f>
        <v>2021</v>
      </c>
      <c r="F1497" s="3" t="s">
        <v>8</v>
      </c>
      <c r="G1497" s="3">
        <v>1566</v>
      </c>
      <c r="H1497" s="5" t="s">
        <v>314</v>
      </c>
      <c r="I1497" s="3" t="s">
        <v>255</v>
      </c>
      <c r="J1497" s="3">
        <f>IFERROR(VLOOKUP(Table1[[#This Row],[FoamType]],$CB$1:$CC$25,2,FALSE),0)</f>
        <v>3.6</v>
      </c>
      <c r="K1497" s="3">
        <v>40</v>
      </c>
      <c r="L1497" s="3">
        <v>20</v>
      </c>
      <c r="M1497" s="3">
        <v>35</v>
      </c>
      <c r="Q1497" s="15">
        <v>35</v>
      </c>
      <c r="R1497" s="3">
        <v>258</v>
      </c>
      <c r="S1497" s="3">
        <v>35</v>
      </c>
      <c r="T1497" s="3">
        <f t="shared" si="206"/>
        <v>7.2240000000000002</v>
      </c>
      <c r="U1497" s="4">
        <f t="shared" si="207"/>
        <v>7.2240000000000002</v>
      </c>
      <c r="W1497" s="3">
        <v>22</v>
      </c>
      <c r="X1497" s="4">
        <f>IFERROR(   Table1[[#This Row],[البلوكات /م3]]+Table1[[#This Row],[البواقى
 المنصرفه
/م3]]-Table1[[#This Row],[البواقى
/م3]],0)</f>
        <v>6.06</v>
      </c>
      <c r="Y1497" s="21">
        <f t="shared" si="208"/>
        <v>7.32</v>
      </c>
      <c r="Z1497" s="3">
        <v>1</v>
      </c>
      <c r="AA1497" s="12">
        <v>4.2</v>
      </c>
      <c r="AB1497" s="3">
        <v>30</v>
      </c>
      <c r="AC1497" s="20">
        <v>5.46</v>
      </c>
      <c r="AD1497" s="20">
        <f t="shared" si="203"/>
        <v>-1.1640000000000015</v>
      </c>
      <c r="AE1497" s="29">
        <f t="shared" si="204"/>
        <v>-0.10104166666666679</v>
      </c>
      <c r="AG1497" s="5">
        <f>IFERROR((Table1[[#This Row],[عدد
البلوكات]]*0.12),"")</f>
        <v>0.12</v>
      </c>
      <c r="AH149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2.0066666666666668</v>
      </c>
      <c r="AJ1497" s="59">
        <f>IFERROR(Table1[[#This Row],[Plan Hour]]/Table1[[#This Row],[ساعات
العمل
الفعلية]],0)</f>
        <v>0</v>
      </c>
      <c r="AK1497" s="1">
        <f>IFERROR((Table1[[#This Row],[الكمية 
الفعلية
/م3]]-Table1[[#This Row],[الكمية 
المنتجة
/م3
 ]]),"")</f>
        <v>0</v>
      </c>
      <c r="AU1497" s="18"/>
      <c r="AV1497" s="18"/>
      <c r="AW1497" s="1"/>
      <c r="AX1497" s="1"/>
      <c r="AY1497" s="1"/>
      <c r="AZ1497" s="1"/>
      <c r="BA1497" s="1"/>
      <c r="BB1497" s="1" t="e">
        <f t="shared" si="209"/>
        <v>#DIV/0!</v>
      </c>
      <c r="BC1497" s="1"/>
      <c r="BD1497" s="1" t="e">
        <f t="shared" si="210"/>
        <v>#DIV/0!</v>
      </c>
      <c r="BE1497" s="1"/>
      <c r="BF1497" s="1"/>
      <c r="BG1497" s="11" t="e">
        <f t="shared" si="205"/>
        <v>#DIV/0!</v>
      </c>
      <c r="CB1497"/>
      <c r="CC1497"/>
      <c r="CD1497"/>
      <c r="CE1497" s="83"/>
      <c r="CF1497"/>
      <c r="CG1497"/>
      <c r="CH1497"/>
      <c r="CI1497"/>
      <c r="CJ1497"/>
      <c r="CK1497"/>
      <c r="CL1497"/>
      <c r="CM1497"/>
      <c r="CN1497"/>
      <c r="CO1497"/>
      <c r="CP1497"/>
    </row>
    <row r="1498" spans="1:94" ht="22.5" customHeight="1">
      <c r="A1498" s="22">
        <v>44291</v>
      </c>
      <c r="B1498" s="3" t="str">
        <f>TEXT(Table1[[#This Row],[Date]],"dddd")</f>
        <v>الإثنين</v>
      </c>
      <c r="C1498" s="3">
        <f>WEEKNUM(Table1[[#This Row],[Date]],16)</f>
        <v>15</v>
      </c>
      <c r="D1498" s="3" t="str">
        <f>TEXT(Table1[[#This Row],[Date]],"mmmm")</f>
        <v>أبريل</v>
      </c>
      <c r="E1498" s="3" t="str">
        <f>TEXT(Table1[[#This Row],[Date]],"yyyy")</f>
        <v>2021</v>
      </c>
      <c r="F1498" s="3" t="s">
        <v>8</v>
      </c>
      <c r="G1498" s="3">
        <v>1432</v>
      </c>
      <c r="H1498" s="5" t="s">
        <v>61</v>
      </c>
      <c r="I1498" s="3" t="s">
        <v>201</v>
      </c>
      <c r="J1498" s="3">
        <f>IFERROR(VLOOKUP(Table1[[#This Row],[FoamType]],$CB$1:$CC$25,2,FALSE),0)</f>
        <v>1.25</v>
      </c>
      <c r="K1498" s="3">
        <v>240</v>
      </c>
      <c r="L1498" s="3">
        <v>110</v>
      </c>
      <c r="M1498" s="3">
        <v>29</v>
      </c>
      <c r="Q1498" s="15">
        <v>30</v>
      </c>
      <c r="R1498" s="3">
        <v>16</v>
      </c>
      <c r="S1498" s="3">
        <v>29</v>
      </c>
      <c r="T1498" s="3">
        <f t="shared" si="206"/>
        <v>12.249599999999999</v>
      </c>
      <c r="U1498" s="4">
        <f t="shared" si="207"/>
        <v>12.249599999999999</v>
      </c>
      <c r="W1498" s="3"/>
      <c r="X1498" s="4">
        <f>IFERROR(   Table1[[#This Row],[البلوكات /م3]]+Table1[[#This Row],[البواقى
 المنصرفه
/م3]]-Table1[[#This Row],[البواقى
/م3]],0)</f>
        <v>12.249599999999999</v>
      </c>
      <c r="Y1498" s="21">
        <f t="shared" si="208"/>
        <v>0</v>
      </c>
      <c r="AA1498" s="12">
        <v>12.249599999999999</v>
      </c>
      <c r="AB1498" s="3">
        <v>30</v>
      </c>
      <c r="AC1498" s="20">
        <v>0</v>
      </c>
      <c r="AD1498" s="20">
        <f t="shared" ref="AD1498:AD1561" si="211">(Y1498+AA1498)-(U1498+AC1498)</f>
        <v>0</v>
      </c>
      <c r="AE1498" s="29">
        <f t="shared" ref="AE1498:AE1561" si="212">AD1498/(Y1498+AA1498)</f>
        <v>0</v>
      </c>
      <c r="AG1498" s="5">
        <f>IFERROR((Table1[[#This Row],[عدد
البلوكات]]*0.12),"")</f>
        <v>0</v>
      </c>
      <c r="AH149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12.8</v>
      </c>
      <c r="AJ1498" s="59">
        <f>IFERROR(Table1[[#This Row],[Plan Hour]]/Table1[[#This Row],[ساعات
العمل
الفعلية]],0)</f>
        <v>0</v>
      </c>
      <c r="AK1498" s="1">
        <f>IFERROR((Table1[[#This Row],[الكمية 
الفعلية
/م3]]-Table1[[#This Row],[الكمية 
المنتجة
/م3
 ]]),"")</f>
        <v>0</v>
      </c>
      <c r="AU1498" s="18"/>
      <c r="AV1498" s="18"/>
      <c r="AW1498" s="1"/>
      <c r="AX1498" s="1"/>
      <c r="AY1498" s="1"/>
      <c r="AZ1498" s="1"/>
      <c r="BA1498" s="1"/>
      <c r="BB1498" s="1" t="e">
        <f t="shared" si="209"/>
        <v>#DIV/0!</v>
      </c>
      <c r="BC1498" s="1"/>
      <c r="BD1498" s="1" t="e">
        <f t="shared" si="210"/>
        <v>#DIV/0!</v>
      </c>
      <c r="BE1498" s="1"/>
      <c r="BF1498" s="1"/>
      <c r="BG1498" s="11" t="e">
        <f t="shared" si="205"/>
        <v>#DIV/0!</v>
      </c>
      <c r="CB1498"/>
      <c r="CC1498"/>
      <c r="CD1498"/>
      <c r="CE1498" s="83"/>
      <c r="CF1498"/>
      <c r="CG1498"/>
      <c r="CH1498"/>
      <c r="CI1498"/>
      <c r="CJ1498"/>
      <c r="CK1498"/>
      <c r="CL1498"/>
      <c r="CM1498"/>
      <c r="CN1498"/>
      <c r="CO1498"/>
      <c r="CP1498"/>
    </row>
    <row r="1499" spans="1:94" ht="22.5" customHeight="1">
      <c r="A1499" s="22">
        <v>44291</v>
      </c>
      <c r="B1499" s="3" t="str">
        <f>TEXT(Table1[[#This Row],[Date]],"dddd")</f>
        <v>الإثنين</v>
      </c>
      <c r="C1499" s="3">
        <f>WEEKNUM(Table1[[#This Row],[Date]],16)</f>
        <v>15</v>
      </c>
      <c r="D1499" s="3" t="str">
        <f>TEXT(Table1[[#This Row],[Date]],"mmmm")</f>
        <v>أبريل</v>
      </c>
      <c r="E1499" s="3" t="str">
        <f>TEXT(Table1[[#This Row],[Date]],"yyyy")</f>
        <v>2021</v>
      </c>
      <c r="F1499" s="3" t="s">
        <v>8</v>
      </c>
      <c r="G1499" s="3">
        <v>1432</v>
      </c>
      <c r="H1499" s="5" t="s">
        <v>61</v>
      </c>
      <c r="I1499" s="3" t="s">
        <v>201</v>
      </c>
      <c r="J1499" s="3">
        <f>IFERROR(VLOOKUP(Table1[[#This Row],[FoamType]],$CB$1:$CC$25,2,FALSE),0)</f>
        <v>1.25</v>
      </c>
      <c r="K1499" s="3">
        <v>234</v>
      </c>
      <c r="L1499" s="3">
        <v>110</v>
      </c>
      <c r="M1499" s="3">
        <v>29</v>
      </c>
      <c r="Q1499" s="15">
        <v>30</v>
      </c>
      <c r="R1499" s="3">
        <v>17</v>
      </c>
      <c r="S1499" s="3">
        <v>29</v>
      </c>
      <c r="T1499" s="3">
        <f t="shared" si="206"/>
        <v>12.689819999999999</v>
      </c>
      <c r="U1499" s="4">
        <f t="shared" si="207"/>
        <v>12.689819999999999</v>
      </c>
      <c r="W1499" s="3"/>
      <c r="X1499" s="4">
        <f>IFERROR(   Table1[[#This Row],[البلوكات /م3]]+Table1[[#This Row],[البواقى
 المنصرفه
/م3]]-Table1[[#This Row],[البواقى
/م3]],0)</f>
        <v>12.689819999999999</v>
      </c>
      <c r="Y1499" s="21">
        <f t="shared" si="208"/>
        <v>0</v>
      </c>
      <c r="AA1499" s="12">
        <v>12.689819999999999</v>
      </c>
      <c r="AB1499" s="3">
        <v>30</v>
      </c>
      <c r="AC1499" s="20">
        <v>0</v>
      </c>
      <c r="AD1499" s="20">
        <f t="shared" si="211"/>
        <v>0</v>
      </c>
      <c r="AE1499" s="29">
        <f t="shared" si="212"/>
        <v>0</v>
      </c>
      <c r="AG1499" s="5">
        <f>IFERROR((Table1[[#This Row],[عدد
البلوكات]]*0.12),"")</f>
        <v>0</v>
      </c>
      <c r="AH149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13.6</v>
      </c>
      <c r="AJ1499" s="59">
        <f>IFERROR(Table1[[#This Row],[Plan Hour]]/Table1[[#This Row],[ساعات
العمل
الفعلية]],0)</f>
        <v>0</v>
      </c>
      <c r="AK1499" s="1">
        <f>IFERROR((Table1[[#This Row],[الكمية 
الفعلية
/م3]]-Table1[[#This Row],[الكمية 
المنتجة
/م3
 ]]),"")</f>
        <v>0</v>
      </c>
      <c r="AU1499" s="18"/>
      <c r="AV1499" s="18"/>
      <c r="AW1499" s="1"/>
      <c r="AX1499" s="1"/>
      <c r="AY1499" s="1"/>
      <c r="AZ1499" s="1"/>
      <c r="BA1499" s="1"/>
      <c r="BB1499" s="1" t="e">
        <f t="shared" si="209"/>
        <v>#DIV/0!</v>
      </c>
      <c r="BC1499" s="1"/>
      <c r="BD1499" s="1" t="e">
        <f t="shared" si="210"/>
        <v>#DIV/0!</v>
      </c>
      <c r="BE1499" s="1"/>
      <c r="BF1499" s="1"/>
      <c r="BG1499" s="11" t="e">
        <f t="shared" si="205"/>
        <v>#DIV/0!</v>
      </c>
      <c r="CB1499"/>
      <c r="CC1499"/>
      <c r="CD1499"/>
      <c r="CE1499" s="83"/>
      <c r="CF1499"/>
      <c r="CG1499"/>
      <c r="CH1499"/>
      <c r="CI1499"/>
      <c r="CJ1499"/>
      <c r="CK1499"/>
      <c r="CL1499"/>
      <c r="CM1499"/>
      <c r="CN1499"/>
      <c r="CO1499"/>
      <c r="CP1499"/>
    </row>
    <row r="1500" spans="1:94" ht="22.5" customHeight="1">
      <c r="A1500" s="22">
        <v>44291</v>
      </c>
      <c r="B1500" s="3" t="str">
        <f>TEXT(Table1[[#This Row],[Date]],"dddd")</f>
        <v>الإثنين</v>
      </c>
      <c r="C1500" s="3">
        <f>WEEKNUM(Table1[[#This Row],[Date]],16)</f>
        <v>15</v>
      </c>
      <c r="D1500" s="3" t="str">
        <f>TEXT(Table1[[#This Row],[Date]],"mmmm")</f>
        <v>أبريل</v>
      </c>
      <c r="E1500" s="3" t="str">
        <f>TEXT(Table1[[#This Row],[Date]],"yyyy")</f>
        <v>2021</v>
      </c>
      <c r="F1500" s="3" t="s">
        <v>8</v>
      </c>
      <c r="G1500" s="3">
        <v>1432</v>
      </c>
      <c r="H1500" s="5" t="s">
        <v>61</v>
      </c>
      <c r="I1500" s="3" t="s">
        <v>201</v>
      </c>
      <c r="J1500" s="3">
        <f>IFERROR(VLOOKUP(Table1[[#This Row],[FoamType]],$CB$1:$CC$25,2,FALSE),0)</f>
        <v>1.25</v>
      </c>
      <c r="K1500" s="3">
        <v>182.5</v>
      </c>
      <c r="L1500" s="3">
        <v>110</v>
      </c>
      <c r="M1500" s="3">
        <v>29</v>
      </c>
      <c r="Q1500" s="15">
        <v>30</v>
      </c>
      <c r="R1500" s="3">
        <v>9</v>
      </c>
      <c r="S1500" s="3">
        <v>29</v>
      </c>
      <c r="T1500" s="3">
        <f t="shared" si="206"/>
        <v>5.2395750000000003</v>
      </c>
      <c r="U1500" s="4">
        <f t="shared" si="207"/>
        <v>5.2395750000000003</v>
      </c>
      <c r="W1500" s="3"/>
      <c r="X1500" s="4">
        <f>IFERROR(   Table1[[#This Row],[البلوكات /م3]]+Table1[[#This Row],[البواقى
 المنصرفه
/م3]]-Table1[[#This Row],[البواقى
/م3]],0)</f>
        <v>5.2395750000000003</v>
      </c>
      <c r="Y1500" s="21">
        <f t="shared" si="208"/>
        <v>0</v>
      </c>
      <c r="AA1500" s="12">
        <v>5.2395750000000003</v>
      </c>
      <c r="AB1500" s="3">
        <v>30</v>
      </c>
      <c r="AC1500" s="20">
        <v>0</v>
      </c>
      <c r="AD1500" s="20">
        <f t="shared" si="211"/>
        <v>0</v>
      </c>
      <c r="AE1500" s="29">
        <f t="shared" si="212"/>
        <v>0</v>
      </c>
      <c r="AG1500" s="5">
        <f>IFERROR((Table1[[#This Row],[عدد
البلوكات]]*0.12),"")</f>
        <v>0</v>
      </c>
      <c r="AH150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7.2</v>
      </c>
      <c r="AJ1500" s="59">
        <f>IFERROR(Table1[[#This Row],[Plan Hour]]/Table1[[#This Row],[ساعات
العمل
الفعلية]],0)</f>
        <v>0</v>
      </c>
      <c r="AK1500" s="1">
        <f>IFERROR((Table1[[#This Row],[الكمية 
الفعلية
/م3]]-Table1[[#This Row],[الكمية 
المنتجة
/م3
 ]]),"")</f>
        <v>0</v>
      </c>
      <c r="AU1500" s="18"/>
      <c r="AV1500" s="18"/>
      <c r="AW1500" s="1"/>
      <c r="AX1500" s="1"/>
      <c r="AY1500" s="1"/>
      <c r="AZ1500" s="1"/>
      <c r="BA1500" s="1"/>
      <c r="BB1500" s="1" t="e">
        <f t="shared" si="209"/>
        <v>#DIV/0!</v>
      </c>
      <c r="BC1500" s="1"/>
      <c r="BD1500" s="1" t="e">
        <f t="shared" si="210"/>
        <v>#DIV/0!</v>
      </c>
      <c r="BE1500" s="1"/>
      <c r="BF1500" s="1"/>
      <c r="BG1500" s="11" t="e">
        <f t="shared" ref="BG1500:BG1563" si="213">(BD1500*BE1500)/7.32</f>
        <v>#DIV/0!</v>
      </c>
      <c r="CB1500"/>
      <c r="CC1500"/>
      <c r="CD1500"/>
      <c r="CE1500" s="83"/>
      <c r="CF1500"/>
      <c r="CG1500"/>
      <c r="CH1500"/>
      <c r="CI1500"/>
      <c r="CJ1500"/>
      <c r="CK1500"/>
      <c r="CL1500"/>
      <c r="CM1500"/>
      <c r="CN1500"/>
      <c r="CO1500"/>
      <c r="CP1500"/>
    </row>
    <row r="1501" spans="1:94" ht="22.5" customHeight="1">
      <c r="A1501" s="22">
        <v>44291</v>
      </c>
      <c r="B1501" s="9" t="str">
        <f>TEXT(Table1[[#This Row],[Date]],"dddd")</f>
        <v>الإثنين</v>
      </c>
      <c r="C1501" s="9">
        <f>WEEKNUM(Table1[[#This Row],[Date]],16)</f>
        <v>15</v>
      </c>
      <c r="D1501" s="9" t="str">
        <f>TEXT(Table1[[#This Row],[Date]],"mmmm")</f>
        <v>أبريل</v>
      </c>
      <c r="E1501" s="9" t="str">
        <f>TEXT(Table1[[#This Row],[Date]],"yyyy")</f>
        <v>2021</v>
      </c>
      <c r="F1501" s="9" t="s">
        <v>9</v>
      </c>
      <c r="G1501" s="9">
        <v>1602</v>
      </c>
      <c r="H1501" s="9" t="s">
        <v>309</v>
      </c>
      <c r="I1501" s="9" t="s">
        <v>255</v>
      </c>
      <c r="J1501" s="9">
        <f>IFERROR(VLOOKUP(Table1[[#This Row],[FoamType]],$CB$1:$CC$25,2,FALSE),0)</f>
        <v>3.6</v>
      </c>
      <c r="K1501" s="9">
        <v>200</v>
      </c>
      <c r="L1501" s="9">
        <v>100</v>
      </c>
      <c r="M1501" s="9">
        <v>120</v>
      </c>
      <c r="N1501" s="9"/>
      <c r="O1501" s="9"/>
      <c r="P1501" s="9"/>
      <c r="Q1501" s="9">
        <v>20</v>
      </c>
      <c r="R1501" s="9">
        <v>5</v>
      </c>
      <c r="S1501" s="9">
        <v>120</v>
      </c>
      <c r="T1501" s="9">
        <f t="shared" si="206"/>
        <v>12</v>
      </c>
      <c r="U1501" s="9">
        <f t="shared" si="207"/>
        <v>12</v>
      </c>
      <c r="V1501" s="9"/>
      <c r="W1501" s="3">
        <v>20</v>
      </c>
      <c r="X1501" s="9">
        <f>IFERROR(   Table1[[#This Row],[البلوكات /م3]]+Table1[[#This Row],[البواقى
 المنصرفه
/م3]]-Table1[[#This Row],[البواقى
/م3]],0)</f>
        <v>12.24</v>
      </c>
      <c r="Y1501" s="9">
        <f t="shared" si="208"/>
        <v>14.64</v>
      </c>
      <c r="Z1501" s="9">
        <v>2</v>
      </c>
      <c r="AA1501" s="9">
        <v>0</v>
      </c>
      <c r="AB1501" s="3">
        <v>20</v>
      </c>
      <c r="AC1501" s="9">
        <v>2.4</v>
      </c>
      <c r="AD1501" s="9">
        <f t="shared" si="211"/>
        <v>0.24000000000000021</v>
      </c>
      <c r="AE1501" s="9">
        <f t="shared" si="212"/>
        <v>1.6393442622950834E-2</v>
      </c>
      <c r="AF1501" s="9"/>
      <c r="AG1501" s="9">
        <f>IFERROR((Table1[[#This Row],[عدد
البلوكات]]*0.12),"")</f>
        <v>0.24</v>
      </c>
      <c r="AH1501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3.333333333333333</v>
      </c>
      <c r="AI1501" s="9">
        <v>118</v>
      </c>
      <c r="AJ1501" s="9">
        <f>IFERROR(Table1[[#This Row],[Plan Hour]]/Table1[[#This Row],[ساعات
العمل
الفعلية]],0)</f>
        <v>2.8248587570621465E-2</v>
      </c>
      <c r="AK1501" s="9">
        <f>IFERROR((Table1[[#This Row],[الكمية 
الفعلية
/م3]]-Table1[[#This Row],[الكمية 
المنتجة
/م3
 ]]),"")</f>
        <v>0</v>
      </c>
      <c r="AL1501" s="9"/>
      <c r="AM1501" s="9"/>
      <c r="AN1501" s="9">
        <v>3.05</v>
      </c>
      <c r="AO1501" s="9"/>
      <c r="AP1501" s="9">
        <v>3.05</v>
      </c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 t="e">
        <f t="shared" si="209"/>
        <v>#DIV/0!</v>
      </c>
      <c r="BC1501" s="9"/>
      <c r="BD1501" s="9" t="e">
        <f t="shared" si="210"/>
        <v>#DIV/0!</v>
      </c>
      <c r="BE1501" s="9"/>
      <c r="BF1501" s="9"/>
      <c r="BG1501" s="9" t="e">
        <f t="shared" si="213"/>
        <v>#DIV/0!</v>
      </c>
      <c r="CB1501"/>
      <c r="CC1501"/>
      <c r="CD1501"/>
      <c r="CE1501" s="83"/>
      <c r="CF1501"/>
      <c r="CG1501"/>
      <c r="CH1501"/>
      <c r="CI1501"/>
      <c r="CJ1501"/>
      <c r="CK1501"/>
      <c r="CL1501"/>
      <c r="CM1501"/>
      <c r="CN1501"/>
      <c r="CO1501"/>
      <c r="CP1501"/>
    </row>
    <row r="1502" spans="1:94" ht="22.5" customHeight="1">
      <c r="A1502" s="22">
        <v>44291</v>
      </c>
      <c r="B1502" s="3" t="str">
        <f>TEXT(Table1[[#This Row],[Date]],"dddd")</f>
        <v>الإثنين</v>
      </c>
      <c r="C1502" s="3">
        <f>WEEKNUM(Table1[[#This Row],[Date]],16)</f>
        <v>15</v>
      </c>
      <c r="D1502" s="3" t="str">
        <f>TEXT(Table1[[#This Row],[Date]],"mmmm")</f>
        <v>أبريل</v>
      </c>
      <c r="E1502" s="3" t="str">
        <f>TEXT(Table1[[#This Row],[Date]],"yyyy")</f>
        <v>2021</v>
      </c>
      <c r="F1502" s="3" t="s">
        <v>9</v>
      </c>
      <c r="G1502" s="3">
        <v>1596</v>
      </c>
      <c r="H1502" s="5" t="s">
        <v>319</v>
      </c>
      <c r="I1502" s="3" t="s">
        <v>91</v>
      </c>
      <c r="J1502" s="3">
        <f>IFERROR(VLOOKUP(Table1[[#This Row],[FoamType]],$CB$1:$CC$25,2,FALSE),0)</f>
        <v>1</v>
      </c>
      <c r="K1502" s="3">
        <v>100</v>
      </c>
      <c r="L1502" s="3">
        <v>5</v>
      </c>
      <c r="M1502" s="3">
        <v>1</v>
      </c>
      <c r="Q1502" s="15">
        <v>35</v>
      </c>
      <c r="R1502" s="3">
        <v>10000</v>
      </c>
      <c r="S1502" s="3">
        <v>1.1000000000000001</v>
      </c>
      <c r="T1502" s="3">
        <f t="shared" si="206"/>
        <v>5.5</v>
      </c>
      <c r="U1502" s="4">
        <f t="shared" si="207"/>
        <v>5</v>
      </c>
      <c r="W1502" s="3"/>
      <c r="X1502" s="4">
        <f>IFERROR(   Table1[[#This Row],[البلوكات /م3]]+Table1[[#This Row],[البواقى
 المنصرفه
/م3]]-Table1[[#This Row],[البواقى
/م3]],0)</f>
        <v>8.07</v>
      </c>
      <c r="Y1502" s="21">
        <f t="shared" si="208"/>
        <v>0</v>
      </c>
      <c r="AA1502" s="12">
        <v>8.07</v>
      </c>
      <c r="AB1502" s="3">
        <v>30</v>
      </c>
      <c r="AD1502" s="20">
        <f t="shared" si="211"/>
        <v>3.0700000000000003</v>
      </c>
      <c r="AE1502" s="29">
        <f t="shared" si="212"/>
        <v>0.38042131350681541</v>
      </c>
      <c r="AG1502" s="5">
        <f>IFERROR((Table1[[#This Row],[عدد
البلوكات]]*0.12),"")</f>
        <v>0</v>
      </c>
      <c r="AH150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502" s="59">
        <f>IFERROR(Table1[[#This Row],[Plan Hour]]/Table1[[#This Row],[ساعات
العمل
الفعلية]],0)</f>
        <v>0</v>
      </c>
      <c r="AK1502" s="1">
        <f>IFERROR((Table1[[#This Row],[الكمية 
الفعلية
/م3]]-Table1[[#This Row],[الكمية 
المنتجة
/م3
 ]]),"")</f>
        <v>0.5</v>
      </c>
      <c r="AU1502" s="18"/>
      <c r="AV1502" s="18"/>
      <c r="AW1502" s="1"/>
      <c r="AX1502" s="1"/>
      <c r="AY1502" s="1"/>
      <c r="AZ1502" s="1"/>
      <c r="BA1502" s="1"/>
      <c r="BB1502" s="1" t="e">
        <f t="shared" si="209"/>
        <v>#DIV/0!</v>
      </c>
      <c r="BC1502" s="1"/>
      <c r="BD1502" s="1" t="e">
        <f t="shared" si="210"/>
        <v>#DIV/0!</v>
      </c>
      <c r="BE1502" s="1"/>
      <c r="BF1502" s="1"/>
      <c r="BG1502" s="11" t="e">
        <f t="shared" si="213"/>
        <v>#DIV/0!</v>
      </c>
      <c r="CB1502"/>
      <c r="CC1502"/>
      <c r="CD1502"/>
      <c r="CE1502" s="83"/>
      <c r="CF1502"/>
      <c r="CG1502"/>
      <c r="CH1502"/>
      <c r="CI1502"/>
      <c r="CJ1502"/>
      <c r="CK1502"/>
      <c r="CL1502"/>
      <c r="CM1502"/>
      <c r="CN1502"/>
      <c r="CO1502"/>
      <c r="CP1502"/>
    </row>
    <row r="1503" spans="1:94" ht="22.5" customHeight="1">
      <c r="A1503" s="22">
        <v>44291</v>
      </c>
      <c r="B1503" s="3" t="str">
        <f>TEXT(Table1[[#This Row],[Date]],"dddd")</f>
        <v>الإثنين</v>
      </c>
      <c r="C1503" s="3">
        <f>WEEKNUM(Table1[[#This Row],[Date]],16)</f>
        <v>15</v>
      </c>
      <c r="D1503" s="3" t="str">
        <f>TEXT(Table1[[#This Row],[Date]],"mmmm")</f>
        <v>أبريل</v>
      </c>
      <c r="E1503" s="3" t="str">
        <f>TEXT(Table1[[#This Row],[Date]],"yyyy")</f>
        <v>2021</v>
      </c>
      <c r="F1503" s="3" t="s">
        <v>9</v>
      </c>
      <c r="G1503" s="3">
        <v>1543</v>
      </c>
      <c r="H1503" s="5" t="s">
        <v>32</v>
      </c>
      <c r="I1503" s="3" t="s">
        <v>96</v>
      </c>
      <c r="J1503" s="3">
        <f>IFERROR(VLOOKUP(Table1[[#This Row],[FoamType]],$CB$1:$CC$25,2,FALSE),0)</f>
        <v>200</v>
      </c>
      <c r="K1503" s="3">
        <v>37</v>
      </c>
      <c r="L1503" s="3">
        <v>21.5</v>
      </c>
      <c r="M1503" s="3">
        <v>7</v>
      </c>
      <c r="Q1503" s="15">
        <v>8</v>
      </c>
      <c r="R1503" s="3">
        <v>1880</v>
      </c>
      <c r="S1503" s="3">
        <v>7.2</v>
      </c>
      <c r="T1503" s="3">
        <f t="shared" si="206"/>
        <v>10.767887999999999</v>
      </c>
      <c r="U1503" s="4">
        <f t="shared" si="207"/>
        <v>10.468780000000001</v>
      </c>
      <c r="W1503" s="3" t="s">
        <v>39</v>
      </c>
      <c r="X1503" s="4">
        <f>IFERROR(   Table1[[#This Row],[البلوكات /م3]]+Table1[[#This Row],[البواقى
 المنصرفه
/م3]]-Table1[[#This Row],[البواقى
/م3]],0)</f>
        <v>12.650000000000002</v>
      </c>
      <c r="Y1503" s="21">
        <v>6.9</v>
      </c>
      <c r="Z1503" s="3">
        <v>1</v>
      </c>
      <c r="AA1503" s="12">
        <v>10.63</v>
      </c>
      <c r="AB1503" s="3" t="s">
        <v>39</v>
      </c>
      <c r="AC1503" s="20">
        <v>4.88</v>
      </c>
      <c r="AD1503" s="20">
        <f t="shared" si="211"/>
        <v>2.1812199999999997</v>
      </c>
      <c r="AE1503" s="29">
        <f t="shared" si="212"/>
        <v>0.12442783799201367</v>
      </c>
      <c r="AG1503" s="5">
        <f>IFERROR((Table1[[#This Row],[عدد
البلوكات]]*0.12),"")</f>
        <v>0.12</v>
      </c>
      <c r="AH150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9.4</v>
      </c>
      <c r="AJ1503" s="59">
        <f>IFERROR(Table1[[#This Row],[Plan Hour]]/Table1[[#This Row],[ساعات
العمل
الفعلية]],0)</f>
        <v>0</v>
      </c>
      <c r="AK1503" s="1">
        <f>IFERROR((Table1[[#This Row],[الكمية 
الفعلية
/م3]]-Table1[[#This Row],[الكمية 
المنتجة
/م3
 ]]),"")</f>
        <v>0.2991079999999986</v>
      </c>
      <c r="AU1503" s="18"/>
      <c r="AV1503" s="18"/>
      <c r="AW1503" s="1"/>
      <c r="AX1503" s="1"/>
      <c r="AY1503" s="1"/>
      <c r="AZ1503" s="1"/>
      <c r="BA1503" s="1"/>
      <c r="BB1503" s="1" t="e">
        <f t="shared" si="209"/>
        <v>#DIV/0!</v>
      </c>
      <c r="BC1503" s="1"/>
      <c r="BD1503" s="1" t="e">
        <f t="shared" si="210"/>
        <v>#DIV/0!</v>
      </c>
      <c r="BE1503" s="1"/>
      <c r="BF1503" s="1"/>
      <c r="BG1503" s="11" t="e">
        <f t="shared" si="213"/>
        <v>#DIV/0!</v>
      </c>
      <c r="CB1503"/>
      <c r="CC1503"/>
      <c r="CD1503"/>
      <c r="CE1503" s="83"/>
      <c r="CF1503"/>
      <c r="CG1503"/>
      <c r="CH1503"/>
      <c r="CI1503"/>
      <c r="CJ1503"/>
      <c r="CK1503"/>
      <c r="CL1503"/>
      <c r="CM1503"/>
      <c r="CN1503"/>
      <c r="CO1503"/>
      <c r="CP1503"/>
    </row>
    <row r="1504" spans="1:94" ht="22.5" customHeight="1">
      <c r="A1504" s="22">
        <v>44291</v>
      </c>
      <c r="B1504" s="3" t="str">
        <f>TEXT(Table1[[#This Row],[Date]],"dddd")</f>
        <v>الإثنين</v>
      </c>
      <c r="C1504" s="3">
        <f>WEEKNUM(Table1[[#This Row],[Date]],16)</f>
        <v>15</v>
      </c>
      <c r="D1504" s="3" t="str">
        <f>TEXT(Table1[[#This Row],[Date]],"mmmm")</f>
        <v>أبريل</v>
      </c>
      <c r="E1504" s="3" t="str">
        <f>TEXT(Table1[[#This Row],[Date]],"yyyy")</f>
        <v>2021</v>
      </c>
      <c r="F1504" s="3" t="s">
        <v>9</v>
      </c>
      <c r="G1504" s="3">
        <v>1588</v>
      </c>
      <c r="H1504" s="5" t="s">
        <v>318</v>
      </c>
      <c r="I1504" s="3" t="s">
        <v>96</v>
      </c>
      <c r="J1504" s="3">
        <f>IFERROR(VLOOKUP(Table1[[#This Row],[FoamType]],$CB$1:$CC$25,2,FALSE),0)</f>
        <v>200</v>
      </c>
      <c r="K1504" s="3">
        <v>190</v>
      </c>
      <c r="L1504" s="3">
        <v>45</v>
      </c>
      <c r="M1504" s="3">
        <v>34</v>
      </c>
      <c r="Q1504" s="15">
        <v>8</v>
      </c>
      <c r="R1504" s="3">
        <v>33</v>
      </c>
      <c r="S1504" s="3">
        <v>34</v>
      </c>
      <c r="T1504" s="3">
        <f t="shared" si="206"/>
        <v>9.5930999999999997</v>
      </c>
      <c r="U1504" s="4">
        <f t="shared" si="207"/>
        <v>9.5930999999999997</v>
      </c>
      <c r="W1504" s="3" t="s">
        <v>40</v>
      </c>
      <c r="X1504" s="4">
        <f>IFERROR(   Table1[[#This Row],[البلوكات /م3]]+Table1[[#This Row],[البواقى
 المنصرفه
/م3]]-Table1[[#This Row],[البواقى
/م3]],0)</f>
        <v>12.93</v>
      </c>
      <c r="Y1504" s="21">
        <f t="shared" si="208"/>
        <v>14.64</v>
      </c>
      <c r="Z1504" s="3">
        <v>2</v>
      </c>
      <c r="AA1504" s="12">
        <v>0</v>
      </c>
      <c r="AB1504" s="3" t="s">
        <v>40</v>
      </c>
      <c r="AC1504" s="20">
        <v>1.71</v>
      </c>
      <c r="AD1504" s="20">
        <f t="shared" si="211"/>
        <v>3.3369</v>
      </c>
      <c r="AE1504" s="29">
        <f t="shared" si="212"/>
        <v>0.22793032786885245</v>
      </c>
      <c r="AG1504" s="5">
        <f>IFERROR((Table1[[#This Row],[عدد
البلوكات]]*0.12),"")</f>
        <v>0.24</v>
      </c>
      <c r="AH150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0.16500000000000001</v>
      </c>
      <c r="AJ1504" s="59">
        <f>IFERROR(Table1[[#This Row],[Plan Hour]]/Table1[[#This Row],[ساعات
العمل
الفعلية]],0)</f>
        <v>0</v>
      </c>
      <c r="AK1504" s="1">
        <f>IFERROR((Table1[[#This Row],[الكمية 
الفعلية
/م3]]-Table1[[#This Row],[الكمية 
المنتجة
/م3
 ]]),"")</f>
        <v>0</v>
      </c>
      <c r="AU1504" s="18"/>
      <c r="AV1504" s="18"/>
      <c r="AW1504" s="1"/>
      <c r="AX1504" s="1"/>
      <c r="AY1504" s="1"/>
      <c r="AZ1504" s="1"/>
      <c r="BA1504" s="1"/>
      <c r="BB1504" s="1" t="e">
        <f t="shared" si="209"/>
        <v>#DIV/0!</v>
      </c>
      <c r="BC1504" s="1"/>
      <c r="BD1504" s="1" t="e">
        <f t="shared" si="210"/>
        <v>#DIV/0!</v>
      </c>
      <c r="BE1504" s="1"/>
      <c r="BF1504" s="1"/>
      <c r="BG1504" s="11" t="e">
        <f t="shared" si="213"/>
        <v>#DIV/0!</v>
      </c>
      <c r="CB1504"/>
      <c r="CC1504"/>
      <c r="CD1504"/>
      <c r="CE1504" s="83"/>
      <c r="CF1504"/>
      <c r="CG1504"/>
      <c r="CH1504"/>
      <c r="CI1504"/>
      <c r="CJ1504"/>
      <c r="CK1504"/>
      <c r="CL1504"/>
      <c r="CM1504"/>
      <c r="CN1504"/>
      <c r="CO1504"/>
      <c r="CP1504"/>
    </row>
    <row r="1505" spans="1:94" ht="22.5" customHeight="1">
      <c r="A1505" s="22">
        <v>44291</v>
      </c>
      <c r="B1505" s="3" t="str">
        <f>TEXT(Table1[[#This Row],[Date]],"dddd")</f>
        <v>الإثنين</v>
      </c>
      <c r="C1505" s="3">
        <f>WEEKNUM(Table1[[#This Row],[Date]],16)</f>
        <v>15</v>
      </c>
      <c r="D1505" s="3" t="str">
        <f>TEXT(Table1[[#This Row],[Date]],"mmmm")</f>
        <v>أبريل</v>
      </c>
      <c r="E1505" s="3" t="str">
        <f>TEXT(Table1[[#This Row],[Date]],"yyyy")</f>
        <v>2021</v>
      </c>
      <c r="F1505" s="3" t="s">
        <v>9</v>
      </c>
      <c r="G1505" s="3">
        <v>1538</v>
      </c>
      <c r="H1505" s="5" t="s">
        <v>311</v>
      </c>
      <c r="I1505" s="3" t="s">
        <v>255</v>
      </c>
      <c r="J1505" s="3">
        <f>IFERROR(VLOOKUP(Table1[[#This Row],[FoamType]],$CB$1:$CC$25,2,FALSE),0)</f>
        <v>3.6</v>
      </c>
      <c r="K1505" s="3">
        <v>40</v>
      </c>
      <c r="L1505" s="3">
        <v>20</v>
      </c>
      <c r="M1505" s="3">
        <v>19</v>
      </c>
      <c r="Q1505" s="15">
        <v>8</v>
      </c>
      <c r="R1505" s="3">
        <v>205</v>
      </c>
      <c r="S1505" s="3">
        <v>19</v>
      </c>
      <c r="T1505" s="3">
        <f t="shared" si="206"/>
        <v>3.1160000000000001</v>
      </c>
      <c r="U1505" s="4">
        <f t="shared" si="207"/>
        <v>3.1160000000000001</v>
      </c>
      <c r="W1505" s="3" t="s">
        <v>40</v>
      </c>
      <c r="X1505" s="4">
        <f>IFERROR(   Table1[[#This Row],[البلوكات /م3]]+Table1[[#This Row],[البواقى
 المنصرفه
/م3]]-Table1[[#This Row],[البواقى
/م3]],0)</f>
        <v>4.7200000000000006</v>
      </c>
      <c r="Y1505" s="21">
        <v>6.9</v>
      </c>
      <c r="Z1505" s="3">
        <v>1</v>
      </c>
      <c r="AA1505" s="12">
        <v>0.71</v>
      </c>
      <c r="AB1505" s="3" t="s">
        <v>40</v>
      </c>
      <c r="AC1505" s="20">
        <v>2.89</v>
      </c>
      <c r="AD1505" s="20">
        <f t="shared" si="211"/>
        <v>1.6040000000000001</v>
      </c>
      <c r="AE1505" s="29">
        <f t="shared" si="212"/>
        <v>0.21077529566360054</v>
      </c>
      <c r="AG1505" s="5">
        <f>IFERROR((Table1[[#This Row],[عدد
البلوكات]]*0.12),"")</f>
        <v>0.12</v>
      </c>
      <c r="AH150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0.86555555555555552</v>
      </c>
      <c r="AJ1505" s="59">
        <f>IFERROR(Table1[[#This Row],[Plan Hour]]/Table1[[#This Row],[ساعات
العمل
الفعلية]],0)</f>
        <v>0</v>
      </c>
      <c r="AK1505" s="1">
        <f>IFERROR((Table1[[#This Row],[الكمية 
الفعلية
/م3]]-Table1[[#This Row],[الكمية 
المنتجة
/م3
 ]]),"")</f>
        <v>0</v>
      </c>
      <c r="AU1505" s="18"/>
      <c r="AV1505" s="18"/>
      <c r="AW1505" s="1"/>
      <c r="AX1505" s="1"/>
      <c r="AY1505" s="1"/>
      <c r="AZ1505" s="1"/>
      <c r="BA1505" s="1"/>
      <c r="BB1505" s="1" t="e">
        <f t="shared" si="209"/>
        <v>#DIV/0!</v>
      </c>
      <c r="BC1505" s="1"/>
      <c r="BD1505" s="1" t="e">
        <f t="shared" si="210"/>
        <v>#DIV/0!</v>
      </c>
      <c r="BE1505" s="1"/>
      <c r="BF1505" s="1"/>
      <c r="BG1505" s="11" t="e">
        <f t="shared" si="213"/>
        <v>#DIV/0!</v>
      </c>
      <c r="CB1505"/>
      <c r="CC1505"/>
      <c r="CD1505"/>
      <c r="CE1505" s="83"/>
      <c r="CF1505"/>
      <c r="CG1505"/>
      <c r="CH1505"/>
      <c r="CI1505"/>
      <c r="CJ1505"/>
      <c r="CK1505"/>
      <c r="CL1505"/>
      <c r="CM1505"/>
      <c r="CN1505"/>
      <c r="CO1505"/>
      <c r="CP1505"/>
    </row>
    <row r="1506" spans="1:94" ht="22.5" customHeight="1">
      <c r="A1506" s="22">
        <v>44291</v>
      </c>
      <c r="B1506" s="3" t="str">
        <f>TEXT(Table1[[#This Row],[Date]],"dddd")</f>
        <v>الإثنين</v>
      </c>
      <c r="C1506" s="3">
        <f>WEEKNUM(Table1[[#This Row],[Date]],16)</f>
        <v>15</v>
      </c>
      <c r="D1506" s="3" t="str">
        <f>TEXT(Table1[[#This Row],[Date]],"mmmm")</f>
        <v>أبريل</v>
      </c>
      <c r="E1506" s="3" t="str">
        <f>TEXT(Table1[[#This Row],[Date]],"yyyy")</f>
        <v>2021</v>
      </c>
      <c r="F1506" s="3" t="s">
        <v>9</v>
      </c>
      <c r="G1506" s="3">
        <v>1566</v>
      </c>
      <c r="H1506" s="5" t="s">
        <v>314</v>
      </c>
      <c r="I1506" s="3" t="s">
        <v>255</v>
      </c>
      <c r="J1506" s="3">
        <f>IFERROR(VLOOKUP(Table1[[#This Row],[FoamType]],$CB$1:$CC$25,2,FALSE),0)</f>
        <v>3.6</v>
      </c>
      <c r="K1506" s="3">
        <v>40</v>
      </c>
      <c r="L1506" s="3">
        <v>20</v>
      </c>
      <c r="M1506" s="3">
        <v>35</v>
      </c>
      <c r="Q1506" s="15">
        <v>35</v>
      </c>
      <c r="R1506" s="3">
        <v>285</v>
      </c>
      <c r="S1506" s="3">
        <v>35</v>
      </c>
      <c r="T1506" s="3">
        <f t="shared" si="206"/>
        <v>7.98</v>
      </c>
      <c r="U1506" s="4">
        <f t="shared" si="207"/>
        <v>7.98</v>
      </c>
      <c r="W1506" s="3"/>
      <c r="X1506" s="4">
        <f>IFERROR(   Table1[[#This Row],[البلوكات /م3]]+Table1[[#This Row],[البواقى
 المنصرفه
/م3]]-Table1[[#This Row],[البواقى
/م3]],0)</f>
        <v>9.5399999999999991</v>
      </c>
      <c r="Y1506" s="21">
        <f t="shared" si="208"/>
        <v>0</v>
      </c>
      <c r="AA1506" s="12">
        <v>12.69</v>
      </c>
      <c r="AB1506" s="3">
        <v>30</v>
      </c>
      <c r="AC1506" s="20">
        <v>3.15</v>
      </c>
      <c r="AD1506" s="20">
        <f t="shared" si="211"/>
        <v>1.5599999999999987</v>
      </c>
      <c r="AE1506" s="29">
        <f t="shared" si="212"/>
        <v>0.12293144208037815</v>
      </c>
      <c r="AG1506" s="5">
        <f>IFERROR((Table1[[#This Row],[عدد
البلوكات]]*0.12),"")</f>
        <v>0</v>
      </c>
      <c r="AH150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2.2166666666666668</v>
      </c>
      <c r="AJ1506" s="59">
        <f>IFERROR(Table1[[#This Row],[Plan Hour]]/Table1[[#This Row],[ساعات
العمل
الفعلية]],0)</f>
        <v>0</v>
      </c>
      <c r="AK1506" s="1">
        <f>IFERROR((Table1[[#This Row],[الكمية 
الفعلية
/م3]]-Table1[[#This Row],[الكمية 
المنتجة
/م3
 ]]),"")</f>
        <v>0</v>
      </c>
      <c r="AU1506" s="18"/>
      <c r="AV1506" s="18"/>
      <c r="AW1506" s="1"/>
      <c r="AX1506" s="1"/>
      <c r="AY1506" s="1"/>
      <c r="AZ1506" s="1"/>
      <c r="BA1506" s="1"/>
      <c r="BB1506" s="1" t="e">
        <f t="shared" si="209"/>
        <v>#DIV/0!</v>
      </c>
      <c r="BC1506" s="1"/>
      <c r="BD1506" s="1" t="e">
        <f t="shared" si="210"/>
        <v>#DIV/0!</v>
      </c>
      <c r="BE1506" s="1"/>
      <c r="BF1506" s="1"/>
      <c r="BG1506" s="11" t="e">
        <f t="shared" si="213"/>
        <v>#DIV/0!</v>
      </c>
      <c r="CB1506"/>
      <c r="CC1506"/>
      <c r="CD1506"/>
      <c r="CE1506" s="83"/>
      <c r="CF1506"/>
      <c r="CG1506"/>
      <c r="CH1506"/>
      <c r="CI1506"/>
      <c r="CJ1506"/>
      <c r="CK1506"/>
      <c r="CL1506"/>
      <c r="CM1506"/>
      <c r="CN1506"/>
      <c r="CO1506"/>
      <c r="CP1506"/>
    </row>
    <row r="1507" spans="1:94" ht="22.5" customHeight="1">
      <c r="A1507" s="22">
        <v>44291</v>
      </c>
      <c r="B1507" s="3" t="str">
        <f>TEXT(Table1[[#This Row],[Date]],"dddd")</f>
        <v>الإثنين</v>
      </c>
      <c r="C1507" s="3">
        <f>WEEKNUM(Table1[[#This Row],[Date]],16)</f>
        <v>15</v>
      </c>
      <c r="D1507" s="3" t="str">
        <f>TEXT(Table1[[#This Row],[Date]],"mmmm")</f>
        <v>أبريل</v>
      </c>
      <c r="E1507" s="3" t="str">
        <f>TEXT(Table1[[#This Row],[Date]],"yyyy")</f>
        <v>2021</v>
      </c>
      <c r="F1507" s="3" t="s">
        <v>9</v>
      </c>
      <c r="G1507" s="3">
        <v>1528</v>
      </c>
      <c r="H1507" s="5" t="s">
        <v>252</v>
      </c>
      <c r="I1507" s="3" t="s">
        <v>255</v>
      </c>
      <c r="J1507" s="3">
        <f>IFERROR(VLOOKUP(Table1[[#This Row],[FoamType]],$CB$1:$CC$25,2,FALSE),0)</f>
        <v>3.6</v>
      </c>
      <c r="K1507" s="3">
        <v>40</v>
      </c>
      <c r="L1507" s="3">
        <v>40</v>
      </c>
      <c r="M1507" s="3">
        <v>29</v>
      </c>
      <c r="Q1507" s="15">
        <v>10</v>
      </c>
      <c r="R1507" s="3">
        <v>35</v>
      </c>
      <c r="S1507" s="3">
        <v>29</v>
      </c>
      <c r="T1507" s="3">
        <f t="shared" si="206"/>
        <v>1.6240000000000001</v>
      </c>
      <c r="U1507" s="4">
        <f t="shared" si="207"/>
        <v>1.6240000000000001</v>
      </c>
      <c r="W1507" s="3" t="s">
        <v>39</v>
      </c>
      <c r="X1507" s="4">
        <f>IFERROR(   Table1[[#This Row],[البلوكات /م3]]+Table1[[#This Row],[البواقى
 المنصرفه
/م3]]-Table1[[#This Row],[البواقى
/م3]],0)</f>
        <v>2.08</v>
      </c>
      <c r="Y1507" s="21">
        <f t="shared" si="208"/>
        <v>7.32</v>
      </c>
      <c r="Z1507" s="3">
        <v>1</v>
      </c>
      <c r="AA1507" s="12">
        <v>0</v>
      </c>
      <c r="AB1507" s="3" t="s">
        <v>39</v>
      </c>
      <c r="AC1507" s="20">
        <v>5.24</v>
      </c>
      <c r="AD1507" s="20">
        <f t="shared" si="211"/>
        <v>0.45599999999999952</v>
      </c>
      <c r="AE1507" s="29">
        <f t="shared" si="212"/>
        <v>6.2295081967213048E-2</v>
      </c>
      <c r="AG1507" s="5">
        <f>IFERROR((Table1[[#This Row],[عدد
البلوكات]]*0.12),"")</f>
        <v>0.12</v>
      </c>
      <c r="AH150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0.45111111111111113</v>
      </c>
      <c r="AJ1507" s="59">
        <f>IFERROR(Table1[[#This Row],[Plan Hour]]/Table1[[#This Row],[ساعات
العمل
الفعلية]],0)</f>
        <v>0</v>
      </c>
      <c r="AK1507" s="1">
        <f>IFERROR((Table1[[#This Row],[الكمية 
الفعلية
/م3]]-Table1[[#This Row],[الكمية 
المنتجة
/م3
 ]]),"")</f>
        <v>0</v>
      </c>
      <c r="AU1507" s="18"/>
      <c r="AV1507" s="18"/>
      <c r="AW1507" s="1"/>
      <c r="AX1507" s="1"/>
      <c r="AY1507" s="1"/>
      <c r="AZ1507" s="1"/>
      <c r="BA1507" s="1"/>
      <c r="BB1507" s="1" t="e">
        <f t="shared" si="209"/>
        <v>#DIV/0!</v>
      </c>
      <c r="BC1507" s="1"/>
      <c r="BD1507" s="1" t="e">
        <f t="shared" si="210"/>
        <v>#DIV/0!</v>
      </c>
      <c r="BE1507" s="1"/>
      <c r="BF1507" s="1"/>
      <c r="BG1507" s="11" t="e">
        <f t="shared" si="213"/>
        <v>#DIV/0!</v>
      </c>
      <c r="CB1507"/>
      <c r="CC1507"/>
      <c r="CD1507"/>
      <c r="CE1507" s="83"/>
      <c r="CF1507"/>
      <c r="CG1507"/>
      <c r="CH1507"/>
      <c r="CI1507"/>
      <c r="CJ1507"/>
      <c r="CK1507"/>
      <c r="CL1507"/>
      <c r="CM1507"/>
      <c r="CN1507"/>
      <c r="CO1507"/>
      <c r="CP1507"/>
    </row>
    <row r="1508" spans="1:94" ht="22.5" customHeight="1">
      <c r="A1508" s="22">
        <v>44291</v>
      </c>
      <c r="B1508" s="3" t="str">
        <f>TEXT(Table1[[#This Row],[Date]],"dddd")</f>
        <v>الإثنين</v>
      </c>
      <c r="C1508" s="3">
        <f>WEEKNUM(Table1[[#This Row],[Date]],16)</f>
        <v>15</v>
      </c>
      <c r="D1508" s="3" t="str">
        <f>TEXT(Table1[[#This Row],[Date]],"mmmm")</f>
        <v>أبريل</v>
      </c>
      <c r="E1508" s="3" t="str">
        <f>TEXT(Table1[[#This Row],[Date]],"yyyy")</f>
        <v>2021</v>
      </c>
      <c r="F1508" s="3" t="s">
        <v>9</v>
      </c>
      <c r="G1508" s="3">
        <v>1594</v>
      </c>
      <c r="H1508" s="5" t="s">
        <v>317</v>
      </c>
      <c r="I1508" s="3" t="s">
        <v>255</v>
      </c>
      <c r="J1508" s="3">
        <f>IFERROR(VLOOKUP(Table1[[#This Row],[FoamType]],$CB$1:$CC$25,2,FALSE),0)</f>
        <v>3.6</v>
      </c>
      <c r="K1508" s="3">
        <v>50</v>
      </c>
      <c r="L1508" s="3">
        <v>50</v>
      </c>
      <c r="M1508" s="3">
        <v>19</v>
      </c>
      <c r="Q1508" s="15">
        <v>35</v>
      </c>
      <c r="R1508" s="3">
        <v>240</v>
      </c>
      <c r="S1508" s="3">
        <v>19</v>
      </c>
      <c r="T1508" s="3">
        <f t="shared" si="206"/>
        <v>11.4</v>
      </c>
      <c r="U1508" s="4">
        <f t="shared" si="207"/>
        <v>11.4</v>
      </c>
      <c r="W1508" s="3">
        <v>30</v>
      </c>
      <c r="X1508" s="4">
        <f>IFERROR(   Table1[[#This Row],[البلوكات /م3]]+Table1[[#This Row],[البواقى
 المنصرفه
/م3]]-Table1[[#This Row],[البواقى
/م3]],0)</f>
        <v>12.76</v>
      </c>
      <c r="Y1508" s="21">
        <v>6.6</v>
      </c>
      <c r="Z1508" s="3">
        <v>1</v>
      </c>
      <c r="AA1508" s="12">
        <v>6.6</v>
      </c>
      <c r="AB1508" s="3">
        <v>30</v>
      </c>
      <c r="AC1508" s="20">
        <v>0.44</v>
      </c>
      <c r="AD1508" s="20">
        <f t="shared" si="211"/>
        <v>1.3599999999999994</v>
      </c>
      <c r="AE1508" s="29">
        <f t="shared" si="212"/>
        <v>0.10303030303030299</v>
      </c>
      <c r="AG1508" s="5">
        <f>IFERROR((Table1[[#This Row],[عدد
البلوكات]]*0.12),"")</f>
        <v>0.12</v>
      </c>
      <c r="AH150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3.1666666666666665</v>
      </c>
      <c r="AJ1508" s="59">
        <f>IFERROR(Table1[[#This Row],[Plan Hour]]/Table1[[#This Row],[ساعات
العمل
الفعلية]],0)</f>
        <v>0</v>
      </c>
      <c r="AK1508" s="1">
        <f>IFERROR((Table1[[#This Row],[الكمية 
الفعلية
/م3]]-Table1[[#This Row],[الكمية 
المنتجة
/م3
 ]]),"")</f>
        <v>0</v>
      </c>
      <c r="AU1508" s="18"/>
      <c r="AV1508" s="18"/>
      <c r="AW1508" s="1"/>
      <c r="AX1508" s="1"/>
      <c r="AY1508" s="1"/>
      <c r="AZ1508" s="1"/>
      <c r="BA1508" s="1"/>
      <c r="BB1508" s="1" t="e">
        <f t="shared" si="209"/>
        <v>#DIV/0!</v>
      </c>
      <c r="BC1508" s="1"/>
      <c r="BD1508" s="1" t="e">
        <f t="shared" si="210"/>
        <v>#DIV/0!</v>
      </c>
      <c r="BE1508" s="1"/>
      <c r="BF1508" s="1"/>
      <c r="BG1508" s="11" t="e">
        <f t="shared" si="213"/>
        <v>#DIV/0!</v>
      </c>
      <c r="CB1508"/>
      <c r="CC1508"/>
      <c r="CD1508"/>
      <c r="CE1508" s="83"/>
      <c r="CF1508"/>
      <c r="CG1508"/>
      <c r="CH1508"/>
      <c r="CI1508"/>
      <c r="CJ1508"/>
      <c r="CK1508"/>
      <c r="CL1508"/>
      <c r="CM1508"/>
      <c r="CN1508"/>
      <c r="CO1508"/>
      <c r="CP1508"/>
    </row>
    <row r="1509" spans="1:94" ht="22.5" customHeight="1">
      <c r="A1509" s="22">
        <v>44291</v>
      </c>
      <c r="B1509" s="3" t="str">
        <f>TEXT(Table1[[#This Row],[Date]],"dddd")</f>
        <v>الإثنين</v>
      </c>
      <c r="C1509" s="3">
        <f>WEEKNUM(Table1[[#This Row],[Date]],16)</f>
        <v>15</v>
      </c>
      <c r="D1509" s="3" t="str">
        <f>TEXT(Table1[[#This Row],[Date]],"mmmm")</f>
        <v>أبريل</v>
      </c>
      <c r="E1509" s="3" t="str">
        <f>TEXT(Table1[[#This Row],[Date]],"yyyy")</f>
        <v>2021</v>
      </c>
      <c r="F1509" s="3" t="s">
        <v>9</v>
      </c>
      <c r="G1509" s="3">
        <v>1579</v>
      </c>
      <c r="H1509" s="5" t="s">
        <v>206</v>
      </c>
      <c r="I1509" s="3" t="s">
        <v>92</v>
      </c>
      <c r="J1509" s="3">
        <f>IFERROR(VLOOKUP(Table1[[#This Row],[FoamType]],$CB$1:$CC$25,2,FALSE),0)</f>
        <v>0.6</v>
      </c>
      <c r="K1509" s="3">
        <v>56</v>
      </c>
      <c r="L1509" s="3">
        <v>38</v>
      </c>
      <c r="M1509" s="3">
        <v>2</v>
      </c>
      <c r="Q1509" s="15">
        <v>8</v>
      </c>
      <c r="R1509" s="3">
        <v>50</v>
      </c>
      <c r="S1509" s="3">
        <v>2.2000000000000002</v>
      </c>
      <c r="T1509" s="3">
        <f t="shared" ref="T1509:T1572" si="214">K1509*L1509*R1509*S1509/1000000</f>
        <v>0.23408000000000004</v>
      </c>
      <c r="U1509" s="4">
        <f t="shared" ref="U1509:U1572" si="215">K1509*L1509*M1509*R1509/1000000</f>
        <v>0.21279999999999999</v>
      </c>
      <c r="W1509" s="3"/>
      <c r="X1509" s="4">
        <f>IFERROR(   Table1[[#This Row],[البلوكات /م3]]+Table1[[#This Row],[البواقى
 المنصرفه
/م3]]-Table1[[#This Row],[البواقى
/م3]],0)</f>
        <v>0</v>
      </c>
      <c r="Y1509" s="21">
        <f t="shared" si="208"/>
        <v>0</v>
      </c>
      <c r="AD1509" s="20">
        <f t="shared" si="211"/>
        <v>-0.21279999999999999</v>
      </c>
      <c r="AE1509" s="29" t="e">
        <f t="shared" si="212"/>
        <v>#DIV/0!</v>
      </c>
      <c r="AG1509" s="5">
        <f>IFERROR((Table1[[#This Row],[عدد
البلوكات]]*0.12),"")</f>
        <v>0</v>
      </c>
      <c r="AH150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0.35466666666666669</v>
      </c>
      <c r="AJ1509" s="59">
        <f>IFERROR(Table1[[#This Row],[Plan Hour]]/Table1[[#This Row],[ساعات
العمل
الفعلية]],0)</f>
        <v>0</v>
      </c>
      <c r="AK1509" s="1">
        <f>IFERROR((Table1[[#This Row],[الكمية 
الفعلية
/م3]]-Table1[[#This Row],[الكمية 
المنتجة
/م3
 ]]),"")</f>
        <v>2.1280000000000049E-2</v>
      </c>
      <c r="AU1509" s="18"/>
      <c r="AV1509" s="18"/>
      <c r="AW1509" s="1"/>
      <c r="AX1509" s="1"/>
      <c r="AY1509" s="1"/>
      <c r="AZ1509" s="1"/>
      <c r="BA1509" s="1"/>
      <c r="BB1509" s="1" t="e">
        <f t="shared" si="209"/>
        <v>#DIV/0!</v>
      </c>
      <c r="BC1509" s="1"/>
      <c r="BD1509" s="1" t="e">
        <f t="shared" si="210"/>
        <v>#DIV/0!</v>
      </c>
      <c r="BE1509" s="1"/>
      <c r="BF1509" s="1"/>
      <c r="BG1509" s="11" t="e">
        <f t="shared" si="213"/>
        <v>#DIV/0!</v>
      </c>
      <c r="CB1509"/>
      <c r="CC1509"/>
      <c r="CD1509"/>
      <c r="CE1509" s="83"/>
      <c r="CF1509"/>
      <c r="CG1509"/>
      <c r="CH1509"/>
      <c r="CI1509"/>
      <c r="CJ1509"/>
      <c r="CK1509"/>
      <c r="CL1509"/>
      <c r="CM1509"/>
      <c r="CN1509"/>
      <c r="CO1509"/>
      <c r="CP1509"/>
    </row>
    <row r="1510" spans="1:94" ht="22.5" customHeight="1">
      <c r="A1510" s="22">
        <v>44291</v>
      </c>
      <c r="B1510" s="3" t="str">
        <f>TEXT(Table1[[#This Row],[Date]],"dddd")</f>
        <v>الإثنين</v>
      </c>
      <c r="C1510" s="3">
        <f>WEEKNUM(Table1[[#This Row],[Date]],16)</f>
        <v>15</v>
      </c>
      <c r="D1510" s="3" t="str">
        <f>TEXT(Table1[[#This Row],[Date]],"mmmm")</f>
        <v>أبريل</v>
      </c>
      <c r="E1510" s="3" t="str">
        <f>TEXT(Table1[[#This Row],[Date]],"yyyy")</f>
        <v>2021</v>
      </c>
      <c r="F1510" s="3" t="s">
        <v>9</v>
      </c>
      <c r="G1510" s="3">
        <v>1595</v>
      </c>
      <c r="H1510" s="5" t="s">
        <v>316</v>
      </c>
      <c r="I1510" s="3" t="s">
        <v>92</v>
      </c>
      <c r="J1510" s="3">
        <f>IFERROR(VLOOKUP(Table1[[#This Row],[FoamType]],$CB$1:$CC$25,2,FALSE),0)</f>
        <v>0.6</v>
      </c>
      <c r="K1510" s="3">
        <v>14</v>
      </c>
      <c r="L1510" s="3">
        <v>12.5</v>
      </c>
      <c r="M1510" s="3">
        <v>3</v>
      </c>
      <c r="Q1510" s="15">
        <v>12</v>
      </c>
      <c r="R1510" s="3">
        <v>5000</v>
      </c>
      <c r="S1510" s="3">
        <v>3.1</v>
      </c>
      <c r="T1510" s="3">
        <f t="shared" si="214"/>
        <v>2.7124999999999999</v>
      </c>
      <c r="U1510" s="4">
        <f t="shared" si="215"/>
        <v>2.625</v>
      </c>
      <c r="W1510" s="3"/>
      <c r="X1510" s="4">
        <f>IFERROR(   Table1[[#This Row],[البلوكات /م3]]+Table1[[#This Row],[البواقى
 المنصرفه
/م3]]-Table1[[#This Row],[البواقى
/م3]],0)</f>
        <v>3.06</v>
      </c>
      <c r="Y1510" s="21">
        <f t="shared" si="208"/>
        <v>0</v>
      </c>
      <c r="AA1510" s="12">
        <v>3.66</v>
      </c>
      <c r="AB1510" s="3">
        <v>12</v>
      </c>
      <c r="AC1510" s="20">
        <v>0.6</v>
      </c>
      <c r="AD1510" s="20">
        <f t="shared" si="211"/>
        <v>0.43500000000000005</v>
      </c>
      <c r="AE1510" s="29">
        <f t="shared" si="212"/>
        <v>0.11885245901639345</v>
      </c>
      <c r="AG1510" s="5">
        <f>IFERROR((Table1[[#This Row],[عدد
البلوكات]]*0.12),"")</f>
        <v>0</v>
      </c>
      <c r="AH151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4.375</v>
      </c>
      <c r="AJ1510" s="59">
        <f>IFERROR(Table1[[#This Row],[Plan Hour]]/Table1[[#This Row],[ساعات
العمل
الفعلية]],0)</f>
        <v>0</v>
      </c>
      <c r="AK1510" s="1">
        <f>IFERROR((Table1[[#This Row],[الكمية 
الفعلية
/م3]]-Table1[[#This Row],[الكمية 
المنتجة
/م3
 ]]),"")</f>
        <v>8.7499999999999911E-2</v>
      </c>
      <c r="AU1510" s="18"/>
      <c r="AV1510" s="18"/>
      <c r="AW1510" s="1"/>
      <c r="AX1510" s="1"/>
      <c r="AY1510" s="1"/>
      <c r="AZ1510" s="1"/>
      <c r="BA1510" s="1"/>
      <c r="BB1510" s="1" t="e">
        <f t="shared" si="209"/>
        <v>#DIV/0!</v>
      </c>
      <c r="BC1510" s="1"/>
      <c r="BD1510" s="1" t="e">
        <f t="shared" si="210"/>
        <v>#DIV/0!</v>
      </c>
      <c r="BE1510" s="1"/>
      <c r="BF1510" s="1"/>
      <c r="BG1510" s="11" t="e">
        <f t="shared" si="213"/>
        <v>#DIV/0!</v>
      </c>
      <c r="CB1510"/>
      <c r="CC1510"/>
      <c r="CD1510"/>
      <c r="CE1510" s="83"/>
      <c r="CF1510"/>
      <c r="CG1510"/>
      <c r="CH1510"/>
      <c r="CI1510"/>
      <c r="CJ1510"/>
      <c r="CK1510"/>
      <c r="CL1510"/>
      <c r="CM1510"/>
      <c r="CN1510"/>
      <c r="CO1510"/>
      <c r="CP1510"/>
    </row>
    <row r="1511" spans="1:94" ht="22.5" customHeight="1">
      <c r="A1511" s="22">
        <v>44291</v>
      </c>
      <c r="B1511" s="3" t="str">
        <f>TEXT(Table1[[#This Row],[Date]],"dddd")</f>
        <v>الإثنين</v>
      </c>
      <c r="C1511" s="3">
        <f>WEEKNUM(Table1[[#This Row],[Date]],16)</f>
        <v>15</v>
      </c>
      <c r="D1511" s="3" t="str">
        <f>TEXT(Table1[[#This Row],[Date]],"mmmm")</f>
        <v>أبريل</v>
      </c>
      <c r="E1511" s="3" t="str">
        <f>TEXT(Table1[[#This Row],[Date]],"yyyy")</f>
        <v>2021</v>
      </c>
      <c r="F1511" s="3" t="s">
        <v>9</v>
      </c>
      <c r="G1511" s="3">
        <v>1432</v>
      </c>
      <c r="H1511" s="5" t="s">
        <v>61</v>
      </c>
      <c r="I1511" s="3" t="s">
        <v>201</v>
      </c>
      <c r="J1511" s="3">
        <f>IFERROR(VLOOKUP(Table1[[#This Row],[FoamType]],$CB$1:$CC$25,2,FALSE),0)</f>
        <v>1.25</v>
      </c>
      <c r="K1511" s="3">
        <v>240</v>
      </c>
      <c r="L1511" s="3">
        <v>110</v>
      </c>
      <c r="M1511" s="3">
        <v>29</v>
      </c>
      <c r="Q1511" s="15">
        <v>30</v>
      </c>
      <c r="R1511" s="3">
        <v>20</v>
      </c>
      <c r="S1511" s="3">
        <v>29</v>
      </c>
      <c r="T1511" s="3">
        <f t="shared" si="214"/>
        <v>15.311999999999999</v>
      </c>
      <c r="U1511" s="4">
        <f t="shared" si="215"/>
        <v>15.311999999999999</v>
      </c>
      <c r="W1511" s="3" t="s">
        <v>43</v>
      </c>
      <c r="X1511" s="4">
        <f>IFERROR(   Table1[[#This Row],[البلوكات /م3]]+Table1[[#This Row],[البواقى
 المنصرفه
/م3]]-Table1[[#This Row],[البواقى
/م3]],0)</f>
        <v>47.940000000000005</v>
      </c>
      <c r="Y1511" s="21">
        <v>79.2</v>
      </c>
      <c r="Z1511" s="3">
        <v>12</v>
      </c>
      <c r="AA1511" s="12">
        <v>1.53</v>
      </c>
      <c r="AB1511" s="3" t="s">
        <v>43</v>
      </c>
      <c r="AC1511" s="20">
        <v>32.79</v>
      </c>
      <c r="AD1511" s="20">
        <f t="shared" si="211"/>
        <v>32.628000000000007</v>
      </c>
      <c r="AE1511" s="29">
        <f t="shared" si="212"/>
        <v>0.40416202155332598</v>
      </c>
      <c r="AG1511" s="5">
        <f>IFERROR((Table1[[#This Row],[عدد
البلوكات]]*0.12),"")</f>
        <v>1.44</v>
      </c>
      <c r="AH151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16</v>
      </c>
      <c r="AJ1511" s="59">
        <f>IFERROR(Table1[[#This Row],[Plan Hour]]/Table1[[#This Row],[ساعات
العمل
الفعلية]],0)</f>
        <v>0</v>
      </c>
      <c r="AK1511" s="1">
        <f>IFERROR((Table1[[#This Row],[الكمية 
الفعلية
/م3]]-Table1[[#This Row],[الكمية 
المنتجة
/م3
 ]]),"")</f>
        <v>0</v>
      </c>
      <c r="AU1511" s="18"/>
      <c r="AV1511" s="18"/>
      <c r="AW1511" s="1"/>
      <c r="AX1511" s="1"/>
      <c r="AY1511" s="1"/>
      <c r="AZ1511" s="1"/>
      <c r="BA1511" s="1"/>
      <c r="BB1511" s="1" t="e">
        <f t="shared" si="209"/>
        <v>#DIV/0!</v>
      </c>
      <c r="BC1511" s="1"/>
      <c r="BD1511" s="1" t="e">
        <f t="shared" si="210"/>
        <v>#DIV/0!</v>
      </c>
      <c r="BE1511" s="1"/>
      <c r="BF1511" s="1"/>
      <c r="BG1511" s="11" t="e">
        <f t="shared" si="213"/>
        <v>#DIV/0!</v>
      </c>
      <c r="CB1511"/>
      <c r="CC1511"/>
      <c r="CD1511"/>
      <c r="CE1511" s="83"/>
      <c r="CF1511"/>
      <c r="CG1511"/>
      <c r="CH1511"/>
      <c r="CI1511"/>
      <c r="CJ1511"/>
      <c r="CK1511"/>
      <c r="CL1511"/>
      <c r="CM1511"/>
      <c r="CN1511"/>
      <c r="CO1511"/>
      <c r="CP1511"/>
    </row>
    <row r="1512" spans="1:94" ht="22.5" customHeight="1">
      <c r="A1512" s="22">
        <v>44291</v>
      </c>
      <c r="B1512" s="3" t="str">
        <f>TEXT(Table1[[#This Row],[Date]],"dddd")</f>
        <v>الإثنين</v>
      </c>
      <c r="C1512" s="3">
        <f>WEEKNUM(Table1[[#This Row],[Date]],16)</f>
        <v>15</v>
      </c>
      <c r="D1512" s="3" t="str">
        <f>TEXT(Table1[[#This Row],[Date]],"mmmm")</f>
        <v>أبريل</v>
      </c>
      <c r="E1512" s="3" t="str">
        <f>TEXT(Table1[[#This Row],[Date]],"yyyy")</f>
        <v>2021</v>
      </c>
      <c r="F1512" s="3" t="s">
        <v>9</v>
      </c>
      <c r="G1512" s="3">
        <v>1432</v>
      </c>
      <c r="H1512" s="5" t="s">
        <v>61</v>
      </c>
      <c r="I1512" s="3" t="s">
        <v>201</v>
      </c>
      <c r="J1512" s="3">
        <f>IFERROR(VLOOKUP(Table1[[#This Row],[FoamType]],$CB$1:$CC$25,2,FALSE),0)</f>
        <v>1.25</v>
      </c>
      <c r="K1512" s="3">
        <v>234</v>
      </c>
      <c r="L1512" s="3">
        <v>110</v>
      </c>
      <c r="M1512" s="3">
        <v>29</v>
      </c>
      <c r="Q1512" s="15">
        <v>30</v>
      </c>
      <c r="R1512" s="3">
        <v>32</v>
      </c>
      <c r="S1512" s="3">
        <v>29</v>
      </c>
      <c r="T1512" s="3">
        <f t="shared" si="214"/>
        <v>23.88672</v>
      </c>
      <c r="U1512" s="4">
        <f t="shared" si="215"/>
        <v>23.88672</v>
      </c>
      <c r="W1512" s="3"/>
      <c r="X1512" s="4">
        <f>IFERROR(   Table1[[#This Row],[البلوكات /م3]]+Table1[[#This Row],[البواقى
 المنصرفه
/م3]]-Table1[[#This Row],[البواقى
/م3]],0)</f>
        <v>0</v>
      </c>
      <c r="Y1512" s="21">
        <f t="shared" si="208"/>
        <v>0</v>
      </c>
      <c r="AC1512" s="20">
        <v>0</v>
      </c>
      <c r="AD1512" s="20">
        <f t="shared" ref="AD1512:AD1514" si="216">(Y1512+AA1512)-(U1512+AC1512)</f>
        <v>-23.88672</v>
      </c>
      <c r="AE1512" s="29" t="e">
        <f t="shared" ref="AE1512:AE1514" si="217">AD1512/(Y1512+AA1512)</f>
        <v>#DIV/0!</v>
      </c>
      <c r="AG1512" s="5">
        <f>IFERROR((Table1[[#This Row],[عدد
البلوكات]]*0.12),"")</f>
        <v>0</v>
      </c>
      <c r="AH15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25.6</v>
      </c>
      <c r="AJ1512" s="59">
        <f>IFERROR(Table1[[#This Row],[Plan Hour]]/Table1[[#This Row],[ساعات
العمل
الفعلية]],0)</f>
        <v>0</v>
      </c>
      <c r="AK1512" s="1">
        <f>IFERROR((Table1[[#This Row],[الكمية 
الفعلية
/م3]]-Table1[[#This Row],[الكمية 
المنتجة
/م3
 ]]),"")</f>
        <v>0</v>
      </c>
      <c r="AU1512" s="18"/>
      <c r="AV1512" s="18"/>
      <c r="AW1512" s="1"/>
      <c r="AX1512" s="1"/>
      <c r="AY1512" s="1"/>
      <c r="AZ1512" s="1"/>
      <c r="BA1512" s="1"/>
      <c r="BB1512" s="1" t="e">
        <f t="shared" si="209"/>
        <v>#DIV/0!</v>
      </c>
      <c r="BC1512" s="1"/>
      <c r="BD1512" s="1" t="e">
        <f t="shared" si="210"/>
        <v>#DIV/0!</v>
      </c>
      <c r="BE1512" s="1"/>
      <c r="BF1512" s="1"/>
      <c r="BG1512" s="11" t="e">
        <f t="shared" si="213"/>
        <v>#DIV/0!</v>
      </c>
      <c r="CB1512"/>
      <c r="CC1512"/>
      <c r="CD1512"/>
      <c r="CE1512" s="83"/>
      <c r="CF1512"/>
      <c r="CG1512"/>
      <c r="CH1512"/>
      <c r="CI1512"/>
      <c r="CJ1512"/>
      <c r="CK1512"/>
      <c r="CL1512"/>
      <c r="CM1512"/>
      <c r="CN1512"/>
      <c r="CO1512"/>
      <c r="CP1512"/>
    </row>
    <row r="1513" spans="1:94" ht="22.5" customHeight="1">
      <c r="A1513" s="22">
        <v>44291</v>
      </c>
      <c r="B1513" s="3" t="str">
        <f>TEXT(Table1[[#This Row],[Date]],"dddd")</f>
        <v>الإثنين</v>
      </c>
      <c r="C1513" s="3">
        <f>WEEKNUM(Table1[[#This Row],[Date]],16)</f>
        <v>15</v>
      </c>
      <c r="D1513" s="3" t="str">
        <f>TEXT(Table1[[#This Row],[Date]],"mmmm")</f>
        <v>أبريل</v>
      </c>
      <c r="E1513" s="3" t="str">
        <f>TEXT(Table1[[#This Row],[Date]],"yyyy")</f>
        <v>2021</v>
      </c>
      <c r="F1513" s="3" t="s">
        <v>9</v>
      </c>
      <c r="G1513" s="3">
        <v>1432</v>
      </c>
      <c r="H1513" s="5" t="s">
        <v>61</v>
      </c>
      <c r="I1513" s="3" t="s">
        <v>201</v>
      </c>
      <c r="J1513" s="3">
        <f>IFERROR(VLOOKUP(Table1[[#This Row],[FoamType]],$CB$1:$CC$25,2,FALSE),0)</f>
        <v>1.25</v>
      </c>
      <c r="K1513" s="3">
        <v>182.5</v>
      </c>
      <c r="L1513" s="3">
        <v>110</v>
      </c>
      <c r="M1513" s="3">
        <v>29</v>
      </c>
      <c r="Q1513" s="15">
        <v>30</v>
      </c>
      <c r="R1513" s="3">
        <v>16</v>
      </c>
      <c r="S1513" s="3">
        <v>29</v>
      </c>
      <c r="T1513" s="3">
        <f t="shared" si="214"/>
        <v>9.3148</v>
      </c>
      <c r="U1513" s="4">
        <f t="shared" si="215"/>
        <v>9.3148</v>
      </c>
      <c r="W1513" s="3"/>
      <c r="X1513" s="4">
        <f>IFERROR(   Table1[[#This Row],[البلوكات /م3]]+Table1[[#This Row],[البواقى
 المنصرفه
/م3]]-Table1[[#This Row],[البواقى
/م3]],0)</f>
        <v>0</v>
      </c>
      <c r="Y1513" s="21">
        <f t="shared" si="208"/>
        <v>0</v>
      </c>
      <c r="AD1513" s="20">
        <f t="shared" si="216"/>
        <v>-9.3148</v>
      </c>
      <c r="AE1513" s="29" t="e">
        <f t="shared" si="217"/>
        <v>#DIV/0!</v>
      </c>
      <c r="AG1513" s="5">
        <f>IFERROR((Table1[[#This Row],[عدد
البلوكات]]*0.12),"")</f>
        <v>0</v>
      </c>
      <c r="AH151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12.8</v>
      </c>
      <c r="AJ1513" s="59">
        <f>IFERROR(Table1[[#This Row],[Plan Hour]]/Table1[[#This Row],[ساعات
العمل
الفعلية]],0)</f>
        <v>0</v>
      </c>
      <c r="AK1513" s="1">
        <f>IFERROR((Table1[[#This Row],[الكمية 
الفعلية
/م3]]-Table1[[#This Row],[الكمية 
المنتجة
/م3
 ]]),"")</f>
        <v>0</v>
      </c>
      <c r="AU1513" s="18"/>
      <c r="AV1513" s="18"/>
      <c r="AW1513" s="1"/>
      <c r="AX1513" s="1"/>
      <c r="AY1513" s="1"/>
      <c r="AZ1513" s="1"/>
      <c r="BA1513" s="1"/>
      <c r="BB1513" s="1" t="e">
        <f t="shared" si="209"/>
        <v>#DIV/0!</v>
      </c>
      <c r="BC1513" s="1"/>
      <c r="BD1513" s="1" t="e">
        <f t="shared" si="210"/>
        <v>#DIV/0!</v>
      </c>
      <c r="BE1513" s="1"/>
      <c r="BF1513" s="1"/>
      <c r="BG1513" s="11" t="e">
        <f t="shared" si="213"/>
        <v>#DIV/0!</v>
      </c>
      <c r="CB1513"/>
      <c r="CC1513"/>
      <c r="CD1513"/>
      <c r="CE1513" s="83"/>
      <c r="CF1513"/>
      <c r="CG1513"/>
      <c r="CH1513"/>
      <c r="CI1513"/>
      <c r="CJ1513"/>
      <c r="CK1513"/>
      <c r="CL1513"/>
      <c r="CM1513"/>
      <c r="CN1513"/>
      <c r="CO1513"/>
      <c r="CP1513"/>
    </row>
    <row r="1514" spans="1:94" ht="22.5" customHeight="1">
      <c r="A1514" s="22">
        <v>44292</v>
      </c>
      <c r="B1514" s="9" t="str">
        <f>TEXT(Table1[[#This Row],[Date]],"dddd")</f>
        <v>الثلاثاء</v>
      </c>
      <c r="C1514" s="9">
        <f>WEEKNUM(Table1[[#This Row],[Date]],16)</f>
        <v>15</v>
      </c>
      <c r="D1514" s="9" t="str">
        <f>TEXT(Table1[[#This Row],[Date]],"mmmm")</f>
        <v>أبريل</v>
      </c>
      <c r="E1514" s="9" t="str">
        <f>TEXT(Table1[[#This Row],[Date]],"yyyy")</f>
        <v>2021</v>
      </c>
      <c r="F1514" s="9" t="s">
        <v>8</v>
      </c>
      <c r="G1514" s="9">
        <v>1573</v>
      </c>
      <c r="H1514" s="9" t="s">
        <v>68</v>
      </c>
      <c r="I1514" s="9" t="s">
        <v>255</v>
      </c>
      <c r="J1514" s="9">
        <f>IFERROR(VLOOKUP(Table1[[#This Row],[FoamType]],$CB$1:$CC$25,2,FALSE),0)</f>
        <v>3.6</v>
      </c>
      <c r="K1514" s="9">
        <v>200</v>
      </c>
      <c r="L1514" s="9">
        <v>100</v>
      </c>
      <c r="M1514" s="9">
        <v>4</v>
      </c>
      <c r="N1514" s="9"/>
      <c r="O1514" s="9"/>
      <c r="P1514" s="9"/>
      <c r="Q1514" s="9" t="s">
        <v>3</v>
      </c>
      <c r="R1514" s="9">
        <v>243</v>
      </c>
      <c r="S1514" s="9">
        <v>4.0999999999999996</v>
      </c>
      <c r="T1514" s="9">
        <f t="shared" si="214"/>
        <v>19.925999999999998</v>
      </c>
      <c r="U1514" s="9">
        <f t="shared" si="215"/>
        <v>19.440000000000001</v>
      </c>
      <c r="V1514" s="9"/>
      <c r="W1514" s="9" t="s">
        <v>3</v>
      </c>
      <c r="X1514" s="9">
        <f>IFERROR(   Table1[[#This Row],[البلوكات /م3]]+Table1[[#This Row],[البواقى
 المنصرفه
/م3]]-Table1[[#This Row],[البواقى
/م3]],0)</f>
        <v>21.330000000000002</v>
      </c>
      <c r="Y1514" s="9">
        <f t="shared" si="208"/>
        <v>21.96</v>
      </c>
      <c r="Z1514" s="9">
        <v>3</v>
      </c>
      <c r="AA1514" s="9">
        <v>0</v>
      </c>
      <c r="AB1514" s="9" t="s">
        <v>3</v>
      </c>
      <c r="AC1514" s="9">
        <v>0.63</v>
      </c>
      <c r="AD1514" s="9">
        <f t="shared" si="216"/>
        <v>1.8900000000000006</v>
      </c>
      <c r="AE1514" s="9">
        <f t="shared" si="217"/>
        <v>8.6065573770491829E-2</v>
      </c>
      <c r="AF1514" s="9">
        <v>26.74</v>
      </c>
      <c r="AG1514" s="9">
        <f>IFERROR((Table1[[#This Row],[عدد
البلوكات]]*0.12),"")</f>
        <v>0.36</v>
      </c>
      <c r="AH1514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5.4</v>
      </c>
      <c r="AI1514" s="9">
        <v>93</v>
      </c>
      <c r="AJ1514" s="9">
        <f>IFERROR(Table1[[#This Row],[Plan Hour]]/Table1[[#This Row],[ساعات
العمل
الفعلية]],0)</f>
        <v>5.8064516129032261E-2</v>
      </c>
      <c r="AK1514" s="9">
        <f>IFERROR((Table1[[#This Row],[الكمية 
الفعلية
/م3]]-Table1[[#This Row],[الكمية 
المنتجة
/م3
 ]]),"")</f>
        <v>0.4859999999999971</v>
      </c>
      <c r="AL1514" s="9">
        <v>0.77</v>
      </c>
      <c r="AM1514" s="9">
        <v>1.5</v>
      </c>
      <c r="AN1514" s="9"/>
      <c r="AO1514" s="9"/>
      <c r="AP1514" s="9">
        <v>2.27</v>
      </c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A1514" s="9"/>
      <c r="BB1514" s="9" t="e">
        <f t="shared" si="209"/>
        <v>#DIV/0!</v>
      </c>
      <c r="BC1514" s="9"/>
      <c r="BD1514" s="9" t="e">
        <f t="shared" si="210"/>
        <v>#DIV/0!</v>
      </c>
      <c r="BE1514" s="9"/>
      <c r="BF1514" s="9"/>
      <c r="BG1514" s="9" t="e">
        <f t="shared" si="213"/>
        <v>#DIV/0!</v>
      </c>
      <c r="CB1514"/>
      <c r="CC1514"/>
      <c r="CD1514"/>
      <c r="CE1514" s="83"/>
      <c r="CF1514"/>
      <c r="CG1514"/>
      <c r="CH1514"/>
      <c r="CI1514"/>
      <c r="CJ1514"/>
      <c r="CK1514"/>
      <c r="CL1514"/>
      <c r="CM1514"/>
      <c r="CN1514"/>
      <c r="CO1514"/>
      <c r="CP1514"/>
    </row>
    <row r="1515" spans="1:94" ht="22.5" customHeight="1">
      <c r="A1515" s="22">
        <v>44292</v>
      </c>
      <c r="B1515" s="3" t="str">
        <f>TEXT(Table1[[#This Row],[Date]],"dddd")</f>
        <v>الثلاثاء</v>
      </c>
      <c r="C1515" s="3">
        <f>WEEKNUM(Table1[[#This Row],[Date]],16)</f>
        <v>15</v>
      </c>
      <c r="D1515" s="3" t="str">
        <f>TEXT(Table1[[#This Row],[Date]],"mmmm")</f>
        <v>أبريل</v>
      </c>
      <c r="E1515" s="3" t="str">
        <f>TEXT(Table1[[#This Row],[Date]],"yyyy")</f>
        <v>2021</v>
      </c>
      <c r="F1515" s="3" t="s">
        <v>8</v>
      </c>
      <c r="G1515" s="3">
        <v>1618</v>
      </c>
      <c r="I1515" s="3" t="s">
        <v>91</v>
      </c>
      <c r="J1515" s="3">
        <f>IFERROR(VLOOKUP(Table1[[#This Row],[FoamType]],$CB$1:$CC$25,2,FALSE),0)</f>
        <v>1</v>
      </c>
      <c r="K1515" s="3">
        <v>100</v>
      </c>
      <c r="L1515" s="3">
        <v>100</v>
      </c>
      <c r="M1515" s="3">
        <v>4</v>
      </c>
      <c r="Q1515" s="3" t="s">
        <v>40</v>
      </c>
      <c r="S1515" s="3">
        <v>4.2</v>
      </c>
      <c r="T1515" s="3">
        <v>11</v>
      </c>
      <c r="U1515" s="4">
        <v>10</v>
      </c>
      <c r="W1515" s="3" t="s">
        <v>40</v>
      </c>
      <c r="X1515" s="4">
        <f>IFERROR(   Table1[[#This Row],[البلوكات /م3]]+Table1[[#This Row],[البواقى
 المنصرفه
/م3]]-Table1[[#This Row],[البواقى
/م3]],0)</f>
        <v>10.95</v>
      </c>
      <c r="Y1515" s="21">
        <f t="shared" si="208"/>
        <v>14.64</v>
      </c>
      <c r="Z1515" s="3">
        <v>2</v>
      </c>
      <c r="AA1515" s="12">
        <v>1.83</v>
      </c>
      <c r="AB1515" s="3" t="s">
        <v>40</v>
      </c>
      <c r="AC1515" s="20">
        <v>5.52</v>
      </c>
      <c r="AD1515" s="20">
        <f t="shared" si="211"/>
        <v>0.94999999999999929</v>
      </c>
      <c r="AE1515" s="29">
        <f t="shared" si="212"/>
        <v>5.7680631451123218E-2</v>
      </c>
      <c r="AG1515" s="5">
        <f>IFERROR((Table1[[#This Row],[عدد
البلوكات]]*0.12),"")</f>
        <v>0.24</v>
      </c>
      <c r="AH151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</v>
      </c>
      <c r="AJ1515" s="59">
        <f>IFERROR(Table1[[#This Row],[Plan Hour]]/Table1[[#This Row],[ساعات
العمل
الفعلية]],0)</f>
        <v>0</v>
      </c>
      <c r="AK1515" s="1">
        <f>IFERROR((Table1[[#This Row],[الكمية 
الفعلية
/م3]]-Table1[[#This Row],[الكمية 
المنتجة
/م3
 ]]),"")</f>
        <v>1</v>
      </c>
      <c r="AU1515" s="18"/>
      <c r="AV1515" s="18"/>
      <c r="AW1515" s="1"/>
      <c r="AX1515" s="1"/>
      <c r="AY1515" s="1"/>
      <c r="AZ1515" s="1"/>
      <c r="BA1515" s="1"/>
      <c r="BB1515" s="1" t="e">
        <f t="shared" si="209"/>
        <v>#DIV/0!</v>
      </c>
      <c r="BC1515" s="1"/>
      <c r="BD1515" s="1" t="e">
        <f t="shared" si="210"/>
        <v>#DIV/0!</v>
      </c>
      <c r="BE1515" s="1"/>
      <c r="BF1515" s="1"/>
      <c r="BG1515" s="11" t="e">
        <f t="shared" si="213"/>
        <v>#DIV/0!</v>
      </c>
      <c r="CB1515"/>
      <c r="CC1515"/>
      <c r="CD1515"/>
      <c r="CE1515" s="83"/>
      <c r="CF1515"/>
      <c r="CG1515"/>
      <c r="CH1515"/>
      <c r="CI1515"/>
      <c r="CJ1515"/>
      <c r="CK1515"/>
      <c r="CL1515"/>
      <c r="CM1515"/>
      <c r="CN1515"/>
      <c r="CO1515"/>
      <c r="CP1515"/>
    </row>
    <row r="1516" spans="1:94" ht="22.5" customHeight="1">
      <c r="A1516" s="22">
        <v>44292</v>
      </c>
      <c r="B1516" s="3" t="str">
        <f>TEXT(Table1[[#This Row],[Date]],"dddd")</f>
        <v>الثلاثاء</v>
      </c>
      <c r="C1516" s="3">
        <f>WEEKNUM(Table1[[#This Row],[Date]],16)</f>
        <v>15</v>
      </c>
      <c r="D1516" s="3" t="str">
        <f>TEXT(Table1[[#This Row],[Date]],"mmmm")</f>
        <v>أبريل</v>
      </c>
      <c r="E1516" s="3" t="str">
        <f>TEXT(Table1[[#This Row],[Date]],"yyyy")</f>
        <v>2021</v>
      </c>
      <c r="F1516" s="3" t="s">
        <v>8</v>
      </c>
      <c r="G1516" s="3">
        <v>1600</v>
      </c>
      <c r="H1516" s="5" t="s">
        <v>210</v>
      </c>
      <c r="I1516" s="3" t="s">
        <v>96</v>
      </c>
      <c r="J1516" s="3">
        <f>IFERROR(VLOOKUP(Table1[[#This Row],[FoamType]],$CB$1:$CC$25,2,FALSE),0)</f>
        <v>200</v>
      </c>
      <c r="K1516" s="3">
        <v>25</v>
      </c>
      <c r="L1516" s="3">
        <v>9</v>
      </c>
      <c r="M1516" s="3">
        <v>9</v>
      </c>
      <c r="Q1516" s="3">
        <v>12</v>
      </c>
      <c r="R1516" s="3">
        <v>1000</v>
      </c>
      <c r="S1516" s="3">
        <v>9.1999999999999993</v>
      </c>
      <c r="T1516" s="3">
        <f t="shared" si="214"/>
        <v>2.0699999999999998</v>
      </c>
      <c r="U1516" s="4">
        <f t="shared" si="215"/>
        <v>2.0249999999999999</v>
      </c>
      <c r="W1516" s="3">
        <v>12</v>
      </c>
      <c r="X1516" s="4">
        <f>IFERROR(   Table1[[#This Row],[البلوكات /م3]]+Table1[[#This Row],[البواقى
 المنصرفه
/م3]]-Table1[[#This Row],[البواقى
/م3]],0)</f>
        <v>27</v>
      </c>
      <c r="Y1516" s="21">
        <f t="shared" si="208"/>
        <v>29.28</v>
      </c>
      <c r="Z1516" s="3">
        <v>4</v>
      </c>
      <c r="AA1516" s="12">
        <v>1.22</v>
      </c>
      <c r="AB1516" s="3">
        <v>12</v>
      </c>
      <c r="AC1516" s="20">
        <v>3.5</v>
      </c>
      <c r="AD1516" s="20">
        <f t="shared" si="211"/>
        <v>24.975000000000001</v>
      </c>
      <c r="AE1516" s="29">
        <f t="shared" si="212"/>
        <v>0.81885245901639347</v>
      </c>
      <c r="AG1516" s="5">
        <f>IFERROR((Table1[[#This Row],[عدد
البلوكات]]*0.12),"")</f>
        <v>0.48</v>
      </c>
      <c r="AH151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516" s="59">
        <f>IFERROR(Table1[[#This Row],[Plan Hour]]/Table1[[#This Row],[ساعات
العمل
الفعلية]],0)</f>
        <v>0</v>
      </c>
      <c r="AK1516" s="1">
        <f>IFERROR((Table1[[#This Row],[الكمية 
الفعلية
/م3]]-Table1[[#This Row],[الكمية 
المنتجة
/م3
 ]]),"")</f>
        <v>4.4999999999999929E-2</v>
      </c>
      <c r="AU1516" s="18"/>
      <c r="AV1516" s="18"/>
      <c r="AW1516" s="1"/>
      <c r="AX1516" s="1"/>
      <c r="AY1516" s="1"/>
      <c r="AZ1516" s="1"/>
      <c r="BA1516" s="1"/>
      <c r="BB1516" s="1" t="e">
        <f t="shared" si="209"/>
        <v>#DIV/0!</v>
      </c>
      <c r="BC1516" s="1"/>
      <c r="BD1516" s="1" t="e">
        <f t="shared" si="210"/>
        <v>#DIV/0!</v>
      </c>
      <c r="BE1516" s="1"/>
      <c r="BF1516" s="1"/>
      <c r="BG1516" s="11" t="e">
        <f t="shared" si="213"/>
        <v>#DIV/0!</v>
      </c>
      <c r="CB1516"/>
      <c r="CC1516"/>
      <c r="CD1516"/>
      <c r="CE1516" s="83"/>
      <c r="CF1516"/>
      <c r="CG1516"/>
      <c r="CH1516"/>
      <c r="CI1516"/>
      <c r="CJ1516"/>
      <c r="CK1516"/>
      <c r="CL1516"/>
      <c r="CM1516"/>
      <c r="CN1516"/>
      <c r="CO1516"/>
      <c r="CP1516"/>
    </row>
    <row r="1517" spans="1:94" ht="22.5" customHeight="1">
      <c r="A1517" s="22">
        <v>44292</v>
      </c>
      <c r="B1517" s="3" t="str">
        <f>TEXT(Table1[[#This Row],[Date]],"dddd")</f>
        <v>الثلاثاء</v>
      </c>
      <c r="C1517" s="3">
        <f>WEEKNUM(Table1[[#This Row],[Date]],16)</f>
        <v>15</v>
      </c>
      <c r="D1517" s="3" t="str">
        <f>TEXT(Table1[[#This Row],[Date]],"mmmm")</f>
        <v>أبريل</v>
      </c>
      <c r="E1517" s="3" t="str">
        <f>TEXT(Table1[[#This Row],[Date]],"yyyy")</f>
        <v>2021</v>
      </c>
      <c r="F1517" s="3" t="s">
        <v>8</v>
      </c>
      <c r="G1517" s="3">
        <v>1363</v>
      </c>
      <c r="H1517" s="5" t="s">
        <v>47</v>
      </c>
      <c r="I1517" s="3" t="s">
        <v>92</v>
      </c>
      <c r="J1517" s="3">
        <f>IFERROR(VLOOKUP(Table1[[#This Row],[FoamType]],$CB$1:$CC$25,2,FALSE),0)</f>
        <v>0.6</v>
      </c>
      <c r="K1517" s="3">
        <v>25</v>
      </c>
      <c r="L1517" s="3">
        <v>7.5</v>
      </c>
      <c r="M1517" s="3">
        <v>1</v>
      </c>
      <c r="Q1517" s="3">
        <v>12</v>
      </c>
      <c r="R1517" s="3">
        <v>71050</v>
      </c>
      <c r="S1517" s="3">
        <v>1.2</v>
      </c>
      <c r="T1517" s="3">
        <f t="shared" si="214"/>
        <v>15.98625</v>
      </c>
      <c r="U1517" s="4">
        <f t="shared" si="215"/>
        <v>13.321875</v>
      </c>
      <c r="W1517" s="3"/>
      <c r="X1517" s="4">
        <f>IFERROR(   Table1[[#This Row],[البلوكات /م3]]+Table1[[#This Row],[البواقى
 المنصرفه
/م3]]-Table1[[#This Row],[البواقى
/م3]],0)</f>
        <v>0</v>
      </c>
      <c r="Y1517" s="21">
        <f t="shared" si="208"/>
        <v>0</v>
      </c>
      <c r="AD1517" s="20">
        <f t="shared" si="211"/>
        <v>-13.321875</v>
      </c>
      <c r="AE1517" s="29" t="e">
        <f t="shared" si="212"/>
        <v>#DIV/0!</v>
      </c>
      <c r="AG1517" s="5">
        <f>IFERROR((Table1[[#This Row],[عدد
البلوكات]]*0.12),"")</f>
        <v>0</v>
      </c>
      <c r="AH15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22.203125</v>
      </c>
      <c r="AJ1517" s="59">
        <f>IFERROR(Table1[[#This Row],[Plan Hour]]/Table1[[#This Row],[ساعات
العمل
الفعلية]],0)</f>
        <v>0</v>
      </c>
      <c r="AK1517" s="1">
        <f>IFERROR((Table1[[#This Row],[الكمية 
الفعلية
/م3]]-Table1[[#This Row],[الكمية 
المنتجة
/م3
 ]]),"")</f>
        <v>2.6643749999999997</v>
      </c>
      <c r="AU1517" s="18"/>
      <c r="AV1517" s="18"/>
      <c r="AW1517" s="1"/>
      <c r="AX1517" s="1"/>
      <c r="AY1517" s="1"/>
      <c r="AZ1517" s="1"/>
      <c r="BA1517" s="1"/>
      <c r="BB1517" s="1" t="e">
        <f t="shared" si="209"/>
        <v>#DIV/0!</v>
      </c>
      <c r="BC1517" s="1"/>
      <c r="BD1517" s="1" t="e">
        <f t="shared" si="210"/>
        <v>#DIV/0!</v>
      </c>
      <c r="BE1517" s="1"/>
      <c r="BF1517" s="1"/>
      <c r="BG1517" s="11" t="e">
        <f t="shared" si="213"/>
        <v>#DIV/0!</v>
      </c>
      <c r="CB1517"/>
      <c r="CC1517"/>
      <c r="CD1517"/>
      <c r="CE1517" s="83"/>
      <c r="CF1517"/>
      <c r="CG1517"/>
      <c r="CH1517"/>
      <c r="CI1517"/>
      <c r="CJ1517"/>
      <c r="CK1517"/>
      <c r="CL1517"/>
      <c r="CM1517"/>
      <c r="CN1517"/>
      <c r="CO1517"/>
      <c r="CP1517"/>
    </row>
    <row r="1518" spans="1:94" ht="22.5" customHeight="1">
      <c r="A1518" s="22">
        <v>44292</v>
      </c>
      <c r="B1518" s="3" t="str">
        <f>TEXT(Table1[[#This Row],[Date]],"dddd")</f>
        <v>الثلاثاء</v>
      </c>
      <c r="C1518" s="3">
        <f>WEEKNUM(Table1[[#This Row],[Date]],16)</f>
        <v>15</v>
      </c>
      <c r="D1518" s="3" t="str">
        <f>TEXT(Table1[[#This Row],[Date]],"mmmm")</f>
        <v>أبريل</v>
      </c>
      <c r="E1518" s="3" t="str">
        <f>TEXT(Table1[[#This Row],[Date]],"yyyy")</f>
        <v>2021</v>
      </c>
      <c r="F1518" s="3" t="s">
        <v>8</v>
      </c>
      <c r="G1518" s="3">
        <v>1363</v>
      </c>
      <c r="H1518" s="5" t="s">
        <v>47</v>
      </c>
      <c r="I1518" s="3" t="s">
        <v>92</v>
      </c>
      <c r="J1518" s="3">
        <f>IFERROR(VLOOKUP(Table1[[#This Row],[FoamType]],$CB$1:$CC$25,2,FALSE),0)</f>
        <v>0.6</v>
      </c>
      <c r="K1518" s="3">
        <v>25</v>
      </c>
      <c r="L1518" s="3">
        <v>7.5</v>
      </c>
      <c r="M1518" s="3">
        <v>0.5</v>
      </c>
      <c r="Q1518" s="3">
        <v>12</v>
      </c>
      <c r="R1518" s="3">
        <v>78400</v>
      </c>
      <c r="S1518" s="3">
        <v>0.6</v>
      </c>
      <c r="T1518" s="3">
        <f t="shared" si="214"/>
        <v>8.82</v>
      </c>
      <c r="U1518" s="4">
        <f t="shared" si="215"/>
        <v>7.35</v>
      </c>
      <c r="W1518" s="3"/>
      <c r="X1518" s="4">
        <f>IFERROR(   Table1[[#This Row],[البلوكات /م3]]+Table1[[#This Row],[البواقى
 المنصرفه
/م3]]-Table1[[#This Row],[البواقى
/م3]],0)</f>
        <v>7.0000000000000007E-2</v>
      </c>
      <c r="Y1518" s="21">
        <f t="shared" si="208"/>
        <v>0</v>
      </c>
      <c r="AA1518" s="12">
        <v>0.36</v>
      </c>
      <c r="AB1518" s="3">
        <v>15</v>
      </c>
      <c r="AC1518" s="20">
        <v>0.28999999999999998</v>
      </c>
      <c r="AD1518" s="20">
        <f t="shared" si="211"/>
        <v>-7.2799999999999994</v>
      </c>
      <c r="AE1518" s="29">
        <f t="shared" si="212"/>
        <v>-20.222222222222221</v>
      </c>
      <c r="AG1518" s="5">
        <f>IFERROR((Table1[[#This Row],[عدد
البلوكات]]*0.12),"")</f>
        <v>0</v>
      </c>
      <c r="AH151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12.25</v>
      </c>
      <c r="AJ1518" s="59">
        <f>IFERROR(Table1[[#This Row],[Plan Hour]]/Table1[[#This Row],[ساعات
العمل
الفعلية]],0)</f>
        <v>0</v>
      </c>
      <c r="AK1518" s="1">
        <f>IFERROR((Table1[[#This Row],[الكمية 
الفعلية
/م3]]-Table1[[#This Row],[الكمية 
المنتجة
/م3
 ]]),"")</f>
        <v>1.4700000000000006</v>
      </c>
      <c r="AU1518" s="18"/>
      <c r="AV1518" s="18"/>
      <c r="AW1518" s="1"/>
      <c r="AX1518" s="1"/>
      <c r="AY1518" s="1"/>
      <c r="AZ1518" s="1"/>
      <c r="BA1518" s="1"/>
      <c r="BB1518" s="1" t="e">
        <f t="shared" si="209"/>
        <v>#DIV/0!</v>
      </c>
      <c r="BC1518" s="1"/>
      <c r="BD1518" s="1" t="e">
        <f t="shared" si="210"/>
        <v>#DIV/0!</v>
      </c>
      <c r="BE1518" s="1"/>
      <c r="BF1518" s="1"/>
      <c r="BG1518" s="11" t="e">
        <f t="shared" si="213"/>
        <v>#DIV/0!</v>
      </c>
      <c r="CB1518"/>
      <c r="CC1518"/>
      <c r="CD1518"/>
      <c r="CE1518" s="83"/>
      <c r="CF1518"/>
      <c r="CG1518"/>
      <c r="CH1518"/>
      <c r="CI1518"/>
      <c r="CJ1518"/>
      <c r="CK1518"/>
      <c r="CL1518"/>
      <c r="CM1518"/>
      <c r="CN1518"/>
      <c r="CO1518"/>
      <c r="CP1518"/>
    </row>
    <row r="1519" spans="1:94" ht="22.5" customHeight="1">
      <c r="A1519" s="22">
        <v>44292</v>
      </c>
      <c r="B1519" s="3" t="str">
        <f>TEXT(Table1[[#This Row],[Date]],"dddd")</f>
        <v>الثلاثاء</v>
      </c>
      <c r="C1519" s="3">
        <f>WEEKNUM(Table1[[#This Row],[Date]],16)</f>
        <v>15</v>
      </c>
      <c r="D1519" s="3" t="str">
        <f>TEXT(Table1[[#This Row],[Date]],"mmmm")</f>
        <v>أبريل</v>
      </c>
      <c r="E1519" s="3" t="str">
        <f>TEXT(Table1[[#This Row],[Date]],"yyyy")</f>
        <v>2021</v>
      </c>
      <c r="F1519" s="3" t="s">
        <v>8</v>
      </c>
      <c r="G1519" s="3">
        <v>1612</v>
      </c>
      <c r="H1519" s="5" t="s">
        <v>320</v>
      </c>
      <c r="I1519" s="3" t="s">
        <v>92</v>
      </c>
      <c r="J1519" s="3">
        <f>IFERROR(VLOOKUP(Table1[[#This Row],[FoamType]],$CB$1:$CC$25,2,FALSE),0)</f>
        <v>0.6</v>
      </c>
      <c r="K1519" s="3">
        <v>11</v>
      </c>
      <c r="L1519" s="3">
        <v>10.5</v>
      </c>
      <c r="M1519" s="3">
        <v>1</v>
      </c>
      <c r="Q1519" s="3">
        <v>20</v>
      </c>
      <c r="S1519" s="3">
        <v>1.1000000000000001</v>
      </c>
      <c r="T1519" s="3">
        <v>2.1</v>
      </c>
      <c r="U1519" s="4">
        <v>2</v>
      </c>
      <c r="W1519" s="3"/>
      <c r="X1519" s="4">
        <f>IFERROR(   Table1[[#This Row],[البلوكات /م3]]+Table1[[#This Row],[البواقى
 المنصرفه
/م3]]-Table1[[#This Row],[البواقى
/م3]],0)</f>
        <v>2.4</v>
      </c>
      <c r="Y1519" s="21">
        <f t="shared" si="208"/>
        <v>0</v>
      </c>
      <c r="AA1519" s="12">
        <v>2.4</v>
      </c>
      <c r="AB1519" s="3">
        <v>20</v>
      </c>
      <c r="AC1519" s="20">
        <v>0</v>
      </c>
      <c r="AD1519" s="20">
        <f t="shared" si="211"/>
        <v>0.39999999999999991</v>
      </c>
      <c r="AE1519" s="29">
        <f t="shared" si="212"/>
        <v>0.16666666666666663</v>
      </c>
      <c r="AG1519" s="5">
        <f>IFERROR((Table1[[#This Row],[عدد
البلوكات]]*0.12),"")</f>
        <v>0</v>
      </c>
      <c r="AH151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3.3333333333333335</v>
      </c>
      <c r="AJ1519" s="59">
        <f>IFERROR(Table1[[#This Row],[Plan Hour]]/Table1[[#This Row],[ساعات
العمل
الفعلية]],0)</f>
        <v>0</v>
      </c>
      <c r="AK1519" s="1">
        <f>IFERROR((Table1[[#This Row],[الكمية 
الفعلية
/م3]]-Table1[[#This Row],[الكمية 
المنتجة
/م3
 ]]),"")</f>
        <v>0.10000000000000009</v>
      </c>
      <c r="AU1519" s="18"/>
      <c r="AV1519" s="18"/>
      <c r="AW1519" s="1"/>
      <c r="AX1519" s="1"/>
      <c r="AY1519" s="1"/>
      <c r="AZ1519" s="1"/>
      <c r="BA1519" s="1"/>
      <c r="BB1519" s="1" t="e">
        <f t="shared" si="209"/>
        <v>#DIV/0!</v>
      </c>
      <c r="BC1519" s="1"/>
      <c r="BD1519" s="1" t="e">
        <f t="shared" si="210"/>
        <v>#DIV/0!</v>
      </c>
      <c r="BE1519" s="1"/>
      <c r="BF1519" s="1"/>
      <c r="BG1519" s="11" t="e">
        <f t="shared" si="213"/>
        <v>#DIV/0!</v>
      </c>
      <c r="CB1519"/>
      <c r="CC1519"/>
      <c r="CD1519"/>
      <c r="CE1519" s="83"/>
      <c r="CF1519"/>
      <c r="CG1519"/>
      <c r="CH1519"/>
      <c r="CI1519"/>
      <c r="CJ1519"/>
      <c r="CK1519"/>
      <c r="CL1519"/>
      <c r="CM1519"/>
      <c r="CN1519"/>
      <c r="CO1519"/>
      <c r="CP1519"/>
    </row>
    <row r="1520" spans="1:94" ht="22.5" customHeight="1">
      <c r="A1520" s="22">
        <v>44292</v>
      </c>
      <c r="B1520" s="3" t="str">
        <f>TEXT(Table1[[#This Row],[Date]],"dddd")</f>
        <v>الثلاثاء</v>
      </c>
      <c r="C1520" s="3">
        <f>WEEKNUM(Table1[[#This Row],[Date]],16)</f>
        <v>15</v>
      </c>
      <c r="D1520" s="3" t="str">
        <f>TEXT(Table1[[#This Row],[Date]],"mmmm")</f>
        <v>أبريل</v>
      </c>
      <c r="E1520" s="3" t="str">
        <f>TEXT(Table1[[#This Row],[Date]],"yyyy")</f>
        <v>2021</v>
      </c>
      <c r="F1520" s="3" t="s">
        <v>8</v>
      </c>
      <c r="G1520" s="3">
        <v>1615</v>
      </c>
      <c r="H1520" s="5" t="s">
        <v>25</v>
      </c>
      <c r="I1520" s="3" t="s">
        <v>107</v>
      </c>
      <c r="J1520" s="3">
        <f>IFERROR(VLOOKUP(Table1[[#This Row],[FoamType]],$CB$1:$CC$25,2,FALSE),0)</f>
        <v>50</v>
      </c>
      <c r="K1520" s="3">
        <v>10</v>
      </c>
      <c r="L1520" s="3">
        <v>10</v>
      </c>
      <c r="M1520" s="3">
        <v>4</v>
      </c>
      <c r="Q1520" s="3">
        <v>25</v>
      </c>
      <c r="R1520" s="3">
        <v>1500</v>
      </c>
      <c r="S1520" s="3">
        <v>4.0999999999999996</v>
      </c>
      <c r="T1520" s="3">
        <f t="shared" si="214"/>
        <v>0.61499999999999999</v>
      </c>
      <c r="U1520" s="4">
        <f t="shared" si="215"/>
        <v>0.6</v>
      </c>
      <c r="W1520" s="3"/>
      <c r="X1520" s="4">
        <f>IFERROR(   Table1[[#This Row],[البلوكات /م3]]+Table1[[#This Row],[البواقى
 المنصرفه
/م3]]-Table1[[#This Row],[البواقى
/م3]],0)</f>
        <v>1.5</v>
      </c>
      <c r="Y1520" s="21">
        <f t="shared" si="208"/>
        <v>0</v>
      </c>
      <c r="AA1520" s="12">
        <v>1.5</v>
      </c>
      <c r="AB1520" s="3">
        <v>30</v>
      </c>
      <c r="AC1520" s="20">
        <v>0</v>
      </c>
      <c r="AD1520" s="20">
        <f t="shared" si="211"/>
        <v>0.9</v>
      </c>
      <c r="AE1520" s="29">
        <f t="shared" si="212"/>
        <v>0.6</v>
      </c>
      <c r="AG1520" s="5">
        <f>IFERROR((Table1[[#This Row],[عدد
البلوكات]]*0.12),"")</f>
        <v>0</v>
      </c>
      <c r="AH152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30</v>
      </c>
      <c r="AJ1520" s="59">
        <f>IFERROR(Table1[[#This Row],[Plan Hour]]/Table1[[#This Row],[ساعات
العمل
الفعلية]],0)</f>
        <v>0</v>
      </c>
      <c r="AK1520" s="1">
        <f>IFERROR((Table1[[#This Row],[الكمية 
الفعلية
/م3]]-Table1[[#This Row],[الكمية 
المنتجة
/م3
 ]]),"")</f>
        <v>1.5000000000000013E-2</v>
      </c>
      <c r="AU1520" s="18"/>
      <c r="AV1520" s="18"/>
      <c r="AW1520" s="1"/>
      <c r="AX1520" s="1"/>
      <c r="AY1520" s="1"/>
      <c r="AZ1520" s="1"/>
      <c r="BA1520" s="1"/>
      <c r="BB1520" s="1" t="e">
        <f t="shared" si="209"/>
        <v>#DIV/0!</v>
      </c>
      <c r="BC1520" s="1"/>
      <c r="BD1520" s="1" t="e">
        <f t="shared" si="210"/>
        <v>#DIV/0!</v>
      </c>
      <c r="BE1520" s="1"/>
      <c r="BF1520" s="1"/>
      <c r="BG1520" s="11" t="e">
        <f t="shared" si="213"/>
        <v>#DIV/0!</v>
      </c>
      <c r="CB1520"/>
      <c r="CC1520"/>
      <c r="CD1520"/>
      <c r="CE1520" s="83"/>
      <c r="CF1520"/>
      <c r="CG1520"/>
      <c r="CH1520"/>
      <c r="CI1520"/>
      <c r="CJ1520"/>
      <c r="CK1520"/>
      <c r="CL1520"/>
      <c r="CM1520"/>
      <c r="CN1520"/>
      <c r="CO1520"/>
      <c r="CP1520"/>
    </row>
    <row r="1521" spans="1:94" ht="22.5" customHeight="1">
      <c r="A1521" s="22">
        <v>44292</v>
      </c>
      <c r="B1521" s="9" t="str">
        <f>TEXT(Table1[[#This Row],[Date]],"dddd")</f>
        <v>الثلاثاء</v>
      </c>
      <c r="C1521" s="9">
        <f>WEEKNUM(Table1[[#This Row],[Date]],16)</f>
        <v>15</v>
      </c>
      <c r="D1521" s="9" t="str">
        <f>TEXT(Table1[[#This Row],[Date]],"mmmm")</f>
        <v>أبريل</v>
      </c>
      <c r="E1521" s="9" t="str">
        <f>TEXT(Table1[[#This Row],[Date]],"yyyy")</f>
        <v>2021</v>
      </c>
      <c r="F1521" s="9" t="s">
        <v>9</v>
      </c>
      <c r="G1521" s="9">
        <v>1568</v>
      </c>
      <c r="H1521" s="9"/>
      <c r="I1521" s="9" t="s">
        <v>255</v>
      </c>
      <c r="J1521" s="9">
        <f>IFERROR(VLOOKUP(Table1[[#This Row],[FoamType]],$CB$1:$CC$25,2,FALSE),0)</f>
        <v>3.6</v>
      </c>
      <c r="K1521" s="9">
        <v>200</v>
      </c>
      <c r="L1521" s="9">
        <v>100</v>
      </c>
      <c r="M1521" s="9">
        <v>25</v>
      </c>
      <c r="N1521" s="9"/>
      <c r="O1521" s="9"/>
      <c r="P1521" s="9"/>
      <c r="Q1521" s="9">
        <v>17</v>
      </c>
      <c r="R1521" s="9">
        <v>1</v>
      </c>
      <c r="S1521" s="9">
        <v>25</v>
      </c>
      <c r="T1521" s="9">
        <f t="shared" si="214"/>
        <v>0.5</v>
      </c>
      <c r="U1521" s="9">
        <f t="shared" si="215"/>
        <v>0.5</v>
      </c>
      <c r="V1521" s="9"/>
      <c r="W1521" s="9"/>
      <c r="X1521" s="9">
        <f>IFERROR(   Table1[[#This Row],[البلوكات /م3]]+Table1[[#This Row],[البواقى
 المنصرفه
/م3]]-Table1[[#This Row],[البواقى
/م3]],0)</f>
        <v>0</v>
      </c>
      <c r="Y1521" s="9">
        <f t="shared" si="208"/>
        <v>0</v>
      </c>
      <c r="Z1521" s="9"/>
      <c r="AA1521" s="9"/>
      <c r="AB1521" s="9"/>
      <c r="AC1521" s="9"/>
      <c r="AD1521" s="9">
        <f t="shared" si="211"/>
        <v>-0.5</v>
      </c>
      <c r="AE1521" s="9" t="e">
        <f t="shared" si="212"/>
        <v>#DIV/0!</v>
      </c>
      <c r="AF1521" s="9"/>
      <c r="AG1521" s="9">
        <f>IFERROR((Table1[[#This Row],[عدد
البلوكات]]*0.12),"")</f>
        <v>0</v>
      </c>
      <c r="AH1521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0.1388888888888889</v>
      </c>
      <c r="AI1521" s="9">
        <v>70</v>
      </c>
      <c r="AJ1521" s="9">
        <f>IFERROR(Table1[[#This Row],[Plan Hour]]/Table1[[#This Row],[ساعات
العمل
الفعلية]],0)</f>
        <v>1.984126984126984E-3</v>
      </c>
      <c r="AK1521" s="9">
        <f>IFERROR((Table1[[#This Row],[الكمية 
الفعلية
/م3]]-Table1[[#This Row],[الكمية 
المنتجة
/م3
 ]]),"")</f>
        <v>0</v>
      </c>
      <c r="AL1521" s="9"/>
      <c r="AM1521" s="9"/>
      <c r="AN1521" s="9"/>
      <c r="AO1521" s="9"/>
      <c r="AP1521" s="9">
        <v>0</v>
      </c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  <c r="BB1521" s="9" t="e">
        <f t="shared" si="209"/>
        <v>#DIV/0!</v>
      </c>
      <c r="BC1521" s="9"/>
      <c r="BD1521" s="9" t="e">
        <f t="shared" si="210"/>
        <v>#DIV/0!</v>
      </c>
      <c r="BE1521" s="9"/>
      <c r="BF1521" s="9"/>
      <c r="BG1521" s="9" t="e">
        <f t="shared" si="213"/>
        <v>#DIV/0!</v>
      </c>
      <c r="CB1521"/>
      <c r="CC1521"/>
      <c r="CD1521"/>
      <c r="CE1521" s="83"/>
      <c r="CF1521"/>
      <c r="CG1521"/>
      <c r="CH1521"/>
      <c r="CI1521"/>
      <c r="CJ1521"/>
      <c r="CK1521"/>
      <c r="CL1521"/>
      <c r="CM1521"/>
      <c r="CN1521"/>
      <c r="CO1521"/>
      <c r="CP1521"/>
    </row>
    <row r="1522" spans="1:94" ht="22.5" customHeight="1">
      <c r="A1522" s="22">
        <v>44292</v>
      </c>
      <c r="B1522" s="3" t="str">
        <f>TEXT(Table1[[#This Row],[Date]],"dddd")</f>
        <v>الثلاثاء</v>
      </c>
      <c r="C1522" s="3">
        <f>WEEKNUM(Table1[[#This Row],[Date]],16)</f>
        <v>15</v>
      </c>
      <c r="D1522" s="3" t="str">
        <f>TEXT(Table1[[#This Row],[Date]],"mmmm")</f>
        <v>أبريل</v>
      </c>
      <c r="E1522" s="3" t="str">
        <f>TEXT(Table1[[#This Row],[Date]],"yyyy")</f>
        <v>2021</v>
      </c>
      <c r="F1522" s="3" t="s">
        <v>9</v>
      </c>
      <c r="I1522" s="3" t="s">
        <v>255</v>
      </c>
      <c r="J1522" s="3">
        <f>IFERROR(VLOOKUP(Table1[[#This Row],[FoamType]],$CB$1:$CC$25,2,FALSE),0)</f>
        <v>3.6</v>
      </c>
      <c r="K1522" s="3">
        <v>198</v>
      </c>
      <c r="L1522" s="3">
        <v>98</v>
      </c>
      <c r="M1522" s="3">
        <v>5</v>
      </c>
      <c r="Q1522" s="3">
        <v>10</v>
      </c>
      <c r="R1522" s="3">
        <v>3</v>
      </c>
      <c r="S1522" s="3">
        <v>5.0999999999999996</v>
      </c>
      <c r="T1522" s="3">
        <f t="shared" si="214"/>
        <v>0.29688119999999996</v>
      </c>
      <c r="U1522" s="4">
        <f t="shared" si="215"/>
        <v>0.29105999999999999</v>
      </c>
      <c r="W1522" s="3"/>
      <c r="X1522" s="4">
        <f>IFERROR(   Table1[[#This Row],[البلوكات /م3]]+Table1[[#This Row],[البواقى
 المنصرفه
/م3]]-Table1[[#This Row],[البواقى
/م3]],0)</f>
        <v>0</v>
      </c>
      <c r="Y1522" s="21">
        <f t="shared" si="208"/>
        <v>0</v>
      </c>
      <c r="AD1522" s="20">
        <f t="shared" si="211"/>
        <v>-0.29105999999999999</v>
      </c>
      <c r="AE1522" s="29" t="e">
        <f t="shared" si="212"/>
        <v>#DIV/0!</v>
      </c>
      <c r="AG1522" s="5">
        <f>IFERROR((Table1[[#This Row],[عدد
البلوكات]]*0.12),"")</f>
        <v>0</v>
      </c>
      <c r="AH152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8.0849999999999991E-2</v>
      </c>
      <c r="AJ1522" s="59">
        <f>IFERROR(Table1[[#This Row],[Plan Hour]]/Table1[[#This Row],[ساعات
العمل
الفعلية]],0)</f>
        <v>0</v>
      </c>
      <c r="AK1522" s="1">
        <f>IFERROR((Table1[[#This Row],[الكمية 
الفعلية
/م3]]-Table1[[#This Row],[الكمية 
المنتجة
/م3
 ]]),"")</f>
        <v>5.8211999999999708E-3</v>
      </c>
      <c r="AU1522" s="18"/>
      <c r="AV1522" s="18"/>
      <c r="AW1522" s="1"/>
      <c r="AX1522" s="1"/>
      <c r="AY1522" s="1"/>
      <c r="AZ1522" s="1"/>
      <c r="BA1522" s="1"/>
      <c r="BB1522" s="1" t="e">
        <f t="shared" si="209"/>
        <v>#DIV/0!</v>
      </c>
      <c r="BC1522" s="1"/>
      <c r="BD1522" s="1" t="e">
        <f t="shared" si="210"/>
        <v>#DIV/0!</v>
      </c>
      <c r="BE1522" s="1"/>
      <c r="BF1522" s="1"/>
      <c r="BG1522" s="11" t="e">
        <f t="shared" si="213"/>
        <v>#DIV/0!</v>
      </c>
      <c r="CB1522"/>
      <c r="CC1522"/>
      <c r="CD1522"/>
      <c r="CE1522" s="83"/>
      <c r="CF1522"/>
      <c r="CG1522"/>
      <c r="CH1522"/>
      <c r="CI1522"/>
      <c r="CJ1522"/>
      <c r="CK1522"/>
      <c r="CL1522"/>
      <c r="CM1522"/>
      <c r="CN1522"/>
      <c r="CO1522"/>
      <c r="CP1522"/>
    </row>
    <row r="1523" spans="1:94" ht="22.5" customHeight="1">
      <c r="A1523" s="22">
        <v>44292</v>
      </c>
      <c r="B1523" s="3" t="str">
        <f>TEXT(Table1[[#This Row],[Date]],"dddd")</f>
        <v>الثلاثاء</v>
      </c>
      <c r="C1523" s="3">
        <f>WEEKNUM(Table1[[#This Row],[Date]],16)</f>
        <v>15</v>
      </c>
      <c r="D1523" s="3" t="str">
        <f>TEXT(Table1[[#This Row],[Date]],"mmmm")</f>
        <v>أبريل</v>
      </c>
      <c r="E1523" s="3" t="str">
        <f>TEXT(Table1[[#This Row],[Date]],"yyyy")</f>
        <v>2021</v>
      </c>
      <c r="F1523" s="3" t="s">
        <v>9</v>
      </c>
      <c r="G1523" s="3">
        <v>1568</v>
      </c>
      <c r="I1523" s="3" t="s">
        <v>91</v>
      </c>
      <c r="J1523" s="3">
        <f>IFERROR(VLOOKUP(Table1[[#This Row],[FoamType]],$CB$1:$CC$25,2,FALSE),0)</f>
        <v>1</v>
      </c>
      <c r="K1523" s="3">
        <v>200</v>
      </c>
      <c r="L1523" s="3">
        <v>30</v>
      </c>
      <c r="M1523" s="3">
        <v>25</v>
      </c>
      <c r="Q1523" s="3">
        <v>17</v>
      </c>
      <c r="R1523" s="3">
        <v>2</v>
      </c>
      <c r="S1523" s="3">
        <v>25</v>
      </c>
      <c r="T1523" s="3">
        <f t="shared" si="214"/>
        <v>0.3</v>
      </c>
      <c r="U1523" s="4">
        <f t="shared" si="215"/>
        <v>0.3</v>
      </c>
      <c r="W1523" s="3"/>
      <c r="X1523" s="4">
        <f>IFERROR(   Table1[[#This Row],[البلوكات /م3]]+Table1[[#This Row],[البواقى
 المنصرفه
/م3]]-Table1[[#This Row],[البواقى
/م3]],0)</f>
        <v>0</v>
      </c>
      <c r="Y1523" s="21">
        <f t="shared" si="208"/>
        <v>0</v>
      </c>
      <c r="AD1523" s="20">
        <f t="shared" si="211"/>
        <v>-0.3</v>
      </c>
      <c r="AE1523" s="29" t="e">
        <f t="shared" si="212"/>
        <v>#DIV/0!</v>
      </c>
      <c r="AG1523" s="5">
        <f>IFERROR((Table1[[#This Row],[عدد
البلوكات]]*0.12),"")</f>
        <v>0</v>
      </c>
      <c r="AH152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</v>
      </c>
      <c r="AJ1523" s="59">
        <f>IFERROR(Table1[[#This Row],[Plan Hour]]/Table1[[#This Row],[ساعات
العمل
الفعلية]],0)</f>
        <v>0</v>
      </c>
      <c r="AK1523" s="1">
        <f>IFERROR((Table1[[#This Row],[الكمية 
الفعلية
/م3]]-Table1[[#This Row],[الكمية 
المنتجة
/م3
 ]]),"")</f>
        <v>0</v>
      </c>
      <c r="AU1523" s="18"/>
      <c r="AV1523" s="18"/>
      <c r="AW1523" s="1"/>
      <c r="AX1523" s="1"/>
      <c r="AY1523" s="1"/>
      <c r="AZ1523" s="1"/>
      <c r="BA1523" s="1"/>
      <c r="BB1523" s="1" t="e">
        <f t="shared" si="209"/>
        <v>#DIV/0!</v>
      </c>
      <c r="BC1523" s="1"/>
      <c r="BD1523" s="1" t="e">
        <f t="shared" si="210"/>
        <v>#DIV/0!</v>
      </c>
      <c r="BE1523" s="1"/>
      <c r="BF1523" s="1"/>
      <c r="BG1523" s="11" t="e">
        <f t="shared" si="213"/>
        <v>#DIV/0!</v>
      </c>
      <c r="CB1523"/>
      <c r="CC1523"/>
      <c r="CD1523"/>
      <c r="CE1523" s="83"/>
      <c r="CF1523"/>
      <c r="CG1523"/>
      <c r="CH1523"/>
      <c r="CI1523"/>
      <c r="CJ1523"/>
      <c r="CK1523"/>
      <c r="CL1523"/>
      <c r="CM1523"/>
      <c r="CN1523"/>
      <c r="CO1523"/>
      <c r="CP1523"/>
    </row>
    <row r="1524" spans="1:94" ht="22.5" customHeight="1">
      <c r="A1524" s="22">
        <v>44292</v>
      </c>
      <c r="B1524" s="3" t="str">
        <f>TEXT(Table1[[#This Row],[Date]],"dddd")</f>
        <v>الثلاثاء</v>
      </c>
      <c r="C1524" s="3">
        <f>WEEKNUM(Table1[[#This Row],[Date]],16)</f>
        <v>15</v>
      </c>
      <c r="D1524" s="3" t="str">
        <f>TEXT(Table1[[#This Row],[Date]],"mmmm")</f>
        <v>أبريل</v>
      </c>
      <c r="E1524" s="3" t="str">
        <f>TEXT(Table1[[#This Row],[Date]],"yyyy")</f>
        <v>2021</v>
      </c>
      <c r="F1524" s="3" t="s">
        <v>9</v>
      </c>
      <c r="G1524" s="3">
        <v>1600</v>
      </c>
      <c r="H1524" s="5" t="s">
        <v>210</v>
      </c>
      <c r="I1524" s="3" t="s">
        <v>96</v>
      </c>
      <c r="J1524" s="3">
        <f>IFERROR(VLOOKUP(Table1[[#This Row],[FoamType]],$CB$1:$CC$25,2,FALSE),0)</f>
        <v>200</v>
      </c>
      <c r="K1524" s="3">
        <v>20</v>
      </c>
      <c r="L1524" s="3">
        <v>9</v>
      </c>
      <c r="M1524" s="3">
        <v>9</v>
      </c>
      <c r="Q1524" s="3">
        <v>12</v>
      </c>
      <c r="R1524" s="3">
        <v>2800</v>
      </c>
      <c r="S1524" s="3">
        <v>9.3000000000000007</v>
      </c>
      <c r="T1524" s="4">
        <v>4.84</v>
      </c>
      <c r="U1524" s="4">
        <v>4.84</v>
      </c>
      <c r="W1524" s="3">
        <v>12</v>
      </c>
      <c r="X1524" s="4">
        <f>IFERROR(   Table1[[#This Row],[البلوكات /م3]]+Table1[[#This Row],[البواقى
 المنصرفه
/م3]]-Table1[[#This Row],[البواقى
/م3]],0)</f>
        <v>6.1000000000000005</v>
      </c>
      <c r="Y1524" s="21">
        <f t="shared" si="208"/>
        <v>7.32</v>
      </c>
      <c r="Z1524" s="3">
        <v>1</v>
      </c>
      <c r="AA1524" s="12">
        <v>0</v>
      </c>
      <c r="AB1524" s="3">
        <v>12</v>
      </c>
      <c r="AC1524" s="20">
        <v>1.22</v>
      </c>
      <c r="AD1524" s="20">
        <f t="shared" si="211"/>
        <v>1.2600000000000007</v>
      </c>
      <c r="AE1524" s="29">
        <f t="shared" si="212"/>
        <v>0.17213114754098369</v>
      </c>
      <c r="AG1524" s="5">
        <f>IFERROR((Table1[[#This Row],[عدد
البلوكات]]*0.12),"")</f>
        <v>0.12</v>
      </c>
      <c r="AH152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14</v>
      </c>
      <c r="AJ1524" s="59">
        <f>IFERROR(Table1[[#This Row],[Plan Hour]]/Table1[[#This Row],[ساعات
العمل
الفعلية]],0)</f>
        <v>0</v>
      </c>
      <c r="AK1524" s="1">
        <f>IFERROR((Table1[[#This Row],[الكمية 
الفعلية
/م3]]-Table1[[#This Row],[الكمية 
المنتجة
/م3
 ]]),"")</f>
        <v>0</v>
      </c>
      <c r="AU1524" s="18"/>
      <c r="AV1524" s="18"/>
      <c r="AW1524" s="1"/>
      <c r="AX1524" s="1"/>
      <c r="AY1524" s="1"/>
      <c r="AZ1524" s="1"/>
      <c r="BA1524" s="1"/>
      <c r="BB1524" s="1" t="e">
        <f t="shared" si="209"/>
        <v>#DIV/0!</v>
      </c>
      <c r="BC1524" s="1"/>
      <c r="BD1524" s="1" t="e">
        <f t="shared" si="210"/>
        <v>#DIV/0!</v>
      </c>
      <c r="BE1524" s="1"/>
      <c r="BF1524" s="1"/>
      <c r="BG1524" s="11" t="e">
        <f t="shared" si="213"/>
        <v>#DIV/0!</v>
      </c>
      <c r="CB1524"/>
      <c r="CC1524"/>
      <c r="CD1524"/>
      <c r="CE1524" s="83"/>
      <c r="CF1524"/>
      <c r="CG1524"/>
      <c r="CH1524"/>
      <c r="CI1524"/>
      <c r="CJ1524"/>
      <c r="CK1524"/>
      <c r="CL1524"/>
      <c r="CM1524"/>
      <c r="CN1524"/>
      <c r="CO1524"/>
      <c r="CP1524"/>
    </row>
    <row r="1525" spans="1:94" ht="22.5" customHeight="1">
      <c r="A1525" s="22">
        <v>44292</v>
      </c>
      <c r="B1525" s="3" t="str">
        <f>TEXT(Table1[[#This Row],[Date]],"dddd")</f>
        <v>الثلاثاء</v>
      </c>
      <c r="C1525" s="3">
        <f>WEEKNUM(Table1[[#This Row],[Date]],16)</f>
        <v>15</v>
      </c>
      <c r="D1525" s="3" t="str">
        <f>TEXT(Table1[[#This Row],[Date]],"mmmm")</f>
        <v>أبريل</v>
      </c>
      <c r="E1525" s="3" t="str">
        <f>TEXT(Table1[[#This Row],[Date]],"yyyy")</f>
        <v>2021</v>
      </c>
      <c r="F1525" s="3" t="s">
        <v>9</v>
      </c>
      <c r="G1525" s="3">
        <v>1614</v>
      </c>
      <c r="H1525" s="5" t="s">
        <v>47</v>
      </c>
      <c r="I1525" s="3" t="s">
        <v>92</v>
      </c>
      <c r="J1525" s="3">
        <f>IFERROR(VLOOKUP(Table1[[#This Row],[FoamType]],$CB$1:$CC$25,2,FALSE),0)</f>
        <v>0.6</v>
      </c>
      <c r="K1525" s="3">
        <v>10</v>
      </c>
      <c r="L1525" s="3">
        <v>8</v>
      </c>
      <c r="M1525" s="3">
        <v>4</v>
      </c>
      <c r="Q1525" s="3">
        <v>35</v>
      </c>
      <c r="S1525" s="3">
        <v>4.0999999999999996</v>
      </c>
      <c r="T1525" s="3">
        <v>3.2</v>
      </c>
      <c r="U1525" s="4">
        <v>3</v>
      </c>
      <c r="W1525" s="3"/>
      <c r="X1525" s="4">
        <f>IFERROR(   Table1[[#This Row],[البلوكات /م3]]+Table1[[#This Row],[البواقى
 المنصرفه
/م3]]-Table1[[#This Row],[البواقى
/م3]],0)</f>
        <v>3.96</v>
      </c>
      <c r="Y1525" s="21">
        <f t="shared" ref="Y1525:Y1588" si="218">Z1525*7.32</f>
        <v>0</v>
      </c>
      <c r="AA1525" s="12">
        <v>3.96</v>
      </c>
      <c r="AB1525" s="3">
        <v>30</v>
      </c>
      <c r="AC1525" s="20">
        <v>0</v>
      </c>
      <c r="AD1525" s="20">
        <f t="shared" si="211"/>
        <v>0.96</v>
      </c>
      <c r="AE1525" s="29">
        <f t="shared" si="212"/>
        <v>0.24242424242424243</v>
      </c>
      <c r="AG1525" s="5">
        <f>IFERROR((Table1[[#This Row],[عدد
البلوكات]]*0.12),"")</f>
        <v>0</v>
      </c>
      <c r="AH152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525" s="59">
        <f>IFERROR(Table1[[#This Row],[Plan Hour]]/Table1[[#This Row],[ساعات
العمل
الفعلية]],0)</f>
        <v>0</v>
      </c>
      <c r="AK1525" s="1">
        <f>IFERROR((Table1[[#This Row],[الكمية 
الفعلية
/م3]]-Table1[[#This Row],[الكمية 
المنتجة
/م3
 ]]),"")</f>
        <v>0.20000000000000018</v>
      </c>
      <c r="AU1525" s="18"/>
      <c r="AV1525" s="18"/>
      <c r="AW1525" s="1"/>
      <c r="AX1525" s="1"/>
      <c r="AY1525" s="1"/>
      <c r="AZ1525" s="1"/>
      <c r="BA1525" s="1"/>
      <c r="BB1525" s="1" t="e">
        <f t="shared" si="209"/>
        <v>#DIV/0!</v>
      </c>
      <c r="BC1525" s="1"/>
      <c r="BD1525" s="1" t="e">
        <f t="shared" si="210"/>
        <v>#DIV/0!</v>
      </c>
      <c r="BE1525" s="1"/>
      <c r="BF1525" s="1"/>
      <c r="BG1525" s="11" t="e">
        <f t="shared" si="213"/>
        <v>#DIV/0!</v>
      </c>
      <c r="CB1525"/>
      <c r="CC1525"/>
      <c r="CD1525"/>
      <c r="CE1525" s="83"/>
      <c r="CF1525"/>
      <c r="CG1525"/>
      <c r="CH1525"/>
      <c r="CI1525"/>
      <c r="CJ1525"/>
      <c r="CK1525"/>
      <c r="CL1525"/>
      <c r="CM1525"/>
      <c r="CN1525"/>
      <c r="CO1525"/>
      <c r="CP1525"/>
    </row>
    <row r="1526" spans="1:94" ht="22.5" customHeight="1">
      <c r="A1526" s="22">
        <v>44292</v>
      </c>
      <c r="B1526" s="3" t="str">
        <f>TEXT(Table1[[#This Row],[Date]],"dddd")</f>
        <v>الثلاثاء</v>
      </c>
      <c r="C1526" s="3">
        <f>WEEKNUM(Table1[[#This Row],[Date]],16)</f>
        <v>15</v>
      </c>
      <c r="D1526" s="3" t="str">
        <f>TEXT(Table1[[#This Row],[Date]],"mmmm")</f>
        <v>أبريل</v>
      </c>
      <c r="E1526" s="3" t="str">
        <f>TEXT(Table1[[#This Row],[Date]],"yyyy")</f>
        <v>2021</v>
      </c>
      <c r="F1526" s="3" t="s">
        <v>9</v>
      </c>
      <c r="G1526" s="3">
        <v>1363</v>
      </c>
      <c r="H1526" s="5" t="s">
        <v>47</v>
      </c>
      <c r="I1526" s="3" t="s">
        <v>92</v>
      </c>
      <c r="J1526" s="3">
        <f>IFERROR(VLOOKUP(Table1[[#This Row],[FoamType]],$CB$1:$CC$25,2,FALSE),0)</f>
        <v>0.6</v>
      </c>
      <c r="K1526" s="3">
        <v>25</v>
      </c>
      <c r="L1526" s="3">
        <v>7.5</v>
      </c>
      <c r="M1526" s="3">
        <v>1</v>
      </c>
      <c r="Q1526" s="3">
        <v>12</v>
      </c>
      <c r="R1526" s="3">
        <v>31850</v>
      </c>
      <c r="S1526" s="3">
        <v>1.1000000000000001</v>
      </c>
      <c r="T1526" s="3">
        <f t="shared" si="214"/>
        <v>6.5690625000000011</v>
      </c>
      <c r="U1526" s="4">
        <f t="shared" si="215"/>
        <v>5.9718749999999998</v>
      </c>
      <c r="W1526" s="3">
        <v>12</v>
      </c>
      <c r="X1526" s="4">
        <f>IFERROR(   Table1[[#This Row],[البلوكات /م3]]+Table1[[#This Row],[البواقى
 المنصرفه
/م3]]-Table1[[#This Row],[البواقى
/م3]],0)</f>
        <v>7.32</v>
      </c>
      <c r="Y1526" s="21">
        <f t="shared" si="218"/>
        <v>7.32</v>
      </c>
      <c r="Z1526" s="3">
        <v>1</v>
      </c>
      <c r="AD1526" s="20">
        <f t="shared" si="211"/>
        <v>1.3481250000000005</v>
      </c>
      <c r="AE1526" s="29">
        <f t="shared" si="212"/>
        <v>0.18417008196721318</v>
      </c>
      <c r="AG1526" s="5">
        <f>IFERROR((Table1[[#This Row],[عدد
البلوكات]]*0.12),"")</f>
        <v>0.12</v>
      </c>
      <c r="AH152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9.953125</v>
      </c>
      <c r="AJ1526" s="59">
        <f>IFERROR(Table1[[#This Row],[Plan Hour]]/Table1[[#This Row],[ساعات
العمل
الفعلية]],0)</f>
        <v>0</v>
      </c>
      <c r="AK1526" s="1">
        <f>IFERROR((Table1[[#This Row],[الكمية 
الفعلية
/م3]]-Table1[[#This Row],[الكمية 
المنتجة
/م3
 ]]),"")</f>
        <v>0.59718750000000131</v>
      </c>
      <c r="AU1526" s="18"/>
      <c r="AV1526" s="18"/>
      <c r="AW1526" s="1"/>
      <c r="AX1526" s="1"/>
      <c r="AY1526" s="1"/>
      <c r="AZ1526" s="1"/>
      <c r="BA1526" s="1"/>
      <c r="BB1526" s="1" t="e">
        <f t="shared" si="209"/>
        <v>#DIV/0!</v>
      </c>
      <c r="BC1526" s="1"/>
      <c r="BD1526" s="1" t="e">
        <f t="shared" si="210"/>
        <v>#DIV/0!</v>
      </c>
      <c r="BE1526" s="1"/>
      <c r="BF1526" s="1"/>
      <c r="BG1526" s="11" t="e">
        <f t="shared" si="213"/>
        <v>#DIV/0!</v>
      </c>
      <c r="CB1526"/>
      <c r="CC1526"/>
      <c r="CD1526"/>
      <c r="CE1526" s="83"/>
      <c r="CF1526"/>
      <c r="CG1526"/>
      <c r="CH1526"/>
      <c r="CI1526"/>
      <c r="CJ1526"/>
      <c r="CK1526"/>
      <c r="CL1526"/>
      <c r="CM1526"/>
      <c r="CN1526"/>
      <c r="CO1526"/>
      <c r="CP1526"/>
    </row>
    <row r="1527" spans="1:94" ht="22.5" customHeight="1">
      <c r="A1527" s="22">
        <v>44292</v>
      </c>
      <c r="B1527" s="3" t="str">
        <f>TEXT(Table1[[#This Row],[Date]],"dddd")</f>
        <v>الثلاثاء</v>
      </c>
      <c r="C1527" s="3">
        <f>WEEKNUM(Table1[[#This Row],[Date]],16)</f>
        <v>15</v>
      </c>
      <c r="D1527" s="3" t="str">
        <f>TEXT(Table1[[#This Row],[Date]],"mmmm")</f>
        <v>أبريل</v>
      </c>
      <c r="E1527" s="3" t="str">
        <f>TEXT(Table1[[#This Row],[Date]],"yyyy")</f>
        <v>2021</v>
      </c>
      <c r="F1527" s="3" t="s">
        <v>9</v>
      </c>
      <c r="G1527" s="3">
        <v>1398</v>
      </c>
      <c r="H1527" s="5" t="s">
        <v>47</v>
      </c>
      <c r="I1527" s="3" t="s">
        <v>92</v>
      </c>
      <c r="J1527" s="3">
        <f>IFERROR(VLOOKUP(Table1[[#This Row],[FoamType]],$CB$1:$CC$25,2,FALSE),0)</f>
        <v>0.6</v>
      </c>
      <c r="K1527" s="3">
        <v>62.5</v>
      </c>
      <c r="L1527" s="3">
        <v>5</v>
      </c>
      <c r="M1527" s="3">
        <v>3</v>
      </c>
      <c r="Q1527" s="3">
        <v>35</v>
      </c>
      <c r="S1527" s="3">
        <v>3.1</v>
      </c>
      <c r="T1527" s="3">
        <v>5.2</v>
      </c>
      <c r="U1527" s="4">
        <v>5</v>
      </c>
      <c r="W1527" s="3"/>
      <c r="X1527" s="4">
        <f>IFERROR(   Table1[[#This Row],[البلوكات /م3]]+Table1[[#This Row],[البواقى
 المنصرفه
/م3]]-Table1[[#This Row],[البواقى
/م3]],0)</f>
        <v>5.85</v>
      </c>
      <c r="Y1527" s="21">
        <f t="shared" si="218"/>
        <v>0</v>
      </c>
      <c r="AA1527" s="12">
        <v>5.85</v>
      </c>
      <c r="AB1527" s="3">
        <v>30</v>
      </c>
      <c r="AC1527" s="20">
        <v>0</v>
      </c>
      <c r="AD1527" s="20">
        <f t="shared" si="211"/>
        <v>0.84999999999999964</v>
      </c>
      <c r="AE1527" s="29">
        <f t="shared" si="212"/>
        <v>0.14529914529914525</v>
      </c>
      <c r="AG1527" s="5">
        <f>IFERROR((Table1[[#This Row],[عدد
البلوكات]]*0.12),"")</f>
        <v>0</v>
      </c>
      <c r="AH152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8.3333333333333339</v>
      </c>
      <c r="AJ1527" s="59">
        <f>IFERROR(Table1[[#This Row],[Plan Hour]]/Table1[[#This Row],[ساعات
العمل
الفعلية]],0)</f>
        <v>0</v>
      </c>
      <c r="AK1527" s="1">
        <f>IFERROR((Table1[[#This Row],[الكمية 
الفعلية
/م3]]-Table1[[#This Row],[الكمية 
المنتجة
/م3
 ]]),"")</f>
        <v>0.20000000000000018</v>
      </c>
      <c r="AU1527" s="18"/>
      <c r="AV1527" s="18"/>
      <c r="AW1527" s="1"/>
      <c r="AX1527" s="1"/>
      <c r="AY1527" s="1"/>
      <c r="AZ1527" s="1"/>
      <c r="BA1527" s="1"/>
      <c r="BB1527" s="1" t="e">
        <f t="shared" si="209"/>
        <v>#DIV/0!</v>
      </c>
      <c r="BC1527" s="1"/>
      <c r="BD1527" s="1" t="e">
        <f t="shared" si="210"/>
        <v>#DIV/0!</v>
      </c>
      <c r="BE1527" s="1"/>
      <c r="BF1527" s="1"/>
      <c r="BG1527" s="11" t="e">
        <f t="shared" si="213"/>
        <v>#DIV/0!</v>
      </c>
      <c r="CB1527"/>
      <c r="CC1527"/>
      <c r="CD1527"/>
      <c r="CE1527" s="83"/>
      <c r="CF1527"/>
      <c r="CG1527"/>
      <c r="CH1527"/>
      <c r="CI1527"/>
      <c r="CJ1527"/>
      <c r="CK1527"/>
      <c r="CL1527"/>
      <c r="CM1527"/>
      <c r="CN1527"/>
      <c r="CO1527"/>
      <c r="CP1527"/>
    </row>
    <row r="1528" spans="1:94" ht="22.5" customHeight="1">
      <c r="A1528" s="22">
        <v>44292</v>
      </c>
      <c r="B1528" s="3" t="str">
        <f>TEXT(Table1[[#This Row],[Date]],"dddd")</f>
        <v>الثلاثاء</v>
      </c>
      <c r="C1528" s="3">
        <f>WEEKNUM(Table1[[#This Row],[Date]],16)</f>
        <v>15</v>
      </c>
      <c r="D1528" s="3" t="str">
        <f>TEXT(Table1[[#This Row],[Date]],"mmmm")</f>
        <v>أبريل</v>
      </c>
      <c r="E1528" s="3" t="str">
        <f>TEXT(Table1[[#This Row],[Date]],"yyyy")</f>
        <v>2021</v>
      </c>
      <c r="F1528" s="3" t="s">
        <v>9</v>
      </c>
      <c r="G1528" s="3">
        <v>1611</v>
      </c>
      <c r="H1528" s="5" t="s">
        <v>41</v>
      </c>
      <c r="I1528" s="3" t="s">
        <v>92</v>
      </c>
      <c r="J1528" s="3">
        <f>IFERROR(VLOOKUP(Table1[[#This Row],[FoamType]],$CB$1:$CC$25,2,FALSE),0)</f>
        <v>0.6</v>
      </c>
      <c r="K1528" s="3">
        <v>20</v>
      </c>
      <c r="L1528" s="3">
        <v>20</v>
      </c>
      <c r="M1528" s="3">
        <v>19</v>
      </c>
      <c r="Q1528" s="3">
        <v>30</v>
      </c>
      <c r="R1528" s="3">
        <v>1</v>
      </c>
      <c r="S1528" s="3">
        <v>19</v>
      </c>
      <c r="T1528" s="3">
        <f t="shared" si="214"/>
        <v>7.6E-3</v>
      </c>
      <c r="U1528" s="4">
        <f t="shared" si="215"/>
        <v>7.6E-3</v>
      </c>
      <c r="W1528" s="3"/>
      <c r="X1528" s="4">
        <f>IFERROR(   Table1[[#This Row],[البلوكات /م3]]+Table1[[#This Row],[البواقى
 المنصرفه
/م3]]-Table1[[#This Row],[البواقى
/م3]],0)</f>
        <v>0</v>
      </c>
      <c r="Y1528" s="21">
        <f t="shared" si="218"/>
        <v>0</v>
      </c>
      <c r="AD1528" s="20">
        <f t="shared" si="211"/>
        <v>-7.6E-3</v>
      </c>
      <c r="AE1528" s="29" t="e">
        <f t="shared" si="212"/>
        <v>#DIV/0!</v>
      </c>
      <c r="AG1528" s="5">
        <f>IFERROR((Table1[[#This Row],[عدد
البلوكات]]*0.12),"")</f>
        <v>0</v>
      </c>
      <c r="AH152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1.2666666666666666E-2</v>
      </c>
      <c r="AJ1528" s="59">
        <f>IFERROR(Table1[[#This Row],[Plan Hour]]/Table1[[#This Row],[ساعات
العمل
الفعلية]],0)</f>
        <v>0</v>
      </c>
      <c r="AK1528" s="1">
        <f>IFERROR((Table1[[#This Row],[الكمية 
الفعلية
/م3]]-Table1[[#This Row],[الكمية 
المنتجة
/م3
 ]]),"")</f>
        <v>0</v>
      </c>
      <c r="AU1528" s="18"/>
      <c r="AV1528" s="18"/>
      <c r="AW1528" s="1"/>
      <c r="AX1528" s="1"/>
      <c r="AY1528" s="1"/>
      <c r="AZ1528" s="1"/>
      <c r="BA1528" s="1"/>
      <c r="BB1528" s="1" t="e">
        <f t="shared" si="209"/>
        <v>#DIV/0!</v>
      </c>
      <c r="BC1528" s="1"/>
      <c r="BD1528" s="1" t="e">
        <f t="shared" si="210"/>
        <v>#DIV/0!</v>
      </c>
      <c r="BE1528" s="1"/>
      <c r="BF1528" s="1"/>
      <c r="BG1528" s="11" t="e">
        <f t="shared" si="213"/>
        <v>#DIV/0!</v>
      </c>
      <c r="CB1528"/>
      <c r="CC1528"/>
      <c r="CD1528"/>
      <c r="CE1528" s="83"/>
      <c r="CF1528"/>
      <c r="CG1528"/>
      <c r="CH1528"/>
      <c r="CI1528"/>
      <c r="CJ1528"/>
      <c r="CK1528"/>
      <c r="CL1528"/>
      <c r="CM1528"/>
      <c r="CN1528"/>
      <c r="CO1528"/>
      <c r="CP1528"/>
    </row>
    <row r="1529" spans="1:94" ht="22.5" customHeight="1">
      <c r="A1529" s="22">
        <v>44292</v>
      </c>
      <c r="B1529" s="3" t="str">
        <f>TEXT(Table1[[#This Row],[Date]],"dddd")</f>
        <v>الثلاثاء</v>
      </c>
      <c r="C1529" s="3">
        <f>WEEKNUM(Table1[[#This Row],[Date]],16)</f>
        <v>15</v>
      </c>
      <c r="D1529" s="3" t="str">
        <f>TEXT(Table1[[#This Row],[Date]],"mmmm")</f>
        <v>أبريل</v>
      </c>
      <c r="E1529" s="3" t="str">
        <f>TEXT(Table1[[#This Row],[Date]],"yyyy")</f>
        <v>2021</v>
      </c>
      <c r="F1529" s="3" t="s">
        <v>9</v>
      </c>
      <c r="G1529" s="3">
        <v>1611</v>
      </c>
      <c r="H1529" s="5" t="s">
        <v>41</v>
      </c>
      <c r="I1529" s="3" t="s">
        <v>92</v>
      </c>
      <c r="J1529" s="3">
        <f>IFERROR(VLOOKUP(Table1[[#This Row],[FoamType]],$CB$1:$CC$25,2,FALSE),0)</f>
        <v>0.6</v>
      </c>
      <c r="K1529" s="3">
        <v>20</v>
      </c>
      <c r="L1529" s="3">
        <v>20</v>
      </c>
      <c r="M1529" s="3">
        <v>19</v>
      </c>
      <c r="Q1529" s="3">
        <v>35</v>
      </c>
      <c r="R1529" s="3">
        <v>1</v>
      </c>
      <c r="S1529" s="3">
        <v>19</v>
      </c>
      <c r="T1529" s="3">
        <f t="shared" si="214"/>
        <v>7.6E-3</v>
      </c>
      <c r="U1529" s="4">
        <f t="shared" si="215"/>
        <v>7.6E-3</v>
      </c>
      <c r="W1529" s="3"/>
      <c r="X1529" s="4">
        <f>IFERROR(   Table1[[#This Row],[البلوكات /م3]]+Table1[[#This Row],[البواقى
 المنصرفه
/م3]]-Table1[[#This Row],[البواقى
/م3]],0)</f>
        <v>0</v>
      </c>
      <c r="Y1529" s="21">
        <f t="shared" si="218"/>
        <v>0</v>
      </c>
      <c r="AD1529" s="20">
        <f t="shared" si="211"/>
        <v>-7.6E-3</v>
      </c>
      <c r="AE1529" s="29" t="e">
        <f t="shared" si="212"/>
        <v>#DIV/0!</v>
      </c>
      <c r="AG1529" s="5">
        <f>IFERROR((Table1[[#This Row],[عدد
البلوكات]]*0.12),"")</f>
        <v>0</v>
      </c>
      <c r="AH152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1.2666666666666666E-2</v>
      </c>
      <c r="AJ1529" s="59">
        <f>IFERROR(Table1[[#This Row],[Plan Hour]]/Table1[[#This Row],[ساعات
العمل
الفعلية]],0)</f>
        <v>0</v>
      </c>
      <c r="AK1529" s="1">
        <f>IFERROR((Table1[[#This Row],[الكمية 
الفعلية
/م3]]-Table1[[#This Row],[الكمية 
المنتجة
/م3
 ]]),"")</f>
        <v>0</v>
      </c>
      <c r="AU1529" s="18"/>
      <c r="AV1529" s="18"/>
      <c r="AW1529" s="1"/>
      <c r="AX1529" s="1"/>
      <c r="AY1529" s="1"/>
      <c r="AZ1529" s="1"/>
      <c r="BA1529" s="1"/>
      <c r="BB1529" s="1" t="e">
        <f t="shared" si="209"/>
        <v>#DIV/0!</v>
      </c>
      <c r="BC1529" s="1"/>
      <c r="BD1529" s="1" t="e">
        <f t="shared" si="210"/>
        <v>#DIV/0!</v>
      </c>
      <c r="BE1529" s="1"/>
      <c r="BF1529" s="1"/>
      <c r="BG1529" s="11" t="e">
        <f t="shared" si="213"/>
        <v>#DIV/0!</v>
      </c>
      <c r="CB1529"/>
      <c r="CC1529"/>
      <c r="CD1529"/>
      <c r="CE1529" s="83"/>
      <c r="CF1529"/>
      <c r="CG1529"/>
      <c r="CH1529"/>
      <c r="CI1529"/>
      <c r="CJ1529"/>
      <c r="CK1529"/>
      <c r="CL1529"/>
      <c r="CM1529"/>
      <c r="CN1529"/>
      <c r="CO1529"/>
      <c r="CP1529"/>
    </row>
    <row r="1530" spans="1:94" ht="22.5" customHeight="1">
      <c r="A1530" s="22">
        <v>44292</v>
      </c>
      <c r="B1530" s="3" t="str">
        <f>TEXT(Table1[[#This Row],[Date]],"dddd")</f>
        <v>الثلاثاء</v>
      </c>
      <c r="C1530" s="3">
        <f>WEEKNUM(Table1[[#This Row],[Date]],16)</f>
        <v>15</v>
      </c>
      <c r="D1530" s="3" t="str">
        <f>TEXT(Table1[[#This Row],[Date]],"mmmm")</f>
        <v>أبريل</v>
      </c>
      <c r="E1530" s="3" t="str">
        <f>TEXT(Table1[[#This Row],[Date]],"yyyy")</f>
        <v>2021</v>
      </c>
      <c r="F1530" s="3" t="s">
        <v>9</v>
      </c>
      <c r="G1530" s="3">
        <v>1615</v>
      </c>
      <c r="H1530" s="5" t="s">
        <v>25</v>
      </c>
      <c r="I1530" s="3" t="s">
        <v>107</v>
      </c>
      <c r="J1530" s="3">
        <f>IFERROR(VLOOKUP(Table1[[#This Row],[FoamType]],$CB$1:$CC$25,2,FALSE),0)</f>
        <v>50</v>
      </c>
      <c r="K1530" s="3">
        <v>10</v>
      </c>
      <c r="L1530" s="3">
        <v>10</v>
      </c>
      <c r="M1530" s="3">
        <v>4</v>
      </c>
      <c r="Q1530" s="3">
        <v>25</v>
      </c>
      <c r="R1530" s="3">
        <v>1000</v>
      </c>
      <c r="S1530" s="3">
        <v>4.0999999999999996</v>
      </c>
      <c r="T1530" s="3">
        <f t="shared" si="214"/>
        <v>0.40999999999999992</v>
      </c>
      <c r="U1530" s="4">
        <f t="shared" si="215"/>
        <v>0.4</v>
      </c>
      <c r="W1530" s="3"/>
      <c r="X1530" s="4">
        <f>IFERROR(   Table1[[#This Row],[البلوكات /م3]]+Table1[[#This Row],[البواقى
 المنصرفه
/م3]]-Table1[[#This Row],[البواقى
/م3]],0)</f>
        <v>0.48</v>
      </c>
      <c r="Y1530" s="21">
        <f t="shared" si="218"/>
        <v>0</v>
      </c>
      <c r="AA1530" s="12">
        <v>0.48</v>
      </c>
      <c r="AB1530" s="3">
        <v>30</v>
      </c>
      <c r="AC1530" s="20">
        <v>0</v>
      </c>
      <c r="AD1530" s="20">
        <f t="shared" si="211"/>
        <v>7.999999999999996E-2</v>
      </c>
      <c r="AE1530" s="29">
        <f t="shared" si="212"/>
        <v>0.1666666666666666</v>
      </c>
      <c r="AG1530" s="5">
        <f>IFERROR((Table1[[#This Row],[عدد
البلوكات]]*0.12),"")</f>
        <v>0</v>
      </c>
      <c r="AH153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20</v>
      </c>
      <c r="AJ1530" s="59">
        <f>IFERROR(Table1[[#This Row],[Plan Hour]]/Table1[[#This Row],[ساعات
العمل
الفعلية]],0)</f>
        <v>0</v>
      </c>
      <c r="AK1530" s="1">
        <f>IFERROR((Table1[[#This Row],[الكمية 
الفعلية
/م3]]-Table1[[#This Row],[الكمية 
المنتجة
/م3
 ]]),"")</f>
        <v>9.9999999999998979E-3</v>
      </c>
      <c r="AU1530" s="18"/>
      <c r="AV1530" s="18"/>
      <c r="AW1530" s="1"/>
      <c r="AX1530" s="1"/>
      <c r="AY1530" s="1"/>
      <c r="AZ1530" s="1"/>
      <c r="BA1530" s="1"/>
      <c r="BB1530" s="1" t="e">
        <f t="shared" ref="BB1530:BB1593" si="219">BC1530+BD1530</f>
        <v>#DIV/0!</v>
      </c>
      <c r="BC1530" s="1"/>
      <c r="BD1530" s="1" t="e">
        <f t="shared" si="210"/>
        <v>#DIV/0!</v>
      </c>
      <c r="BE1530" s="1"/>
      <c r="BF1530" s="1"/>
      <c r="BG1530" s="11" t="e">
        <f t="shared" si="213"/>
        <v>#DIV/0!</v>
      </c>
      <c r="CB1530"/>
      <c r="CC1530"/>
      <c r="CD1530"/>
      <c r="CE1530" s="83"/>
      <c r="CF1530"/>
      <c r="CG1530"/>
      <c r="CH1530"/>
      <c r="CI1530"/>
      <c r="CJ1530"/>
      <c r="CK1530"/>
      <c r="CL1530"/>
      <c r="CM1530"/>
      <c r="CN1530"/>
      <c r="CO1530"/>
      <c r="CP1530"/>
    </row>
    <row r="1531" spans="1:94" ht="22.5" customHeight="1">
      <c r="A1531" s="22">
        <v>44292</v>
      </c>
      <c r="B1531" s="3" t="str">
        <f>TEXT(Table1[[#This Row],[Date]],"dddd")</f>
        <v>الثلاثاء</v>
      </c>
      <c r="C1531" s="3">
        <f>WEEKNUM(Table1[[#This Row],[Date]],16)</f>
        <v>15</v>
      </c>
      <c r="D1531" s="3" t="str">
        <f>TEXT(Table1[[#This Row],[Date]],"mmmm")</f>
        <v>أبريل</v>
      </c>
      <c r="E1531" s="3" t="str">
        <f>TEXT(Table1[[#This Row],[Date]],"yyyy")</f>
        <v>2021</v>
      </c>
      <c r="F1531" s="3" t="s">
        <v>9</v>
      </c>
      <c r="G1531" s="3">
        <v>1432</v>
      </c>
      <c r="H1531" s="5" t="s">
        <v>61</v>
      </c>
      <c r="I1531" s="3" t="s">
        <v>201</v>
      </c>
      <c r="J1531" s="3">
        <f>IFERROR(VLOOKUP(Table1[[#This Row],[FoamType]],$CB$1:$CC$25,2,FALSE),0)</f>
        <v>1.25</v>
      </c>
      <c r="K1531" s="3">
        <v>240</v>
      </c>
      <c r="L1531" s="3">
        <v>110</v>
      </c>
      <c r="M1531" s="3">
        <v>29</v>
      </c>
      <c r="Q1531" s="3">
        <v>30</v>
      </c>
      <c r="R1531" s="3">
        <v>8</v>
      </c>
      <c r="S1531" s="3">
        <v>29</v>
      </c>
      <c r="T1531" s="3">
        <f t="shared" si="214"/>
        <v>6.1247999999999996</v>
      </c>
      <c r="U1531" s="4">
        <f t="shared" si="215"/>
        <v>6.1247999999999996</v>
      </c>
      <c r="W1531" s="3">
        <v>30</v>
      </c>
      <c r="X1531" s="4">
        <f>IFERROR(   Table1[[#This Row],[البلوكات /م3]]+Table1[[#This Row],[البواقى
 المنصرفه
/م3]]-Table1[[#This Row],[البواقى
/م3]],0)</f>
        <v>12.66</v>
      </c>
      <c r="Y1531" s="21">
        <v>19.8</v>
      </c>
      <c r="Z1531" s="3">
        <v>3</v>
      </c>
      <c r="AA1531" s="12">
        <v>0</v>
      </c>
      <c r="AB1531" s="3">
        <v>30</v>
      </c>
      <c r="AC1531" s="20">
        <v>7.14</v>
      </c>
      <c r="AD1531" s="20">
        <f t="shared" si="211"/>
        <v>6.5352000000000015</v>
      </c>
      <c r="AE1531" s="29">
        <f t="shared" si="212"/>
        <v>0.33006060606060611</v>
      </c>
      <c r="AG1531" s="5">
        <f>IFERROR((Table1[[#This Row],[عدد
البلوكات]]*0.12),"")</f>
        <v>0.36</v>
      </c>
      <c r="AH153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6.4</v>
      </c>
      <c r="AJ1531" s="59">
        <f>IFERROR(Table1[[#This Row],[Plan Hour]]/Table1[[#This Row],[ساعات
العمل
الفعلية]],0)</f>
        <v>0</v>
      </c>
      <c r="AK1531" s="1">
        <f>IFERROR((Table1[[#This Row],[الكمية 
الفعلية
/م3]]-Table1[[#This Row],[الكمية 
المنتجة
/م3
 ]]),"")</f>
        <v>0</v>
      </c>
      <c r="AU1531" s="18"/>
      <c r="AV1531" s="18"/>
      <c r="AW1531" s="1"/>
      <c r="AX1531" s="1"/>
      <c r="AY1531" s="1"/>
      <c r="AZ1531" s="1"/>
      <c r="BA1531" s="1"/>
      <c r="BB1531" s="1" t="e">
        <f t="shared" si="219"/>
        <v>#DIV/0!</v>
      </c>
      <c r="BC1531" s="1"/>
      <c r="BD1531" s="1" t="e">
        <f t="shared" si="210"/>
        <v>#DIV/0!</v>
      </c>
      <c r="BE1531" s="1"/>
      <c r="BF1531" s="1"/>
      <c r="BG1531" s="11" t="e">
        <f t="shared" si="213"/>
        <v>#DIV/0!</v>
      </c>
      <c r="CB1531"/>
      <c r="CC1531"/>
      <c r="CD1531"/>
      <c r="CE1531" s="83"/>
      <c r="CF1531"/>
      <c r="CG1531"/>
      <c r="CH1531"/>
      <c r="CI1531"/>
      <c r="CJ1531"/>
      <c r="CK1531"/>
      <c r="CL1531"/>
      <c r="CM1531"/>
      <c r="CN1531"/>
      <c r="CO1531"/>
      <c r="CP1531"/>
    </row>
    <row r="1532" spans="1:94" ht="22.5" customHeight="1">
      <c r="A1532" s="22">
        <v>44292</v>
      </c>
      <c r="B1532" s="3" t="str">
        <f>TEXT(Table1[[#This Row],[Date]],"dddd")</f>
        <v>الثلاثاء</v>
      </c>
      <c r="C1532" s="3">
        <f>WEEKNUM(Table1[[#This Row],[Date]],16)</f>
        <v>15</v>
      </c>
      <c r="D1532" s="3" t="str">
        <f>TEXT(Table1[[#This Row],[Date]],"mmmm")</f>
        <v>أبريل</v>
      </c>
      <c r="E1532" s="3" t="str">
        <f>TEXT(Table1[[#This Row],[Date]],"yyyy")</f>
        <v>2021</v>
      </c>
      <c r="F1532" s="3" t="s">
        <v>9</v>
      </c>
      <c r="G1532" s="3">
        <v>1432</v>
      </c>
      <c r="H1532" s="5" t="s">
        <v>61</v>
      </c>
      <c r="I1532" s="3" t="s">
        <v>201</v>
      </c>
      <c r="J1532" s="3">
        <f>IFERROR(VLOOKUP(Table1[[#This Row],[FoamType]],$CB$1:$CC$25,2,FALSE),0)</f>
        <v>1.25</v>
      </c>
      <c r="K1532" s="3">
        <v>234</v>
      </c>
      <c r="L1532" s="3">
        <v>110</v>
      </c>
      <c r="M1532" s="3">
        <v>29</v>
      </c>
      <c r="Q1532" s="3">
        <v>30</v>
      </c>
      <c r="R1532" s="3">
        <v>7</v>
      </c>
      <c r="S1532" s="3">
        <v>29</v>
      </c>
      <c r="T1532" s="3">
        <f t="shared" si="214"/>
        <v>5.2252200000000002</v>
      </c>
      <c r="U1532" s="4">
        <f t="shared" si="215"/>
        <v>5.2252200000000002</v>
      </c>
      <c r="W1532" s="3"/>
      <c r="X1532" s="4">
        <f>IFERROR(   Table1[[#This Row],[البلوكات /م3]]+Table1[[#This Row],[البواقى
 المنصرفه
/م3]]-Table1[[#This Row],[البواقى
/م3]],0)</f>
        <v>2.2000000000000002</v>
      </c>
      <c r="Y1532" s="21">
        <f t="shared" si="218"/>
        <v>0</v>
      </c>
      <c r="AA1532" s="12">
        <v>2.2000000000000002</v>
      </c>
      <c r="AB1532" s="3">
        <v>30</v>
      </c>
      <c r="AD1532" s="20">
        <f t="shared" si="211"/>
        <v>-3.02522</v>
      </c>
      <c r="AE1532" s="29">
        <f t="shared" si="212"/>
        <v>-1.3751</v>
      </c>
      <c r="AG1532" s="5">
        <f>IFERROR((Table1[[#This Row],[عدد
البلوكات]]*0.12),"")</f>
        <v>0</v>
      </c>
      <c r="AH153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5.6</v>
      </c>
      <c r="AJ1532" s="59">
        <f>IFERROR(Table1[[#This Row],[Plan Hour]]/Table1[[#This Row],[ساعات
العمل
الفعلية]],0)</f>
        <v>0</v>
      </c>
      <c r="AK1532" s="1">
        <f>IFERROR((Table1[[#This Row],[الكمية 
الفعلية
/م3]]-Table1[[#This Row],[الكمية 
المنتجة
/م3
 ]]),"")</f>
        <v>0</v>
      </c>
      <c r="AU1532" s="18"/>
      <c r="AV1532" s="18"/>
      <c r="AW1532" s="1"/>
      <c r="AX1532" s="1"/>
      <c r="AY1532" s="1"/>
      <c r="AZ1532" s="1"/>
      <c r="BA1532" s="1"/>
      <c r="BB1532" s="1" t="e">
        <f t="shared" si="219"/>
        <v>#DIV/0!</v>
      </c>
      <c r="BC1532" s="1"/>
      <c r="BD1532" s="1" t="e">
        <f t="shared" si="210"/>
        <v>#DIV/0!</v>
      </c>
      <c r="BE1532" s="1"/>
      <c r="BF1532" s="1"/>
      <c r="BG1532" s="11" t="e">
        <f t="shared" si="213"/>
        <v>#DIV/0!</v>
      </c>
      <c r="CB1532"/>
      <c r="CC1532"/>
      <c r="CD1532"/>
      <c r="CE1532" s="83"/>
      <c r="CF1532"/>
      <c r="CG1532"/>
      <c r="CH1532"/>
      <c r="CI1532"/>
      <c r="CJ1532"/>
      <c r="CK1532"/>
      <c r="CL1532"/>
      <c r="CM1532"/>
      <c r="CN1532"/>
      <c r="CO1532"/>
      <c r="CP1532"/>
    </row>
    <row r="1533" spans="1:94" ht="22.5" customHeight="1">
      <c r="A1533" s="22">
        <v>44293</v>
      </c>
      <c r="B1533" s="9" t="str">
        <f>TEXT(Table1[[#This Row],[Date]],"dddd")</f>
        <v>الأربعاء</v>
      </c>
      <c r="C1533" s="9">
        <f>WEEKNUM(Table1[[#This Row],[Date]],16)</f>
        <v>15</v>
      </c>
      <c r="D1533" s="9" t="str">
        <f>TEXT(Table1[[#This Row],[Date]],"mmmm")</f>
        <v>أبريل</v>
      </c>
      <c r="E1533" s="9" t="str">
        <f>TEXT(Table1[[#This Row],[Date]],"yyyy")</f>
        <v>2021</v>
      </c>
      <c r="F1533" s="9" t="s">
        <v>8</v>
      </c>
      <c r="G1533" s="9">
        <v>1634</v>
      </c>
      <c r="H1533" s="9" t="s">
        <v>47</v>
      </c>
      <c r="I1533" s="9" t="s">
        <v>96</v>
      </c>
      <c r="J1533" s="9">
        <f>IFERROR(VLOOKUP(Table1[[#This Row],[FoamType]],$CB$1:$CC$25,2,FALSE),0)</f>
        <v>200</v>
      </c>
      <c r="K1533" s="9">
        <v>60</v>
      </c>
      <c r="L1533" s="9">
        <v>9</v>
      </c>
      <c r="M1533" s="9">
        <v>9</v>
      </c>
      <c r="N1533" s="9"/>
      <c r="O1533" s="9"/>
      <c r="P1533" s="9"/>
      <c r="Q1533" s="9">
        <v>30</v>
      </c>
      <c r="R1533" s="9">
        <v>1850</v>
      </c>
      <c r="S1533" s="9">
        <v>9.1</v>
      </c>
      <c r="T1533" s="9">
        <f t="shared" si="214"/>
        <v>9.0908999999999995</v>
      </c>
      <c r="U1533" s="9">
        <f t="shared" si="215"/>
        <v>8.9909999999999997</v>
      </c>
      <c r="V1533" s="9"/>
      <c r="W1533" s="9">
        <v>30</v>
      </c>
      <c r="X1533" s="9">
        <f>IFERROR(   Table1[[#This Row],[البلوكات /م3]]+Table1[[#This Row],[البواقى
 المنصرفه
/م3]]-Table1[[#This Row],[البواقى
/م3]],0)</f>
        <v>5.42</v>
      </c>
      <c r="Y1533" s="9">
        <f t="shared" si="218"/>
        <v>7.32</v>
      </c>
      <c r="Z1533" s="9">
        <v>1</v>
      </c>
      <c r="AA1533" s="9">
        <v>0</v>
      </c>
      <c r="AB1533" s="9">
        <v>30</v>
      </c>
      <c r="AC1533" s="9">
        <v>1.9</v>
      </c>
      <c r="AD1533" s="9">
        <f t="shared" si="211"/>
        <v>-3.5709999999999997</v>
      </c>
      <c r="AE1533" s="9">
        <f t="shared" si="212"/>
        <v>-0.48784153005464476</v>
      </c>
      <c r="AF1533" s="9">
        <v>5.36</v>
      </c>
      <c r="AG1533" s="9">
        <f>IFERROR((Table1[[#This Row],[عدد
البلوكات]]*0.12),"")</f>
        <v>0.12</v>
      </c>
      <c r="AH1533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9.25</v>
      </c>
      <c r="AI1533" s="9">
        <v>62</v>
      </c>
      <c r="AJ1533" s="9">
        <f>IFERROR(Table1[[#This Row],[Plan Hour]]/Table1[[#This Row],[ساعات
العمل
الفعلية]],0)</f>
        <v>0.14919354838709678</v>
      </c>
      <c r="AK1533" s="9">
        <f>IFERROR((Table1[[#This Row],[الكمية 
الفعلية
/م3]]-Table1[[#This Row],[الكمية 
المنتجة
/م3
 ]]),"")</f>
        <v>9.9899999999999878E-2</v>
      </c>
      <c r="AL1533" s="9"/>
      <c r="AM1533" s="9"/>
      <c r="AN1533" s="9"/>
      <c r="AO1533" s="9"/>
      <c r="AP1533" s="9">
        <v>0</v>
      </c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 t="e">
        <f t="shared" si="219"/>
        <v>#DIV/0!</v>
      </c>
      <c r="BC1533" s="9"/>
      <c r="BD1533" s="9" t="e">
        <f t="shared" si="210"/>
        <v>#DIV/0!</v>
      </c>
      <c r="BE1533" s="9"/>
      <c r="BF1533" s="9"/>
      <c r="BG1533" s="9" t="e">
        <f t="shared" si="213"/>
        <v>#DIV/0!</v>
      </c>
      <c r="CB1533"/>
      <c r="CC1533"/>
      <c r="CD1533"/>
      <c r="CE1533" s="83"/>
      <c r="CF1533"/>
      <c r="CG1533"/>
      <c r="CH1533"/>
      <c r="CI1533"/>
      <c r="CJ1533"/>
      <c r="CK1533"/>
      <c r="CL1533"/>
      <c r="CM1533"/>
      <c r="CN1533"/>
      <c r="CO1533"/>
      <c r="CP1533"/>
    </row>
    <row r="1534" spans="1:94" ht="22.5" customHeight="1">
      <c r="A1534" s="22">
        <v>44293</v>
      </c>
      <c r="B1534" s="3" t="str">
        <f>TEXT(Table1[[#This Row],[Date]],"dddd")</f>
        <v>الأربعاء</v>
      </c>
      <c r="C1534" s="3">
        <f>WEEKNUM(Table1[[#This Row],[Date]],16)</f>
        <v>15</v>
      </c>
      <c r="D1534" s="3" t="str">
        <f>TEXT(Table1[[#This Row],[Date]],"mmmm")</f>
        <v>أبريل</v>
      </c>
      <c r="E1534" s="3" t="str">
        <f>TEXT(Table1[[#This Row],[Date]],"yyyy")</f>
        <v>2021</v>
      </c>
      <c r="F1534" s="3" t="s">
        <v>8</v>
      </c>
      <c r="G1534" s="3">
        <v>1631</v>
      </c>
      <c r="H1534" s="5" t="s">
        <v>321</v>
      </c>
      <c r="I1534" s="3" t="s">
        <v>255</v>
      </c>
      <c r="J1534" s="3">
        <f>IFERROR(VLOOKUP(Table1[[#This Row],[FoamType]],$CB$1:$CC$25,2,FALSE),0)</f>
        <v>3.6</v>
      </c>
      <c r="K1534" s="3">
        <v>40</v>
      </c>
      <c r="L1534" s="3">
        <v>40</v>
      </c>
      <c r="M1534" s="3">
        <v>34</v>
      </c>
      <c r="Q1534" s="3">
        <v>15</v>
      </c>
      <c r="R1534" s="3">
        <v>225</v>
      </c>
      <c r="S1534" s="3">
        <v>34</v>
      </c>
      <c r="T1534" s="3">
        <f t="shared" si="214"/>
        <v>12.24</v>
      </c>
      <c r="U1534" s="4">
        <f t="shared" si="215"/>
        <v>12.24</v>
      </c>
      <c r="W1534" s="3">
        <v>15</v>
      </c>
      <c r="X1534" s="4">
        <f>IFERROR(   Table1[[#This Row],[البلوكات /م3]]+Table1[[#This Row],[البواقى
 المنصرفه
/م3]]-Table1[[#This Row],[البواقى
/م3]],0)</f>
        <v>12.34</v>
      </c>
      <c r="Y1534" s="21">
        <f t="shared" si="218"/>
        <v>14.64</v>
      </c>
      <c r="Z1534" s="3">
        <v>2</v>
      </c>
      <c r="AA1534" s="12">
        <v>0</v>
      </c>
      <c r="AB1534" s="3">
        <v>15</v>
      </c>
      <c r="AC1534" s="20">
        <v>2.2999999999999998</v>
      </c>
      <c r="AD1534" s="20">
        <f t="shared" si="211"/>
        <v>0.10000000000000142</v>
      </c>
      <c r="AE1534" s="29">
        <f t="shared" si="212"/>
        <v>6.8306010928962718E-3</v>
      </c>
      <c r="AG1534" s="5">
        <f>IFERROR((Table1[[#This Row],[عدد
البلوكات]]*0.12),"")</f>
        <v>0.24</v>
      </c>
      <c r="AH153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3.4</v>
      </c>
      <c r="AJ1534" s="59">
        <f>IFERROR(Table1[[#This Row],[Plan Hour]]/Table1[[#This Row],[ساعات
العمل
الفعلية]],0)</f>
        <v>0</v>
      </c>
      <c r="AK1534" s="1">
        <f>IFERROR((Table1[[#This Row],[الكمية 
الفعلية
/م3]]-Table1[[#This Row],[الكمية 
المنتجة
/م3
 ]]),"")</f>
        <v>0</v>
      </c>
      <c r="AU1534" s="18"/>
      <c r="AV1534" s="18"/>
      <c r="AW1534" s="1"/>
      <c r="AX1534" s="1"/>
      <c r="AY1534" s="1"/>
      <c r="AZ1534" s="1"/>
      <c r="BA1534" s="1"/>
      <c r="BB1534" s="1" t="e">
        <f t="shared" si="219"/>
        <v>#DIV/0!</v>
      </c>
      <c r="BC1534" s="1"/>
      <c r="BD1534" s="1" t="e">
        <f t="shared" si="210"/>
        <v>#DIV/0!</v>
      </c>
      <c r="BE1534" s="1"/>
      <c r="BF1534" s="1"/>
      <c r="BG1534" s="11" t="e">
        <f t="shared" si="213"/>
        <v>#DIV/0!</v>
      </c>
      <c r="CB1534"/>
      <c r="CC1534"/>
      <c r="CD1534"/>
      <c r="CE1534" s="83"/>
      <c r="CF1534"/>
      <c r="CG1534"/>
      <c r="CH1534"/>
      <c r="CI1534"/>
      <c r="CJ1534"/>
      <c r="CK1534"/>
      <c r="CL1534"/>
      <c r="CM1534"/>
      <c r="CN1534"/>
      <c r="CO1534"/>
      <c r="CP1534"/>
    </row>
    <row r="1535" spans="1:94" ht="22.5" customHeight="1">
      <c r="A1535" s="22">
        <v>44293</v>
      </c>
      <c r="B1535" s="3" t="str">
        <f>TEXT(Table1[[#This Row],[Date]],"dddd")</f>
        <v>الأربعاء</v>
      </c>
      <c r="C1535" s="3">
        <f>WEEKNUM(Table1[[#This Row],[Date]],16)</f>
        <v>15</v>
      </c>
      <c r="D1535" s="3" t="str">
        <f>TEXT(Table1[[#This Row],[Date]],"mmmm")</f>
        <v>أبريل</v>
      </c>
      <c r="E1535" s="3" t="str">
        <f>TEXT(Table1[[#This Row],[Date]],"yyyy")</f>
        <v>2021</v>
      </c>
      <c r="F1535" s="3" t="s">
        <v>8</v>
      </c>
      <c r="G1535" s="3">
        <v>1556</v>
      </c>
      <c r="H1535" s="5" t="s">
        <v>25</v>
      </c>
      <c r="I1535" s="3" t="s">
        <v>92</v>
      </c>
      <c r="J1535" s="3">
        <f>IFERROR(VLOOKUP(Table1[[#This Row],[FoamType]],$CB$1:$CC$25,2,FALSE),0)</f>
        <v>0.6</v>
      </c>
      <c r="K1535" s="3">
        <v>70</v>
      </c>
      <c r="L1535" s="3">
        <v>35</v>
      </c>
      <c r="M1535" s="3">
        <v>1</v>
      </c>
      <c r="Q1535" s="3">
        <v>12</v>
      </c>
      <c r="S1535" s="3">
        <v>1.2</v>
      </c>
      <c r="T1535" s="3">
        <v>16</v>
      </c>
      <c r="U1535" s="4">
        <v>15.25</v>
      </c>
      <c r="W1535" s="3"/>
      <c r="X1535" s="4">
        <f>IFERROR(   Table1[[#This Row],[البلوكات /م3]]+Table1[[#This Row],[البواقى
 المنصرفه
/م3]]-Table1[[#This Row],[البواقى
/م3]],0)</f>
        <v>0</v>
      </c>
      <c r="Y1535" s="21">
        <f t="shared" si="218"/>
        <v>0</v>
      </c>
      <c r="AD1535" s="20">
        <f t="shared" si="211"/>
        <v>-15.25</v>
      </c>
      <c r="AE1535" s="29" t="e">
        <f t="shared" si="212"/>
        <v>#DIV/0!</v>
      </c>
      <c r="AG1535" s="5">
        <f>IFERROR((Table1[[#This Row],[عدد
البلوكات]]*0.12),"")</f>
        <v>0</v>
      </c>
      <c r="AH153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25.416666666666668</v>
      </c>
      <c r="AJ1535" s="59">
        <f>IFERROR(Table1[[#This Row],[Plan Hour]]/Table1[[#This Row],[ساعات
العمل
الفعلية]],0)</f>
        <v>0</v>
      </c>
      <c r="AK1535" s="1">
        <f>IFERROR((Table1[[#This Row],[الكمية 
الفعلية
/م3]]-Table1[[#This Row],[الكمية 
المنتجة
/م3
 ]]),"")</f>
        <v>0.75</v>
      </c>
      <c r="AU1535" s="18"/>
      <c r="AV1535" s="18"/>
      <c r="AW1535" s="1"/>
      <c r="AX1535" s="1"/>
      <c r="AY1535" s="1"/>
      <c r="AZ1535" s="1"/>
      <c r="BA1535" s="1"/>
      <c r="BB1535" s="1" t="e">
        <f t="shared" si="219"/>
        <v>#DIV/0!</v>
      </c>
      <c r="BC1535" s="1"/>
      <c r="BD1535" s="1" t="e">
        <f t="shared" si="210"/>
        <v>#DIV/0!</v>
      </c>
      <c r="BE1535" s="1"/>
      <c r="BF1535" s="1"/>
      <c r="BG1535" s="11" t="e">
        <f t="shared" si="213"/>
        <v>#DIV/0!</v>
      </c>
      <c r="CB1535"/>
      <c r="CC1535"/>
      <c r="CD1535"/>
      <c r="CE1535" s="83"/>
      <c r="CF1535"/>
      <c r="CG1535"/>
      <c r="CH1535"/>
      <c r="CI1535"/>
      <c r="CJ1535"/>
      <c r="CK1535"/>
      <c r="CL1535"/>
      <c r="CM1535"/>
      <c r="CN1535"/>
      <c r="CO1535"/>
      <c r="CP1535"/>
    </row>
    <row r="1536" spans="1:94" ht="22.5" customHeight="1">
      <c r="A1536" s="22">
        <v>44293</v>
      </c>
      <c r="B1536" s="3" t="str">
        <f>TEXT(Table1[[#This Row],[Date]],"dddd")</f>
        <v>الأربعاء</v>
      </c>
      <c r="C1536" s="3">
        <f>WEEKNUM(Table1[[#This Row],[Date]],16)</f>
        <v>15</v>
      </c>
      <c r="D1536" s="3" t="str">
        <f>TEXT(Table1[[#This Row],[Date]],"mmmm")</f>
        <v>أبريل</v>
      </c>
      <c r="E1536" s="3" t="str">
        <f>TEXT(Table1[[#This Row],[Date]],"yyyy")</f>
        <v>2021</v>
      </c>
      <c r="F1536" s="3" t="s">
        <v>8</v>
      </c>
      <c r="G1536" s="3">
        <v>1630</v>
      </c>
      <c r="H1536" s="5" t="s">
        <v>25</v>
      </c>
      <c r="I1536" s="3" t="s">
        <v>92</v>
      </c>
      <c r="J1536" s="3">
        <f>IFERROR(VLOOKUP(Table1[[#This Row],[FoamType]],$CB$1:$CC$25,2,FALSE),0)</f>
        <v>0.6</v>
      </c>
      <c r="K1536" s="3">
        <v>70</v>
      </c>
      <c r="L1536" s="3">
        <v>35</v>
      </c>
      <c r="M1536" s="3">
        <v>1</v>
      </c>
      <c r="Q1536" s="3">
        <v>12</v>
      </c>
      <c r="S1536" s="3">
        <v>1.2</v>
      </c>
      <c r="T1536" s="3">
        <v>5.2</v>
      </c>
      <c r="U1536" s="4">
        <v>5</v>
      </c>
      <c r="W1536" s="3">
        <v>12</v>
      </c>
      <c r="X1536" s="4">
        <f>IFERROR(   Table1[[#This Row],[البلوكات /م3]]+Table1[[#This Row],[البواقى
 المنصرفه
/م3]]-Table1[[#This Row],[البواقى
/م3]],0)</f>
        <v>21.46</v>
      </c>
      <c r="Y1536" s="21">
        <f t="shared" si="218"/>
        <v>21.96</v>
      </c>
      <c r="Z1536" s="3">
        <v>3</v>
      </c>
      <c r="AA1536" s="12">
        <v>1</v>
      </c>
      <c r="AB1536" s="3">
        <v>12</v>
      </c>
      <c r="AC1536" s="20">
        <v>1.5</v>
      </c>
      <c r="AD1536" s="20">
        <f t="shared" si="211"/>
        <v>16.46</v>
      </c>
      <c r="AE1536" s="29">
        <f t="shared" si="212"/>
        <v>0.7168989547038328</v>
      </c>
      <c r="AG1536" s="5">
        <f>IFERROR((Table1[[#This Row],[عدد
البلوكات]]*0.12),"")</f>
        <v>0.36</v>
      </c>
      <c r="AH153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8.3333333333333339</v>
      </c>
      <c r="AJ1536" s="59">
        <f>IFERROR(Table1[[#This Row],[Plan Hour]]/Table1[[#This Row],[ساعات
العمل
الفعلية]],0)</f>
        <v>0</v>
      </c>
      <c r="AK1536" s="1">
        <f>IFERROR((Table1[[#This Row],[الكمية 
الفعلية
/م3]]-Table1[[#This Row],[الكمية 
المنتجة
/م3
 ]]),"")</f>
        <v>0.20000000000000018</v>
      </c>
      <c r="AU1536" s="18"/>
      <c r="AV1536" s="18"/>
      <c r="AW1536" s="1"/>
      <c r="AX1536" s="1"/>
      <c r="AY1536" s="1"/>
      <c r="AZ1536" s="1"/>
      <c r="BA1536" s="1"/>
      <c r="BB1536" s="1" t="e">
        <f t="shared" si="219"/>
        <v>#DIV/0!</v>
      </c>
      <c r="BC1536" s="1"/>
      <c r="BD1536" s="1" t="e">
        <f t="shared" si="210"/>
        <v>#DIV/0!</v>
      </c>
      <c r="BE1536" s="1"/>
      <c r="BF1536" s="1"/>
      <c r="BG1536" s="11" t="e">
        <f t="shared" si="213"/>
        <v>#DIV/0!</v>
      </c>
      <c r="CB1536"/>
      <c r="CC1536"/>
      <c r="CD1536"/>
      <c r="CE1536" s="83"/>
      <c r="CF1536"/>
      <c r="CG1536"/>
      <c r="CH1536"/>
      <c r="CI1536"/>
      <c r="CJ1536"/>
      <c r="CK1536"/>
      <c r="CL1536"/>
      <c r="CM1536"/>
      <c r="CN1536"/>
      <c r="CO1536"/>
      <c r="CP1536"/>
    </row>
    <row r="1537" spans="1:94" ht="22.5" customHeight="1">
      <c r="A1537" s="22">
        <v>44293</v>
      </c>
      <c r="B1537" s="3" t="str">
        <f>TEXT(Table1[[#This Row],[Date]],"dddd")</f>
        <v>الأربعاء</v>
      </c>
      <c r="C1537" s="3">
        <f>WEEKNUM(Table1[[#This Row],[Date]],16)</f>
        <v>15</v>
      </c>
      <c r="D1537" s="3" t="str">
        <f>TEXT(Table1[[#This Row],[Date]],"mmmm")</f>
        <v>أبريل</v>
      </c>
      <c r="E1537" s="3" t="str">
        <f>TEXT(Table1[[#This Row],[Date]],"yyyy")</f>
        <v>2021</v>
      </c>
      <c r="F1537" s="3" t="s">
        <v>8</v>
      </c>
      <c r="G1537" s="3">
        <v>1614</v>
      </c>
      <c r="H1537" s="5" t="s">
        <v>47</v>
      </c>
      <c r="I1537" s="3" t="s">
        <v>92</v>
      </c>
      <c r="J1537" s="3">
        <f>IFERROR(VLOOKUP(Table1[[#This Row],[FoamType]],$CB$1:$CC$25,2,FALSE),0)</f>
        <v>0.6</v>
      </c>
      <c r="K1537" s="3">
        <v>10</v>
      </c>
      <c r="L1537" s="3">
        <v>8</v>
      </c>
      <c r="M1537" s="3">
        <v>4</v>
      </c>
      <c r="Q1537" s="3">
        <v>35</v>
      </c>
      <c r="S1537" s="3">
        <v>4.0999999999999996</v>
      </c>
      <c r="T1537" s="3">
        <v>2.7</v>
      </c>
      <c r="U1537" s="4">
        <v>2.5</v>
      </c>
      <c r="W1537" s="3"/>
      <c r="X1537" s="4">
        <f>IFERROR(   Table1[[#This Row],[البلوكات /م3]]+Table1[[#This Row],[البواقى
 المنصرفه
/م3]]-Table1[[#This Row],[البواقى
/م3]],0)</f>
        <v>3.59</v>
      </c>
      <c r="Y1537" s="21">
        <f t="shared" si="218"/>
        <v>0</v>
      </c>
      <c r="AA1537" s="12">
        <v>3.59</v>
      </c>
      <c r="AB1537" s="3">
        <v>30</v>
      </c>
      <c r="AC1537" s="20">
        <v>0</v>
      </c>
      <c r="AD1537" s="20">
        <f t="shared" si="211"/>
        <v>1.0899999999999999</v>
      </c>
      <c r="AE1537" s="29">
        <f t="shared" si="212"/>
        <v>0.30362116991643451</v>
      </c>
      <c r="AG1537" s="5">
        <f>IFERROR((Table1[[#This Row],[عدد
البلوكات]]*0.12),"")</f>
        <v>0</v>
      </c>
      <c r="AH153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4.166666666666667</v>
      </c>
      <c r="AJ1537" s="59">
        <f>IFERROR(Table1[[#This Row],[Plan Hour]]/Table1[[#This Row],[ساعات
العمل
الفعلية]],0)</f>
        <v>0</v>
      </c>
      <c r="AK1537" s="1">
        <f>IFERROR((Table1[[#This Row],[الكمية 
الفعلية
/م3]]-Table1[[#This Row],[الكمية 
المنتجة
/م3
 ]]),"")</f>
        <v>0.20000000000000018</v>
      </c>
      <c r="AU1537" s="18"/>
      <c r="AV1537" s="18"/>
      <c r="AW1537" s="1"/>
      <c r="AX1537" s="1"/>
      <c r="AY1537" s="1"/>
      <c r="AZ1537" s="1"/>
      <c r="BA1537" s="1"/>
      <c r="BB1537" s="1" t="e">
        <f t="shared" si="219"/>
        <v>#DIV/0!</v>
      </c>
      <c r="BC1537" s="1"/>
      <c r="BD1537" s="1" t="e">
        <f t="shared" si="210"/>
        <v>#DIV/0!</v>
      </c>
      <c r="BE1537" s="1"/>
      <c r="BF1537" s="1"/>
      <c r="BG1537" s="11" t="e">
        <f t="shared" si="213"/>
        <v>#DIV/0!</v>
      </c>
      <c r="CB1537"/>
      <c r="CC1537"/>
      <c r="CD1537"/>
      <c r="CE1537" s="83"/>
      <c r="CF1537"/>
      <c r="CG1537"/>
      <c r="CH1537"/>
      <c r="CI1537"/>
      <c r="CJ1537"/>
      <c r="CK1537"/>
      <c r="CL1537"/>
      <c r="CM1537"/>
      <c r="CN1537"/>
      <c r="CO1537"/>
      <c r="CP1537"/>
    </row>
    <row r="1538" spans="1:94" ht="22.5" customHeight="1">
      <c r="A1538" s="22">
        <v>44293</v>
      </c>
      <c r="B1538" s="3" t="str">
        <f>TEXT(Table1[[#This Row],[Date]],"dddd")</f>
        <v>الأربعاء</v>
      </c>
      <c r="C1538" s="3">
        <f>WEEKNUM(Table1[[#This Row],[Date]],16)</f>
        <v>15</v>
      </c>
      <c r="D1538" s="3" t="str">
        <f>TEXT(Table1[[#This Row],[Date]],"mmmm")</f>
        <v>أبريل</v>
      </c>
      <c r="E1538" s="3" t="str">
        <f>TEXT(Table1[[#This Row],[Date]],"yyyy")</f>
        <v>2021</v>
      </c>
      <c r="F1538" s="3" t="s">
        <v>8</v>
      </c>
      <c r="G1538" s="3">
        <v>1614</v>
      </c>
      <c r="H1538" s="5" t="s">
        <v>47</v>
      </c>
      <c r="I1538" s="3" t="s">
        <v>92</v>
      </c>
      <c r="J1538" s="3">
        <f>IFERROR(VLOOKUP(Table1[[#This Row],[FoamType]],$CB$1:$CC$25,2,FALSE),0)</f>
        <v>0.6</v>
      </c>
      <c r="K1538" s="3">
        <v>30</v>
      </c>
      <c r="L1538" s="3">
        <v>7</v>
      </c>
      <c r="M1538" s="3">
        <v>7</v>
      </c>
      <c r="Q1538" s="3">
        <v>35</v>
      </c>
      <c r="R1538" s="3">
        <v>980</v>
      </c>
      <c r="S1538" s="3">
        <v>7.1</v>
      </c>
      <c r="T1538" s="3">
        <f t="shared" si="214"/>
        <v>1.4611799999999999</v>
      </c>
      <c r="U1538" s="4">
        <f t="shared" si="215"/>
        <v>1.4406000000000001</v>
      </c>
      <c r="W1538" s="3"/>
      <c r="X1538" s="4">
        <f>IFERROR(   Table1[[#This Row],[البلوكات /م3]]+Table1[[#This Row],[البواقى
 المنصرفه
/م3]]-Table1[[#This Row],[البواقى
/م3]],0)</f>
        <v>3</v>
      </c>
      <c r="Y1538" s="21">
        <f t="shared" si="218"/>
        <v>0</v>
      </c>
      <c r="AA1538" s="102">
        <v>3</v>
      </c>
      <c r="AD1538" s="20">
        <f t="shared" si="211"/>
        <v>1.5593999999999999</v>
      </c>
      <c r="AE1538" s="29">
        <f t="shared" si="212"/>
        <v>0.51979999999999993</v>
      </c>
      <c r="AG1538" s="5">
        <f>IFERROR((Table1[[#This Row],[عدد
البلوكات]]*0.12),"")</f>
        <v>0</v>
      </c>
      <c r="AH153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2.4010000000000002</v>
      </c>
      <c r="AJ1538" s="59">
        <f>IFERROR(Table1[[#This Row],[Plan Hour]]/Table1[[#This Row],[ساعات
العمل
الفعلية]],0)</f>
        <v>0</v>
      </c>
      <c r="AK1538" s="1">
        <f>IFERROR((Table1[[#This Row],[الكمية 
الفعلية
/م3]]-Table1[[#This Row],[الكمية 
المنتجة
/م3
 ]]),"")</f>
        <v>2.0579999999999821E-2</v>
      </c>
      <c r="AU1538" s="18"/>
      <c r="AV1538" s="18"/>
      <c r="AW1538" s="1"/>
      <c r="AX1538" s="1"/>
      <c r="AY1538" s="1"/>
      <c r="AZ1538" s="1"/>
      <c r="BA1538" s="1"/>
      <c r="BB1538" s="1" t="e">
        <f t="shared" si="219"/>
        <v>#DIV/0!</v>
      </c>
      <c r="BC1538" s="1"/>
      <c r="BD1538" s="1" t="e">
        <f t="shared" si="210"/>
        <v>#DIV/0!</v>
      </c>
      <c r="BE1538" s="1"/>
      <c r="BF1538" s="1"/>
      <c r="BG1538" s="11" t="e">
        <f t="shared" si="213"/>
        <v>#DIV/0!</v>
      </c>
      <c r="CB1538"/>
      <c r="CC1538"/>
      <c r="CD1538"/>
      <c r="CE1538" s="83"/>
      <c r="CF1538"/>
      <c r="CG1538"/>
      <c r="CH1538"/>
      <c r="CI1538"/>
      <c r="CJ1538"/>
      <c r="CK1538"/>
      <c r="CL1538"/>
      <c r="CM1538"/>
      <c r="CN1538"/>
      <c r="CO1538"/>
      <c r="CP1538"/>
    </row>
    <row r="1539" spans="1:94" ht="22.5" customHeight="1">
      <c r="A1539" s="22">
        <v>44293</v>
      </c>
      <c r="B1539" s="9" t="str">
        <f>TEXT(Table1[[#This Row],[Date]],"dddd")</f>
        <v>الأربعاء</v>
      </c>
      <c r="C1539" s="9">
        <f>WEEKNUM(Table1[[#This Row],[Date]],16)</f>
        <v>15</v>
      </c>
      <c r="D1539" s="9" t="str">
        <f>TEXT(Table1[[#This Row],[Date]],"mmmm")</f>
        <v>أبريل</v>
      </c>
      <c r="E1539" s="9" t="str">
        <f>TEXT(Table1[[#This Row],[Date]],"yyyy")</f>
        <v>2021</v>
      </c>
      <c r="F1539" s="9" t="s">
        <v>9</v>
      </c>
      <c r="G1539" s="9">
        <v>1621</v>
      </c>
      <c r="H1539" s="9" t="s">
        <v>322</v>
      </c>
      <c r="I1539" s="9" t="s">
        <v>255</v>
      </c>
      <c r="J1539" s="9">
        <f>IFERROR(VLOOKUP(Table1[[#This Row],[FoamType]],$CB$1:$CC$25,2,FALSE),0)</f>
        <v>3.6</v>
      </c>
      <c r="K1539" s="9">
        <v>200</v>
      </c>
      <c r="L1539" s="9">
        <v>100</v>
      </c>
      <c r="M1539" s="9">
        <v>1.6</v>
      </c>
      <c r="N1539" s="9"/>
      <c r="O1539" s="9"/>
      <c r="P1539" s="9"/>
      <c r="Q1539" s="9" t="s">
        <v>3</v>
      </c>
      <c r="R1539" s="9"/>
      <c r="S1539" s="9">
        <v>1.7</v>
      </c>
      <c r="T1539" s="9">
        <v>4.2</v>
      </c>
      <c r="U1539" s="9">
        <v>4</v>
      </c>
      <c r="V1539" s="9"/>
      <c r="W1539" s="9">
        <v>22</v>
      </c>
      <c r="X1539" s="9">
        <f>IFERROR(   Table1[[#This Row],[البلوكات /م3]]+Table1[[#This Row],[البواقى
 المنصرفه
/م3]]-Table1[[#This Row],[البواقى
/م3]],0)</f>
        <v>5.7200000000000006</v>
      </c>
      <c r="Y1539" s="9">
        <f t="shared" si="218"/>
        <v>7.32</v>
      </c>
      <c r="Z1539" s="9">
        <v>1</v>
      </c>
      <c r="AA1539" s="9">
        <v>0</v>
      </c>
      <c r="AB1539" s="9" t="s">
        <v>3</v>
      </c>
      <c r="AC1539" s="9">
        <v>1.6</v>
      </c>
      <c r="AD1539" s="9">
        <f t="shared" si="211"/>
        <v>1.7200000000000006</v>
      </c>
      <c r="AE1539" s="9">
        <f t="shared" si="212"/>
        <v>0.23497267759562848</v>
      </c>
      <c r="AF1539" s="9"/>
      <c r="AG1539" s="9">
        <f>IFERROR((Table1[[#This Row],[عدد
البلوكات]]*0.12),"")</f>
        <v>0.12</v>
      </c>
      <c r="AH1539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1.1111111111111112</v>
      </c>
      <c r="AI1539" s="9">
        <v>56</v>
      </c>
      <c r="AJ1539" s="9">
        <f>IFERROR(Table1[[#This Row],[Plan Hour]]/Table1[[#This Row],[ساعات
العمل
الفعلية]],0)</f>
        <v>1.9841269841269844E-2</v>
      </c>
      <c r="AK1539" s="9">
        <f>IFERROR((Table1[[#This Row],[الكمية 
الفعلية
/م3]]-Table1[[#This Row],[الكمية 
المنتجة
/م3
 ]]),"")</f>
        <v>0.20000000000000018</v>
      </c>
      <c r="AL1539" s="9"/>
      <c r="AM1539" s="9"/>
      <c r="AN1539" s="9"/>
      <c r="AO1539" s="9"/>
      <c r="AP1539" s="9">
        <v>0</v>
      </c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 t="e">
        <f t="shared" si="219"/>
        <v>#DIV/0!</v>
      </c>
      <c r="BC1539" s="9"/>
      <c r="BD1539" s="9" t="e">
        <f t="shared" si="210"/>
        <v>#DIV/0!</v>
      </c>
      <c r="BE1539" s="9"/>
      <c r="BF1539" s="9"/>
      <c r="BG1539" s="9" t="e">
        <f t="shared" si="213"/>
        <v>#DIV/0!</v>
      </c>
      <c r="CB1539"/>
      <c r="CC1539"/>
      <c r="CD1539"/>
      <c r="CE1539" s="83"/>
      <c r="CF1539"/>
      <c r="CG1539"/>
      <c r="CH1539"/>
      <c r="CI1539"/>
      <c r="CJ1539"/>
      <c r="CK1539"/>
      <c r="CL1539"/>
      <c r="CM1539"/>
      <c r="CN1539"/>
      <c r="CO1539"/>
      <c r="CP1539"/>
    </row>
    <row r="1540" spans="1:94" ht="22.5" customHeight="1">
      <c r="A1540" s="22">
        <v>44293</v>
      </c>
      <c r="B1540" s="3" t="str">
        <f>TEXT(Table1[[#This Row],[Date]],"dddd")</f>
        <v>الأربعاء</v>
      </c>
      <c r="C1540" s="3">
        <f>WEEKNUM(Table1[[#This Row],[Date]],16)</f>
        <v>15</v>
      </c>
      <c r="D1540" s="3" t="str">
        <f>TEXT(Table1[[#This Row],[Date]],"mmmm")</f>
        <v>أبريل</v>
      </c>
      <c r="E1540" s="3" t="str">
        <f>TEXT(Table1[[#This Row],[Date]],"yyyy")</f>
        <v>2021</v>
      </c>
      <c r="F1540" s="3" t="s">
        <v>9</v>
      </c>
      <c r="G1540" s="3">
        <v>1640</v>
      </c>
      <c r="H1540" s="5" t="s">
        <v>326</v>
      </c>
      <c r="I1540" s="3" t="s">
        <v>255</v>
      </c>
      <c r="J1540" s="3">
        <f>IFERROR(VLOOKUP(Table1[[#This Row],[FoamType]],$CB$1:$CC$25,2,FALSE),0)</f>
        <v>3.6</v>
      </c>
      <c r="K1540" s="3">
        <v>200</v>
      </c>
      <c r="L1540" s="3">
        <v>100</v>
      </c>
      <c r="M1540" s="3">
        <v>2</v>
      </c>
      <c r="Q1540" s="3">
        <v>30</v>
      </c>
      <c r="R1540" s="3">
        <v>1</v>
      </c>
      <c r="S1540" s="3">
        <v>2.1</v>
      </c>
      <c r="T1540" s="3">
        <f t="shared" si="214"/>
        <v>4.2000000000000003E-2</v>
      </c>
      <c r="U1540" s="4">
        <f t="shared" si="215"/>
        <v>0.04</v>
      </c>
      <c r="W1540" s="3"/>
      <c r="X1540" s="4">
        <f>IFERROR(   Table1[[#This Row],[البلوكات /م3]]+Table1[[#This Row],[البواقى
 المنصرفه
/م3]]-Table1[[#This Row],[البواقى
/م3]],0)</f>
        <v>0</v>
      </c>
      <c r="Y1540" s="21">
        <f t="shared" si="218"/>
        <v>0</v>
      </c>
      <c r="AD1540" s="20">
        <f t="shared" si="211"/>
        <v>-0.04</v>
      </c>
      <c r="AE1540" s="29" t="e">
        <f t="shared" si="212"/>
        <v>#DIV/0!</v>
      </c>
      <c r="AG1540" s="5">
        <f>IFERROR((Table1[[#This Row],[عدد
البلوكات]]*0.12),"")</f>
        <v>0</v>
      </c>
      <c r="AH154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1.1111111111111112E-2</v>
      </c>
      <c r="AJ1540" s="59">
        <f>IFERROR(Table1[[#This Row],[Plan Hour]]/Table1[[#This Row],[ساعات
العمل
الفعلية]],0)</f>
        <v>0</v>
      </c>
      <c r="AK1540" s="1">
        <f>IFERROR((Table1[[#This Row],[الكمية 
الفعلية
/م3]]-Table1[[#This Row],[الكمية 
المنتجة
/م3
 ]]),"")</f>
        <v>2.0000000000000018E-3</v>
      </c>
      <c r="AU1540" s="18"/>
      <c r="AV1540" s="18"/>
      <c r="AW1540" s="1"/>
      <c r="AX1540" s="1"/>
      <c r="AY1540" s="1"/>
      <c r="AZ1540" s="1"/>
      <c r="BA1540" s="1"/>
      <c r="BB1540" s="1" t="e">
        <f t="shared" si="219"/>
        <v>#DIV/0!</v>
      </c>
      <c r="BC1540" s="1"/>
      <c r="BD1540" s="1" t="e">
        <f t="shared" si="210"/>
        <v>#DIV/0!</v>
      </c>
      <c r="BE1540" s="1"/>
      <c r="BF1540" s="1"/>
      <c r="BG1540" s="11" t="e">
        <f t="shared" si="213"/>
        <v>#DIV/0!</v>
      </c>
      <c r="CB1540"/>
      <c r="CC1540"/>
      <c r="CD1540"/>
      <c r="CE1540" s="83"/>
      <c r="CF1540"/>
      <c r="CG1540"/>
      <c r="CH1540"/>
      <c r="CI1540"/>
      <c r="CJ1540"/>
      <c r="CK1540"/>
      <c r="CL1540"/>
      <c r="CM1540"/>
      <c r="CN1540"/>
      <c r="CO1540"/>
      <c r="CP1540"/>
    </row>
    <row r="1541" spans="1:94" ht="22.5" customHeight="1">
      <c r="A1541" s="22">
        <v>44293</v>
      </c>
      <c r="B1541" s="3" t="str">
        <f>TEXT(Table1[[#This Row],[Date]],"dddd")</f>
        <v>الأربعاء</v>
      </c>
      <c r="C1541" s="3">
        <f>WEEKNUM(Table1[[#This Row],[Date]],16)</f>
        <v>15</v>
      </c>
      <c r="D1541" s="3" t="str">
        <f>TEXT(Table1[[#This Row],[Date]],"mmmm")</f>
        <v>أبريل</v>
      </c>
      <c r="E1541" s="3" t="str">
        <f>TEXT(Table1[[#This Row],[Date]],"yyyy")</f>
        <v>2021</v>
      </c>
      <c r="F1541" s="3" t="s">
        <v>9</v>
      </c>
      <c r="G1541" s="3">
        <v>1632</v>
      </c>
      <c r="H1541" s="5" t="s">
        <v>325</v>
      </c>
      <c r="I1541" s="3" t="s">
        <v>255</v>
      </c>
      <c r="J1541" s="3">
        <f>IFERROR(VLOOKUP(Table1[[#This Row],[FoamType]],$CB$1:$CC$25,2,FALSE),0)</f>
        <v>3.6</v>
      </c>
      <c r="K1541" s="3">
        <v>130</v>
      </c>
      <c r="L1541" s="3">
        <v>16</v>
      </c>
      <c r="M1541" s="3">
        <v>5</v>
      </c>
      <c r="Q1541" s="3">
        <v>35</v>
      </c>
      <c r="R1541" s="3">
        <v>5</v>
      </c>
      <c r="S1541" s="3">
        <v>5.0999999999999996</v>
      </c>
      <c r="T1541" s="3">
        <f t="shared" si="214"/>
        <v>5.303999999999999E-2</v>
      </c>
      <c r="U1541" s="4">
        <f t="shared" si="215"/>
        <v>5.1999999999999998E-2</v>
      </c>
      <c r="W1541" s="3"/>
      <c r="X1541" s="4">
        <f>IFERROR(   Table1[[#This Row],[البلوكات /م3]]+Table1[[#This Row],[البواقى
 المنصرفه
/م3]]-Table1[[#This Row],[البواقى
/م3]],0)</f>
        <v>0</v>
      </c>
      <c r="Y1541" s="21">
        <f t="shared" si="218"/>
        <v>0</v>
      </c>
      <c r="AD1541" s="20">
        <f t="shared" si="211"/>
        <v>-5.1999999999999998E-2</v>
      </c>
      <c r="AE1541" s="29" t="e">
        <f t="shared" si="212"/>
        <v>#DIV/0!</v>
      </c>
      <c r="AG1541" s="5">
        <f>IFERROR((Table1[[#This Row],[عدد
البلوكات]]*0.12),"")</f>
        <v>0</v>
      </c>
      <c r="AH154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1.4444444444444444E-2</v>
      </c>
      <c r="AJ1541" s="59">
        <f>IFERROR(Table1[[#This Row],[Plan Hour]]/Table1[[#This Row],[ساعات
العمل
الفعلية]],0)</f>
        <v>0</v>
      </c>
      <c r="AK1541" s="1">
        <f>IFERROR((Table1[[#This Row],[الكمية 
الفعلية
/م3]]-Table1[[#This Row],[الكمية 
المنتجة
/م3
 ]]),"")</f>
        <v>1.0399999999999923E-3</v>
      </c>
      <c r="AU1541" s="18"/>
      <c r="AV1541" s="18"/>
      <c r="AW1541" s="1"/>
      <c r="AX1541" s="1"/>
      <c r="AY1541" s="1"/>
      <c r="AZ1541" s="1"/>
      <c r="BA1541" s="1"/>
      <c r="BB1541" s="1" t="e">
        <f t="shared" si="219"/>
        <v>#DIV/0!</v>
      </c>
      <c r="BC1541" s="1"/>
      <c r="BD1541" s="1" t="e">
        <f t="shared" ref="BD1541:BD1604" si="220">(7.32-(BE1541*BC1541))/BE1541</f>
        <v>#DIV/0!</v>
      </c>
      <c r="BE1541" s="1"/>
      <c r="BF1541" s="1"/>
      <c r="BG1541" s="11" t="e">
        <f t="shared" si="213"/>
        <v>#DIV/0!</v>
      </c>
      <c r="CB1541"/>
      <c r="CC1541"/>
      <c r="CD1541"/>
      <c r="CE1541" s="83"/>
      <c r="CF1541"/>
      <c r="CG1541"/>
      <c r="CH1541"/>
      <c r="CI1541"/>
      <c r="CJ1541"/>
      <c r="CK1541"/>
      <c r="CL1541"/>
      <c r="CM1541"/>
      <c r="CN1541"/>
      <c r="CO1541"/>
      <c r="CP1541"/>
    </row>
    <row r="1542" spans="1:94" ht="22.5" customHeight="1">
      <c r="A1542" s="22">
        <v>44293</v>
      </c>
      <c r="B1542" s="3" t="str">
        <f>TEXT(Table1[[#This Row],[Date]],"dddd")</f>
        <v>الأربعاء</v>
      </c>
      <c r="C1542" s="3">
        <f>WEEKNUM(Table1[[#This Row],[Date]],16)</f>
        <v>15</v>
      </c>
      <c r="D1542" s="3" t="str">
        <f>TEXT(Table1[[#This Row],[Date]],"mmmm")</f>
        <v>أبريل</v>
      </c>
      <c r="E1542" s="3" t="str">
        <f>TEXT(Table1[[#This Row],[Date]],"yyyy")</f>
        <v>2021</v>
      </c>
      <c r="F1542" s="3" t="s">
        <v>9</v>
      </c>
      <c r="G1542" s="3">
        <v>1622</v>
      </c>
      <c r="H1542" s="5" t="s">
        <v>323</v>
      </c>
      <c r="I1542" s="3" t="s">
        <v>91</v>
      </c>
      <c r="J1542" s="3">
        <f>IFERROR(VLOOKUP(Table1[[#This Row],[FoamType]],$CB$1:$CC$25,2,FALSE),0)</f>
        <v>1</v>
      </c>
      <c r="K1542" s="3">
        <v>100</v>
      </c>
      <c r="L1542" s="3">
        <v>50</v>
      </c>
      <c r="M1542" s="3">
        <v>1</v>
      </c>
      <c r="Q1542" s="3">
        <v>22</v>
      </c>
      <c r="R1542" s="3">
        <v>2000</v>
      </c>
      <c r="S1542" s="3">
        <v>1.1000000000000001</v>
      </c>
      <c r="T1542" s="3">
        <f t="shared" si="214"/>
        <v>11</v>
      </c>
      <c r="U1542" s="4">
        <f t="shared" si="215"/>
        <v>10</v>
      </c>
      <c r="W1542" s="3">
        <v>22</v>
      </c>
      <c r="X1542" s="4">
        <f>IFERROR(   Table1[[#This Row],[البلوكات /م3]]+Table1[[#This Row],[البواقى
 المنصرفه
/م3]]-Table1[[#This Row],[البواقى
/م3]],0)</f>
        <v>13.299999999999999</v>
      </c>
      <c r="Y1542" s="21">
        <f t="shared" si="218"/>
        <v>7.32</v>
      </c>
      <c r="Z1542" s="3">
        <v>1</v>
      </c>
      <c r="AA1542" s="12">
        <v>6.63</v>
      </c>
      <c r="AB1542" s="3">
        <v>22</v>
      </c>
      <c r="AC1542" s="20">
        <v>0.65</v>
      </c>
      <c r="AD1542" s="20">
        <f t="shared" si="211"/>
        <v>3.2999999999999989</v>
      </c>
      <c r="AE1542" s="29">
        <f t="shared" si="212"/>
        <v>0.23655913978494617</v>
      </c>
      <c r="AG1542" s="5">
        <f>IFERROR((Table1[[#This Row],[عدد
البلوكات]]*0.12),"")</f>
        <v>0.12</v>
      </c>
      <c r="AH154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</v>
      </c>
      <c r="AJ1542" s="59">
        <f>IFERROR(Table1[[#This Row],[Plan Hour]]/Table1[[#This Row],[ساعات
العمل
الفعلية]],0)</f>
        <v>0</v>
      </c>
      <c r="AK1542" s="1">
        <f>IFERROR((Table1[[#This Row],[الكمية 
الفعلية
/م3]]-Table1[[#This Row],[الكمية 
المنتجة
/م3
 ]]),"")</f>
        <v>1</v>
      </c>
      <c r="AU1542" s="18"/>
      <c r="AV1542" s="18"/>
      <c r="AW1542" s="1"/>
      <c r="AX1542" s="1"/>
      <c r="AY1542" s="1"/>
      <c r="AZ1542" s="1"/>
      <c r="BA1542" s="1"/>
      <c r="BB1542" s="1" t="e">
        <f t="shared" si="219"/>
        <v>#DIV/0!</v>
      </c>
      <c r="BC1542" s="1"/>
      <c r="BD1542" s="1" t="e">
        <f t="shared" si="220"/>
        <v>#DIV/0!</v>
      </c>
      <c r="BE1542" s="1"/>
      <c r="BF1542" s="1"/>
      <c r="BG1542" s="11" t="e">
        <f t="shared" si="213"/>
        <v>#DIV/0!</v>
      </c>
      <c r="CB1542"/>
      <c r="CC1542"/>
      <c r="CD1542"/>
      <c r="CE1542" s="83"/>
      <c r="CF1542"/>
      <c r="CG1542"/>
      <c r="CH1542"/>
      <c r="CI1542"/>
      <c r="CJ1542"/>
      <c r="CK1542"/>
      <c r="CL1542"/>
      <c r="CM1542"/>
      <c r="CN1542"/>
      <c r="CO1542"/>
      <c r="CP1542"/>
    </row>
    <row r="1543" spans="1:94" ht="22.5" customHeight="1">
      <c r="A1543" s="22">
        <v>44293</v>
      </c>
      <c r="B1543" s="3" t="str">
        <f>TEXT(Table1[[#This Row],[Date]],"dddd")</f>
        <v>الأربعاء</v>
      </c>
      <c r="C1543" s="3">
        <f>WEEKNUM(Table1[[#This Row],[Date]],16)</f>
        <v>15</v>
      </c>
      <c r="D1543" s="3" t="str">
        <f>TEXT(Table1[[#This Row],[Date]],"mmmm")</f>
        <v>أبريل</v>
      </c>
      <c r="E1543" s="3" t="str">
        <f>TEXT(Table1[[#This Row],[Date]],"yyyy")</f>
        <v>2021</v>
      </c>
      <c r="F1543" s="3" t="s">
        <v>9</v>
      </c>
      <c r="G1543" s="3">
        <v>1600</v>
      </c>
      <c r="H1543" s="5" t="s">
        <v>210</v>
      </c>
      <c r="I1543" s="3" t="s">
        <v>96</v>
      </c>
      <c r="J1543" s="3">
        <f>IFERROR(VLOOKUP(Table1[[#This Row],[FoamType]],$CB$1:$CC$25,2,FALSE),0)</f>
        <v>200</v>
      </c>
      <c r="K1543" s="3">
        <v>20</v>
      </c>
      <c r="L1543" s="3">
        <v>9</v>
      </c>
      <c r="M1543" s="3">
        <v>9</v>
      </c>
      <c r="Q1543" s="3">
        <v>12</v>
      </c>
      <c r="R1543" s="3">
        <v>200</v>
      </c>
      <c r="S1543" s="3">
        <v>9.3000000000000007</v>
      </c>
      <c r="T1543" s="3">
        <v>0.4</v>
      </c>
      <c r="U1543" s="4">
        <v>0.4</v>
      </c>
      <c r="W1543" s="3"/>
      <c r="X1543" s="4">
        <f>IFERROR(   Table1[[#This Row],[البلوكات /م3]]+Table1[[#This Row],[البواقى
 المنصرفه
/م3]]-Table1[[#This Row],[البواقى
/م3]],0)</f>
        <v>0</v>
      </c>
      <c r="Y1543" s="21">
        <f t="shared" si="218"/>
        <v>0</v>
      </c>
      <c r="AD1543" s="20">
        <f t="shared" si="211"/>
        <v>-0.4</v>
      </c>
      <c r="AE1543" s="29" t="e">
        <f t="shared" si="212"/>
        <v>#DIV/0!</v>
      </c>
      <c r="AG1543" s="5">
        <f>IFERROR((Table1[[#This Row],[عدد
البلوكات]]*0.12),"")</f>
        <v>0</v>
      </c>
      <c r="AH154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1543" s="59">
        <f>IFERROR(Table1[[#This Row],[Plan Hour]]/Table1[[#This Row],[ساعات
العمل
الفعلية]],0)</f>
        <v>0</v>
      </c>
      <c r="AK1543" s="1">
        <f>IFERROR((Table1[[#This Row],[الكمية 
الفعلية
/م3]]-Table1[[#This Row],[الكمية 
المنتجة
/م3
 ]]),"")</f>
        <v>0</v>
      </c>
      <c r="AU1543" s="18"/>
      <c r="AV1543" s="18"/>
      <c r="AW1543" s="1"/>
      <c r="AX1543" s="1"/>
      <c r="AY1543" s="1"/>
      <c r="AZ1543" s="1"/>
      <c r="BA1543" s="1"/>
      <c r="BB1543" s="1" t="e">
        <f t="shared" si="219"/>
        <v>#DIV/0!</v>
      </c>
      <c r="BC1543" s="1"/>
      <c r="BD1543" s="1" t="e">
        <f t="shared" si="220"/>
        <v>#DIV/0!</v>
      </c>
      <c r="BE1543" s="1"/>
      <c r="BF1543" s="1"/>
      <c r="BG1543" s="11" t="e">
        <f t="shared" si="213"/>
        <v>#DIV/0!</v>
      </c>
      <c r="CB1543"/>
      <c r="CC1543"/>
      <c r="CD1543"/>
      <c r="CE1543" s="83"/>
      <c r="CF1543"/>
      <c r="CG1543"/>
      <c r="CH1543"/>
      <c r="CI1543"/>
      <c r="CJ1543"/>
      <c r="CK1543"/>
      <c r="CL1543"/>
      <c r="CM1543"/>
      <c r="CN1543"/>
      <c r="CO1543"/>
      <c r="CP1543"/>
    </row>
    <row r="1544" spans="1:94" ht="22.5" customHeight="1">
      <c r="A1544" s="22">
        <v>44293</v>
      </c>
      <c r="B1544" s="3" t="str">
        <f>TEXT(Table1[[#This Row],[Date]],"dddd")</f>
        <v>الأربعاء</v>
      </c>
      <c r="C1544" s="3">
        <f>WEEKNUM(Table1[[#This Row],[Date]],16)</f>
        <v>15</v>
      </c>
      <c r="D1544" s="3" t="str">
        <f>TEXT(Table1[[#This Row],[Date]],"mmmm")</f>
        <v>أبريل</v>
      </c>
      <c r="E1544" s="3" t="str">
        <f>TEXT(Table1[[#This Row],[Date]],"yyyy")</f>
        <v>2021</v>
      </c>
      <c r="F1544" s="3" t="s">
        <v>9</v>
      </c>
      <c r="G1544" s="3">
        <v>1634</v>
      </c>
      <c r="H1544" s="5" t="s">
        <v>324</v>
      </c>
      <c r="I1544" s="3" t="s">
        <v>96</v>
      </c>
      <c r="J1544" s="3">
        <f>IFERROR(VLOOKUP(Table1[[#This Row],[FoamType]],$CB$1:$CC$25,2,FALSE),0)</f>
        <v>200</v>
      </c>
      <c r="K1544" s="3">
        <v>60</v>
      </c>
      <c r="L1544" s="3">
        <v>9</v>
      </c>
      <c r="M1544" s="3">
        <v>9</v>
      </c>
      <c r="Q1544" s="3">
        <v>30</v>
      </c>
      <c r="R1544" s="3">
        <v>600</v>
      </c>
      <c r="S1544" s="3">
        <v>9.3000000000000007</v>
      </c>
      <c r="T1544" s="3">
        <v>3.1</v>
      </c>
      <c r="U1544" s="4">
        <v>3.1</v>
      </c>
      <c r="W1544" s="3"/>
      <c r="X1544" s="4">
        <f>IFERROR(   Table1[[#This Row],[البلوكات /م3]]+Table1[[#This Row],[البواقى
 المنصرفه
/م3]]-Table1[[#This Row],[البواقى
/م3]],0)</f>
        <v>0</v>
      </c>
      <c r="Y1544" s="21">
        <f t="shared" si="218"/>
        <v>0</v>
      </c>
      <c r="AD1544" s="20">
        <f t="shared" si="211"/>
        <v>-3.1</v>
      </c>
      <c r="AE1544" s="29" t="e">
        <f t="shared" si="212"/>
        <v>#DIV/0!</v>
      </c>
      <c r="AG1544" s="5">
        <f>IFERROR((Table1[[#This Row],[عدد
البلوكات]]*0.12),"")</f>
        <v>0</v>
      </c>
      <c r="AH154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</v>
      </c>
      <c r="AJ1544" s="59">
        <f>IFERROR(Table1[[#This Row],[Plan Hour]]/Table1[[#This Row],[ساعات
العمل
الفعلية]],0)</f>
        <v>0</v>
      </c>
      <c r="AK1544" s="1">
        <f>IFERROR((Table1[[#This Row],[الكمية 
الفعلية
/م3]]-Table1[[#This Row],[الكمية 
المنتجة
/م3
 ]]),"")</f>
        <v>0</v>
      </c>
      <c r="AU1544" s="18"/>
      <c r="AV1544" s="18"/>
      <c r="AW1544" s="1"/>
      <c r="AX1544" s="1"/>
      <c r="AY1544" s="1"/>
      <c r="AZ1544" s="1"/>
      <c r="BA1544" s="1"/>
      <c r="BB1544" s="1" t="e">
        <f t="shared" si="219"/>
        <v>#DIV/0!</v>
      </c>
      <c r="BC1544" s="1"/>
      <c r="BD1544" s="1" t="e">
        <f t="shared" si="220"/>
        <v>#DIV/0!</v>
      </c>
      <c r="BE1544" s="1"/>
      <c r="BF1544" s="1"/>
      <c r="BG1544" s="11" t="e">
        <f t="shared" si="213"/>
        <v>#DIV/0!</v>
      </c>
      <c r="CB1544"/>
      <c r="CC1544"/>
      <c r="CD1544"/>
      <c r="CE1544" s="83"/>
      <c r="CF1544"/>
      <c r="CG1544"/>
      <c r="CH1544"/>
      <c r="CI1544"/>
      <c r="CJ1544"/>
      <c r="CK1544"/>
      <c r="CL1544"/>
      <c r="CM1544"/>
      <c r="CN1544"/>
      <c r="CO1544"/>
      <c r="CP1544"/>
    </row>
    <row r="1545" spans="1:94" ht="22.5" customHeight="1">
      <c r="A1545" s="22">
        <v>44293</v>
      </c>
      <c r="B1545" s="3" t="str">
        <f>TEXT(Table1[[#This Row],[Date]],"dddd")</f>
        <v>الأربعاء</v>
      </c>
      <c r="C1545" s="3">
        <f>WEEKNUM(Table1[[#This Row],[Date]],16)</f>
        <v>15</v>
      </c>
      <c r="D1545" s="3" t="str">
        <f>TEXT(Table1[[#This Row],[Date]],"mmmm")</f>
        <v>أبريل</v>
      </c>
      <c r="E1545" s="3" t="str">
        <f>TEXT(Table1[[#This Row],[Date]],"yyyy")</f>
        <v>2021</v>
      </c>
      <c r="F1545" s="3" t="s">
        <v>9</v>
      </c>
      <c r="G1545" s="3">
        <v>1483</v>
      </c>
      <c r="H1545" s="5" t="s">
        <v>313</v>
      </c>
      <c r="I1545" s="3" t="s">
        <v>255</v>
      </c>
      <c r="J1545" s="3">
        <f>IFERROR(VLOOKUP(Table1[[#This Row],[FoamType]],$CB$1:$CC$25,2,FALSE),0)</f>
        <v>3.6</v>
      </c>
      <c r="K1545" s="3">
        <v>60</v>
      </c>
      <c r="L1545" s="3">
        <v>30</v>
      </c>
      <c r="M1545" s="3">
        <v>20</v>
      </c>
      <c r="Q1545" s="3">
        <v>25</v>
      </c>
      <c r="R1545" s="3">
        <v>950</v>
      </c>
      <c r="S1545" s="3">
        <v>20</v>
      </c>
      <c r="T1545" s="3">
        <f t="shared" si="214"/>
        <v>34.200000000000003</v>
      </c>
      <c r="U1545" s="4">
        <f t="shared" si="215"/>
        <v>34.200000000000003</v>
      </c>
      <c r="W1545" s="3">
        <v>25</v>
      </c>
      <c r="X1545" s="4">
        <f>IFERROR(   Table1[[#This Row],[البلوكات /م3]]+Table1[[#This Row],[البواقى
 المنصرفه
/م3]]-Table1[[#This Row],[البواقى
/م3]],0)</f>
        <v>35.14</v>
      </c>
      <c r="Y1545" s="21">
        <f t="shared" si="218"/>
        <v>36.6</v>
      </c>
      <c r="Z1545" s="3">
        <v>5</v>
      </c>
      <c r="AA1545" s="12">
        <v>0</v>
      </c>
      <c r="AB1545" s="3">
        <v>25</v>
      </c>
      <c r="AC1545" s="20">
        <v>1.46</v>
      </c>
      <c r="AD1545" s="20">
        <f t="shared" si="211"/>
        <v>0.93999999999999773</v>
      </c>
      <c r="AE1545" s="29">
        <f t="shared" si="212"/>
        <v>2.5683060109289554E-2</v>
      </c>
      <c r="AG1545" s="5">
        <f>IFERROR((Table1[[#This Row],[عدد
البلوكات]]*0.12),"")</f>
        <v>0.6</v>
      </c>
      <c r="AH154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9.5</v>
      </c>
      <c r="AJ1545" s="59">
        <f>IFERROR(Table1[[#This Row],[Plan Hour]]/Table1[[#This Row],[ساعات
العمل
الفعلية]],0)</f>
        <v>0</v>
      </c>
      <c r="AK1545" s="1">
        <f>IFERROR((Table1[[#This Row],[الكمية 
الفعلية
/م3]]-Table1[[#This Row],[الكمية 
المنتجة
/م3
 ]]),"")</f>
        <v>0</v>
      </c>
      <c r="AU1545" s="18"/>
      <c r="AV1545" s="18"/>
      <c r="AW1545" s="1"/>
      <c r="AX1545" s="1"/>
      <c r="AY1545" s="1"/>
      <c r="AZ1545" s="1"/>
      <c r="BA1545" s="1"/>
      <c r="BB1545" s="1" t="e">
        <f t="shared" si="219"/>
        <v>#DIV/0!</v>
      </c>
      <c r="BC1545" s="1"/>
      <c r="BD1545" s="1" t="e">
        <f t="shared" si="220"/>
        <v>#DIV/0!</v>
      </c>
      <c r="BE1545" s="1"/>
      <c r="BF1545" s="1"/>
      <c r="BG1545" s="11" t="e">
        <f t="shared" si="213"/>
        <v>#DIV/0!</v>
      </c>
      <c r="CB1545"/>
      <c r="CC1545"/>
      <c r="CD1545"/>
      <c r="CE1545" s="83"/>
      <c r="CF1545"/>
      <c r="CG1545"/>
      <c r="CH1545"/>
      <c r="CI1545"/>
      <c r="CJ1545"/>
      <c r="CK1545"/>
      <c r="CL1545"/>
      <c r="CM1545"/>
      <c r="CN1545"/>
      <c r="CO1545"/>
      <c r="CP1545"/>
    </row>
    <row r="1546" spans="1:94" ht="22.5" customHeight="1">
      <c r="A1546" s="22">
        <v>44293</v>
      </c>
      <c r="B1546" s="3" t="str">
        <f>TEXT(Table1[[#This Row],[Date]],"dddd")</f>
        <v>الأربعاء</v>
      </c>
      <c r="C1546" s="3">
        <f>WEEKNUM(Table1[[#This Row],[Date]],16)</f>
        <v>15</v>
      </c>
      <c r="D1546" s="3" t="str">
        <f>TEXT(Table1[[#This Row],[Date]],"mmmm")</f>
        <v>أبريل</v>
      </c>
      <c r="E1546" s="3" t="str">
        <f>TEXT(Table1[[#This Row],[Date]],"yyyy")</f>
        <v>2021</v>
      </c>
      <c r="F1546" s="3" t="s">
        <v>9</v>
      </c>
      <c r="G1546" s="3">
        <v>1631</v>
      </c>
      <c r="H1546" s="5" t="s">
        <v>321</v>
      </c>
      <c r="I1546" s="3" t="s">
        <v>255</v>
      </c>
      <c r="J1546" s="3">
        <f>IFERROR(VLOOKUP(Table1[[#This Row],[FoamType]],$CB$1:$CC$25,2,FALSE),0)</f>
        <v>3.6</v>
      </c>
      <c r="K1546" s="3">
        <v>40</v>
      </c>
      <c r="L1546" s="3">
        <v>40</v>
      </c>
      <c r="M1546" s="3">
        <v>34</v>
      </c>
      <c r="Q1546" s="3" t="s">
        <v>6</v>
      </c>
      <c r="R1546" s="3">
        <v>527</v>
      </c>
      <c r="S1546" s="3">
        <v>34</v>
      </c>
      <c r="T1546" s="3">
        <f t="shared" si="214"/>
        <v>28.668800000000001</v>
      </c>
      <c r="U1546" s="4">
        <f t="shared" si="215"/>
        <v>28.668800000000001</v>
      </c>
      <c r="W1546" s="3" t="s">
        <v>6</v>
      </c>
      <c r="X1546" s="4">
        <f>IFERROR(   Table1[[#This Row],[البلوكات /م3]]+Table1[[#This Row],[البواقى
 المنصرفه
/م3]]-Table1[[#This Row],[البواقى
/م3]],0)</f>
        <v>29.28</v>
      </c>
      <c r="Y1546" s="21">
        <f t="shared" si="218"/>
        <v>29.28</v>
      </c>
      <c r="Z1546" s="3">
        <v>4</v>
      </c>
      <c r="AA1546" s="12">
        <v>0</v>
      </c>
      <c r="AD1546" s="20">
        <f t="shared" si="211"/>
        <v>0.61120000000000019</v>
      </c>
      <c r="AE1546" s="29">
        <f t="shared" si="212"/>
        <v>2.0874316939890714E-2</v>
      </c>
      <c r="AG1546" s="5">
        <f>IFERROR((Table1[[#This Row],[عدد
البلوكات]]*0.12),"")</f>
        <v>0.48</v>
      </c>
      <c r="AH154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7.9635555555555557</v>
      </c>
      <c r="AJ1546" s="59">
        <f>IFERROR(Table1[[#This Row],[Plan Hour]]/Table1[[#This Row],[ساعات
العمل
الفعلية]],0)</f>
        <v>0</v>
      </c>
      <c r="AK1546" s="1">
        <f>IFERROR((Table1[[#This Row],[الكمية 
الفعلية
/م3]]-Table1[[#This Row],[الكمية 
المنتجة
/م3
 ]]),"")</f>
        <v>0</v>
      </c>
      <c r="AU1546" s="18"/>
      <c r="AV1546" s="18"/>
      <c r="AW1546" s="1"/>
      <c r="AX1546" s="1"/>
      <c r="AY1546" s="1"/>
      <c r="AZ1546" s="1"/>
      <c r="BA1546" s="1"/>
      <c r="BB1546" s="1" t="e">
        <f t="shared" si="219"/>
        <v>#DIV/0!</v>
      </c>
      <c r="BC1546" s="1"/>
      <c r="BD1546" s="1" t="e">
        <f t="shared" si="220"/>
        <v>#DIV/0!</v>
      </c>
      <c r="BE1546" s="1"/>
      <c r="BF1546" s="1"/>
      <c r="BG1546" s="11" t="e">
        <f t="shared" si="213"/>
        <v>#DIV/0!</v>
      </c>
      <c r="CB1546"/>
      <c r="CC1546"/>
      <c r="CD1546"/>
      <c r="CE1546" s="83"/>
      <c r="CF1546"/>
      <c r="CG1546"/>
      <c r="CH1546"/>
      <c r="CI1546"/>
      <c r="CJ1546"/>
      <c r="CK1546"/>
      <c r="CL1546"/>
      <c r="CM1546"/>
      <c r="CN1546"/>
      <c r="CO1546"/>
      <c r="CP1546"/>
    </row>
    <row r="1547" spans="1:94" ht="22.5" customHeight="1">
      <c r="A1547" s="22">
        <v>44293</v>
      </c>
      <c r="B1547" s="3" t="str">
        <f>TEXT(Table1[[#This Row],[Date]],"dddd")</f>
        <v>الأربعاء</v>
      </c>
      <c r="C1547" s="3">
        <f>WEEKNUM(Table1[[#This Row],[Date]],16)</f>
        <v>15</v>
      </c>
      <c r="D1547" s="3" t="str">
        <f>TEXT(Table1[[#This Row],[Date]],"mmmm")</f>
        <v>أبريل</v>
      </c>
      <c r="E1547" s="3" t="str">
        <f>TEXT(Table1[[#This Row],[Date]],"yyyy")</f>
        <v>2021</v>
      </c>
      <c r="F1547" s="3" t="s">
        <v>9</v>
      </c>
      <c r="G1547" s="3">
        <v>1363</v>
      </c>
      <c r="H1547" s="5" t="s">
        <v>47</v>
      </c>
      <c r="I1547" s="3" t="s">
        <v>92</v>
      </c>
      <c r="J1547" s="3">
        <f>IFERROR(VLOOKUP(Table1[[#This Row],[FoamType]],$CB$1:$CC$25,2,FALSE),0)</f>
        <v>0.6</v>
      </c>
      <c r="K1547" s="3">
        <v>25</v>
      </c>
      <c r="L1547" s="3">
        <v>7.5</v>
      </c>
      <c r="M1547" s="3">
        <v>0.5</v>
      </c>
      <c r="Q1547" s="3">
        <v>12</v>
      </c>
      <c r="R1547" s="3">
        <v>22050</v>
      </c>
      <c r="S1547" s="3">
        <v>0.7</v>
      </c>
      <c r="T1547" s="3">
        <f t="shared" si="214"/>
        <v>2.8940625</v>
      </c>
      <c r="U1547" s="4">
        <f t="shared" si="215"/>
        <v>2.0671875000000002</v>
      </c>
      <c r="W1547" s="3"/>
      <c r="X1547" s="4">
        <f>IFERROR(   Table1[[#This Row],[البلوكات /م3]]+Table1[[#This Row],[البواقى
 المنصرفه
/م3]]-Table1[[#This Row],[البواقى
/م3]],0)</f>
        <v>0</v>
      </c>
      <c r="Y1547" s="21">
        <f t="shared" si="218"/>
        <v>0</v>
      </c>
      <c r="AD1547" s="20">
        <f t="shared" si="211"/>
        <v>-2.0671875000000002</v>
      </c>
      <c r="AE1547" s="29" t="e">
        <f t="shared" si="212"/>
        <v>#DIV/0!</v>
      </c>
      <c r="AG1547" s="5">
        <f>IFERROR((Table1[[#This Row],[عدد
البلوكات]]*0.12),"")</f>
        <v>0</v>
      </c>
      <c r="AH154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3.4453125000000004</v>
      </c>
      <c r="AJ1547" s="59">
        <f>IFERROR(Table1[[#This Row],[Plan Hour]]/Table1[[#This Row],[ساعات
العمل
الفعلية]],0)</f>
        <v>0</v>
      </c>
      <c r="AK1547" s="1">
        <f>IFERROR((Table1[[#This Row],[الكمية 
الفعلية
/م3]]-Table1[[#This Row],[الكمية 
المنتجة
/م3
 ]]),"")</f>
        <v>0.8268749999999998</v>
      </c>
      <c r="AU1547" s="18"/>
      <c r="AV1547" s="18"/>
      <c r="AW1547" s="1"/>
      <c r="AX1547" s="1"/>
      <c r="AY1547" s="1"/>
      <c r="AZ1547" s="1"/>
      <c r="BA1547" s="1"/>
      <c r="BB1547" s="1" t="e">
        <f t="shared" si="219"/>
        <v>#DIV/0!</v>
      </c>
      <c r="BC1547" s="1"/>
      <c r="BD1547" s="1" t="e">
        <f t="shared" si="220"/>
        <v>#DIV/0!</v>
      </c>
      <c r="BE1547" s="1"/>
      <c r="BF1547" s="1"/>
      <c r="BG1547" s="11" t="e">
        <f t="shared" si="213"/>
        <v>#DIV/0!</v>
      </c>
      <c r="CB1547"/>
      <c r="CC1547"/>
      <c r="CD1547"/>
      <c r="CE1547" s="83"/>
      <c r="CF1547"/>
      <c r="CG1547"/>
      <c r="CH1547"/>
      <c r="CI1547"/>
      <c r="CJ1547"/>
      <c r="CK1547"/>
      <c r="CL1547"/>
      <c r="CM1547"/>
      <c r="CN1547"/>
      <c r="CO1547"/>
      <c r="CP1547"/>
    </row>
    <row r="1548" spans="1:94" ht="22.5" customHeight="1">
      <c r="A1548" s="22">
        <v>44293</v>
      </c>
      <c r="B1548" s="3" t="str">
        <f>TEXT(Table1[[#This Row],[Date]],"dddd")</f>
        <v>الأربعاء</v>
      </c>
      <c r="C1548" s="3">
        <f>WEEKNUM(Table1[[#This Row],[Date]],16)</f>
        <v>15</v>
      </c>
      <c r="D1548" s="3" t="str">
        <f>TEXT(Table1[[#This Row],[Date]],"mmmm")</f>
        <v>أبريل</v>
      </c>
      <c r="E1548" s="3" t="str">
        <f>TEXT(Table1[[#This Row],[Date]],"yyyy")</f>
        <v>2021</v>
      </c>
      <c r="F1548" s="3" t="s">
        <v>9</v>
      </c>
      <c r="G1548" s="3">
        <v>1556</v>
      </c>
      <c r="H1548" s="5" t="s">
        <v>25</v>
      </c>
      <c r="I1548" s="3" t="s">
        <v>92</v>
      </c>
      <c r="J1548" s="3">
        <f>IFERROR(VLOOKUP(Table1[[#This Row],[FoamType]],$CB$1:$CC$25,2,FALSE),0)</f>
        <v>0.6</v>
      </c>
      <c r="K1548" s="3">
        <v>70</v>
      </c>
      <c r="L1548" s="3">
        <v>35</v>
      </c>
      <c r="M1548" s="3">
        <v>1</v>
      </c>
      <c r="Q1548" s="3">
        <v>12</v>
      </c>
      <c r="S1548" s="3">
        <v>1.2</v>
      </c>
      <c r="T1548" s="3">
        <v>5.9</v>
      </c>
      <c r="U1548" s="4">
        <v>5.75</v>
      </c>
      <c r="W1548" s="3">
        <v>12</v>
      </c>
      <c r="X1548" s="4">
        <f>IFERROR(   Table1[[#This Row],[البلوكات /م3]]+Table1[[#This Row],[البواقى
 المنصرفه
/م3]]-Table1[[#This Row],[البواقى
/م3]],0)</f>
        <v>6</v>
      </c>
      <c r="Y1548" s="21">
        <f t="shared" si="218"/>
        <v>7.32</v>
      </c>
      <c r="Z1548" s="3">
        <v>1</v>
      </c>
      <c r="AA1548" s="12">
        <v>0</v>
      </c>
      <c r="AB1548" s="3">
        <v>12</v>
      </c>
      <c r="AC1548" s="20">
        <v>1.32</v>
      </c>
      <c r="AD1548" s="20">
        <f t="shared" si="211"/>
        <v>0.25</v>
      </c>
      <c r="AE1548" s="29">
        <f t="shared" si="212"/>
        <v>3.4153005464480871E-2</v>
      </c>
      <c r="AG1548" s="5">
        <f>IFERROR((Table1[[#This Row],[عدد
البلوكات]]*0.12),"")</f>
        <v>0.12</v>
      </c>
      <c r="AH154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9.5833333333333339</v>
      </c>
      <c r="AJ1548" s="59">
        <f>IFERROR(Table1[[#This Row],[Plan Hour]]/Table1[[#This Row],[ساعات
العمل
الفعلية]],0)</f>
        <v>0</v>
      </c>
      <c r="AK1548" s="1">
        <f>IFERROR((Table1[[#This Row],[الكمية 
الفعلية
/م3]]-Table1[[#This Row],[الكمية 
المنتجة
/م3
 ]]),"")</f>
        <v>0.15000000000000036</v>
      </c>
      <c r="AU1548" s="18"/>
      <c r="AV1548" s="18"/>
      <c r="AW1548" s="1"/>
      <c r="AX1548" s="1"/>
      <c r="AY1548" s="1"/>
      <c r="AZ1548" s="1"/>
      <c r="BA1548" s="1"/>
      <c r="BB1548" s="1" t="e">
        <f t="shared" si="219"/>
        <v>#DIV/0!</v>
      </c>
      <c r="BC1548" s="1"/>
      <c r="BD1548" s="1" t="e">
        <f t="shared" si="220"/>
        <v>#DIV/0!</v>
      </c>
      <c r="BE1548" s="1"/>
      <c r="BF1548" s="1"/>
      <c r="BG1548" s="11" t="e">
        <f t="shared" si="213"/>
        <v>#DIV/0!</v>
      </c>
      <c r="CB1548"/>
      <c r="CC1548"/>
      <c r="CD1548"/>
      <c r="CE1548" s="83"/>
      <c r="CF1548"/>
      <c r="CG1548"/>
      <c r="CH1548"/>
      <c r="CI1548"/>
      <c r="CJ1548"/>
      <c r="CK1548"/>
      <c r="CL1548"/>
      <c r="CM1548"/>
      <c r="CN1548"/>
      <c r="CO1548"/>
      <c r="CP1548"/>
    </row>
    <row r="1549" spans="1:94" ht="22.5" customHeight="1">
      <c r="A1549" s="22">
        <v>44294</v>
      </c>
      <c r="B1549" s="9" t="str">
        <f>TEXT(Table1[[#This Row],[Date]],"dddd")</f>
        <v>الخميس</v>
      </c>
      <c r="C1549" s="9">
        <f>WEEKNUM(Table1[[#This Row],[Date]],16)</f>
        <v>15</v>
      </c>
      <c r="D1549" s="9" t="str">
        <f>TEXT(Table1[[#This Row],[Date]],"mmmm")</f>
        <v>أبريل</v>
      </c>
      <c r="E1549" s="9" t="str">
        <f>TEXT(Table1[[#This Row],[Date]],"yyyy")</f>
        <v>2021</v>
      </c>
      <c r="F1549" s="9" t="s">
        <v>9</v>
      </c>
      <c r="G1549" s="9">
        <v>1639</v>
      </c>
      <c r="H1549" s="9"/>
      <c r="I1549" s="9" t="s">
        <v>255</v>
      </c>
      <c r="J1549" s="9">
        <f>IFERROR(VLOOKUP(Table1[[#This Row],[FoamType]],$CB$1:$CC$25,2,FALSE),0)</f>
        <v>3.6</v>
      </c>
      <c r="K1549" s="9">
        <v>200</v>
      </c>
      <c r="L1549" s="9">
        <v>100</v>
      </c>
      <c r="M1549" s="9">
        <v>3</v>
      </c>
      <c r="N1549" s="9"/>
      <c r="O1549" s="9"/>
      <c r="P1549" s="9"/>
      <c r="Q1549" s="9" t="s">
        <v>3</v>
      </c>
      <c r="R1549" s="9"/>
      <c r="S1549" s="9">
        <v>3.1</v>
      </c>
      <c r="T1549" s="9">
        <v>2.2000000000000002</v>
      </c>
      <c r="U1549" s="9">
        <v>2</v>
      </c>
      <c r="V1549" s="9"/>
      <c r="W1549" s="9" t="s">
        <v>3</v>
      </c>
      <c r="X1549" s="9">
        <f>IFERROR(   Table1[[#This Row],[البلوكات /م3]]+Table1[[#This Row],[البواقى
 المنصرفه
/م3]]-Table1[[#This Row],[البواقى
/م3]],0)</f>
        <v>2.5100000000000007</v>
      </c>
      <c r="Y1549" s="9">
        <f t="shared" si="218"/>
        <v>7.32</v>
      </c>
      <c r="Z1549" s="9">
        <v>1</v>
      </c>
      <c r="AA1549" s="9">
        <v>0</v>
      </c>
      <c r="AB1549" s="9" t="s">
        <v>3</v>
      </c>
      <c r="AC1549" s="9">
        <v>4.8099999999999996</v>
      </c>
      <c r="AD1549" s="9">
        <f t="shared" si="211"/>
        <v>0.51000000000000068</v>
      </c>
      <c r="AE1549" s="9">
        <f t="shared" si="212"/>
        <v>6.9672131147541075E-2</v>
      </c>
      <c r="AF1549" s="9"/>
      <c r="AG1549" s="9">
        <f>IFERROR((Table1[[#This Row],[عدد
البلوكات]]*0.12),"")</f>
        <v>0.12</v>
      </c>
      <c r="AH1549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0.55555555555555558</v>
      </c>
      <c r="AI1549" s="9">
        <v>64</v>
      </c>
      <c r="AJ1549" s="9">
        <f>IFERROR(Table1[[#This Row],[Plan Hour]]/Table1[[#This Row],[ساعات
العمل
الفعلية]],0)</f>
        <v>8.6805555555555559E-3</v>
      </c>
      <c r="AK1549" s="9">
        <f>IFERROR((Table1[[#This Row],[الكمية 
الفعلية
/م3]]-Table1[[#This Row],[الكمية 
المنتجة
/م3
 ]]),"")</f>
        <v>0.20000000000000018</v>
      </c>
      <c r="AL1549" s="9"/>
      <c r="AM1549" s="9"/>
      <c r="AN1549" s="9"/>
      <c r="AO1549" s="9"/>
      <c r="AP1549" s="9">
        <v>0</v>
      </c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A1549" s="9"/>
      <c r="BB1549" s="9" t="e">
        <f t="shared" si="219"/>
        <v>#DIV/0!</v>
      </c>
      <c r="BC1549" s="9"/>
      <c r="BD1549" s="9" t="e">
        <f t="shared" si="220"/>
        <v>#DIV/0!</v>
      </c>
      <c r="BE1549" s="9"/>
      <c r="BF1549" s="9"/>
      <c r="BG1549" s="9" t="e">
        <f t="shared" si="213"/>
        <v>#DIV/0!</v>
      </c>
      <c r="CB1549"/>
      <c r="CC1549"/>
      <c r="CD1549"/>
      <c r="CE1549" s="83"/>
      <c r="CF1549"/>
      <c r="CG1549"/>
      <c r="CH1549"/>
      <c r="CI1549"/>
      <c r="CJ1549"/>
      <c r="CK1549"/>
      <c r="CL1549"/>
      <c r="CM1549"/>
      <c r="CN1549"/>
      <c r="CO1549"/>
      <c r="CP1549"/>
    </row>
    <row r="1550" spans="1:94" ht="22.5" customHeight="1">
      <c r="A1550" s="22">
        <v>44294</v>
      </c>
      <c r="B1550" s="3" t="str">
        <f>TEXT(Table1[[#This Row],[Date]],"dddd")</f>
        <v>الخميس</v>
      </c>
      <c r="C1550" s="3">
        <f>WEEKNUM(Table1[[#This Row],[Date]],16)</f>
        <v>15</v>
      </c>
      <c r="D1550" s="3" t="str">
        <f>TEXT(Table1[[#This Row],[Date]],"mmmm")</f>
        <v>أبريل</v>
      </c>
      <c r="E1550" s="3" t="str">
        <f>TEXT(Table1[[#This Row],[Date]],"yyyy")</f>
        <v>2021</v>
      </c>
      <c r="F1550" s="3" t="s">
        <v>9</v>
      </c>
      <c r="G1550" s="3">
        <v>1649</v>
      </c>
      <c r="H1550" s="5" t="s">
        <v>327</v>
      </c>
      <c r="I1550" s="3" t="s">
        <v>255</v>
      </c>
      <c r="J1550" s="3">
        <f>IFERROR(VLOOKUP(Table1[[#This Row],[FoamType]],$CB$1:$CC$25,2,FALSE),0)</f>
        <v>3.6</v>
      </c>
      <c r="K1550" s="3">
        <v>300</v>
      </c>
      <c r="L1550" s="3">
        <v>60</v>
      </c>
      <c r="M1550" s="3">
        <v>12.5</v>
      </c>
      <c r="Q1550" s="3">
        <v>35</v>
      </c>
      <c r="R1550" s="3">
        <v>17</v>
      </c>
      <c r="S1550" s="3">
        <v>12.6</v>
      </c>
      <c r="T1550" s="3">
        <f t="shared" si="214"/>
        <v>3.8555999999999999</v>
      </c>
      <c r="U1550" s="4">
        <f t="shared" si="215"/>
        <v>3.8250000000000002</v>
      </c>
      <c r="W1550" s="3">
        <v>35</v>
      </c>
      <c r="X1550" s="4">
        <f>IFERROR(   Table1[[#This Row],[البلوكات /م3]]+Table1[[#This Row],[البواقى
 المنصرفه
/م3]]-Table1[[#This Row],[البواقى
/م3]],0)</f>
        <v>8.1000000000000014</v>
      </c>
      <c r="Y1550" s="21">
        <f t="shared" si="218"/>
        <v>14.64</v>
      </c>
      <c r="Z1550" s="3">
        <v>2</v>
      </c>
      <c r="AA1550" s="12">
        <v>0</v>
      </c>
      <c r="AB1550" s="3">
        <v>35</v>
      </c>
      <c r="AC1550" s="20">
        <v>6.54</v>
      </c>
      <c r="AD1550" s="20">
        <f t="shared" si="211"/>
        <v>4.2750000000000004</v>
      </c>
      <c r="AE1550" s="29">
        <f t="shared" si="212"/>
        <v>0.29200819672131151</v>
      </c>
      <c r="AG1550" s="5">
        <f>IFERROR((Table1[[#This Row],[عدد
البلوكات]]*0.12),"")</f>
        <v>0.24</v>
      </c>
      <c r="AH155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1.0625</v>
      </c>
      <c r="AJ1550" s="59">
        <f>IFERROR(Table1[[#This Row],[Plan Hour]]/Table1[[#This Row],[ساعات
العمل
الفعلية]],0)</f>
        <v>0</v>
      </c>
      <c r="AK1550" s="1">
        <f>IFERROR((Table1[[#This Row],[الكمية 
الفعلية
/م3]]-Table1[[#This Row],[الكمية 
المنتجة
/م3
 ]]),"")</f>
        <v>3.0599999999999739E-2</v>
      </c>
      <c r="AU1550" s="18"/>
      <c r="AV1550" s="18"/>
      <c r="AW1550" s="1"/>
      <c r="AX1550" s="1"/>
      <c r="AY1550" s="1"/>
      <c r="AZ1550" s="1"/>
      <c r="BA1550" s="1"/>
      <c r="BB1550" s="1" t="e">
        <f t="shared" si="219"/>
        <v>#DIV/0!</v>
      </c>
      <c r="BC1550" s="1"/>
      <c r="BD1550" s="1" t="e">
        <f t="shared" si="220"/>
        <v>#DIV/0!</v>
      </c>
      <c r="BE1550" s="1"/>
      <c r="BF1550" s="1"/>
      <c r="BG1550" s="11" t="e">
        <f t="shared" si="213"/>
        <v>#DIV/0!</v>
      </c>
      <c r="CB1550"/>
      <c r="CC1550"/>
      <c r="CD1550"/>
      <c r="CE1550" s="83"/>
      <c r="CF1550"/>
      <c r="CG1550"/>
      <c r="CH1550"/>
      <c r="CI1550"/>
      <c r="CJ1550"/>
      <c r="CK1550"/>
      <c r="CL1550"/>
      <c r="CM1550"/>
      <c r="CN1550"/>
      <c r="CO1550"/>
      <c r="CP1550"/>
    </row>
    <row r="1551" spans="1:94" ht="22.5" customHeight="1">
      <c r="A1551" s="22">
        <v>44294</v>
      </c>
      <c r="B1551" s="3" t="str">
        <f>TEXT(Table1[[#This Row],[Date]],"dddd")</f>
        <v>الخميس</v>
      </c>
      <c r="C1551" s="3">
        <f>WEEKNUM(Table1[[#This Row],[Date]],16)</f>
        <v>15</v>
      </c>
      <c r="D1551" s="3" t="str">
        <f>TEXT(Table1[[#This Row],[Date]],"mmmm")</f>
        <v>أبريل</v>
      </c>
      <c r="E1551" s="3" t="str">
        <f>TEXT(Table1[[#This Row],[Date]],"yyyy")</f>
        <v>2021</v>
      </c>
      <c r="F1551" s="3" t="s">
        <v>9</v>
      </c>
      <c r="G1551" s="3">
        <v>1649</v>
      </c>
      <c r="H1551" s="5" t="s">
        <v>327</v>
      </c>
      <c r="I1551" s="3" t="s">
        <v>255</v>
      </c>
      <c r="J1551" s="3">
        <f>IFERROR(VLOOKUP(Table1[[#This Row],[FoamType]],$CB$1:$CC$25,2,FALSE),0)</f>
        <v>3.6</v>
      </c>
      <c r="K1551" s="3">
        <v>300</v>
      </c>
      <c r="L1551" s="3">
        <v>60</v>
      </c>
      <c r="M1551" s="3">
        <v>7.5</v>
      </c>
      <c r="Q1551" s="3">
        <v>35</v>
      </c>
      <c r="R1551" s="3">
        <v>23</v>
      </c>
      <c r="S1551" s="3">
        <v>7.7</v>
      </c>
      <c r="T1551" s="3">
        <f t="shared" si="214"/>
        <v>3.1878000000000002</v>
      </c>
      <c r="U1551" s="4">
        <f t="shared" si="215"/>
        <v>3.105</v>
      </c>
      <c r="W1551" s="3"/>
      <c r="X1551" s="4">
        <f>IFERROR(   Table1[[#This Row],[البلوكات /م3]]+Table1[[#This Row],[البواقى
 المنصرفه
/م3]]-Table1[[#This Row],[البواقى
/م3]],0)</f>
        <v>0</v>
      </c>
      <c r="Y1551" s="21">
        <f t="shared" si="218"/>
        <v>0</v>
      </c>
      <c r="AD1551" s="20">
        <f t="shared" si="211"/>
        <v>-3.105</v>
      </c>
      <c r="AE1551" s="29" t="e">
        <f t="shared" si="212"/>
        <v>#DIV/0!</v>
      </c>
      <c r="AG1551" s="5">
        <f>IFERROR((Table1[[#This Row],[عدد
البلوكات]]*0.12),"")</f>
        <v>0</v>
      </c>
      <c r="AH155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0.86249999999999993</v>
      </c>
      <c r="AJ1551" s="59">
        <f>IFERROR(Table1[[#This Row],[Plan Hour]]/Table1[[#This Row],[ساعات
العمل
الفعلية]],0)</f>
        <v>0</v>
      </c>
      <c r="AK1551" s="1">
        <f>IFERROR((Table1[[#This Row],[الكمية 
الفعلية
/م3]]-Table1[[#This Row],[الكمية 
المنتجة
/م3
 ]]),"")</f>
        <v>8.2800000000000207E-2</v>
      </c>
      <c r="AU1551" s="18"/>
      <c r="AV1551" s="18"/>
      <c r="AW1551" s="1"/>
      <c r="AX1551" s="1"/>
      <c r="AY1551" s="1"/>
      <c r="AZ1551" s="1"/>
      <c r="BA1551" s="1"/>
      <c r="BB1551" s="1" t="e">
        <f t="shared" si="219"/>
        <v>#DIV/0!</v>
      </c>
      <c r="BC1551" s="1"/>
      <c r="BD1551" s="1" t="e">
        <f t="shared" si="220"/>
        <v>#DIV/0!</v>
      </c>
      <c r="BE1551" s="1"/>
      <c r="BF1551" s="1"/>
      <c r="BG1551" s="11" t="e">
        <f t="shared" si="213"/>
        <v>#DIV/0!</v>
      </c>
      <c r="CB1551"/>
      <c r="CC1551"/>
      <c r="CD1551"/>
      <c r="CE1551" s="83"/>
      <c r="CF1551"/>
      <c r="CG1551"/>
      <c r="CH1551"/>
      <c r="CI1551"/>
      <c r="CJ1551"/>
      <c r="CK1551"/>
      <c r="CL1551"/>
      <c r="CM1551"/>
      <c r="CN1551"/>
      <c r="CO1551"/>
      <c r="CP1551"/>
    </row>
    <row r="1552" spans="1:94" ht="22.5" customHeight="1">
      <c r="A1552" s="22">
        <v>44294</v>
      </c>
      <c r="B1552" s="3" t="str">
        <f>TEXT(Table1[[#This Row],[Date]],"dddd")</f>
        <v>الخميس</v>
      </c>
      <c r="C1552" s="3">
        <f>WEEKNUM(Table1[[#This Row],[Date]],16)</f>
        <v>15</v>
      </c>
      <c r="D1552" s="3" t="str">
        <f>TEXT(Table1[[#This Row],[Date]],"mmmm")</f>
        <v>أبريل</v>
      </c>
      <c r="E1552" s="3" t="str">
        <f>TEXT(Table1[[#This Row],[Date]],"yyyy")</f>
        <v>2021</v>
      </c>
      <c r="F1552" s="3" t="s">
        <v>9</v>
      </c>
      <c r="G1552" s="3">
        <v>1634</v>
      </c>
      <c r="H1552" s="5" t="s">
        <v>324</v>
      </c>
      <c r="I1552" s="3" t="s">
        <v>96</v>
      </c>
      <c r="J1552" s="3">
        <f>IFERROR(VLOOKUP(Table1[[#This Row],[FoamType]],$CB$1:$CC$25,2,FALSE),0)</f>
        <v>200</v>
      </c>
      <c r="K1552" s="3">
        <v>60</v>
      </c>
      <c r="L1552" s="3">
        <v>9</v>
      </c>
      <c r="M1552" s="3">
        <v>9</v>
      </c>
      <c r="Q1552" s="3">
        <v>30</v>
      </c>
      <c r="R1552" s="3">
        <v>550</v>
      </c>
      <c r="S1552" s="3">
        <v>9.1</v>
      </c>
      <c r="T1552" s="3">
        <f t="shared" si="214"/>
        <v>2.7027000000000001</v>
      </c>
      <c r="U1552" s="4">
        <f t="shared" si="215"/>
        <v>2.673</v>
      </c>
      <c r="W1552" s="3"/>
      <c r="X1552" s="4">
        <f>IFERROR(   Table1[[#This Row],[البلوكات /م3]]+Table1[[#This Row],[البواقى
 المنصرفه
/م3]]-Table1[[#This Row],[البواقى
/م3]],0)</f>
        <v>1.46</v>
      </c>
      <c r="Y1552" s="21">
        <f t="shared" si="218"/>
        <v>0</v>
      </c>
      <c r="AA1552" s="12">
        <v>1.46</v>
      </c>
      <c r="AB1552" s="3">
        <v>30</v>
      </c>
      <c r="AC1552" s="20">
        <v>0</v>
      </c>
      <c r="AD1552" s="20">
        <f t="shared" si="211"/>
        <v>-1.2130000000000001</v>
      </c>
      <c r="AE1552" s="29">
        <f t="shared" si="212"/>
        <v>-0.83082191780821923</v>
      </c>
      <c r="AG1552" s="5">
        <f>IFERROR((Table1[[#This Row],[عدد
البلوكات]]*0.12),"")</f>
        <v>0</v>
      </c>
      <c r="AH155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2.75</v>
      </c>
      <c r="AJ1552" s="59">
        <f>IFERROR(Table1[[#This Row],[Plan Hour]]/Table1[[#This Row],[ساعات
العمل
الفعلية]],0)</f>
        <v>0</v>
      </c>
      <c r="AK1552" s="1">
        <f>IFERROR((Table1[[#This Row],[الكمية 
الفعلية
/م3]]-Table1[[#This Row],[الكمية 
المنتجة
/م3
 ]]),"")</f>
        <v>2.970000000000006E-2</v>
      </c>
      <c r="AU1552" s="18"/>
      <c r="AV1552" s="18"/>
      <c r="AW1552" s="1"/>
      <c r="AX1552" s="1"/>
      <c r="AY1552" s="1"/>
      <c r="AZ1552" s="1"/>
      <c r="BA1552" s="1"/>
      <c r="BB1552" s="1" t="e">
        <f t="shared" si="219"/>
        <v>#DIV/0!</v>
      </c>
      <c r="BC1552" s="1"/>
      <c r="BD1552" s="1" t="e">
        <f t="shared" si="220"/>
        <v>#DIV/0!</v>
      </c>
      <c r="BE1552" s="1"/>
      <c r="BF1552" s="1"/>
      <c r="BG1552" s="11" t="e">
        <f t="shared" si="213"/>
        <v>#DIV/0!</v>
      </c>
      <c r="CB1552"/>
      <c r="CC1552"/>
      <c r="CD1552"/>
      <c r="CE1552" s="83"/>
      <c r="CF1552"/>
      <c r="CG1552"/>
      <c r="CH1552"/>
      <c r="CI1552"/>
      <c r="CJ1552"/>
      <c r="CK1552"/>
      <c r="CL1552"/>
      <c r="CM1552"/>
      <c r="CN1552"/>
      <c r="CO1552"/>
      <c r="CP1552"/>
    </row>
    <row r="1553" spans="1:94" ht="22.5" customHeight="1">
      <c r="A1553" s="22">
        <v>44294</v>
      </c>
      <c r="B1553" s="3" t="str">
        <f>TEXT(Table1[[#This Row],[Date]],"dddd")</f>
        <v>الخميس</v>
      </c>
      <c r="C1553" s="3">
        <f>WEEKNUM(Table1[[#This Row],[Date]],16)</f>
        <v>15</v>
      </c>
      <c r="D1553" s="3" t="str">
        <f>TEXT(Table1[[#This Row],[Date]],"mmmm")</f>
        <v>أبريل</v>
      </c>
      <c r="E1553" s="3" t="str">
        <f>TEXT(Table1[[#This Row],[Date]],"yyyy")</f>
        <v>2021</v>
      </c>
      <c r="F1553" s="3" t="s">
        <v>9</v>
      </c>
      <c r="G1553" s="3">
        <v>1399</v>
      </c>
      <c r="H1553" s="5" t="s">
        <v>25</v>
      </c>
      <c r="I1553" s="3" t="s">
        <v>92</v>
      </c>
      <c r="J1553" s="3">
        <f>IFERROR(VLOOKUP(Table1[[#This Row],[FoamType]],$CB$1:$CC$25,2,FALSE),0)</f>
        <v>0.6</v>
      </c>
      <c r="K1553" s="3">
        <v>31</v>
      </c>
      <c r="L1553" s="3">
        <v>5</v>
      </c>
      <c r="M1553" s="3">
        <v>3</v>
      </c>
      <c r="Q1553" s="3">
        <v>15</v>
      </c>
      <c r="S1553" s="3">
        <v>3.1</v>
      </c>
      <c r="T1553" s="3">
        <v>0.7</v>
      </c>
      <c r="U1553" s="4">
        <v>0.66</v>
      </c>
      <c r="W1553" s="3"/>
      <c r="X1553" s="4">
        <f>IFERROR(   Table1[[#This Row],[البلوكات /م3]]+Table1[[#This Row],[البواقى
 المنصرفه
/م3]]-Table1[[#This Row],[البواقى
/م3]],0)</f>
        <v>0.68</v>
      </c>
      <c r="Y1553" s="21">
        <f t="shared" si="218"/>
        <v>0</v>
      </c>
      <c r="AA1553" s="12">
        <v>0.68</v>
      </c>
      <c r="AB1553" s="3">
        <v>15</v>
      </c>
      <c r="AC1553" s="20">
        <v>0</v>
      </c>
      <c r="AD1553" s="20">
        <f t="shared" si="211"/>
        <v>2.0000000000000018E-2</v>
      </c>
      <c r="AE1553" s="29">
        <f t="shared" si="212"/>
        <v>2.9411764705882377E-2</v>
      </c>
      <c r="AG1553" s="5">
        <f>IFERROR((Table1[[#This Row],[عدد
البلوكات]]*0.12),"")</f>
        <v>0</v>
      </c>
      <c r="AH155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1.1000000000000001</v>
      </c>
      <c r="AJ1553" s="59">
        <f>IFERROR(Table1[[#This Row],[Plan Hour]]/Table1[[#This Row],[ساعات
العمل
الفعلية]],0)</f>
        <v>0</v>
      </c>
      <c r="AK1553" s="1">
        <f>IFERROR((Table1[[#This Row],[الكمية 
الفعلية
/م3]]-Table1[[#This Row],[الكمية 
المنتجة
/م3
 ]]),"")</f>
        <v>3.9999999999999925E-2</v>
      </c>
      <c r="AU1553" s="18"/>
      <c r="AV1553" s="18"/>
      <c r="AW1553" s="1"/>
      <c r="AX1553" s="1"/>
      <c r="AY1553" s="1"/>
      <c r="AZ1553" s="1"/>
      <c r="BA1553" s="1"/>
      <c r="BB1553" s="1" t="e">
        <f t="shared" si="219"/>
        <v>#DIV/0!</v>
      </c>
      <c r="BC1553" s="1"/>
      <c r="BD1553" s="1" t="e">
        <f t="shared" si="220"/>
        <v>#DIV/0!</v>
      </c>
      <c r="BE1553" s="1"/>
      <c r="BF1553" s="1"/>
      <c r="BG1553" s="11" t="e">
        <f t="shared" si="213"/>
        <v>#DIV/0!</v>
      </c>
      <c r="CB1553"/>
      <c r="CC1553"/>
      <c r="CD1553"/>
      <c r="CE1553" s="83"/>
      <c r="CF1553"/>
      <c r="CG1553"/>
      <c r="CH1553"/>
      <c r="CI1553"/>
      <c r="CJ1553"/>
      <c r="CK1553"/>
      <c r="CL1553"/>
      <c r="CM1553"/>
      <c r="CN1553"/>
      <c r="CO1553"/>
      <c r="CP1553"/>
    </row>
    <row r="1554" spans="1:94" ht="22.5" customHeight="1">
      <c r="A1554" s="22">
        <v>44294</v>
      </c>
      <c r="B1554" s="3" t="str">
        <f>TEXT(Table1[[#This Row],[Date]],"dddd")</f>
        <v>الخميس</v>
      </c>
      <c r="C1554" s="3">
        <f>WEEKNUM(Table1[[#This Row],[Date]],16)</f>
        <v>15</v>
      </c>
      <c r="D1554" s="3" t="str">
        <f>TEXT(Table1[[#This Row],[Date]],"mmmm")</f>
        <v>أبريل</v>
      </c>
      <c r="E1554" s="3" t="str">
        <f>TEXT(Table1[[#This Row],[Date]],"yyyy")</f>
        <v>2021</v>
      </c>
      <c r="F1554" s="3" t="s">
        <v>9</v>
      </c>
      <c r="G1554" s="3">
        <v>1432</v>
      </c>
      <c r="H1554" s="5" t="s">
        <v>61</v>
      </c>
      <c r="I1554" s="3" t="s">
        <v>201</v>
      </c>
      <c r="J1554" s="3">
        <f>IFERROR(VLOOKUP(Table1[[#This Row],[FoamType]],$CB$1:$CC$25,2,FALSE),0)</f>
        <v>1.25</v>
      </c>
      <c r="K1554" s="3">
        <v>41.5</v>
      </c>
      <c r="L1554" s="3">
        <v>110</v>
      </c>
      <c r="M1554" s="3">
        <v>29</v>
      </c>
      <c r="Q1554" s="3">
        <v>30</v>
      </c>
      <c r="R1554" s="3">
        <v>6</v>
      </c>
      <c r="S1554" s="3">
        <v>29</v>
      </c>
      <c r="T1554" s="3">
        <f t="shared" si="214"/>
        <v>0.79430999999999996</v>
      </c>
      <c r="U1554" s="4">
        <f t="shared" si="215"/>
        <v>0.79430999999999996</v>
      </c>
      <c r="W1554" s="3">
        <v>30</v>
      </c>
      <c r="X1554" s="4">
        <f>IFERROR(   Table1[[#This Row],[البلوكات /م3]]+Table1[[#This Row],[البواقى
 المنصرفه
/م3]]-Table1[[#This Row],[البواقى
/م3]],0)</f>
        <v>36.150000000000006</v>
      </c>
      <c r="Y1554" s="21">
        <v>92.4</v>
      </c>
      <c r="Z1554" s="3">
        <v>14</v>
      </c>
      <c r="AA1554" s="12">
        <v>7.75</v>
      </c>
      <c r="AB1554" s="3">
        <v>30</v>
      </c>
      <c r="AC1554" s="20">
        <v>64</v>
      </c>
      <c r="AD1554" s="20">
        <f t="shared" si="211"/>
        <v>35.35569000000001</v>
      </c>
      <c r="AE1554" s="29">
        <f t="shared" si="212"/>
        <v>0.35302735896155774</v>
      </c>
      <c r="AG1554" s="5">
        <f>IFERROR((Table1[[#This Row],[عدد
البلوكات]]*0.12),"")</f>
        <v>1.68</v>
      </c>
      <c r="AH155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1554" s="59">
        <f>IFERROR(Table1[[#This Row],[Plan Hour]]/Table1[[#This Row],[ساعات
العمل
الفعلية]],0)</f>
        <v>0</v>
      </c>
      <c r="AK1554" s="1">
        <f>IFERROR((Table1[[#This Row],[الكمية 
الفعلية
/م3]]-Table1[[#This Row],[الكمية 
المنتجة
/م3
 ]]),"")</f>
        <v>0</v>
      </c>
      <c r="AU1554" s="18"/>
      <c r="AV1554" s="18"/>
      <c r="AW1554" s="1"/>
      <c r="AX1554" s="1"/>
      <c r="AY1554" s="1"/>
      <c r="AZ1554" s="1"/>
      <c r="BA1554" s="1"/>
      <c r="BB1554" s="1" t="e">
        <f t="shared" si="219"/>
        <v>#DIV/0!</v>
      </c>
      <c r="BC1554" s="1"/>
      <c r="BD1554" s="1" t="e">
        <f t="shared" si="220"/>
        <v>#DIV/0!</v>
      </c>
      <c r="BE1554" s="1"/>
      <c r="BF1554" s="1"/>
      <c r="BG1554" s="11" t="e">
        <f t="shared" si="213"/>
        <v>#DIV/0!</v>
      </c>
      <c r="CB1554"/>
      <c r="CC1554"/>
      <c r="CD1554"/>
      <c r="CE1554" s="83"/>
      <c r="CF1554"/>
      <c r="CG1554"/>
      <c r="CH1554"/>
      <c r="CI1554"/>
      <c r="CJ1554"/>
      <c r="CK1554"/>
      <c r="CL1554"/>
      <c r="CM1554"/>
      <c r="CN1554"/>
      <c r="CO1554"/>
      <c r="CP1554"/>
    </row>
    <row r="1555" spans="1:94" ht="22.5" customHeight="1">
      <c r="A1555" s="22">
        <v>44294</v>
      </c>
      <c r="B1555" s="3" t="str">
        <f>TEXT(Table1[[#This Row],[Date]],"dddd")</f>
        <v>الخميس</v>
      </c>
      <c r="C1555" s="3">
        <f>WEEKNUM(Table1[[#This Row],[Date]],16)</f>
        <v>15</v>
      </c>
      <c r="D1555" s="3" t="str">
        <f>TEXT(Table1[[#This Row],[Date]],"mmmm")</f>
        <v>أبريل</v>
      </c>
      <c r="E1555" s="3" t="str">
        <f>TEXT(Table1[[#This Row],[Date]],"yyyy")</f>
        <v>2021</v>
      </c>
      <c r="F1555" s="3" t="s">
        <v>9</v>
      </c>
      <c r="G1555" s="3">
        <v>1432</v>
      </c>
      <c r="H1555" s="5" t="s">
        <v>61</v>
      </c>
      <c r="I1555" s="3" t="s">
        <v>201</v>
      </c>
      <c r="J1555" s="3">
        <f>IFERROR(VLOOKUP(Table1[[#This Row],[FoamType]],$CB$1:$CC$25,2,FALSE),0)</f>
        <v>1.25</v>
      </c>
      <c r="K1555" s="3">
        <v>240</v>
      </c>
      <c r="L1555" s="3">
        <v>110</v>
      </c>
      <c r="M1555" s="3">
        <v>29</v>
      </c>
      <c r="Q1555" s="3">
        <v>30</v>
      </c>
      <c r="R1555" s="3">
        <v>40</v>
      </c>
      <c r="S1555" s="3">
        <v>29</v>
      </c>
      <c r="T1555" s="3">
        <f t="shared" si="214"/>
        <v>30.623999999999999</v>
      </c>
      <c r="U1555" s="4">
        <f t="shared" si="215"/>
        <v>30.623999999999999</v>
      </c>
      <c r="W1555" s="3"/>
      <c r="X1555" s="4">
        <f>IFERROR(   Table1[[#This Row],[البلوكات /م3]]+Table1[[#This Row],[البواقى
 المنصرفه
/م3]]-Table1[[#This Row],[البواقى
/م3]],0)</f>
        <v>0</v>
      </c>
      <c r="Y1555" s="21">
        <f t="shared" si="218"/>
        <v>0</v>
      </c>
      <c r="AD1555" s="20">
        <f t="shared" si="211"/>
        <v>-30.623999999999999</v>
      </c>
      <c r="AE1555" s="29" t="e">
        <f t="shared" si="212"/>
        <v>#DIV/0!</v>
      </c>
      <c r="AG1555" s="5">
        <f>IFERROR((Table1[[#This Row],[عدد
البلوكات]]*0.12),"")</f>
        <v>0</v>
      </c>
      <c r="AH155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32</v>
      </c>
      <c r="AJ1555" s="59">
        <f>IFERROR(Table1[[#This Row],[Plan Hour]]/Table1[[#This Row],[ساعات
العمل
الفعلية]],0)</f>
        <v>0</v>
      </c>
      <c r="AK1555" s="1">
        <f>IFERROR((Table1[[#This Row],[الكمية 
الفعلية
/م3]]-Table1[[#This Row],[الكمية 
المنتجة
/م3
 ]]),"")</f>
        <v>0</v>
      </c>
      <c r="AU1555" s="18"/>
      <c r="AV1555" s="18"/>
      <c r="AW1555" s="1"/>
      <c r="AX1555" s="1"/>
      <c r="AY1555" s="1"/>
      <c r="AZ1555" s="1"/>
      <c r="BA1555" s="1"/>
      <c r="BB1555" s="1" t="e">
        <f t="shared" si="219"/>
        <v>#DIV/0!</v>
      </c>
      <c r="BC1555" s="1"/>
      <c r="BD1555" s="1" t="e">
        <f t="shared" si="220"/>
        <v>#DIV/0!</v>
      </c>
      <c r="BE1555" s="1"/>
      <c r="BF1555" s="1"/>
      <c r="BG1555" s="11" t="e">
        <f t="shared" si="213"/>
        <v>#DIV/0!</v>
      </c>
      <c r="CB1555"/>
      <c r="CC1555"/>
      <c r="CD1555"/>
      <c r="CE1555" s="83"/>
      <c r="CF1555"/>
      <c r="CG1555"/>
      <c r="CH1555"/>
      <c r="CI1555"/>
      <c r="CJ1555"/>
      <c r="CK1555"/>
      <c r="CL1555"/>
      <c r="CM1555"/>
      <c r="CN1555"/>
      <c r="CO1555"/>
      <c r="CP1555"/>
    </row>
    <row r="1556" spans="1:94" ht="22.5" customHeight="1">
      <c r="A1556" s="22">
        <v>44294</v>
      </c>
      <c r="B1556" s="3" t="str">
        <f>TEXT(Table1[[#This Row],[Date]],"dddd")</f>
        <v>الخميس</v>
      </c>
      <c r="C1556" s="3">
        <f>WEEKNUM(Table1[[#This Row],[Date]],16)</f>
        <v>15</v>
      </c>
      <c r="D1556" s="3" t="str">
        <f>TEXT(Table1[[#This Row],[Date]],"mmmm")</f>
        <v>أبريل</v>
      </c>
      <c r="E1556" s="3" t="str">
        <f>TEXT(Table1[[#This Row],[Date]],"yyyy")</f>
        <v>2021</v>
      </c>
      <c r="F1556" s="3" t="s">
        <v>9</v>
      </c>
      <c r="G1556" s="3">
        <v>1432</v>
      </c>
      <c r="H1556" s="5" t="s">
        <v>61</v>
      </c>
      <c r="I1556" s="3" t="s">
        <v>201</v>
      </c>
      <c r="J1556" s="3">
        <f>IFERROR(VLOOKUP(Table1[[#This Row],[FoamType]],$CB$1:$CC$25,2,FALSE),0)</f>
        <v>1.25</v>
      </c>
      <c r="K1556" s="3">
        <v>169.5</v>
      </c>
      <c r="L1556" s="3">
        <v>110</v>
      </c>
      <c r="M1556" s="3">
        <v>29</v>
      </c>
      <c r="Q1556" s="3">
        <v>30</v>
      </c>
      <c r="R1556" s="3">
        <v>6</v>
      </c>
      <c r="S1556" s="3">
        <v>29</v>
      </c>
      <c r="T1556" s="3">
        <f t="shared" si="214"/>
        <v>3.2442299999999999</v>
      </c>
      <c r="U1556" s="4">
        <f t="shared" si="215"/>
        <v>3.2442299999999999</v>
      </c>
      <c r="W1556" s="3"/>
      <c r="X1556" s="4">
        <f>IFERROR(   Table1[[#This Row],[البلوكات /م3]]+Table1[[#This Row],[البواقى
 المنصرفه
/م3]]-Table1[[#This Row],[البواقى
/م3]],0)</f>
        <v>0</v>
      </c>
      <c r="Y1556" s="21">
        <f t="shared" si="218"/>
        <v>0</v>
      </c>
      <c r="AD1556" s="20">
        <f t="shared" si="211"/>
        <v>-3.2442299999999999</v>
      </c>
      <c r="AE1556" s="29" t="e">
        <f t="shared" si="212"/>
        <v>#DIV/0!</v>
      </c>
      <c r="AG1556" s="5">
        <f>IFERROR((Table1[[#This Row],[عدد
البلوكات]]*0.12),"")</f>
        <v>0</v>
      </c>
      <c r="AH155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1556" s="59">
        <f>IFERROR(Table1[[#This Row],[Plan Hour]]/Table1[[#This Row],[ساعات
العمل
الفعلية]],0)</f>
        <v>0</v>
      </c>
      <c r="AK1556" s="1">
        <f>IFERROR((Table1[[#This Row],[الكمية 
الفعلية
/م3]]-Table1[[#This Row],[الكمية 
المنتجة
/م3
 ]]),"")</f>
        <v>0</v>
      </c>
      <c r="AU1556" s="18"/>
      <c r="AV1556" s="18"/>
      <c r="AW1556" s="1"/>
      <c r="AX1556" s="1"/>
      <c r="AY1556" s="1"/>
      <c r="AZ1556" s="1"/>
      <c r="BA1556" s="1"/>
      <c r="BB1556" s="1" t="e">
        <f t="shared" si="219"/>
        <v>#DIV/0!</v>
      </c>
      <c r="BC1556" s="1"/>
      <c r="BD1556" s="1" t="e">
        <f t="shared" si="220"/>
        <v>#DIV/0!</v>
      </c>
      <c r="BE1556" s="1"/>
      <c r="BF1556" s="1"/>
      <c r="BG1556" s="11" t="e">
        <f t="shared" si="213"/>
        <v>#DIV/0!</v>
      </c>
      <c r="CB1556"/>
      <c r="CC1556"/>
      <c r="CD1556"/>
      <c r="CE1556" s="83"/>
      <c r="CF1556"/>
      <c r="CG1556"/>
      <c r="CH1556"/>
      <c r="CI1556"/>
      <c r="CJ1556"/>
      <c r="CK1556"/>
      <c r="CL1556"/>
      <c r="CM1556"/>
      <c r="CN1556"/>
      <c r="CO1556"/>
      <c r="CP1556"/>
    </row>
    <row r="1557" spans="1:94" ht="22.5" customHeight="1">
      <c r="A1557" s="22">
        <v>44294</v>
      </c>
      <c r="B1557" s="3" t="str">
        <f>TEXT(Table1[[#This Row],[Date]],"dddd")</f>
        <v>الخميس</v>
      </c>
      <c r="C1557" s="3">
        <f>WEEKNUM(Table1[[#This Row],[Date]],16)</f>
        <v>15</v>
      </c>
      <c r="D1557" s="3" t="str">
        <f>TEXT(Table1[[#This Row],[Date]],"mmmm")</f>
        <v>أبريل</v>
      </c>
      <c r="E1557" s="3" t="str">
        <f>TEXT(Table1[[#This Row],[Date]],"yyyy")</f>
        <v>2021</v>
      </c>
      <c r="F1557" s="3" t="s">
        <v>9</v>
      </c>
      <c r="G1557" s="3">
        <v>1432</v>
      </c>
      <c r="H1557" s="5" t="s">
        <v>61</v>
      </c>
      <c r="I1557" s="3" t="s">
        <v>201</v>
      </c>
      <c r="J1557" s="3">
        <f>IFERROR(VLOOKUP(Table1[[#This Row],[FoamType]],$CB$1:$CC$25,2,FALSE),0)</f>
        <v>1.25</v>
      </c>
      <c r="K1557" s="3">
        <v>74</v>
      </c>
      <c r="L1557" s="3">
        <v>110</v>
      </c>
      <c r="M1557" s="3">
        <v>29</v>
      </c>
      <c r="Q1557" s="3">
        <v>30</v>
      </c>
      <c r="R1557" s="3">
        <v>6</v>
      </c>
      <c r="S1557" s="3">
        <v>29</v>
      </c>
      <c r="T1557" s="3">
        <f t="shared" si="214"/>
        <v>1.4163600000000001</v>
      </c>
      <c r="U1557" s="4">
        <f t="shared" si="215"/>
        <v>1.4163600000000001</v>
      </c>
      <c r="W1557" s="3"/>
      <c r="X1557" s="4">
        <f>IFERROR(   Table1[[#This Row],[البلوكات /م3]]+Table1[[#This Row],[البواقى
 المنصرفه
/م3]]-Table1[[#This Row],[البواقى
/م3]],0)</f>
        <v>0</v>
      </c>
      <c r="Y1557" s="21">
        <f t="shared" si="218"/>
        <v>0</v>
      </c>
      <c r="AD1557" s="20">
        <f t="shared" si="211"/>
        <v>-1.4163600000000001</v>
      </c>
      <c r="AE1557" s="29" t="e">
        <f t="shared" si="212"/>
        <v>#DIV/0!</v>
      </c>
      <c r="AG1557" s="5">
        <f>IFERROR((Table1[[#This Row],[عدد
البلوكات]]*0.12),"")</f>
        <v>0</v>
      </c>
      <c r="AH155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1557" s="59">
        <f>IFERROR(Table1[[#This Row],[Plan Hour]]/Table1[[#This Row],[ساعات
العمل
الفعلية]],0)</f>
        <v>0</v>
      </c>
      <c r="AK1557" s="1">
        <f>IFERROR((Table1[[#This Row],[الكمية 
الفعلية
/م3]]-Table1[[#This Row],[الكمية 
المنتجة
/م3
 ]]),"")</f>
        <v>0</v>
      </c>
      <c r="AU1557" s="18"/>
      <c r="AV1557" s="18"/>
      <c r="AW1557" s="1"/>
      <c r="AX1557" s="1"/>
      <c r="AY1557" s="1"/>
      <c r="AZ1557" s="1"/>
      <c r="BA1557" s="1"/>
      <c r="BB1557" s="1" t="e">
        <f t="shared" si="219"/>
        <v>#DIV/0!</v>
      </c>
      <c r="BC1557" s="1"/>
      <c r="BD1557" s="1" t="e">
        <f t="shared" si="220"/>
        <v>#DIV/0!</v>
      </c>
      <c r="BE1557" s="1"/>
      <c r="BF1557" s="1"/>
      <c r="BG1557" s="11" t="e">
        <f t="shared" si="213"/>
        <v>#DIV/0!</v>
      </c>
      <c r="CB1557"/>
      <c r="CC1557"/>
      <c r="CD1557"/>
      <c r="CE1557" s="83"/>
      <c r="CF1557"/>
      <c r="CG1557"/>
      <c r="CH1557"/>
      <c r="CI1557"/>
      <c r="CJ1557"/>
      <c r="CK1557"/>
      <c r="CL1557"/>
      <c r="CM1557"/>
      <c r="CN1557"/>
      <c r="CO1557"/>
      <c r="CP1557"/>
    </row>
    <row r="1558" spans="1:94" ht="22.5" customHeight="1">
      <c r="A1558" s="22">
        <v>44296</v>
      </c>
      <c r="B1558" s="9" t="str">
        <f>TEXT(Table1[[#This Row],[Date]],"dddd")</f>
        <v>السبت</v>
      </c>
      <c r="C1558" s="9">
        <f>WEEKNUM(Table1[[#This Row],[Date]],16)</f>
        <v>16</v>
      </c>
      <c r="D1558" s="9" t="str">
        <f>TEXT(Table1[[#This Row],[Date]],"mmmm")</f>
        <v>أبريل</v>
      </c>
      <c r="E1558" s="9" t="str">
        <f>TEXT(Table1[[#This Row],[Date]],"yyyy")</f>
        <v>2021</v>
      </c>
      <c r="F1558" s="9" t="s">
        <v>9</v>
      </c>
      <c r="G1558" s="9">
        <v>1661</v>
      </c>
      <c r="H1558" s="9"/>
      <c r="I1558" s="9" t="s">
        <v>91</v>
      </c>
      <c r="J1558" s="9">
        <f>IFERROR(VLOOKUP(Table1[[#This Row],[FoamType]],$CB$1:$CC$25,2,FALSE),0)</f>
        <v>1</v>
      </c>
      <c r="K1558" s="9">
        <v>100</v>
      </c>
      <c r="L1558" s="9">
        <v>50</v>
      </c>
      <c r="M1558" s="9">
        <v>3</v>
      </c>
      <c r="N1558" s="9"/>
      <c r="O1558" s="9"/>
      <c r="P1558" s="9"/>
      <c r="Q1558" s="9">
        <v>15</v>
      </c>
      <c r="R1558" s="9">
        <v>260</v>
      </c>
      <c r="S1558" s="9">
        <v>3.1</v>
      </c>
      <c r="T1558" s="9">
        <f t="shared" si="214"/>
        <v>4.03</v>
      </c>
      <c r="U1558" s="9">
        <f t="shared" si="215"/>
        <v>3.9</v>
      </c>
      <c r="V1558" s="9"/>
      <c r="W1558" s="9"/>
      <c r="X1558" s="9">
        <f>IFERROR(   Table1[[#This Row],[البلوكات /م3]]+Table1[[#This Row],[البواقى
 المنصرفه
/م3]]-Table1[[#This Row],[البواقى
/م3]],0)</f>
        <v>4.58</v>
      </c>
      <c r="Y1558" s="9">
        <f t="shared" si="218"/>
        <v>0</v>
      </c>
      <c r="Z1558" s="9"/>
      <c r="AA1558" s="9">
        <v>4.88</v>
      </c>
      <c r="AB1558" s="9">
        <v>17</v>
      </c>
      <c r="AC1558" s="9">
        <v>0.3</v>
      </c>
      <c r="AD1558" s="9">
        <f t="shared" si="211"/>
        <v>0.67999999999999972</v>
      </c>
      <c r="AE1558" s="9">
        <f t="shared" si="212"/>
        <v>0.1393442622950819</v>
      </c>
      <c r="AF1558" s="9"/>
      <c r="AG1558" s="9">
        <f>IFERROR((Table1[[#This Row],[عدد
البلوكات]]*0.12),"")</f>
        <v>0</v>
      </c>
      <c r="AH1558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3.9</v>
      </c>
      <c r="AI1558" s="9">
        <v>72.5</v>
      </c>
      <c r="AJ1558" s="9">
        <f>IFERROR(Table1[[#This Row],[Plan Hour]]/Table1[[#This Row],[ساعات
العمل
الفعلية]],0)</f>
        <v>5.3793103448275863E-2</v>
      </c>
      <c r="AK1558" s="9">
        <f>IFERROR((Table1[[#This Row],[الكمية 
الفعلية
/م3]]-Table1[[#This Row],[الكمية 
المنتجة
/م3
 ]]),"")</f>
        <v>0.13000000000000034</v>
      </c>
      <c r="AL1558" s="9"/>
      <c r="AM1558" s="9"/>
      <c r="AN1558" s="9"/>
      <c r="AO1558" s="9"/>
      <c r="AP1558" s="9">
        <v>0</v>
      </c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 t="e">
        <f t="shared" si="219"/>
        <v>#DIV/0!</v>
      </c>
      <c r="BC1558" s="9"/>
      <c r="BD1558" s="9" t="e">
        <f t="shared" si="220"/>
        <v>#DIV/0!</v>
      </c>
      <c r="BE1558" s="9"/>
      <c r="BF1558" s="9"/>
      <c r="BG1558" s="9" t="e">
        <f t="shared" si="213"/>
        <v>#DIV/0!</v>
      </c>
      <c r="CB1558"/>
      <c r="CC1558"/>
      <c r="CD1558"/>
      <c r="CE1558" s="83"/>
      <c r="CF1558"/>
      <c r="CG1558"/>
      <c r="CH1558"/>
      <c r="CI1558"/>
      <c r="CJ1558"/>
      <c r="CK1558"/>
      <c r="CL1558"/>
      <c r="CM1558"/>
      <c r="CN1558"/>
      <c r="CO1558"/>
      <c r="CP1558"/>
    </row>
    <row r="1559" spans="1:94" ht="22.5" customHeight="1">
      <c r="A1559" s="22">
        <v>44296</v>
      </c>
      <c r="B1559" s="3" t="str">
        <f>TEXT(Table1[[#This Row],[Date]],"dddd")</f>
        <v>السبت</v>
      </c>
      <c r="C1559" s="3">
        <f>WEEKNUM(Table1[[#This Row],[Date]],16)</f>
        <v>16</v>
      </c>
      <c r="D1559" s="3" t="str">
        <f>TEXT(Table1[[#This Row],[Date]],"mmmm")</f>
        <v>أبريل</v>
      </c>
      <c r="E1559" s="3" t="str">
        <f>TEXT(Table1[[#This Row],[Date]],"yyyy")</f>
        <v>2021</v>
      </c>
      <c r="F1559" s="3" t="s">
        <v>9</v>
      </c>
      <c r="G1559" s="3">
        <v>1432</v>
      </c>
      <c r="H1559" s="5" t="s">
        <v>61</v>
      </c>
      <c r="I1559" s="3" t="s">
        <v>201</v>
      </c>
      <c r="J1559" s="3">
        <f>IFERROR(VLOOKUP(Table1[[#This Row],[FoamType]],$CB$1:$CC$25,2,FALSE),0)</f>
        <v>1.25</v>
      </c>
      <c r="K1559" s="3">
        <v>41.5</v>
      </c>
      <c r="L1559" s="3">
        <v>110</v>
      </c>
      <c r="M1559" s="3">
        <v>29</v>
      </c>
      <c r="Q1559" s="3">
        <v>30</v>
      </c>
      <c r="R1559" s="3">
        <v>6</v>
      </c>
      <c r="S1559" s="3">
        <v>29.1</v>
      </c>
      <c r="T1559" s="3">
        <f t="shared" si="214"/>
        <v>0.79704900000000001</v>
      </c>
      <c r="U1559" s="4">
        <f t="shared" si="215"/>
        <v>0.79430999999999996</v>
      </c>
      <c r="W1559" s="3"/>
      <c r="X1559" s="4">
        <f>IFERROR(   Table1[[#This Row],[البلوكات /م3]]+Table1[[#This Row],[البواقى
 المنصرفه
/م3]]-Table1[[#This Row],[البواقى
/م3]],0)</f>
        <v>0.79430999999999996</v>
      </c>
      <c r="Y1559" s="21">
        <f t="shared" si="218"/>
        <v>0</v>
      </c>
      <c r="AA1559" s="12">
        <v>0.79430999999999996</v>
      </c>
      <c r="AB1559" s="3">
        <v>30</v>
      </c>
      <c r="AC1559" s="20">
        <v>0</v>
      </c>
      <c r="AD1559" s="20">
        <f t="shared" si="211"/>
        <v>0</v>
      </c>
      <c r="AE1559" s="29">
        <f t="shared" si="212"/>
        <v>0</v>
      </c>
      <c r="AG1559" s="5">
        <f>IFERROR((Table1[[#This Row],[عدد
البلوكات]]*0.12),"")</f>
        <v>0</v>
      </c>
      <c r="AH155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1559" s="59">
        <f>IFERROR(Table1[[#This Row],[Plan Hour]]/Table1[[#This Row],[ساعات
العمل
الفعلية]],0)</f>
        <v>0</v>
      </c>
      <c r="AK1559" s="1">
        <f>IFERROR((Table1[[#This Row],[الكمية 
الفعلية
/م3]]-Table1[[#This Row],[الكمية 
المنتجة
/م3
 ]]),"")</f>
        <v>2.739000000000047E-3</v>
      </c>
      <c r="AU1559" s="18"/>
      <c r="AV1559" s="18"/>
      <c r="AW1559" s="1"/>
      <c r="AX1559" s="1"/>
      <c r="AY1559" s="1"/>
      <c r="AZ1559" s="1"/>
      <c r="BA1559" s="1"/>
      <c r="BB1559" s="1" t="e">
        <f t="shared" si="219"/>
        <v>#DIV/0!</v>
      </c>
      <c r="BC1559" s="1"/>
      <c r="BD1559" s="1" t="e">
        <f t="shared" si="220"/>
        <v>#DIV/0!</v>
      </c>
      <c r="BE1559" s="1"/>
      <c r="BF1559" s="1"/>
      <c r="BG1559" s="11" t="e">
        <f t="shared" si="213"/>
        <v>#DIV/0!</v>
      </c>
      <c r="CB1559"/>
      <c r="CC1559"/>
      <c r="CD1559"/>
      <c r="CE1559" s="83"/>
      <c r="CF1559"/>
      <c r="CG1559"/>
      <c r="CH1559"/>
      <c r="CI1559"/>
      <c r="CJ1559"/>
      <c r="CK1559"/>
      <c r="CL1559"/>
      <c r="CM1559"/>
      <c r="CN1559"/>
      <c r="CO1559"/>
      <c r="CP1559"/>
    </row>
    <row r="1560" spans="1:94" ht="22.5" customHeight="1">
      <c r="A1560" s="22">
        <v>44296</v>
      </c>
      <c r="B1560" s="3" t="str">
        <f>TEXT(Table1[[#This Row],[Date]],"dddd")</f>
        <v>السبت</v>
      </c>
      <c r="C1560" s="3">
        <f>WEEKNUM(Table1[[#This Row],[Date]],16)</f>
        <v>16</v>
      </c>
      <c r="D1560" s="3" t="str">
        <f>TEXT(Table1[[#This Row],[Date]],"mmmm")</f>
        <v>أبريل</v>
      </c>
      <c r="E1560" s="3" t="str">
        <f>TEXT(Table1[[#This Row],[Date]],"yyyy")</f>
        <v>2021</v>
      </c>
      <c r="F1560" s="3" t="s">
        <v>9</v>
      </c>
      <c r="G1560" s="3">
        <v>1658</v>
      </c>
      <c r="H1560" s="5" t="s">
        <v>215</v>
      </c>
      <c r="I1560" s="3" t="s">
        <v>255</v>
      </c>
      <c r="J1560" s="3">
        <f>IFERROR(VLOOKUP(Table1[[#This Row],[FoamType]],$CB$1:$CC$25,2,FALSE),0)</f>
        <v>3.6</v>
      </c>
      <c r="K1560" s="3">
        <v>60</v>
      </c>
      <c r="L1560" s="3">
        <v>60</v>
      </c>
      <c r="M1560" s="3">
        <v>89</v>
      </c>
      <c r="Q1560" s="3">
        <v>20</v>
      </c>
      <c r="R1560" s="3">
        <v>100</v>
      </c>
      <c r="S1560" s="3">
        <v>89</v>
      </c>
      <c r="T1560" s="3">
        <f t="shared" si="214"/>
        <v>32.04</v>
      </c>
      <c r="U1560" s="4">
        <f t="shared" si="215"/>
        <v>32.04</v>
      </c>
      <c r="W1560" s="3">
        <v>20</v>
      </c>
      <c r="X1560" s="4">
        <f>IFERROR(   Table1[[#This Row],[البلوكات /م3]]+Table1[[#This Row],[البواقى
 المنصرفه
/م3]]-Table1[[#This Row],[البواقى
/م3]],0)</f>
        <v>58.16</v>
      </c>
      <c r="Y1560" s="21">
        <f t="shared" si="218"/>
        <v>65.88</v>
      </c>
      <c r="Z1560" s="3">
        <v>9</v>
      </c>
      <c r="AA1560" s="12">
        <v>0</v>
      </c>
      <c r="AB1560" s="3">
        <v>20</v>
      </c>
      <c r="AC1560" s="20">
        <v>7.72</v>
      </c>
      <c r="AD1560" s="20">
        <f t="shared" si="211"/>
        <v>26.119999999999997</v>
      </c>
      <c r="AE1560" s="29">
        <f t="shared" si="212"/>
        <v>0.39647844565877349</v>
      </c>
      <c r="AG1560" s="5">
        <f>IFERROR((Table1[[#This Row],[عدد
البلوكات]]*0.12),"")</f>
        <v>1.08</v>
      </c>
      <c r="AH156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8.9</v>
      </c>
      <c r="AJ1560" s="59">
        <f>IFERROR(Table1[[#This Row],[Plan Hour]]/Table1[[#This Row],[ساعات
العمل
الفعلية]],0)</f>
        <v>0</v>
      </c>
      <c r="AK1560" s="1">
        <f>IFERROR((Table1[[#This Row],[الكمية 
الفعلية
/م3]]-Table1[[#This Row],[الكمية 
المنتجة
/م3
 ]]),"")</f>
        <v>0</v>
      </c>
      <c r="AU1560" s="18"/>
      <c r="AV1560" s="18"/>
      <c r="AW1560" s="1"/>
      <c r="AX1560" s="1"/>
      <c r="AY1560" s="1"/>
      <c r="AZ1560" s="1"/>
      <c r="BA1560" s="1"/>
      <c r="BB1560" s="1" t="e">
        <f t="shared" si="219"/>
        <v>#DIV/0!</v>
      </c>
      <c r="BC1560" s="1"/>
      <c r="BD1560" s="1" t="e">
        <f t="shared" si="220"/>
        <v>#DIV/0!</v>
      </c>
      <c r="BE1560" s="1"/>
      <c r="BF1560" s="1"/>
      <c r="BG1560" s="11" t="e">
        <f t="shared" si="213"/>
        <v>#DIV/0!</v>
      </c>
      <c r="CB1560"/>
      <c r="CC1560"/>
      <c r="CD1560"/>
      <c r="CE1560" s="83"/>
      <c r="CF1560"/>
      <c r="CG1560"/>
      <c r="CH1560"/>
      <c r="CI1560"/>
      <c r="CJ1560"/>
      <c r="CK1560"/>
      <c r="CL1560"/>
      <c r="CM1560"/>
      <c r="CN1560"/>
      <c r="CO1560"/>
      <c r="CP1560"/>
    </row>
    <row r="1561" spans="1:94" ht="22.5" customHeight="1">
      <c r="A1561" s="22">
        <v>44296</v>
      </c>
      <c r="B1561" s="3" t="str">
        <f>TEXT(Table1[[#This Row],[Date]],"dddd")</f>
        <v>السبت</v>
      </c>
      <c r="C1561" s="3">
        <f>WEEKNUM(Table1[[#This Row],[Date]],16)</f>
        <v>16</v>
      </c>
      <c r="D1561" s="3" t="str">
        <f>TEXT(Table1[[#This Row],[Date]],"mmmm")</f>
        <v>أبريل</v>
      </c>
      <c r="E1561" s="3" t="str">
        <f>TEXT(Table1[[#This Row],[Date]],"yyyy")</f>
        <v>2021</v>
      </c>
      <c r="F1561" s="3" t="s">
        <v>9</v>
      </c>
      <c r="G1561" s="3">
        <v>1658</v>
      </c>
      <c r="H1561" s="5" t="s">
        <v>215</v>
      </c>
      <c r="I1561" s="3" t="s">
        <v>255</v>
      </c>
      <c r="J1561" s="3">
        <f>IFERROR(VLOOKUP(Table1[[#This Row],[FoamType]],$CB$1:$CC$25,2,FALSE),0)</f>
        <v>3.6</v>
      </c>
      <c r="K1561" s="3">
        <v>60</v>
      </c>
      <c r="L1561" s="3">
        <v>30</v>
      </c>
      <c r="M1561" s="3">
        <v>89</v>
      </c>
      <c r="Q1561" s="3">
        <v>20</v>
      </c>
      <c r="R1561" s="3">
        <v>150</v>
      </c>
      <c r="S1561" s="3">
        <v>89</v>
      </c>
      <c r="T1561" s="3">
        <f t="shared" si="214"/>
        <v>24.03</v>
      </c>
      <c r="U1561" s="4">
        <f t="shared" si="215"/>
        <v>24.03</v>
      </c>
      <c r="W1561" s="3"/>
      <c r="X1561" s="4">
        <f>IFERROR(   Table1[[#This Row],[البلوكات /م3]]+Table1[[#This Row],[البواقى
 المنصرفه
/م3]]-Table1[[#This Row],[البواقى
/م3]],0)</f>
        <v>0</v>
      </c>
      <c r="Y1561" s="21">
        <f t="shared" si="218"/>
        <v>0</v>
      </c>
      <c r="AD1561" s="20">
        <f t="shared" si="211"/>
        <v>-24.03</v>
      </c>
      <c r="AE1561" s="29" t="e">
        <f t="shared" si="212"/>
        <v>#DIV/0!</v>
      </c>
      <c r="AG1561" s="5">
        <f>IFERROR((Table1[[#This Row],[عدد
البلوكات]]*0.12),"")</f>
        <v>0</v>
      </c>
      <c r="AH156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6.6749999999999998</v>
      </c>
      <c r="AJ1561" s="59">
        <f>IFERROR(Table1[[#This Row],[Plan Hour]]/Table1[[#This Row],[ساعات
العمل
الفعلية]],0)</f>
        <v>0</v>
      </c>
      <c r="AK1561" s="1">
        <f>IFERROR((Table1[[#This Row],[الكمية 
الفعلية
/م3]]-Table1[[#This Row],[الكمية 
المنتجة
/م3
 ]]),"")</f>
        <v>0</v>
      </c>
      <c r="AU1561" s="18"/>
      <c r="AV1561" s="18"/>
      <c r="AW1561" s="1"/>
      <c r="AX1561" s="1"/>
      <c r="AY1561" s="1"/>
      <c r="AZ1561" s="1"/>
      <c r="BA1561" s="1"/>
      <c r="BB1561" s="1" t="e">
        <f t="shared" si="219"/>
        <v>#DIV/0!</v>
      </c>
      <c r="BC1561" s="1"/>
      <c r="BD1561" s="1" t="e">
        <f t="shared" si="220"/>
        <v>#DIV/0!</v>
      </c>
      <c r="BE1561" s="1"/>
      <c r="BF1561" s="1"/>
      <c r="BG1561" s="11" t="e">
        <f t="shared" si="213"/>
        <v>#DIV/0!</v>
      </c>
      <c r="CB1561"/>
      <c r="CC1561"/>
      <c r="CD1561"/>
      <c r="CE1561" s="83"/>
      <c r="CF1561"/>
      <c r="CG1561"/>
      <c r="CH1561"/>
      <c r="CI1561"/>
      <c r="CJ1561"/>
      <c r="CK1561"/>
      <c r="CL1561"/>
      <c r="CM1561"/>
      <c r="CN1561"/>
      <c r="CO1561"/>
      <c r="CP1561"/>
    </row>
    <row r="1562" spans="1:94" ht="22.5" customHeight="1">
      <c r="A1562" s="22">
        <v>44296</v>
      </c>
      <c r="B1562" s="3" t="str">
        <f>TEXT(Table1[[#This Row],[Date]],"dddd")</f>
        <v>السبت</v>
      </c>
      <c r="C1562" s="3">
        <f>WEEKNUM(Table1[[#This Row],[Date]],16)</f>
        <v>16</v>
      </c>
      <c r="D1562" s="3" t="str">
        <f>TEXT(Table1[[#This Row],[Date]],"mmmm")</f>
        <v>أبريل</v>
      </c>
      <c r="E1562" s="3" t="str">
        <f>TEXT(Table1[[#This Row],[Date]],"yyyy")</f>
        <v>2021</v>
      </c>
      <c r="F1562" s="3" t="s">
        <v>9</v>
      </c>
      <c r="G1562" s="3">
        <v>1651</v>
      </c>
      <c r="I1562" s="3" t="s">
        <v>92</v>
      </c>
      <c r="J1562" s="3">
        <f>IFERROR(VLOOKUP(Table1[[#This Row],[FoamType]],$CB$1:$CC$25,2,FALSE),0)</f>
        <v>0.6</v>
      </c>
      <c r="K1562" s="3">
        <v>26.5</v>
      </c>
      <c r="L1562" s="3">
        <v>15</v>
      </c>
      <c r="M1562" s="3">
        <v>6</v>
      </c>
      <c r="Q1562" s="3" t="s">
        <v>40</v>
      </c>
      <c r="S1562" s="3">
        <v>6.2</v>
      </c>
      <c r="T1562" s="3">
        <v>10.5</v>
      </c>
      <c r="U1562" s="4">
        <v>10</v>
      </c>
      <c r="W1562" s="3" t="s">
        <v>40</v>
      </c>
      <c r="X1562" s="4">
        <f>IFERROR(   Table1[[#This Row],[البلوكات /م3]]+Table1[[#This Row],[البواقى
 المنصرفه
/م3]]-Table1[[#This Row],[البواقى
/م3]],0)</f>
        <v>11.01</v>
      </c>
      <c r="Y1562" s="21">
        <f t="shared" si="218"/>
        <v>7.32</v>
      </c>
      <c r="Z1562" s="3">
        <v>1</v>
      </c>
      <c r="AA1562" s="12">
        <v>3.69</v>
      </c>
      <c r="AB1562" s="3" t="s">
        <v>40</v>
      </c>
      <c r="AC1562" s="20">
        <v>0</v>
      </c>
      <c r="AD1562" s="20">
        <f t="shared" ref="AD1562:AD1625" si="221">(Y1562+AA1562)-(U1562+AC1562)</f>
        <v>1.0099999999999998</v>
      </c>
      <c r="AE1562" s="29">
        <f t="shared" ref="AE1562:AE1625" si="222">AD1562/(Y1562+AA1562)</f>
        <v>9.1734786557674822E-2</v>
      </c>
      <c r="AG1562" s="5">
        <f>IFERROR((Table1[[#This Row],[عدد
البلوكات]]*0.12),"")</f>
        <v>0.12</v>
      </c>
      <c r="AH156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16.666666666666668</v>
      </c>
      <c r="AJ1562" s="59">
        <f>IFERROR(Table1[[#This Row],[Plan Hour]]/Table1[[#This Row],[ساعات
العمل
الفعلية]],0)</f>
        <v>0</v>
      </c>
      <c r="AK1562" s="1">
        <f>IFERROR((Table1[[#This Row],[الكمية 
الفعلية
/م3]]-Table1[[#This Row],[الكمية 
المنتجة
/م3
 ]]),"")</f>
        <v>0.5</v>
      </c>
      <c r="AU1562" s="18"/>
      <c r="AV1562" s="18"/>
      <c r="AW1562" s="1"/>
      <c r="AX1562" s="1"/>
      <c r="AY1562" s="1"/>
      <c r="AZ1562" s="1"/>
      <c r="BA1562" s="1"/>
      <c r="BB1562" s="1" t="e">
        <f t="shared" si="219"/>
        <v>#DIV/0!</v>
      </c>
      <c r="BC1562" s="1"/>
      <c r="BD1562" s="1" t="e">
        <f t="shared" si="220"/>
        <v>#DIV/0!</v>
      </c>
      <c r="BE1562" s="1"/>
      <c r="BF1562" s="1"/>
      <c r="BG1562" s="11" t="e">
        <f t="shared" si="213"/>
        <v>#DIV/0!</v>
      </c>
      <c r="CB1562"/>
      <c r="CC1562"/>
      <c r="CD1562"/>
      <c r="CE1562" s="83"/>
      <c r="CF1562"/>
      <c r="CG1562"/>
      <c r="CH1562"/>
      <c r="CI1562"/>
      <c r="CJ1562"/>
      <c r="CK1562"/>
      <c r="CL1562"/>
      <c r="CM1562"/>
      <c r="CN1562"/>
      <c r="CO1562"/>
      <c r="CP1562"/>
    </row>
    <row r="1563" spans="1:94" ht="22.5" customHeight="1">
      <c r="A1563" s="22">
        <v>44296</v>
      </c>
      <c r="B1563" s="3" t="str">
        <f>TEXT(Table1[[#This Row],[Date]],"dddd")</f>
        <v>السبت</v>
      </c>
      <c r="C1563" s="3">
        <f>WEEKNUM(Table1[[#This Row],[Date]],16)</f>
        <v>16</v>
      </c>
      <c r="D1563" s="3" t="str">
        <f>TEXT(Table1[[#This Row],[Date]],"mmmm")</f>
        <v>أبريل</v>
      </c>
      <c r="E1563" s="3" t="str">
        <f>TEXT(Table1[[#This Row],[Date]],"yyyy")</f>
        <v>2021</v>
      </c>
      <c r="F1563" s="3" t="s">
        <v>9</v>
      </c>
      <c r="G1563" s="3">
        <v>1432</v>
      </c>
      <c r="H1563" s="5" t="s">
        <v>61</v>
      </c>
      <c r="I1563" s="3" t="s">
        <v>201</v>
      </c>
      <c r="J1563" s="3">
        <f>IFERROR(VLOOKUP(Table1[[#This Row],[FoamType]],$CB$1:$CC$25,2,FALSE),0)</f>
        <v>1.25</v>
      </c>
      <c r="K1563" s="3">
        <v>240</v>
      </c>
      <c r="L1563" s="3">
        <v>110</v>
      </c>
      <c r="M1563" s="3">
        <v>29</v>
      </c>
      <c r="Q1563" s="3">
        <v>30</v>
      </c>
      <c r="R1563" s="3">
        <v>33</v>
      </c>
      <c r="S1563" s="3">
        <v>29</v>
      </c>
      <c r="T1563" s="3">
        <f t="shared" si="214"/>
        <v>25.264800000000001</v>
      </c>
      <c r="U1563" s="4">
        <f t="shared" si="215"/>
        <v>25.264800000000001</v>
      </c>
      <c r="W1563" s="3"/>
      <c r="X1563" s="4">
        <f>IFERROR(   Table1[[#This Row],[البلوكات /م3]]+Table1[[#This Row],[البواقى
 المنصرفه
/م3]]-Table1[[#This Row],[البواقى
/م3]],0)</f>
        <v>25.264800000000001</v>
      </c>
      <c r="Y1563" s="21">
        <f t="shared" si="218"/>
        <v>0</v>
      </c>
      <c r="AA1563" s="12">
        <v>25.264800000000001</v>
      </c>
      <c r="AB1563" s="3">
        <v>30</v>
      </c>
      <c r="AC1563" s="20">
        <v>0</v>
      </c>
      <c r="AD1563" s="20">
        <f t="shared" si="221"/>
        <v>0</v>
      </c>
      <c r="AE1563" s="29">
        <f t="shared" si="222"/>
        <v>0</v>
      </c>
      <c r="AG1563" s="5">
        <f>IFERROR((Table1[[#This Row],[عدد
البلوكات]]*0.12),"")</f>
        <v>0</v>
      </c>
      <c r="AH156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26.4</v>
      </c>
      <c r="AJ1563" s="59">
        <f>IFERROR(Table1[[#This Row],[Plan Hour]]/Table1[[#This Row],[ساعات
العمل
الفعلية]],0)</f>
        <v>0</v>
      </c>
      <c r="AK1563" s="1">
        <f>IFERROR((Table1[[#This Row],[الكمية 
الفعلية
/م3]]-Table1[[#This Row],[الكمية 
المنتجة
/م3
 ]]),"")</f>
        <v>0</v>
      </c>
      <c r="AU1563" s="18"/>
      <c r="AV1563" s="18"/>
      <c r="AW1563" s="1"/>
      <c r="AX1563" s="1"/>
      <c r="AY1563" s="1"/>
      <c r="AZ1563" s="1"/>
      <c r="BA1563" s="1"/>
      <c r="BB1563" s="1" t="e">
        <f t="shared" si="219"/>
        <v>#DIV/0!</v>
      </c>
      <c r="BC1563" s="1"/>
      <c r="BD1563" s="1" t="e">
        <f t="shared" si="220"/>
        <v>#DIV/0!</v>
      </c>
      <c r="BE1563" s="1"/>
      <c r="BF1563" s="1"/>
      <c r="BG1563" s="11" t="e">
        <f t="shared" si="213"/>
        <v>#DIV/0!</v>
      </c>
      <c r="CB1563"/>
      <c r="CC1563"/>
      <c r="CD1563"/>
      <c r="CE1563" s="83"/>
      <c r="CF1563"/>
      <c r="CG1563"/>
      <c r="CH1563"/>
      <c r="CI1563"/>
      <c r="CJ1563"/>
      <c r="CK1563"/>
      <c r="CL1563"/>
      <c r="CM1563"/>
      <c r="CN1563"/>
      <c r="CO1563"/>
      <c r="CP1563"/>
    </row>
    <row r="1564" spans="1:94" ht="22.5" customHeight="1">
      <c r="A1564" s="22">
        <v>44296</v>
      </c>
      <c r="B1564" s="3" t="str">
        <f>TEXT(Table1[[#This Row],[Date]],"dddd")</f>
        <v>السبت</v>
      </c>
      <c r="C1564" s="3">
        <f>WEEKNUM(Table1[[#This Row],[Date]],16)</f>
        <v>16</v>
      </c>
      <c r="D1564" s="3" t="str">
        <f>TEXT(Table1[[#This Row],[Date]],"mmmm")</f>
        <v>أبريل</v>
      </c>
      <c r="E1564" s="3" t="str">
        <f>TEXT(Table1[[#This Row],[Date]],"yyyy")</f>
        <v>2021</v>
      </c>
      <c r="F1564" s="3" t="s">
        <v>9</v>
      </c>
      <c r="G1564" s="3">
        <v>1432</v>
      </c>
      <c r="H1564" s="5" t="s">
        <v>61</v>
      </c>
      <c r="I1564" s="3" t="s">
        <v>201</v>
      </c>
      <c r="J1564" s="3">
        <f>IFERROR(VLOOKUP(Table1[[#This Row],[FoamType]],$CB$1:$CC$25,2,FALSE),0)</f>
        <v>1.25</v>
      </c>
      <c r="K1564" s="3">
        <v>169.5</v>
      </c>
      <c r="L1564" s="3">
        <v>110</v>
      </c>
      <c r="M1564" s="3">
        <v>29</v>
      </c>
      <c r="Q1564" s="3">
        <v>30</v>
      </c>
      <c r="R1564" s="3">
        <v>6</v>
      </c>
      <c r="S1564" s="3">
        <v>29</v>
      </c>
      <c r="T1564" s="3">
        <f t="shared" si="214"/>
        <v>3.2442299999999999</v>
      </c>
      <c r="U1564" s="4">
        <f t="shared" si="215"/>
        <v>3.2442299999999999</v>
      </c>
      <c r="W1564" s="3"/>
      <c r="X1564" s="4">
        <f>IFERROR(   Table1[[#This Row],[البلوكات /م3]]+Table1[[#This Row],[البواقى
 المنصرفه
/م3]]-Table1[[#This Row],[البواقى
/م3]],0)</f>
        <v>3.2442299999999999</v>
      </c>
      <c r="Y1564" s="21">
        <f t="shared" si="218"/>
        <v>0</v>
      </c>
      <c r="AA1564" s="12">
        <v>3.2442299999999999</v>
      </c>
      <c r="AB1564" s="3">
        <v>30</v>
      </c>
      <c r="AC1564" s="20">
        <v>0</v>
      </c>
      <c r="AD1564" s="20">
        <f t="shared" si="221"/>
        <v>0</v>
      </c>
      <c r="AE1564" s="29">
        <f t="shared" si="222"/>
        <v>0</v>
      </c>
      <c r="AG1564" s="5">
        <f>IFERROR((Table1[[#This Row],[عدد
البلوكات]]*0.12),"")</f>
        <v>0</v>
      </c>
      <c r="AH156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1564" s="59">
        <f>IFERROR(Table1[[#This Row],[Plan Hour]]/Table1[[#This Row],[ساعات
العمل
الفعلية]],0)</f>
        <v>0</v>
      </c>
      <c r="AK1564" s="1">
        <f>IFERROR((Table1[[#This Row],[الكمية 
الفعلية
/م3]]-Table1[[#This Row],[الكمية 
المنتجة
/م3
 ]]),"")</f>
        <v>0</v>
      </c>
      <c r="AU1564" s="18"/>
      <c r="AV1564" s="18"/>
      <c r="AW1564" s="1"/>
      <c r="AX1564" s="1"/>
      <c r="AY1564" s="1"/>
      <c r="AZ1564" s="1"/>
      <c r="BA1564" s="1"/>
      <c r="BB1564" s="1" t="e">
        <f t="shared" si="219"/>
        <v>#DIV/0!</v>
      </c>
      <c r="BC1564" s="1"/>
      <c r="BD1564" s="1" t="e">
        <f t="shared" si="220"/>
        <v>#DIV/0!</v>
      </c>
      <c r="BE1564" s="1"/>
      <c r="BF1564" s="1"/>
      <c r="BG1564" s="11" t="e">
        <f t="shared" ref="BG1564:BG1627" si="223">(BD1564*BE1564)/7.32</f>
        <v>#DIV/0!</v>
      </c>
      <c r="CB1564"/>
      <c r="CC1564"/>
      <c r="CD1564"/>
      <c r="CE1564" s="83"/>
      <c r="CF1564"/>
      <c r="CG1564"/>
      <c r="CH1564"/>
      <c r="CI1564"/>
      <c r="CJ1564"/>
      <c r="CK1564"/>
      <c r="CL1564"/>
      <c r="CM1564"/>
      <c r="CN1564"/>
      <c r="CO1564"/>
      <c r="CP1564"/>
    </row>
    <row r="1565" spans="1:94" ht="22.5" customHeight="1">
      <c r="A1565" s="22">
        <v>44296</v>
      </c>
      <c r="B1565" s="3" t="str">
        <f>TEXT(Table1[[#This Row],[Date]],"dddd")</f>
        <v>السبت</v>
      </c>
      <c r="C1565" s="3">
        <f>WEEKNUM(Table1[[#This Row],[Date]],16)</f>
        <v>16</v>
      </c>
      <c r="D1565" s="3" t="str">
        <f>TEXT(Table1[[#This Row],[Date]],"mmmm")</f>
        <v>أبريل</v>
      </c>
      <c r="E1565" s="3" t="str">
        <f>TEXT(Table1[[#This Row],[Date]],"yyyy")</f>
        <v>2021</v>
      </c>
      <c r="F1565" s="3" t="s">
        <v>9</v>
      </c>
      <c r="G1565" s="3">
        <v>1432</v>
      </c>
      <c r="H1565" s="5" t="s">
        <v>61</v>
      </c>
      <c r="I1565" s="3" t="s">
        <v>201</v>
      </c>
      <c r="J1565" s="3">
        <f>IFERROR(VLOOKUP(Table1[[#This Row],[FoamType]],$CB$1:$CC$25,2,FALSE),0)</f>
        <v>1.25</v>
      </c>
      <c r="K1565" s="3">
        <v>74</v>
      </c>
      <c r="L1565" s="3">
        <v>110</v>
      </c>
      <c r="M1565" s="3">
        <v>29</v>
      </c>
      <c r="Q1565" s="3">
        <v>30</v>
      </c>
      <c r="R1565" s="3">
        <v>6</v>
      </c>
      <c r="S1565" s="3">
        <v>29</v>
      </c>
      <c r="T1565" s="3">
        <f t="shared" si="214"/>
        <v>1.4163600000000001</v>
      </c>
      <c r="U1565" s="4">
        <f t="shared" si="215"/>
        <v>1.4163600000000001</v>
      </c>
      <c r="W1565" s="3"/>
      <c r="X1565" s="4">
        <f>IFERROR(   Table1[[#This Row],[البلوكات /م3]]+Table1[[#This Row],[البواقى
 المنصرفه
/م3]]-Table1[[#This Row],[البواقى
/م3]],0)</f>
        <v>1.4163600000000001</v>
      </c>
      <c r="Y1565" s="21">
        <f t="shared" si="218"/>
        <v>0</v>
      </c>
      <c r="AA1565" s="12">
        <v>1.4163600000000001</v>
      </c>
      <c r="AB1565" s="3">
        <v>30</v>
      </c>
      <c r="AC1565" s="20">
        <v>0</v>
      </c>
      <c r="AD1565" s="20">
        <f t="shared" si="221"/>
        <v>0</v>
      </c>
      <c r="AE1565" s="29">
        <f t="shared" si="222"/>
        <v>0</v>
      </c>
      <c r="AG1565" s="5">
        <f>IFERROR((Table1[[#This Row],[عدد
البلوكات]]*0.12),"")</f>
        <v>0</v>
      </c>
      <c r="AH156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1565" s="59">
        <f>IFERROR(Table1[[#This Row],[Plan Hour]]/Table1[[#This Row],[ساعات
العمل
الفعلية]],0)</f>
        <v>0</v>
      </c>
      <c r="AK1565" s="1">
        <f>IFERROR((Table1[[#This Row],[الكمية 
الفعلية
/م3]]-Table1[[#This Row],[الكمية 
المنتجة
/م3
 ]]),"")</f>
        <v>0</v>
      </c>
      <c r="AU1565" s="18"/>
      <c r="AV1565" s="18"/>
      <c r="AW1565" s="1"/>
      <c r="AX1565" s="1"/>
      <c r="AY1565" s="1"/>
      <c r="AZ1565" s="1"/>
      <c r="BA1565" s="1"/>
      <c r="BB1565" s="1" t="e">
        <f t="shared" si="219"/>
        <v>#DIV/0!</v>
      </c>
      <c r="BC1565" s="1"/>
      <c r="BD1565" s="1" t="e">
        <f t="shared" si="220"/>
        <v>#DIV/0!</v>
      </c>
      <c r="BE1565" s="1"/>
      <c r="BF1565" s="1"/>
      <c r="BG1565" s="11" t="e">
        <f t="shared" si="223"/>
        <v>#DIV/0!</v>
      </c>
      <c r="CB1565"/>
      <c r="CC1565"/>
      <c r="CD1565"/>
      <c r="CE1565" s="83"/>
      <c r="CF1565"/>
      <c r="CG1565"/>
      <c r="CH1565"/>
      <c r="CI1565"/>
      <c r="CJ1565"/>
      <c r="CK1565"/>
      <c r="CL1565"/>
      <c r="CM1565"/>
      <c r="CN1565"/>
      <c r="CO1565"/>
      <c r="CP1565"/>
    </row>
    <row r="1566" spans="1:94" ht="22.5" customHeight="1">
      <c r="A1566" s="22">
        <v>44297</v>
      </c>
      <c r="B1566" s="9" t="str">
        <f>TEXT(Table1[[#This Row],[Date]],"dddd")</f>
        <v>الأحد</v>
      </c>
      <c r="C1566" s="9">
        <f>WEEKNUM(Table1[[#This Row],[Date]],16)</f>
        <v>16</v>
      </c>
      <c r="D1566" s="9" t="str">
        <f>TEXT(Table1[[#This Row],[Date]],"mmmm")</f>
        <v>أبريل</v>
      </c>
      <c r="E1566" s="9" t="str">
        <f>TEXT(Table1[[#This Row],[Date]],"yyyy")</f>
        <v>2021</v>
      </c>
      <c r="F1566" s="9" t="s">
        <v>8</v>
      </c>
      <c r="G1566" s="9">
        <v>1646</v>
      </c>
      <c r="H1566" s="9" t="s">
        <v>334</v>
      </c>
      <c r="I1566" s="9" t="s">
        <v>255</v>
      </c>
      <c r="J1566" s="9">
        <f>IFERROR(VLOOKUP(Table1[[#This Row],[FoamType]],$CB$1:$CC$25,2,FALSE),0)</f>
        <v>3.6</v>
      </c>
      <c r="K1566" s="9">
        <v>200</v>
      </c>
      <c r="L1566" s="9">
        <v>100</v>
      </c>
      <c r="M1566" s="9">
        <v>5</v>
      </c>
      <c r="N1566" s="9"/>
      <c r="O1566" s="9"/>
      <c r="P1566" s="9"/>
      <c r="Q1566" s="9" t="s">
        <v>3</v>
      </c>
      <c r="R1566" s="9">
        <v>320</v>
      </c>
      <c r="S1566" s="9">
        <v>5.2</v>
      </c>
      <c r="T1566" s="9">
        <f t="shared" si="214"/>
        <v>33.28</v>
      </c>
      <c r="U1566" s="9">
        <f t="shared" si="215"/>
        <v>32</v>
      </c>
      <c r="V1566" s="9"/>
      <c r="W1566" s="9" t="s">
        <v>3</v>
      </c>
      <c r="X1566" s="9">
        <f>IFERROR(   Table1[[#This Row],[البلوكات /م3]]+Table1[[#This Row],[البواقى
 المنصرفه
/م3]]-Table1[[#This Row],[البواقى
/م3]],0)</f>
        <v>35.790000000000006</v>
      </c>
      <c r="Y1566" s="9">
        <f t="shared" si="218"/>
        <v>51.24</v>
      </c>
      <c r="Z1566" s="9">
        <v>7</v>
      </c>
      <c r="AA1566" s="9">
        <v>4.45</v>
      </c>
      <c r="AB1566" s="9" t="s">
        <v>3</v>
      </c>
      <c r="AC1566" s="9">
        <v>19.899999999999999</v>
      </c>
      <c r="AD1566" s="9">
        <f t="shared" si="221"/>
        <v>3.7900000000000063</v>
      </c>
      <c r="AE1566" s="9">
        <f t="shared" si="222"/>
        <v>6.8055306159095094E-2</v>
      </c>
      <c r="AF1566" s="9"/>
      <c r="AG1566" s="9">
        <f>IFERROR((Table1[[#This Row],[عدد
البلوكات]]*0.12),"")</f>
        <v>0.84</v>
      </c>
      <c r="AH1566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8.8888888888888893</v>
      </c>
      <c r="AI1566" s="9">
        <v>48</v>
      </c>
      <c r="AJ1566" s="9">
        <f>IFERROR(Table1[[#This Row],[Plan Hour]]/Table1[[#This Row],[ساعات
العمل
الفعلية]],0)</f>
        <v>0.1851851851851852</v>
      </c>
      <c r="AK1566" s="9">
        <f>IFERROR((Table1[[#This Row],[الكمية 
الفعلية
/م3]]-Table1[[#This Row],[الكمية 
المنتجة
/م3
 ]]),"")</f>
        <v>1.2800000000000011</v>
      </c>
      <c r="AL1566" s="9"/>
      <c r="AM1566" s="9"/>
      <c r="AN1566" s="9">
        <v>2.5</v>
      </c>
      <c r="AO1566" s="9">
        <v>2</v>
      </c>
      <c r="AP1566" s="9">
        <v>4.5</v>
      </c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 t="e">
        <f t="shared" si="219"/>
        <v>#DIV/0!</v>
      </c>
      <c r="BC1566" s="9"/>
      <c r="BD1566" s="9" t="e">
        <f t="shared" si="220"/>
        <v>#DIV/0!</v>
      </c>
      <c r="BE1566" s="9"/>
      <c r="BF1566" s="9"/>
      <c r="BG1566" s="9" t="e">
        <f t="shared" si="223"/>
        <v>#DIV/0!</v>
      </c>
      <c r="BH1566" s="9"/>
      <c r="BI1566" s="9"/>
      <c r="BJ1566" s="9"/>
      <c r="BK1566" s="9"/>
      <c r="BL1566" s="9"/>
      <c r="CB1566"/>
      <c r="CC1566"/>
      <c r="CD1566"/>
      <c r="CE1566" s="83"/>
      <c r="CF1566"/>
      <c r="CG1566"/>
      <c r="CH1566"/>
      <c r="CI1566"/>
      <c r="CJ1566"/>
      <c r="CK1566"/>
      <c r="CL1566"/>
      <c r="CM1566"/>
      <c r="CN1566"/>
      <c r="CO1566"/>
      <c r="CP1566"/>
    </row>
    <row r="1567" spans="1:94" ht="22.5" customHeight="1">
      <c r="A1567" s="22">
        <v>44297</v>
      </c>
      <c r="B1567" s="3" t="str">
        <f>TEXT(Table1[[#This Row],[Date]],"dddd")</f>
        <v>الأحد</v>
      </c>
      <c r="C1567" s="3">
        <f>WEEKNUM(Table1[[#This Row],[Date]],16)</f>
        <v>16</v>
      </c>
      <c r="D1567" s="3" t="str">
        <f>TEXT(Table1[[#This Row],[Date]],"mmmm")</f>
        <v>أبريل</v>
      </c>
      <c r="E1567" s="3" t="str">
        <f>TEXT(Table1[[#This Row],[Date]],"yyyy")</f>
        <v>2021</v>
      </c>
      <c r="F1567" s="3" t="s">
        <v>8</v>
      </c>
      <c r="G1567" s="3">
        <v>1646</v>
      </c>
      <c r="H1567" s="5" t="s">
        <v>334</v>
      </c>
      <c r="I1567" s="3" t="s">
        <v>255</v>
      </c>
      <c r="J1567" s="3">
        <f>IFERROR(VLOOKUP(Table1[[#This Row],[FoamType]],$CB$1:$CC$25,2,FALSE),0)</f>
        <v>3.6</v>
      </c>
      <c r="K1567" s="3">
        <v>200</v>
      </c>
      <c r="L1567" s="3">
        <v>100</v>
      </c>
      <c r="M1567" s="3">
        <v>4</v>
      </c>
      <c r="Q1567" s="3" t="s">
        <v>3</v>
      </c>
      <c r="R1567" s="3">
        <v>175</v>
      </c>
      <c r="S1567" s="3">
        <v>4.0999999999999996</v>
      </c>
      <c r="T1567" s="3">
        <f t="shared" si="214"/>
        <v>14.349999999999998</v>
      </c>
      <c r="U1567" s="4">
        <f t="shared" si="215"/>
        <v>14</v>
      </c>
      <c r="W1567" s="3" t="s">
        <v>6</v>
      </c>
      <c r="X1567" s="4">
        <f>IFERROR(   Table1[[#This Row],[البلوكات /م3]]+Table1[[#This Row],[البواقى
 المنصرفه
/م3]]-Table1[[#This Row],[البواقى
/م3]],0)</f>
        <v>7.32</v>
      </c>
      <c r="Y1567" s="21">
        <f t="shared" si="218"/>
        <v>7.32</v>
      </c>
      <c r="Z1567" s="3">
        <v>1</v>
      </c>
      <c r="AA1567" s="12">
        <v>0</v>
      </c>
      <c r="AD1567" s="20">
        <f t="shared" si="221"/>
        <v>-6.68</v>
      </c>
      <c r="AE1567" s="29">
        <f t="shared" si="222"/>
        <v>-0.91256830601092886</v>
      </c>
      <c r="AG1567" s="5">
        <f>IFERROR((Table1[[#This Row],[عدد
البلوكات]]*0.12),"")</f>
        <v>0.12</v>
      </c>
      <c r="AH156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3.8888888888888888</v>
      </c>
      <c r="AJ1567" s="59">
        <f>IFERROR(Table1[[#This Row],[Plan Hour]]/Table1[[#This Row],[ساعات
العمل
الفعلية]],0)</f>
        <v>0</v>
      </c>
      <c r="AK1567" s="1">
        <f>IFERROR((Table1[[#This Row],[الكمية 
الفعلية
/م3]]-Table1[[#This Row],[الكمية 
المنتجة
/م3
 ]]),"")</f>
        <v>0.34999999999999787</v>
      </c>
      <c r="AU1567" s="18"/>
      <c r="AV1567" s="18"/>
      <c r="AW1567" s="1"/>
      <c r="AX1567" s="1"/>
      <c r="AY1567" s="1"/>
      <c r="AZ1567" s="1"/>
      <c r="BA1567" s="1"/>
      <c r="BB1567" s="1" t="e">
        <f t="shared" si="219"/>
        <v>#DIV/0!</v>
      </c>
      <c r="BC1567" s="1"/>
      <c r="BD1567" s="1" t="e">
        <f t="shared" si="220"/>
        <v>#DIV/0!</v>
      </c>
      <c r="BE1567" s="1"/>
      <c r="BF1567" s="1"/>
      <c r="BG1567" s="11" t="e">
        <f t="shared" si="223"/>
        <v>#DIV/0!</v>
      </c>
      <c r="CB1567"/>
      <c r="CC1567"/>
      <c r="CD1567"/>
      <c r="CE1567" s="83"/>
      <c r="CF1567"/>
      <c r="CG1567"/>
      <c r="CH1567"/>
      <c r="CI1567"/>
      <c r="CJ1567"/>
      <c r="CK1567"/>
      <c r="CL1567"/>
      <c r="CM1567"/>
      <c r="CN1567"/>
      <c r="CO1567"/>
      <c r="CP1567"/>
    </row>
    <row r="1568" spans="1:94" ht="21.75" customHeight="1">
      <c r="A1568" s="22">
        <v>44297</v>
      </c>
      <c r="B1568" s="3" t="str">
        <f>TEXT(Table1[[#This Row],[Date]],"dddd")</f>
        <v>الأحد</v>
      </c>
      <c r="C1568" s="3">
        <f>WEEKNUM(Table1[[#This Row],[Date]],16)</f>
        <v>16</v>
      </c>
      <c r="D1568" s="3" t="str">
        <f>TEXT(Table1[[#This Row],[Date]],"mmmm")</f>
        <v>أبريل</v>
      </c>
      <c r="E1568" s="3" t="str">
        <f>TEXT(Table1[[#This Row],[Date]],"yyyy")</f>
        <v>2021</v>
      </c>
      <c r="F1568" s="3" t="s">
        <v>8</v>
      </c>
      <c r="G1568" s="3">
        <v>1675</v>
      </c>
      <c r="H1568" s="5" t="s">
        <v>333</v>
      </c>
      <c r="I1568" s="3" t="s">
        <v>96</v>
      </c>
      <c r="J1568" s="3">
        <f>IFERROR(VLOOKUP(Table1[[#This Row],[FoamType]],$CB$1:$CC$25,2,FALSE),0)</f>
        <v>200</v>
      </c>
      <c r="K1568" s="3">
        <v>20</v>
      </c>
      <c r="L1568" s="3">
        <v>9</v>
      </c>
      <c r="M1568" s="3">
        <v>9</v>
      </c>
      <c r="Q1568" s="3">
        <v>17</v>
      </c>
      <c r="R1568" s="3">
        <v>1250</v>
      </c>
      <c r="S1568" s="3">
        <v>9.1</v>
      </c>
      <c r="T1568" s="3">
        <f t="shared" si="214"/>
        <v>2.0474999999999999</v>
      </c>
      <c r="U1568" s="4">
        <f t="shared" si="215"/>
        <v>2.0249999999999999</v>
      </c>
      <c r="W1568" s="3">
        <v>17</v>
      </c>
      <c r="X1568" s="4">
        <f>IFERROR(   Table1[[#This Row],[البلوكات /م3]]+Table1[[#This Row],[البواقى
 المنصرفه
/م3]]-Table1[[#This Row],[البواقى
/م3]],0)</f>
        <v>2.6900000000000004</v>
      </c>
      <c r="Y1568" s="21">
        <f t="shared" si="218"/>
        <v>7.32</v>
      </c>
      <c r="Z1568" s="3">
        <v>1</v>
      </c>
      <c r="AA1568" s="12">
        <v>0</v>
      </c>
      <c r="AB1568" s="3">
        <v>17</v>
      </c>
      <c r="AC1568" s="20">
        <v>4.63</v>
      </c>
      <c r="AD1568" s="20">
        <f t="shared" si="221"/>
        <v>0.66500000000000092</v>
      </c>
      <c r="AE1568" s="29">
        <f t="shared" si="222"/>
        <v>9.0846994535519254E-2</v>
      </c>
      <c r="AG1568" s="5">
        <f>IFERROR((Table1[[#This Row],[عدد
البلوكات]]*0.12),"")</f>
        <v>0.12</v>
      </c>
      <c r="AH156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6.25</v>
      </c>
      <c r="AJ1568" s="59">
        <f>IFERROR(Table1[[#This Row],[Plan Hour]]/Table1[[#This Row],[ساعات
العمل
الفعلية]],0)</f>
        <v>0</v>
      </c>
      <c r="AK1568" s="1">
        <f>IFERROR((Table1[[#This Row],[الكمية 
الفعلية
/م3]]-Table1[[#This Row],[الكمية 
المنتجة
/م3
 ]]),"")</f>
        <v>2.2499999999999964E-2</v>
      </c>
      <c r="AU1568" s="18"/>
      <c r="AV1568" s="18"/>
      <c r="AW1568" s="1"/>
      <c r="AX1568" s="1"/>
      <c r="AY1568" s="1"/>
      <c r="AZ1568" s="1"/>
      <c r="BA1568" s="1"/>
      <c r="BB1568" s="1" t="e">
        <f t="shared" si="219"/>
        <v>#DIV/0!</v>
      </c>
      <c r="BC1568" s="1"/>
      <c r="BD1568" s="1" t="e">
        <f t="shared" si="220"/>
        <v>#DIV/0!</v>
      </c>
      <c r="BE1568" s="1"/>
      <c r="BF1568" s="1"/>
      <c r="BG1568" s="11" t="e">
        <f t="shared" si="223"/>
        <v>#DIV/0!</v>
      </c>
      <c r="CB1568"/>
      <c r="CC1568"/>
      <c r="CD1568"/>
      <c r="CE1568" s="83"/>
      <c r="CF1568"/>
      <c r="CG1568"/>
      <c r="CH1568"/>
      <c r="CI1568"/>
      <c r="CJ1568"/>
      <c r="CK1568"/>
      <c r="CL1568"/>
      <c r="CM1568"/>
      <c r="CN1568"/>
      <c r="CO1568"/>
      <c r="CP1568"/>
    </row>
    <row r="1569" spans="1:94" ht="22.5" customHeight="1">
      <c r="A1569" s="22">
        <v>44297</v>
      </c>
      <c r="B1569" s="3" t="str">
        <f>TEXT(Table1[[#This Row],[Date]],"dddd")</f>
        <v>الأحد</v>
      </c>
      <c r="C1569" s="3">
        <f>WEEKNUM(Table1[[#This Row],[Date]],16)</f>
        <v>16</v>
      </c>
      <c r="D1569" s="3" t="str">
        <f>TEXT(Table1[[#This Row],[Date]],"mmmm")</f>
        <v>أبريل</v>
      </c>
      <c r="E1569" s="3" t="str">
        <f>TEXT(Table1[[#This Row],[Date]],"yyyy")</f>
        <v>2021</v>
      </c>
      <c r="F1569" s="3" t="s">
        <v>8</v>
      </c>
      <c r="G1569" s="3">
        <v>1614</v>
      </c>
      <c r="H1569" s="5" t="s">
        <v>332</v>
      </c>
      <c r="I1569" s="3" t="s">
        <v>92</v>
      </c>
      <c r="J1569" s="3">
        <f>IFERROR(VLOOKUP(Table1[[#This Row],[FoamType]],$CB$1:$CC$25,2,FALSE),0)</f>
        <v>0.6</v>
      </c>
      <c r="K1569" s="3">
        <v>60</v>
      </c>
      <c r="L1569" s="3">
        <v>7</v>
      </c>
      <c r="M1569" s="3">
        <v>7</v>
      </c>
      <c r="Q1569" s="3">
        <v>35</v>
      </c>
      <c r="R1569" s="3">
        <v>1176</v>
      </c>
      <c r="S1569" s="3">
        <v>7.1</v>
      </c>
      <c r="T1569" s="3">
        <f t="shared" si="214"/>
        <v>3.5068320000000002</v>
      </c>
      <c r="U1569" s="4">
        <f t="shared" si="215"/>
        <v>3.4574400000000001</v>
      </c>
      <c r="W1569" s="3"/>
      <c r="X1569" s="4">
        <f>IFERROR(   Table1[[#This Row],[البلوكات /م3]]+Table1[[#This Row],[البواقى
 المنصرفه
/م3]]-Table1[[#This Row],[البواقى
/م3]],0)</f>
        <v>7.65</v>
      </c>
      <c r="Y1569" s="21">
        <f t="shared" si="218"/>
        <v>0</v>
      </c>
      <c r="AA1569" s="12">
        <v>7.94</v>
      </c>
      <c r="AB1569" s="3">
        <v>30</v>
      </c>
      <c r="AC1569" s="20">
        <v>0.28999999999999998</v>
      </c>
      <c r="AD1569" s="20">
        <f t="shared" si="221"/>
        <v>4.1925600000000003</v>
      </c>
      <c r="AE1569" s="29">
        <f t="shared" si="222"/>
        <v>0.5280302267002519</v>
      </c>
      <c r="AG1569" s="5">
        <f>IFERROR((Table1[[#This Row],[عدد
البلوكات]]*0.12),"")</f>
        <v>0</v>
      </c>
      <c r="AH156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5.7624000000000004</v>
      </c>
      <c r="AJ1569" s="59">
        <f>IFERROR(Table1[[#This Row],[Plan Hour]]/Table1[[#This Row],[ساعات
العمل
الفعلية]],0)</f>
        <v>0</v>
      </c>
      <c r="AK1569" s="1">
        <f>IFERROR((Table1[[#This Row],[الكمية 
الفعلية
/م3]]-Table1[[#This Row],[الكمية 
المنتجة
/م3
 ]]),"")</f>
        <v>4.9392000000000102E-2</v>
      </c>
      <c r="AU1569" s="18"/>
      <c r="AV1569" s="18"/>
      <c r="AW1569" s="1"/>
      <c r="AX1569" s="1"/>
      <c r="AY1569" s="1"/>
      <c r="AZ1569" s="1"/>
      <c r="BA1569" s="1"/>
      <c r="BB1569" s="1" t="e">
        <f t="shared" si="219"/>
        <v>#DIV/0!</v>
      </c>
      <c r="BC1569" s="1"/>
      <c r="BD1569" s="1" t="e">
        <f t="shared" si="220"/>
        <v>#DIV/0!</v>
      </c>
      <c r="BE1569" s="1"/>
      <c r="BF1569" s="1"/>
      <c r="BG1569" s="11" t="e">
        <f t="shared" si="223"/>
        <v>#DIV/0!</v>
      </c>
      <c r="CB1569"/>
      <c r="CC1569"/>
      <c r="CD1569"/>
      <c r="CE1569" s="83"/>
      <c r="CF1569"/>
      <c r="CG1569"/>
      <c r="CH1569"/>
      <c r="CI1569"/>
      <c r="CJ1569"/>
      <c r="CK1569"/>
      <c r="CL1569"/>
      <c r="CM1569"/>
      <c r="CN1569"/>
      <c r="CO1569"/>
      <c r="CP1569"/>
    </row>
    <row r="1570" spans="1:94" ht="22.5" customHeight="1">
      <c r="A1570" s="22">
        <v>44297</v>
      </c>
      <c r="B1570" s="3" t="str">
        <f>TEXT(Table1[[#This Row],[Date]],"dddd")</f>
        <v>الأحد</v>
      </c>
      <c r="C1570" s="3">
        <f>WEEKNUM(Table1[[#This Row],[Date]],16)</f>
        <v>16</v>
      </c>
      <c r="D1570" s="3" t="str">
        <f>TEXT(Table1[[#This Row],[Date]],"mmmm")</f>
        <v>أبريل</v>
      </c>
      <c r="E1570" s="3" t="str">
        <f>TEXT(Table1[[#This Row],[Date]],"yyyy")</f>
        <v>2021</v>
      </c>
      <c r="F1570" s="3" t="s">
        <v>8</v>
      </c>
      <c r="G1570" s="3">
        <v>1614</v>
      </c>
      <c r="H1570" s="5" t="s">
        <v>47</v>
      </c>
      <c r="I1570" s="3" t="s">
        <v>92</v>
      </c>
      <c r="J1570" s="3">
        <f>IFERROR(VLOOKUP(Table1[[#This Row],[FoamType]],$CB$1:$CC$25,2,FALSE),0)</f>
        <v>0.6</v>
      </c>
      <c r="K1570" s="3">
        <v>30</v>
      </c>
      <c r="L1570" s="3">
        <v>7</v>
      </c>
      <c r="M1570" s="3">
        <v>7</v>
      </c>
      <c r="Q1570" s="3">
        <v>35</v>
      </c>
      <c r="R1570" s="3">
        <v>1960</v>
      </c>
      <c r="S1570" s="3">
        <v>7.1</v>
      </c>
      <c r="T1570" s="3">
        <f t="shared" si="214"/>
        <v>2.9223599999999998</v>
      </c>
      <c r="U1570" s="4">
        <f t="shared" si="215"/>
        <v>2.8812000000000002</v>
      </c>
      <c r="W1570" s="3"/>
      <c r="X1570" s="4">
        <f>IFERROR(   Table1[[#This Row],[البلوكات /م3]]+Table1[[#This Row],[البواقى
 المنصرفه
/م3]]-Table1[[#This Row],[البواقى
/م3]],0)</f>
        <v>0</v>
      </c>
      <c r="Y1570" s="21">
        <f t="shared" si="218"/>
        <v>0</v>
      </c>
      <c r="AD1570" s="20">
        <f t="shared" si="221"/>
        <v>-2.8812000000000002</v>
      </c>
      <c r="AE1570" s="29" t="e">
        <f t="shared" si="222"/>
        <v>#DIV/0!</v>
      </c>
      <c r="AG1570" s="5">
        <f>IFERROR((Table1[[#This Row],[عدد
البلوكات]]*0.12),"")</f>
        <v>0</v>
      </c>
      <c r="AH157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4.8020000000000005</v>
      </c>
      <c r="AJ1570" s="59">
        <f>IFERROR(Table1[[#This Row],[Plan Hour]]/Table1[[#This Row],[ساعات
العمل
الفعلية]],0)</f>
        <v>0</v>
      </c>
      <c r="AK1570" s="1">
        <f>IFERROR((Table1[[#This Row],[الكمية 
الفعلية
/م3]]-Table1[[#This Row],[الكمية 
المنتجة
/م3
 ]]),"")</f>
        <v>4.1159999999999641E-2</v>
      </c>
      <c r="AU1570" s="18"/>
      <c r="AV1570" s="18"/>
      <c r="AW1570" s="1"/>
      <c r="AX1570" s="1"/>
      <c r="AY1570" s="1"/>
      <c r="AZ1570" s="1"/>
      <c r="BA1570" s="1"/>
      <c r="BB1570" s="1" t="e">
        <f t="shared" si="219"/>
        <v>#DIV/0!</v>
      </c>
      <c r="BC1570" s="1"/>
      <c r="BD1570" s="1" t="e">
        <f t="shared" si="220"/>
        <v>#DIV/0!</v>
      </c>
      <c r="BE1570" s="1"/>
      <c r="BF1570" s="1"/>
      <c r="BG1570" s="11" t="e">
        <f t="shared" si="223"/>
        <v>#DIV/0!</v>
      </c>
      <c r="CB1570"/>
      <c r="CC1570"/>
      <c r="CD1570"/>
      <c r="CE1570" s="83"/>
      <c r="CF1570"/>
      <c r="CG1570"/>
      <c r="CH1570"/>
      <c r="CI1570"/>
      <c r="CJ1570"/>
      <c r="CK1570"/>
      <c r="CL1570"/>
      <c r="CM1570"/>
      <c r="CN1570"/>
      <c r="CO1570"/>
      <c r="CP1570"/>
    </row>
    <row r="1571" spans="1:94" ht="22.5" customHeight="1">
      <c r="A1571" s="22">
        <v>44297</v>
      </c>
      <c r="B1571" s="3" t="str">
        <f>TEXT(Table1[[#This Row],[Date]],"dddd")</f>
        <v>الأحد</v>
      </c>
      <c r="C1571" s="3">
        <f>WEEKNUM(Table1[[#This Row],[Date]],16)</f>
        <v>16</v>
      </c>
      <c r="D1571" s="3" t="str">
        <f>TEXT(Table1[[#This Row],[Date]],"mmmm")</f>
        <v>أبريل</v>
      </c>
      <c r="E1571" s="3" t="str">
        <f>TEXT(Table1[[#This Row],[Date]],"yyyy")</f>
        <v>2021</v>
      </c>
      <c r="F1571" s="3" t="s">
        <v>8</v>
      </c>
      <c r="G1571" s="3">
        <v>1662</v>
      </c>
      <c r="H1571" s="5" t="s">
        <v>331</v>
      </c>
      <c r="I1571" s="3" t="s">
        <v>92</v>
      </c>
      <c r="J1571" s="3">
        <f>IFERROR(VLOOKUP(Table1[[#This Row],[FoamType]],$CB$1:$CC$25,2,FALSE),0)</f>
        <v>0.6</v>
      </c>
      <c r="K1571" s="3">
        <v>61</v>
      </c>
      <c r="L1571" s="3">
        <v>44</v>
      </c>
      <c r="M1571" s="3">
        <v>3</v>
      </c>
      <c r="Q1571" s="3">
        <v>15</v>
      </c>
      <c r="R1571" s="3">
        <v>450</v>
      </c>
      <c r="S1571" s="3">
        <v>3.1</v>
      </c>
      <c r="T1571" s="3">
        <f t="shared" si="214"/>
        <v>3.7441800000000001</v>
      </c>
      <c r="U1571" s="4">
        <f t="shared" si="215"/>
        <v>3.6234000000000002</v>
      </c>
      <c r="W1571" s="3">
        <v>15</v>
      </c>
      <c r="X1571" s="4">
        <f>IFERROR(   Table1[[#This Row],[البلوكات /م3]]+Table1[[#This Row],[البواقى
 المنصرفه
/م3]]-Table1[[#This Row],[البواقى
/م3]],0)</f>
        <v>12.14</v>
      </c>
      <c r="Y1571" s="21">
        <f t="shared" si="218"/>
        <v>14.64</v>
      </c>
      <c r="Z1571" s="3">
        <v>2</v>
      </c>
      <c r="AA1571" s="12">
        <v>4.53</v>
      </c>
      <c r="AB1571" s="3">
        <v>15</v>
      </c>
      <c r="AC1571" s="20">
        <v>7.03</v>
      </c>
      <c r="AD1571" s="20">
        <f t="shared" si="221"/>
        <v>8.5166000000000004</v>
      </c>
      <c r="AE1571" s="29">
        <f t="shared" si="222"/>
        <v>0.44426708398539383</v>
      </c>
      <c r="AG1571" s="5">
        <f>IFERROR((Table1[[#This Row],[عدد
البلوكات]]*0.12),"")</f>
        <v>0.24</v>
      </c>
      <c r="AH157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6.0390000000000006</v>
      </c>
      <c r="AJ1571" s="59">
        <f>IFERROR(Table1[[#This Row],[Plan Hour]]/Table1[[#This Row],[ساعات
العمل
الفعلية]],0)</f>
        <v>0</v>
      </c>
      <c r="AK1571" s="1">
        <f>IFERROR((Table1[[#This Row],[الكمية 
الفعلية
/م3]]-Table1[[#This Row],[الكمية 
المنتجة
/م3
 ]]),"")</f>
        <v>0.12077999999999989</v>
      </c>
      <c r="AU1571" s="18"/>
      <c r="AV1571" s="18"/>
      <c r="AW1571" s="1"/>
      <c r="AX1571" s="1"/>
      <c r="AY1571" s="1"/>
      <c r="AZ1571" s="1"/>
      <c r="BA1571" s="1"/>
      <c r="BB1571" s="1" t="e">
        <f t="shared" si="219"/>
        <v>#DIV/0!</v>
      </c>
      <c r="BC1571" s="1"/>
      <c r="BD1571" s="1" t="e">
        <f t="shared" si="220"/>
        <v>#DIV/0!</v>
      </c>
      <c r="BE1571" s="1"/>
      <c r="BF1571" s="1"/>
      <c r="BG1571" s="11" t="e">
        <f t="shared" si="223"/>
        <v>#DIV/0!</v>
      </c>
      <c r="CB1571"/>
      <c r="CC1571"/>
      <c r="CD1571"/>
      <c r="CE1571" s="83"/>
      <c r="CF1571"/>
      <c r="CG1571"/>
      <c r="CH1571"/>
      <c r="CI1571"/>
      <c r="CJ1571"/>
      <c r="CK1571"/>
      <c r="CL1571"/>
      <c r="CM1571"/>
      <c r="CN1571"/>
      <c r="CO1571"/>
      <c r="CP1571"/>
    </row>
    <row r="1572" spans="1:94" ht="22.5" customHeight="1">
      <c r="A1572" s="22">
        <v>44297</v>
      </c>
      <c r="B1572" s="3" t="str">
        <f>TEXT(Table1[[#This Row],[Date]],"dddd")</f>
        <v>الأحد</v>
      </c>
      <c r="C1572" s="3">
        <f>WEEKNUM(Table1[[#This Row],[Date]],16)</f>
        <v>16</v>
      </c>
      <c r="D1572" s="3" t="str">
        <f>TEXT(Table1[[#This Row],[Date]],"mmmm")</f>
        <v>أبريل</v>
      </c>
      <c r="E1572" s="3" t="str">
        <f>TEXT(Table1[[#This Row],[Date]],"yyyy")</f>
        <v>2021</v>
      </c>
      <c r="F1572" s="3" t="s">
        <v>8</v>
      </c>
      <c r="G1572" s="3">
        <v>1662</v>
      </c>
      <c r="H1572" s="5" t="s">
        <v>331</v>
      </c>
      <c r="I1572" s="3" t="s">
        <v>92</v>
      </c>
      <c r="J1572" s="3">
        <f>IFERROR(VLOOKUP(Table1[[#This Row],[FoamType]],$CB$1:$CC$25,2,FALSE),0)</f>
        <v>0.6</v>
      </c>
      <c r="K1572" s="3">
        <v>61</v>
      </c>
      <c r="L1572" s="3">
        <v>44</v>
      </c>
      <c r="M1572" s="3">
        <v>4</v>
      </c>
      <c r="Q1572" s="3">
        <v>15</v>
      </c>
      <c r="R1572" s="3">
        <v>500</v>
      </c>
      <c r="S1572" s="3">
        <v>4.0999999999999996</v>
      </c>
      <c r="T1572" s="3">
        <f t="shared" si="214"/>
        <v>5.5021999999999993</v>
      </c>
      <c r="U1572" s="4">
        <f t="shared" si="215"/>
        <v>5.3680000000000003</v>
      </c>
      <c r="W1572" s="3"/>
      <c r="X1572" s="4">
        <f>IFERROR(   Table1[[#This Row],[البلوكات /م3]]+Table1[[#This Row],[البواقى
 المنصرفه
/م3]]-Table1[[#This Row],[البواقى
/م3]],0)</f>
        <v>0</v>
      </c>
      <c r="Y1572" s="21">
        <f t="shared" si="218"/>
        <v>0</v>
      </c>
      <c r="AD1572" s="20">
        <f t="shared" si="221"/>
        <v>-5.3680000000000003</v>
      </c>
      <c r="AE1572" s="29" t="e">
        <f t="shared" si="222"/>
        <v>#DIV/0!</v>
      </c>
      <c r="AG1572" s="5">
        <f>IFERROR((Table1[[#This Row],[عدد
البلوكات]]*0.12),"")</f>
        <v>0</v>
      </c>
      <c r="AH157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8.9466666666666672</v>
      </c>
      <c r="AJ1572" s="59">
        <f>IFERROR(Table1[[#This Row],[Plan Hour]]/Table1[[#This Row],[ساعات
العمل
الفعلية]],0)</f>
        <v>0</v>
      </c>
      <c r="AK1572" s="1">
        <f>IFERROR((Table1[[#This Row],[الكمية 
الفعلية
/م3]]-Table1[[#This Row],[الكمية 
المنتجة
/م3
 ]]),"")</f>
        <v>0.13419999999999899</v>
      </c>
      <c r="AU1572" s="18"/>
      <c r="AV1572" s="18"/>
      <c r="AW1572" s="1"/>
      <c r="AX1572" s="1"/>
      <c r="AY1572" s="1"/>
      <c r="AZ1572" s="1"/>
      <c r="BA1572" s="1"/>
      <c r="BB1572" s="1" t="e">
        <f t="shared" si="219"/>
        <v>#DIV/0!</v>
      </c>
      <c r="BC1572" s="1"/>
      <c r="BD1572" s="1" t="e">
        <f t="shared" si="220"/>
        <v>#DIV/0!</v>
      </c>
      <c r="BE1572" s="1"/>
      <c r="BF1572" s="1"/>
      <c r="BG1572" s="11" t="e">
        <f t="shared" si="223"/>
        <v>#DIV/0!</v>
      </c>
      <c r="CB1572"/>
      <c r="CC1572"/>
      <c r="CD1572"/>
      <c r="CE1572" s="83"/>
      <c r="CF1572"/>
      <c r="CG1572"/>
      <c r="CH1572"/>
      <c r="CI1572"/>
      <c r="CJ1572"/>
      <c r="CK1572"/>
      <c r="CL1572"/>
      <c r="CM1572"/>
      <c r="CN1572"/>
      <c r="CO1572"/>
      <c r="CP1572"/>
    </row>
    <row r="1573" spans="1:94" ht="22.5" customHeight="1">
      <c r="A1573" s="22">
        <v>44297</v>
      </c>
      <c r="B1573" s="3" t="str">
        <f>TEXT(Table1[[#This Row],[Date]],"dddd")</f>
        <v>الأحد</v>
      </c>
      <c r="C1573" s="3">
        <f>WEEKNUM(Table1[[#This Row],[Date]],16)</f>
        <v>16</v>
      </c>
      <c r="D1573" s="3" t="str">
        <f>TEXT(Table1[[#This Row],[Date]],"mmmm")</f>
        <v>أبريل</v>
      </c>
      <c r="E1573" s="3" t="str">
        <f>TEXT(Table1[[#This Row],[Date]],"yyyy")</f>
        <v>2021</v>
      </c>
      <c r="F1573" s="3" t="s">
        <v>8</v>
      </c>
      <c r="G1573" s="3">
        <v>1662</v>
      </c>
      <c r="H1573" s="5" t="s">
        <v>331</v>
      </c>
      <c r="I1573" s="3" t="s">
        <v>92</v>
      </c>
      <c r="J1573" s="3">
        <f>IFERROR(VLOOKUP(Table1[[#This Row],[FoamType]],$CB$1:$CC$25,2,FALSE),0)</f>
        <v>0.6</v>
      </c>
      <c r="K1573" s="3">
        <v>50</v>
      </c>
      <c r="L1573" s="3">
        <v>5</v>
      </c>
      <c r="M1573" s="3">
        <v>2</v>
      </c>
      <c r="Q1573" s="3">
        <v>15</v>
      </c>
      <c r="R1573" s="3">
        <v>500</v>
      </c>
      <c r="S1573" s="3">
        <v>2.1</v>
      </c>
      <c r="T1573" s="3">
        <f t="shared" ref="T1573:T1600" si="224">K1573*L1573*R1573*S1573/1000000</f>
        <v>0.26250000000000001</v>
      </c>
      <c r="U1573" s="4">
        <f t="shared" ref="U1573:U1600" si="225">K1573*L1573*M1573*R1573/1000000</f>
        <v>0.25</v>
      </c>
      <c r="W1573" s="3"/>
      <c r="X1573" s="4">
        <f>IFERROR(   Table1[[#This Row],[البلوكات /م3]]+Table1[[#This Row],[البواقى
 المنصرفه
/م3]]-Table1[[#This Row],[البواقى
/م3]],0)</f>
        <v>0</v>
      </c>
      <c r="Y1573" s="21">
        <f t="shared" si="218"/>
        <v>0</v>
      </c>
      <c r="AD1573" s="20">
        <f t="shared" si="221"/>
        <v>-0.25</v>
      </c>
      <c r="AE1573" s="29" t="e">
        <f t="shared" si="222"/>
        <v>#DIV/0!</v>
      </c>
      <c r="AG1573" s="5">
        <f>IFERROR((Table1[[#This Row],[عدد
البلوكات]]*0.12),"")</f>
        <v>0</v>
      </c>
      <c r="AH157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0.41666666666666669</v>
      </c>
      <c r="AJ1573" s="59">
        <f>IFERROR(Table1[[#This Row],[Plan Hour]]/Table1[[#This Row],[ساعات
العمل
الفعلية]],0)</f>
        <v>0</v>
      </c>
      <c r="AK1573" s="1">
        <f>IFERROR((Table1[[#This Row],[الكمية 
الفعلية
/م3]]-Table1[[#This Row],[الكمية 
المنتجة
/م3
 ]]),"")</f>
        <v>1.2500000000000011E-2</v>
      </c>
      <c r="AU1573" s="18"/>
      <c r="AV1573" s="18"/>
      <c r="AW1573" s="1"/>
      <c r="AX1573" s="1"/>
      <c r="AY1573" s="1"/>
      <c r="AZ1573" s="1"/>
      <c r="BA1573" s="1"/>
      <c r="BB1573" s="1" t="e">
        <f t="shared" si="219"/>
        <v>#DIV/0!</v>
      </c>
      <c r="BC1573" s="1"/>
      <c r="BD1573" s="1" t="e">
        <f t="shared" si="220"/>
        <v>#DIV/0!</v>
      </c>
      <c r="BE1573" s="1"/>
      <c r="BF1573" s="1"/>
      <c r="BG1573" s="11" t="e">
        <f t="shared" si="223"/>
        <v>#DIV/0!</v>
      </c>
      <c r="CB1573"/>
      <c r="CC1573"/>
      <c r="CD1573"/>
      <c r="CE1573" s="83"/>
      <c r="CF1573"/>
      <c r="CG1573"/>
      <c r="CH1573"/>
      <c r="CI1573"/>
      <c r="CJ1573"/>
      <c r="CK1573"/>
      <c r="CL1573"/>
      <c r="CM1573"/>
      <c r="CN1573"/>
      <c r="CO1573"/>
      <c r="CP1573"/>
    </row>
    <row r="1574" spans="1:94" ht="22.5" customHeight="1">
      <c r="A1574" s="22">
        <v>44297</v>
      </c>
      <c r="B1574" s="9" t="str">
        <f>TEXT(Table1[[#This Row],[Date]],"dddd")</f>
        <v>الأحد</v>
      </c>
      <c r="C1574" s="9">
        <f>WEEKNUM(Table1[[#This Row],[Date]],16)</f>
        <v>16</v>
      </c>
      <c r="D1574" s="9" t="str">
        <f>TEXT(Table1[[#This Row],[Date]],"mmmm")</f>
        <v>أبريل</v>
      </c>
      <c r="E1574" s="9" t="str">
        <f>TEXT(Table1[[#This Row],[Date]],"yyyy")</f>
        <v>2021</v>
      </c>
      <c r="F1574" s="9" t="s">
        <v>9</v>
      </c>
      <c r="G1574" s="9">
        <v>1679</v>
      </c>
      <c r="H1574" s="9" t="s">
        <v>330</v>
      </c>
      <c r="I1574" s="9" t="s">
        <v>255</v>
      </c>
      <c r="J1574" s="9">
        <f>IFERROR(VLOOKUP(Table1[[#This Row],[FoamType]],$CB$1:$CC$25,2,FALSE),0)</f>
        <v>3.6</v>
      </c>
      <c r="K1574" s="9">
        <v>200</v>
      </c>
      <c r="L1574" s="9">
        <v>100</v>
      </c>
      <c r="M1574" s="9">
        <v>2</v>
      </c>
      <c r="N1574" s="9"/>
      <c r="O1574" s="9"/>
      <c r="P1574" s="9"/>
      <c r="Q1574" s="9">
        <v>17</v>
      </c>
      <c r="R1574" s="9"/>
      <c r="S1574" s="9">
        <v>2.1</v>
      </c>
      <c r="T1574" s="9">
        <v>6</v>
      </c>
      <c r="U1574" s="9">
        <v>4</v>
      </c>
      <c r="V1574" s="9"/>
      <c r="W1574" s="9">
        <v>17</v>
      </c>
      <c r="X1574" s="9">
        <f>IFERROR(   Table1[[#This Row],[البلوكات /م3]]+Table1[[#This Row],[البواقى
 المنصرفه
/م3]]-Table1[[#This Row],[البواقى
/م3]],0)</f>
        <v>4.5200000000000005</v>
      </c>
      <c r="Y1574" s="9">
        <f t="shared" si="218"/>
        <v>7.32</v>
      </c>
      <c r="Z1574" s="9">
        <v>1</v>
      </c>
      <c r="AA1574" s="9">
        <v>0</v>
      </c>
      <c r="AB1574" s="9">
        <v>17</v>
      </c>
      <c r="AC1574" s="9">
        <v>2.8</v>
      </c>
      <c r="AD1574" s="9">
        <f t="shared" si="221"/>
        <v>0.52000000000000046</v>
      </c>
      <c r="AE1574" s="9">
        <f t="shared" si="222"/>
        <v>7.1038251366120284E-2</v>
      </c>
      <c r="AF1574" s="9"/>
      <c r="AG1574" s="9">
        <f>IFERROR((Table1[[#This Row],[عدد
البلوكات]]*0.12),"")</f>
        <v>0.12</v>
      </c>
      <c r="AH1574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1.1111111111111112</v>
      </c>
      <c r="AI1574" s="9">
        <v>96</v>
      </c>
      <c r="AJ1574" s="9">
        <f>IFERROR(Table1[[#This Row],[Plan Hour]]/Table1[[#This Row],[ساعات
العمل
الفعلية]],0)</f>
        <v>1.1574074074074075E-2</v>
      </c>
      <c r="AK1574" s="9">
        <f>IFERROR((Table1[[#This Row],[الكمية 
الفعلية
/م3]]-Table1[[#This Row],[الكمية 
المنتجة
/م3
 ]]),"")</f>
        <v>2</v>
      </c>
      <c r="AL1574" s="9"/>
      <c r="AM1574" s="9"/>
      <c r="AN1574" s="9"/>
      <c r="AO1574" s="9"/>
      <c r="AP1574" s="9">
        <v>0</v>
      </c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 t="e">
        <f t="shared" si="219"/>
        <v>#DIV/0!</v>
      </c>
      <c r="BC1574" s="9"/>
      <c r="BD1574" s="9" t="e">
        <f t="shared" si="220"/>
        <v>#DIV/0!</v>
      </c>
      <c r="BE1574" s="9"/>
      <c r="BF1574" s="9"/>
      <c r="BG1574" s="9" t="e">
        <f t="shared" si="223"/>
        <v>#DIV/0!</v>
      </c>
      <c r="CB1574"/>
      <c r="CC1574"/>
      <c r="CD1574"/>
      <c r="CE1574" s="83"/>
      <c r="CF1574"/>
      <c r="CG1574"/>
      <c r="CH1574"/>
      <c r="CI1574"/>
      <c r="CJ1574"/>
      <c r="CK1574"/>
      <c r="CL1574"/>
      <c r="CM1574"/>
      <c r="CN1574"/>
      <c r="CO1574"/>
      <c r="CP1574"/>
    </row>
    <row r="1575" spans="1:94" ht="22.5" customHeight="1">
      <c r="A1575" s="22">
        <v>44297</v>
      </c>
      <c r="B1575" s="3" t="str">
        <f>TEXT(Table1[[#This Row],[Date]],"dddd")</f>
        <v>الأحد</v>
      </c>
      <c r="C1575" s="3">
        <f>WEEKNUM(Table1[[#This Row],[Date]],16)</f>
        <v>16</v>
      </c>
      <c r="D1575" s="3" t="str">
        <f>TEXT(Table1[[#This Row],[Date]],"mmmm")</f>
        <v>أبريل</v>
      </c>
      <c r="E1575" s="3" t="str">
        <f>TEXT(Table1[[#This Row],[Date]],"yyyy")</f>
        <v>2021</v>
      </c>
      <c r="F1575" s="3" t="s">
        <v>9</v>
      </c>
      <c r="G1575" s="3">
        <v>1672</v>
      </c>
      <c r="H1575" s="5" t="s">
        <v>151</v>
      </c>
      <c r="I1575" s="3" t="s">
        <v>255</v>
      </c>
      <c r="J1575" s="3">
        <f>IFERROR(VLOOKUP(Table1[[#This Row],[FoamType]],$CB$1:$CC$25,2,FALSE),0)</f>
        <v>3.6</v>
      </c>
      <c r="K1575" s="3">
        <v>200</v>
      </c>
      <c r="L1575" s="3">
        <v>80</v>
      </c>
      <c r="M1575" s="3">
        <v>2.5</v>
      </c>
      <c r="Q1575" s="3" t="s">
        <v>40</v>
      </c>
      <c r="S1575" s="3">
        <v>2.7</v>
      </c>
      <c r="T1575" s="3">
        <v>3.2</v>
      </c>
      <c r="U1575" s="4">
        <v>3</v>
      </c>
      <c r="W1575" s="3" t="s">
        <v>40</v>
      </c>
      <c r="X1575" s="4">
        <f>IFERROR(   Table1[[#This Row],[البلوكات /م3]]+Table1[[#This Row],[البواقى
 المنصرفه
/م3]]-Table1[[#This Row],[البواقى
/م3]],0)</f>
        <v>3.8000000000000003</v>
      </c>
      <c r="Y1575" s="21">
        <f t="shared" si="218"/>
        <v>7.32</v>
      </c>
      <c r="Z1575" s="3">
        <v>1</v>
      </c>
      <c r="AA1575" s="12">
        <v>0</v>
      </c>
      <c r="AB1575" s="3" t="s">
        <v>40</v>
      </c>
      <c r="AC1575" s="20">
        <v>3.52</v>
      </c>
      <c r="AD1575" s="20">
        <f t="shared" si="221"/>
        <v>0.80000000000000071</v>
      </c>
      <c r="AE1575" s="29">
        <f t="shared" si="222"/>
        <v>0.10928961748633889</v>
      </c>
      <c r="AG1575" s="5">
        <f>IFERROR((Table1[[#This Row],[عدد
البلوكات]]*0.12),"")</f>
        <v>0.12</v>
      </c>
      <c r="AH157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0.83333333333333326</v>
      </c>
      <c r="AJ1575" s="59">
        <f>IFERROR(Table1[[#This Row],[Plan Hour]]/Table1[[#This Row],[ساعات
العمل
الفعلية]],0)</f>
        <v>0</v>
      </c>
      <c r="AK1575" s="1">
        <f>IFERROR((Table1[[#This Row],[الكمية 
الفعلية
/م3]]-Table1[[#This Row],[الكمية 
المنتجة
/م3
 ]]),"")</f>
        <v>0.20000000000000018</v>
      </c>
      <c r="AU1575" s="18"/>
      <c r="AV1575" s="18"/>
      <c r="AW1575" s="1"/>
      <c r="AX1575" s="1"/>
      <c r="AY1575" s="1"/>
      <c r="AZ1575" s="1"/>
      <c r="BA1575" s="1"/>
      <c r="BB1575" s="1" t="e">
        <f t="shared" si="219"/>
        <v>#DIV/0!</v>
      </c>
      <c r="BC1575" s="1"/>
      <c r="BD1575" s="1" t="e">
        <f t="shared" si="220"/>
        <v>#DIV/0!</v>
      </c>
      <c r="BE1575" s="1"/>
      <c r="BF1575" s="1"/>
      <c r="BG1575" s="11" t="e">
        <f t="shared" si="223"/>
        <v>#DIV/0!</v>
      </c>
      <c r="CB1575"/>
      <c r="CC1575"/>
      <c r="CD1575"/>
      <c r="CE1575" s="83"/>
      <c r="CF1575"/>
      <c r="CG1575"/>
      <c r="CH1575"/>
      <c r="CI1575"/>
      <c r="CJ1575"/>
      <c r="CK1575"/>
      <c r="CL1575"/>
      <c r="CM1575"/>
      <c r="CN1575"/>
      <c r="CO1575"/>
      <c r="CP1575"/>
    </row>
    <row r="1576" spans="1:94" ht="22.5" customHeight="1">
      <c r="A1576" s="22">
        <v>44297</v>
      </c>
      <c r="B1576" s="3" t="str">
        <f>TEXT(Table1[[#This Row],[Date]],"dddd")</f>
        <v>الأحد</v>
      </c>
      <c r="C1576" s="3">
        <f>WEEKNUM(Table1[[#This Row],[Date]],16)</f>
        <v>16</v>
      </c>
      <c r="D1576" s="3" t="str">
        <f>TEXT(Table1[[#This Row],[Date]],"mmmm")</f>
        <v>أبريل</v>
      </c>
      <c r="E1576" s="3" t="str">
        <f>TEXT(Table1[[#This Row],[Date]],"yyyy")</f>
        <v>2021</v>
      </c>
      <c r="F1576" s="3" t="s">
        <v>9</v>
      </c>
      <c r="G1576" s="3">
        <v>1668</v>
      </c>
      <c r="H1576" s="5" t="s">
        <v>329</v>
      </c>
      <c r="I1576" s="3" t="s">
        <v>91</v>
      </c>
      <c r="J1576" s="3">
        <f>IFERROR(VLOOKUP(Table1[[#This Row],[FoamType]],$CB$1:$CC$25,2,FALSE),0)</f>
        <v>1</v>
      </c>
      <c r="K1576" s="3">
        <v>150</v>
      </c>
      <c r="L1576" s="3">
        <v>30</v>
      </c>
      <c r="M1576" s="3">
        <v>2</v>
      </c>
      <c r="Q1576" s="3">
        <v>20</v>
      </c>
      <c r="S1576" s="3">
        <v>2.1</v>
      </c>
      <c r="T1576" s="3">
        <v>1.6</v>
      </c>
      <c r="U1576" s="4">
        <v>1.5</v>
      </c>
      <c r="W1576" s="3"/>
      <c r="X1576" s="4">
        <f>IFERROR(   Table1[[#This Row],[البلوكات /م3]]+Table1[[#This Row],[البواقى
 المنصرفه
/م3]]-Table1[[#This Row],[البواقى
/م3]],0)</f>
        <v>4.03</v>
      </c>
      <c r="Y1576" s="21">
        <f t="shared" si="218"/>
        <v>0</v>
      </c>
      <c r="AA1576" s="12">
        <v>4.8600000000000003</v>
      </c>
      <c r="AB1576" s="3">
        <v>20</v>
      </c>
      <c r="AC1576" s="20">
        <v>0.83</v>
      </c>
      <c r="AD1576" s="20">
        <f t="shared" si="221"/>
        <v>2.5300000000000002</v>
      </c>
      <c r="AE1576" s="29">
        <f t="shared" si="222"/>
        <v>0.52057613168724282</v>
      </c>
      <c r="AG1576" s="5">
        <f>IFERROR((Table1[[#This Row],[عدد
البلوكات]]*0.12),"")</f>
        <v>0</v>
      </c>
      <c r="AH157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</v>
      </c>
      <c r="AJ1576" s="59">
        <f>IFERROR(Table1[[#This Row],[Plan Hour]]/Table1[[#This Row],[ساعات
العمل
الفعلية]],0)</f>
        <v>0</v>
      </c>
      <c r="AK1576" s="1">
        <f>IFERROR((Table1[[#This Row],[الكمية 
الفعلية
/م3]]-Table1[[#This Row],[الكمية 
المنتجة
/م3
 ]]),"")</f>
        <v>0.10000000000000009</v>
      </c>
      <c r="AU1576" s="18"/>
      <c r="AV1576" s="18"/>
      <c r="AW1576" s="1"/>
      <c r="AX1576" s="1"/>
      <c r="AY1576" s="1"/>
      <c r="AZ1576" s="1"/>
      <c r="BA1576" s="1"/>
      <c r="BB1576" s="1" t="e">
        <f t="shared" si="219"/>
        <v>#DIV/0!</v>
      </c>
      <c r="BC1576" s="1"/>
      <c r="BD1576" s="1" t="e">
        <f t="shared" si="220"/>
        <v>#DIV/0!</v>
      </c>
      <c r="BE1576" s="1"/>
      <c r="BF1576" s="1"/>
      <c r="BG1576" s="11" t="e">
        <f t="shared" si="223"/>
        <v>#DIV/0!</v>
      </c>
      <c r="CB1576"/>
      <c r="CC1576"/>
      <c r="CD1576"/>
      <c r="CE1576" s="83"/>
      <c r="CF1576"/>
      <c r="CG1576"/>
      <c r="CH1576"/>
      <c r="CI1576"/>
      <c r="CJ1576"/>
      <c r="CK1576"/>
      <c r="CL1576"/>
      <c r="CM1576"/>
      <c r="CN1576"/>
      <c r="CO1576"/>
      <c r="CP1576"/>
    </row>
    <row r="1577" spans="1:94" ht="22.5" customHeight="1">
      <c r="A1577" s="22">
        <v>44297</v>
      </c>
      <c r="B1577" s="3" t="str">
        <f>TEXT(Table1[[#This Row],[Date]],"dddd")</f>
        <v>الأحد</v>
      </c>
      <c r="C1577" s="3">
        <f>WEEKNUM(Table1[[#This Row],[Date]],16)</f>
        <v>16</v>
      </c>
      <c r="D1577" s="3" t="str">
        <f>TEXT(Table1[[#This Row],[Date]],"mmmm")</f>
        <v>أبريل</v>
      </c>
      <c r="E1577" s="3" t="str">
        <f>TEXT(Table1[[#This Row],[Date]],"yyyy")</f>
        <v>2021</v>
      </c>
      <c r="F1577" s="3" t="s">
        <v>9</v>
      </c>
      <c r="G1577" s="3">
        <v>1668</v>
      </c>
      <c r="H1577" s="5" t="s">
        <v>329</v>
      </c>
      <c r="I1577" s="3" t="s">
        <v>91</v>
      </c>
      <c r="J1577" s="3">
        <f>IFERROR(VLOOKUP(Table1[[#This Row],[FoamType]],$CB$1:$CC$25,2,FALSE),0)</f>
        <v>1</v>
      </c>
      <c r="K1577" s="3">
        <v>200</v>
      </c>
      <c r="L1577" s="3">
        <v>25</v>
      </c>
      <c r="M1577" s="3">
        <v>2</v>
      </c>
      <c r="Q1577" s="3">
        <v>20</v>
      </c>
      <c r="S1577" s="3">
        <v>2.1</v>
      </c>
      <c r="T1577" s="3">
        <v>1.6</v>
      </c>
      <c r="U1577" s="4">
        <v>1.5</v>
      </c>
      <c r="W1577" s="3"/>
      <c r="X1577" s="4">
        <f>IFERROR(   Table1[[#This Row],[البلوكات /م3]]+Table1[[#This Row],[البواقى
 المنصرفه
/م3]]-Table1[[#This Row],[البواقى
/م3]],0)</f>
        <v>0</v>
      </c>
      <c r="Y1577" s="21">
        <f t="shared" si="218"/>
        <v>0</v>
      </c>
      <c r="AD1577" s="20">
        <f t="shared" si="221"/>
        <v>-1.5</v>
      </c>
      <c r="AE1577" s="29" t="e">
        <f t="shared" si="222"/>
        <v>#DIV/0!</v>
      </c>
      <c r="AG1577" s="5">
        <f>IFERROR((Table1[[#This Row],[عدد
البلوكات]]*0.12),"")</f>
        <v>0</v>
      </c>
      <c r="AH157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</v>
      </c>
      <c r="AJ1577" s="59">
        <f>IFERROR(Table1[[#This Row],[Plan Hour]]/Table1[[#This Row],[ساعات
العمل
الفعلية]],0)</f>
        <v>0</v>
      </c>
      <c r="AK1577" s="1">
        <f>IFERROR((Table1[[#This Row],[الكمية 
الفعلية
/م3]]-Table1[[#This Row],[الكمية 
المنتجة
/م3
 ]]),"")</f>
        <v>0.10000000000000009</v>
      </c>
      <c r="AU1577" s="18"/>
      <c r="AV1577" s="18"/>
      <c r="AW1577" s="1"/>
      <c r="AX1577" s="1"/>
      <c r="AY1577" s="1"/>
      <c r="AZ1577" s="1"/>
      <c r="BA1577" s="1"/>
      <c r="BB1577" s="1" t="e">
        <f t="shared" si="219"/>
        <v>#DIV/0!</v>
      </c>
      <c r="BC1577" s="1"/>
      <c r="BD1577" s="1" t="e">
        <f t="shared" si="220"/>
        <v>#DIV/0!</v>
      </c>
      <c r="BE1577" s="1"/>
      <c r="BF1577" s="1"/>
      <c r="BG1577" s="11" t="e">
        <f t="shared" si="223"/>
        <v>#DIV/0!</v>
      </c>
      <c r="CB1577"/>
      <c r="CC1577"/>
      <c r="CD1577"/>
      <c r="CE1577" s="83"/>
      <c r="CF1577"/>
      <c r="CG1577"/>
      <c r="CH1577"/>
      <c r="CI1577"/>
      <c r="CJ1577"/>
      <c r="CK1577"/>
      <c r="CL1577"/>
      <c r="CM1577"/>
      <c r="CN1577"/>
      <c r="CO1577"/>
      <c r="CP1577"/>
    </row>
    <row r="1578" spans="1:94" ht="22.5" customHeight="1">
      <c r="A1578" s="22">
        <v>44297</v>
      </c>
      <c r="B1578" s="3" t="str">
        <f>TEXT(Table1[[#This Row],[Date]],"dddd")</f>
        <v>الأحد</v>
      </c>
      <c r="C1578" s="3">
        <f>WEEKNUM(Table1[[#This Row],[Date]],16)</f>
        <v>16</v>
      </c>
      <c r="D1578" s="3" t="str">
        <f>TEXT(Table1[[#This Row],[Date]],"mmmm")</f>
        <v>أبريل</v>
      </c>
      <c r="E1578" s="3" t="str">
        <f>TEXT(Table1[[#This Row],[Date]],"yyyy")</f>
        <v>2021</v>
      </c>
      <c r="F1578" s="3" t="s">
        <v>9</v>
      </c>
      <c r="G1578" s="3">
        <v>1673</v>
      </c>
      <c r="H1578" s="5" t="s">
        <v>328</v>
      </c>
      <c r="I1578" s="3" t="s">
        <v>96</v>
      </c>
      <c r="J1578" s="3">
        <f>IFERROR(VLOOKUP(Table1[[#This Row],[FoamType]],$CB$1:$CC$25,2,FALSE),0)</f>
        <v>200</v>
      </c>
      <c r="K1578" s="3">
        <v>40</v>
      </c>
      <c r="L1578" s="3">
        <v>34</v>
      </c>
      <c r="M1578" s="3">
        <v>1</v>
      </c>
      <c r="Q1578" s="3">
        <v>15</v>
      </c>
      <c r="R1578" s="3">
        <v>2000</v>
      </c>
      <c r="S1578" s="3">
        <v>1.1000000000000001</v>
      </c>
      <c r="T1578" s="3">
        <f t="shared" si="224"/>
        <v>2.9920000000000004</v>
      </c>
      <c r="U1578" s="4">
        <f t="shared" si="225"/>
        <v>2.72</v>
      </c>
      <c r="W1578" s="3"/>
      <c r="X1578" s="4">
        <f>IFERROR(   Table1[[#This Row],[البلوكات /م3]]+Table1[[#This Row],[البواقى
 المنصرفه
/م3]]-Table1[[#This Row],[البواقى
/م3]],0)</f>
        <v>2.9900000000000011</v>
      </c>
      <c r="Y1578" s="21">
        <f t="shared" si="218"/>
        <v>0</v>
      </c>
      <c r="AA1578" s="12">
        <v>8.8800000000000008</v>
      </c>
      <c r="AB1578" s="3">
        <v>15</v>
      </c>
      <c r="AC1578" s="20">
        <v>5.89</v>
      </c>
      <c r="AD1578" s="20">
        <f t="shared" si="221"/>
        <v>0.27000000000000135</v>
      </c>
      <c r="AE1578" s="29">
        <f t="shared" si="222"/>
        <v>3.0405405405405556E-2</v>
      </c>
      <c r="AG1578" s="5">
        <f>IFERROR((Table1[[#This Row],[عدد
البلوكات]]*0.12),"")</f>
        <v>0</v>
      </c>
      <c r="AH157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</v>
      </c>
      <c r="AJ1578" s="59">
        <f>IFERROR(Table1[[#This Row],[Plan Hour]]/Table1[[#This Row],[ساعات
العمل
الفعلية]],0)</f>
        <v>0</v>
      </c>
      <c r="AK1578" s="1">
        <f>IFERROR((Table1[[#This Row],[الكمية 
الفعلية
/م3]]-Table1[[#This Row],[الكمية 
المنتجة
/م3
 ]]),"")</f>
        <v>0.27200000000000024</v>
      </c>
      <c r="AU1578" s="18"/>
      <c r="AV1578" s="18"/>
      <c r="AW1578" s="1"/>
      <c r="AX1578" s="1"/>
      <c r="AY1578" s="1"/>
      <c r="AZ1578" s="1"/>
      <c r="BA1578" s="1"/>
      <c r="BB1578" s="1" t="e">
        <f t="shared" si="219"/>
        <v>#DIV/0!</v>
      </c>
      <c r="BC1578" s="1"/>
      <c r="BD1578" s="1" t="e">
        <f t="shared" si="220"/>
        <v>#DIV/0!</v>
      </c>
      <c r="BE1578" s="1"/>
      <c r="BF1578" s="1"/>
      <c r="BG1578" s="11" t="e">
        <f t="shared" si="223"/>
        <v>#DIV/0!</v>
      </c>
      <c r="CB1578"/>
      <c r="CC1578"/>
      <c r="CD1578"/>
      <c r="CE1578" s="83"/>
      <c r="CF1578"/>
      <c r="CG1578"/>
      <c r="CH1578"/>
      <c r="CI1578"/>
      <c r="CJ1578"/>
      <c r="CK1578"/>
      <c r="CL1578"/>
      <c r="CM1578"/>
      <c r="CN1578"/>
      <c r="CO1578"/>
      <c r="CP1578"/>
    </row>
    <row r="1579" spans="1:94" ht="22.5" customHeight="1">
      <c r="A1579" s="22">
        <v>44297</v>
      </c>
      <c r="B1579" s="3" t="str">
        <f>TEXT(Table1[[#This Row],[Date]],"dddd")</f>
        <v>الأحد</v>
      </c>
      <c r="C1579" s="3">
        <f>WEEKNUM(Table1[[#This Row],[Date]],16)</f>
        <v>16</v>
      </c>
      <c r="D1579" s="3" t="str">
        <f>TEXT(Table1[[#This Row],[Date]],"mmmm")</f>
        <v>أبريل</v>
      </c>
      <c r="E1579" s="3" t="str">
        <f>TEXT(Table1[[#This Row],[Date]],"yyyy")</f>
        <v>2021</v>
      </c>
      <c r="F1579" s="3" t="s">
        <v>9</v>
      </c>
      <c r="G1579" s="3">
        <v>1675</v>
      </c>
      <c r="H1579" s="5" t="s">
        <v>228</v>
      </c>
      <c r="I1579" s="3" t="s">
        <v>96</v>
      </c>
      <c r="J1579" s="3">
        <f>IFERROR(VLOOKUP(Table1[[#This Row],[FoamType]],$CB$1:$CC$25,2,FALSE),0)</f>
        <v>200</v>
      </c>
      <c r="K1579" s="3">
        <v>20</v>
      </c>
      <c r="L1579" s="3">
        <v>9</v>
      </c>
      <c r="M1579" s="3">
        <v>9</v>
      </c>
      <c r="Q1579" s="3">
        <v>17</v>
      </c>
      <c r="R1579" s="3">
        <v>1300</v>
      </c>
      <c r="S1579" s="3">
        <v>9.3000000000000007</v>
      </c>
      <c r="T1579" s="3">
        <f t="shared" si="224"/>
        <v>2.1762000000000001</v>
      </c>
      <c r="U1579" s="4">
        <f t="shared" si="225"/>
        <v>2.1059999999999999</v>
      </c>
      <c r="W1579" s="3"/>
      <c r="X1579" s="4">
        <f>IFERROR(   Table1[[#This Row],[البلوكات /م3]]+Table1[[#This Row],[البواقى
 المنصرفه
/م3]]-Table1[[#This Row],[البواقى
/م3]],0)</f>
        <v>2.8</v>
      </c>
      <c r="Y1579" s="21">
        <f t="shared" si="218"/>
        <v>0</v>
      </c>
      <c r="AA1579" s="12">
        <v>2.8</v>
      </c>
      <c r="AB1579" s="3">
        <v>17</v>
      </c>
      <c r="AC1579" s="20">
        <v>0</v>
      </c>
      <c r="AD1579" s="20">
        <f t="shared" si="221"/>
        <v>0.69399999999999995</v>
      </c>
      <c r="AE1579" s="29">
        <f t="shared" si="222"/>
        <v>0.24785714285714286</v>
      </c>
      <c r="AG1579" s="5">
        <f>IFERROR((Table1[[#This Row],[عدد
البلوكات]]*0.12),"")</f>
        <v>0</v>
      </c>
      <c r="AH157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6.5</v>
      </c>
      <c r="AJ1579" s="59">
        <f>IFERROR(Table1[[#This Row],[Plan Hour]]/Table1[[#This Row],[ساعات
العمل
الفعلية]],0)</f>
        <v>0</v>
      </c>
      <c r="AK1579" s="1">
        <f>IFERROR((Table1[[#This Row],[الكمية 
الفعلية
/م3]]-Table1[[#This Row],[الكمية 
المنتجة
/م3
 ]]),"")</f>
        <v>7.0200000000000262E-2</v>
      </c>
      <c r="AU1579" s="18"/>
      <c r="AV1579" s="18"/>
      <c r="AW1579" s="1"/>
      <c r="AX1579" s="1"/>
      <c r="AY1579" s="1"/>
      <c r="AZ1579" s="1"/>
      <c r="BA1579" s="1"/>
      <c r="BB1579" s="1" t="e">
        <f t="shared" si="219"/>
        <v>#DIV/0!</v>
      </c>
      <c r="BC1579" s="1"/>
      <c r="BD1579" s="1" t="e">
        <f t="shared" si="220"/>
        <v>#DIV/0!</v>
      </c>
      <c r="BE1579" s="1"/>
      <c r="BF1579" s="1"/>
      <c r="BG1579" s="11" t="e">
        <f t="shared" si="223"/>
        <v>#DIV/0!</v>
      </c>
      <c r="CB1579"/>
      <c r="CC1579"/>
      <c r="CD1579"/>
      <c r="CE1579" s="83"/>
      <c r="CF1579"/>
      <c r="CG1579"/>
      <c r="CH1579"/>
      <c r="CI1579"/>
      <c r="CJ1579"/>
      <c r="CK1579"/>
      <c r="CL1579"/>
      <c r="CM1579"/>
      <c r="CN1579"/>
      <c r="CO1579"/>
      <c r="CP1579"/>
    </row>
    <row r="1580" spans="1:94" ht="22.5" customHeight="1">
      <c r="A1580" s="22">
        <v>44297</v>
      </c>
      <c r="B1580" s="3" t="str">
        <f>TEXT(Table1[[#This Row],[Date]],"dddd")</f>
        <v>الأحد</v>
      </c>
      <c r="C1580" s="3">
        <f>WEEKNUM(Table1[[#This Row],[Date]],16)</f>
        <v>16</v>
      </c>
      <c r="D1580" s="3" t="str">
        <f>TEXT(Table1[[#This Row],[Date]],"mmmm")</f>
        <v>أبريل</v>
      </c>
      <c r="E1580" s="3" t="str">
        <f>TEXT(Table1[[#This Row],[Date]],"yyyy")</f>
        <v>2021</v>
      </c>
      <c r="F1580" s="3" t="s">
        <v>9</v>
      </c>
      <c r="G1580" s="3">
        <v>1432</v>
      </c>
      <c r="H1580" s="5" t="s">
        <v>61</v>
      </c>
      <c r="I1580" s="3" t="s">
        <v>201</v>
      </c>
      <c r="J1580" s="3">
        <f>IFERROR(VLOOKUP(Table1[[#This Row],[FoamType]],$CB$1:$CC$25,2,FALSE),0)</f>
        <v>1.25</v>
      </c>
      <c r="K1580" s="3">
        <v>41.5</v>
      </c>
      <c r="L1580" s="3">
        <v>110</v>
      </c>
      <c r="M1580" s="3">
        <v>29</v>
      </c>
      <c r="Q1580" s="3">
        <v>30</v>
      </c>
      <c r="R1580" s="3">
        <v>5</v>
      </c>
      <c r="S1580" s="3">
        <v>29</v>
      </c>
      <c r="T1580" s="3">
        <f t="shared" si="224"/>
        <v>0.66192499999999999</v>
      </c>
      <c r="U1580" s="4">
        <f t="shared" si="225"/>
        <v>0.66192499999999999</v>
      </c>
      <c r="W1580" s="3"/>
      <c r="X1580" s="4">
        <f>IFERROR(   Table1[[#This Row],[البلوكات /م3]]+Table1[[#This Row],[البواقى
 المنصرفه
/م3]]-Table1[[#This Row],[البواقى
/م3]],0)</f>
        <v>0</v>
      </c>
      <c r="Y1580" s="21">
        <f t="shared" si="218"/>
        <v>0</v>
      </c>
      <c r="AD1580" s="20">
        <f t="shared" si="221"/>
        <v>-0.66192499999999999</v>
      </c>
      <c r="AE1580" s="29" t="e">
        <f t="shared" si="222"/>
        <v>#DIV/0!</v>
      </c>
      <c r="AG1580" s="5">
        <f>IFERROR((Table1[[#This Row],[عدد
البلوكات]]*0.12),"")</f>
        <v>0</v>
      </c>
      <c r="AH158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580" s="59">
        <f>IFERROR(Table1[[#This Row],[Plan Hour]]/Table1[[#This Row],[ساعات
العمل
الفعلية]],0)</f>
        <v>0</v>
      </c>
      <c r="AK1580" s="1">
        <f>IFERROR((Table1[[#This Row],[الكمية 
الفعلية
/م3]]-Table1[[#This Row],[الكمية 
المنتجة
/م3
 ]]),"")</f>
        <v>0</v>
      </c>
      <c r="AU1580" s="18"/>
      <c r="AV1580" s="18"/>
      <c r="AW1580" s="1"/>
      <c r="AX1580" s="1"/>
      <c r="AY1580" s="1"/>
      <c r="AZ1580" s="1"/>
      <c r="BA1580" s="1"/>
      <c r="BB1580" s="1" t="e">
        <f t="shared" si="219"/>
        <v>#DIV/0!</v>
      </c>
      <c r="BC1580" s="1"/>
      <c r="BD1580" s="1" t="e">
        <f t="shared" si="220"/>
        <v>#DIV/0!</v>
      </c>
      <c r="BE1580" s="1"/>
      <c r="BF1580" s="1"/>
      <c r="BG1580" s="11" t="e">
        <f t="shared" si="223"/>
        <v>#DIV/0!</v>
      </c>
      <c r="CB1580"/>
      <c r="CC1580"/>
      <c r="CD1580"/>
      <c r="CE1580" s="83"/>
      <c r="CF1580"/>
      <c r="CG1580"/>
      <c r="CH1580"/>
      <c r="CI1580"/>
      <c r="CJ1580"/>
      <c r="CK1580"/>
      <c r="CL1580"/>
      <c r="CM1580"/>
      <c r="CN1580"/>
      <c r="CO1580"/>
      <c r="CP1580"/>
    </row>
    <row r="1581" spans="1:94" ht="22.5" customHeight="1">
      <c r="A1581" s="22">
        <v>44297</v>
      </c>
      <c r="B1581" s="3" t="str">
        <f>TEXT(Table1[[#This Row],[Date]],"dddd")</f>
        <v>الأحد</v>
      </c>
      <c r="C1581" s="3">
        <f>WEEKNUM(Table1[[#This Row],[Date]],16)</f>
        <v>16</v>
      </c>
      <c r="D1581" s="3" t="str">
        <f>TEXT(Table1[[#This Row],[Date]],"mmmm")</f>
        <v>أبريل</v>
      </c>
      <c r="E1581" s="3" t="str">
        <f>TEXT(Table1[[#This Row],[Date]],"yyyy")</f>
        <v>2021</v>
      </c>
      <c r="F1581" s="3" t="s">
        <v>9</v>
      </c>
      <c r="G1581" s="3">
        <v>1685</v>
      </c>
      <c r="H1581" s="5" t="s">
        <v>61</v>
      </c>
      <c r="I1581" s="3" t="s">
        <v>255</v>
      </c>
      <c r="J1581" s="3">
        <f>IFERROR(VLOOKUP(Table1[[#This Row],[FoamType]],$CB$1:$CC$25,2,FALSE),0)</f>
        <v>3.6</v>
      </c>
      <c r="K1581" s="3">
        <v>100</v>
      </c>
      <c r="L1581" s="3">
        <v>75</v>
      </c>
      <c r="M1581" s="3">
        <v>24</v>
      </c>
      <c r="Q1581" s="3">
        <v>35</v>
      </c>
      <c r="R1581" s="3">
        <v>167</v>
      </c>
      <c r="S1581" s="3">
        <v>24</v>
      </c>
      <c r="T1581" s="3">
        <f t="shared" si="224"/>
        <v>30.06</v>
      </c>
      <c r="U1581" s="4">
        <f t="shared" si="225"/>
        <v>30.06</v>
      </c>
      <c r="W1581" s="3">
        <v>35</v>
      </c>
      <c r="X1581" s="4">
        <f>IFERROR(   Table1[[#This Row],[البلوكات /م3]]+Table1[[#This Row],[البواقى
 المنصرفه
/م3]]-Table1[[#This Row],[البواقى
/م3]],0)</f>
        <v>33.6</v>
      </c>
      <c r="Y1581" s="21">
        <f t="shared" si="218"/>
        <v>14.64</v>
      </c>
      <c r="Z1581" s="3">
        <v>2</v>
      </c>
      <c r="AA1581" s="12">
        <v>26.84</v>
      </c>
      <c r="AB1581" s="3">
        <v>35</v>
      </c>
      <c r="AC1581" s="20">
        <v>7.88</v>
      </c>
      <c r="AD1581" s="20">
        <f t="shared" si="221"/>
        <v>3.5400000000000063</v>
      </c>
      <c r="AE1581" s="29">
        <f t="shared" si="222"/>
        <v>8.5342333654773533E-2</v>
      </c>
      <c r="AG1581" s="5">
        <f>IFERROR((Table1[[#This Row],[عدد
البلوكات]]*0.12),"")</f>
        <v>0.24</v>
      </c>
      <c r="AH158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8.35</v>
      </c>
      <c r="AJ1581" s="59">
        <f>IFERROR(Table1[[#This Row],[Plan Hour]]/Table1[[#This Row],[ساعات
العمل
الفعلية]],0)</f>
        <v>0</v>
      </c>
      <c r="AK1581" s="1">
        <f>IFERROR((Table1[[#This Row],[الكمية 
الفعلية
/م3]]-Table1[[#This Row],[الكمية 
المنتجة
/م3
 ]]),"")</f>
        <v>0</v>
      </c>
      <c r="AU1581" s="18"/>
      <c r="AV1581" s="18"/>
      <c r="AW1581" s="1"/>
      <c r="AX1581" s="1"/>
      <c r="AY1581" s="1"/>
      <c r="AZ1581" s="1"/>
      <c r="BA1581" s="1"/>
      <c r="BB1581" s="1" t="e">
        <f t="shared" si="219"/>
        <v>#DIV/0!</v>
      </c>
      <c r="BC1581" s="1"/>
      <c r="BD1581" s="1" t="e">
        <f t="shared" si="220"/>
        <v>#DIV/0!</v>
      </c>
      <c r="BE1581" s="1"/>
      <c r="BF1581" s="1"/>
      <c r="BG1581" s="11" t="e">
        <f t="shared" si="223"/>
        <v>#DIV/0!</v>
      </c>
      <c r="CB1581"/>
      <c r="CC1581"/>
      <c r="CD1581"/>
      <c r="CE1581" s="83"/>
      <c r="CF1581"/>
      <c r="CG1581"/>
      <c r="CH1581"/>
      <c r="CI1581"/>
      <c r="CJ1581"/>
      <c r="CK1581"/>
      <c r="CL1581"/>
      <c r="CM1581"/>
      <c r="CN1581"/>
      <c r="CO1581"/>
      <c r="CP1581"/>
    </row>
    <row r="1582" spans="1:94" ht="22.5" customHeight="1">
      <c r="A1582" s="22">
        <v>44297</v>
      </c>
      <c r="B1582" s="3" t="str">
        <f>TEXT(Table1[[#This Row],[Date]],"dddd")</f>
        <v>الأحد</v>
      </c>
      <c r="C1582" s="3">
        <f>WEEKNUM(Table1[[#This Row],[Date]],16)</f>
        <v>16</v>
      </c>
      <c r="D1582" s="3" t="str">
        <f>TEXT(Table1[[#This Row],[Date]],"mmmm")</f>
        <v>أبريل</v>
      </c>
      <c r="E1582" s="3" t="str">
        <f>TEXT(Table1[[#This Row],[Date]],"yyyy")</f>
        <v>2021</v>
      </c>
      <c r="F1582" s="3" t="s">
        <v>9</v>
      </c>
      <c r="G1582" s="3">
        <v>1432</v>
      </c>
      <c r="H1582" s="5" t="s">
        <v>61</v>
      </c>
      <c r="I1582" s="3" t="s">
        <v>201</v>
      </c>
      <c r="J1582" s="3">
        <f>IFERROR(VLOOKUP(Table1[[#This Row],[FoamType]],$CB$1:$CC$25,2,FALSE),0)</f>
        <v>1.25</v>
      </c>
      <c r="K1582" s="3">
        <v>240</v>
      </c>
      <c r="L1582" s="3">
        <v>110</v>
      </c>
      <c r="M1582" s="3">
        <v>29</v>
      </c>
      <c r="Q1582" s="3">
        <v>30</v>
      </c>
      <c r="R1582" s="3">
        <v>33</v>
      </c>
      <c r="S1582" s="3">
        <v>29</v>
      </c>
      <c r="T1582" s="3">
        <f t="shared" si="224"/>
        <v>25.264800000000001</v>
      </c>
      <c r="U1582" s="4">
        <f t="shared" si="225"/>
        <v>25.264800000000001</v>
      </c>
      <c r="W1582" s="3">
        <v>30</v>
      </c>
      <c r="X1582" s="4">
        <f>IFERROR(   Table1[[#This Row],[البلوكات /م3]]+Table1[[#This Row],[البواقى
 المنصرفه
/م3]]-Table1[[#This Row],[البواقى
/م3]],0)</f>
        <v>32.840000000000003</v>
      </c>
      <c r="Y1582" s="21">
        <v>46.2</v>
      </c>
      <c r="Z1582" s="3">
        <v>7</v>
      </c>
      <c r="AA1582" s="12">
        <v>1.92</v>
      </c>
      <c r="AB1582" s="3">
        <v>30</v>
      </c>
      <c r="AC1582" s="20">
        <v>15.28</v>
      </c>
      <c r="AD1582" s="20">
        <f t="shared" si="221"/>
        <v>7.5752000000000024</v>
      </c>
      <c r="AE1582" s="29">
        <f t="shared" si="222"/>
        <v>0.15742310889443062</v>
      </c>
      <c r="AG1582" s="5">
        <f>IFERROR((Table1[[#This Row],[عدد
البلوكات]]*0.12),"")</f>
        <v>0.84</v>
      </c>
      <c r="AH158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26.4</v>
      </c>
      <c r="AJ1582" s="59">
        <f>IFERROR(Table1[[#This Row],[Plan Hour]]/Table1[[#This Row],[ساعات
العمل
الفعلية]],0)</f>
        <v>0</v>
      </c>
      <c r="AK1582" s="1">
        <f>IFERROR((Table1[[#This Row],[الكمية 
الفعلية
/م3]]-Table1[[#This Row],[الكمية 
المنتجة
/م3
 ]]),"")</f>
        <v>0</v>
      </c>
      <c r="AU1582" s="18"/>
      <c r="AV1582" s="18"/>
      <c r="AW1582" s="1"/>
      <c r="AX1582" s="1"/>
      <c r="AY1582" s="1"/>
      <c r="AZ1582" s="1"/>
      <c r="BA1582" s="1"/>
      <c r="BB1582" s="1" t="e">
        <f t="shared" si="219"/>
        <v>#DIV/0!</v>
      </c>
      <c r="BC1582" s="1"/>
      <c r="BD1582" s="1" t="e">
        <f t="shared" si="220"/>
        <v>#DIV/0!</v>
      </c>
      <c r="BE1582" s="1"/>
      <c r="BF1582" s="1"/>
      <c r="BG1582" s="11" t="e">
        <f t="shared" si="223"/>
        <v>#DIV/0!</v>
      </c>
      <c r="CB1582"/>
      <c r="CC1582"/>
      <c r="CD1582"/>
      <c r="CE1582" s="83"/>
      <c r="CF1582"/>
      <c r="CG1582"/>
      <c r="CH1582"/>
      <c r="CI1582"/>
      <c r="CJ1582"/>
      <c r="CK1582"/>
      <c r="CL1582"/>
      <c r="CM1582"/>
      <c r="CN1582"/>
      <c r="CO1582"/>
      <c r="CP1582"/>
    </row>
    <row r="1583" spans="1:94" ht="22.5" customHeight="1">
      <c r="A1583" s="22">
        <v>44297</v>
      </c>
      <c r="B1583" s="3" t="str">
        <f>TEXT(Table1[[#This Row],[Date]],"dddd")</f>
        <v>الأحد</v>
      </c>
      <c r="C1583" s="3">
        <f>WEEKNUM(Table1[[#This Row],[Date]],16)</f>
        <v>16</v>
      </c>
      <c r="D1583" s="3" t="str">
        <f>TEXT(Table1[[#This Row],[Date]],"mmmm")</f>
        <v>أبريل</v>
      </c>
      <c r="E1583" s="3" t="str">
        <f>TEXT(Table1[[#This Row],[Date]],"yyyy")</f>
        <v>2021</v>
      </c>
      <c r="F1583" s="3" t="s">
        <v>9</v>
      </c>
      <c r="G1583" s="3">
        <v>1432</v>
      </c>
      <c r="H1583" s="5" t="s">
        <v>61</v>
      </c>
      <c r="I1583" s="3" t="s">
        <v>201</v>
      </c>
      <c r="J1583" s="3">
        <f>IFERROR(VLOOKUP(Table1[[#This Row],[FoamType]],$CB$1:$CC$25,2,FALSE),0)</f>
        <v>1.25</v>
      </c>
      <c r="K1583" s="3">
        <v>169.5</v>
      </c>
      <c r="L1583" s="3">
        <v>110</v>
      </c>
      <c r="M1583" s="3">
        <v>29</v>
      </c>
      <c r="Q1583" s="3">
        <v>30</v>
      </c>
      <c r="R1583" s="3">
        <v>5</v>
      </c>
      <c r="S1583" s="3">
        <v>29</v>
      </c>
      <c r="T1583" s="3">
        <f t="shared" si="224"/>
        <v>2.703525</v>
      </c>
      <c r="U1583" s="4">
        <f t="shared" si="225"/>
        <v>2.703525</v>
      </c>
      <c r="W1583" s="3"/>
      <c r="X1583" s="4">
        <f>IFERROR(   Table1[[#This Row],[البلوكات /م3]]+Table1[[#This Row],[البواقى
 المنصرفه
/م3]]-Table1[[#This Row],[البواقى
/م3]],0)</f>
        <v>0</v>
      </c>
      <c r="Y1583" s="21">
        <f t="shared" si="218"/>
        <v>0</v>
      </c>
      <c r="AD1583" s="20">
        <f t="shared" si="221"/>
        <v>-2.703525</v>
      </c>
      <c r="AE1583" s="29" t="e">
        <f t="shared" si="222"/>
        <v>#DIV/0!</v>
      </c>
      <c r="AG1583" s="5">
        <f>IFERROR((Table1[[#This Row],[عدد
البلوكات]]*0.12),"")</f>
        <v>0</v>
      </c>
      <c r="AH158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583" s="59">
        <f>IFERROR(Table1[[#This Row],[Plan Hour]]/Table1[[#This Row],[ساعات
العمل
الفعلية]],0)</f>
        <v>0</v>
      </c>
      <c r="AK1583" s="1">
        <f>IFERROR((Table1[[#This Row],[الكمية 
الفعلية
/م3]]-Table1[[#This Row],[الكمية 
المنتجة
/م3
 ]]),"")</f>
        <v>0</v>
      </c>
      <c r="AU1583" s="18"/>
      <c r="AV1583" s="18"/>
      <c r="AW1583" s="1"/>
      <c r="AX1583" s="1"/>
      <c r="AY1583" s="1"/>
      <c r="AZ1583" s="1"/>
      <c r="BA1583" s="1"/>
      <c r="BB1583" s="1" t="e">
        <f t="shared" si="219"/>
        <v>#DIV/0!</v>
      </c>
      <c r="BC1583" s="1"/>
      <c r="BD1583" s="1" t="e">
        <f t="shared" si="220"/>
        <v>#DIV/0!</v>
      </c>
      <c r="BE1583" s="1"/>
      <c r="BF1583" s="1"/>
      <c r="BG1583" s="11" t="e">
        <f t="shared" si="223"/>
        <v>#DIV/0!</v>
      </c>
      <c r="CB1583"/>
      <c r="CC1583"/>
      <c r="CD1583"/>
      <c r="CE1583" s="83"/>
      <c r="CF1583"/>
      <c r="CG1583"/>
      <c r="CH1583"/>
      <c r="CI1583"/>
      <c r="CJ1583"/>
      <c r="CK1583"/>
      <c r="CL1583"/>
      <c r="CM1583"/>
      <c r="CN1583"/>
      <c r="CO1583"/>
      <c r="CP1583"/>
    </row>
    <row r="1584" spans="1:94" ht="22.5" customHeight="1">
      <c r="A1584" s="22">
        <v>44297</v>
      </c>
      <c r="B1584" s="3" t="str">
        <f>TEXT(Table1[[#This Row],[Date]],"dddd")</f>
        <v>الأحد</v>
      </c>
      <c r="C1584" s="3">
        <f>WEEKNUM(Table1[[#This Row],[Date]],16)</f>
        <v>16</v>
      </c>
      <c r="D1584" s="3" t="str">
        <f>TEXT(Table1[[#This Row],[Date]],"mmmm")</f>
        <v>أبريل</v>
      </c>
      <c r="E1584" s="3" t="str">
        <f>TEXT(Table1[[#This Row],[Date]],"yyyy")</f>
        <v>2021</v>
      </c>
      <c r="F1584" s="3" t="s">
        <v>9</v>
      </c>
      <c r="G1584" s="3">
        <v>1432</v>
      </c>
      <c r="H1584" s="5" t="s">
        <v>61</v>
      </c>
      <c r="I1584" s="3" t="s">
        <v>201</v>
      </c>
      <c r="J1584" s="3">
        <f>IFERROR(VLOOKUP(Table1[[#This Row],[FoamType]],$CB$1:$CC$25,2,FALSE),0)</f>
        <v>1.25</v>
      </c>
      <c r="K1584" s="3">
        <v>74</v>
      </c>
      <c r="L1584" s="3">
        <v>110</v>
      </c>
      <c r="M1584" s="3">
        <v>29</v>
      </c>
      <c r="Q1584" s="3">
        <v>30</v>
      </c>
      <c r="R1584" s="3">
        <v>5</v>
      </c>
      <c r="S1584" s="3">
        <v>29</v>
      </c>
      <c r="T1584" s="3">
        <f t="shared" si="224"/>
        <v>1.1802999999999999</v>
      </c>
      <c r="U1584" s="4">
        <f t="shared" si="225"/>
        <v>1.1802999999999999</v>
      </c>
      <c r="W1584" s="3"/>
      <c r="X1584" s="4">
        <f>IFERROR(   Table1[[#This Row],[البلوكات /م3]]+Table1[[#This Row],[البواقى
 المنصرفه
/م3]]-Table1[[#This Row],[البواقى
/م3]],0)</f>
        <v>0</v>
      </c>
      <c r="Y1584" s="21">
        <f t="shared" si="218"/>
        <v>0</v>
      </c>
      <c r="AD1584" s="20">
        <f t="shared" si="221"/>
        <v>-1.1802999999999999</v>
      </c>
      <c r="AE1584" s="29" t="e">
        <f t="shared" si="222"/>
        <v>#DIV/0!</v>
      </c>
      <c r="AG1584" s="5">
        <f>IFERROR((Table1[[#This Row],[عدد
البلوكات]]*0.12),"")</f>
        <v>0</v>
      </c>
      <c r="AH158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584" s="59">
        <f>IFERROR(Table1[[#This Row],[Plan Hour]]/Table1[[#This Row],[ساعات
العمل
الفعلية]],0)</f>
        <v>0</v>
      </c>
      <c r="AK1584" s="1">
        <f>IFERROR((Table1[[#This Row],[الكمية 
الفعلية
/م3]]-Table1[[#This Row],[الكمية 
المنتجة
/م3
 ]]),"")</f>
        <v>0</v>
      </c>
      <c r="AU1584" s="18"/>
      <c r="AV1584" s="18"/>
      <c r="AW1584" s="1"/>
      <c r="AX1584" s="1"/>
      <c r="AY1584" s="1"/>
      <c r="AZ1584" s="1"/>
      <c r="BA1584" s="1"/>
      <c r="BB1584" s="1" t="e">
        <f t="shared" si="219"/>
        <v>#DIV/0!</v>
      </c>
      <c r="BC1584" s="1"/>
      <c r="BD1584" s="1" t="e">
        <f t="shared" si="220"/>
        <v>#DIV/0!</v>
      </c>
      <c r="BE1584" s="1"/>
      <c r="BF1584" s="1"/>
      <c r="BG1584" s="11" t="e">
        <f t="shared" si="223"/>
        <v>#DIV/0!</v>
      </c>
      <c r="CB1584"/>
      <c r="CC1584"/>
      <c r="CD1584"/>
      <c r="CE1584" s="83"/>
      <c r="CF1584"/>
      <c r="CG1584"/>
      <c r="CH1584"/>
      <c r="CI1584"/>
      <c r="CJ1584"/>
      <c r="CK1584"/>
      <c r="CL1584"/>
      <c r="CM1584"/>
      <c r="CN1584"/>
      <c r="CO1584"/>
      <c r="CP1584"/>
    </row>
    <row r="1585" spans="1:94" ht="22.5" customHeight="1">
      <c r="A1585" s="22">
        <v>44298</v>
      </c>
      <c r="B1585" s="9" t="str">
        <f>TEXT(Table1[[#This Row],[Date]],"dddd")</f>
        <v>الإثنين</v>
      </c>
      <c r="C1585" s="9">
        <f>WEEKNUM(Table1[[#This Row],[Date]],16)</f>
        <v>16</v>
      </c>
      <c r="D1585" s="9" t="str">
        <f>TEXT(Table1[[#This Row],[Date]],"mmmm")</f>
        <v>أبريل</v>
      </c>
      <c r="E1585" s="9" t="str">
        <f>TEXT(Table1[[#This Row],[Date]],"yyyy")</f>
        <v>2021</v>
      </c>
      <c r="F1585" s="9" t="s">
        <v>8</v>
      </c>
      <c r="G1585" s="9">
        <v>1679</v>
      </c>
      <c r="H1585" s="9" t="s">
        <v>338</v>
      </c>
      <c r="I1585" s="9" t="s">
        <v>255</v>
      </c>
      <c r="J1585" s="9">
        <f>IFERROR(VLOOKUP(Table1[[#This Row],[FoamType]],$CB$1:$CC$25,2,FALSE),0)</f>
        <v>3.6</v>
      </c>
      <c r="K1585" s="9">
        <v>200</v>
      </c>
      <c r="L1585" s="9">
        <v>100</v>
      </c>
      <c r="M1585" s="9">
        <v>2</v>
      </c>
      <c r="N1585" s="9"/>
      <c r="O1585" s="9"/>
      <c r="P1585" s="9"/>
      <c r="Q1585" s="9">
        <v>17</v>
      </c>
      <c r="R1585" s="9"/>
      <c r="S1585" s="9">
        <v>2.1</v>
      </c>
      <c r="T1585" s="9">
        <v>1.1000000000000001</v>
      </c>
      <c r="U1585" s="9">
        <v>1</v>
      </c>
      <c r="V1585" s="9"/>
      <c r="W1585" s="9"/>
      <c r="X1585" s="9">
        <f>IFERROR(   Table1[[#This Row],[البلوكات /م3]]+Table1[[#This Row],[البواقى
 المنصرفه
/م3]]-Table1[[#This Row],[البواقى
/م3]],0)</f>
        <v>0</v>
      </c>
      <c r="Y1585" s="9">
        <f t="shared" si="218"/>
        <v>0</v>
      </c>
      <c r="Z1585" s="9"/>
      <c r="AA1585" s="9"/>
      <c r="AB1585" s="9"/>
      <c r="AC1585" s="9"/>
      <c r="AD1585" s="9">
        <f t="shared" si="221"/>
        <v>-1</v>
      </c>
      <c r="AE1585" s="9" t="e">
        <f t="shared" si="222"/>
        <v>#DIV/0!</v>
      </c>
      <c r="AF1585" s="9"/>
      <c r="AG1585" s="9">
        <f>IFERROR((Table1[[#This Row],[عدد
البلوكات]]*0.12),"")</f>
        <v>0</v>
      </c>
      <c r="AH1585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0.27777777777777779</v>
      </c>
      <c r="AI1585" s="9">
        <v>71</v>
      </c>
      <c r="AJ1585" s="9">
        <f>IFERROR(Table1[[#This Row],[Plan Hour]]/Table1[[#This Row],[ساعات
العمل
الفعلية]],0)</f>
        <v>3.9123630672926448E-3</v>
      </c>
      <c r="AK1585" s="9">
        <f>IFERROR((Table1[[#This Row],[الكمية 
الفعلية
/م3]]-Table1[[#This Row],[الكمية 
المنتجة
/م3
 ]]),"")</f>
        <v>0.10000000000000009</v>
      </c>
      <c r="AL1585" s="9"/>
      <c r="AM1585" s="9">
        <v>5.5</v>
      </c>
      <c r="AN1585" s="9">
        <v>1.78</v>
      </c>
      <c r="AO1585" s="9">
        <v>1.5</v>
      </c>
      <c r="AP1585" s="9">
        <v>8.75</v>
      </c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 t="e">
        <f t="shared" si="219"/>
        <v>#DIV/0!</v>
      </c>
      <c r="BC1585" s="9"/>
      <c r="BD1585" s="9" t="e">
        <f t="shared" si="220"/>
        <v>#DIV/0!</v>
      </c>
      <c r="BE1585" s="9"/>
      <c r="BF1585" s="9"/>
      <c r="BG1585" s="9" t="e">
        <f t="shared" si="223"/>
        <v>#DIV/0!</v>
      </c>
      <c r="CB1585"/>
      <c r="CC1585"/>
      <c r="CD1585"/>
      <c r="CE1585" s="83"/>
      <c r="CF1585"/>
      <c r="CG1585"/>
      <c r="CH1585"/>
      <c r="CI1585"/>
      <c r="CJ1585"/>
      <c r="CK1585"/>
      <c r="CL1585"/>
      <c r="CM1585"/>
      <c r="CN1585"/>
      <c r="CO1585"/>
      <c r="CP1585"/>
    </row>
    <row r="1586" spans="1:94" ht="22.5" customHeight="1">
      <c r="A1586" s="22">
        <v>44298</v>
      </c>
      <c r="B1586" s="3" t="str">
        <f>TEXT(Table1[[#This Row],[Date]],"dddd")</f>
        <v>الإثنين</v>
      </c>
      <c r="C1586" s="3">
        <f>WEEKNUM(Table1[[#This Row],[Date]],16)</f>
        <v>16</v>
      </c>
      <c r="D1586" s="3" t="str">
        <f>TEXT(Table1[[#This Row],[Date]],"mmmm")</f>
        <v>أبريل</v>
      </c>
      <c r="E1586" s="3" t="str">
        <f>TEXT(Table1[[#This Row],[Date]],"yyyy")</f>
        <v>2021</v>
      </c>
      <c r="F1586" s="3" t="s">
        <v>8</v>
      </c>
      <c r="G1586" s="3">
        <v>1697</v>
      </c>
      <c r="H1586" s="5" t="s">
        <v>242</v>
      </c>
      <c r="I1586" s="3" t="s">
        <v>255</v>
      </c>
      <c r="J1586" s="3">
        <f>IFERROR(VLOOKUP(Table1[[#This Row],[FoamType]],$CB$1:$CC$25,2,FALSE),0)</f>
        <v>3.6</v>
      </c>
      <c r="K1586" s="3">
        <v>75</v>
      </c>
      <c r="L1586" s="3">
        <v>75</v>
      </c>
      <c r="M1586" s="3">
        <v>50</v>
      </c>
      <c r="Q1586" s="3">
        <v>15</v>
      </c>
      <c r="R1586" s="3">
        <v>8</v>
      </c>
      <c r="S1586" s="3">
        <v>50.1</v>
      </c>
      <c r="T1586" s="3">
        <f t="shared" si="224"/>
        <v>2.2545000000000002</v>
      </c>
      <c r="U1586" s="4">
        <f t="shared" si="225"/>
        <v>2.25</v>
      </c>
      <c r="W1586" s="3"/>
      <c r="X1586" s="4">
        <f>IFERROR(   Table1[[#This Row],[البلوكات /م3]]+Table1[[#This Row],[البواقى
 المنصرفه
/م3]]-Table1[[#This Row],[البواقى
/م3]],0)</f>
        <v>2.3200000000000003</v>
      </c>
      <c r="Y1586" s="21">
        <f t="shared" si="218"/>
        <v>0</v>
      </c>
      <c r="AA1586" s="12">
        <v>4.9400000000000004</v>
      </c>
      <c r="AB1586" s="3">
        <v>15</v>
      </c>
      <c r="AC1586" s="20">
        <v>2.62</v>
      </c>
      <c r="AD1586" s="20">
        <f t="shared" si="221"/>
        <v>7.0000000000000284E-2</v>
      </c>
      <c r="AE1586" s="29">
        <f t="shared" si="222"/>
        <v>1.4170040485830015E-2</v>
      </c>
      <c r="AG1586" s="5">
        <f>IFERROR((Table1[[#This Row],[عدد
البلوكات]]*0.12),"")</f>
        <v>0</v>
      </c>
      <c r="AH158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0.625</v>
      </c>
      <c r="AJ1586" s="59">
        <f>IFERROR(Table1[[#This Row],[Plan Hour]]/Table1[[#This Row],[ساعات
العمل
الفعلية]],0)</f>
        <v>0</v>
      </c>
      <c r="AK1586" s="1">
        <f>IFERROR((Table1[[#This Row],[الكمية 
الفعلية
/م3]]-Table1[[#This Row],[الكمية 
المنتجة
/م3
 ]]),"")</f>
        <v>4.5000000000001705E-3</v>
      </c>
      <c r="AU1586" s="18"/>
      <c r="AV1586" s="18"/>
      <c r="AW1586" s="1"/>
      <c r="AX1586" s="1"/>
      <c r="AY1586" s="1"/>
      <c r="AZ1586" s="1"/>
      <c r="BA1586" s="1"/>
      <c r="BB1586" s="1" t="e">
        <f t="shared" si="219"/>
        <v>#DIV/0!</v>
      </c>
      <c r="BC1586" s="1"/>
      <c r="BD1586" s="1" t="e">
        <f t="shared" si="220"/>
        <v>#DIV/0!</v>
      </c>
      <c r="BE1586" s="1"/>
      <c r="BF1586" s="1"/>
      <c r="BG1586" s="11" t="e">
        <f t="shared" si="223"/>
        <v>#DIV/0!</v>
      </c>
      <c r="CB1586"/>
      <c r="CC1586"/>
      <c r="CD1586"/>
      <c r="CE1586" s="83"/>
      <c r="CF1586"/>
      <c r="CG1586"/>
      <c r="CH1586"/>
      <c r="CI1586"/>
      <c r="CJ1586"/>
      <c r="CK1586"/>
      <c r="CL1586"/>
      <c r="CM1586"/>
      <c r="CN1586"/>
      <c r="CO1586"/>
      <c r="CP1586"/>
    </row>
    <row r="1587" spans="1:94" ht="22.5" customHeight="1">
      <c r="A1587" s="22">
        <v>44298</v>
      </c>
      <c r="B1587" s="3" t="str">
        <f>TEXT(Table1[[#This Row],[Date]],"dddd")</f>
        <v>الإثنين</v>
      </c>
      <c r="C1587" s="3">
        <f>WEEKNUM(Table1[[#This Row],[Date]],16)</f>
        <v>16</v>
      </c>
      <c r="D1587" s="3" t="str">
        <f>TEXT(Table1[[#This Row],[Date]],"mmmm")</f>
        <v>أبريل</v>
      </c>
      <c r="E1587" s="3" t="str">
        <f>TEXT(Table1[[#This Row],[Date]],"yyyy")</f>
        <v>2021</v>
      </c>
      <c r="F1587" s="3" t="s">
        <v>8</v>
      </c>
      <c r="G1587" s="3">
        <v>1686</v>
      </c>
      <c r="H1587" s="5" t="s">
        <v>337</v>
      </c>
      <c r="I1587" s="3" t="s">
        <v>255</v>
      </c>
      <c r="J1587" s="3">
        <f>IFERROR(VLOOKUP(Table1[[#This Row],[FoamType]],$CB$1:$CC$25,2,FALSE),0)</f>
        <v>3.6</v>
      </c>
      <c r="K1587" s="3">
        <v>40</v>
      </c>
      <c r="L1587" s="3">
        <v>20</v>
      </c>
      <c r="M1587" s="3">
        <v>25</v>
      </c>
      <c r="Q1587" s="3">
        <v>15</v>
      </c>
      <c r="R1587" s="3">
        <v>1200</v>
      </c>
      <c r="S1587" s="3">
        <v>25</v>
      </c>
      <c r="T1587" s="3">
        <f t="shared" si="224"/>
        <v>24</v>
      </c>
      <c r="U1587" s="4">
        <f t="shared" si="225"/>
        <v>24</v>
      </c>
      <c r="W1587" s="3">
        <v>15</v>
      </c>
      <c r="X1587" s="4">
        <f>IFERROR(   Table1[[#This Row],[البلوكات /م3]]+Table1[[#This Row],[البواقى
 المنصرفه
/م3]]-Table1[[#This Row],[البواقى
/م3]],0)</f>
        <v>24.5</v>
      </c>
      <c r="Y1587" s="21">
        <f t="shared" si="218"/>
        <v>29.28</v>
      </c>
      <c r="Z1587" s="3">
        <v>4</v>
      </c>
      <c r="AA1587" s="12">
        <v>0</v>
      </c>
      <c r="AB1587" s="3">
        <v>15</v>
      </c>
      <c r="AC1587" s="20">
        <v>4.78</v>
      </c>
      <c r="AD1587" s="20">
        <f t="shared" si="221"/>
        <v>0.5</v>
      </c>
      <c r="AE1587" s="29">
        <f t="shared" si="222"/>
        <v>1.7076502732240435E-2</v>
      </c>
      <c r="AG1587" s="5">
        <f>IFERROR((Table1[[#This Row],[عدد
البلوكات]]*0.12),"")</f>
        <v>0.48</v>
      </c>
      <c r="AH158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6.6666666666666661</v>
      </c>
      <c r="AJ1587" s="59">
        <f>IFERROR(Table1[[#This Row],[Plan Hour]]/Table1[[#This Row],[ساعات
العمل
الفعلية]],0)</f>
        <v>0</v>
      </c>
      <c r="AK1587" s="1">
        <f>IFERROR((Table1[[#This Row],[الكمية 
الفعلية
/م3]]-Table1[[#This Row],[الكمية 
المنتجة
/م3
 ]]),"")</f>
        <v>0</v>
      </c>
      <c r="AU1587" s="18"/>
      <c r="AV1587" s="18"/>
      <c r="AW1587" s="1"/>
      <c r="AX1587" s="1"/>
      <c r="AY1587" s="1"/>
      <c r="AZ1587" s="1"/>
      <c r="BA1587" s="1"/>
      <c r="BB1587" s="1" t="e">
        <f t="shared" si="219"/>
        <v>#DIV/0!</v>
      </c>
      <c r="BC1587" s="1"/>
      <c r="BD1587" s="1" t="e">
        <f t="shared" si="220"/>
        <v>#DIV/0!</v>
      </c>
      <c r="BE1587" s="1"/>
      <c r="BF1587" s="1"/>
      <c r="BG1587" s="11" t="e">
        <f t="shared" si="223"/>
        <v>#DIV/0!</v>
      </c>
      <c r="CB1587"/>
      <c r="CC1587"/>
      <c r="CD1587"/>
      <c r="CE1587" s="83"/>
      <c r="CF1587"/>
      <c r="CG1587"/>
      <c r="CH1587"/>
      <c r="CI1587"/>
      <c r="CJ1587"/>
      <c r="CK1587"/>
      <c r="CL1587"/>
      <c r="CM1587"/>
      <c r="CN1587"/>
      <c r="CO1587"/>
      <c r="CP1587"/>
    </row>
    <row r="1588" spans="1:94" ht="22.5" customHeight="1">
      <c r="A1588" s="22">
        <v>44298</v>
      </c>
      <c r="B1588" s="3" t="str">
        <f>TEXT(Table1[[#This Row],[Date]],"dddd")</f>
        <v>الإثنين</v>
      </c>
      <c r="C1588" s="3">
        <f>WEEKNUM(Table1[[#This Row],[Date]],16)</f>
        <v>16</v>
      </c>
      <c r="D1588" s="3" t="str">
        <f>TEXT(Table1[[#This Row],[Date]],"mmmm")</f>
        <v>أبريل</v>
      </c>
      <c r="E1588" s="3" t="str">
        <f>TEXT(Table1[[#This Row],[Date]],"yyyy")</f>
        <v>2021</v>
      </c>
      <c r="F1588" s="3" t="s">
        <v>8</v>
      </c>
      <c r="G1588" s="3">
        <v>1691</v>
      </c>
      <c r="H1588" s="5" t="s">
        <v>205</v>
      </c>
      <c r="I1588" s="3" t="s">
        <v>255</v>
      </c>
      <c r="J1588" s="3">
        <f>IFERROR(VLOOKUP(Table1[[#This Row],[FoamType]],$CB$1:$CC$25,2,FALSE),0)</f>
        <v>3.6</v>
      </c>
      <c r="K1588" s="3">
        <v>60</v>
      </c>
      <c r="L1588" s="3">
        <v>60</v>
      </c>
      <c r="M1588" s="3">
        <v>60</v>
      </c>
      <c r="Q1588" s="3">
        <v>20</v>
      </c>
      <c r="R1588" s="3">
        <v>200</v>
      </c>
      <c r="S1588" s="3">
        <v>60</v>
      </c>
      <c r="T1588" s="3">
        <f t="shared" si="224"/>
        <v>43.2</v>
      </c>
      <c r="U1588" s="4">
        <f t="shared" si="225"/>
        <v>43.2</v>
      </c>
      <c r="W1588" s="3">
        <v>20</v>
      </c>
      <c r="X1588" s="4">
        <f>IFERROR(   Table1[[#This Row],[البلوكات /م3]]+Table1[[#This Row],[البواقى
 المنصرفه
/م3]]-Table1[[#This Row],[البواقى
/م3]],0)</f>
        <v>72.02000000000001</v>
      </c>
      <c r="Y1588" s="21">
        <f t="shared" si="218"/>
        <v>80.52000000000001</v>
      </c>
      <c r="Z1588" s="3">
        <v>11</v>
      </c>
      <c r="AA1588" s="12">
        <v>0</v>
      </c>
      <c r="AB1588" s="3">
        <v>20</v>
      </c>
      <c r="AC1588" s="20">
        <v>8.5</v>
      </c>
      <c r="AD1588" s="20">
        <f t="shared" si="221"/>
        <v>28.820000000000007</v>
      </c>
      <c r="AE1588" s="29">
        <f t="shared" si="222"/>
        <v>0.35792349726775963</v>
      </c>
      <c r="AG1588" s="5">
        <f>IFERROR((Table1[[#This Row],[عدد
البلوكات]]*0.12),"")</f>
        <v>1.3199999999999998</v>
      </c>
      <c r="AH158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</v>
      </c>
      <c r="AJ1588" s="59">
        <f>IFERROR(Table1[[#This Row],[Plan Hour]]/Table1[[#This Row],[ساعات
العمل
الفعلية]],0)</f>
        <v>0</v>
      </c>
      <c r="AK1588" s="1">
        <f>IFERROR((Table1[[#This Row],[الكمية 
الفعلية
/م3]]-Table1[[#This Row],[الكمية 
المنتجة
/م3
 ]]),"")</f>
        <v>0</v>
      </c>
      <c r="AU1588" s="18"/>
      <c r="AV1588" s="18"/>
      <c r="AW1588" s="1"/>
      <c r="AX1588" s="1"/>
      <c r="AY1588" s="1"/>
      <c r="AZ1588" s="1"/>
      <c r="BA1588" s="1"/>
      <c r="BB1588" s="1" t="e">
        <f t="shared" si="219"/>
        <v>#DIV/0!</v>
      </c>
      <c r="BC1588" s="1"/>
      <c r="BD1588" s="1" t="e">
        <f t="shared" si="220"/>
        <v>#DIV/0!</v>
      </c>
      <c r="BE1588" s="1"/>
      <c r="BF1588" s="1"/>
      <c r="BG1588" s="11" t="e">
        <f t="shared" si="223"/>
        <v>#DIV/0!</v>
      </c>
      <c r="CB1588"/>
      <c r="CC1588"/>
      <c r="CD1588"/>
      <c r="CE1588" s="83"/>
      <c r="CF1588"/>
      <c r="CG1588"/>
      <c r="CH1588"/>
      <c r="CI1588"/>
      <c r="CJ1588"/>
      <c r="CK1588"/>
      <c r="CL1588"/>
      <c r="CM1588"/>
      <c r="CN1588"/>
      <c r="CO1588"/>
      <c r="CP1588"/>
    </row>
    <row r="1589" spans="1:94" ht="22.5" customHeight="1">
      <c r="A1589" s="22">
        <v>44298</v>
      </c>
      <c r="B1589" s="3" t="str">
        <f>TEXT(Table1[[#This Row],[Date]],"dddd")</f>
        <v>الإثنين</v>
      </c>
      <c r="C1589" s="3">
        <f>WEEKNUM(Table1[[#This Row],[Date]],16)</f>
        <v>16</v>
      </c>
      <c r="D1589" s="3" t="str">
        <f>TEXT(Table1[[#This Row],[Date]],"mmmm")</f>
        <v>أبريل</v>
      </c>
      <c r="E1589" s="3" t="str">
        <f>TEXT(Table1[[#This Row],[Date]],"yyyy")</f>
        <v>2021</v>
      </c>
      <c r="F1589" s="3" t="s">
        <v>8</v>
      </c>
      <c r="G1589" s="3">
        <v>1691</v>
      </c>
      <c r="H1589" s="5" t="s">
        <v>344</v>
      </c>
      <c r="I1589" s="3" t="s">
        <v>255</v>
      </c>
      <c r="J1589" s="3">
        <f>IFERROR(VLOOKUP(Table1[[#This Row],[FoamType]],$CB$1:$CC$25,2,FALSE),0)</f>
        <v>3.6</v>
      </c>
      <c r="K1589" s="3">
        <v>200</v>
      </c>
      <c r="L1589" s="3">
        <v>60</v>
      </c>
      <c r="M1589" s="3">
        <v>40</v>
      </c>
      <c r="Q1589" s="3">
        <v>20</v>
      </c>
      <c r="R1589" s="3">
        <v>55</v>
      </c>
      <c r="S1589" s="3">
        <v>40</v>
      </c>
      <c r="T1589" s="3">
        <f t="shared" si="224"/>
        <v>26.4</v>
      </c>
      <c r="U1589" s="4">
        <f t="shared" si="225"/>
        <v>26.4</v>
      </c>
      <c r="W1589" s="3"/>
      <c r="X1589" s="4">
        <f>IFERROR(   Table1[[#This Row],[البلوكات /م3]]+Table1[[#This Row],[البواقى
 المنصرفه
/م3]]-Table1[[#This Row],[البواقى
/م3]],0)</f>
        <v>0</v>
      </c>
      <c r="Y1589" s="21">
        <f t="shared" ref="Y1589:Y1652" si="226">Z1589*7.32</f>
        <v>0</v>
      </c>
      <c r="AD1589" s="20">
        <f t="shared" si="221"/>
        <v>-26.4</v>
      </c>
      <c r="AE1589" s="29" t="e">
        <f t="shared" si="222"/>
        <v>#DIV/0!</v>
      </c>
      <c r="AG1589" s="5">
        <f>IFERROR((Table1[[#This Row],[عدد
البلوكات]]*0.12),"")</f>
        <v>0</v>
      </c>
      <c r="AH158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7.333333333333333</v>
      </c>
      <c r="AJ1589" s="59">
        <f>IFERROR(Table1[[#This Row],[Plan Hour]]/Table1[[#This Row],[ساعات
العمل
الفعلية]],0)</f>
        <v>0</v>
      </c>
      <c r="AK1589" s="1">
        <f>IFERROR((Table1[[#This Row],[الكمية 
الفعلية
/م3]]-Table1[[#This Row],[الكمية 
المنتجة
/م3
 ]]),"")</f>
        <v>0</v>
      </c>
      <c r="AU1589" s="18"/>
      <c r="AV1589" s="18"/>
      <c r="AW1589" s="1"/>
      <c r="AX1589" s="1"/>
      <c r="AY1589" s="1"/>
      <c r="AZ1589" s="1"/>
      <c r="BA1589" s="1"/>
      <c r="BB1589" s="1" t="e">
        <f t="shared" si="219"/>
        <v>#DIV/0!</v>
      </c>
      <c r="BC1589" s="1"/>
      <c r="BD1589" s="1" t="e">
        <f t="shared" si="220"/>
        <v>#DIV/0!</v>
      </c>
      <c r="BE1589" s="1"/>
      <c r="BF1589" s="1"/>
      <c r="BG1589" s="11" t="e">
        <f t="shared" si="223"/>
        <v>#DIV/0!</v>
      </c>
      <c r="CB1589"/>
      <c r="CC1589"/>
      <c r="CD1589"/>
      <c r="CE1589" s="83"/>
      <c r="CF1589"/>
      <c r="CG1589"/>
      <c r="CH1589"/>
      <c r="CI1589"/>
      <c r="CJ1589"/>
      <c r="CK1589"/>
      <c r="CL1589"/>
      <c r="CM1589"/>
      <c r="CN1589"/>
      <c r="CO1589"/>
      <c r="CP1589"/>
    </row>
    <row r="1590" spans="1:94" ht="22.5" customHeight="1">
      <c r="A1590" s="22">
        <v>44298</v>
      </c>
      <c r="B1590" s="3" t="str">
        <f>TEXT(Table1[[#This Row],[Date]],"dddd")</f>
        <v>الإثنين</v>
      </c>
      <c r="C1590" s="3">
        <f>WEEKNUM(Table1[[#This Row],[Date]],16)</f>
        <v>16</v>
      </c>
      <c r="D1590" s="3" t="str">
        <f>TEXT(Table1[[#This Row],[Date]],"mmmm")</f>
        <v>أبريل</v>
      </c>
      <c r="E1590" s="3" t="str">
        <f>TEXT(Table1[[#This Row],[Date]],"yyyy")</f>
        <v>2021</v>
      </c>
      <c r="F1590" s="3" t="s">
        <v>8</v>
      </c>
      <c r="G1590" s="3">
        <v>1682</v>
      </c>
      <c r="H1590" s="5" t="s">
        <v>208</v>
      </c>
      <c r="I1590" s="3" t="s">
        <v>92</v>
      </c>
      <c r="J1590" s="3">
        <f>IFERROR(VLOOKUP(Table1[[#This Row],[FoamType]],$CB$1:$CC$25,2,FALSE),0)</f>
        <v>0.6</v>
      </c>
      <c r="K1590" s="3">
        <v>3</v>
      </c>
      <c r="L1590" s="3">
        <v>3</v>
      </c>
      <c r="M1590" s="3">
        <v>3</v>
      </c>
      <c r="Q1590" s="3">
        <v>20</v>
      </c>
      <c r="R1590" s="3">
        <v>216000</v>
      </c>
      <c r="S1590" s="3">
        <v>3.1</v>
      </c>
      <c r="T1590" s="3">
        <f t="shared" si="224"/>
        <v>6.0263999999999998</v>
      </c>
      <c r="U1590" s="4">
        <f t="shared" si="225"/>
        <v>5.8319999999999999</v>
      </c>
      <c r="W1590" s="3"/>
      <c r="X1590" s="4">
        <f>IFERROR(   Table1[[#This Row],[البلوكات /م3]]+Table1[[#This Row],[البواقى
 المنصرفه
/م3]]-Table1[[#This Row],[البواقى
/م3]],0)</f>
        <v>6.5900000000000007</v>
      </c>
      <c r="Y1590" s="21">
        <f t="shared" si="226"/>
        <v>0</v>
      </c>
      <c r="AA1590" s="12">
        <v>8.3000000000000007</v>
      </c>
      <c r="AB1590" s="3">
        <v>20</v>
      </c>
      <c r="AC1590" s="20">
        <v>1.71</v>
      </c>
      <c r="AD1590" s="20">
        <f t="shared" si="221"/>
        <v>0.7580000000000009</v>
      </c>
      <c r="AE1590" s="29">
        <f t="shared" si="222"/>
        <v>9.1325301204819381E-2</v>
      </c>
      <c r="AG1590" s="5">
        <f>IFERROR((Table1[[#This Row],[عدد
البلوكات]]*0.12),"")</f>
        <v>0</v>
      </c>
      <c r="AH159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9.7200000000000006</v>
      </c>
      <c r="AJ1590" s="59">
        <f>IFERROR(Table1[[#This Row],[Plan Hour]]/Table1[[#This Row],[ساعات
العمل
الفعلية]],0)</f>
        <v>0</v>
      </c>
      <c r="AK1590" s="1">
        <f>IFERROR((Table1[[#This Row],[الكمية 
الفعلية
/م3]]-Table1[[#This Row],[الكمية 
المنتجة
/م3
 ]]),"")</f>
        <v>0.19439999999999991</v>
      </c>
      <c r="AU1590" s="18"/>
      <c r="AV1590" s="18"/>
      <c r="AW1590" s="1"/>
      <c r="AX1590" s="1"/>
      <c r="AY1590" s="1"/>
      <c r="AZ1590" s="1"/>
      <c r="BA1590" s="1"/>
      <c r="BB1590" s="1" t="e">
        <f t="shared" si="219"/>
        <v>#DIV/0!</v>
      </c>
      <c r="BC1590" s="1"/>
      <c r="BD1590" s="1" t="e">
        <f t="shared" si="220"/>
        <v>#DIV/0!</v>
      </c>
      <c r="BE1590" s="1"/>
      <c r="BF1590" s="1"/>
      <c r="BG1590" s="11" t="e">
        <f t="shared" si="223"/>
        <v>#DIV/0!</v>
      </c>
      <c r="CB1590"/>
      <c r="CC1590"/>
      <c r="CD1590"/>
      <c r="CE1590" s="83"/>
      <c r="CF1590"/>
      <c r="CG1590"/>
      <c r="CH1590"/>
      <c r="CI1590"/>
      <c r="CJ1590"/>
      <c r="CK1590"/>
      <c r="CL1590"/>
      <c r="CM1590"/>
      <c r="CN1590"/>
      <c r="CO1590"/>
      <c r="CP1590"/>
    </row>
    <row r="1591" spans="1:94" ht="22.5" customHeight="1">
      <c r="A1591" s="22">
        <v>44298</v>
      </c>
      <c r="B1591" s="3" t="str">
        <f>TEXT(Table1[[#This Row],[Date]],"dddd")</f>
        <v>الإثنين</v>
      </c>
      <c r="C1591" s="3">
        <f>WEEKNUM(Table1[[#This Row],[Date]],16)</f>
        <v>16</v>
      </c>
      <c r="D1591" s="3" t="str">
        <f>TEXT(Table1[[#This Row],[Date]],"mmmm")</f>
        <v>أبريل</v>
      </c>
      <c r="E1591" s="3" t="str">
        <f>TEXT(Table1[[#This Row],[Date]],"yyyy")</f>
        <v>2021</v>
      </c>
      <c r="F1591" s="3" t="s">
        <v>8</v>
      </c>
      <c r="G1591" s="3">
        <v>1662</v>
      </c>
      <c r="H1591" s="5" t="s">
        <v>336</v>
      </c>
      <c r="I1591" s="3" t="s">
        <v>92</v>
      </c>
      <c r="J1591" s="3">
        <f>IFERROR(VLOOKUP(Table1[[#This Row],[FoamType]],$CB$1:$CC$25,2,FALSE),0)</f>
        <v>0.6</v>
      </c>
      <c r="K1591" s="3">
        <v>61</v>
      </c>
      <c r="L1591" s="3">
        <v>44</v>
      </c>
      <c r="M1591" s="3">
        <v>3</v>
      </c>
      <c r="Q1591" s="3">
        <v>15</v>
      </c>
      <c r="R1591" s="3">
        <v>50</v>
      </c>
      <c r="S1591" s="3">
        <v>3.1</v>
      </c>
      <c r="T1591" s="3">
        <f t="shared" si="224"/>
        <v>0.41602</v>
      </c>
      <c r="U1591" s="4">
        <f t="shared" si="225"/>
        <v>0.40260000000000001</v>
      </c>
      <c r="W1591" s="3"/>
      <c r="X1591" s="4">
        <f>IFERROR(   Table1[[#This Row],[البلوكات /م3]]+Table1[[#This Row],[البواقى
 المنصرفه
/م3]]-Table1[[#This Row],[البواقى
/م3]],0)</f>
        <v>1.7799999999999998</v>
      </c>
      <c r="Y1591" s="21">
        <f t="shared" si="226"/>
        <v>0</v>
      </c>
      <c r="AA1591" s="12">
        <v>4.18</v>
      </c>
      <c r="AB1591" s="3">
        <v>17</v>
      </c>
      <c r="AC1591" s="20">
        <v>2.4</v>
      </c>
      <c r="AD1591" s="20">
        <f t="shared" si="221"/>
        <v>1.3773999999999997</v>
      </c>
      <c r="AE1591" s="29">
        <f t="shared" si="222"/>
        <v>0.32952153110047844</v>
      </c>
      <c r="AG1591" s="5">
        <f>IFERROR((Table1[[#This Row],[عدد
البلوكات]]*0.12),"")</f>
        <v>0</v>
      </c>
      <c r="AH159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0.67100000000000004</v>
      </c>
      <c r="AJ1591" s="59">
        <f>IFERROR(Table1[[#This Row],[Plan Hour]]/Table1[[#This Row],[ساعات
العمل
الفعلية]],0)</f>
        <v>0</v>
      </c>
      <c r="AK1591" s="1">
        <f>IFERROR((Table1[[#This Row],[الكمية 
الفعلية
/م3]]-Table1[[#This Row],[الكمية 
المنتجة
/م3
 ]]),"")</f>
        <v>1.3419999999999987E-2</v>
      </c>
      <c r="AU1591" s="18"/>
      <c r="AV1591" s="18"/>
      <c r="AW1591" s="1"/>
      <c r="AX1591" s="1"/>
      <c r="AY1591" s="1"/>
      <c r="AZ1591" s="1"/>
      <c r="BA1591" s="1"/>
      <c r="BB1591" s="1" t="e">
        <f t="shared" si="219"/>
        <v>#DIV/0!</v>
      </c>
      <c r="BC1591" s="1"/>
      <c r="BD1591" s="1" t="e">
        <f t="shared" si="220"/>
        <v>#DIV/0!</v>
      </c>
      <c r="BE1591" s="1"/>
      <c r="BF1591" s="1"/>
      <c r="BG1591" s="11" t="e">
        <f t="shared" si="223"/>
        <v>#DIV/0!</v>
      </c>
      <c r="CB1591"/>
      <c r="CC1591"/>
      <c r="CD1591"/>
      <c r="CE1591" s="83"/>
      <c r="CF1591"/>
      <c r="CG1591"/>
      <c r="CH1591"/>
      <c r="CI1591"/>
      <c r="CJ1591"/>
      <c r="CK1591"/>
      <c r="CL1591"/>
      <c r="CM1591"/>
      <c r="CN1591"/>
      <c r="CO1591"/>
      <c r="CP1591"/>
    </row>
    <row r="1592" spans="1:94" ht="22.5" customHeight="1">
      <c r="A1592" s="22">
        <v>44298</v>
      </c>
      <c r="B1592" s="3" t="str">
        <f>TEXT(Table1[[#This Row],[Date]],"dddd")</f>
        <v>الإثنين</v>
      </c>
      <c r="C1592" s="3">
        <f>WEEKNUM(Table1[[#This Row],[Date]],16)</f>
        <v>16</v>
      </c>
      <c r="D1592" s="3" t="str">
        <f>TEXT(Table1[[#This Row],[Date]],"mmmm")</f>
        <v>أبريل</v>
      </c>
      <c r="E1592" s="3" t="str">
        <f>TEXT(Table1[[#This Row],[Date]],"yyyy")</f>
        <v>2021</v>
      </c>
      <c r="F1592" s="3" t="s">
        <v>8</v>
      </c>
      <c r="G1592" s="3">
        <v>1614</v>
      </c>
      <c r="H1592" s="5" t="s">
        <v>332</v>
      </c>
      <c r="I1592" s="3" t="s">
        <v>92</v>
      </c>
      <c r="J1592" s="3">
        <f>IFERROR(VLOOKUP(Table1[[#This Row],[FoamType]],$CB$1:$CC$25,2,FALSE),0)</f>
        <v>0.6</v>
      </c>
      <c r="K1592" s="3">
        <v>30</v>
      </c>
      <c r="L1592" s="3">
        <v>7</v>
      </c>
      <c r="M1592" s="3">
        <v>7</v>
      </c>
      <c r="Q1592" s="3">
        <v>35</v>
      </c>
      <c r="R1592" s="3">
        <v>245</v>
      </c>
      <c r="S1592" s="3">
        <v>7.1</v>
      </c>
      <c r="T1592" s="3">
        <f t="shared" si="224"/>
        <v>0.36529499999999998</v>
      </c>
      <c r="U1592" s="4">
        <f t="shared" si="225"/>
        <v>0.36015000000000003</v>
      </c>
      <c r="W1592" s="3"/>
      <c r="X1592" s="4">
        <f>IFERROR(   Table1[[#This Row],[البلوكات /م3]]+Table1[[#This Row],[البواقى
 المنصرفه
/م3]]-Table1[[#This Row],[البواقى
/م3]],0)</f>
        <v>0.18</v>
      </c>
      <c r="Y1592" s="21">
        <f t="shared" si="226"/>
        <v>0</v>
      </c>
      <c r="AA1592" s="12">
        <v>0.18</v>
      </c>
      <c r="AB1592" s="3">
        <v>30</v>
      </c>
      <c r="AD1592" s="20">
        <f t="shared" si="221"/>
        <v>-0.18015000000000003</v>
      </c>
      <c r="AE1592" s="29">
        <f t="shared" si="222"/>
        <v>-1.0008333333333335</v>
      </c>
      <c r="AG1592" s="5">
        <f>IFERROR((Table1[[#This Row],[عدد
البلوكات]]*0.12),"")</f>
        <v>0</v>
      </c>
      <c r="AH159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0.60025000000000006</v>
      </c>
      <c r="AJ1592" s="59">
        <f>IFERROR(Table1[[#This Row],[Plan Hour]]/Table1[[#This Row],[ساعات
العمل
الفعلية]],0)</f>
        <v>0</v>
      </c>
      <c r="AK1592" s="1">
        <f>IFERROR((Table1[[#This Row],[الكمية 
الفعلية
/م3]]-Table1[[#This Row],[الكمية 
المنتجة
/م3
 ]]),"")</f>
        <v>5.1449999999999552E-3</v>
      </c>
      <c r="AU1592" s="18"/>
      <c r="AV1592" s="18"/>
      <c r="AW1592" s="1"/>
      <c r="AX1592" s="1"/>
      <c r="AY1592" s="1"/>
      <c r="AZ1592" s="1"/>
      <c r="BA1592" s="1"/>
      <c r="BB1592" s="1" t="e">
        <f t="shared" si="219"/>
        <v>#DIV/0!</v>
      </c>
      <c r="BC1592" s="1"/>
      <c r="BD1592" s="1" t="e">
        <f t="shared" si="220"/>
        <v>#DIV/0!</v>
      </c>
      <c r="BE1592" s="1"/>
      <c r="BF1592" s="1"/>
      <c r="BG1592" s="11" t="e">
        <f t="shared" si="223"/>
        <v>#DIV/0!</v>
      </c>
      <c r="CB1592"/>
      <c r="CC1592"/>
      <c r="CD1592"/>
      <c r="CE1592" s="83"/>
      <c r="CF1592"/>
      <c r="CG1592"/>
      <c r="CH1592"/>
      <c r="CI1592"/>
      <c r="CJ1592"/>
      <c r="CK1592"/>
      <c r="CL1592"/>
      <c r="CM1592"/>
      <c r="CN1592"/>
      <c r="CO1592"/>
      <c r="CP1592"/>
    </row>
    <row r="1593" spans="1:94" ht="22.5" customHeight="1">
      <c r="A1593" s="22">
        <v>44298</v>
      </c>
      <c r="B1593" s="3" t="str">
        <f>TEXT(Table1[[#This Row],[Date]],"dddd")</f>
        <v>الإثنين</v>
      </c>
      <c r="C1593" s="3">
        <f>WEEKNUM(Table1[[#This Row],[Date]],16)</f>
        <v>16</v>
      </c>
      <c r="D1593" s="3" t="str">
        <f>TEXT(Table1[[#This Row],[Date]],"mmmm")</f>
        <v>أبريل</v>
      </c>
      <c r="E1593" s="3" t="str">
        <f>TEXT(Table1[[#This Row],[Date]],"yyyy")</f>
        <v>2021</v>
      </c>
      <c r="F1593" s="3" t="s">
        <v>8</v>
      </c>
      <c r="G1593" s="3">
        <v>1614</v>
      </c>
      <c r="H1593" s="5" t="s">
        <v>332</v>
      </c>
      <c r="I1593" s="3" t="s">
        <v>92</v>
      </c>
      <c r="J1593" s="3">
        <f>IFERROR(VLOOKUP(Table1[[#This Row],[FoamType]],$CB$1:$CC$25,2,FALSE),0)</f>
        <v>0.6</v>
      </c>
      <c r="K1593" s="3">
        <v>60</v>
      </c>
      <c r="L1593" s="3">
        <v>7</v>
      </c>
      <c r="M1593" s="3">
        <v>7</v>
      </c>
      <c r="Q1593" s="3">
        <v>35</v>
      </c>
      <c r="R1593" s="3">
        <v>98</v>
      </c>
      <c r="S1593" s="3">
        <v>7.1</v>
      </c>
      <c r="T1593" s="3">
        <f t="shared" si="224"/>
        <v>0.292236</v>
      </c>
      <c r="U1593" s="4">
        <f t="shared" si="225"/>
        <v>0.28811999999999999</v>
      </c>
      <c r="W1593" s="3"/>
      <c r="X1593" s="4">
        <f>IFERROR(   Table1[[#This Row],[البلوكات /م3]]+Table1[[#This Row],[البواقى
 المنصرفه
/م3]]-Table1[[#This Row],[البواقى
/م3]],0)</f>
        <v>0</v>
      </c>
      <c r="Y1593" s="21">
        <f t="shared" si="226"/>
        <v>0</v>
      </c>
      <c r="AD1593" s="20">
        <f t="shared" si="221"/>
        <v>-0.28811999999999999</v>
      </c>
      <c r="AE1593" s="29" t="e">
        <f t="shared" si="222"/>
        <v>#DIV/0!</v>
      </c>
      <c r="AG1593" s="5">
        <f>IFERROR((Table1[[#This Row],[عدد
البلوكات]]*0.12),"")</f>
        <v>0</v>
      </c>
      <c r="AH159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0.48020000000000002</v>
      </c>
      <c r="AJ1593" s="59">
        <f>IFERROR(Table1[[#This Row],[Plan Hour]]/Table1[[#This Row],[ساعات
العمل
الفعلية]],0)</f>
        <v>0</v>
      </c>
      <c r="AK1593" s="1">
        <f>IFERROR((Table1[[#This Row],[الكمية 
الفعلية
/م3]]-Table1[[#This Row],[الكمية 
المنتجة
/م3
 ]]),"")</f>
        <v>4.1160000000000085E-3</v>
      </c>
      <c r="AU1593" s="18"/>
      <c r="AV1593" s="18"/>
      <c r="AW1593" s="1"/>
      <c r="AX1593" s="1"/>
      <c r="AY1593" s="1"/>
      <c r="AZ1593" s="1"/>
      <c r="BA1593" s="1"/>
      <c r="BB1593" s="1" t="e">
        <f t="shared" si="219"/>
        <v>#DIV/0!</v>
      </c>
      <c r="BC1593" s="1"/>
      <c r="BD1593" s="1" t="e">
        <f t="shared" si="220"/>
        <v>#DIV/0!</v>
      </c>
      <c r="BE1593" s="1"/>
      <c r="BF1593" s="1"/>
      <c r="BG1593" s="11" t="e">
        <f t="shared" si="223"/>
        <v>#DIV/0!</v>
      </c>
      <c r="CB1593"/>
      <c r="CC1593"/>
      <c r="CD1593"/>
      <c r="CE1593" s="83"/>
      <c r="CF1593"/>
      <c r="CG1593"/>
      <c r="CH1593"/>
      <c r="CI1593"/>
      <c r="CJ1593"/>
      <c r="CK1593"/>
      <c r="CL1593"/>
      <c r="CM1593"/>
      <c r="CN1593"/>
      <c r="CO1593"/>
      <c r="CP1593"/>
    </row>
    <row r="1594" spans="1:94" ht="22.5" customHeight="1">
      <c r="A1594" s="22">
        <v>44298</v>
      </c>
      <c r="B1594" s="3" t="str">
        <f>TEXT(Table1[[#This Row],[Date]],"dddd")</f>
        <v>الإثنين</v>
      </c>
      <c r="C1594" s="3">
        <f>WEEKNUM(Table1[[#This Row],[Date]],16)</f>
        <v>16</v>
      </c>
      <c r="D1594" s="3" t="str">
        <f>TEXT(Table1[[#This Row],[Date]],"mmmm")</f>
        <v>أبريل</v>
      </c>
      <c r="E1594" s="3" t="str">
        <f>TEXT(Table1[[#This Row],[Date]],"yyyy")</f>
        <v>2021</v>
      </c>
      <c r="F1594" s="3" t="s">
        <v>8</v>
      </c>
      <c r="G1594" s="3">
        <v>1696</v>
      </c>
      <c r="H1594" s="5" t="s">
        <v>41</v>
      </c>
      <c r="I1594" s="3" t="s">
        <v>92</v>
      </c>
      <c r="J1594" s="3">
        <f>IFERROR(VLOOKUP(Table1[[#This Row],[FoamType]],$CB$1:$CC$25,2,FALSE),0)</f>
        <v>0.6</v>
      </c>
      <c r="K1594" s="3">
        <v>20</v>
      </c>
      <c r="L1594" s="3">
        <v>20</v>
      </c>
      <c r="M1594" s="3">
        <v>19</v>
      </c>
      <c r="Q1594" s="3">
        <v>10</v>
      </c>
      <c r="R1594" s="3">
        <v>1</v>
      </c>
      <c r="S1594" s="3">
        <v>19</v>
      </c>
      <c r="T1594" s="3">
        <f t="shared" si="224"/>
        <v>7.6E-3</v>
      </c>
      <c r="U1594" s="4">
        <f t="shared" si="225"/>
        <v>7.6E-3</v>
      </c>
      <c r="W1594" s="3"/>
      <c r="X1594" s="4">
        <f>IFERROR(   Table1[[#This Row],[البلوكات /م3]]+Table1[[#This Row],[البواقى
 المنصرفه
/م3]]-Table1[[#This Row],[البواقى
/م3]],0)</f>
        <v>0</v>
      </c>
      <c r="Y1594" s="21">
        <f t="shared" si="226"/>
        <v>0</v>
      </c>
      <c r="AD1594" s="20">
        <f t="shared" si="221"/>
        <v>-7.6E-3</v>
      </c>
      <c r="AE1594" s="29" t="e">
        <f t="shared" si="222"/>
        <v>#DIV/0!</v>
      </c>
      <c r="AG1594" s="5">
        <f>IFERROR((Table1[[#This Row],[عدد
البلوكات]]*0.12),"")</f>
        <v>0</v>
      </c>
      <c r="AH159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1.2666666666666666E-2</v>
      </c>
      <c r="AJ1594" s="59">
        <f>IFERROR(Table1[[#This Row],[Plan Hour]]/Table1[[#This Row],[ساعات
العمل
الفعلية]],0)</f>
        <v>0</v>
      </c>
      <c r="AK1594" s="1">
        <f>IFERROR((Table1[[#This Row],[الكمية 
الفعلية
/م3]]-Table1[[#This Row],[الكمية 
المنتجة
/م3
 ]]),"")</f>
        <v>0</v>
      </c>
      <c r="AU1594" s="18"/>
      <c r="AV1594" s="18"/>
      <c r="AW1594" s="1"/>
      <c r="AX1594" s="1"/>
      <c r="AY1594" s="1"/>
      <c r="AZ1594" s="1"/>
      <c r="BA1594" s="1"/>
      <c r="BB1594" s="1" t="e">
        <f t="shared" ref="BB1594:BB1644" si="227">BC1594+BD1594</f>
        <v>#DIV/0!</v>
      </c>
      <c r="BC1594" s="1"/>
      <c r="BD1594" s="1" t="e">
        <f t="shared" si="220"/>
        <v>#DIV/0!</v>
      </c>
      <c r="BE1594" s="1"/>
      <c r="BF1594" s="1"/>
      <c r="BG1594" s="11" t="e">
        <f t="shared" si="223"/>
        <v>#DIV/0!</v>
      </c>
      <c r="CB1594"/>
      <c r="CC1594"/>
      <c r="CD1594"/>
      <c r="CE1594" s="83"/>
      <c r="CF1594"/>
      <c r="CG1594"/>
      <c r="CH1594"/>
      <c r="CI1594"/>
      <c r="CJ1594"/>
      <c r="CK1594"/>
      <c r="CL1594"/>
      <c r="CM1594"/>
      <c r="CN1594"/>
      <c r="CO1594"/>
      <c r="CP1594"/>
    </row>
    <row r="1595" spans="1:94" ht="22.5" customHeight="1">
      <c r="A1595" s="22">
        <v>44298</v>
      </c>
      <c r="B1595" s="3" t="str">
        <f>TEXT(Table1[[#This Row],[Date]],"dddd")</f>
        <v>الإثنين</v>
      </c>
      <c r="C1595" s="3">
        <f>WEEKNUM(Table1[[#This Row],[Date]],16)</f>
        <v>16</v>
      </c>
      <c r="D1595" s="3" t="str">
        <f>TEXT(Table1[[#This Row],[Date]],"mmmm")</f>
        <v>أبريل</v>
      </c>
      <c r="E1595" s="3" t="str">
        <f>TEXT(Table1[[#This Row],[Date]],"yyyy")</f>
        <v>2021</v>
      </c>
      <c r="F1595" s="3" t="s">
        <v>8</v>
      </c>
      <c r="G1595" s="3">
        <v>1696</v>
      </c>
      <c r="H1595" s="5" t="s">
        <v>41</v>
      </c>
      <c r="I1595" s="3" t="s">
        <v>92</v>
      </c>
      <c r="J1595" s="3">
        <f>IFERROR(VLOOKUP(Table1[[#This Row],[FoamType]],$CB$1:$CC$25,2,FALSE),0)</f>
        <v>0.6</v>
      </c>
      <c r="K1595" s="3">
        <v>20</v>
      </c>
      <c r="L1595" s="3">
        <v>20</v>
      </c>
      <c r="M1595" s="3">
        <v>19</v>
      </c>
      <c r="Q1595" s="3">
        <v>20</v>
      </c>
      <c r="R1595" s="3">
        <v>1</v>
      </c>
      <c r="S1595" s="3">
        <v>19</v>
      </c>
      <c r="T1595" s="3">
        <f t="shared" si="224"/>
        <v>7.6E-3</v>
      </c>
      <c r="U1595" s="4">
        <f t="shared" si="225"/>
        <v>7.6E-3</v>
      </c>
      <c r="W1595" s="3"/>
      <c r="X1595" s="4">
        <f>IFERROR(   Table1[[#This Row],[البلوكات /م3]]+Table1[[#This Row],[البواقى
 المنصرفه
/م3]]-Table1[[#This Row],[البواقى
/م3]],0)</f>
        <v>0</v>
      </c>
      <c r="Y1595" s="21">
        <f t="shared" si="226"/>
        <v>0</v>
      </c>
      <c r="AD1595" s="20">
        <f t="shared" si="221"/>
        <v>-7.6E-3</v>
      </c>
      <c r="AE1595" s="29" t="e">
        <f t="shared" si="222"/>
        <v>#DIV/0!</v>
      </c>
      <c r="AG1595" s="5">
        <f>IFERROR((Table1[[#This Row],[عدد
البلوكات]]*0.12),"")</f>
        <v>0</v>
      </c>
      <c r="AH159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1.2666666666666666E-2</v>
      </c>
      <c r="AJ1595" s="59">
        <f>IFERROR(Table1[[#This Row],[Plan Hour]]/Table1[[#This Row],[ساعات
العمل
الفعلية]],0)</f>
        <v>0</v>
      </c>
      <c r="AK1595" s="1">
        <f>IFERROR((Table1[[#This Row],[الكمية 
الفعلية
/م3]]-Table1[[#This Row],[الكمية 
المنتجة
/م3
 ]]),"")</f>
        <v>0</v>
      </c>
      <c r="AU1595" s="18"/>
      <c r="AV1595" s="18"/>
      <c r="AW1595" s="1"/>
      <c r="AX1595" s="1"/>
      <c r="AY1595" s="1"/>
      <c r="AZ1595" s="1"/>
      <c r="BA1595" s="1"/>
      <c r="BB1595" s="1" t="e">
        <f t="shared" si="227"/>
        <v>#DIV/0!</v>
      </c>
      <c r="BC1595" s="1"/>
      <c r="BD1595" s="1" t="e">
        <f t="shared" si="220"/>
        <v>#DIV/0!</v>
      </c>
      <c r="BE1595" s="1"/>
      <c r="BF1595" s="1"/>
      <c r="BG1595" s="11" t="e">
        <f t="shared" si="223"/>
        <v>#DIV/0!</v>
      </c>
      <c r="CB1595"/>
      <c r="CC1595"/>
      <c r="CD1595"/>
      <c r="CE1595" s="83"/>
      <c r="CF1595"/>
      <c r="CG1595"/>
      <c r="CH1595"/>
      <c r="CI1595"/>
      <c r="CJ1595"/>
      <c r="CK1595"/>
      <c r="CL1595"/>
      <c r="CM1595"/>
      <c r="CN1595"/>
      <c r="CO1595"/>
      <c r="CP1595"/>
    </row>
    <row r="1596" spans="1:94" ht="22.5" customHeight="1">
      <c r="A1596" s="22">
        <v>44298</v>
      </c>
      <c r="B1596" s="3" t="str">
        <f>TEXT(Table1[[#This Row],[Date]],"dddd")</f>
        <v>الإثنين</v>
      </c>
      <c r="C1596" s="3">
        <f>WEEKNUM(Table1[[#This Row],[Date]],16)</f>
        <v>16</v>
      </c>
      <c r="D1596" s="3" t="str">
        <f>TEXT(Table1[[#This Row],[Date]],"mmmm")</f>
        <v>أبريل</v>
      </c>
      <c r="E1596" s="3" t="str">
        <f>TEXT(Table1[[#This Row],[Date]],"yyyy")</f>
        <v>2021</v>
      </c>
      <c r="F1596" s="3" t="s">
        <v>8</v>
      </c>
      <c r="G1596" s="3">
        <v>1432</v>
      </c>
      <c r="H1596" s="5" t="s">
        <v>61</v>
      </c>
      <c r="I1596" s="3" t="s">
        <v>201</v>
      </c>
      <c r="J1596" s="3">
        <f>IFERROR(VLOOKUP(Table1[[#This Row],[FoamType]],$CB$1:$CC$25,2,FALSE),0)</f>
        <v>1.25</v>
      </c>
      <c r="K1596" s="3">
        <v>240</v>
      </c>
      <c r="L1596" s="3">
        <v>110</v>
      </c>
      <c r="M1596" s="3">
        <v>29</v>
      </c>
      <c r="Q1596" s="3">
        <v>30</v>
      </c>
      <c r="R1596" s="3">
        <v>11</v>
      </c>
      <c r="S1596" s="3">
        <v>29</v>
      </c>
      <c r="T1596" s="3">
        <f t="shared" si="224"/>
        <v>8.4215999999999998</v>
      </c>
      <c r="U1596" s="4">
        <f t="shared" si="225"/>
        <v>8.4215999999999998</v>
      </c>
      <c r="W1596" s="3"/>
      <c r="X1596" s="4">
        <f>IFERROR(   Table1[[#This Row],[البلوكات /م3]]+Table1[[#This Row],[البواقى
 المنصرفه
/م3]]-Table1[[#This Row],[البواقى
/م3]],0)</f>
        <v>8.4215999999999998</v>
      </c>
      <c r="Y1596" s="21">
        <f t="shared" si="226"/>
        <v>0</v>
      </c>
      <c r="AA1596" s="12">
        <v>8.4215999999999998</v>
      </c>
      <c r="AB1596" s="3">
        <v>30</v>
      </c>
      <c r="AD1596" s="20">
        <f t="shared" si="221"/>
        <v>0</v>
      </c>
      <c r="AE1596" s="29">
        <f t="shared" si="222"/>
        <v>0</v>
      </c>
      <c r="AG1596" s="5">
        <f>IFERROR((Table1[[#This Row],[عدد
البلوكات]]*0.12),"")</f>
        <v>0</v>
      </c>
      <c r="AH159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8.8000000000000007</v>
      </c>
      <c r="AJ1596" s="59">
        <f>IFERROR(Table1[[#This Row],[Plan Hour]]/Table1[[#This Row],[ساعات
العمل
الفعلية]],0)</f>
        <v>0</v>
      </c>
      <c r="AK1596" s="1">
        <f>IFERROR((Table1[[#This Row],[الكمية 
الفعلية
/م3]]-Table1[[#This Row],[الكمية 
المنتجة
/م3
 ]]),"")</f>
        <v>0</v>
      </c>
      <c r="AU1596" s="18"/>
      <c r="AV1596" s="18"/>
      <c r="AW1596" s="1"/>
      <c r="AX1596" s="1"/>
      <c r="AY1596" s="1"/>
      <c r="AZ1596" s="1"/>
      <c r="BA1596" s="1"/>
      <c r="BB1596" s="1" t="e">
        <f t="shared" si="227"/>
        <v>#DIV/0!</v>
      </c>
      <c r="BC1596" s="1"/>
      <c r="BD1596" s="1" t="e">
        <f t="shared" si="220"/>
        <v>#DIV/0!</v>
      </c>
      <c r="BE1596" s="1"/>
      <c r="BF1596" s="1"/>
      <c r="BG1596" s="11" t="e">
        <f t="shared" si="223"/>
        <v>#DIV/0!</v>
      </c>
      <c r="CB1596"/>
      <c r="CC1596"/>
      <c r="CD1596"/>
      <c r="CE1596" s="83"/>
      <c r="CF1596"/>
      <c r="CG1596"/>
      <c r="CH1596"/>
      <c r="CI1596"/>
      <c r="CJ1596"/>
      <c r="CK1596"/>
      <c r="CL1596"/>
      <c r="CM1596"/>
      <c r="CN1596"/>
      <c r="CO1596"/>
      <c r="CP1596"/>
    </row>
    <row r="1597" spans="1:94" ht="22.5" customHeight="1">
      <c r="A1597" s="22">
        <v>44298</v>
      </c>
      <c r="B1597" s="3" t="str">
        <f>TEXT(Table1[[#This Row],[Date]],"dddd")</f>
        <v>الإثنين</v>
      </c>
      <c r="C1597" s="3">
        <f>WEEKNUM(Table1[[#This Row],[Date]],16)</f>
        <v>16</v>
      </c>
      <c r="D1597" s="3" t="str">
        <f>TEXT(Table1[[#This Row],[Date]],"mmmm")</f>
        <v>أبريل</v>
      </c>
      <c r="E1597" s="3" t="str">
        <f>TEXT(Table1[[#This Row],[Date]],"yyyy")</f>
        <v>2021</v>
      </c>
      <c r="F1597" s="3" t="s">
        <v>8</v>
      </c>
      <c r="G1597" s="3">
        <v>1432</v>
      </c>
      <c r="H1597" s="5" t="s">
        <v>61</v>
      </c>
      <c r="I1597" s="3" t="s">
        <v>201</v>
      </c>
      <c r="J1597" s="3">
        <f>IFERROR(VLOOKUP(Table1[[#This Row],[FoamType]],$CB$1:$CC$25,2,FALSE),0)</f>
        <v>1.25</v>
      </c>
      <c r="K1597" s="3">
        <v>169.5</v>
      </c>
      <c r="L1597" s="3">
        <v>110</v>
      </c>
      <c r="M1597" s="3">
        <v>29</v>
      </c>
      <c r="Q1597" s="3">
        <v>30</v>
      </c>
      <c r="R1597" s="3">
        <v>3</v>
      </c>
      <c r="S1597" s="3">
        <v>29</v>
      </c>
      <c r="T1597" s="3">
        <f t="shared" si="224"/>
        <v>1.622115</v>
      </c>
      <c r="U1597" s="4">
        <f t="shared" si="225"/>
        <v>1.622115</v>
      </c>
      <c r="W1597" s="3"/>
      <c r="X1597" s="4">
        <f>IFERROR(   Table1[[#This Row],[البلوكات /م3]]+Table1[[#This Row],[البواقى
 المنصرفه
/م3]]-Table1[[#This Row],[البواقى
/م3]],0)</f>
        <v>1.622115</v>
      </c>
      <c r="Y1597" s="21">
        <f t="shared" si="226"/>
        <v>0</v>
      </c>
      <c r="AA1597" s="12">
        <v>1.622115</v>
      </c>
      <c r="AB1597" s="3">
        <v>30</v>
      </c>
      <c r="AD1597" s="20">
        <f t="shared" si="221"/>
        <v>0</v>
      </c>
      <c r="AE1597" s="29">
        <f t="shared" si="222"/>
        <v>0</v>
      </c>
      <c r="AG1597" s="5">
        <f>IFERROR((Table1[[#This Row],[عدد
البلوكات]]*0.12),"")</f>
        <v>0</v>
      </c>
      <c r="AH159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1597" s="59">
        <f>IFERROR(Table1[[#This Row],[Plan Hour]]/Table1[[#This Row],[ساعات
العمل
الفعلية]],0)</f>
        <v>0</v>
      </c>
      <c r="AK1597" s="1">
        <f>IFERROR((Table1[[#This Row],[الكمية 
الفعلية
/م3]]-Table1[[#This Row],[الكمية 
المنتجة
/م3
 ]]),"")</f>
        <v>0</v>
      </c>
      <c r="AU1597" s="18"/>
      <c r="AV1597" s="18"/>
      <c r="AW1597" s="1"/>
      <c r="AX1597" s="1"/>
      <c r="AY1597" s="1"/>
      <c r="AZ1597" s="1"/>
      <c r="BA1597" s="1"/>
      <c r="BB1597" s="1" t="e">
        <f t="shared" si="227"/>
        <v>#DIV/0!</v>
      </c>
      <c r="BC1597" s="1"/>
      <c r="BD1597" s="1" t="e">
        <f t="shared" si="220"/>
        <v>#DIV/0!</v>
      </c>
      <c r="BE1597" s="1"/>
      <c r="BF1597" s="1"/>
      <c r="BG1597" s="11" t="e">
        <f t="shared" si="223"/>
        <v>#DIV/0!</v>
      </c>
      <c r="CB1597"/>
      <c r="CC1597"/>
      <c r="CD1597"/>
      <c r="CE1597" s="83"/>
      <c r="CF1597"/>
      <c r="CG1597"/>
      <c r="CH1597"/>
      <c r="CI1597"/>
      <c r="CJ1597"/>
      <c r="CK1597"/>
      <c r="CL1597"/>
      <c r="CM1597"/>
      <c r="CN1597"/>
      <c r="CO1597"/>
      <c r="CP1597"/>
    </row>
    <row r="1598" spans="1:94" ht="22.5" customHeight="1">
      <c r="A1598" s="22">
        <v>44298</v>
      </c>
      <c r="B1598" s="3" t="str">
        <f>TEXT(Table1[[#This Row],[Date]],"dddd")</f>
        <v>الإثنين</v>
      </c>
      <c r="C1598" s="3">
        <f>WEEKNUM(Table1[[#This Row],[Date]],16)</f>
        <v>16</v>
      </c>
      <c r="D1598" s="3" t="str">
        <f>TEXT(Table1[[#This Row],[Date]],"mmmm")</f>
        <v>أبريل</v>
      </c>
      <c r="E1598" s="3" t="str">
        <f>TEXT(Table1[[#This Row],[Date]],"yyyy")</f>
        <v>2021</v>
      </c>
      <c r="F1598" s="3" t="s">
        <v>8</v>
      </c>
      <c r="G1598" s="3">
        <v>1432</v>
      </c>
      <c r="H1598" s="5" t="s">
        <v>61</v>
      </c>
      <c r="I1598" s="3" t="s">
        <v>201</v>
      </c>
      <c r="J1598" s="3">
        <f>IFERROR(VLOOKUP(Table1[[#This Row],[FoamType]],$CB$1:$CC$25,2,FALSE),0)</f>
        <v>1.25</v>
      </c>
      <c r="K1598" s="3">
        <v>41.5</v>
      </c>
      <c r="L1598" s="3">
        <v>110</v>
      </c>
      <c r="M1598" s="3">
        <v>29</v>
      </c>
      <c r="Q1598" s="3">
        <v>30</v>
      </c>
      <c r="R1598" s="3">
        <v>4</v>
      </c>
      <c r="S1598" s="3">
        <v>29</v>
      </c>
      <c r="T1598" s="3">
        <f t="shared" si="224"/>
        <v>0.52954000000000001</v>
      </c>
      <c r="U1598" s="4">
        <f t="shared" si="225"/>
        <v>0.52954000000000001</v>
      </c>
      <c r="W1598" s="3"/>
      <c r="X1598" s="4">
        <f>IFERROR(   Table1[[#This Row],[البلوكات /م3]]+Table1[[#This Row],[البواقى
 المنصرفه
/م3]]-Table1[[#This Row],[البواقى
/م3]],0)</f>
        <v>0.52954000000000001</v>
      </c>
      <c r="Y1598" s="21">
        <f t="shared" si="226"/>
        <v>0</v>
      </c>
      <c r="AA1598" s="12">
        <v>0.52954000000000001</v>
      </c>
      <c r="AB1598" s="3">
        <v>30</v>
      </c>
      <c r="AD1598" s="20">
        <f t="shared" si="221"/>
        <v>0</v>
      </c>
      <c r="AE1598" s="29">
        <f t="shared" si="222"/>
        <v>0</v>
      </c>
      <c r="AG1598" s="5">
        <f>IFERROR((Table1[[#This Row],[عدد
البلوكات]]*0.12),"")</f>
        <v>0</v>
      </c>
      <c r="AH159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598" s="59">
        <f>IFERROR(Table1[[#This Row],[Plan Hour]]/Table1[[#This Row],[ساعات
العمل
الفعلية]],0)</f>
        <v>0</v>
      </c>
      <c r="AK1598" s="1">
        <f>IFERROR((Table1[[#This Row],[الكمية 
الفعلية
/م3]]-Table1[[#This Row],[الكمية 
المنتجة
/م3
 ]]),"")</f>
        <v>0</v>
      </c>
      <c r="AU1598" s="18"/>
      <c r="AV1598" s="18"/>
      <c r="AW1598" s="1"/>
      <c r="AX1598" s="1"/>
      <c r="AY1598" s="1"/>
      <c r="AZ1598" s="1"/>
      <c r="BA1598" s="1"/>
      <c r="BB1598" s="1" t="e">
        <f t="shared" si="227"/>
        <v>#DIV/0!</v>
      </c>
      <c r="BC1598" s="1"/>
      <c r="BD1598" s="1" t="e">
        <f t="shared" si="220"/>
        <v>#DIV/0!</v>
      </c>
      <c r="BE1598" s="1"/>
      <c r="BF1598" s="1"/>
      <c r="BG1598" s="11" t="e">
        <f t="shared" si="223"/>
        <v>#DIV/0!</v>
      </c>
      <c r="CB1598"/>
      <c r="CC1598"/>
      <c r="CD1598"/>
      <c r="CE1598" s="83"/>
      <c r="CF1598"/>
      <c r="CG1598"/>
      <c r="CH1598"/>
      <c r="CI1598"/>
      <c r="CJ1598"/>
      <c r="CK1598"/>
      <c r="CL1598"/>
      <c r="CM1598"/>
      <c r="CN1598"/>
      <c r="CO1598"/>
      <c r="CP1598"/>
    </row>
    <row r="1599" spans="1:94" ht="22.5" customHeight="1">
      <c r="A1599" s="22">
        <v>44298</v>
      </c>
      <c r="B1599" s="9" t="str">
        <f>TEXT(Table1[[#This Row],[Date]],"dddd")</f>
        <v>الإثنين</v>
      </c>
      <c r="C1599" s="9">
        <f>WEEKNUM(Table1[[#This Row],[Date]],16)</f>
        <v>16</v>
      </c>
      <c r="D1599" s="9" t="str">
        <f>TEXT(Table1[[#This Row],[Date]],"mmmm")</f>
        <v>أبريل</v>
      </c>
      <c r="E1599" s="9" t="str">
        <f>TEXT(Table1[[#This Row],[Date]],"yyyy")</f>
        <v>2021</v>
      </c>
      <c r="F1599" s="9" t="s">
        <v>9</v>
      </c>
      <c r="G1599" s="9">
        <v>1432</v>
      </c>
      <c r="H1599" s="9" t="s">
        <v>61</v>
      </c>
      <c r="I1599" s="9" t="s">
        <v>201</v>
      </c>
      <c r="J1599" s="9">
        <f>IFERROR(VLOOKUP(Table1[[#This Row],[FoamType]],$CB$1:$CC$25,2,FALSE),0)</f>
        <v>1.25</v>
      </c>
      <c r="K1599" s="9">
        <v>41.5</v>
      </c>
      <c r="L1599" s="9">
        <v>110</v>
      </c>
      <c r="M1599" s="9">
        <v>29</v>
      </c>
      <c r="N1599" s="9"/>
      <c r="O1599" s="9"/>
      <c r="P1599" s="9"/>
      <c r="Q1599" s="9">
        <v>30</v>
      </c>
      <c r="R1599" s="9">
        <v>4</v>
      </c>
      <c r="S1599" s="9">
        <v>29</v>
      </c>
      <c r="T1599" s="9">
        <f t="shared" si="224"/>
        <v>0.52954000000000001</v>
      </c>
      <c r="U1599" s="9">
        <f t="shared" si="225"/>
        <v>0.52954000000000001</v>
      </c>
      <c r="V1599" s="9"/>
      <c r="W1599" s="9">
        <v>30</v>
      </c>
      <c r="X1599" s="9">
        <f>IFERROR(   Table1[[#This Row],[البلوكات /م3]]+Table1[[#This Row],[البواقى
 المنصرفه
/م3]]-Table1[[#This Row],[البواقى
/م3]],0)</f>
        <v>28.63</v>
      </c>
      <c r="Y1599" s="9">
        <v>46.2</v>
      </c>
      <c r="Z1599" s="9">
        <v>7</v>
      </c>
      <c r="AA1599" s="9">
        <v>0.23</v>
      </c>
      <c r="AB1599" s="9">
        <v>30</v>
      </c>
      <c r="AC1599" s="9">
        <v>17.8</v>
      </c>
      <c r="AD1599" s="9">
        <f t="shared" si="221"/>
        <v>28.100459999999998</v>
      </c>
      <c r="AE1599" s="9">
        <f t="shared" si="222"/>
        <v>0.60522205470600898</v>
      </c>
      <c r="AF1599" s="9"/>
      <c r="AG1599" s="9">
        <f>IFERROR((Table1[[#This Row],[عدد
البلوكات]]*0.12),"")</f>
        <v>0.84</v>
      </c>
      <c r="AH1599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I1599" s="9">
        <v>88</v>
      </c>
      <c r="AJ1599" s="9">
        <f>IFERROR(Table1[[#This Row],[Plan Hour]]/Table1[[#This Row],[ساعات
العمل
الفعلية]],0)</f>
        <v>3.6363636363636369E-2</v>
      </c>
      <c r="AK1599" s="9">
        <f>IFERROR((Table1[[#This Row],[الكمية 
الفعلية
/م3]]-Table1[[#This Row],[الكمية 
المنتجة
/م3
 ]]),"")</f>
        <v>0</v>
      </c>
      <c r="AL1599" s="9"/>
      <c r="AM1599" s="9"/>
      <c r="AN1599" s="9"/>
      <c r="AO1599" s="9"/>
      <c r="AP1599" s="9">
        <v>0</v>
      </c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  <c r="BB1599" s="9" t="e">
        <f t="shared" si="227"/>
        <v>#DIV/0!</v>
      </c>
      <c r="BC1599" s="9"/>
      <c r="BD1599" s="9" t="e">
        <f t="shared" si="220"/>
        <v>#DIV/0!</v>
      </c>
      <c r="BE1599" s="9"/>
      <c r="BF1599" s="9"/>
      <c r="BG1599" s="9" t="e">
        <f t="shared" si="223"/>
        <v>#DIV/0!</v>
      </c>
      <c r="CB1599"/>
      <c r="CC1599"/>
      <c r="CD1599"/>
      <c r="CE1599" s="83"/>
      <c r="CF1599"/>
      <c r="CG1599"/>
      <c r="CH1599"/>
      <c r="CI1599"/>
      <c r="CJ1599"/>
      <c r="CK1599"/>
      <c r="CL1599"/>
      <c r="CM1599"/>
      <c r="CN1599"/>
      <c r="CO1599"/>
      <c r="CP1599"/>
    </row>
    <row r="1600" spans="1:94" ht="22.5" customHeight="1">
      <c r="A1600" s="22">
        <v>44298</v>
      </c>
      <c r="B1600" s="3" t="str">
        <f>TEXT(Table1[[#This Row],[Date]],"dddd")</f>
        <v>الإثنين</v>
      </c>
      <c r="C1600" s="3">
        <f>WEEKNUM(Table1[[#This Row],[Date]],16)</f>
        <v>16</v>
      </c>
      <c r="D1600" s="3" t="str">
        <f>TEXT(Table1[[#This Row],[Date]],"mmmm")</f>
        <v>أبريل</v>
      </c>
      <c r="E1600" s="3" t="str">
        <f>TEXT(Table1[[#This Row],[Date]],"yyyy")</f>
        <v>2021</v>
      </c>
      <c r="F1600" s="3" t="s">
        <v>9</v>
      </c>
      <c r="G1600" s="3">
        <v>1685</v>
      </c>
      <c r="H1600" s="5" t="s">
        <v>61</v>
      </c>
      <c r="I1600" s="3" t="s">
        <v>255</v>
      </c>
      <c r="J1600" s="3">
        <f>IFERROR(VLOOKUP(Table1[[#This Row],[FoamType]],$CB$1:$CC$25,2,FALSE),0)</f>
        <v>3.6</v>
      </c>
      <c r="K1600" s="3">
        <v>100</v>
      </c>
      <c r="L1600" s="3">
        <v>50</v>
      </c>
      <c r="M1600" s="3">
        <v>50</v>
      </c>
      <c r="Q1600" s="3">
        <v>35</v>
      </c>
      <c r="R1600" s="3">
        <v>20</v>
      </c>
      <c r="S1600" s="3">
        <v>50</v>
      </c>
      <c r="T1600" s="3">
        <f t="shared" si="224"/>
        <v>5</v>
      </c>
      <c r="U1600" s="4">
        <f t="shared" si="225"/>
        <v>5</v>
      </c>
      <c r="W1600" s="3"/>
      <c r="X1600" s="4">
        <f>IFERROR(   Table1[[#This Row],[البلوكات /م3]]+Table1[[#This Row],[البواقى
 المنصرفه
/م3]]-Table1[[#This Row],[البواقى
/م3]],0)</f>
        <v>5.5</v>
      </c>
      <c r="Y1600" s="21">
        <f t="shared" si="226"/>
        <v>0</v>
      </c>
      <c r="AA1600" s="12">
        <v>5.5</v>
      </c>
      <c r="AB1600" s="3">
        <v>30</v>
      </c>
      <c r="AC1600" s="20">
        <v>0</v>
      </c>
      <c r="AD1600" s="20">
        <f t="shared" si="221"/>
        <v>0.5</v>
      </c>
      <c r="AE1600" s="29">
        <f t="shared" si="222"/>
        <v>9.0909090909090912E-2</v>
      </c>
      <c r="AG1600" s="5">
        <f>IFERROR((Table1[[#This Row],[عدد
البلوكات]]*0.12),"")</f>
        <v>0</v>
      </c>
      <c r="AH160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1.3888888888888888</v>
      </c>
      <c r="AJ1600" s="59">
        <f>IFERROR(Table1[[#This Row],[Plan Hour]]/Table1[[#This Row],[ساعات
العمل
الفعلية]],0)</f>
        <v>0</v>
      </c>
      <c r="AK1600" s="1">
        <f>IFERROR((Table1[[#This Row],[الكمية 
الفعلية
/م3]]-Table1[[#This Row],[الكمية 
المنتجة
/م3
 ]]),"")</f>
        <v>0</v>
      </c>
      <c r="AU1600" s="18"/>
      <c r="AV1600" s="18"/>
      <c r="AW1600" s="1"/>
      <c r="AX1600" s="1"/>
      <c r="AY1600" s="1"/>
      <c r="AZ1600" s="1"/>
      <c r="BA1600" s="1"/>
      <c r="BB1600" s="1" t="e">
        <f t="shared" si="227"/>
        <v>#DIV/0!</v>
      </c>
      <c r="BC1600" s="1"/>
      <c r="BD1600" s="1" t="e">
        <f t="shared" si="220"/>
        <v>#DIV/0!</v>
      </c>
      <c r="BE1600" s="1"/>
      <c r="BF1600" s="1"/>
      <c r="BG1600" s="11" t="e">
        <f t="shared" si="223"/>
        <v>#DIV/0!</v>
      </c>
      <c r="CB1600"/>
      <c r="CC1600"/>
      <c r="CD1600"/>
      <c r="CE1600" s="83"/>
      <c r="CF1600"/>
      <c r="CG1600"/>
      <c r="CH1600"/>
      <c r="CI1600"/>
      <c r="CJ1600"/>
      <c r="CK1600"/>
      <c r="CL1600"/>
      <c r="CM1600"/>
      <c r="CN1600"/>
      <c r="CO1600"/>
      <c r="CP1600"/>
    </row>
    <row r="1601" spans="1:94" ht="22.5" customHeight="1">
      <c r="A1601" s="22">
        <v>44298</v>
      </c>
      <c r="B1601" s="3" t="str">
        <f>TEXT(Table1[[#This Row],[Date]],"dddd")</f>
        <v>الإثنين</v>
      </c>
      <c r="C1601" s="3">
        <f>WEEKNUM(Table1[[#This Row],[Date]],16)</f>
        <v>16</v>
      </c>
      <c r="D1601" s="3" t="str">
        <f>TEXT(Table1[[#This Row],[Date]],"mmmm")</f>
        <v>أبريل</v>
      </c>
      <c r="E1601" s="3" t="str">
        <f>TEXT(Table1[[#This Row],[Date]],"yyyy")</f>
        <v>2021</v>
      </c>
      <c r="F1601" s="3" t="s">
        <v>9</v>
      </c>
      <c r="G1601" s="3">
        <v>1682</v>
      </c>
      <c r="H1601" s="5" t="s">
        <v>208</v>
      </c>
      <c r="I1601" s="3" t="s">
        <v>92</v>
      </c>
      <c r="J1601" s="3">
        <f>IFERROR(VLOOKUP(Table1[[#This Row],[FoamType]],$CB$1:$CC$25,2,FALSE),0)</f>
        <v>0.6</v>
      </c>
      <c r="K1601" s="3">
        <v>3</v>
      </c>
      <c r="L1601" s="3">
        <v>3</v>
      </c>
      <c r="M1601" s="3">
        <v>3</v>
      </c>
      <c r="Q1601" s="3">
        <v>20</v>
      </c>
      <c r="R1601" s="3">
        <v>154425</v>
      </c>
      <c r="S1601" s="3">
        <v>3.1</v>
      </c>
      <c r="T1601" s="3">
        <f t="shared" ref="T1601:T1611" si="228">K1601*L1601*R1601*S1601/1000000</f>
        <v>4.3084575000000003</v>
      </c>
      <c r="U1601" s="4">
        <f t="shared" ref="U1601:U1611" si="229">K1601*L1601*M1601*R1601/1000000</f>
        <v>4.1694750000000003</v>
      </c>
      <c r="W1601" s="3"/>
      <c r="X1601" s="4">
        <f>IFERROR(   Table1[[#This Row],[البلوكات /م3]]+Table1[[#This Row],[البواقى
 المنصرفه
/م3]]-Table1[[#This Row],[البواقى
/م3]],0)</f>
        <v>5.0999999999999996</v>
      </c>
      <c r="Y1601" s="21">
        <f t="shared" si="226"/>
        <v>0</v>
      </c>
      <c r="AA1601" s="12">
        <v>5.0999999999999996</v>
      </c>
      <c r="AB1601" s="3">
        <v>20</v>
      </c>
      <c r="AC1601" s="20">
        <v>0</v>
      </c>
      <c r="AD1601" s="20">
        <f t="shared" si="221"/>
        <v>0.93052499999999938</v>
      </c>
      <c r="AE1601" s="29">
        <f t="shared" si="222"/>
        <v>0.18245588235294108</v>
      </c>
      <c r="AG1601" s="5">
        <f>IFERROR((Table1[[#This Row],[عدد
البلوكات]]*0.12),"")</f>
        <v>0</v>
      </c>
      <c r="AH160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6.9491250000000004</v>
      </c>
      <c r="AJ1601" s="59">
        <f>IFERROR(Table1[[#This Row],[Plan Hour]]/Table1[[#This Row],[ساعات
العمل
الفعلية]],0)</f>
        <v>0</v>
      </c>
      <c r="AK1601" s="1">
        <f>IFERROR((Table1[[#This Row],[الكمية 
الفعلية
/م3]]-Table1[[#This Row],[الكمية 
المنتجة
/م3
 ]]),"")</f>
        <v>0.13898250000000001</v>
      </c>
      <c r="AU1601" s="18"/>
      <c r="AV1601" s="18"/>
      <c r="AW1601" s="1"/>
      <c r="AX1601" s="1"/>
      <c r="AY1601" s="1"/>
      <c r="AZ1601" s="1"/>
      <c r="BA1601" s="1"/>
      <c r="BB1601" s="1" t="e">
        <f t="shared" si="227"/>
        <v>#DIV/0!</v>
      </c>
      <c r="BC1601" s="1"/>
      <c r="BD1601" s="1" t="e">
        <f t="shared" si="220"/>
        <v>#DIV/0!</v>
      </c>
      <c r="BE1601" s="1"/>
      <c r="BF1601" s="1"/>
      <c r="BG1601" s="11" t="e">
        <f t="shared" si="223"/>
        <v>#DIV/0!</v>
      </c>
      <c r="CB1601"/>
      <c r="CC1601"/>
      <c r="CD1601"/>
      <c r="CE1601" s="83"/>
      <c r="CF1601"/>
      <c r="CG1601"/>
      <c r="CH1601"/>
      <c r="CI1601"/>
      <c r="CJ1601"/>
      <c r="CK1601"/>
      <c r="CL1601"/>
      <c r="CM1601"/>
      <c r="CN1601"/>
      <c r="CO1601"/>
      <c r="CP1601"/>
    </row>
    <row r="1602" spans="1:94" ht="22.5" customHeight="1">
      <c r="A1602" s="22">
        <v>44298</v>
      </c>
      <c r="B1602" s="3" t="str">
        <f>TEXT(Table1[[#This Row],[Date]],"dddd")</f>
        <v>الإثنين</v>
      </c>
      <c r="C1602" s="3">
        <f>WEEKNUM(Table1[[#This Row],[Date]],16)</f>
        <v>16</v>
      </c>
      <c r="D1602" s="3" t="str">
        <f>TEXT(Table1[[#This Row],[Date]],"mmmm")</f>
        <v>أبريل</v>
      </c>
      <c r="E1602" s="3" t="str">
        <f>TEXT(Table1[[#This Row],[Date]],"yyyy")</f>
        <v>2021</v>
      </c>
      <c r="F1602" s="3" t="s">
        <v>9</v>
      </c>
      <c r="G1602" s="3">
        <v>1687</v>
      </c>
      <c r="H1602" s="5" t="s">
        <v>54</v>
      </c>
      <c r="I1602" s="3" t="s">
        <v>92</v>
      </c>
      <c r="J1602" s="3">
        <f>IFERROR(VLOOKUP(Table1[[#This Row],[FoamType]],$CB$1:$CC$25,2,FALSE),0)</f>
        <v>0.6</v>
      </c>
      <c r="K1602" s="3">
        <v>30</v>
      </c>
      <c r="L1602" s="3">
        <v>23</v>
      </c>
      <c r="M1602" s="3">
        <v>5</v>
      </c>
      <c r="Q1602" s="3" t="s">
        <v>40</v>
      </c>
      <c r="R1602" s="3">
        <v>400</v>
      </c>
      <c r="S1602" s="3">
        <v>5.2</v>
      </c>
      <c r="T1602" s="3">
        <f t="shared" si="228"/>
        <v>1.4352</v>
      </c>
      <c r="U1602" s="4">
        <f t="shared" si="229"/>
        <v>1.38</v>
      </c>
      <c r="W1602" s="3"/>
      <c r="X1602" s="4">
        <f>IFERROR(   Table1[[#This Row],[البلوكات /م3]]+Table1[[#This Row],[البواقى
 المنصرفه
/م3]]-Table1[[#This Row],[البواقى
/م3]],0)</f>
        <v>1.56</v>
      </c>
      <c r="Y1602" s="21">
        <f t="shared" si="226"/>
        <v>0</v>
      </c>
      <c r="AA1602" s="12">
        <v>1.56</v>
      </c>
      <c r="AB1602" s="3" t="s">
        <v>3</v>
      </c>
      <c r="AC1602" s="20">
        <v>0</v>
      </c>
      <c r="AD1602" s="20">
        <f t="shared" si="221"/>
        <v>0.18000000000000016</v>
      </c>
      <c r="AE1602" s="29">
        <f t="shared" si="222"/>
        <v>0.11538461538461549</v>
      </c>
      <c r="AG1602" s="5">
        <f>IFERROR((Table1[[#This Row],[عدد
البلوكات]]*0.12),"")</f>
        <v>0</v>
      </c>
      <c r="AH160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2.2999999999999998</v>
      </c>
      <c r="AJ1602" s="59">
        <f>IFERROR(Table1[[#This Row],[Plan Hour]]/Table1[[#This Row],[ساعات
العمل
الفعلية]],0)</f>
        <v>0</v>
      </c>
      <c r="AK1602" s="1">
        <f>IFERROR((Table1[[#This Row],[الكمية 
الفعلية
/م3]]-Table1[[#This Row],[الكمية 
المنتجة
/م3
 ]]),"")</f>
        <v>5.5200000000000138E-2</v>
      </c>
      <c r="AU1602" s="18"/>
      <c r="AV1602" s="18"/>
      <c r="AW1602" s="1"/>
      <c r="AX1602" s="1"/>
      <c r="AY1602" s="1"/>
      <c r="AZ1602" s="1"/>
      <c r="BA1602" s="1"/>
      <c r="BB1602" s="1" t="e">
        <f t="shared" si="227"/>
        <v>#DIV/0!</v>
      </c>
      <c r="BC1602" s="1"/>
      <c r="BD1602" s="1" t="e">
        <f t="shared" si="220"/>
        <v>#DIV/0!</v>
      </c>
      <c r="BE1602" s="1"/>
      <c r="BF1602" s="1"/>
      <c r="BG1602" s="11" t="e">
        <f t="shared" si="223"/>
        <v>#DIV/0!</v>
      </c>
      <c r="CB1602"/>
      <c r="CC1602"/>
      <c r="CD1602"/>
      <c r="CE1602" s="83"/>
      <c r="CF1602"/>
      <c r="CG1602"/>
      <c r="CH1602"/>
      <c r="CI1602"/>
      <c r="CJ1602"/>
      <c r="CK1602"/>
      <c r="CL1602"/>
      <c r="CM1602"/>
      <c r="CN1602"/>
      <c r="CO1602"/>
      <c r="CP1602"/>
    </row>
    <row r="1603" spans="1:94" ht="22.5" customHeight="1">
      <c r="A1603" s="22">
        <v>44298</v>
      </c>
      <c r="B1603" s="3" t="str">
        <f>TEXT(Table1[[#This Row],[Date]],"dddd")</f>
        <v>الإثنين</v>
      </c>
      <c r="C1603" s="3">
        <f>WEEKNUM(Table1[[#This Row],[Date]],16)</f>
        <v>16</v>
      </c>
      <c r="D1603" s="3" t="str">
        <f>TEXT(Table1[[#This Row],[Date]],"mmmm")</f>
        <v>أبريل</v>
      </c>
      <c r="E1603" s="3" t="str">
        <f>TEXT(Table1[[#This Row],[Date]],"yyyy")</f>
        <v>2021</v>
      </c>
      <c r="F1603" s="3" t="s">
        <v>9</v>
      </c>
      <c r="G1603" s="3">
        <v>1693</v>
      </c>
      <c r="H1603" s="5" t="s">
        <v>69</v>
      </c>
      <c r="I1603" s="3" t="s">
        <v>92</v>
      </c>
      <c r="J1603" s="3">
        <f>IFERROR(VLOOKUP(Table1[[#This Row],[FoamType]],$CB$1:$CC$25,2,FALSE),0)</f>
        <v>0.6</v>
      </c>
      <c r="K1603" s="3">
        <v>13.5</v>
      </c>
      <c r="L1603" s="3">
        <v>5</v>
      </c>
      <c r="M1603" s="3">
        <v>4</v>
      </c>
      <c r="Q1603" s="3" t="s">
        <v>40</v>
      </c>
      <c r="R1603" s="3">
        <v>43200</v>
      </c>
      <c r="S1603" s="3">
        <v>4.2</v>
      </c>
      <c r="T1603" s="3">
        <f t="shared" si="228"/>
        <v>12.247199999999999</v>
      </c>
      <c r="U1603" s="4">
        <f t="shared" si="229"/>
        <v>11.664</v>
      </c>
      <c r="W1603" s="3"/>
      <c r="X1603" s="4">
        <f>IFERROR(   Table1[[#This Row],[البلوكات /م3]]+Table1[[#This Row],[البواقى
 المنصرفه
/م3]]-Table1[[#This Row],[البواقى
/م3]],0)</f>
        <v>13.67</v>
      </c>
      <c r="Y1603" s="21">
        <f t="shared" si="226"/>
        <v>0</v>
      </c>
      <c r="AA1603" s="12">
        <v>13.67</v>
      </c>
      <c r="AB1603" s="3" t="s">
        <v>40</v>
      </c>
      <c r="AC1603" s="20">
        <v>0</v>
      </c>
      <c r="AD1603" s="20">
        <f t="shared" si="221"/>
        <v>2.0060000000000002</v>
      </c>
      <c r="AE1603" s="29">
        <f t="shared" si="222"/>
        <v>0.14674469641550844</v>
      </c>
      <c r="AG1603" s="5">
        <f>IFERROR((Table1[[#This Row],[عدد
البلوكات]]*0.12),"")</f>
        <v>0</v>
      </c>
      <c r="AH160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19.440000000000001</v>
      </c>
      <c r="AJ1603" s="59">
        <f>IFERROR(Table1[[#This Row],[Plan Hour]]/Table1[[#This Row],[ساعات
العمل
الفعلية]],0)</f>
        <v>0</v>
      </c>
      <c r="AK1603" s="1">
        <f>IFERROR((Table1[[#This Row],[الكمية 
الفعلية
/م3]]-Table1[[#This Row],[الكمية 
المنتجة
/م3
 ]]),"")</f>
        <v>0.58319999999999972</v>
      </c>
      <c r="AU1603" s="18"/>
      <c r="AV1603" s="18"/>
      <c r="AW1603" s="1"/>
      <c r="AX1603" s="1"/>
      <c r="AY1603" s="1"/>
      <c r="AZ1603" s="1"/>
      <c r="BA1603" s="1"/>
      <c r="BB1603" s="1" t="e">
        <f t="shared" si="227"/>
        <v>#DIV/0!</v>
      </c>
      <c r="BC1603" s="1"/>
      <c r="BD1603" s="1" t="e">
        <f t="shared" si="220"/>
        <v>#DIV/0!</v>
      </c>
      <c r="BE1603" s="1"/>
      <c r="BF1603" s="1"/>
      <c r="BG1603" s="11" t="e">
        <f t="shared" si="223"/>
        <v>#DIV/0!</v>
      </c>
      <c r="CB1603"/>
      <c r="CC1603"/>
      <c r="CD1603"/>
      <c r="CE1603" s="83"/>
      <c r="CF1603"/>
      <c r="CG1603"/>
      <c r="CH1603"/>
      <c r="CI1603"/>
      <c r="CJ1603"/>
      <c r="CK1603"/>
      <c r="CL1603"/>
      <c r="CM1603"/>
      <c r="CN1603"/>
      <c r="CO1603"/>
      <c r="CP1603"/>
    </row>
    <row r="1604" spans="1:94" ht="22.5" customHeight="1">
      <c r="A1604" s="22">
        <v>44298</v>
      </c>
      <c r="B1604" s="3" t="str">
        <f>TEXT(Table1[[#This Row],[Date]],"dddd")</f>
        <v>الإثنين</v>
      </c>
      <c r="C1604" s="3">
        <f>WEEKNUM(Table1[[#This Row],[Date]],16)</f>
        <v>16</v>
      </c>
      <c r="D1604" s="3" t="str">
        <f>TEXT(Table1[[#This Row],[Date]],"mmmm")</f>
        <v>أبريل</v>
      </c>
      <c r="E1604" s="3" t="str">
        <f>TEXT(Table1[[#This Row],[Date]],"yyyy")</f>
        <v>2021</v>
      </c>
      <c r="F1604" s="3" t="s">
        <v>9</v>
      </c>
      <c r="G1604" s="3">
        <v>1614</v>
      </c>
      <c r="H1604" s="5" t="s">
        <v>335</v>
      </c>
      <c r="I1604" s="3" t="s">
        <v>92</v>
      </c>
      <c r="J1604" s="3">
        <f>IFERROR(VLOOKUP(Table1[[#This Row],[FoamType]],$CB$1:$CC$25,2,FALSE),0)</f>
        <v>0.6</v>
      </c>
      <c r="K1604" s="3">
        <v>10</v>
      </c>
      <c r="L1604" s="3">
        <v>8</v>
      </c>
      <c r="M1604" s="3">
        <v>4</v>
      </c>
      <c r="Q1604" s="3">
        <v>35</v>
      </c>
      <c r="S1604" s="3">
        <v>4.0999999999999996</v>
      </c>
      <c r="T1604" s="3">
        <v>3.8</v>
      </c>
      <c r="U1604" s="4">
        <v>3.75</v>
      </c>
      <c r="W1604" s="3"/>
      <c r="X1604" s="4">
        <f>IFERROR(   Table1[[#This Row],[البلوكات /م3]]+Table1[[#This Row],[البواقى
 المنصرفه
/م3]]-Table1[[#This Row],[البواقى
/م3]],0)</f>
        <v>6.12</v>
      </c>
      <c r="Y1604" s="21">
        <f t="shared" si="226"/>
        <v>0</v>
      </c>
      <c r="AA1604" s="12">
        <v>7.7</v>
      </c>
      <c r="AB1604" s="3">
        <v>30</v>
      </c>
      <c r="AC1604" s="20">
        <v>1.58</v>
      </c>
      <c r="AD1604" s="20">
        <f t="shared" si="221"/>
        <v>2.37</v>
      </c>
      <c r="AE1604" s="29">
        <f t="shared" si="222"/>
        <v>0.30779220779220778</v>
      </c>
      <c r="AG1604" s="5">
        <f>IFERROR((Table1[[#This Row],[عدد
البلوكات]]*0.12),"")</f>
        <v>0</v>
      </c>
      <c r="AH160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6.25</v>
      </c>
      <c r="AJ1604" s="59">
        <f>IFERROR(Table1[[#This Row],[Plan Hour]]/Table1[[#This Row],[ساعات
العمل
الفعلية]],0)</f>
        <v>0</v>
      </c>
      <c r="AK1604" s="1">
        <f>IFERROR((Table1[[#This Row],[الكمية 
الفعلية
/م3]]-Table1[[#This Row],[الكمية 
المنتجة
/م3
 ]]),"")</f>
        <v>4.9999999999999822E-2</v>
      </c>
      <c r="AU1604" s="18"/>
      <c r="AV1604" s="18"/>
      <c r="AW1604" s="1"/>
      <c r="AX1604" s="1"/>
      <c r="AY1604" s="1"/>
      <c r="AZ1604" s="1"/>
      <c r="BA1604" s="1"/>
      <c r="BB1604" s="1" t="e">
        <f t="shared" si="227"/>
        <v>#DIV/0!</v>
      </c>
      <c r="BC1604" s="1"/>
      <c r="BD1604" s="1" t="e">
        <f t="shared" si="220"/>
        <v>#DIV/0!</v>
      </c>
      <c r="BE1604" s="1"/>
      <c r="BF1604" s="1"/>
      <c r="BG1604" s="11" t="e">
        <f t="shared" si="223"/>
        <v>#DIV/0!</v>
      </c>
      <c r="CB1604"/>
      <c r="CC1604"/>
      <c r="CD1604"/>
      <c r="CE1604" s="83"/>
      <c r="CF1604"/>
      <c r="CG1604"/>
      <c r="CH1604"/>
      <c r="CI1604"/>
      <c r="CJ1604"/>
      <c r="CK1604"/>
      <c r="CL1604"/>
      <c r="CM1604"/>
      <c r="CN1604"/>
      <c r="CO1604"/>
      <c r="CP1604"/>
    </row>
    <row r="1605" spans="1:94" ht="22.5" customHeight="1">
      <c r="A1605" s="22">
        <v>44298</v>
      </c>
      <c r="B1605" s="3" t="str">
        <f>TEXT(Table1[[#This Row],[Date]],"dddd")</f>
        <v>الإثنين</v>
      </c>
      <c r="C1605" s="3">
        <f>WEEKNUM(Table1[[#This Row],[Date]],16)</f>
        <v>16</v>
      </c>
      <c r="D1605" s="3" t="str">
        <f>TEXT(Table1[[#This Row],[Date]],"mmmm")</f>
        <v>أبريل</v>
      </c>
      <c r="E1605" s="3" t="str">
        <f>TEXT(Table1[[#This Row],[Date]],"yyyy")</f>
        <v>2021</v>
      </c>
      <c r="F1605" s="3" t="s">
        <v>9</v>
      </c>
      <c r="G1605" s="3">
        <v>1614</v>
      </c>
      <c r="H1605" s="5" t="s">
        <v>332</v>
      </c>
      <c r="I1605" s="3" t="s">
        <v>92</v>
      </c>
      <c r="J1605" s="3">
        <f>IFERROR(VLOOKUP(Table1[[#This Row],[FoamType]],$CB$1:$CC$25,2,FALSE),0)</f>
        <v>0.6</v>
      </c>
      <c r="K1605" s="3">
        <v>30</v>
      </c>
      <c r="L1605" s="3">
        <v>7</v>
      </c>
      <c r="M1605" s="3">
        <v>7</v>
      </c>
      <c r="Q1605" s="3">
        <v>35</v>
      </c>
      <c r="R1605" s="3">
        <v>735</v>
      </c>
      <c r="S1605" s="3">
        <v>7.1</v>
      </c>
      <c r="T1605" s="3">
        <f t="shared" si="228"/>
        <v>1.095885</v>
      </c>
      <c r="U1605" s="4">
        <f t="shared" si="229"/>
        <v>1.0804499999999999</v>
      </c>
      <c r="W1605" s="3"/>
      <c r="X1605" s="4">
        <f>IFERROR(   Table1[[#This Row],[البلوكات /م3]]+Table1[[#This Row],[البواقى
 المنصرفه
/م3]]-Table1[[#This Row],[البواقى
/م3]],0)</f>
        <v>0</v>
      </c>
      <c r="Y1605" s="21">
        <f t="shared" si="226"/>
        <v>0</v>
      </c>
      <c r="AD1605" s="20">
        <f t="shared" si="221"/>
        <v>-1.0804499999999999</v>
      </c>
      <c r="AE1605" s="29" t="e">
        <f t="shared" si="222"/>
        <v>#DIV/0!</v>
      </c>
      <c r="AG1605" s="5">
        <f>IFERROR((Table1[[#This Row],[عدد
البلوكات]]*0.12),"")</f>
        <v>0</v>
      </c>
      <c r="AH160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1.8007499999999999</v>
      </c>
      <c r="AJ1605" s="59">
        <f>IFERROR(Table1[[#This Row],[Plan Hour]]/Table1[[#This Row],[ساعات
العمل
الفعلية]],0)</f>
        <v>0</v>
      </c>
      <c r="AK1605" s="1">
        <f>IFERROR((Table1[[#This Row],[الكمية 
الفعلية
/م3]]-Table1[[#This Row],[الكمية 
المنتجة
/م3
 ]]),"")</f>
        <v>1.5435000000000088E-2</v>
      </c>
      <c r="AU1605" s="18"/>
      <c r="AV1605" s="18"/>
      <c r="AW1605" s="1"/>
      <c r="AX1605" s="1"/>
      <c r="AY1605" s="1"/>
      <c r="AZ1605" s="1"/>
      <c r="BA1605" s="1"/>
      <c r="BB1605" s="1" t="e">
        <f t="shared" si="227"/>
        <v>#DIV/0!</v>
      </c>
      <c r="BC1605" s="1"/>
      <c r="BD1605" s="1" t="e">
        <f t="shared" ref="BD1605:BD1668" si="230">(7.32-(BE1605*BC1605))/BE1605</f>
        <v>#DIV/0!</v>
      </c>
      <c r="BE1605" s="1"/>
      <c r="BF1605" s="1"/>
      <c r="BG1605" s="11" t="e">
        <f t="shared" si="223"/>
        <v>#DIV/0!</v>
      </c>
      <c r="CB1605"/>
      <c r="CC1605"/>
      <c r="CD1605"/>
      <c r="CE1605" s="83"/>
      <c r="CF1605"/>
      <c r="CG1605"/>
      <c r="CH1605"/>
      <c r="CI1605"/>
      <c r="CJ1605"/>
      <c r="CK1605"/>
      <c r="CL1605"/>
      <c r="CM1605"/>
      <c r="CN1605"/>
      <c r="CO1605"/>
      <c r="CP1605"/>
    </row>
    <row r="1606" spans="1:94" ht="22.5" customHeight="1">
      <c r="A1606" s="22">
        <v>44298</v>
      </c>
      <c r="B1606" s="3" t="str">
        <f>TEXT(Table1[[#This Row],[Date]],"dddd")</f>
        <v>الإثنين</v>
      </c>
      <c r="C1606" s="3">
        <f>WEEKNUM(Table1[[#This Row],[Date]],16)</f>
        <v>16</v>
      </c>
      <c r="D1606" s="3" t="str">
        <f>TEXT(Table1[[#This Row],[Date]],"mmmm")</f>
        <v>أبريل</v>
      </c>
      <c r="E1606" s="3" t="str">
        <f>TEXT(Table1[[#This Row],[Date]],"yyyy")</f>
        <v>2021</v>
      </c>
      <c r="F1606" s="3" t="s">
        <v>9</v>
      </c>
      <c r="G1606" s="3">
        <v>1432</v>
      </c>
      <c r="H1606" s="5" t="s">
        <v>61</v>
      </c>
      <c r="I1606" s="3" t="s">
        <v>201</v>
      </c>
      <c r="J1606" s="3">
        <f>IFERROR(VLOOKUP(Table1[[#This Row],[FoamType]],$CB$1:$CC$25,2,FALSE),0)</f>
        <v>1.25</v>
      </c>
      <c r="K1606" s="3">
        <v>240</v>
      </c>
      <c r="L1606" s="3">
        <v>110</v>
      </c>
      <c r="M1606" s="3">
        <v>29</v>
      </c>
      <c r="Q1606" s="3">
        <v>30</v>
      </c>
      <c r="R1606" s="3">
        <v>29</v>
      </c>
      <c r="S1606" s="3">
        <v>29</v>
      </c>
      <c r="T1606" s="3">
        <f t="shared" si="228"/>
        <v>22.202400000000001</v>
      </c>
      <c r="U1606" s="4">
        <f t="shared" si="229"/>
        <v>22.202400000000001</v>
      </c>
      <c r="W1606" s="3"/>
      <c r="X1606" s="4">
        <f>IFERROR(   Table1[[#This Row],[البلوكات /م3]]+Table1[[#This Row],[البواقى
 المنصرفه
/م3]]-Table1[[#This Row],[البواقى
/م3]],0)</f>
        <v>0</v>
      </c>
      <c r="Y1606" s="21">
        <f t="shared" si="226"/>
        <v>0</v>
      </c>
      <c r="AD1606" s="20">
        <f t="shared" si="221"/>
        <v>-22.202400000000001</v>
      </c>
      <c r="AE1606" s="29" t="e">
        <f t="shared" si="222"/>
        <v>#DIV/0!</v>
      </c>
      <c r="AG1606" s="5">
        <f>IFERROR((Table1[[#This Row],[عدد
البلوكات]]*0.12),"")</f>
        <v>0</v>
      </c>
      <c r="AH160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23.2</v>
      </c>
      <c r="AJ1606" s="59">
        <f>IFERROR(Table1[[#This Row],[Plan Hour]]/Table1[[#This Row],[ساعات
العمل
الفعلية]],0)</f>
        <v>0</v>
      </c>
      <c r="AK1606" s="1">
        <f>IFERROR((Table1[[#This Row],[الكمية 
الفعلية
/م3]]-Table1[[#This Row],[الكمية 
المنتجة
/م3
 ]]),"")</f>
        <v>0</v>
      </c>
      <c r="AU1606" s="18"/>
      <c r="AV1606" s="18"/>
      <c r="AW1606" s="1"/>
      <c r="AX1606" s="1"/>
      <c r="AY1606" s="1"/>
      <c r="AZ1606" s="1"/>
      <c r="BA1606" s="1"/>
      <c r="BB1606" s="1" t="e">
        <f t="shared" si="227"/>
        <v>#DIV/0!</v>
      </c>
      <c r="BC1606" s="1"/>
      <c r="BD1606" s="1" t="e">
        <f t="shared" si="230"/>
        <v>#DIV/0!</v>
      </c>
      <c r="BE1606" s="1"/>
      <c r="BF1606" s="1"/>
      <c r="BG1606" s="11" t="e">
        <f t="shared" si="223"/>
        <v>#DIV/0!</v>
      </c>
      <c r="CB1606"/>
      <c r="CC1606"/>
      <c r="CD1606"/>
      <c r="CE1606" s="83"/>
      <c r="CF1606"/>
      <c r="CG1606"/>
      <c r="CH1606"/>
      <c r="CI1606"/>
      <c r="CJ1606"/>
      <c r="CK1606"/>
      <c r="CL1606"/>
      <c r="CM1606"/>
      <c r="CN1606"/>
      <c r="CO1606"/>
      <c r="CP1606"/>
    </row>
    <row r="1607" spans="1:94" ht="22.5" customHeight="1">
      <c r="A1607" s="22">
        <v>44298</v>
      </c>
      <c r="B1607" s="3" t="str">
        <f>TEXT(Table1[[#This Row],[Date]],"dddd")</f>
        <v>الإثنين</v>
      </c>
      <c r="C1607" s="3">
        <f>WEEKNUM(Table1[[#This Row],[Date]],16)</f>
        <v>16</v>
      </c>
      <c r="D1607" s="3" t="str">
        <f>TEXT(Table1[[#This Row],[Date]],"mmmm")</f>
        <v>أبريل</v>
      </c>
      <c r="E1607" s="3" t="str">
        <f>TEXT(Table1[[#This Row],[Date]],"yyyy")</f>
        <v>2021</v>
      </c>
      <c r="F1607" s="3" t="s">
        <v>9</v>
      </c>
      <c r="G1607" s="3">
        <v>1432</v>
      </c>
      <c r="H1607" s="5" t="s">
        <v>61</v>
      </c>
      <c r="I1607" s="3" t="s">
        <v>201</v>
      </c>
      <c r="J1607" s="3">
        <f>IFERROR(VLOOKUP(Table1[[#This Row],[FoamType]],$CB$1:$CC$25,2,FALSE),0)</f>
        <v>1.25</v>
      </c>
      <c r="K1607" s="3">
        <v>169.5</v>
      </c>
      <c r="L1607" s="3">
        <v>110</v>
      </c>
      <c r="M1607" s="3">
        <v>29</v>
      </c>
      <c r="Q1607" s="3">
        <v>30</v>
      </c>
      <c r="R1607" s="3">
        <v>5</v>
      </c>
      <c r="S1607" s="3">
        <v>29</v>
      </c>
      <c r="T1607" s="3">
        <f t="shared" si="228"/>
        <v>2.703525</v>
      </c>
      <c r="U1607" s="4">
        <f t="shared" si="229"/>
        <v>2.703525</v>
      </c>
      <c r="W1607" s="3"/>
      <c r="X1607" s="4">
        <f>IFERROR(   Table1[[#This Row],[البلوكات /م3]]+Table1[[#This Row],[البواقى
 المنصرفه
/م3]]-Table1[[#This Row],[البواقى
/م3]],0)</f>
        <v>0</v>
      </c>
      <c r="Y1607" s="21">
        <f t="shared" si="226"/>
        <v>0</v>
      </c>
      <c r="AD1607" s="20">
        <f t="shared" si="221"/>
        <v>-2.703525</v>
      </c>
      <c r="AE1607" s="29" t="e">
        <f t="shared" si="222"/>
        <v>#DIV/0!</v>
      </c>
      <c r="AG1607" s="5">
        <f>IFERROR((Table1[[#This Row],[عدد
البلوكات]]*0.12),"")</f>
        <v>0</v>
      </c>
      <c r="AH160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607" s="59">
        <f>IFERROR(Table1[[#This Row],[Plan Hour]]/Table1[[#This Row],[ساعات
العمل
الفعلية]],0)</f>
        <v>0</v>
      </c>
      <c r="AK1607" s="1">
        <f>IFERROR((Table1[[#This Row],[الكمية 
الفعلية
/م3]]-Table1[[#This Row],[الكمية 
المنتجة
/م3
 ]]),"")</f>
        <v>0</v>
      </c>
      <c r="AU1607" s="18"/>
      <c r="AV1607" s="18"/>
      <c r="AW1607" s="1"/>
      <c r="AX1607" s="1"/>
      <c r="AY1607" s="1"/>
      <c r="AZ1607" s="1"/>
      <c r="BA1607" s="1"/>
      <c r="BB1607" s="1" t="e">
        <f t="shared" si="227"/>
        <v>#DIV/0!</v>
      </c>
      <c r="BC1607" s="1"/>
      <c r="BD1607" s="1" t="e">
        <f t="shared" si="230"/>
        <v>#DIV/0!</v>
      </c>
      <c r="BE1607" s="1"/>
      <c r="BF1607" s="1"/>
      <c r="BG1607" s="11" t="e">
        <f t="shared" si="223"/>
        <v>#DIV/0!</v>
      </c>
      <c r="CB1607"/>
      <c r="CC1607"/>
      <c r="CD1607"/>
      <c r="CE1607" s="83"/>
      <c r="CF1607"/>
      <c r="CG1607"/>
      <c r="CH1607"/>
      <c r="CI1607"/>
      <c r="CJ1607"/>
      <c r="CK1607"/>
      <c r="CL1607"/>
      <c r="CM1607"/>
      <c r="CN1607"/>
      <c r="CO1607"/>
      <c r="CP1607"/>
    </row>
    <row r="1608" spans="1:94" ht="22.5" customHeight="1">
      <c r="A1608" s="22">
        <v>44298</v>
      </c>
      <c r="B1608" s="3" t="str">
        <f>TEXT(Table1[[#This Row],[Date]],"dddd")</f>
        <v>الإثنين</v>
      </c>
      <c r="C1608" s="3">
        <f>WEEKNUM(Table1[[#This Row],[Date]],16)</f>
        <v>16</v>
      </c>
      <c r="D1608" s="3" t="str">
        <f>TEXT(Table1[[#This Row],[Date]],"mmmm")</f>
        <v>أبريل</v>
      </c>
      <c r="E1608" s="3" t="str">
        <f>TEXT(Table1[[#This Row],[Date]],"yyyy")</f>
        <v>2021</v>
      </c>
      <c r="F1608" s="3" t="s">
        <v>9</v>
      </c>
      <c r="G1608" s="3">
        <v>1432</v>
      </c>
      <c r="H1608" s="5" t="s">
        <v>61</v>
      </c>
      <c r="I1608" s="3" t="s">
        <v>201</v>
      </c>
      <c r="J1608" s="3">
        <f>IFERROR(VLOOKUP(Table1[[#This Row],[FoamType]],$CB$1:$CC$25,2,FALSE),0)</f>
        <v>1.25</v>
      </c>
      <c r="K1608" s="3">
        <v>74</v>
      </c>
      <c r="L1608" s="3">
        <v>110</v>
      </c>
      <c r="M1608" s="3">
        <v>29</v>
      </c>
      <c r="Q1608" s="3">
        <v>30</v>
      </c>
      <c r="R1608" s="3">
        <v>7</v>
      </c>
      <c r="S1608" s="3">
        <v>29</v>
      </c>
      <c r="T1608" s="3">
        <f t="shared" si="228"/>
        <v>1.65242</v>
      </c>
      <c r="U1608" s="4">
        <f t="shared" si="229"/>
        <v>1.65242</v>
      </c>
      <c r="W1608" s="3"/>
      <c r="X1608" s="4">
        <f>IFERROR(   Table1[[#This Row],[البلوكات /م3]]+Table1[[#This Row],[البواقى
 المنصرفه
/م3]]-Table1[[#This Row],[البواقى
/م3]],0)</f>
        <v>0</v>
      </c>
      <c r="Y1608" s="21">
        <f t="shared" si="226"/>
        <v>0</v>
      </c>
      <c r="AD1608" s="20">
        <f t="shared" si="221"/>
        <v>-1.65242</v>
      </c>
      <c r="AE1608" s="29" t="e">
        <f t="shared" si="222"/>
        <v>#DIV/0!</v>
      </c>
      <c r="AG1608" s="5">
        <f>IFERROR((Table1[[#This Row],[عدد
البلوكات]]*0.12),"")</f>
        <v>0</v>
      </c>
      <c r="AH160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5.6</v>
      </c>
      <c r="AJ1608" s="59">
        <f>IFERROR(Table1[[#This Row],[Plan Hour]]/Table1[[#This Row],[ساعات
العمل
الفعلية]],0)</f>
        <v>0</v>
      </c>
      <c r="AK1608" s="1">
        <f>IFERROR((Table1[[#This Row],[الكمية 
الفعلية
/م3]]-Table1[[#This Row],[الكمية 
المنتجة
/م3
 ]]),"")</f>
        <v>0</v>
      </c>
      <c r="AU1608" s="18"/>
      <c r="AV1608" s="18"/>
      <c r="AW1608" s="1"/>
      <c r="AX1608" s="1"/>
      <c r="AY1608" s="1"/>
      <c r="AZ1608" s="1"/>
      <c r="BA1608" s="1"/>
      <c r="BB1608" s="1" t="e">
        <f t="shared" si="227"/>
        <v>#DIV/0!</v>
      </c>
      <c r="BC1608" s="1"/>
      <c r="BD1608" s="1" t="e">
        <f t="shared" si="230"/>
        <v>#DIV/0!</v>
      </c>
      <c r="BE1608" s="1"/>
      <c r="BF1608" s="1"/>
      <c r="BG1608" s="11" t="e">
        <f t="shared" si="223"/>
        <v>#DIV/0!</v>
      </c>
      <c r="CB1608"/>
      <c r="CC1608"/>
      <c r="CD1608"/>
      <c r="CE1608" s="83"/>
      <c r="CF1608"/>
      <c r="CG1608"/>
      <c r="CH1608"/>
      <c r="CI1608"/>
      <c r="CJ1608"/>
      <c r="CK1608"/>
      <c r="CL1608"/>
      <c r="CM1608"/>
      <c r="CN1608"/>
      <c r="CO1608"/>
      <c r="CP1608"/>
    </row>
    <row r="1609" spans="1:94" ht="22.5" customHeight="1">
      <c r="A1609" s="22">
        <v>44299</v>
      </c>
      <c r="B1609" s="9" t="str">
        <f>TEXT(Table1[[#This Row],[Date]],"dddd")</f>
        <v>الثلاثاء</v>
      </c>
      <c r="C1609" s="9">
        <f>WEEKNUM(Table1[[#This Row],[Date]],16)</f>
        <v>16</v>
      </c>
      <c r="D1609" s="9" t="str">
        <f>TEXT(Table1[[#This Row],[Date]],"mmmm")</f>
        <v>أبريل</v>
      </c>
      <c r="E1609" s="9" t="str">
        <f>TEXT(Table1[[#This Row],[Date]],"yyyy")</f>
        <v>2021</v>
      </c>
      <c r="F1609" s="9" t="s">
        <v>8</v>
      </c>
      <c r="G1609" s="9">
        <v>1703</v>
      </c>
      <c r="H1609" s="9"/>
      <c r="I1609" s="9" t="s">
        <v>255</v>
      </c>
      <c r="J1609" s="9">
        <f>IFERROR(VLOOKUP(Table1[[#This Row],[FoamType]],$CB$1:$CC$25,2,FALSE),0)</f>
        <v>3.6</v>
      </c>
      <c r="K1609" s="9">
        <v>200</v>
      </c>
      <c r="L1609" s="9">
        <v>100</v>
      </c>
      <c r="M1609" s="9">
        <v>3</v>
      </c>
      <c r="N1609" s="9"/>
      <c r="O1609" s="9"/>
      <c r="P1609" s="9"/>
      <c r="Q1609" s="9">
        <v>17</v>
      </c>
      <c r="R1609" s="9"/>
      <c r="S1609" s="9">
        <v>3.1</v>
      </c>
      <c r="T1609" s="9">
        <v>5.2</v>
      </c>
      <c r="U1609" s="9">
        <v>5</v>
      </c>
      <c r="V1609" s="9"/>
      <c r="W1609" s="9">
        <v>17</v>
      </c>
      <c r="X1609" s="9">
        <f>IFERROR(   Table1[[#This Row],[البلوكات /م3]]+Table1[[#This Row],[البواقى
 المنصرفه
/م3]]-Table1[[#This Row],[البواقى
/م3]],0)</f>
        <v>7.99</v>
      </c>
      <c r="Y1609" s="9">
        <f t="shared" si="226"/>
        <v>14.64</v>
      </c>
      <c r="Z1609" s="9">
        <v>2</v>
      </c>
      <c r="AA1609" s="9">
        <v>0</v>
      </c>
      <c r="AB1609" s="9">
        <v>17</v>
      </c>
      <c r="AC1609" s="9">
        <v>6.65</v>
      </c>
      <c r="AD1609" s="9">
        <f t="shared" si="221"/>
        <v>2.99</v>
      </c>
      <c r="AE1609" s="9">
        <f t="shared" si="222"/>
        <v>0.20423497267759563</v>
      </c>
      <c r="AF1609" s="9"/>
      <c r="AG1609" s="9">
        <f>IFERROR((Table1[[#This Row],[عدد
البلوكات]]*0.12),"")</f>
        <v>0.24</v>
      </c>
      <c r="AH1609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1.3888888888888888</v>
      </c>
      <c r="AI1609" s="9">
        <v>40</v>
      </c>
      <c r="AJ1609" s="9">
        <f>IFERROR(Table1[[#This Row],[Plan Hour]]/Table1[[#This Row],[ساعات
العمل
الفعلية]],0)</f>
        <v>3.4722222222222224E-2</v>
      </c>
      <c r="AK1609" s="9">
        <f>IFERROR((Table1[[#This Row],[الكمية 
الفعلية
/م3]]-Table1[[#This Row],[الكمية 
المنتجة
/م3
 ]]),"")</f>
        <v>0.20000000000000018</v>
      </c>
      <c r="AL1609" s="9"/>
      <c r="AM1609" s="9"/>
      <c r="AN1609" s="9"/>
      <c r="AO1609" s="9"/>
      <c r="AP1609" s="9">
        <v>0</v>
      </c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  <c r="BB1609" s="9" t="e">
        <f t="shared" si="227"/>
        <v>#DIV/0!</v>
      </c>
      <c r="BC1609" s="9"/>
      <c r="BD1609" s="9" t="e">
        <f t="shared" si="230"/>
        <v>#DIV/0!</v>
      </c>
      <c r="BE1609" s="9"/>
      <c r="BF1609" s="9"/>
      <c r="BG1609" s="9" t="e">
        <f t="shared" si="223"/>
        <v>#DIV/0!</v>
      </c>
      <c r="CB1609"/>
      <c r="CC1609"/>
      <c r="CD1609"/>
      <c r="CE1609" s="83"/>
      <c r="CF1609"/>
      <c r="CG1609"/>
      <c r="CH1609"/>
      <c r="CI1609"/>
      <c r="CJ1609"/>
      <c r="CK1609"/>
      <c r="CL1609"/>
      <c r="CM1609"/>
      <c r="CN1609"/>
      <c r="CO1609"/>
      <c r="CP1609"/>
    </row>
    <row r="1610" spans="1:94" ht="22.5" customHeight="1">
      <c r="A1610" s="22">
        <v>44299</v>
      </c>
      <c r="B1610" s="3" t="str">
        <f>TEXT(Table1[[#This Row],[Date]],"dddd")</f>
        <v>الثلاثاء</v>
      </c>
      <c r="C1610" s="3">
        <f>WEEKNUM(Table1[[#This Row],[Date]],16)</f>
        <v>16</v>
      </c>
      <c r="D1610" s="3" t="str">
        <f>TEXT(Table1[[#This Row],[Date]],"mmmm")</f>
        <v>أبريل</v>
      </c>
      <c r="E1610" s="3" t="str">
        <f>TEXT(Table1[[#This Row],[Date]],"yyyy")</f>
        <v>2021</v>
      </c>
      <c r="F1610" s="3" t="s">
        <v>8</v>
      </c>
      <c r="G1610" s="3">
        <v>1703</v>
      </c>
      <c r="I1610" s="3" t="s">
        <v>255</v>
      </c>
      <c r="J1610" s="3">
        <f>IFERROR(VLOOKUP(Table1[[#This Row],[FoamType]],$CB$1:$CC$25,2,FALSE),0)</f>
        <v>3.6</v>
      </c>
      <c r="K1610" s="3">
        <v>200</v>
      </c>
      <c r="L1610" s="3">
        <v>100</v>
      </c>
      <c r="M1610" s="3">
        <v>1</v>
      </c>
      <c r="Q1610" s="3">
        <v>17</v>
      </c>
      <c r="S1610" s="3">
        <v>1.1000000000000001</v>
      </c>
      <c r="T1610" s="3">
        <v>3.2</v>
      </c>
      <c r="U1610" s="4">
        <v>3</v>
      </c>
      <c r="W1610" s="3"/>
      <c r="X1610" s="4">
        <f>IFERROR(   Table1[[#This Row],[البلوكات /م3]]+Table1[[#This Row],[البواقى
 المنصرفه
/م3]]-Table1[[#This Row],[البواقى
/م3]],0)</f>
        <v>0</v>
      </c>
      <c r="Y1610" s="21">
        <f t="shared" si="226"/>
        <v>0</v>
      </c>
      <c r="AD1610" s="20">
        <f t="shared" si="221"/>
        <v>-3</v>
      </c>
      <c r="AE1610" s="29" t="e">
        <f t="shared" si="222"/>
        <v>#DIV/0!</v>
      </c>
      <c r="AG1610" s="5">
        <f>IFERROR((Table1[[#This Row],[عدد
البلوكات]]*0.12),"")</f>
        <v>0</v>
      </c>
      <c r="AH161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0.83333333333333326</v>
      </c>
      <c r="AJ1610" s="59">
        <f>IFERROR(Table1[[#This Row],[Plan Hour]]/Table1[[#This Row],[ساعات
العمل
الفعلية]],0)</f>
        <v>0</v>
      </c>
      <c r="AK1610" s="1">
        <f>IFERROR((Table1[[#This Row],[الكمية 
الفعلية
/م3]]-Table1[[#This Row],[الكمية 
المنتجة
/م3
 ]]),"")</f>
        <v>0.20000000000000018</v>
      </c>
      <c r="AU1610" s="18"/>
      <c r="AV1610" s="18"/>
      <c r="AW1610" s="1"/>
      <c r="AX1610" s="1"/>
      <c r="AY1610" s="1"/>
      <c r="AZ1610" s="1"/>
      <c r="BA1610" s="1"/>
      <c r="BB1610" s="1" t="e">
        <f t="shared" si="227"/>
        <v>#DIV/0!</v>
      </c>
      <c r="BC1610" s="1"/>
      <c r="BD1610" s="1" t="e">
        <f t="shared" si="230"/>
        <v>#DIV/0!</v>
      </c>
      <c r="BE1610" s="1"/>
      <c r="BF1610" s="1"/>
      <c r="BG1610" s="11" t="e">
        <f t="shared" si="223"/>
        <v>#DIV/0!</v>
      </c>
      <c r="CB1610"/>
      <c r="CC1610"/>
      <c r="CD1610"/>
      <c r="CE1610" s="83"/>
      <c r="CF1610"/>
      <c r="CG1610"/>
      <c r="CH1610"/>
      <c r="CI1610"/>
      <c r="CJ1610"/>
      <c r="CK1610"/>
      <c r="CL1610"/>
      <c r="CM1610"/>
      <c r="CN1610"/>
      <c r="CO1610"/>
      <c r="CP1610"/>
    </row>
    <row r="1611" spans="1:94" ht="22.5" customHeight="1">
      <c r="A1611" s="22">
        <v>44299</v>
      </c>
      <c r="B1611" s="3" t="str">
        <f>TEXT(Table1[[#This Row],[Date]],"dddd")</f>
        <v>الثلاثاء</v>
      </c>
      <c r="C1611" s="3">
        <f>WEEKNUM(Table1[[#This Row],[Date]],16)</f>
        <v>16</v>
      </c>
      <c r="D1611" s="3" t="str">
        <f>TEXT(Table1[[#This Row],[Date]],"mmmm")</f>
        <v>أبريل</v>
      </c>
      <c r="E1611" s="3" t="str">
        <f>TEXT(Table1[[#This Row],[Date]],"yyyy")</f>
        <v>2021</v>
      </c>
      <c r="F1611" s="3" t="s">
        <v>8</v>
      </c>
      <c r="G1611" s="3">
        <v>1685</v>
      </c>
      <c r="H1611" s="5" t="s">
        <v>61</v>
      </c>
      <c r="I1611" s="3" t="s">
        <v>91</v>
      </c>
      <c r="J1611" s="3">
        <f>IFERROR(VLOOKUP(Table1[[#This Row],[FoamType]],$CB$1:$CC$25,2,FALSE),0)</f>
        <v>1</v>
      </c>
      <c r="K1611" s="3">
        <v>100</v>
      </c>
      <c r="L1611" s="3">
        <v>50</v>
      </c>
      <c r="M1611" s="3">
        <v>50</v>
      </c>
      <c r="Q1611" s="3">
        <v>35</v>
      </c>
      <c r="R1611" s="3">
        <v>20</v>
      </c>
      <c r="S1611" s="3">
        <v>50</v>
      </c>
      <c r="T1611" s="3">
        <f t="shared" si="228"/>
        <v>5</v>
      </c>
      <c r="U1611" s="4">
        <f t="shared" si="229"/>
        <v>5</v>
      </c>
      <c r="W1611" s="3">
        <v>30</v>
      </c>
      <c r="X1611" s="4">
        <f>IFERROR(   Table1[[#This Row],[البلوكات /م3]]+Table1[[#This Row],[البواقى
 المنصرفه
/م3]]-Table1[[#This Row],[البواقى
/م3]],0)</f>
        <v>5.9200000000000017</v>
      </c>
      <c r="Y1611" s="21">
        <v>33</v>
      </c>
      <c r="Z1611" s="3">
        <v>5</v>
      </c>
      <c r="AA1611" s="12">
        <v>0</v>
      </c>
      <c r="AB1611" s="3">
        <v>30</v>
      </c>
      <c r="AC1611" s="20">
        <v>27.08</v>
      </c>
      <c r="AD1611" s="20">
        <f t="shared" si="221"/>
        <v>0.92000000000000171</v>
      </c>
      <c r="AE1611" s="29">
        <f t="shared" si="222"/>
        <v>2.787878787878793E-2</v>
      </c>
      <c r="AG1611" s="5">
        <f>IFERROR((Table1[[#This Row],[عدد
البلوكات]]*0.12),"")</f>
        <v>0.6</v>
      </c>
      <c r="AH161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611" s="59">
        <f>IFERROR(Table1[[#This Row],[Plan Hour]]/Table1[[#This Row],[ساعات
العمل
الفعلية]],0)</f>
        <v>0</v>
      </c>
      <c r="AK1611" s="1">
        <f>IFERROR((Table1[[#This Row],[الكمية 
الفعلية
/م3]]-Table1[[#This Row],[الكمية 
المنتجة
/م3
 ]]),"")</f>
        <v>0</v>
      </c>
      <c r="AU1611" s="18"/>
      <c r="AV1611" s="18"/>
      <c r="AW1611" s="1"/>
      <c r="AX1611" s="1"/>
      <c r="AY1611" s="1"/>
      <c r="AZ1611" s="1"/>
      <c r="BA1611" s="1"/>
      <c r="BB1611" s="1" t="e">
        <f t="shared" si="227"/>
        <v>#DIV/0!</v>
      </c>
      <c r="BC1611" s="1"/>
      <c r="BD1611" s="1" t="e">
        <f t="shared" si="230"/>
        <v>#DIV/0!</v>
      </c>
      <c r="BE1611" s="1"/>
      <c r="BF1611" s="1"/>
      <c r="BG1611" s="11" t="e">
        <f t="shared" si="223"/>
        <v>#DIV/0!</v>
      </c>
      <c r="CB1611"/>
      <c r="CC1611"/>
      <c r="CD1611"/>
      <c r="CE1611" s="83"/>
      <c r="CF1611"/>
      <c r="CG1611"/>
      <c r="CH1611"/>
      <c r="CI1611"/>
      <c r="CJ1611"/>
      <c r="CK1611"/>
      <c r="CL1611"/>
      <c r="CM1611"/>
      <c r="CN1611"/>
      <c r="CO1611"/>
      <c r="CP1611"/>
    </row>
    <row r="1612" spans="1:94" ht="22.5" customHeight="1">
      <c r="A1612" s="22">
        <v>44299</v>
      </c>
      <c r="B1612" s="3" t="str">
        <f>TEXT(Table1[[#This Row],[Date]],"dddd")</f>
        <v>الثلاثاء</v>
      </c>
      <c r="C1612" s="3">
        <f>WEEKNUM(Table1[[#This Row],[Date]],16)</f>
        <v>16</v>
      </c>
      <c r="D1612" s="3" t="str">
        <f>TEXT(Table1[[#This Row],[Date]],"mmmm")</f>
        <v>أبريل</v>
      </c>
      <c r="E1612" s="3" t="str">
        <f>TEXT(Table1[[#This Row],[Date]],"yyyy")</f>
        <v>2021</v>
      </c>
      <c r="F1612" s="3" t="s">
        <v>8</v>
      </c>
      <c r="G1612" s="3">
        <v>1614</v>
      </c>
      <c r="H1612" s="5" t="s">
        <v>47</v>
      </c>
      <c r="I1612" s="3" t="s">
        <v>92</v>
      </c>
      <c r="J1612" s="3">
        <f>IFERROR(VLOOKUP(Table1[[#This Row],[FoamType]],$CB$1:$CC$25,2,FALSE),0)</f>
        <v>0.6</v>
      </c>
      <c r="K1612" s="3">
        <v>10</v>
      </c>
      <c r="L1612" s="3">
        <v>8</v>
      </c>
      <c r="M1612" s="3">
        <v>4</v>
      </c>
      <c r="Q1612" s="3">
        <v>35</v>
      </c>
      <c r="S1612" s="3">
        <v>4.0999999999999996</v>
      </c>
      <c r="T1612" s="3">
        <v>3.2</v>
      </c>
      <c r="U1612" s="4">
        <v>3</v>
      </c>
      <c r="W1612" s="3"/>
      <c r="X1612" s="4">
        <f>IFERROR(   Table1[[#This Row],[البلوكات /م3]]+Table1[[#This Row],[البواقى
 المنصرفه
/م3]]-Table1[[#This Row],[البواقى
/م3]],0)</f>
        <v>3</v>
      </c>
      <c r="Y1612" s="21">
        <f t="shared" si="226"/>
        <v>0</v>
      </c>
      <c r="AA1612" s="12">
        <v>3</v>
      </c>
      <c r="AB1612" s="3">
        <v>30</v>
      </c>
      <c r="AC1612" s="20">
        <v>0</v>
      </c>
      <c r="AD1612" s="20">
        <f t="shared" si="221"/>
        <v>0</v>
      </c>
      <c r="AE1612" s="29">
        <f t="shared" si="222"/>
        <v>0</v>
      </c>
      <c r="AG1612" s="5">
        <f>IFERROR((Table1[[#This Row],[عدد
البلوكات]]*0.12),"")</f>
        <v>0</v>
      </c>
      <c r="AH16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612" s="59">
        <f>IFERROR(Table1[[#This Row],[Plan Hour]]/Table1[[#This Row],[ساعات
العمل
الفعلية]],0)</f>
        <v>0</v>
      </c>
      <c r="AK1612" s="1">
        <f>IFERROR((Table1[[#This Row],[الكمية 
الفعلية
/م3]]-Table1[[#This Row],[الكمية 
المنتجة
/م3
 ]]),"")</f>
        <v>0.20000000000000018</v>
      </c>
      <c r="AU1612" s="18"/>
      <c r="AV1612" s="18"/>
      <c r="AW1612" s="1"/>
      <c r="AX1612" s="1"/>
      <c r="AY1612" s="1"/>
      <c r="AZ1612" s="1"/>
      <c r="BA1612" s="1"/>
      <c r="BB1612" s="1" t="e">
        <f t="shared" si="227"/>
        <v>#DIV/0!</v>
      </c>
      <c r="BC1612" s="1"/>
      <c r="BD1612" s="1" t="e">
        <f t="shared" si="230"/>
        <v>#DIV/0!</v>
      </c>
      <c r="BE1612" s="1"/>
      <c r="BF1612" s="1"/>
      <c r="BG1612" s="11" t="e">
        <f t="shared" si="223"/>
        <v>#DIV/0!</v>
      </c>
      <c r="CB1612"/>
      <c r="CC1612"/>
      <c r="CD1612"/>
      <c r="CE1612" s="83"/>
      <c r="CF1612"/>
      <c r="CG1612"/>
      <c r="CH1612"/>
      <c r="CI1612"/>
      <c r="CJ1612"/>
      <c r="CK1612"/>
      <c r="CL1612"/>
      <c r="CM1612"/>
      <c r="CN1612"/>
      <c r="CO1612"/>
      <c r="CP1612"/>
    </row>
    <row r="1613" spans="1:94" ht="22.5" customHeight="1">
      <c r="A1613" s="22">
        <v>44299</v>
      </c>
      <c r="B1613" s="3" t="str">
        <f>TEXT(Table1[[#This Row],[Date]],"dddd")</f>
        <v>الثلاثاء</v>
      </c>
      <c r="C1613" s="3">
        <f>WEEKNUM(Table1[[#This Row],[Date]],16)</f>
        <v>16</v>
      </c>
      <c r="D1613" s="3" t="str">
        <f>TEXT(Table1[[#This Row],[Date]],"mmmm")</f>
        <v>أبريل</v>
      </c>
      <c r="E1613" s="3" t="str">
        <f>TEXT(Table1[[#This Row],[Date]],"yyyy")</f>
        <v>2021</v>
      </c>
      <c r="F1613" s="3" t="s">
        <v>8</v>
      </c>
      <c r="G1613" s="3">
        <v>1693</v>
      </c>
      <c r="I1613" s="3" t="s">
        <v>92</v>
      </c>
      <c r="J1613" s="3">
        <f>IFERROR(VLOOKUP(Table1[[#This Row],[FoamType]],$CB$1:$CC$25,2,FALSE),0)</f>
        <v>0.6</v>
      </c>
      <c r="K1613" s="3">
        <v>13.5</v>
      </c>
      <c r="L1613" s="3">
        <v>5</v>
      </c>
      <c r="M1613" s="3">
        <v>4</v>
      </c>
      <c r="Q1613" s="3">
        <v>8</v>
      </c>
      <c r="R1613" s="3">
        <v>16800</v>
      </c>
      <c r="S1613" s="3">
        <v>4.2</v>
      </c>
      <c r="T1613" s="3">
        <f t="shared" ref="T1613:T1675" si="231">K1613*L1613*R1613*S1613/1000000</f>
        <v>4.7628000000000004</v>
      </c>
      <c r="U1613" s="4">
        <f t="shared" ref="U1613:U1675" si="232">K1613*L1613*M1613*R1613/1000000</f>
        <v>4.5359999999999996</v>
      </c>
      <c r="W1613" s="3"/>
      <c r="X1613" s="4">
        <f>IFERROR(   Table1[[#This Row],[البلوكات /م3]]+Table1[[#This Row],[البواقى
 المنصرفه
/م3]]-Table1[[#This Row],[البواقى
/م3]],0)</f>
        <v>3.95</v>
      </c>
      <c r="Y1613" s="21">
        <f t="shared" si="226"/>
        <v>0</v>
      </c>
      <c r="AA1613" s="12">
        <v>3.95</v>
      </c>
      <c r="AB1613" s="3">
        <v>12</v>
      </c>
      <c r="AC1613" s="20">
        <v>0</v>
      </c>
      <c r="AD1613" s="20">
        <f t="shared" si="221"/>
        <v>-0.58599999999999941</v>
      </c>
      <c r="AE1613" s="29">
        <f t="shared" si="222"/>
        <v>-0.14835443037974669</v>
      </c>
      <c r="AG1613" s="5">
        <f>IFERROR((Table1[[#This Row],[عدد
البلوكات]]*0.12),"")</f>
        <v>0</v>
      </c>
      <c r="AH161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7.56</v>
      </c>
      <c r="AJ1613" s="59">
        <f>IFERROR(Table1[[#This Row],[Plan Hour]]/Table1[[#This Row],[ساعات
العمل
الفعلية]],0)</f>
        <v>0</v>
      </c>
      <c r="AK1613" s="1">
        <f>IFERROR((Table1[[#This Row],[الكمية 
الفعلية
/م3]]-Table1[[#This Row],[الكمية 
المنتجة
/م3
 ]]),"")</f>
        <v>0.22680000000000078</v>
      </c>
      <c r="AU1613" s="18"/>
      <c r="AV1613" s="18"/>
      <c r="AW1613" s="1"/>
      <c r="AX1613" s="1"/>
      <c r="AY1613" s="1"/>
      <c r="AZ1613" s="1"/>
      <c r="BA1613" s="1"/>
      <c r="BB1613" s="1" t="e">
        <f t="shared" si="227"/>
        <v>#DIV/0!</v>
      </c>
      <c r="BC1613" s="1"/>
      <c r="BD1613" s="1" t="e">
        <f t="shared" si="230"/>
        <v>#DIV/0!</v>
      </c>
      <c r="BE1613" s="1"/>
      <c r="BF1613" s="1"/>
      <c r="BG1613" s="11" t="e">
        <f t="shared" si="223"/>
        <v>#DIV/0!</v>
      </c>
      <c r="CB1613"/>
      <c r="CC1613"/>
      <c r="CD1613"/>
      <c r="CE1613" s="83"/>
      <c r="CF1613"/>
      <c r="CG1613"/>
      <c r="CH1613"/>
      <c r="CI1613"/>
      <c r="CJ1613"/>
      <c r="CK1613"/>
      <c r="CL1613"/>
      <c r="CM1613"/>
      <c r="CN1613"/>
      <c r="CO1613"/>
      <c r="CP1613"/>
    </row>
    <row r="1614" spans="1:94" ht="22.5" customHeight="1">
      <c r="A1614" s="22">
        <v>44299</v>
      </c>
      <c r="B1614" s="3" t="str">
        <f>TEXT(Table1[[#This Row],[Date]],"dddd")</f>
        <v>الثلاثاء</v>
      </c>
      <c r="C1614" s="3">
        <f>WEEKNUM(Table1[[#This Row],[Date]],16)</f>
        <v>16</v>
      </c>
      <c r="D1614" s="3" t="str">
        <f>TEXT(Table1[[#This Row],[Date]],"mmmm")</f>
        <v>أبريل</v>
      </c>
      <c r="E1614" s="3" t="str">
        <f>TEXT(Table1[[#This Row],[Date]],"yyyy")</f>
        <v>2021</v>
      </c>
      <c r="F1614" s="3" t="s">
        <v>8</v>
      </c>
      <c r="G1614" s="3">
        <v>1701</v>
      </c>
      <c r="H1614" s="5" t="s">
        <v>343</v>
      </c>
      <c r="I1614" s="3" t="s">
        <v>92</v>
      </c>
      <c r="J1614" s="3">
        <f>IFERROR(VLOOKUP(Table1[[#This Row],[FoamType]],$CB$1:$CC$25,2,FALSE),0)</f>
        <v>0.6</v>
      </c>
      <c r="K1614" s="3">
        <v>26</v>
      </c>
      <c r="L1614" s="3">
        <v>26</v>
      </c>
      <c r="M1614" s="3">
        <v>2.5</v>
      </c>
      <c r="Q1614" s="3">
        <v>8</v>
      </c>
      <c r="R1614" s="3">
        <v>2090</v>
      </c>
      <c r="S1614" s="3">
        <v>2.7</v>
      </c>
      <c r="T1614" s="3">
        <f t="shared" si="231"/>
        <v>3.8146680000000006</v>
      </c>
      <c r="U1614" s="4">
        <f t="shared" si="232"/>
        <v>3.5320999999999998</v>
      </c>
      <c r="W1614" s="3" t="s">
        <v>40</v>
      </c>
      <c r="X1614" s="4">
        <f>IFERROR(   Table1[[#This Row],[البلوكات /م3]]+Table1[[#This Row],[البواقى
 المنصرفه
/م3]]-Table1[[#This Row],[البواقى
/م3]],0)</f>
        <v>5.28</v>
      </c>
      <c r="Y1614" s="21">
        <f t="shared" si="226"/>
        <v>7.32</v>
      </c>
      <c r="Z1614" s="3">
        <v>1</v>
      </c>
      <c r="AA1614" s="12">
        <v>0</v>
      </c>
      <c r="AB1614" s="3" t="s">
        <v>40</v>
      </c>
      <c r="AC1614" s="20">
        <v>2.04</v>
      </c>
      <c r="AD1614" s="20">
        <f t="shared" si="221"/>
        <v>1.7479000000000005</v>
      </c>
      <c r="AE1614" s="29">
        <f t="shared" si="222"/>
        <v>0.23878415300546454</v>
      </c>
      <c r="AG1614" s="5">
        <f>IFERROR((Table1[[#This Row],[عدد
البلوكات]]*0.12),"")</f>
        <v>0.12</v>
      </c>
      <c r="AH161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5.8868333333333336</v>
      </c>
      <c r="AJ1614" s="59">
        <f>IFERROR(Table1[[#This Row],[Plan Hour]]/Table1[[#This Row],[ساعات
العمل
الفعلية]],0)</f>
        <v>0</v>
      </c>
      <c r="AK1614" s="1">
        <f>IFERROR((Table1[[#This Row],[الكمية 
الفعلية
/م3]]-Table1[[#This Row],[الكمية 
المنتجة
/م3
 ]]),"")</f>
        <v>0.28256800000000082</v>
      </c>
      <c r="AU1614" s="18"/>
      <c r="AV1614" s="18"/>
      <c r="AW1614" s="1"/>
      <c r="AX1614" s="1"/>
      <c r="AY1614" s="1"/>
      <c r="AZ1614" s="1"/>
      <c r="BA1614" s="1"/>
      <c r="BB1614" s="1" t="e">
        <f t="shared" si="227"/>
        <v>#DIV/0!</v>
      </c>
      <c r="BC1614" s="1"/>
      <c r="BD1614" s="1" t="e">
        <f t="shared" si="230"/>
        <v>#DIV/0!</v>
      </c>
      <c r="BE1614" s="1"/>
      <c r="BF1614" s="1"/>
      <c r="BG1614" s="11" t="e">
        <f t="shared" si="223"/>
        <v>#DIV/0!</v>
      </c>
      <c r="CB1614"/>
      <c r="CC1614"/>
      <c r="CD1614"/>
      <c r="CE1614" s="83"/>
      <c r="CF1614"/>
      <c r="CG1614"/>
      <c r="CH1614"/>
      <c r="CI1614"/>
      <c r="CJ1614"/>
      <c r="CK1614"/>
      <c r="CL1614"/>
      <c r="CM1614"/>
      <c r="CN1614"/>
      <c r="CO1614"/>
      <c r="CP1614"/>
    </row>
    <row r="1615" spans="1:94" ht="22.5" customHeight="1">
      <c r="A1615" s="22">
        <v>44299</v>
      </c>
      <c r="B1615" s="3" t="str">
        <f>TEXT(Table1[[#This Row],[Date]],"dddd")</f>
        <v>الثلاثاء</v>
      </c>
      <c r="C1615" s="3">
        <f>WEEKNUM(Table1[[#This Row],[Date]],16)</f>
        <v>16</v>
      </c>
      <c r="D1615" s="3" t="str">
        <f>TEXT(Table1[[#This Row],[Date]],"mmmm")</f>
        <v>أبريل</v>
      </c>
      <c r="E1615" s="3" t="str">
        <f>TEXT(Table1[[#This Row],[Date]],"yyyy")</f>
        <v>2021</v>
      </c>
      <c r="F1615" s="3" t="s">
        <v>8</v>
      </c>
      <c r="G1615" s="3">
        <v>1701</v>
      </c>
      <c r="H1615" s="5" t="s">
        <v>343</v>
      </c>
      <c r="I1615" s="3" t="s">
        <v>92</v>
      </c>
      <c r="J1615" s="3">
        <f>IFERROR(VLOOKUP(Table1[[#This Row],[FoamType]],$CB$1:$CC$25,2,FALSE),0)</f>
        <v>0.6</v>
      </c>
      <c r="K1615" s="3">
        <v>20</v>
      </c>
      <c r="L1615" s="3">
        <v>10</v>
      </c>
      <c r="M1615" s="3">
        <v>2.5</v>
      </c>
      <c r="Q1615" s="3">
        <v>8</v>
      </c>
      <c r="R1615" s="3">
        <v>1800</v>
      </c>
      <c r="S1615" s="3">
        <v>2.7</v>
      </c>
      <c r="T1615" s="3">
        <f t="shared" si="231"/>
        <v>0.97200000000000009</v>
      </c>
      <c r="U1615" s="4">
        <f t="shared" si="232"/>
        <v>0.9</v>
      </c>
      <c r="W1615" s="3"/>
      <c r="X1615" s="4">
        <f>IFERROR(   Table1[[#This Row],[البلوكات /م3]]+Table1[[#This Row],[البواقى
 المنصرفه
/م3]]-Table1[[#This Row],[البواقى
/م3]],0)</f>
        <v>0</v>
      </c>
      <c r="Y1615" s="21">
        <f t="shared" si="226"/>
        <v>0</v>
      </c>
      <c r="AD1615" s="20">
        <f t="shared" si="221"/>
        <v>-0.9</v>
      </c>
      <c r="AE1615" s="29" t="e">
        <f t="shared" si="222"/>
        <v>#DIV/0!</v>
      </c>
      <c r="AG1615" s="5">
        <f>IFERROR((Table1[[#This Row],[عدد
البلوكات]]*0.12),"")</f>
        <v>0</v>
      </c>
      <c r="AH161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</v>
      </c>
      <c r="AJ1615" s="59">
        <f>IFERROR(Table1[[#This Row],[Plan Hour]]/Table1[[#This Row],[ساعات
العمل
الفعلية]],0)</f>
        <v>0</v>
      </c>
      <c r="AK1615" s="1">
        <f>IFERROR((Table1[[#This Row],[الكمية 
الفعلية
/م3]]-Table1[[#This Row],[الكمية 
المنتجة
/م3
 ]]),"")</f>
        <v>7.2000000000000064E-2</v>
      </c>
      <c r="AU1615" s="18"/>
      <c r="AV1615" s="18"/>
      <c r="AW1615" s="1"/>
      <c r="AX1615" s="1"/>
      <c r="AY1615" s="1"/>
      <c r="AZ1615" s="1"/>
      <c r="BA1615" s="1"/>
      <c r="BB1615" s="1" t="e">
        <f t="shared" si="227"/>
        <v>#DIV/0!</v>
      </c>
      <c r="BC1615" s="1"/>
      <c r="BD1615" s="1" t="e">
        <f t="shared" si="230"/>
        <v>#DIV/0!</v>
      </c>
      <c r="BE1615" s="1"/>
      <c r="BF1615" s="1"/>
      <c r="BG1615" s="11" t="e">
        <f t="shared" si="223"/>
        <v>#DIV/0!</v>
      </c>
      <c r="CB1615"/>
      <c r="CC1615"/>
      <c r="CD1615"/>
      <c r="CE1615" s="83"/>
      <c r="CF1615"/>
      <c r="CG1615"/>
      <c r="CH1615"/>
      <c r="CI1615"/>
      <c r="CJ1615"/>
      <c r="CK1615"/>
      <c r="CL1615"/>
      <c r="CM1615"/>
      <c r="CN1615"/>
      <c r="CO1615"/>
      <c r="CP1615"/>
    </row>
    <row r="1616" spans="1:94" ht="22.5" customHeight="1">
      <c r="A1616" s="22">
        <v>44299</v>
      </c>
      <c r="B1616" s="3" t="str">
        <f>TEXT(Table1[[#This Row],[Date]],"dddd")</f>
        <v>الثلاثاء</v>
      </c>
      <c r="C1616" s="3">
        <f>WEEKNUM(Table1[[#This Row],[Date]],16)</f>
        <v>16</v>
      </c>
      <c r="D1616" s="3" t="str">
        <f>TEXT(Table1[[#This Row],[Date]],"mmmm")</f>
        <v>أبريل</v>
      </c>
      <c r="E1616" s="3" t="str">
        <f>TEXT(Table1[[#This Row],[Date]],"yyyy")</f>
        <v>2021</v>
      </c>
      <c r="F1616" s="3" t="s">
        <v>8</v>
      </c>
      <c r="G1616" s="3">
        <v>1432</v>
      </c>
      <c r="H1616" s="5" t="s">
        <v>339</v>
      </c>
      <c r="I1616" s="3" t="s">
        <v>201</v>
      </c>
      <c r="J1616" s="3">
        <f>IFERROR(VLOOKUP(Table1[[#This Row],[FoamType]],$CB$1:$CC$25,2,FALSE),0)</f>
        <v>1.25</v>
      </c>
      <c r="K1616" s="3">
        <v>240</v>
      </c>
      <c r="L1616" s="3">
        <v>110</v>
      </c>
      <c r="M1616" s="3">
        <v>29</v>
      </c>
      <c r="Q1616" s="3">
        <v>30</v>
      </c>
      <c r="R1616" s="3">
        <v>10</v>
      </c>
      <c r="S1616" s="3">
        <v>29</v>
      </c>
      <c r="T1616" s="3">
        <f t="shared" si="231"/>
        <v>7.6559999999999997</v>
      </c>
      <c r="U1616" s="4">
        <f t="shared" si="232"/>
        <v>7.6559999999999997</v>
      </c>
      <c r="W1616" s="3"/>
      <c r="X1616" s="4">
        <f>IFERROR(   Table1[[#This Row],[البلوكات /م3]]+Table1[[#This Row],[البواقى
 المنصرفه
/م3]]-Table1[[#This Row],[البواقى
/م3]],0)</f>
        <v>7.8500000000000005</v>
      </c>
      <c r="Y1616" s="21">
        <f t="shared" si="226"/>
        <v>0</v>
      </c>
      <c r="AA1616" s="12">
        <v>8.56</v>
      </c>
      <c r="AB1616" s="3">
        <v>30</v>
      </c>
      <c r="AC1616" s="20">
        <v>0.71</v>
      </c>
      <c r="AD1616" s="20">
        <f t="shared" si="221"/>
        <v>0.19400000000000084</v>
      </c>
      <c r="AE1616" s="29">
        <f t="shared" si="222"/>
        <v>2.2663551401869257E-2</v>
      </c>
      <c r="AG1616" s="5">
        <f>IFERROR((Table1[[#This Row],[عدد
البلوكات]]*0.12),"")</f>
        <v>0</v>
      </c>
      <c r="AH161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</v>
      </c>
      <c r="AJ1616" s="59">
        <f>IFERROR(Table1[[#This Row],[Plan Hour]]/Table1[[#This Row],[ساعات
العمل
الفعلية]],0)</f>
        <v>0</v>
      </c>
      <c r="AK1616" s="1">
        <f>IFERROR((Table1[[#This Row],[الكمية 
الفعلية
/م3]]-Table1[[#This Row],[الكمية 
المنتجة
/م3
 ]]),"")</f>
        <v>0</v>
      </c>
      <c r="AU1616" s="18"/>
      <c r="AV1616" s="18"/>
      <c r="AW1616" s="1"/>
      <c r="AX1616" s="1"/>
      <c r="AY1616" s="1"/>
      <c r="AZ1616" s="1"/>
      <c r="BA1616" s="1"/>
      <c r="BB1616" s="1" t="e">
        <f t="shared" si="227"/>
        <v>#DIV/0!</v>
      </c>
      <c r="BC1616" s="1"/>
      <c r="BD1616" s="1" t="e">
        <f t="shared" si="230"/>
        <v>#DIV/0!</v>
      </c>
      <c r="BE1616" s="1"/>
      <c r="BF1616" s="1"/>
      <c r="BG1616" s="11" t="e">
        <f t="shared" si="223"/>
        <v>#DIV/0!</v>
      </c>
      <c r="CB1616"/>
      <c r="CC1616"/>
      <c r="CD1616"/>
      <c r="CE1616" s="83"/>
      <c r="CF1616"/>
      <c r="CG1616"/>
      <c r="CH1616"/>
      <c r="CI1616"/>
      <c r="CJ1616"/>
      <c r="CK1616"/>
      <c r="CL1616"/>
      <c r="CM1616"/>
      <c r="CN1616"/>
      <c r="CO1616"/>
      <c r="CP1616"/>
    </row>
    <row r="1617" spans="1:94" ht="22.5" customHeight="1">
      <c r="A1617" s="22">
        <v>44299</v>
      </c>
      <c r="B1617" s="3" t="str">
        <f>TEXT(Table1[[#This Row],[Date]],"dddd")</f>
        <v>الثلاثاء</v>
      </c>
      <c r="C1617" s="3">
        <f>WEEKNUM(Table1[[#This Row],[Date]],16)</f>
        <v>16</v>
      </c>
      <c r="D1617" s="3" t="str">
        <f>TEXT(Table1[[#This Row],[Date]],"mmmm")</f>
        <v>أبريل</v>
      </c>
      <c r="E1617" s="3" t="str">
        <f>TEXT(Table1[[#This Row],[Date]],"yyyy")</f>
        <v>2021</v>
      </c>
      <c r="F1617" s="3" t="s">
        <v>8</v>
      </c>
      <c r="G1617" s="3">
        <v>1432</v>
      </c>
      <c r="H1617" s="5" t="s">
        <v>61</v>
      </c>
      <c r="I1617" s="3" t="s">
        <v>201</v>
      </c>
      <c r="J1617" s="3">
        <f>IFERROR(VLOOKUP(Table1[[#This Row],[FoamType]],$CB$1:$CC$25,2,FALSE),0)</f>
        <v>1.25</v>
      </c>
      <c r="K1617" s="3">
        <v>74</v>
      </c>
      <c r="L1617" s="3">
        <v>110</v>
      </c>
      <c r="M1617" s="3">
        <v>29</v>
      </c>
      <c r="Q1617" s="3">
        <v>30</v>
      </c>
      <c r="R1617" s="3">
        <v>3</v>
      </c>
      <c r="S1617" s="3">
        <v>29</v>
      </c>
      <c r="T1617" s="3">
        <f t="shared" si="231"/>
        <v>0.70818000000000003</v>
      </c>
      <c r="U1617" s="4">
        <f t="shared" si="232"/>
        <v>0.70818000000000003</v>
      </c>
      <c r="W1617" s="3"/>
      <c r="X1617" s="4">
        <f>IFERROR(   Table1[[#This Row],[البلوكات /م3]]+Table1[[#This Row],[البواقى
 المنصرفه
/م3]]-Table1[[#This Row],[البواقى
/م3]],0)</f>
        <v>0</v>
      </c>
      <c r="Y1617" s="21">
        <f t="shared" si="226"/>
        <v>0</v>
      </c>
      <c r="AD1617" s="20">
        <f t="shared" si="221"/>
        <v>-0.70818000000000003</v>
      </c>
      <c r="AE1617" s="29" t="e">
        <f t="shared" si="222"/>
        <v>#DIV/0!</v>
      </c>
      <c r="AG1617" s="5">
        <f>IFERROR((Table1[[#This Row],[عدد
البلوكات]]*0.12),"")</f>
        <v>0</v>
      </c>
      <c r="AH16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1617" s="59">
        <f>IFERROR(Table1[[#This Row],[Plan Hour]]/Table1[[#This Row],[ساعات
العمل
الفعلية]],0)</f>
        <v>0</v>
      </c>
      <c r="AK1617" s="1">
        <f>IFERROR((Table1[[#This Row],[الكمية 
الفعلية
/م3]]-Table1[[#This Row],[الكمية 
المنتجة
/م3
 ]]),"")</f>
        <v>0</v>
      </c>
      <c r="AU1617" s="18"/>
      <c r="AV1617" s="18"/>
      <c r="AW1617" s="1"/>
      <c r="AX1617" s="1"/>
      <c r="AY1617" s="1"/>
      <c r="AZ1617" s="1"/>
      <c r="BA1617" s="1"/>
      <c r="BB1617" s="1" t="e">
        <f t="shared" si="227"/>
        <v>#DIV/0!</v>
      </c>
      <c r="BC1617" s="1"/>
      <c r="BD1617" s="1" t="e">
        <f t="shared" si="230"/>
        <v>#DIV/0!</v>
      </c>
      <c r="BE1617" s="1"/>
      <c r="BF1617" s="1"/>
      <c r="BG1617" s="11" t="e">
        <f t="shared" si="223"/>
        <v>#DIV/0!</v>
      </c>
      <c r="CB1617"/>
      <c r="CC1617"/>
      <c r="CD1617"/>
      <c r="CE1617" s="83"/>
      <c r="CF1617"/>
      <c r="CG1617"/>
      <c r="CH1617"/>
      <c r="CI1617"/>
      <c r="CJ1617"/>
      <c r="CK1617"/>
      <c r="CL1617"/>
      <c r="CM1617"/>
      <c r="CN1617"/>
      <c r="CO1617"/>
      <c r="CP1617"/>
    </row>
    <row r="1618" spans="1:94" ht="22.5" customHeight="1">
      <c r="A1618" s="22">
        <v>44299</v>
      </c>
      <c r="B1618" s="3" t="str">
        <f>TEXT(Table1[[#This Row],[Date]],"dddd")</f>
        <v>الثلاثاء</v>
      </c>
      <c r="C1618" s="3">
        <f>WEEKNUM(Table1[[#This Row],[Date]],16)</f>
        <v>16</v>
      </c>
      <c r="D1618" s="3" t="str">
        <f>TEXT(Table1[[#This Row],[Date]],"mmmm")</f>
        <v>أبريل</v>
      </c>
      <c r="E1618" s="3" t="str">
        <f>TEXT(Table1[[#This Row],[Date]],"yyyy")</f>
        <v>2021</v>
      </c>
      <c r="F1618" s="3" t="s">
        <v>8</v>
      </c>
      <c r="G1618" s="3">
        <v>1432</v>
      </c>
      <c r="H1618" s="5" t="s">
        <v>61</v>
      </c>
      <c r="I1618" s="3" t="s">
        <v>201</v>
      </c>
      <c r="J1618" s="3">
        <f>IFERROR(VLOOKUP(Table1[[#This Row],[FoamType]],$CB$1:$CC$25,2,FALSE),0)</f>
        <v>1.25</v>
      </c>
      <c r="K1618" s="3">
        <v>41.5</v>
      </c>
      <c r="L1618" s="3">
        <v>110</v>
      </c>
      <c r="M1618" s="3">
        <v>29</v>
      </c>
      <c r="Q1618" s="3">
        <v>30</v>
      </c>
      <c r="R1618" s="3">
        <v>1</v>
      </c>
      <c r="S1618" s="3">
        <v>29</v>
      </c>
      <c r="T1618" s="3">
        <f t="shared" si="231"/>
        <v>0.132385</v>
      </c>
      <c r="U1618" s="4">
        <f t="shared" si="232"/>
        <v>0.132385</v>
      </c>
      <c r="W1618" s="3"/>
      <c r="X1618" s="4">
        <f>IFERROR(   Table1[[#This Row],[البلوكات /م3]]+Table1[[#This Row],[البواقى
 المنصرفه
/م3]]-Table1[[#This Row],[البواقى
/م3]],0)</f>
        <v>0</v>
      </c>
      <c r="Y1618" s="21">
        <f t="shared" si="226"/>
        <v>0</v>
      </c>
      <c r="AD1618" s="20">
        <f t="shared" si="221"/>
        <v>-0.132385</v>
      </c>
      <c r="AE1618" s="29" t="e">
        <f t="shared" si="222"/>
        <v>#DIV/0!</v>
      </c>
      <c r="AG1618" s="5">
        <f>IFERROR((Table1[[#This Row],[عدد
البلوكات]]*0.12),"")</f>
        <v>0</v>
      </c>
      <c r="AH161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</v>
      </c>
      <c r="AJ1618" s="59">
        <f>IFERROR(Table1[[#This Row],[Plan Hour]]/Table1[[#This Row],[ساعات
العمل
الفعلية]],0)</f>
        <v>0</v>
      </c>
      <c r="AK1618" s="1">
        <f>IFERROR((Table1[[#This Row],[الكمية 
الفعلية
/م3]]-Table1[[#This Row],[الكمية 
المنتجة
/م3
 ]]),"")</f>
        <v>0</v>
      </c>
      <c r="AU1618" s="18"/>
      <c r="AV1618" s="18"/>
      <c r="AW1618" s="1"/>
      <c r="AX1618" s="1"/>
      <c r="AY1618" s="1"/>
      <c r="AZ1618" s="1"/>
      <c r="BA1618" s="1"/>
      <c r="BB1618" s="1" t="e">
        <f t="shared" si="227"/>
        <v>#DIV/0!</v>
      </c>
      <c r="BC1618" s="1"/>
      <c r="BD1618" s="1" t="e">
        <f t="shared" si="230"/>
        <v>#DIV/0!</v>
      </c>
      <c r="BE1618" s="1"/>
      <c r="BF1618" s="1"/>
      <c r="BG1618" s="11" t="e">
        <f t="shared" si="223"/>
        <v>#DIV/0!</v>
      </c>
      <c r="CB1618"/>
      <c r="CC1618"/>
      <c r="CD1618"/>
      <c r="CE1618" s="83"/>
      <c r="CF1618"/>
      <c r="CG1618"/>
      <c r="CH1618"/>
      <c r="CI1618"/>
      <c r="CJ1618"/>
      <c r="CK1618"/>
      <c r="CL1618"/>
      <c r="CM1618"/>
      <c r="CN1618"/>
      <c r="CO1618"/>
      <c r="CP1618"/>
    </row>
    <row r="1619" spans="1:94" ht="22.5" customHeight="1">
      <c r="A1619" s="22">
        <v>44299</v>
      </c>
      <c r="B1619" s="9" t="str">
        <f>TEXT(Table1[[#This Row],[Date]],"dddd")</f>
        <v>الثلاثاء</v>
      </c>
      <c r="C1619" s="9">
        <f>WEEKNUM(Table1[[#This Row],[Date]],16)</f>
        <v>16</v>
      </c>
      <c r="D1619" s="9" t="str">
        <f>TEXT(Table1[[#This Row],[Date]],"mmmm")</f>
        <v>أبريل</v>
      </c>
      <c r="E1619" s="9" t="str">
        <f>TEXT(Table1[[#This Row],[Date]],"yyyy")</f>
        <v>2021</v>
      </c>
      <c r="F1619" s="9" t="s">
        <v>9</v>
      </c>
      <c r="G1619" s="9">
        <v>1691</v>
      </c>
      <c r="H1619" s="5" t="s">
        <v>205</v>
      </c>
      <c r="I1619" s="9" t="s">
        <v>255</v>
      </c>
      <c r="J1619" s="9">
        <f>IFERROR(VLOOKUP(Table1[[#This Row],[FoamType]],$CB$1:$CC$25,2,FALSE),0)</f>
        <v>3.6</v>
      </c>
      <c r="K1619" s="9">
        <v>200</v>
      </c>
      <c r="L1619" s="9">
        <v>60</v>
      </c>
      <c r="M1619" s="9">
        <v>40</v>
      </c>
      <c r="N1619" s="9"/>
      <c r="O1619" s="9"/>
      <c r="P1619" s="9"/>
      <c r="Q1619" s="9">
        <v>20</v>
      </c>
      <c r="R1619" s="9">
        <v>29</v>
      </c>
      <c r="S1619" s="9">
        <v>40</v>
      </c>
      <c r="T1619" s="9">
        <f t="shared" si="231"/>
        <v>13.92</v>
      </c>
      <c r="U1619" s="9">
        <f t="shared" si="232"/>
        <v>13.92</v>
      </c>
      <c r="V1619" s="9"/>
      <c r="W1619" s="9">
        <v>20</v>
      </c>
      <c r="X1619" s="9">
        <f>IFERROR(   Table1[[#This Row],[البلوكات /م3]]+Table1[[#This Row],[البواقى
 المنصرفه
/م3]]-Table1[[#This Row],[البواقى
/م3]],0)</f>
        <v>91.78</v>
      </c>
      <c r="Y1619" s="9">
        <f t="shared" si="226"/>
        <v>95.16</v>
      </c>
      <c r="Z1619" s="9">
        <v>13</v>
      </c>
      <c r="AA1619" s="9">
        <v>0</v>
      </c>
      <c r="AB1619" s="9">
        <v>20</v>
      </c>
      <c r="AC1619" s="9">
        <v>3.38</v>
      </c>
      <c r="AD1619" s="9">
        <f t="shared" si="221"/>
        <v>77.86</v>
      </c>
      <c r="AE1619" s="9">
        <f t="shared" si="222"/>
        <v>0.81820092475830186</v>
      </c>
      <c r="AF1619" s="9"/>
      <c r="AG1619" s="9">
        <f>IFERROR((Table1[[#This Row],[عدد
البلوكات]]*0.12),"")</f>
        <v>1.56</v>
      </c>
      <c r="AH1619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3.8666666666666667</v>
      </c>
      <c r="AI1619" s="9">
        <v>75</v>
      </c>
      <c r="AJ1619" s="9">
        <f>IFERROR(Table1[[#This Row],[Plan Hour]]/Table1[[#This Row],[ساعات
العمل
الفعلية]],0)</f>
        <v>5.1555555555555556E-2</v>
      </c>
      <c r="AK1619" s="9">
        <f>IFERROR((Table1[[#This Row],[الكمية 
الفعلية
/م3]]-Table1[[#This Row],[الكمية 
المنتجة
/م3
 ]]),"")</f>
        <v>0</v>
      </c>
      <c r="AL1619" s="9"/>
      <c r="AM1619" s="9">
        <v>1.46</v>
      </c>
      <c r="AN1619" s="9"/>
      <c r="AO1619" s="9"/>
      <c r="AP1619" s="9">
        <v>1.46</v>
      </c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 t="e">
        <f t="shared" si="227"/>
        <v>#DIV/0!</v>
      </c>
      <c r="BC1619" s="9"/>
      <c r="BD1619" s="9" t="e">
        <f t="shared" si="230"/>
        <v>#DIV/0!</v>
      </c>
      <c r="BE1619" s="9"/>
      <c r="BF1619" s="9"/>
      <c r="BG1619" s="9" t="e">
        <f t="shared" si="223"/>
        <v>#DIV/0!</v>
      </c>
      <c r="CB1619"/>
      <c r="CC1619"/>
      <c r="CD1619"/>
      <c r="CE1619" s="83"/>
      <c r="CF1619"/>
      <c r="CG1619"/>
      <c r="CH1619"/>
      <c r="CI1619"/>
      <c r="CJ1619"/>
      <c r="CK1619"/>
      <c r="CL1619"/>
      <c r="CM1619"/>
      <c r="CN1619"/>
      <c r="CO1619"/>
      <c r="CP1619"/>
    </row>
    <row r="1620" spans="1:94" ht="22.5" customHeight="1">
      <c r="A1620" s="22">
        <v>44299</v>
      </c>
      <c r="B1620" s="3" t="str">
        <f>TEXT(Table1[[#This Row],[Date]],"dddd")</f>
        <v>الثلاثاء</v>
      </c>
      <c r="C1620" s="3">
        <f>WEEKNUM(Table1[[#This Row],[Date]],16)</f>
        <v>16</v>
      </c>
      <c r="D1620" s="3" t="str">
        <f>TEXT(Table1[[#This Row],[Date]],"mmmm")</f>
        <v>أبريل</v>
      </c>
      <c r="E1620" s="3" t="str">
        <f>TEXT(Table1[[#This Row],[Date]],"yyyy")</f>
        <v>2021</v>
      </c>
      <c r="F1620" s="3" t="s">
        <v>9</v>
      </c>
      <c r="G1620" s="3">
        <v>1432</v>
      </c>
      <c r="H1620" s="5" t="s">
        <v>61</v>
      </c>
      <c r="I1620" s="3" t="s">
        <v>201</v>
      </c>
      <c r="J1620" s="3">
        <f>IFERROR(VLOOKUP(Table1[[#This Row],[FoamType]],$CB$1:$CC$25,2,FALSE),0)</f>
        <v>1.25</v>
      </c>
      <c r="K1620" s="3">
        <v>41.5</v>
      </c>
      <c r="L1620" s="3">
        <v>110</v>
      </c>
      <c r="M1620" s="3">
        <v>29</v>
      </c>
      <c r="Q1620" s="3">
        <v>30</v>
      </c>
      <c r="R1620" s="3">
        <v>3</v>
      </c>
      <c r="S1620" s="3">
        <v>29</v>
      </c>
      <c r="T1620" s="3">
        <f t="shared" si="231"/>
        <v>0.39715499999999998</v>
      </c>
      <c r="U1620" s="4">
        <f t="shared" si="232"/>
        <v>0.39715499999999998</v>
      </c>
      <c r="W1620" s="3"/>
      <c r="X1620" s="4">
        <f>IFERROR(   Table1[[#This Row],[البلوكات /م3]]+Table1[[#This Row],[البواقى
 المنصرفه
/م3]]-Table1[[#This Row],[البواقى
/م3]],0)</f>
        <v>0</v>
      </c>
      <c r="Y1620" s="21">
        <f t="shared" si="226"/>
        <v>0</v>
      </c>
      <c r="AD1620" s="20">
        <f t="shared" si="221"/>
        <v>-0.39715499999999998</v>
      </c>
      <c r="AE1620" s="29" t="e">
        <f t="shared" si="222"/>
        <v>#DIV/0!</v>
      </c>
      <c r="AG1620" s="5">
        <f>IFERROR((Table1[[#This Row],[عدد
البلوكات]]*0.12),"")</f>
        <v>0</v>
      </c>
      <c r="AH162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1620" s="59">
        <f>IFERROR(Table1[[#This Row],[Plan Hour]]/Table1[[#This Row],[ساعات
العمل
الفعلية]],0)</f>
        <v>0</v>
      </c>
      <c r="AK1620" s="1">
        <f>IFERROR((Table1[[#This Row],[الكمية 
الفعلية
/م3]]-Table1[[#This Row],[الكمية 
المنتجة
/م3
 ]]),"")</f>
        <v>0</v>
      </c>
      <c r="AU1620" s="18"/>
      <c r="AV1620" s="18"/>
      <c r="AW1620" s="1"/>
      <c r="AX1620" s="1"/>
      <c r="AY1620" s="1"/>
      <c r="AZ1620" s="1"/>
      <c r="BA1620" s="1"/>
      <c r="BB1620" s="1" t="e">
        <f t="shared" si="227"/>
        <v>#DIV/0!</v>
      </c>
      <c r="BC1620" s="1"/>
      <c r="BD1620" s="1" t="e">
        <f t="shared" si="230"/>
        <v>#DIV/0!</v>
      </c>
      <c r="BE1620" s="1"/>
      <c r="BF1620" s="1"/>
      <c r="BG1620" s="11" t="e">
        <f t="shared" si="223"/>
        <v>#DIV/0!</v>
      </c>
      <c r="CB1620"/>
      <c r="CC1620"/>
      <c r="CD1620"/>
      <c r="CE1620" s="83"/>
      <c r="CF1620"/>
      <c r="CG1620"/>
      <c r="CH1620"/>
      <c r="CI1620"/>
      <c r="CJ1620"/>
      <c r="CK1620"/>
      <c r="CL1620"/>
      <c r="CM1620"/>
      <c r="CN1620"/>
      <c r="CO1620"/>
      <c r="CP1620"/>
    </row>
    <row r="1621" spans="1:94" ht="22.5" customHeight="1">
      <c r="A1621" s="22">
        <v>44299</v>
      </c>
      <c r="B1621" s="3" t="str">
        <f>TEXT(Table1[[#This Row],[Date]],"dddd")</f>
        <v>الثلاثاء</v>
      </c>
      <c r="C1621" s="3">
        <f>WEEKNUM(Table1[[#This Row],[Date]],16)</f>
        <v>16</v>
      </c>
      <c r="D1621" s="3" t="str">
        <f>TEXT(Table1[[#This Row],[Date]],"mmmm")</f>
        <v>أبريل</v>
      </c>
      <c r="E1621" s="3" t="str">
        <f>TEXT(Table1[[#This Row],[Date]],"yyyy")</f>
        <v>2021</v>
      </c>
      <c r="F1621" s="3" t="s">
        <v>9</v>
      </c>
      <c r="G1621" s="3">
        <v>1691</v>
      </c>
      <c r="H1621" s="5" t="s">
        <v>205</v>
      </c>
      <c r="I1621" s="3" t="s">
        <v>255</v>
      </c>
      <c r="J1621" s="3">
        <f>IFERROR(VLOOKUP(Table1[[#This Row],[FoamType]],$CB$1:$CC$25,2,FALSE),0)</f>
        <v>3.6</v>
      </c>
      <c r="K1621" s="3">
        <v>60</v>
      </c>
      <c r="L1621" s="3">
        <v>60</v>
      </c>
      <c r="M1621" s="3">
        <v>60</v>
      </c>
      <c r="Q1621" s="3">
        <v>20</v>
      </c>
      <c r="R1621" s="3">
        <v>250</v>
      </c>
      <c r="S1621" s="3">
        <v>60</v>
      </c>
      <c r="T1621" s="3">
        <f t="shared" si="231"/>
        <v>54</v>
      </c>
      <c r="U1621" s="4">
        <f t="shared" si="232"/>
        <v>54</v>
      </c>
      <c r="W1621" s="3"/>
      <c r="X1621" s="4">
        <f>IFERROR(   Table1[[#This Row],[البلوكات /م3]]+Table1[[#This Row],[البواقى
 المنصرفه
/م3]]-Table1[[#This Row],[البواقى
/م3]],0)</f>
        <v>0</v>
      </c>
      <c r="Y1621" s="21">
        <f t="shared" si="226"/>
        <v>0</v>
      </c>
      <c r="AD1621" s="20">
        <f t="shared" si="221"/>
        <v>-54</v>
      </c>
      <c r="AE1621" s="29" t="e">
        <f t="shared" si="222"/>
        <v>#DIV/0!</v>
      </c>
      <c r="AG1621" s="5">
        <f>IFERROR((Table1[[#This Row],[عدد
البلوكات]]*0.12),"")</f>
        <v>0</v>
      </c>
      <c r="AH162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15</v>
      </c>
      <c r="AJ1621" s="59">
        <f>IFERROR(Table1[[#This Row],[Plan Hour]]/Table1[[#This Row],[ساعات
العمل
الفعلية]],0)</f>
        <v>0</v>
      </c>
      <c r="AK1621" s="1">
        <f>IFERROR((Table1[[#This Row],[الكمية 
الفعلية
/م3]]-Table1[[#This Row],[الكمية 
المنتجة
/م3
 ]]),"")</f>
        <v>0</v>
      </c>
      <c r="AU1621" s="18"/>
      <c r="AV1621" s="18"/>
      <c r="AW1621" s="1"/>
      <c r="AX1621" s="1"/>
      <c r="AY1621" s="1"/>
      <c r="AZ1621" s="1"/>
      <c r="BA1621" s="1"/>
      <c r="BB1621" s="1" t="e">
        <f t="shared" si="227"/>
        <v>#DIV/0!</v>
      </c>
      <c r="BC1621" s="1"/>
      <c r="BD1621" s="1" t="e">
        <f t="shared" si="230"/>
        <v>#DIV/0!</v>
      </c>
      <c r="BE1621" s="1"/>
      <c r="BF1621" s="1"/>
      <c r="BG1621" s="11" t="e">
        <f t="shared" si="223"/>
        <v>#DIV/0!</v>
      </c>
      <c r="CB1621"/>
      <c r="CC1621"/>
      <c r="CD1621"/>
      <c r="CE1621" s="83"/>
      <c r="CF1621"/>
      <c r="CG1621"/>
      <c r="CH1621"/>
      <c r="CI1621"/>
      <c r="CJ1621"/>
      <c r="CK1621"/>
      <c r="CL1621"/>
      <c r="CM1621"/>
      <c r="CN1621"/>
      <c r="CO1621"/>
      <c r="CP1621"/>
    </row>
    <row r="1622" spans="1:94" ht="22.5" customHeight="1">
      <c r="A1622" s="22">
        <v>44299</v>
      </c>
      <c r="B1622" s="3" t="str">
        <f>TEXT(Table1[[#This Row],[Date]],"dddd")</f>
        <v>الثلاثاء</v>
      </c>
      <c r="C1622" s="3">
        <f>WEEKNUM(Table1[[#This Row],[Date]],16)</f>
        <v>16</v>
      </c>
      <c r="D1622" s="3" t="str">
        <f>TEXT(Table1[[#This Row],[Date]],"mmmm")</f>
        <v>أبريل</v>
      </c>
      <c r="E1622" s="3" t="str">
        <f>TEXT(Table1[[#This Row],[Date]],"yyyy")</f>
        <v>2021</v>
      </c>
      <c r="F1622" s="3" t="s">
        <v>9</v>
      </c>
      <c r="H1622" s="5" t="s">
        <v>215</v>
      </c>
      <c r="I1622" s="3" t="s">
        <v>255</v>
      </c>
      <c r="J1622" s="3">
        <f>IFERROR(VLOOKUP(Table1[[#This Row],[FoamType]],$CB$1:$CC$25,2,FALSE),0)</f>
        <v>3.6</v>
      </c>
      <c r="K1622" s="3">
        <v>60</v>
      </c>
      <c r="L1622" s="3">
        <v>60</v>
      </c>
      <c r="M1622" s="3">
        <v>39</v>
      </c>
      <c r="Q1622" s="3">
        <v>20</v>
      </c>
      <c r="R1622" s="3">
        <v>153</v>
      </c>
      <c r="S1622" s="3">
        <v>39</v>
      </c>
      <c r="T1622" s="3">
        <f t="shared" si="231"/>
        <v>21.481200000000001</v>
      </c>
      <c r="U1622" s="4">
        <f t="shared" si="232"/>
        <v>21.481200000000001</v>
      </c>
      <c r="W1622" s="3"/>
      <c r="X1622" s="4">
        <f>IFERROR(   Table1[[#This Row],[البلوكات /م3]]+Table1[[#This Row],[البواقى
 المنصرفه
/م3]]-Table1[[#This Row],[البواقى
/م3]],0)</f>
        <v>0</v>
      </c>
      <c r="Y1622" s="21">
        <f t="shared" si="226"/>
        <v>0</v>
      </c>
      <c r="AD1622" s="20">
        <f t="shared" si="221"/>
        <v>-21.481200000000001</v>
      </c>
      <c r="AE1622" s="29" t="e">
        <f t="shared" si="222"/>
        <v>#DIV/0!</v>
      </c>
      <c r="AG1622" s="5">
        <f>IFERROR((Table1[[#This Row],[عدد
البلوكات]]*0.12),"")</f>
        <v>0</v>
      </c>
      <c r="AH162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5.9670000000000005</v>
      </c>
      <c r="AJ1622" s="59">
        <f>IFERROR(Table1[[#This Row],[Plan Hour]]/Table1[[#This Row],[ساعات
العمل
الفعلية]],0)</f>
        <v>0</v>
      </c>
      <c r="AK1622" s="1">
        <f>IFERROR((Table1[[#This Row],[الكمية 
الفعلية
/م3]]-Table1[[#This Row],[الكمية 
المنتجة
/م3
 ]]),"")</f>
        <v>0</v>
      </c>
      <c r="AU1622" s="18"/>
      <c r="AV1622" s="18"/>
      <c r="AW1622" s="1"/>
      <c r="AX1622" s="1"/>
      <c r="AY1622" s="1"/>
      <c r="AZ1622" s="1"/>
      <c r="BA1622" s="1"/>
      <c r="BB1622" s="1" t="e">
        <f t="shared" si="227"/>
        <v>#DIV/0!</v>
      </c>
      <c r="BC1622" s="1"/>
      <c r="BD1622" s="1" t="e">
        <f t="shared" si="230"/>
        <v>#DIV/0!</v>
      </c>
      <c r="BE1622" s="1"/>
      <c r="BF1622" s="1"/>
      <c r="BG1622" s="11" t="e">
        <f t="shared" si="223"/>
        <v>#DIV/0!</v>
      </c>
      <c r="CB1622"/>
      <c r="CC1622"/>
      <c r="CD1622"/>
      <c r="CE1622" s="83"/>
      <c r="CF1622"/>
      <c r="CG1622"/>
      <c r="CH1622"/>
      <c r="CI1622"/>
      <c r="CJ1622"/>
      <c r="CK1622"/>
      <c r="CL1622"/>
      <c r="CM1622"/>
      <c r="CN1622"/>
      <c r="CO1622"/>
      <c r="CP1622"/>
    </row>
    <row r="1623" spans="1:94" ht="22.5" customHeight="1">
      <c r="A1623" s="22">
        <v>44299</v>
      </c>
      <c r="B1623" s="3" t="str">
        <f>TEXT(Table1[[#This Row],[Date]],"dddd")</f>
        <v>الثلاثاء</v>
      </c>
      <c r="C1623" s="3">
        <f>WEEKNUM(Table1[[#This Row],[Date]],16)</f>
        <v>16</v>
      </c>
      <c r="D1623" s="3" t="str">
        <f>TEXT(Table1[[#This Row],[Date]],"mmmm")</f>
        <v>أبريل</v>
      </c>
      <c r="E1623" s="3" t="str">
        <f>TEXT(Table1[[#This Row],[Date]],"yyyy")</f>
        <v>2021</v>
      </c>
      <c r="F1623" s="3" t="s">
        <v>9</v>
      </c>
      <c r="G1623" s="3">
        <v>1715</v>
      </c>
      <c r="H1623" s="5" t="s">
        <v>342</v>
      </c>
      <c r="I1623" s="3" t="s">
        <v>92</v>
      </c>
      <c r="J1623" s="3">
        <f>IFERROR(VLOOKUP(Table1[[#This Row],[FoamType]],$CB$1:$CC$25,2,FALSE),0)</f>
        <v>0.6</v>
      </c>
      <c r="K1623" s="3">
        <v>62.5</v>
      </c>
      <c r="L1623" s="3">
        <v>61.5</v>
      </c>
      <c r="M1623" s="3">
        <v>4</v>
      </c>
      <c r="Q1623" s="3" t="s">
        <v>39</v>
      </c>
      <c r="R1623" s="3">
        <v>250</v>
      </c>
      <c r="S1623" s="3">
        <v>4.2</v>
      </c>
      <c r="T1623" s="3">
        <f t="shared" si="231"/>
        <v>4.0359375000000002</v>
      </c>
      <c r="U1623" s="4">
        <f t="shared" si="232"/>
        <v>3.84375</v>
      </c>
      <c r="W1623" s="3" t="s">
        <v>40</v>
      </c>
      <c r="X1623" s="4">
        <f>IFERROR(   Table1[[#This Row],[البلوكات /م3]]+Table1[[#This Row],[البواقى
 المنصرفه
/م3]]-Table1[[#This Row],[البواقى
/م3]],0)</f>
        <v>0</v>
      </c>
      <c r="Y1623" s="21">
        <f t="shared" si="226"/>
        <v>7.32</v>
      </c>
      <c r="Z1623" s="3">
        <v>1</v>
      </c>
      <c r="AA1623" s="12">
        <v>0</v>
      </c>
      <c r="AB1623" s="3" t="s">
        <v>40</v>
      </c>
      <c r="AC1623" s="20">
        <v>7.32</v>
      </c>
      <c r="AD1623" s="20">
        <f t="shared" si="221"/>
        <v>-3.84375</v>
      </c>
      <c r="AE1623" s="29">
        <f t="shared" si="222"/>
        <v>-0.52510245901639341</v>
      </c>
      <c r="AG1623" s="5">
        <f>IFERROR((Table1[[#This Row],[عدد
البلوكات]]*0.12),"")</f>
        <v>0.12</v>
      </c>
      <c r="AH162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6.40625</v>
      </c>
      <c r="AJ1623" s="59">
        <f>IFERROR(Table1[[#This Row],[Plan Hour]]/Table1[[#This Row],[ساعات
العمل
الفعلية]],0)</f>
        <v>0</v>
      </c>
      <c r="AK1623" s="1">
        <f>IFERROR((Table1[[#This Row],[الكمية 
الفعلية
/م3]]-Table1[[#This Row],[الكمية 
المنتجة
/م3
 ]]),"")</f>
        <v>0.19218750000000018</v>
      </c>
      <c r="AU1623" s="18"/>
      <c r="AV1623" s="18"/>
      <c r="AW1623" s="1"/>
      <c r="AX1623" s="1"/>
      <c r="AY1623" s="1"/>
      <c r="AZ1623" s="1"/>
      <c r="BA1623" s="1"/>
      <c r="BB1623" s="1" t="e">
        <f t="shared" si="227"/>
        <v>#DIV/0!</v>
      </c>
      <c r="BC1623" s="1"/>
      <c r="BD1623" s="1" t="e">
        <f t="shared" si="230"/>
        <v>#DIV/0!</v>
      </c>
      <c r="BE1623" s="1"/>
      <c r="BF1623" s="1"/>
      <c r="BG1623" s="11" t="e">
        <f t="shared" si="223"/>
        <v>#DIV/0!</v>
      </c>
      <c r="CB1623"/>
      <c r="CC1623"/>
      <c r="CD1623"/>
      <c r="CE1623" s="83"/>
      <c r="CF1623"/>
      <c r="CG1623"/>
      <c r="CH1623"/>
      <c r="CI1623"/>
      <c r="CJ1623"/>
      <c r="CK1623"/>
      <c r="CL1623"/>
      <c r="CM1623"/>
      <c r="CN1623"/>
      <c r="CO1623"/>
      <c r="CP1623"/>
    </row>
    <row r="1624" spans="1:94" ht="22.5" customHeight="1">
      <c r="A1624" s="22">
        <v>44299</v>
      </c>
      <c r="B1624" s="3" t="str">
        <f>TEXT(Table1[[#This Row],[Date]],"dddd")</f>
        <v>الثلاثاء</v>
      </c>
      <c r="C1624" s="3">
        <f>WEEKNUM(Table1[[#This Row],[Date]],16)</f>
        <v>16</v>
      </c>
      <c r="D1624" s="3" t="str">
        <f>TEXT(Table1[[#This Row],[Date]],"mmmm")</f>
        <v>أبريل</v>
      </c>
      <c r="E1624" s="3" t="str">
        <f>TEXT(Table1[[#This Row],[Date]],"yyyy")</f>
        <v>2021</v>
      </c>
      <c r="F1624" s="3" t="s">
        <v>9</v>
      </c>
      <c r="G1624" s="3">
        <v>1715</v>
      </c>
      <c r="H1624" s="5" t="s">
        <v>342</v>
      </c>
      <c r="I1624" s="3" t="s">
        <v>92</v>
      </c>
      <c r="J1624" s="3">
        <f>IFERROR(VLOOKUP(Table1[[#This Row],[FoamType]],$CB$1:$CC$25,2,FALSE),0)</f>
        <v>0.6</v>
      </c>
      <c r="K1624" s="3">
        <v>62.5</v>
      </c>
      <c r="L1624" s="3">
        <v>61.5</v>
      </c>
      <c r="M1624" s="3">
        <v>3</v>
      </c>
      <c r="Q1624" s="3" t="s">
        <v>39</v>
      </c>
      <c r="R1624" s="3">
        <v>250</v>
      </c>
      <c r="S1624" s="3">
        <v>3.2</v>
      </c>
      <c r="T1624" s="3">
        <f t="shared" si="231"/>
        <v>3.0750000000000002</v>
      </c>
      <c r="U1624" s="4">
        <f t="shared" si="232"/>
        <v>2.8828125</v>
      </c>
      <c r="W1624" s="3"/>
      <c r="X1624" s="4">
        <f>IFERROR(   Table1[[#This Row],[البلوكات /م3]]+Table1[[#This Row],[البواقى
 المنصرفه
/م3]]-Table1[[#This Row],[البواقى
/م3]],0)</f>
        <v>0</v>
      </c>
      <c r="Y1624" s="21">
        <f t="shared" si="226"/>
        <v>0</v>
      </c>
      <c r="AD1624" s="20">
        <f t="shared" si="221"/>
        <v>-2.8828125</v>
      </c>
      <c r="AE1624" s="29" t="e">
        <f t="shared" si="222"/>
        <v>#DIV/0!</v>
      </c>
      <c r="AG1624" s="5">
        <f>IFERROR((Table1[[#This Row],[عدد
البلوكات]]*0.12),"")</f>
        <v>0</v>
      </c>
      <c r="AH162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4.8046875</v>
      </c>
      <c r="AJ1624" s="59">
        <f>IFERROR(Table1[[#This Row],[Plan Hour]]/Table1[[#This Row],[ساعات
العمل
الفعلية]],0)</f>
        <v>0</v>
      </c>
      <c r="AK1624" s="1">
        <f>IFERROR((Table1[[#This Row],[الكمية 
الفعلية
/م3]]-Table1[[#This Row],[الكمية 
المنتجة
/م3
 ]]),"")</f>
        <v>0.19218750000000018</v>
      </c>
      <c r="AU1624" s="18"/>
      <c r="AV1624" s="18"/>
      <c r="AW1624" s="1"/>
      <c r="AX1624" s="1"/>
      <c r="AY1624" s="1"/>
      <c r="AZ1624" s="1"/>
      <c r="BA1624" s="1"/>
      <c r="BB1624" s="1" t="e">
        <f t="shared" si="227"/>
        <v>#DIV/0!</v>
      </c>
      <c r="BC1624" s="1"/>
      <c r="BD1624" s="1" t="e">
        <f t="shared" si="230"/>
        <v>#DIV/0!</v>
      </c>
      <c r="BE1624" s="1"/>
      <c r="BF1624" s="1"/>
      <c r="BG1624" s="11" t="e">
        <f t="shared" si="223"/>
        <v>#DIV/0!</v>
      </c>
      <c r="CB1624"/>
      <c r="CC1624"/>
      <c r="CD1624"/>
      <c r="CE1624" s="83"/>
      <c r="CF1624"/>
      <c r="CG1624"/>
      <c r="CH1624"/>
      <c r="CI1624"/>
      <c r="CJ1624"/>
      <c r="CK1624"/>
      <c r="CL1624"/>
      <c r="CM1624"/>
      <c r="CN1624"/>
      <c r="CO1624"/>
      <c r="CP1624"/>
    </row>
    <row r="1625" spans="1:94" ht="22.5" customHeight="1">
      <c r="A1625" s="22">
        <v>44299</v>
      </c>
      <c r="B1625" s="3" t="str">
        <f>TEXT(Table1[[#This Row],[Date]],"dddd")</f>
        <v>الثلاثاء</v>
      </c>
      <c r="C1625" s="3">
        <f>WEEKNUM(Table1[[#This Row],[Date]],16)</f>
        <v>16</v>
      </c>
      <c r="D1625" s="3" t="str">
        <f>TEXT(Table1[[#This Row],[Date]],"mmmm")</f>
        <v>أبريل</v>
      </c>
      <c r="E1625" s="3" t="str">
        <f>TEXT(Table1[[#This Row],[Date]],"yyyy")</f>
        <v>2021</v>
      </c>
      <c r="F1625" s="3" t="s">
        <v>9</v>
      </c>
      <c r="G1625" s="3">
        <v>1715</v>
      </c>
      <c r="H1625" s="5" t="s">
        <v>342</v>
      </c>
      <c r="I1625" s="3" t="s">
        <v>92</v>
      </c>
      <c r="J1625" s="3">
        <f>IFERROR(VLOOKUP(Table1[[#This Row],[FoamType]],$CB$1:$CC$25,2,FALSE),0)</f>
        <v>0.6</v>
      </c>
      <c r="K1625" s="3">
        <v>58.5</v>
      </c>
      <c r="L1625" s="3">
        <v>53.5</v>
      </c>
      <c r="M1625" s="3">
        <v>3</v>
      </c>
      <c r="Q1625" s="3" t="s">
        <v>39</v>
      </c>
      <c r="R1625" s="3">
        <v>250</v>
      </c>
      <c r="S1625" s="3">
        <v>3.2</v>
      </c>
      <c r="T1625" s="3">
        <f t="shared" si="231"/>
        <v>2.5038</v>
      </c>
      <c r="U1625" s="4">
        <f t="shared" si="232"/>
        <v>2.3473125000000001</v>
      </c>
      <c r="W1625" s="3"/>
      <c r="X1625" s="4">
        <f>IFERROR(   Table1[[#This Row],[البلوكات /م3]]+Table1[[#This Row],[البواقى
 المنصرفه
/م3]]-Table1[[#This Row],[البواقى
/م3]],0)</f>
        <v>0</v>
      </c>
      <c r="Y1625" s="21">
        <f t="shared" si="226"/>
        <v>0</v>
      </c>
      <c r="AD1625" s="20">
        <f t="shared" si="221"/>
        <v>-2.3473125000000001</v>
      </c>
      <c r="AE1625" s="29" t="e">
        <f t="shared" si="222"/>
        <v>#DIV/0!</v>
      </c>
      <c r="AG1625" s="5">
        <f>IFERROR((Table1[[#This Row],[عدد
البلوكات]]*0.12),"")</f>
        <v>0</v>
      </c>
      <c r="AH162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3.9121875000000004</v>
      </c>
      <c r="AJ1625" s="59">
        <f>IFERROR(Table1[[#This Row],[Plan Hour]]/Table1[[#This Row],[ساعات
العمل
الفعلية]],0)</f>
        <v>0</v>
      </c>
      <c r="AK1625" s="1">
        <f>IFERROR((Table1[[#This Row],[الكمية 
الفعلية
/م3]]-Table1[[#This Row],[الكمية 
المنتجة
/م3
 ]]),"")</f>
        <v>0.15648749999999989</v>
      </c>
      <c r="AU1625" s="18"/>
      <c r="AV1625" s="18"/>
      <c r="AW1625" s="1"/>
      <c r="AX1625" s="1"/>
      <c r="AY1625" s="1"/>
      <c r="AZ1625" s="1"/>
      <c r="BA1625" s="1"/>
      <c r="BB1625" s="1" t="e">
        <f t="shared" si="227"/>
        <v>#DIV/0!</v>
      </c>
      <c r="BC1625" s="1"/>
      <c r="BD1625" s="1" t="e">
        <f t="shared" si="230"/>
        <v>#DIV/0!</v>
      </c>
      <c r="BE1625" s="1"/>
      <c r="BF1625" s="1"/>
      <c r="BG1625" s="11" t="e">
        <f t="shared" si="223"/>
        <v>#DIV/0!</v>
      </c>
      <c r="CB1625"/>
      <c r="CC1625"/>
      <c r="CD1625"/>
      <c r="CE1625" s="83"/>
      <c r="CF1625"/>
      <c r="CG1625"/>
      <c r="CH1625"/>
      <c r="CI1625"/>
      <c r="CJ1625"/>
      <c r="CK1625"/>
      <c r="CL1625"/>
      <c r="CM1625"/>
      <c r="CN1625"/>
      <c r="CO1625"/>
      <c r="CP1625"/>
    </row>
    <row r="1626" spans="1:94" ht="22.5" customHeight="1">
      <c r="A1626" s="22">
        <v>44299</v>
      </c>
      <c r="B1626" s="3" t="str">
        <f>TEXT(Table1[[#This Row],[Date]],"dddd")</f>
        <v>الثلاثاء</v>
      </c>
      <c r="C1626" s="3">
        <f>WEEKNUM(Table1[[#This Row],[Date]],16)</f>
        <v>16</v>
      </c>
      <c r="D1626" s="3" t="str">
        <f>TEXT(Table1[[#This Row],[Date]],"mmmm")</f>
        <v>أبريل</v>
      </c>
      <c r="E1626" s="3" t="str">
        <f>TEXT(Table1[[#This Row],[Date]],"yyyy")</f>
        <v>2021</v>
      </c>
      <c r="F1626" s="3" t="s">
        <v>9</v>
      </c>
      <c r="G1626" s="3">
        <v>1715</v>
      </c>
      <c r="H1626" s="5" t="s">
        <v>342</v>
      </c>
      <c r="I1626" s="3" t="s">
        <v>92</v>
      </c>
      <c r="J1626" s="3">
        <f>IFERROR(VLOOKUP(Table1[[#This Row],[FoamType]],$CB$1:$CC$25,2,FALSE),0)</f>
        <v>0.6</v>
      </c>
      <c r="K1626" s="3">
        <v>58.5</v>
      </c>
      <c r="L1626" s="3">
        <v>53.5</v>
      </c>
      <c r="M1626" s="3">
        <v>5</v>
      </c>
      <c r="Q1626" s="3" t="s">
        <v>39</v>
      </c>
      <c r="R1626" s="3">
        <v>200</v>
      </c>
      <c r="S1626" s="3">
        <v>5.2</v>
      </c>
      <c r="T1626" s="3">
        <f t="shared" si="231"/>
        <v>3.2549399999999999</v>
      </c>
      <c r="U1626" s="4">
        <f t="shared" si="232"/>
        <v>3.12975</v>
      </c>
      <c r="W1626" s="3"/>
      <c r="X1626" s="4">
        <f>IFERROR(   Table1[[#This Row],[البلوكات /م3]]+Table1[[#This Row],[البواقى
 المنصرفه
/م3]]-Table1[[#This Row],[البواقى
/م3]],0)</f>
        <v>0</v>
      </c>
      <c r="Y1626" s="21">
        <f t="shared" si="226"/>
        <v>0</v>
      </c>
      <c r="AD1626" s="20">
        <f t="shared" ref="AD1626:AD1689" si="233">(Y1626+AA1626)-(U1626+AC1626)</f>
        <v>-3.12975</v>
      </c>
      <c r="AE1626" s="29" t="e">
        <f t="shared" ref="AE1626:AE1689" si="234">AD1626/(Y1626+AA1626)</f>
        <v>#DIV/0!</v>
      </c>
      <c r="AG1626" s="5">
        <f>IFERROR((Table1[[#This Row],[عدد
البلوكات]]*0.12),"")</f>
        <v>0</v>
      </c>
      <c r="AH162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5.2162500000000005</v>
      </c>
      <c r="AJ1626" s="59">
        <f>IFERROR(Table1[[#This Row],[Plan Hour]]/Table1[[#This Row],[ساعات
العمل
الفعلية]],0)</f>
        <v>0</v>
      </c>
      <c r="AK1626" s="1">
        <f>IFERROR((Table1[[#This Row],[الكمية 
الفعلية
/م3]]-Table1[[#This Row],[الكمية 
المنتجة
/م3
 ]]),"")</f>
        <v>0.12518999999999991</v>
      </c>
      <c r="AU1626" s="18"/>
      <c r="AV1626" s="18"/>
      <c r="AW1626" s="1"/>
      <c r="AX1626" s="1"/>
      <c r="AY1626" s="1"/>
      <c r="AZ1626" s="1"/>
      <c r="BA1626" s="1"/>
      <c r="BB1626" s="1" t="e">
        <f t="shared" si="227"/>
        <v>#DIV/0!</v>
      </c>
      <c r="BC1626" s="1"/>
      <c r="BD1626" s="1" t="e">
        <f t="shared" si="230"/>
        <v>#DIV/0!</v>
      </c>
      <c r="BE1626" s="1"/>
      <c r="BF1626" s="1"/>
      <c r="BG1626" s="11" t="e">
        <f t="shared" si="223"/>
        <v>#DIV/0!</v>
      </c>
      <c r="CB1626"/>
      <c r="CC1626"/>
      <c r="CD1626"/>
      <c r="CE1626" s="83"/>
      <c r="CF1626"/>
      <c r="CG1626"/>
      <c r="CH1626"/>
      <c r="CI1626"/>
      <c r="CJ1626"/>
      <c r="CK1626"/>
      <c r="CL1626"/>
      <c r="CM1626"/>
      <c r="CN1626"/>
      <c r="CO1626"/>
      <c r="CP1626"/>
    </row>
    <row r="1627" spans="1:94" ht="22.5" customHeight="1">
      <c r="A1627" s="22">
        <v>44299</v>
      </c>
      <c r="B1627" s="3" t="str">
        <f>TEXT(Table1[[#This Row],[Date]],"dddd")</f>
        <v>الثلاثاء</v>
      </c>
      <c r="C1627" s="3">
        <f>WEEKNUM(Table1[[#This Row],[Date]],16)</f>
        <v>16</v>
      </c>
      <c r="D1627" s="3" t="str">
        <f>TEXT(Table1[[#This Row],[Date]],"mmmm")</f>
        <v>أبريل</v>
      </c>
      <c r="E1627" s="3" t="str">
        <f>TEXT(Table1[[#This Row],[Date]],"yyyy")</f>
        <v>2021</v>
      </c>
      <c r="F1627" s="3" t="s">
        <v>9</v>
      </c>
      <c r="G1627" s="3">
        <v>1701</v>
      </c>
      <c r="H1627" s="5" t="s">
        <v>343</v>
      </c>
      <c r="I1627" s="3" t="s">
        <v>92</v>
      </c>
      <c r="J1627" s="3">
        <f>IFERROR(VLOOKUP(Table1[[#This Row],[FoamType]],$CB$1:$CC$25,2,FALSE),0)</f>
        <v>0.6</v>
      </c>
      <c r="K1627" s="3">
        <v>26</v>
      </c>
      <c r="L1627" s="3">
        <v>26</v>
      </c>
      <c r="M1627" s="3">
        <v>2.5</v>
      </c>
      <c r="Q1627" s="3">
        <v>8</v>
      </c>
      <c r="R1627" s="3">
        <v>1910</v>
      </c>
      <c r="S1627" s="3">
        <v>2.7</v>
      </c>
      <c r="T1627" s="3">
        <f t="shared" si="231"/>
        <v>3.486132</v>
      </c>
      <c r="U1627" s="4">
        <f t="shared" si="232"/>
        <v>3.2279</v>
      </c>
      <c r="W1627" s="3" t="s">
        <v>39</v>
      </c>
      <c r="X1627" s="4">
        <f>IFERROR(   Table1[[#This Row],[البلوكات /م3]]+Table1[[#This Row],[البواقى
 المنصرفه
/م3]]-Table1[[#This Row],[البواقى
/م3]],0)</f>
        <v>21.36</v>
      </c>
      <c r="Y1627" s="21">
        <f t="shared" si="226"/>
        <v>21.96</v>
      </c>
      <c r="Z1627" s="3">
        <v>3</v>
      </c>
      <c r="AA1627" s="12">
        <v>2.04</v>
      </c>
      <c r="AB1627" s="3" t="s">
        <v>39</v>
      </c>
      <c r="AC1627" s="20">
        <v>2.64</v>
      </c>
      <c r="AD1627" s="20">
        <f t="shared" si="233"/>
        <v>18.132100000000001</v>
      </c>
      <c r="AE1627" s="29">
        <f t="shared" si="234"/>
        <v>0.75550416666666675</v>
      </c>
      <c r="AG1627" s="5">
        <f>IFERROR((Table1[[#This Row],[عدد
البلوكات]]*0.12),"")</f>
        <v>0.36</v>
      </c>
      <c r="AH162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5.3798333333333339</v>
      </c>
      <c r="AJ1627" s="59">
        <f>IFERROR(Table1[[#This Row],[Plan Hour]]/Table1[[#This Row],[ساعات
العمل
الفعلية]],0)</f>
        <v>0</v>
      </c>
      <c r="AK1627" s="1">
        <f>IFERROR((Table1[[#This Row],[الكمية 
الفعلية
/م3]]-Table1[[#This Row],[الكمية 
المنتجة
/م3
 ]]),"")</f>
        <v>0.25823200000000002</v>
      </c>
      <c r="AU1627" s="18"/>
      <c r="AV1627" s="18"/>
      <c r="AW1627" s="1"/>
      <c r="AX1627" s="1"/>
      <c r="AY1627" s="1"/>
      <c r="AZ1627" s="1"/>
      <c r="BA1627" s="1"/>
      <c r="BB1627" s="1" t="e">
        <f t="shared" si="227"/>
        <v>#DIV/0!</v>
      </c>
      <c r="BC1627" s="1"/>
      <c r="BD1627" s="1" t="e">
        <f t="shared" si="230"/>
        <v>#DIV/0!</v>
      </c>
      <c r="BE1627" s="1"/>
      <c r="BF1627" s="1"/>
      <c r="BG1627" s="11" t="e">
        <f t="shared" si="223"/>
        <v>#DIV/0!</v>
      </c>
      <c r="CB1627"/>
      <c r="CC1627"/>
      <c r="CD1627"/>
      <c r="CE1627" s="83"/>
      <c r="CF1627"/>
      <c r="CG1627"/>
      <c r="CH1627"/>
      <c r="CI1627"/>
      <c r="CJ1627"/>
      <c r="CK1627"/>
      <c r="CL1627"/>
      <c r="CM1627"/>
      <c r="CN1627"/>
      <c r="CO1627"/>
      <c r="CP1627"/>
    </row>
    <row r="1628" spans="1:94" ht="22.5" customHeight="1">
      <c r="A1628" s="22">
        <v>44299</v>
      </c>
      <c r="B1628" s="3" t="str">
        <f>TEXT(Table1[[#This Row],[Date]],"dddd")</f>
        <v>الثلاثاء</v>
      </c>
      <c r="C1628" s="3">
        <f>WEEKNUM(Table1[[#This Row],[Date]],16)</f>
        <v>16</v>
      </c>
      <c r="D1628" s="3" t="str">
        <f>TEXT(Table1[[#This Row],[Date]],"mmmm")</f>
        <v>أبريل</v>
      </c>
      <c r="E1628" s="3" t="str">
        <f>TEXT(Table1[[#This Row],[Date]],"yyyy")</f>
        <v>2021</v>
      </c>
      <c r="F1628" s="3" t="s">
        <v>9</v>
      </c>
      <c r="G1628" s="3">
        <v>1432</v>
      </c>
      <c r="H1628" s="5" t="s">
        <v>340</v>
      </c>
      <c r="I1628" s="3" t="s">
        <v>201</v>
      </c>
      <c r="J1628" s="3">
        <f>IFERROR(VLOOKUP(Table1[[#This Row],[FoamType]],$CB$1:$CC$25,2,FALSE),0)</f>
        <v>1.25</v>
      </c>
      <c r="K1628" s="3">
        <v>240</v>
      </c>
      <c r="L1628" s="3">
        <v>110</v>
      </c>
      <c r="M1628" s="3">
        <v>29</v>
      </c>
      <c r="Q1628" s="3">
        <v>30</v>
      </c>
      <c r="R1628" s="3">
        <v>21</v>
      </c>
      <c r="S1628" s="3">
        <v>29</v>
      </c>
      <c r="T1628" s="3">
        <f t="shared" si="231"/>
        <v>16.0776</v>
      </c>
      <c r="U1628" s="4">
        <f t="shared" si="232"/>
        <v>16.0776</v>
      </c>
      <c r="W1628" s="3"/>
      <c r="X1628" s="4">
        <f>IFERROR(   Table1[[#This Row],[البلوكات /م3]]+Table1[[#This Row],[البواقى
 المنصرفه
/م3]]-Table1[[#This Row],[البواقى
/م3]],0)</f>
        <v>16.0776</v>
      </c>
      <c r="Y1628" s="21">
        <f t="shared" si="226"/>
        <v>0</v>
      </c>
      <c r="AA1628" s="12">
        <v>16.0776</v>
      </c>
      <c r="AB1628" s="3">
        <v>30</v>
      </c>
      <c r="AD1628" s="20">
        <f t="shared" si="233"/>
        <v>0</v>
      </c>
      <c r="AE1628" s="29">
        <f t="shared" si="234"/>
        <v>0</v>
      </c>
      <c r="AG1628" s="5">
        <f>IFERROR((Table1[[#This Row],[عدد
البلوكات]]*0.12),"")</f>
        <v>0</v>
      </c>
      <c r="AH162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16.8</v>
      </c>
      <c r="AJ1628" s="59">
        <f>IFERROR(Table1[[#This Row],[Plan Hour]]/Table1[[#This Row],[ساعات
العمل
الفعلية]],0)</f>
        <v>0</v>
      </c>
      <c r="AK1628" s="1">
        <f>IFERROR((Table1[[#This Row],[الكمية 
الفعلية
/م3]]-Table1[[#This Row],[الكمية 
المنتجة
/م3
 ]]),"")</f>
        <v>0</v>
      </c>
      <c r="AU1628" s="18"/>
      <c r="AV1628" s="18"/>
      <c r="AW1628" s="1"/>
      <c r="AX1628" s="1"/>
      <c r="AY1628" s="1"/>
      <c r="AZ1628" s="1"/>
      <c r="BA1628" s="1"/>
      <c r="BB1628" s="1" t="e">
        <f t="shared" si="227"/>
        <v>#DIV/0!</v>
      </c>
      <c r="BC1628" s="1"/>
      <c r="BD1628" s="1" t="e">
        <f t="shared" si="230"/>
        <v>#DIV/0!</v>
      </c>
      <c r="BE1628" s="1"/>
      <c r="BF1628" s="1"/>
      <c r="BG1628" s="11" t="e">
        <f t="shared" ref="BG1628:BG1691" si="235">(BD1628*BE1628)/7.32</f>
        <v>#DIV/0!</v>
      </c>
      <c r="CB1628"/>
      <c r="CC1628"/>
      <c r="CD1628"/>
      <c r="CE1628" s="83"/>
      <c r="CF1628"/>
      <c r="CG1628"/>
      <c r="CH1628"/>
      <c r="CI1628"/>
      <c r="CJ1628"/>
      <c r="CK1628"/>
      <c r="CL1628"/>
      <c r="CM1628"/>
      <c r="CN1628"/>
      <c r="CO1628"/>
      <c r="CP1628"/>
    </row>
    <row r="1629" spans="1:94" ht="22.5" customHeight="1">
      <c r="A1629" s="22">
        <v>44299</v>
      </c>
      <c r="B1629" s="3" t="str">
        <f>TEXT(Table1[[#This Row],[Date]],"dddd")</f>
        <v>الثلاثاء</v>
      </c>
      <c r="C1629" s="3">
        <f>WEEKNUM(Table1[[#This Row],[Date]],16)</f>
        <v>16</v>
      </c>
      <c r="D1629" s="3" t="str">
        <f>TEXT(Table1[[#This Row],[Date]],"mmmm")</f>
        <v>أبريل</v>
      </c>
      <c r="E1629" s="3" t="str">
        <f>TEXT(Table1[[#This Row],[Date]],"yyyy")</f>
        <v>2021</v>
      </c>
      <c r="F1629" s="3" t="s">
        <v>9</v>
      </c>
      <c r="G1629" s="3">
        <v>1432</v>
      </c>
      <c r="H1629" s="5" t="s">
        <v>340</v>
      </c>
      <c r="I1629" s="3" t="s">
        <v>201</v>
      </c>
      <c r="J1629" s="3">
        <f>IFERROR(VLOOKUP(Table1[[#This Row],[FoamType]],$CB$1:$CC$25,2,FALSE),0)</f>
        <v>1.25</v>
      </c>
      <c r="K1629" s="3">
        <v>169.5</v>
      </c>
      <c r="L1629" s="3">
        <v>110</v>
      </c>
      <c r="M1629" s="3">
        <v>29</v>
      </c>
      <c r="Q1629" s="3">
        <v>30</v>
      </c>
      <c r="R1629" s="3">
        <v>4</v>
      </c>
      <c r="S1629" s="3">
        <v>29</v>
      </c>
      <c r="T1629" s="3">
        <f t="shared" si="231"/>
        <v>2.16282</v>
      </c>
      <c r="U1629" s="4">
        <f t="shared" si="232"/>
        <v>2.16282</v>
      </c>
      <c r="W1629" s="3"/>
      <c r="X1629" s="4">
        <f>IFERROR(   Table1[[#This Row],[البلوكات /م3]]+Table1[[#This Row],[البواقى
 المنصرفه
/م3]]-Table1[[#This Row],[البواقى
/م3]],0)</f>
        <v>2.16282</v>
      </c>
      <c r="Y1629" s="21">
        <f t="shared" si="226"/>
        <v>0</v>
      </c>
      <c r="AA1629" s="12">
        <v>2.16282</v>
      </c>
      <c r="AB1629" s="3">
        <v>30</v>
      </c>
      <c r="AD1629" s="20">
        <f t="shared" si="233"/>
        <v>0</v>
      </c>
      <c r="AE1629" s="29">
        <f t="shared" si="234"/>
        <v>0</v>
      </c>
      <c r="AG1629" s="5">
        <f>IFERROR((Table1[[#This Row],[عدد
البلوكات]]*0.12),"")</f>
        <v>0</v>
      </c>
      <c r="AH162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629" s="59">
        <f>IFERROR(Table1[[#This Row],[Plan Hour]]/Table1[[#This Row],[ساعات
العمل
الفعلية]],0)</f>
        <v>0</v>
      </c>
      <c r="AK1629" s="1">
        <f>IFERROR((Table1[[#This Row],[الكمية 
الفعلية
/م3]]-Table1[[#This Row],[الكمية 
المنتجة
/م3
 ]]),"")</f>
        <v>0</v>
      </c>
      <c r="AU1629" s="18"/>
      <c r="AV1629" s="18"/>
      <c r="AW1629" s="1"/>
      <c r="AX1629" s="1"/>
      <c r="AY1629" s="1"/>
      <c r="AZ1629" s="1"/>
      <c r="BA1629" s="1"/>
      <c r="BB1629" s="1" t="e">
        <f t="shared" si="227"/>
        <v>#DIV/0!</v>
      </c>
      <c r="BC1629" s="1"/>
      <c r="BD1629" s="1" t="e">
        <f t="shared" si="230"/>
        <v>#DIV/0!</v>
      </c>
      <c r="BE1629" s="1"/>
      <c r="BF1629" s="1"/>
      <c r="BG1629" s="11" t="e">
        <f t="shared" si="235"/>
        <v>#DIV/0!</v>
      </c>
      <c r="CB1629"/>
      <c r="CC1629"/>
      <c r="CD1629"/>
      <c r="CE1629" s="83"/>
      <c r="CF1629"/>
      <c r="CG1629"/>
      <c r="CH1629"/>
      <c r="CI1629"/>
      <c r="CJ1629"/>
      <c r="CK1629"/>
      <c r="CL1629"/>
      <c r="CM1629"/>
      <c r="CN1629"/>
      <c r="CO1629"/>
      <c r="CP1629"/>
    </row>
    <row r="1630" spans="1:94" ht="22.5" customHeight="1">
      <c r="A1630" s="22">
        <v>44299</v>
      </c>
      <c r="B1630" s="3" t="str">
        <f>TEXT(Table1[[#This Row],[Date]],"dddd")</f>
        <v>الثلاثاء</v>
      </c>
      <c r="C1630" s="3">
        <f>WEEKNUM(Table1[[#This Row],[Date]],16)</f>
        <v>16</v>
      </c>
      <c r="D1630" s="3" t="str">
        <f>TEXT(Table1[[#This Row],[Date]],"mmmm")</f>
        <v>أبريل</v>
      </c>
      <c r="E1630" s="3" t="str">
        <f>TEXT(Table1[[#This Row],[Date]],"yyyy")</f>
        <v>2021</v>
      </c>
      <c r="F1630" s="3" t="s">
        <v>9</v>
      </c>
      <c r="G1630" s="3">
        <v>1432</v>
      </c>
      <c r="H1630" s="5" t="s">
        <v>340</v>
      </c>
      <c r="I1630" s="3" t="s">
        <v>201</v>
      </c>
      <c r="J1630" s="3">
        <f>IFERROR(VLOOKUP(Table1[[#This Row],[FoamType]],$CB$1:$CC$25,2,FALSE),0)</f>
        <v>1.25</v>
      </c>
      <c r="K1630" s="3">
        <v>74</v>
      </c>
      <c r="L1630" s="3">
        <v>110</v>
      </c>
      <c r="M1630" s="3">
        <v>29</v>
      </c>
      <c r="Q1630" s="3">
        <v>30</v>
      </c>
      <c r="R1630" s="3">
        <v>3</v>
      </c>
      <c r="S1630" s="3">
        <v>29</v>
      </c>
      <c r="T1630" s="3">
        <f t="shared" si="231"/>
        <v>0.70818000000000003</v>
      </c>
      <c r="U1630" s="4">
        <f t="shared" si="232"/>
        <v>0.70818000000000003</v>
      </c>
      <c r="W1630" s="3"/>
      <c r="X1630" s="4">
        <f>IFERROR(   Table1[[#This Row],[البلوكات /م3]]+Table1[[#This Row],[البواقى
 المنصرفه
/م3]]-Table1[[#This Row],[البواقى
/م3]],0)</f>
        <v>0.70818000000000003</v>
      </c>
      <c r="Y1630" s="21">
        <f t="shared" si="226"/>
        <v>0</v>
      </c>
      <c r="AA1630" s="12">
        <v>0.70818000000000003</v>
      </c>
      <c r="AB1630" s="3">
        <v>30</v>
      </c>
      <c r="AD1630" s="20">
        <f t="shared" si="233"/>
        <v>0</v>
      </c>
      <c r="AE1630" s="29">
        <f t="shared" si="234"/>
        <v>0</v>
      </c>
      <c r="AG1630" s="5">
        <f>IFERROR((Table1[[#This Row],[عدد
البلوكات]]*0.12),"")</f>
        <v>0</v>
      </c>
      <c r="AH163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1630" s="59">
        <f>IFERROR(Table1[[#This Row],[Plan Hour]]/Table1[[#This Row],[ساعات
العمل
الفعلية]],0)</f>
        <v>0</v>
      </c>
      <c r="AK1630" s="1">
        <f>IFERROR((Table1[[#This Row],[الكمية 
الفعلية
/م3]]-Table1[[#This Row],[الكمية 
المنتجة
/م3
 ]]),"")</f>
        <v>0</v>
      </c>
      <c r="AU1630" s="18"/>
      <c r="AV1630" s="18"/>
      <c r="AW1630" s="1"/>
      <c r="AX1630" s="1"/>
      <c r="AY1630" s="1"/>
      <c r="AZ1630" s="1"/>
      <c r="BA1630" s="1"/>
      <c r="BB1630" s="1" t="e">
        <f t="shared" si="227"/>
        <v>#DIV/0!</v>
      </c>
      <c r="BC1630" s="1"/>
      <c r="BD1630" s="1" t="e">
        <f t="shared" si="230"/>
        <v>#DIV/0!</v>
      </c>
      <c r="BE1630" s="1"/>
      <c r="BF1630" s="1"/>
      <c r="BG1630" s="11" t="e">
        <f t="shared" si="235"/>
        <v>#DIV/0!</v>
      </c>
      <c r="CB1630"/>
      <c r="CC1630"/>
      <c r="CD1630"/>
      <c r="CE1630" s="83"/>
      <c r="CF1630"/>
      <c r="CG1630"/>
      <c r="CH1630"/>
      <c r="CI1630"/>
      <c r="CJ1630"/>
      <c r="CK1630"/>
      <c r="CL1630"/>
      <c r="CM1630"/>
      <c r="CN1630"/>
      <c r="CO1630"/>
      <c r="CP1630"/>
    </row>
    <row r="1631" spans="1:94" ht="22.5" customHeight="1">
      <c r="A1631" s="22">
        <v>44300</v>
      </c>
      <c r="B1631" s="9" t="str">
        <f>TEXT(Table1[[#This Row],[Date]],"dddd")</f>
        <v>الأربعاء</v>
      </c>
      <c r="C1631" s="9">
        <f>WEEKNUM(Table1[[#This Row],[Date]],16)</f>
        <v>16</v>
      </c>
      <c r="D1631" s="9" t="str">
        <f>TEXT(Table1[[#This Row],[Date]],"mmmm")</f>
        <v>أبريل</v>
      </c>
      <c r="E1631" s="9" t="str">
        <f>TEXT(Table1[[#This Row],[Date]],"yyyy")</f>
        <v>2021</v>
      </c>
      <c r="F1631" s="9" t="s">
        <v>9</v>
      </c>
      <c r="G1631" s="9">
        <v>1716</v>
      </c>
      <c r="H1631" s="9" t="s">
        <v>345</v>
      </c>
      <c r="I1631" s="9" t="s">
        <v>255</v>
      </c>
      <c r="J1631" s="9">
        <f>IFERROR(VLOOKUP(Table1[[#This Row],[FoamType]],$CB$1:$CC$25,2,FALSE),0)</f>
        <v>3.6</v>
      </c>
      <c r="K1631" s="9">
        <v>230</v>
      </c>
      <c r="L1631" s="9">
        <v>105</v>
      </c>
      <c r="M1631" s="9">
        <v>3.4</v>
      </c>
      <c r="N1631" s="9"/>
      <c r="O1631" s="9"/>
      <c r="P1631" s="9"/>
      <c r="Q1631" s="9">
        <v>35</v>
      </c>
      <c r="R1631" s="9">
        <v>25</v>
      </c>
      <c r="S1631" s="9">
        <v>3.5</v>
      </c>
      <c r="T1631" s="9">
        <f t="shared" si="231"/>
        <v>2.1131250000000001</v>
      </c>
      <c r="U1631" s="9">
        <f t="shared" si="232"/>
        <v>2.0527500000000001</v>
      </c>
      <c r="V1631" s="9"/>
      <c r="W1631" s="9">
        <v>30</v>
      </c>
      <c r="X1631" s="9">
        <f>IFERROR(   Table1[[#This Row],[البلوكات /م3]]+Table1[[#This Row],[البواقى
 المنصرفه
/م3]]-Table1[[#This Row],[البواقى
/م3]],0)</f>
        <v>14.64</v>
      </c>
      <c r="Y1631" s="9">
        <f t="shared" si="226"/>
        <v>14.64</v>
      </c>
      <c r="Z1631" s="9">
        <v>2</v>
      </c>
      <c r="AA1631" s="9"/>
      <c r="AB1631" s="9"/>
      <c r="AC1631" s="9"/>
      <c r="AD1631" s="9">
        <f t="shared" si="233"/>
        <v>12.587250000000001</v>
      </c>
      <c r="AE1631" s="9">
        <f t="shared" si="234"/>
        <v>0.85978483606557377</v>
      </c>
      <c r="AF1631" s="9"/>
      <c r="AG1631" s="9">
        <f>IFERROR((Table1[[#This Row],[عدد
البلوكات]]*0.12),"")</f>
        <v>0.24</v>
      </c>
      <c r="AH1631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0.57020833333333332</v>
      </c>
      <c r="AI1631" s="9">
        <v>64</v>
      </c>
      <c r="AJ1631" s="9">
        <f>IFERROR(Table1[[#This Row],[Plan Hour]]/Table1[[#This Row],[ساعات
العمل
الفعلية]],0)</f>
        <v>8.9095052083333331E-3</v>
      </c>
      <c r="AK1631" s="9">
        <f>IFERROR((Table1[[#This Row],[الكمية 
الفعلية
/م3]]-Table1[[#This Row],[الكمية 
المنتجة
/م3
 ]]),"")</f>
        <v>6.0375000000000068E-2</v>
      </c>
      <c r="AL1631" s="9"/>
      <c r="AM1631" s="9"/>
      <c r="AN1631" s="9">
        <v>0.5</v>
      </c>
      <c r="AO1631" s="9"/>
      <c r="AP1631" s="9">
        <v>0.5</v>
      </c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 t="e">
        <f t="shared" si="227"/>
        <v>#DIV/0!</v>
      </c>
      <c r="BC1631" s="9"/>
      <c r="BD1631" s="9" t="e">
        <f t="shared" si="230"/>
        <v>#DIV/0!</v>
      </c>
      <c r="BE1631" s="9"/>
      <c r="BF1631" s="9"/>
      <c r="BG1631" s="9" t="e">
        <f t="shared" si="235"/>
        <v>#DIV/0!</v>
      </c>
      <c r="CB1631"/>
      <c r="CC1631"/>
      <c r="CD1631"/>
      <c r="CE1631" s="83"/>
      <c r="CF1631"/>
      <c r="CG1631"/>
      <c r="CH1631"/>
      <c r="CI1631"/>
      <c r="CJ1631"/>
      <c r="CK1631"/>
      <c r="CL1631"/>
      <c r="CM1631"/>
      <c r="CN1631"/>
      <c r="CO1631"/>
      <c r="CP1631"/>
    </row>
    <row r="1632" spans="1:94" ht="22.5" customHeight="1">
      <c r="A1632" s="22">
        <v>44300</v>
      </c>
      <c r="B1632" s="3" t="str">
        <f>TEXT(Table1[[#This Row],[Date]],"dddd")</f>
        <v>الأربعاء</v>
      </c>
      <c r="C1632" s="3">
        <f>WEEKNUM(Table1[[#This Row],[Date]],16)</f>
        <v>16</v>
      </c>
      <c r="D1632" s="3" t="str">
        <f>TEXT(Table1[[#This Row],[Date]],"mmmm")</f>
        <v>أبريل</v>
      </c>
      <c r="E1632" s="3" t="str">
        <f>TEXT(Table1[[#This Row],[Date]],"yyyy")</f>
        <v>2021</v>
      </c>
      <c r="F1632" s="3" t="s">
        <v>9</v>
      </c>
      <c r="G1632" s="3">
        <v>1716</v>
      </c>
      <c r="H1632" s="5" t="s">
        <v>345</v>
      </c>
      <c r="I1632" s="3" t="s">
        <v>255</v>
      </c>
      <c r="J1632" s="3">
        <f>IFERROR(VLOOKUP(Table1[[#This Row],[FoamType]],$CB$1:$CC$25,2,FALSE),0)</f>
        <v>3.6</v>
      </c>
      <c r="K1632" s="3">
        <v>230</v>
      </c>
      <c r="L1632" s="3">
        <v>85</v>
      </c>
      <c r="M1632" s="3">
        <v>3.4</v>
      </c>
      <c r="Q1632" s="3">
        <v>35</v>
      </c>
      <c r="R1632" s="3">
        <v>10</v>
      </c>
      <c r="S1632" s="3">
        <v>3.5</v>
      </c>
      <c r="T1632" s="3">
        <f t="shared" si="231"/>
        <v>0.68425000000000002</v>
      </c>
      <c r="U1632" s="4">
        <f t="shared" si="232"/>
        <v>0.66469999999999996</v>
      </c>
      <c r="W1632" s="3"/>
      <c r="X1632" s="4">
        <f>IFERROR(   Table1[[#This Row],[البلوكات /م3]]+Table1[[#This Row],[البواقى
 المنصرفه
/م3]]-Table1[[#This Row],[البواقى
/م3]],0)</f>
        <v>0</v>
      </c>
      <c r="Y1632" s="21">
        <f t="shared" si="226"/>
        <v>0</v>
      </c>
      <c r="AD1632" s="20">
        <f t="shared" si="233"/>
        <v>-0.66469999999999996</v>
      </c>
      <c r="AE1632" s="29" t="e">
        <f t="shared" si="234"/>
        <v>#DIV/0!</v>
      </c>
      <c r="AG1632" s="5">
        <f>IFERROR((Table1[[#This Row],[عدد
البلوكات]]*0.12),"")</f>
        <v>0</v>
      </c>
      <c r="AH163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0.18463888888888888</v>
      </c>
      <c r="AJ1632" s="59">
        <f>IFERROR(Table1[[#This Row],[Plan Hour]]/Table1[[#This Row],[ساعات
العمل
الفعلية]],0)</f>
        <v>0</v>
      </c>
      <c r="AK1632" s="1">
        <f>IFERROR((Table1[[#This Row],[الكمية 
الفعلية
/م3]]-Table1[[#This Row],[الكمية 
المنتجة
/م3
 ]]),"")</f>
        <v>1.9550000000000067E-2</v>
      </c>
      <c r="AU1632" s="18"/>
      <c r="AV1632" s="18"/>
      <c r="AW1632" s="1"/>
      <c r="AX1632" s="1"/>
      <c r="AY1632" s="1"/>
      <c r="AZ1632" s="1"/>
      <c r="BA1632" s="1"/>
      <c r="BB1632" s="1" t="e">
        <f t="shared" si="227"/>
        <v>#DIV/0!</v>
      </c>
      <c r="BC1632" s="1"/>
      <c r="BD1632" s="1" t="e">
        <f t="shared" si="230"/>
        <v>#DIV/0!</v>
      </c>
      <c r="BE1632" s="1"/>
      <c r="BF1632" s="1"/>
      <c r="BG1632" s="11" t="e">
        <f t="shared" si="235"/>
        <v>#DIV/0!</v>
      </c>
      <c r="CB1632"/>
      <c r="CC1632"/>
      <c r="CD1632"/>
      <c r="CE1632" s="83"/>
      <c r="CF1632"/>
      <c r="CG1632"/>
      <c r="CH1632"/>
      <c r="CI1632"/>
      <c r="CJ1632"/>
      <c r="CK1632"/>
      <c r="CL1632"/>
      <c r="CM1632"/>
      <c r="CN1632"/>
      <c r="CO1632"/>
      <c r="CP1632"/>
    </row>
    <row r="1633" spans="1:94" ht="22.5" customHeight="1">
      <c r="A1633" s="22">
        <v>44300</v>
      </c>
      <c r="B1633" s="3" t="str">
        <f>TEXT(Table1[[#This Row],[Date]],"dddd")</f>
        <v>الأربعاء</v>
      </c>
      <c r="C1633" s="3">
        <f>WEEKNUM(Table1[[#This Row],[Date]],16)</f>
        <v>16</v>
      </c>
      <c r="D1633" s="3" t="str">
        <f>TEXT(Table1[[#This Row],[Date]],"mmmm")</f>
        <v>أبريل</v>
      </c>
      <c r="E1633" s="3" t="str">
        <f>TEXT(Table1[[#This Row],[Date]],"yyyy")</f>
        <v>2021</v>
      </c>
      <c r="F1633" s="3" t="s">
        <v>9</v>
      </c>
      <c r="G1633" s="3">
        <v>1716</v>
      </c>
      <c r="H1633" s="5" t="s">
        <v>345</v>
      </c>
      <c r="I1633" s="3" t="s">
        <v>255</v>
      </c>
      <c r="J1633" s="3">
        <f>IFERROR(VLOOKUP(Table1[[#This Row],[FoamType]],$CB$1:$CC$25,2,FALSE),0)</f>
        <v>3.6</v>
      </c>
      <c r="K1633" s="3">
        <v>230</v>
      </c>
      <c r="L1633" s="3">
        <v>75</v>
      </c>
      <c r="M1633" s="3">
        <v>3.4</v>
      </c>
      <c r="Q1633" s="3">
        <v>35</v>
      </c>
      <c r="R1633" s="3">
        <v>16</v>
      </c>
      <c r="S1633" s="3">
        <v>3.5</v>
      </c>
      <c r="T1633" s="3">
        <f t="shared" si="231"/>
        <v>0.96599999999999997</v>
      </c>
      <c r="U1633" s="4">
        <f t="shared" si="232"/>
        <v>0.93840000000000001</v>
      </c>
      <c r="W1633" s="3"/>
      <c r="X1633" s="4">
        <f>IFERROR(   Table1[[#This Row],[البلوكات /م3]]+Table1[[#This Row],[البواقى
 المنصرفه
/م3]]-Table1[[#This Row],[البواقى
/م3]],0)</f>
        <v>0</v>
      </c>
      <c r="Y1633" s="21">
        <f t="shared" si="226"/>
        <v>0</v>
      </c>
      <c r="AD1633" s="20">
        <f t="shared" si="233"/>
        <v>-0.93840000000000001</v>
      </c>
      <c r="AE1633" s="29" t="e">
        <f t="shared" si="234"/>
        <v>#DIV/0!</v>
      </c>
      <c r="AG1633" s="5">
        <f>IFERROR((Table1[[#This Row],[عدد
البلوكات]]*0.12),"")</f>
        <v>0</v>
      </c>
      <c r="AH163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0.26066666666666666</v>
      </c>
      <c r="AJ1633" s="59">
        <f>IFERROR(Table1[[#This Row],[Plan Hour]]/Table1[[#This Row],[ساعات
العمل
الفعلية]],0)</f>
        <v>0</v>
      </c>
      <c r="AK1633" s="1">
        <f>IFERROR((Table1[[#This Row],[الكمية 
الفعلية
/م3]]-Table1[[#This Row],[الكمية 
المنتجة
/م3
 ]]),"")</f>
        <v>2.7599999999999958E-2</v>
      </c>
      <c r="AU1633" s="18"/>
      <c r="AV1633" s="18"/>
      <c r="AW1633" s="1"/>
      <c r="AX1633" s="1"/>
      <c r="AY1633" s="1"/>
      <c r="AZ1633" s="1"/>
      <c r="BA1633" s="1"/>
      <c r="BB1633" s="1" t="e">
        <f t="shared" si="227"/>
        <v>#DIV/0!</v>
      </c>
      <c r="BC1633" s="1"/>
      <c r="BD1633" s="1" t="e">
        <f t="shared" si="230"/>
        <v>#DIV/0!</v>
      </c>
      <c r="BE1633" s="1"/>
      <c r="BF1633" s="1"/>
      <c r="BG1633" s="11" t="e">
        <f t="shared" si="235"/>
        <v>#DIV/0!</v>
      </c>
      <c r="CB1633"/>
      <c r="CC1633"/>
      <c r="CD1633"/>
      <c r="CE1633" s="83"/>
      <c r="CF1633"/>
      <c r="CG1633"/>
      <c r="CH1633"/>
      <c r="CI1633"/>
      <c r="CJ1633"/>
      <c r="CK1633"/>
      <c r="CL1633"/>
      <c r="CM1633"/>
      <c r="CN1633"/>
      <c r="CO1633"/>
      <c r="CP1633"/>
    </row>
    <row r="1634" spans="1:94" ht="22.5" customHeight="1">
      <c r="A1634" s="22">
        <v>44300</v>
      </c>
      <c r="B1634" s="3" t="str">
        <f>TEXT(Table1[[#This Row],[Date]],"dddd")</f>
        <v>الأربعاء</v>
      </c>
      <c r="C1634" s="3">
        <f>WEEKNUM(Table1[[#This Row],[Date]],16)</f>
        <v>16</v>
      </c>
      <c r="D1634" s="3" t="str">
        <f>TEXT(Table1[[#This Row],[Date]],"mmmm")</f>
        <v>أبريل</v>
      </c>
      <c r="E1634" s="3" t="str">
        <f>TEXT(Table1[[#This Row],[Date]],"yyyy")</f>
        <v>2021</v>
      </c>
      <c r="F1634" s="3" t="s">
        <v>9</v>
      </c>
      <c r="G1634" s="3">
        <v>1716</v>
      </c>
      <c r="H1634" s="5" t="s">
        <v>345</v>
      </c>
      <c r="I1634" s="3" t="s">
        <v>255</v>
      </c>
      <c r="J1634" s="3">
        <f>IFERROR(VLOOKUP(Table1[[#This Row],[FoamType]],$CB$1:$CC$25,2,FALSE),0)</f>
        <v>3.6</v>
      </c>
      <c r="K1634" s="3">
        <v>215</v>
      </c>
      <c r="L1634" s="3">
        <v>85</v>
      </c>
      <c r="M1634" s="3">
        <v>3.4</v>
      </c>
      <c r="Q1634" s="3">
        <v>35</v>
      </c>
      <c r="R1634" s="3">
        <v>14</v>
      </c>
      <c r="S1634" s="3">
        <v>3.5</v>
      </c>
      <c r="T1634" s="3">
        <f t="shared" si="231"/>
        <v>0.89547500000000002</v>
      </c>
      <c r="U1634" s="4">
        <f t="shared" si="232"/>
        <v>0.86989000000000005</v>
      </c>
      <c r="W1634" s="3"/>
      <c r="X1634" s="4">
        <f>IFERROR(   Table1[[#This Row],[البلوكات /م3]]+Table1[[#This Row],[البواقى
 المنصرفه
/م3]]-Table1[[#This Row],[البواقى
/م3]],0)</f>
        <v>0</v>
      </c>
      <c r="Y1634" s="21">
        <f t="shared" si="226"/>
        <v>0</v>
      </c>
      <c r="AD1634" s="20">
        <f t="shared" si="233"/>
        <v>-0.86989000000000005</v>
      </c>
      <c r="AE1634" s="29" t="e">
        <f t="shared" si="234"/>
        <v>#DIV/0!</v>
      </c>
      <c r="AG1634" s="5">
        <f>IFERROR((Table1[[#This Row],[عدد
البلوكات]]*0.12),"")</f>
        <v>0</v>
      </c>
      <c r="AH163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0.24163611111111111</v>
      </c>
      <c r="AJ1634" s="59">
        <f>IFERROR(Table1[[#This Row],[Plan Hour]]/Table1[[#This Row],[ساعات
العمل
الفعلية]],0)</f>
        <v>0</v>
      </c>
      <c r="AK1634" s="1">
        <f>IFERROR((Table1[[#This Row],[الكمية 
الفعلية
/م3]]-Table1[[#This Row],[الكمية 
المنتجة
/م3
 ]]),"")</f>
        <v>2.5584999999999969E-2</v>
      </c>
      <c r="AU1634" s="18"/>
      <c r="AV1634" s="18"/>
      <c r="AW1634" s="1"/>
      <c r="AX1634" s="1"/>
      <c r="AY1634" s="1"/>
      <c r="AZ1634" s="1"/>
      <c r="BA1634" s="1"/>
      <c r="BB1634" s="1" t="e">
        <f t="shared" si="227"/>
        <v>#DIV/0!</v>
      </c>
      <c r="BC1634" s="1"/>
      <c r="BD1634" s="1" t="e">
        <f t="shared" si="230"/>
        <v>#DIV/0!</v>
      </c>
      <c r="BE1634" s="1"/>
      <c r="BF1634" s="1"/>
      <c r="BG1634" s="11" t="e">
        <f t="shared" si="235"/>
        <v>#DIV/0!</v>
      </c>
      <c r="CB1634"/>
      <c r="CC1634"/>
      <c r="CD1634"/>
      <c r="CE1634" s="83"/>
      <c r="CF1634"/>
      <c r="CG1634"/>
      <c r="CH1634"/>
      <c r="CI1634"/>
      <c r="CJ1634"/>
      <c r="CK1634"/>
      <c r="CL1634"/>
      <c r="CM1634"/>
      <c r="CN1634"/>
      <c r="CO1634"/>
      <c r="CP1634"/>
    </row>
    <row r="1635" spans="1:94" ht="22.5" customHeight="1">
      <c r="A1635" s="22">
        <v>44300</v>
      </c>
      <c r="B1635" s="3" t="str">
        <f>TEXT(Table1[[#This Row],[Date]],"dddd")</f>
        <v>الأربعاء</v>
      </c>
      <c r="C1635" s="3">
        <f>WEEKNUM(Table1[[#This Row],[Date]],16)</f>
        <v>16</v>
      </c>
      <c r="D1635" s="3" t="str">
        <f>TEXT(Table1[[#This Row],[Date]],"mmmm")</f>
        <v>أبريل</v>
      </c>
      <c r="E1635" s="3" t="str">
        <f>TEXT(Table1[[#This Row],[Date]],"yyyy")</f>
        <v>2021</v>
      </c>
      <c r="F1635" s="3" t="s">
        <v>9</v>
      </c>
      <c r="G1635" s="3">
        <v>1716</v>
      </c>
      <c r="H1635" s="5" t="s">
        <v>345</v>
      </c>
      <c r="I1635" s="3" t="s">
        <v>255</v>
      </c>
      <c r="J1635" s="3">
        <f>IFERROR(VLOOKUP(Table1[[#This Row],[FoamType]],$CB$1:$CC$25,2,FALSE),0)</f>
        <v>3.6</v>
      </c>
      <c r="K1635" s="3">
        <v>210</v>
      </c>
      <c r="L1635" s="3">
        <v>75</v>
      </c>
      <c r="M1635" s="3">
        <v>3.4</v>
      </c>
      <c r="Q1635" s="3">
        <v>35</v>
      </c>
      <c r="R1635" s="3">
        <v>20</v>
      </c>
      <c r="S1635" s="3">
        <v>3.5</v>
      </c>
      <c r="T1635" s="3">
        <f t="shared" si="231"/>
        <v>1.1025</v>
      </c>
      <c r="U1635" s="4">
        <f t="shared" si="232"/>
        <v>1.071</v>
      </c>
      <c r="W1635" s="3"/>
      <c r="X1635" s="4">
        <f>IFERROR(   Table1[[#This Row],[البلوكات /م3]]+Table1[[#This Row],[البواقى
 المنصرفه
/م3]]-Table1[[#This Row],[البواقى
/م3]],0)</f>
        <v>0</v>
      </c>
      <c r="Y1635" s="21">
        <f t="shared" si="226"/>
        <v>0</v>
      </c>
      <c r="AD1635" s="20">
        <f t="shared" si="233"/>
        <v>-1.071</v>
      </c>
      <c r="AE1635" s="29" t="e">
        <f t="shared" si="234"/>
        <v>#DIV/0!</v>
      </c>
      <c r="AG1635" s="5">
        <f>IFERROR((Table1[[#This Row],[عدد
البلوكات]]*0.12),"")</f>
        <v>0</v>
      </c>
      <c r="AH163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0.29749999999999999</v>
      </c>
      <c r="AJ1635" s="59">
        <f>IFERROR(Table1[[#This Row],[Plan Hour]]/Table1[[#This Row],[ساعات
العمل
الفعلية]],0)</f>
        <v>0</v>
      </c>
      <c r="AK1635" s="1">
        <f>IFERROR((Table1[[#This Row],[الكمية 
الفعلية
/م3]]-Table1[[#This Row],[الكمية 
المنتجة
/م3
 ]]),"")</f>
        <v>3.1500000000000083E-2</v>
      </c>
      <c r="AU1635" s="18"/>
      <c r="AV1635" s="18"/>
      <c r="AW1635" s="1"/>
      <c r="AX1635" s="1"/>
      <c r="AY1635" s="1"/>
      <c r="AZ1635" s="1"/>
      <c r="BA1635" s="1"/>
      <c r="BB1635" s="1" t="e">
        <f t="shared" si="227"/>
        <v>#DIV/0!</v>
      </c>
      <c r="BC1635" s="1"/>
      <c r="BD1635" s="1" t="e">
        <f t="shared" si="230"/>
        <v>#DIV/0!</v>
      </c>
      <c r="BE1635" s="1"/>
      <c r="BF1635" s="1"/>
      <c r="BG1635" s="11" t="e">
        <f t="shared" si="235"/>
        <v>#DIV/0!</v>
      </c>
      <c r="CB1635"/>
      <c r="CC1635"/>
      <c r="CD1635"/>
      <c r="CE1635" s="83"/>
      <c r="CF1635"/>
      <c r="CG1635"/>
      <c r="CH1635"/>
      <c r="CI1635"/>
      <c r="CJ1635"/>
      <c r="CK1635"/>
      <c r="CL1635"/>
      <c r="CM1635"/>
      <c r="CN1635"/>
      <c r="CO1635"/>
      <c r="CP1635"/>
    </row>
    <row r="1636" spans="1:94" ht="22.5" customHeight="1">
      <c r="A1636" s="22">
        <v>44300</v>
      </c>
      <c r="B1636" s="3" t="str">
        <f>TEXT(Table1[[#This Row],[Date]],"dddd")</f>
        <v>الأربعاء</v>
      </c>
      <c r="C1636" s="3">
        <f>WEEKNUM(Table1[[#This Row],[Date]],16)</f>
        <v>16</v>
      </c>
      <c r="D1636" s="3" t="str">
        <f>TEXT(Table1[[#This Row],[Date]],"mmmm")</f>
        <v>أبريل</v>
      </c>
      <c r="E1636" s="3" t="str">
        <f>TEXT(Table1[[#This Row],[Date]],"yyyy")</f>
        <v>2021</v>
      </c>
      <c r="F1636" s="3" t="s">
        <v>9</v>
      </c>
      <c r="G1636" s="3">
        <v>1716</v>
      </c>
      <c r="H1636" s="5" t="s">
        <v>345</v>
      </c>
      <c r="I1636" s="3" t="s">
        <v>255</v>
      </c>
      <c r="J1636" s="3">
        <f>IFERROR(VLOOKUP(Table1[[#This Row],[FoamType]],$CB$1:$CC$25,2,FALSE),0)</f>
        <v>3.6</v>
      </c>
      <c r="K1636" s="3">
        <v>210</v>
      </c>
      <c r="L1636" s="3">
        <v>100</v>
      </c>
      <c r="M1636" s="3">
        <v>3.4</v>
      </c>
      <c r="Q1636" s="3">
        <v>35</v>
      </c>
      <c r="R1636" s="3">
        <v>20</v>
      </c>
      <c r="S1636" s="3">
        <v>3.5</v>
      </c>
      <c r="T1636" s="3">
        <f t="shared" si="231"/>
        <v>1.47</v>
      </c>
      <c r="U1636" s="4">
        <f t="shared" si="232"/>
        <v>1.4279999999999999</v>
      </c>
      <c r="W1636" s="3"/>
      <c r="X1636" s="4">
        <f>IFERROR(   Table1[[#This Row],[البلوكات /م3]]+Table1[[#This Row],[البواقى
 المنصرفه
/م3]]-Table1[[#This Row],[البواقى
/م3]],0)</f>
        <v>0</v>
      </c>
      <c r="Y1636" s="21">
        <f t="shared" si="226"/>
        <v>0</v>
      </c>
      <c r="AD1636" s="20">
        <f t="shared" si="233"/>
        <v>-1.4279999999999999</v>
      </c>
      <c r="AE1636" s="29" t="e">
        <f t="shared" si="234"/>
        <v>#DIV/0!</v>
      </c>
      <c r="AG1636" s="5">
        <f>IFERROR((Table1[[#This Row],[عدد
البلوكات]]*0.12),"")</f>
        <v>0</v>
      </c>
      <c r="AH163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0.39666666666666661</v>
      </c>
      <c r="AJ1636" s="59">
        <f>IFERROR(Table1[[#This Row],[Plan Hour]]/Table1[[#This Row],[ساعات
العمل
الفعلية]],0)</f>
        <v>0</v>
      </c>
      <c r="AK1636" s="1">
        <f>IFERROR((Table1[[#This Row],[الكمية 
الفعلية
/م3]]-Table1[[#This Row],[الكمية 
المنتجة
/م3
 ]]),"")</f>
        <v>4.2000000000000037E-2</v>
      </c>
      <c r="AU1636" s="18"/>
      <c r="AV1636" s="18"/>
      <c r="AW1636" s="1"/>
      <c r="AX1636" s="1"/>
      <c r="AY1636" s="1"/>
      <c r="AZ1636" s="1"/>
      <c r="BA1636" s="1"/>
      <c r="BB1636" s="1" t="e">
        <f t="shared" si="227"/>
        <v>#DIV/0!</v>
      </c>
      <c r="BC1636" s="1"/>
      <c r="BD1636" s="1" t="e">
        <f t="shared" si="230"/>
        <v>#DIV/0!</v>
      </c>
      <c r="BE1636" s="1"/>
      <c r="BF1636" s="1"/>
      <c r="BG1636" s="11" t="e">
        <f t="shared" si="235"/>
        <v>#DIV/0!</v>
      </c>
      <c r="CB1636"/>
      <c r="CC1636"/>
      <c r="CD1636"/>
      <c r="CE1636" s="83"/>
      <c r="CF1636"/>
      <c r="CG1636"/>
      <c r="CH1636"/>
      <c r="CI1636"/>
      <c r="CJ1636"/>
      <c r="CK1636"/>
      <c r="CL1636"/>
      <c r="CM1636"/>
      <c r="CN1636"/>
      <c r="CO1636"/>
      <c r="CP1636"/>
    </row>
    <row r="1637" spans="1:94" ht="22.5" customHeight="1">
      <c r="A1637" s="22">
        <v>44300</v>
      </c>
      <c r="B1637" s="3" t="str">
        <f>TEXT(Table1[[#This Row],[Date]],"dddd")</f>
        <v>الأربعاء</v>
      </c>
      <c r="C1637" s="3">
        <f>WEEKNUM(Table1[[#This Row],[Date]],16)</f>
        <v>16</v>
      </c>
      <c r="D1637" s="3" t="str">
        <f>TEXT(Table1[[#This Row],[Date]],"mmmm")</f>
        <v>أبريل</v>
      </c>
      <c r="E1637" s="3" t="str">
        <f>TEXT(Table1[[#This Row],[Date]],"yyyy")</f>
        <v>2021</v>
      </c>
      <c r="F1637" s="3" t="s">
        <v>9</v>
      </c>
      <c r="G1637" s="3">
        <v>1735</v>
      </c>
      <c r="I1637" s="3" t="s">
        <v>91</v>
      </c>
      <c r="J1637" s="3">
        <f>IFERROR(VLOOKUP(Table1[[#This Row],[FoamType]],$CB$1:$CC$25,2,FALSE),0)</f>
        <v>1</v>
      </c>
      <c r="K1637" s="3">
        <v>100</v>
      </c>
      <c r="L1637" s="3">
        <v>50</v>
      </c>
      <c r="M1637" s="3">
        <v>3</v>
      </c>
      <c r="Q1637" s="3" t="s">
        <v>6</v>
      </c>
      <c r="S1637" s="3">
        <v>3.1</v>
      </c>
      <c r="T1637" s="3">
        <v>3.8</v>
      </c>
      <c r="U1637" s="4">
        <v>3.6</v>
      </c>
      <c r="W1637" s="3" t="s">
        <v>6</v>
      </c>
      <c r="X1637" s="4">
        <f>IFERROR(   Table1[[#This Row],[البلوكات /م3]]+Table1[[#This Row],[البواقى
 المنصرفه
/م3]]-Table1[[#This Row],[البواقى
/م3]],0)</f>
        <v>4.0200000000000014</v>
      </c>
      <c r="Y1637" s="21">
        <f t="shared" si="226"/>
        <v>7.32</v>
      </c>
      <c r="Z1637" s="3">
        <v>1</v>
      </c>
      <c r="AA1637" s="12">
        <v>0.56000000000000005</v>
      </c>
      <c r="AB1637" s="3" t="s">
        <v>6</v>
      </c>
      <c r="AC1637" s="20">
        <v>3.86</v>
      </c>
      <c r="AD1637" s="20">
        <f t="shared" si="233"/>
        <v>0.42000000000000082</v>
      </c>
      <c r="AE1637" s="29">
        <f t="shared" si="234"/>
        <v>5.3299492385786899E-2</v>
      </c>
      <c r="AG1637" s="5">
        <f>IFERROR((Table1[[#This Row],[عدد
البلوكات]]*0.12),"")</f>
        <v>0.12</v>
      </c>
      <c r="AH163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3.6</v>
      </c>
      <c r="AJ1637" s="59">
        <f>IFERROR(Table1[[#This Row],[Plan Hour]]/Table1[[#This Row],[ساعات
العمل
الفعلية]],0)</f>
        <v>0</v>
      </c>
      <c r="AK1637" s="1">
        <f>IFERROR((Table1[[#This Row],[الكمية 
الفعلية
/م3]]-Table1[[#This Row],[الكمية 
المنتجة
/م3
 ]]),"")</f>
        <v>0.19999999999999973</v>
      </c>
      <c r="AU1637" s="18"/>
      <c r="AV1637" s="18"/>
      <c r="AW1637" s="1"/>
      <c r="AX1637" s="1"/>
      <c r="AY1637" s="1"/>
      <c r="AZ1637" s="1"/>
      <c r="BA1637" s="1"/>
      <c r="BB1637" s="1" t="e">
        <f t="shared" si="227"/>
        <v>#DIV/0!</v>
      </c>
      <c r="BC1637" s="1"/>
      <c r="BD1637" s="1" t="e">
        <f t="shared" si="230"/>
        <v>#DIV/0!</v>
      </c>
      <c r="BE1637" s="1"/>
      <c r="BF1637" s="1"/>
      <c r="BG1637" s="11" t="e">
        <f t="shared" si="235"/>
        <v>#DIV/0!</v>
      </c>
      <c r="CB1637"/>
      <c r="CC1637"/>
      <c r="CD1637"/>
      <c r="CE1637" s="83"/>
      <c r="CF1637"/>
      <c r="CG1637"/>
      <c r="CH1637"/>
      <c r="CI1637"/>
      <c r="CJ1637"/>
      <c r="CK1637"/>
      <c r="CL1637"/>
      <c r="CM1637"/>
      <c r="CN1637"/>
      <c r="CO1637"/>
      <c r="CP1637"/>
    </row>
    <row r="1638" spans="1:94" ht="22.5" customHeight="1">
      <c r="A1638" s="22">
        <v>44300</v>
      </c>
      <c r="B1638" s="3" t="str">
        <f>TEXT(Table1[[#This Row],[Date]],"dddd")</f>
        <v>الأربعاء</v>
      </c>
      <c r="C1638" s="3">
        <f>WEEKNUM(Table1[[#This Row],[Date]],16)</f>
        <v>16</v>
      </c>
      <c r="D1638" s="3" t="str">
        <f>TEXT(Table1[[#This Row],[Date]],"mmmm")</f>
        <v>أبريل</v>
      </c>
      <c r="E1638" s="3" t="str">
        <f>TEXT(Table1[[#This Row],[Date]],"yyyy")</f>
        <v>2021</v>
      </c>
      <c r="F1638" s="3" t="s">
        <v>9</v>
      </c>
      <c r="G1638" s="3">
        <v>1716</v>
      </c>
      <c r="H1638" s="5" t="s">
        <v>345</v>
      </c>
      <c r="I1638" s="3" t="s">
        <v>91</v>
      </c>
      <c r="J1638" s="3">
        <f>IFERROR(VLOOKUP(Table1[[#This Row],[FoamType]],$CB$1:$CC$25,2,FALSE),0)</f>
        <v>1</v>
      </c>
      <c r="K1638" s="3">
        <v>230</v>
      </c>
      <c r="L1638" s="3">
        <v>100</v>
      </c>
      <c r="M1638" s="3">
        <v>3.4</v>
      </c>
      <c r="Q1638" s="3">
        <v>35</v>
      </c>
      <c r="R1638" s="3">
        <v>30</v>
      </c>
      <c r="S1638" s="3">
        <v>3.5</v>
      </c>
      <c r="T1638" s="3">
        <f t="shared" si="231"/>
        <v>2.415</v>
      </c>
      <c r="U1638" s="4">
        <f t="shared" si="232"/>
        <v>2.3460000000000001</v>
      </c>
      <c r="W1638" s="3"/>
      <c r="X1638" s="4">
        <f>IFERROR(   Table1[[#This Row],[البلوكات /م3]]+Table1[[#This Row],[البواقى
 المنصرفه
/م3]]-Table1[[#This Row],[البواقى
/م3]],0)</f>
        <v>0</v>
      </c>
      <c r="Y1638" s="21">
        <f t="shared" si="226"/>
        <v>0</v>
      </c>
      <c r="AD1638" s="20">
        <f t="shared" si="233"/>
        <v>-2.3460000000000001</v>
      </c>
      <c r="AE1638" s="29" t="e">
        <f t="shared" si="234"/>
        <v>#DIV/0!</v>
      </c>
      <c r="AG1638" s="5">
        <f>IFERROR((Table1[[#This Row],[عدد
البلوكات]]*0.12),"")</f>
        <v>0</v>
      </c>
      <c r="AH163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2.3460000000000001</v>
      </c>
      <c r="AJ1638" s="59">
        <f>IFERROR(Table1[[#This Row],[Plan Hour]]/Table1[[#This Row],[ساعات
العمل
الفعلية]],0)</f>
        <v>0</v>
      </c>
      <c r="AK1638" s="1">
        <f>IFERROR((Table1[[#This Row],[الكمية 
الفعلية
/م3]]-Table1[[#This Row],[الكمية 
المنتجة
/م3
 ]]),"")</f>
        <v>6.899999999999995E-2</v>
      </c>
      <c r="AU1638" s="18"/>
      <c r="AV1638" s="18"/>
      <c r="AW1638" s="1"/>
      <c r="AX1638" s="1"/>
      <c r="AY1638" s="1"/>
      <c r="AZ1638" s="1"/>
      <c r="BA1638" s="1"/>
      <c r="BB1638" s="1" t="e">
        <f t="shared" si="227"/>
        <v>#DIV/0!</v>
      </c>
      <c r="BC1638" s="1"/>
      <c r="BD1638" s="1" t="e">
        <f t="shared" si="230"/>
        <v>#DIV/0!</v>
      </c>
      <c r="BE1638" s="1"/>
      <c r="BF1638" s="1"/>
      <c r="BG1638" s="11" t="e">
        <f t="shared" si="235"/>
        <v>#DIV/0!</v>
      </c>
      <c r="CB1638"/>
      <c r="CC1638"/>
      <c r="CD1638"/>
      <c r="CE1638" s="83"/>
      <c r="CF1638"/>
      <c r="CG1638"/>
      <c r="CH1638"/>
      <c r="CI1638"/>
      <c r="CJ1638"/>
      <c r="CK1638"/>
      <c r="CL1638"/>
      <c r="CM1638"/>
      <c r="CN1638"/>
      <c r="CO1638"/>
      <c r="CP1638"/>
    </row>
    <row r="1639" spans="1:94" ht="22.5" customHeight="1">
      <c r="A1639" s="22">
        <v>44300</v>
      </c>
      <c r="B1639" s="3" t="str">
        <f>TEXT(Table1[[#This Row],[Date]],"dddd")</f>
        <v>الأربعاء</v>
      </c>
      <c r="C1639" s="3">
        <f>WEEKNUM(Table1[[#This Row],[Date]],16)</f>
        <v>16</v>
      </c>
      <c r="D1639" s="3" t="str">
        <f>TEXT(Table1[[#This Row],[Date]],"mmmm")</f>
        <v>أبريل</v>
      </c>
      <c r="E1639" s="3" t="str">
        <f>TEXT(Table1[[#This Row],[Date]],"yyyy")</f>
        <v>2021</v>
      </c>
      <c r="F1639" s="3" t="s">
        <v>9</v>
      </c>
      <c r="G1639" s="3">
        <v>1716</v>
      </c>
      <c r="H1639" s="5" t="s">
        <v>345</v>
      </c>
      <c r="I1639" s="3" t="s">
        <v>91</v>
      </c>
      <c r="J1639" s="3">
        <f>IFERROR(VLOOKUP(Table1[[#This Row],[FoamType]],$CB$1:$CC$25,2,FALSE),0)</f>
        <v>1</v>
      </c>
      <c r="K1639" s="3">
        <v>215</v>
      </c>
      <c r="L1639" s="3">
        <v>100</v>
      </c>
      <c r="M1639" s="3">
        <v>3.4</v>
      </c>
      <c r="Q1639" s="3">
        <v>35</v>
      </c>
      <c r="R1639" s="3">
        <v>14</v>
      </c>
      <c r="S1639" s="3">
        <v>3.5</v>
      </c>
      <c r="T1639" s="3">
        <f t="shared" si="231"/>
        <v>1.0535000000000001</v>
      </c>
      <c r="U1639" s="4">
        <f t="shared" si="232"/>
        <v>1.0234000000000001</v>
      </c>
      <c r="W1639" s="3"/>
      <c r="X1639" s="4">
        <f>IFERROR(   Table1[[#This Row],[البلوكات /م3]]+Table1[[#This Row],[البواقى
 المنصرفه
/م3]]-Table1[[#This Row],[البواقى
/م3]],0)</f>
        <v>0</v>
      </c>
      <c r="Y1639" s="21">
        <f t="shared" si="226"/>
        <v>0</v>
      </c>
      <c r="AD1639" s="20">
        <f t="shared" si="233"/>
        <v>-1.0234000000000001</v>
      </c>
      <c r="AE1639" s="29" t="e">
        <f t="shared" si="234"/>
        <v>#DIV/0!</v>
      </c>
      <c r="AG1639" s="5">
        <f>IFERROR((Table1[[#This Row],[عدد
البلوكات]]*0.12),"")</f>
        <v>0</v>
      </c>
      <c r="AH163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1.0234000000000001</v>
      </c>
      <c r="AJ1639" s="59">
        <f>IFERROR(Table1[[#This Row],[Plan Hour]]/Table1[[#This Row],[ساعات
العمل
الفعلية]],0)</f>
        <v>0</v>
      </c>
      <c r="AK1639" s="1">
        <f>IFERROR((Table1[[#This Row],[الكمية 
الفعلية
/م3]]-Table1[[#This Row],[الكمية 
المنتجة
/م3
 ]]),"")</f>
        <v>3.0100000000000016E-2</v>
      </c>
      <c r="AU1639" s="18"/>
      <c r="AV1639" s="18"/>
      <c r="AW1639" s="1"/>
      <c r="AX1639" s="1"/>
      <c r="AY1639" s="1"/>
      <c r="AZ1639" s="1"/>
      <c r="BA1639" s="1"/>
      <c r="BB1639" s="1" t="e">
        <f t="shared" si="227"/>
        <v>#DIV/0!</v>
      </c>
      <c r="BC1639" s="1"/>
      <c r="BD1639" s="1" t="e">
        <f t="shared" si="230"/>
        <v>#DIV/0!</v>
      </c>
      <c r="BE1639" s="1"/>
      <c r="BF1639" s="1"/>
      <c r="BG1639" s="11" t="e">
        <f t="shared" si="235"/>
        <v>#DIV/0!</v>
      </c>
      <c r="CB1639"/>
      <c r="CC1639"/>
      <c r="CD1639"/>
      <c r="CE1639" s="83"/>
      <c r="CF1639"/>
      <c r="CG1639"/>
      <c r="CH1639"/>
      <c r="CI1639"/>
      <c r="CJ1639"/>
      <c r="CK1639"/>
      <c r="CL1639"/>
      <c r="CM1639"/>
      <c r="CN1639"/>
      <c r="CO1639"/>
      <c r="CP1639"/>
    </row>
    <row r="1640" spans="1:94" ht="22.5" customHeight="1">
      <c r="A1640" s="22">
        <v>44300</v>
      </c>
      <c r="B1640" s="3" t="str">
        <f>TEXT(Table1[[#This Row],[Date]],"dddd")</f>
        <v>الأربعاء</v>
      </c>
      <c r="C1640" s="3">
        <f>WEEKNUM(Table1[[#This Row],[Date]],16)</f>
        <v>16</v>
      </c>
      <c r="D1640" s="3" t="str">
        <f>TEXT(Table1[[#This Row],[Date]],"mmmm")</f>
        <v>أبريل</v>
      </c>
      <c r="E1640" s="3" t="str">
        <f>TEXT(Table1[[#This Row],[Date]],"yyyy")</f>
        <v>2021</v>
      </c>
      <c r="F1640" s="3" t="s">
        <v>9</v>
      </c>
      <c r="G1640" s="3">
        <v>1716</v>
      </c>
      <c r="H1640" s="5" t="s">
        <v>345</v>
      </c>
      <c r="I1640" s="3" t="s">
        <v>91</v>
      </c>
      <c r="J1640" s="3">
        <f>IFERROR(VLOOKUP(Table1[[#This Row],[FoamType]],$CB$1:$CC$25,2,FALSE),0)</f>
        <v>1</v>
      </c>
      <c r="K1640" s="3">
        <v>230</v>
      </c>
      <c r="L1640" s="3">
        <v>50</v>
      </c>
      <c r="M1640" s="3">
        <v>3.4</v>
      </c>
      <c r="Q1640" s="3">
        <v>35</v>
      </c>
      <c r="R1640" s="3">
        <v>20</v>
      </c>
      <c r="S1640" s="3">
        <v>3.5</v>
      </c>
      <c r="T1640" s="3">
        <f t="shared" si="231"/>
        <v>0.80500000000000005</v>
      </c>
      <c r="U1640" s="4">
        <f t="shared" si="232"/>
        <v>0.78200000000000003</v>
      </c>
      <c r="W1640" s="3"/>
      <c r="X1640" s="4">
        <f>IFERROR(   Table1[[#This Row],[البلوكات /م3]]+Table1[[#This Row],[البواقى
 المنصرفه
/م3]]-Table1[[#This Row],[البواقى
/م3]],0)</f>
        <v>0</v>
      </c>
      <c r="Y1640" s="21">
        <f t="shared" si="226"/>
        <v>0</v>
      </c>
      <c r="AD1640" s="20">
        <f t="shared" si="233"/>
        <v>-0.78200000000000003</v>
      </c>
      <c r="AE1640" s="29" t="e">
        <f t="shared" si="234"/>
        <v>#DIV/0!</v>
      </c>
      <c r="AG1640" s="5">
        <f>IFERROR((Table1[[#This Row],[عدد
البلوكات]]*0.12),"")</f>
        <v>0</v>
      </c>
      <c r="AH164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0.78200000000000003</v>
      </c>
      <c r="AJ1640" s="59">
        <f>IFERROR(Table1[[#This Row],[Plan Hour]]/Table1[[#This Row],[ساعات
العمل
الفعلية]],0)</f>
        <v>0</v>
      </c>
      <c r="AK1640" s="1">
        <f>IFERROR((Table1[[#This Row],[الكمية 
الفعلية
/م3]]-Table1[[#This Row],[الكمية 
المنتجة
/م3
 ]]),"")</f>
        <v>2.300000000000002E-2</v>
      </c>
      <c r="AU1640" s="18"/>
      <c r="AV1640" s="18"/>
      <c r="AW1640" s="1"/>
      <c r="AX1640" s="1"/>
      <c r="AY1640" s="1"/>
      <c r="AZ1640" s="1"/>
      <c r="BA1640" s="1"/>
      <c r="BB1640" s="1" t="e">
        <f t="shared" si="227"/>
        <v>#DIV/0!</v>
      </c>
      <c r="BC1640" s="1"/>
      <c r="BD1640" s="1" t="e">
        <f t="shared" si="230"/>
        <v>#DIV/0!</v>
      </c>
      <c r="BE1640" s="1"/>
      <c r="BF1640" s="1"/>
      <c r="BG1640" s="11" t="e">
        <f t="shared" si="235"/>
        <v>#DIV/0!</v>
      </c>
      <c r="CB1640"/>
      <c r="CC1640"/>
      <c r="CD1640"/>
      <c r="CE1640" s="83"/>
      <c r="CF1640"/>
      <c r="CG1640"/>
      <c r="CH1640"/>
      <c r="CI1640"/>
      <c r="CJ1640"/>
      <c r="CK1640"/>
      <c r="CL1640"/>
      <c r="CM1640"/>
      <c r="CN1640"/>
      <c r="CO1640"/>
      <c r="CP1640"/>
    </row>
    <row r="1641" spans="1:94" ht="22.5" customHeight="1">
      <c r="A1641" s="22">
        <v>44300</v>
      </c>
      <c r="B1641" s="3" t="str">
        <f>TEXT(Table1[[#This Row],[Date]],"dddd")</f>
        <v>الأربعاء</v>
      </c>
      <c r="C1641" s="3">
        <f>WEEKNUM(Table1[[#This Row],[Date]],16)</f>
        <v>16</v>
      </c>
      <c r="D1641" s="3" t="str">
        <f>TEXT(Table1[[#This Row],[Date]],"mmmm")</f>
        <v>أبريل</v>
      </c>
      <c r="E1641" s="3" t="str">
        <f>TEXT(Table1[[#This Row],[Date]],"yyyy")</f>
        <v>2021</v>
      </c>
      <c r="F1641" s="3" t="s">
        <v>9</v>
      </c>
      <c r="G1641" s="3">
        <v>1731</v>
      </c>
      <c r="H1641" s="5" t="s">
        <v>340</v>
      </c>
      <c r="I1641" s="3" t="s">
        <v>201</v>
      </c>
      <c r="J1641" s="3">
        <f>IFERROR(VLOOKUP(Table1[[#This Row],[FoamType]],$CB$1:$CC$25,2,FALSE),0)</f>
        <v>1.25</v>
      </c>
      <c r="K1641" s="3">
        <v>27.5</v>
      </c>
      <c r="L1641" s="3">
        <v>110</v>
      </c>
      <c r="M1641" s="3">
        <v>29</v>
      </c>
      <c r="Q1641" s="3">
        <v>30</v>
      </c>
      <c r="R1641" s="3">
        <v>5</v>
      </c>
      <c r="S1641" s="3">
        <v>29</v>
      </c>
      <c r="T1641" s="3">
        <f t="shared" si="231"/>
        <v>0.43862499999999999</v>
      </c>
      <c r="U1641" s="4">
        <f t="shared" si="232"/>
        <v>0.43862499999999999</v>
      </c>
      <c r="W1641" s="3"/>
      <c r="X1641" s="4">
        <f>IFERROR(   Table1[[#This Row],[البلوكات /م3]]+Table1[[#This Row],[البواقى
 المنصرفه
/م3]]-Table1[[#This Row],[البواقى
/م3]],0)</f>
        <v>0</v>
      </c>
      <c r="Y1641" s="21">
        <f t="shared" si="226"/>
        <v>0</v>
      </c>
      <c r="AD1641" s="20">
        <f t="shared" si="233"/>
        <v>-0.43862499999999999</v>
      </c>
      <c r="AE1641" s="29" t="e">
        <f t="shared" si="234"/>
        <v>#DIV/0!</v>
      </c>
      <c r="AG1641" s="5">
        <f>IFERROR((Table1[[#This Row],[عدد
البلوكات]]*0.12),"")</f>
        <v>0</v>
      </c>
      <c r="AH164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641" s="59">
        <f>IFERROR(Table1[[#This Row],[Plan Hour]]/Table1[[#This Row],[ساعات
العمل
الفعلية]],0)</f>
        <v>0</v>
      </c>
      <c r="AK1641" s="1">
        <f>IFERROR((Table1[[#This Row],[الكمية 
الفعلية
/م3]]-Table1[[#This Row],[الكمية 
المنتجة
/م3
 ]]),"")</f>
        <v>0</v>
      </c>
      <c r="AU1641" s="18"/>
      <c r="AV1641" s="18"/>
      <c r="AW1641" s="1"/>
      <c r="AX1641" s="1"/>
      <c r="AY1641" s="1"/>
      <c r="AZ1641" s="1"/>
      <c r="BA1641" s="1"/>
      <c r="BB1641" s="1" t="e">
        <f t="shared" si="227"/>
        <v>#DIV/0!</v>
      </c>
      <c r="BC1641" s="1"/>
      <c r="BD1641" s="1" t="e">
        <f t="shared" si="230"/>
        <v>#DIV/0!</v>
      </c>
      <c r="BE1641" s="1"/>
      <c r="BF1641" s="1"/>
      <c r="BG1641" s="11" t="e">
        <f t="shared" si="235"/>
        <v>#DIV/0!</v>
      </c>
      <c r="CB1641"/>
      <c r="CC1641"/>
      <c r="CD1641"/>
      <c r="CE1641" s="83"/>
      <c r="CF1641"/>
      <c r="CG1641"/>
      <c r="CH1641"/>
      <c r="CI1641"/>
      <c r="CJ1641"/>
      <c r="CK1641"/>
      <c r="CL1641"/>
      <c r="CM1641"/>
      <c r="CN1641"/>
      <c r="CO1641"/>
      <c r="CP1641"/>
    </row>
    <row r="1642" spans="1:94" ht="22.5" customHeight="1">
      <c r="A1642" s="22">
        <v>44300</v>
      </c>
      <c r="B1642" s="3" t="str">
        <f>TEXT(Table1[[#This Row],[Date]],"dddd")</f>
        <v>الأربعاء</v>
      </c>
      <c r="C1642" s="3">
        <f>WEEKNUM(Table1[[#This Row],[Date]],16)</f>
        <v>16</v>
      </c>
      <c r="D1642" s="3" t="str">
        <f>TEXT(Table1[[#This Row],[Date]],"mmmm")</f>
        <v>أبريل</v>
      </c>
      <c r="E1642" s="3" t="str">
        <f>TEXT(Table1[[#This Row],[Date]],"yyyy")</f>
        <v>2021</v>
      </c>
      <c r="F1642" s="3" t="s">
        <v>9</v>
      </c>
      <c r="G1642" s="3">
        <v>1685</v>
      </c>
      <c r="H1642" s="5" t="s">
        <v>61</v>
      </c>
      <c r="I1642" s="3" t="s">
        <v>255</v>
      </c>
      <c r="J1642" s="3">
        <f>IFERROR(VLOOKUP(Table1[[#This Row],[FoamType]],$CB$1:$CC$25,2,FALSE),0)</f>
        <v>3.6</v>
      </c>
      <c r="K1642" s="3">
        <v>100</v>
      </c>
      <c r="L1642" s="3">
        <v>50</v>
      </c>
      <c r="M1642" s="3">
        <v>50</v>
      </c>
      <c r="Q1642" s="3">
        <v>35</v>
      </c>
      <c r="R1642" s="3">
        <v>161</v>
      </c>
      <c r="S1642" s="3">
        <v>50</v>
      </c>
      <c r="T1642" s="3">
        <f t="shared" si="231"/>
        <v>40.25</v>
      </c>
      <c r="U1642" s="4">
        <f t="shared" si="232"/>
        <v>40.25</v>
      </c>
      <c r="W1642" s="3">
        <v>35</v>
      </c>
      <c r="X1642" s="4">
        <f>IFERROR(   Table1[[#This Row],[البلوكات /م3]]+Table1[[#This Row],[البواقى
 المنصرفه
/م3]]-Table1[[#This Row],[البواقى
/م3]],0)</f>
        <v>40.36</v>
      </c>
      <c r="Y1642" s="21">
        <v>42</v>
      </c>
      <c r="Z1642" s="3">
        <v>7</v>
      </c>
      <c r="AA1642" s="12">
        <v>6.16</v>
      </c>
      <c r="AB1642" s="3">
        <v>35</v>
      </c>
      <c r="AC1642" s="20">
        <v>7.8</v>
      </c>
      <c r="AD1642" s="20">
        <f t="shared" si="233"/>
        <v>0.10999999999999943</v>
      </c>
      <c r="AE1642" s="29">
        <f t="shared" si="234"/>
        <v>2.2840531561461679E-3</v>
      </c>
      <c r="AG1642" s="5">
        <f>IFERROR((Table1[[#This Row],[عدد
البلوكات]]*0.12),"")</f>
        <v>0.84</v>
      </c>
      <c r="AH164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11.180555555555555</v>
      </c>
      <c r="AJ1642" s="59">
        <f>IFERROR(Table1[[#This Row],[Plan Hour]]/Table1[[#This Row],[ساعات
العمل
الفعلية]],0)</f>
        <v>0</v>
      </c>
      <c r="AK1642" s="1">
        <f>IFERROR((Table1[[#This Row],[الكمية 
الفعلية
/م3]]-Table1[[#This Row],[الكمية 
المنتجة
/م3
 ]]),"")</f>
        <v>0</v>
      </c>
      <c r="AU1642" s="18"/>
      <c r="AV1642" s="18"/>
      <c r="AW1642" s="1"/>
      <c r="AX1642" s="1"/>
      <c r="AY1642" s="1"/>
      <c r="AZ1642" s="1"/>
      <c r="BA1642" s="1"/>
      <c r="BB1642" s="1" t="e">
        <f t="shared" si="227"/>
        <v>#DIV/0!</v>
      </c>
      <c r="BC1642" s="1"/>
      <c r="BD1642" s="1" t="e">
        <f t="shared" si="230"/>
        <v>#DIV/0!</v>
      </c>
      <c r="BE1642" s="1"/>
      <c r="BF1642" s="1"/>
      <c r="BG1642" s="11" t="e">
        <f t="shared" si="235"/>
        <v>#DIV/0!</v>
      </c>
      <c r="CB1642"/>
      <c r="CC1642"/>
      <c r="CD1642"/>
      <c r="CE1642" s="83"/>
      <c r="CF1642"/>
      <c r="CG1642"/>
      <c r="CH1642"/>
      <c r="CI1642"/>
      <c r="CJ1642"/>
      <c r="CK1642"/>
      <c r="CL1642"/>
      <c r="CM1642"/>
      <c r="CN1642"/>
      <c r="CO1642"/>
      <c r="CP1642"/>
    </row>
    <row r="1643" spans="1:94" ht="22.5" customHeight="1">
      <c r="A1643" s="22">
        <v>44300</v>
      </c>
      <c r="B1643" s="3" t="str">
        <f>TEXT(Table1[[#This Row],[Date]],"dddd")</f>
        <v>الأربعاء</v>
      </c>
      <c r="C1643" s="3">
        <f>WEEKNUM(Table1[[#This Row],[Date]],16)</f>
        <v>16</v>
      </c>
      <c r="D1643" s="3" t="str">
        <f>TEXT(Table1[[#This Row],[Date]],"mmmm")</f>
        <v>أبريل</v>
      </c>
      <c r="E1643" s="3" t="str">
        <f>TEXT(Table1[[#This Row],[Date]],"yyyy")</f>
        <v>2021</v>
      </c>
      <c r="F1643" s="3" t="s">
        <v>9</v>
      </c>
      <c r="G1643" s="3">
        <v>1731</v>
      </c>
      <c r="H1643" s="5" t="s">
        <v>340</v>
      </c>
      <c r="I1643" s="3" t="s">
        <v>201</v>
      </c>
      <c r="J1643" s="3">
        <f>IFERROR(VLOOKUP(Table1[[#This Row],[FoamType]],$CB$1:$CC$25,2,FALSE),0)</f>
        <v>1.25</v>
      </c>
      <c r="K1643" s="3">
        <v>240</v>
      </c>
      <c r="L1643" s="3">
        <v>110</v>
      </c>
      <c r="M1643" s="3">
        <v>29</v>
      </c>
      <c r="Q1643" s="3">
        <v>30</v>
      </c>
      <c r="R1643" s="3">
        <v>19</v>
      </c>
      <c r="S1643" s="3">
        <v>29</v>
      </c>
      <c r="T1643" s="3">
        <f t="shared" si="231"/>
        <v>14.5464</v>
      </c>
      <c r="U1643" s="4">
        <f t="shared" si="232"/>
        <v>14.5464</v>
      </c>
      <c r="W1643" s="3">
        <v>30</v>
      </c>
      <c r="X1643" s="4">
        <f>IFERROR(   Table1[[#This Row],[البلوكات /م3]]+Table1[[#This Row],[البواقى
 المنصرفه
/م3]]-Table1[[#This Row],[البواقى
/م3]],0)</f>
        <v>25.259999999999998</v>
      </c>
      <c r="Y1643" s="21">
        <v>33</v>
      </c>
      <c r="Z1643" s="3">
        <v>5</v>
      </c>
      <c r="AA1643" s="12">
        <v>2.69</v>
      </c>
      <c r="AB1643" s="3">
        <v>30</v>
      </c>
      <c r="AC1643" s="20">
        <v>10.43</v>
      </c>
      <c r="AD1643" s="20">
        <f t="shared" si="233"/>
        <v>10.7136</v>
      </c>
      <c r="AE1643" s="29">
        <f t="shared" si="234"/>
        <v>0.30018492574950967</v>
      </c>
      <c r="AG1643" s="5">
        <f>IFERROR((Table1[[#This Row],[عدد
البلوكات]]*0.12),"")</f>
        <v>0.6</v>
      </c>
      <c r="AH164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15.2</v>
      </c>
      <c r="AJ1643" s="59">
        <f>IFERROR(Table1[[#This Row],[Plan Hour]]/Table1[[#This Row],[ساعات
العمل
الفعلية]],0)</f>
        <v>0</v>
      </c>
      <c r="AK1643" s="1">
        <f>IFERROR((Table1[[#This Row],[الكمية 
الفعلية
/م3]]-Table1[[#This Row],[الكمية 
المنتجة
/م3
 ]]),"")</f>
        <v>0</v>
      </c>
      <c r="AU1643" s="18"/>
      <c r="AV1643" s="18"/>
      <c r="AW1643" s="1"/>
      <c r="AX1643" s="1"/>
      <c r="AY1643" s="1"/>
      <c r="AZ1643" s="1"/>
      <c r="BA1643" s="1"/>
      <c r="BB1643" s="1" t="e">
        <f t="shared" si="227"/>
        <v>#DIV/0!</v>
      </c>
      <c r="BC1643" s="1"/>
      <c r="BD1643" s="1" t="e">
        <f t="shared" si="230"/>
        <v>#DIV/0!</v>
      </c>
      <c r="BE1643" s="1"/>
      <c r="BF1643" s="1"/>
      <c r="BG1643" s="11" t="e">
        <f t="shared" si="235"/>
        <v>#DIV/0!</v>
      </c>
      <c r="CB1643"/>
      <c r="CC1643"/>
      <c r="CD1643"/>
      <c r="CE1643" s="83"/>
      <c r="CF1643"/>
      <c r="CG1643"/>
      <c r="CH1643"/>
      <c r="CI1643"/>
      <c r="CJ1643"/>
      <c r="CK1643"/>
      <c r="CL1643"/>
      <c r="CM1643"/>
      <c r="CN1643"/>
      <c r="CO1643"/>
      <c r="CP1643"/>
    </row>
    <row r="1644" spans="1:94" ht="22.5" customHeight="1">
      <c r="A1644" s="22">
        <v>44300</v>
      </c>
      <c r="B1644" s="3" t="str">
        <f>TEXT(Table1[[#This Row],[Date]],"dddd")</f>
        <v>الأربعاء</v>
      </c>
      <c r="C1644" s="3">
        <f>WEEKNUM(Table1[[#This Row],[Date]],16)</f>
        <v>16</v>
      </c>
      <c r="D1644" s="3" t="str">
        <f>TEXT(Table1[[#This Row],[Date]],"mmmm")</f>
        <v>أبريل</v>
      </c>
      <c r="E1644" s="3" t="str">
        <f>TEXT(Table1[[#This Row],[Date]],"yyyy")</f>
        <v>2021</v>
      </c>
      <c r="F1644" s="3" t="s">
        <v>9</v>
      </c>
      <c r="G1644" s="3">
        <v>1731</v>
      </c>
      <c r="H1644" s="5" t="s">
        <v>340</v>
      </c>
      <c r="I1644" s="3" t="s">
        <v>201</v>
      </c>
      <c r="J1644" s="3">
        <f>IFERROR(VLOOKUP(Table1[[#This Row],[FoamType]],$CB$1:$CC$25,2,FALSE),0)</f>
        <v>1.25</v>
      </c>
      <c r="K1644" s="3">
        <v>122.8</v>
      </c>
      <c r="L1644" s="3">
        <v>110</v>
      </c>
      <c r="M1644" s="3">
        <v>29</v>
      </c>
      <c r="Q1644" s="3">
        <v>30</v>
      </c>
      <c r="R1644" s="3">
        <v>4</v>
      </c>
      <c r="S1644" s="3">
        <v>29</v>
      </c>
      <c r="T1644" s="3">
        <f t="shared" si="231"/>
        <v>1.5669280000000001</v>
      </c>
      <c r="U1644" s="4">
        <f t="shared" si="232"/>
        <v>1.5669280000000001</v>
      </c>
      <c r="W1644" s="3"/>
      <c r="X1644" s="4">
        <f>IFERROR(   Table1[[#This Row],[البلوكات /م3]]+Table1[[#This Row],[البواقى
 المنصرفه
/م3]]-Table1[[#This Row],[البواقى
/م3]],0)</f>
        <v>0</v>
      </c>
      <c r="Y1644" s="21">
        <f t="shared" si="226"/>
        <v>0</v>
      </c>
      <c r="AD1644" s="20">
        <f t="shared" si="233"/>
        <v>-1.5669280000000001</v>
      </c>
      <c r="AE1644" s="29" t="e">
        <f t="shared" si="234"/>
        <v>#DIV/0!</v>
      </c>
      <c r="AG1644" s="5">
        <f>IFERROR((Table1[[#This Row],[عدد
البلوكات]]*0.12),"")</f>
        <v>0</v>
      </c>
      <c r="AH164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644" s="59">
        <f>IFERROR(Table1[[#This Row],[Plan Hour]]/Table1[[#This Row],[ساعات
العمل
الفعلية]],0)</f>
        <v>0</v>
      </c>
      <c r="AK1644" s="1">
        <f>IFERROR((Table1[[#This Row],[الكمية 
الفعلية
/م3]]-Table1[[#This Row],[الكمية 
المنتجة
/م3
 ]]),"")</f>
        <v>0</v>
      </c>
      <c r="AU1644" s="18"/>
      <c r="AV1644" s="18"/>
      <c r="AW1644" s="1"/>
      <c r="AX1644" s="1"/>
      <c r="AY1644" s="1"/>
      <c r="AZ1644" s="1"/>
      <c r="BA1644" s="1"/>
      <c r="BB1644" s="1" t="e">
        <f t="shared" si="227"/>
        <v>#DIV/0!</v>
      </c>
      <c r="BC1644" s="1"/>
      <c r="BD1644" s="1" t="e">
        <f t="shared" si="230"/>
        <v>#DIV/0!</v>
      </c>
      <c r="BE1644" s="1"/>
      <c r="BF1644" s="1"/>
      <c r="BG1644" s="11" t="e">
        <f t="shared" si="235"/>
        <v>#DIV/0!</v>
      </c>
      <c r="CB1644"/>
      <c r="CC1644"/>
      <c r="CD1644"/>
      <c r="CE1644" s="83"/>
      <c r="CF1644"/>
      <c r="CG1644"/>
      <c r="CH1644"/>
      <c r="CI1644"/>
      <c r="CJ1644"/>
      <c r="CK1644"/>
      <c r="CL1644"/>
      <c r="CM1644"/>
      <c r="CN1644"/>
      <c r="CO1644"/>
      <c r="CP1644"/>
    </row>
    <row r="1645" spans="1:94" ht="22.5" customHeight="1">
      <c r="A1645" s="22">
        <v>44300</v>
      </c>
      <c r="B1645" s="3" t="str">
        <f>TEXT(Table1[[#This Row],[Date]],"dddd")</f>
        <v>الأربعاء</v>
      </c>
      <c r="C1645" s="3">
        <f>WEEKNUM(Table1[[#This Row],[Date]],16)</f>
        <v>16</v>
      </c>
      <c r="D1645" s="3" t="str">
        <f>TEXT(Table1[[#This Row],[Date]],"mmmm")</f>
        <v>أبريل</v>
      </c>
      <c r="E1645" s="3" t="str">
        <f>TEXT(Table1[[#This Row],[Date]],"yyyy")</f>
        <v>2021</v>
      </c>
      <c r="F1645" s="3" t="s">
        <v>9</v>
      </c>
      <c r="G1645" s="3">
        <v>1731</v>
      </c>
      <c r="H1645" s="5" t="s">
        <v>340</v>
      </c>
      <c r="I1645" s="3" t="s">
        <v>201</v>
      </c>
      <c r="J1645" s="3">
        <f>IFERROR(VLOOKUP(Table1[[#This Row],[FoamType]],$CB$1:$CC$25,2,FALSE),0)</f>
        <v>1.25</v>
      </c>
      <c r="K1645" s="3">
        <v>234.8</v>
      </c>
      <c r="L1645" s="3">
        <v>110</v>
      </c>
      <c r="M1645" s="3">
        <v>29</v>
      </c>
      <c r="Q1645" s="3">
        <v>30</v>
      </c>
      <c r="R1645" s="3">
        <v>6</v>
      </c>
      <c r="S1645" s="3">
        <v>29</v>
      </c>
      <c r="T1645" s="3">
        <f t="shared" si="231"/>
        <v>4.4940720000000001</v>
      </c>
      <c r="U1645" s="4">
        <f t="shared" si="232"/>
        <v>4.4940720000000001</v>
      </c>
      <c r="W1645" s="3"/>
      <c r="X1645" s="4">
        <f>IFERROR(   Table1[[#This Row],[البلوكات /م3]]+Table1[[#This Row],[البواقى
 المنصرفه
/م3]]-Table1[[#This Row],[البواقى
/م3]],0)</f>
        <v>0</v>
      </c>
      <c r="Y1645" s="21">
        <f t="shared" si="226"/>
        <v>0</v>
      </c>
      <c r="AD1645" s="20">
        <f t="shared" si="233"/>
        <v>-4.4940720000000001</v>
      </c>
      <c r="AE1645" s="29" t="e">
        <f t="shared" si="234"/>
        <v>#DIV/0!</v>
      </c>
      <c r="AG1645" s="5">
        <f>IFERROR((Table1[[#This Row],[عدد
البلوكات]]*0.12),"")</f>
        <v>0</v>
      </c>
      <c r="AH164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</v>
      </c>
      <c r="AJ1645" s="59">
        <f>IFERROR(Table1[[#This Row],[Plan Hour]]/Table1[[#This Row],[ساعات
العمل
الفعلية]],0)</f>
        <v>0</v>
      </c>
      <c r="AK1645" s="1">
        <f>IFERROR((Table1[[#This Row],[الكمية 
الفعلية
/م3]]-Table1[[#This Row],[الكمية 
المنتجة
/م3
 ]]),"")</f>
        <v>0</v>
      </c>
      <c r="AU1645" s="18"/>
      <c r="AV1645" s="18"/>
      <c r="AW1645" s="1"/>
      <c r="AX1645" s="1"/>
      <c r="AY1645" s="1"/>
      <c r="AZ1645" s="1"/>
      <c r="BA1645" s="1"/>
      <c r="BB1645" s="1"/>
      <c r="BC1645" s="1"/>
      <c r="BD1645" s="1" t="e">
        <f t="shared" si="230"/>
        <v>#DIV/0!</v>
      </c>
      <c r="BE1645" s="1"/>
      <c r="BF1645" s="1"/>
      <c r="BG1645" s="11" t="e">
        <f t="shared" si="235"/>
        <v>#DIV/0!</v>
      </c>
      <c r="CB1645"/>
      <c r="CC1645"/>
      <c r="CD1645"/>
      <c r="CE1645" s="83"/>
      <c r="CF1645"/>
      <c r="CG1645"/>
      <c r="CH1645"/>
      <c r="CI1645"/>
      <c r="CJ1645"/>
      <c r="CK1645"/>
      <c r="CL1645"/>
      <c r="CM1645"/>
      <c r="CN1645"/>
      <c r="CO1645"/>
      <c r="CP1645"/>
    </row>
    <row r="1646" spans="1:94" ht="22.5" customHeight="1">
      <c r="A1646" s="22">
        <v>44300</v>
      </c>
      <c r="B1646" s="9" t="str">
        <f>TEXT(Table1[[#This Row],[Date]],"dddd")</f>
        <v>الأربعاء</v>
      </c>
      <c r="C1646" s="9">
        <f>WEEKNUM(Table1[[#This Row],[Date]],16)</f>
        <v>16</v>
      </c>
      <c r="D1646" s="9" t="str">
        <f>TEXT(Table1[[#This Row],[Date]],"mmmm")</f>
        <v>أبريل</v>
      </c>
      <c r="E1646" s="9" t="str">
        <f>TEXT(Table1[[#This Row],[Date]],"yyyy")</f>
        <v>2021</v>
      </c>
      <c r="F1646" s="9" t="s">
        <v>8</v>
      </c>
      <c r="G1646" s="9">
        <v>1700</v>
      </c>
      <c r="H1646" s="9" t="s">
        <v>341</v>
      </c>
      <c r="I1646" s="9" t="s">
        <v>255</v>
      </c>
      <c r="J1646" s="9">
        <f>IFERROR(VLOOKUP(Table1[[#This Row],[FoamType]],$CB$1:$CC$25,2,FALSE),0)</f>
        <v>3.6</v>
      </c>
      <c r="K1646" s="9">
        <v>198</v>
      </c>
      <c r="L1646" s="9">
        <v>98</v>
      </c>
      <c r="M1646" s="9">
        <v>3</v>
      </c>
      <c r="N1646" s="9"/>
      <c r="O1646" s="9"/>
      <c r="P1646" s="9"/>
      <c r="Q1646" s="9" t="s">
        <v>39</v>
      </c>
      <c r="R1646" s="9"/>
      <c r="S1646" s="9">
        <v>3.2</v>
      </c>
      <c r="T1646" s="9">
        <v>2.2000000000000002</v>
      </c>
      <c r="U1646" s="9">
        <v>2</v>
      </c>
      <c r="V1646" s="9"/>
      <c r="W1646" s="9"/>
      <c r="X1646" s="9">
        <f>IFERROR(   Table1[[#This Row],[البلوكات /م3]]+Table1[[#This Row],[البواقى
 المنصرفه
/م3]]-Table1[[#This Row],[البواقى
/م3]],0)</f>
        <v>4.2399999999999993</v>
      </c>
      <c r="Y1646" s="9">
        <f t="shared" si="226"/>
        <v>0</v>
      </c>
      <c r="Z1646" s="9"/>
      <c r="AA1646" s="9">
        <v>8.6</v>
      </c>
      <c r="AB1646" s="9" t="s">
        <v>39</v>
      </c>
      <c r="AC1646" s="9">
        <v>4.3600000000000003</v>
      </c>
      <c r="AD1646" s="9">
        <f t="shared" si="233"/>
        <v>2.2399999999999993</v>
      </c>
      <c r="AE1646" s="9">
        <f t="shared" si="234"/>
        <v>0.26046511627906971</v>
      </c>
      <c r="AF1646" s="9"/>
      <c r="AG1646" s="9">
        <f>IFERROR((Table1[[#This Row],[عدد
البلوكات]]*0.12),"")</f>
        <v>0</v>
      </c>
      <c r="AH1646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0.55555555555555558</v>
      </c>
      <c r="AI1646" s="9">
        <v>35</v>
      </c>
      <c r="AJ1646" s="9">
        <f>IFERROR(Table1[[#This Row],[Plan Hour]]/Table1[[#This Row],[ساعات
العمل
الفعلية]],0)</f>
        <v>1.5873015873015872E-2</v>
      </c>
      <c r="AK1646" s="9">
        <f>IFERROR((Table1[[#This Row],[الكمية 
الفعلية
/م3]]-Table1[[#This Row],[الكمية 
المنتجة
/م3
 ]]),"")</f>
        <v>0.20000000000000018</v>
      </c>
      <c r="AL1646" s="9"/>
      <c r="AM1646" s="9"/>
      <c r="AN1646" s="9"/>
      <c r="AO1646" s="9"/>
      <c r="AP1646" s="9">
        <v>0</v>
      </c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 t="e">
        <f t="shared" si="230"/>
        <v>#DIV/0!</v>
      </c>
      <c r="BE1646" s="9"/>
      <c r="BF1646" s="9"/>
      <c r="BG1646" s="9" t="e">
        <f t="shared" si="235"/>
        <v>#DIV/0!</v>
      </c>
      <c r="CB1646"/>
      <c r="CC1646"/>
      <c r="CD1646"/>
      <c r="CE1646" s="83"/>
      <c r="CF1646"/>
      <c r="CG1646"/>
      <c r="CH1646"/>
      <c r="CI1646"/>
      <c r="CJ1646"/>
      <c r="CK1646"/>
      <c r="CL1646"/>
      <c r="CM1646"/>
      <c r="CN1646"/>
      <c r="CO1646"/>
      <c r="CP1646"/>
    </row>
    <row r="1647" spans="1:94" ht="22.5" customHeight="1">
      <c r="A1647" s="22">
        <v>44300</v>
      </c>
      <c r="B1647" s="3" t="str">
        <f>TEXT(Table1[[#This Row],[Date]],"dddd")</f>
        <v>الأربعاء</v>
      </c>
      <c r="C1647" s="3">
        <f>WEEKNUM(Table1[[#This Row],[Date]],16)</f>
        <v>16</v>
      </c>
      <c r="D1647" s="3" t="str">
        <f>TEXT(Table1[[#This Row],[Date]],"mmmm")</f>
        <v>أبريل</v>
      </c>
      <c r="E1647" s="3" t="str">
        <f>TEXT(Table1[[#This Row],[Date]],"yyyy")</f>
        <v>2021</v>
      </c>
      <c r="F1647" s="3" t="s">
        <v>8</v>
      </c>
      <c r="G1647" s="3">
        <v>1712</v>
      </c>
      <c r="H1647" s="5" t="s">
        <v>134</v>
      </c>
      <c r="I1647" s="3" t="s">
        <v>91</v>
      </c>
      <c r="J1647" s="3">
        <f>IFERROR(VLOOKUP(Table1[[#This Row],[FoamType]],$CB$1:$CC$25,2,FALSE),0)</f>
        <v>1</v>
      </c>
      <c r="K1647" s="3">
        <v>250</v>
      </c>
      <c r="L1647" s="3">
        <v>10</v>
      </c>
      <c r="M1647" s="3">
        <v>10</v>
      </c>
      <c r="Q1647" s="3" t="s">
        <v>3</v>
      </c>
      <c r="S1647" s="3">
        <v>10.199999999999999</v>
      </c>
      <c r="T1647" s="3">
        <v>12.5</v>
      </c>
      <c r="U1647" s="4">
        <v>12</v>
      </c>
      <c r="W1647" s="3">
        <v>12</v>
      </c>
      <c r="X1647" s="4">
        <f>IFERROR(   Table1[[#This Row],[البلوكات /م3]]+Table1[[#This Row],[البواقى
 المنصرفه
/م3]]-Table1[[#This Row],[البواقى
/م3]],0)</f>
        <v>12.33</v>
      </c>
      <c r="Y1647" s="21">
        <f t="shared" si="226"/>
        <v>21.96</v>
      </c>
      <c r="Z1647" s="3">
        <v>3</v>
      </c>
      <c r="AA1647" s="12">
        <v>0</v>
      </c>
      <c r="AB1647" s="3">
        <v>12</v>
      </c>
      <c r="AC1647" s="20">
        <v>9.6300000000000008</v>
      </c>
      <c r="AD1647" s="20">
        <f t="shared" si="233"/>
        <v>0.32999999999999829</v>
      </c>
      <c r="AE1647" s="29">
        <f t="shared" si="234"/>
        <v>1.5027322404371506E-2</v>
      </c>
      <c r="AG1647" s="5">
        <f>IFERROR((Table1[[#This Row],[عدد
البلوكات]]*0.12),"")</f>
        <v>0.36</v>
      </c>
      <c r="AH164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</v>
      </c>
      <c r="AJ1647" s="59">
        <f>IFERROR(Table1[[#This Row],[Plan Hour]]/Table1[[#This Row],[ساعات
العمل
الفعلية]],0)</f>
        <v>0</v>
      </c>
      <c r="AK1647" s="1">
        <f>IFERROR((Table1[[#This Row],[الكمية 
الفعلية
/م3]]-Table1[[#This Row],[الكمية 
المنتجة
/م3
 ]]),"")</f>
        <v>0.5</v>
      </c>
      <c r="AU1647" s="18"/>
      <c r="AV1647" s="18"/>
      <c r="AW1647" s="1"/>
      <c r="AX1647" s="1"/>
      <c r="AY1647" s="1"/>
      <c r="AZ1647" s="1"/>
      <c r="BA1647" s="1"/>
      <c r="BB1647" s="1"/>
      <c r="BC1647" s="1"/>
      <c r="BD1647" s="1" t="e">
        <f t="shared" si="230"/>
        <v>#DIV/0!</v>
      </c>
      <c r="BE1647" s="1"/>
      <c r="BF1647" s="1"/>
      <c r="BG1647" s="11" t="e">
        <f t="shared" si="235"/>
        <v>#DIV/0!</v>
      </c>
      <c r="CB1647"/>
      <c r="CC1647"/>
      <c r="CD1647"/>
      <c r="CE1647" s="83"/>
      <c r="CF1647"/>
      <c r="CG1647"/>
      <c r="CH1647"/>
      <c r="CI1647"/>
      <c r="CJ1647"/>
      <c r="CK1647"/>
      <c r="CL1647"/>
      <c r="CM1647"/>
      <c r="CN1647"/>
      <c r="CO1647"/>
      <c r="CP1647"/>
    </row>
    <row r="1648" spans="1:94" ht="22.5" customHeight="1">
      <c r="A1648" s="22">
        <v>44300</v>
      </c>
      <c r="B1648" s="3" t="str">
        <f>TEXT(Table1[[#This Row],[Date]],"dddd")</f>
        <v>الأربعاء</v>
      </c>
      <c r="C1648" s="3">
        <f>WEEKNUM(Table1[[#This Row],[Date]],16)</f>
        <v>16</v>
      </c>
      <c r="D1648" s="3" t="str">
        <f>TEXT(Table1[[#This Row],[Date]],"mmmm")</f>
        <v>أبريل</v>
      </c>
      <c r="E1648" s="3" t="str">
        <f>TEXT(Table1[[#This Row],[Date]],"yyyy")</f>
        <v>2021</v>
      </c>
      <c r="F1648" s="3" t="s">
        <v>8</v>
      </c>
      <c r="G1648" s="3">
        <v>1715</v>
      </c>
      <c r="H1648" s="5" t="s">
        <v>342</v>
      </c>
      <c r="I1648" s="3" t="s">
        <v>96</v>
      </c>
      <c r="J1648" s="3">
        <f>IFERROR(VLOOKUP(Table1[[#This Row],[FoamType]],$CB$1:$CC$25,2,FALSE),0)</f>
        <v>200</v>
      </c>
      <c r="K1648" s="3">
        <v>50</v>
      </c>
      <c r="L1648" s="3">
        <v>13</v>
      </c>
      <c r="M1648" s="3">
        <v>4</v>
      </c>
      <c r="Q1648" s="3" t="s">
        <v>40</v>
      </c>
      <c r="R1648" s="3">
        <v>2500</v>
      </c>
      <c r="S1648" s="3">
        <v>4.2</v>
      </c>
      <c r="T1648" s="3">
        <f t="shared" si="231"/>
        <v>6.8250000000000002</v>
      </c>
      <c r="U1648" s="4">
        <f t="shared" si="232"/>
        <v>6.5</v>
      </c>
      <c r="W1648" s="3">
        <v>8</v>
      </c>
      <c r="X1648" s="4">
        <f>IFERROR(   Table1[[#This Row],[البلوكات /م3]]+Table1[[#This Row],[البواقى
 المنصرفه
/م3]]-Table1[[#This Row],[البواقى
/م3]],0)</f>
        <v>7.32</v>
      </c>
      <c r="Y1648" s="21">
        <f t="shared" si="226"/>
        <v>7.32</v>
      </c>
      <c r="Z1648" s="3">
        <v>1</v>
      </c>
      <c r="AA1648" s="12">
        <v>0</v>
      </c>
      <c r="AC1648" s="20">
        <v>0</v>
      </c>
      <c r="AD1648" s="20">
        <f t="shared" si="233"/>
        <v>0.82000000000000028</v>
      </c>
      <c r="AE1648" s="29">
        <f t="shared" si="234"/>
        <v>0.11202185792349731</v>
      </c>
      <c r="AG1648" s="5">
        <f>IFERROR((Table1[[#This Row],[عدد
البلوكات]]*0.12),"")</f>
        <v>0.12</v>
      </c>
      <c r="AH164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12.5</v>
      </c>
      <c r="AJ1648" s="59">
        <f>IFERROR(Table1[[#This Row],[Plan Hour]]/Table1[[#This Row],[ساعات
العمل
الفعلية]],0)</f>
        <v>0</v>
      </c>
      <c r="AK1648" s="1">
        <f>IFERROR((Table1[[#This Row],[الكمية 
الفعلية
/م3]]-Table1[[#This Row],[الكمية 
المنتجة
/م3
 ]]),"")</f>
        <v>0.32500000000000018</v>
      </c>
      <c r="AU1648" s="18"/>
      <c r="AV1648" s="18"/>
      <c r="AW1648" s="1"/>
      <c r="AX1648" s="1"/>
      <c r="AY1648" s="18"/>
      <c r="AZ1648" s="1"/>
      <c r="BA1648" s="1"/>
      <c r="BB1648" s="1"/>
      <c r="BC1648" s="1"/>
      <c r="BD1648" s="1" t="e">
        <f t="shared" si="230"/>
        <v>#DIV/0!</v>
      </c>
      <c r="BE1648" s="1"/>
      <c r="BF1648" s="1"/>
      <c r="BG1648" s="103" t="e">
        <f t="shared" si="235"/>
        <v>#DIV/0!</v>
      </c>
      <c r="CB1648"/>
      <c r="CC1648"/>
      <c r="CD1648"/>
      <c r="CE1648" s="83"/>
      <c r="CF1648"/>
      <c r="CG1648"/>
      <c r="CH1648"/>
      <c r="CI1648"/>
      <c r="CJ1648"/>
      <c r="CK1648"/>
      <c r="CL1648"/>
      <c r="CM1648"/>
      <c r="CN1648"/>
      <c r="CO1648"/>
      <c r="CP1648"/>
    </row>
    <row r="1649" spans="1:94" ht="22.5" customHeight="1">
      <c r="A1649" s="22">
        <v>44300</v>
      </c>
      <c r="B1649" s="3" t="str">
        <f>TEXT(Table1[[#This Row],[Date]],"dddd")</f>
        <v>الأربعاء</v>
      </c>
      <c r="C1649" s="3">
        <f>WEEKNUM(Table1[[#This Row],[Date]],16)</f>
        <v>16</v>
      </c>
      <c r="D1649" s="3" t="str">
        <f>TEXT(Table1[[#This Row],[Date]],"mmmm")</f>
        <v>أبريل</v>
      </c>
      <c r="E1649" s="3" t="str">
        <f>TEXT(Table1[[#This Row],[Date]],"yyyy")</f>
        <v>2021</v>
      </c>
      <c r="F1649" s="3" t="s">
        <v>8</v>
      </c>
      <c r="I1649" s="3" t="s">
        <v>255</v>
      </c>
      <c r="J1649" s="3">
        <f>IFERROR(VLOOKUP(Table1[[#This Row],[FoamType]],$CB$1:$CC$25,2,FALSE),0)</f>
        <v>3.6</v>
      </c>
      <c r="K1649" s="3">
        <v>60</v>
      </c>
      <c r="L1649" s="3">
        <v>60</v>
      </c>
      <c r="M1649" s="3">
        <v>39</v>
      </c>
      <c r="Q1649" s="3">
        <v>20</v>
      </c>
      <c r="R1649" s="3">
        <v>9</v>
      </c>
      <c r="S1649" s="3">
        <v>39</v>
      </c>
      <c r="T1649" s="3">
        <f t="shared" si="231"/>
        <v>1.2636000000000001</v>
      </c>
      <c r="U1649" s="4">
        <f t="shared" si="232"/>
        <v>1.2636000000000001</v>
      </c>
      <c r="W1649" s="3"/>
      <c r="X1649" s="4">
        <f>IFERROR(   Table1[[#This Row],[البلوكات /م3]]+Table1[[#This Row],[البواقى
 المنصرفه
/م3]]-Table1[[#This Row],[البواقى
/م3]],0)</f>
        <v>0</v>
      </c>
      <c r="Y1649" s="21">
        <f t="shared" si="226"/>
        <v>0</v>
      </c>
      <c r="AD1649" s="20">
        <f t="shared" si="233"/>
        <v>-1.2636000000000001</v>
      </c>
      <c r="AE1649" s="29" t="e">
        <f t="shared" si="234"/>
        <v>#DIV/0!</v>
      </c>
      <c r="AG1649" s="5">
        <f>IFERROR((Table1[[#This Row],[عدد
البلوكات]]*0.12),"")</f>
        <v>0</v>
      </c>
      <c r="AH164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0.35100000000000003</v>
      </c>
      <c r="AJ1649" s="59">
        <f>IFERROR(Table1[[#This Row],[Plan Hour]]/Table1[[#This Row],[ساعات
العمل
الفعلية]],0)</f>
        <v>0</v>
      </c>
      <c r="AK1649" s="1">
        <f>IFERROR((Table1[[#This Row],[الكمية 
الفعلية
/م3]]-Table1[[#This Row],[الكمية 
المنتجة
/م3
 ]]),"")</f>
        <v>0</v>
      </c>
      <c r="AU1649" s="18"/>
      <c r="AV1649" s="18"/>
      <c r="AW1649" s="1"/>
      <c r="AX1649" s="1"/>
      <c r="AY1649" s="18"/>
      <c r="AZ1649" s="1"/>
      <c r="BA1649" s="1"/>
      <c r="BB1649" s="1"/>
      <c r="BC1649" s="1"/>
      <c r="BD1649" s="1" t="e">
        <f t="shared" si="230"/>
        <v>#DIV/0!</v>
      </c>
      <c r="BE1649" s="1"/>
      <c r="BF1649" s="1"/>
      <c r="BG1649" s="103" t="e">
        <f t="shared" si="235"/>
        <v>#DIV/0!</v>
      </c>
      <c r="CB1649"/>
      <c r="CC1649"/>
      <c r="CD1649"/>
      <c r="CE1649" s="83"/>
      <c r="CF1649"/>
      <c r="CG1649"/>
      <c r="CH1649"/>
      <c r="CI1649"/>
      <c r="CJ1649"/>
      <c r="CK1649"/>
      <c r="CL1649"/>
      <c r="CM1649"/>
      <c r="CN1649"/>
      <c r="CO1649"/>
      <c r="CP1649"/>
    </row>
    <row r="1650" spans="1:94" ht="22.5" customHeight="1">
      <c r="A1650" s="22">
        <v>44300</v>
      </c>
      <c r="B1650" s="3" t="str">
        <f>TEXT(Table1[[#This Row],[Date]],"dddd")</f>
        <v>الأربعاء</v>
      </c>
      <c r="C1650" s="3">
        <f>WEEKNUM(Table1[[#This Row],[Date]],16)</f>
        <v>16</v>
      </c>
      <c r="D1650" s="3" t="str">
        <f>TEXT(Table1[[#This Row],[Date]],"mmmm")</f>
        <v>أبريل</v>
      </c>
      <c r="E1650" s="3" t="str">
        <f>TEXT(Table1[[#This Row],[Date]],"yyyy")</f>
        <v>2021</v>
      </c>
      <c r="F1650" s="3" t="s">
        <v>8</v>
      </c>
      <c r="G1650" s="3">
        <v>1685</v>
      </c>
      <c r="H1650" s="5" t="s">
        <v>61</v>
      </c>
      <c r="I1650" s="3" t="s">
        <v>255</v>
      </c>
      <c r="J1650" s="3">
        <f>IFERROR(VLOOKUP(Table1[[#This Row],[FoamType]],$CB$1:$CC$25,2,FALSE),0)</f>
        <v>3.6</v>
      </c>
      <c r="K1650" s="3">
        <v>100</v>
      </c>
      <c r="L1650" s="3">
        <v>50</v>
      </c>
      <c r="M1650" s="3">
        <v>50</v>
      </c>
      <c r="Q1650" s="3">
        <v>35</v>
      </c>
      <c r="R1650" s="3">
        <v>94</v>
      </c>
      <c r="S1650" s="3">
        <v>50</v>
      </c>
      <c r="T1650" s="3">
        <f t="shared" si="231"/>
        <v>23.5</v>
      </c>
      <c r="U1650" s="4">
        <f t="shared" si="232"/>
        <v>23.5</v>
      </c>
      <c r="W1650" s="3">
        <v>35</v>
      </c>
      <c r="X1650" s="4">
        <f>IFERROR(   Table1[[#This Row],[البلوكات /م3]]+Table1[[#This Row],[البواقى
 المنصرفه
/م3]]-Table1[[#This Row],[البواقى
/م3]],0)</f>
        <v>23.5</v>
      </c>
      <c r="Y1650" s="21">
        <v>24</v>
      </c>
      <c r="Z1650" s="3">
        <v>4</v>
      </c>
      <c r="AA1650" s="12">
        <v>0</v>
      </c>
      <c r="AB1650" s="3">
        <v>35</v>
      </c>
      <c r="AC1650" s="20">
        <v>0.5</v>
      </c>
      <c r="AD1650" s="20">
        <f t="shared" si="233"/>
        <v>0</v>
      </c>
      <c r="AE1650" s="29">
        <f t="shared" si="234"/>
        <v>0</v>
      </c>
      <c r="AG1650" s="5">
        <f>IFERROR((Table1[[#This Row],[عدد
البلوكات]]*0.12),"")</f>
        <v>0.48</v>
      </c>
      <c r="AH165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6.5277777777777777</v>
      </c>
      <c r="AJ1650" s="59">
        <f>IFERROR(Table1[[#This Row],[Plan Hour]]/Table1[[#This Row],[ساعات
العمل
الفعلية]],0)</f>
        <v>0</v>
      </c>
      <c r="AK1650" s="1">
        <f>IFERROR((Table1[[#This Row],[الكمية 
الفعلية
/م3]]-Table1[[#This Row],[الكمية 
المنتجة
/م3
 ]]),"")</f>
        <v>0</v>
      </c>
      <c r="AU1650" s="18"/>
      <c r="AV1650" s="18"/>
      <c r="AW1650" s="1"/>
      <c r="AX1650" s="1"/>
      <c r="AY1650" s="18"/>
      <c r="AZ1650" s="1"/>
      <c r="BA1650" s="1"/>
      <c r="BB1650" s="1"/>
      <c r="BC1650" s="1"/>
      <c r="BD1650" s="1" t="e">
        <f t="shared" si="230"/>
        <v>#DIV/0!</v>
      </c>
      <c r="BE1650" s="1"/>
      <c r="BF1650" s="1"/>
      <c r="BG1650" s="103" t="e">
        <f t="shared" si="235"/>
        <v>#DIV/0!</v>
      </c>
      <c r="CB1650"/>
      <c r="CC1650"/>
      <c r="CD1650"/>
      <c r="CE1650" s="83"/>
      <c r="CF1650"/>
      <c r="CG1650"/>
      <c r="CH1650"/>
      <c r="CI1650"/>
      <c r="CJ1650"/>
      <c r="CK1650"/>
      <c r="CL1650"/>
      <c r="CM1650"/>
      <c r="CN1650"/>
      <c r="CO1650"/>
      <c r="CP1650"/>
    </row>
    <row r="1651" spans="1:94" ht="22.5" customHeight="1">
      <c r="A1651" s="22">
        <v>44300</v>
      </c>
      <c r="B1651" s="3" t="str">
        <f>TEXT(Table1[[#This Row],[Date]],"dddd")</f>
        <v>الأربعاء</v>
      </c>
      <c r="C1651" s="3">
        <f>WEEKNUM(Table1[[#This Row],[Date]],16)</f>
        <v>16</v>
      </c>
      <c r="D1651" s="3" t="str">
        <f>TEXT(Table1[[#This Row],[Date]],"mmmm")</f>
        <v>أبريل</v>
      </c>
      <c r="E1651" s="3" t="str">
        <f>TEXT(Table1[[#This Row],[Date]],"yyyy")</f>
        <v>2021</v>
      </c>
      <c r="F1651" s="3" t="s">
        <v>8</v>
      </c>
      <c r="G1651" s="3">
        <v>1691</v>
      </c>
      <c r="H1651" s="5" t="s">
        <v>205</v>
      </c>
      <c r="I1651" s="3" t="s">
        <v>255</v>
      </c>
      <c r="J1651" s="3">
        <f>IFERROR(VLOOKUP(Table1[[#This Row],[FoamType]],$CB$1:$CC$25,2,FALSE),0)</f>
        <v>3.6</v>
      </c>
      <c r="K1651" s="3">
        <v>200</v>
      </c>
      <c r="L1651" s="3">
        <v>60</v>
      </c>
      <c r="M1651" s="3">
        <v>40</v>
      </c>
      <c r="Q1651" s="3">
        <v>20</v>
      </c>
      <c r="R1651" s="3">
        <v>2</v>
      </c>
      <c r="S1651" s="3">
        <v>40</v>
      </c>
      <c r="T1651" s="3">
        <f t="shared" si="231"/>
        <v>0.96</v>
      </c>
      <c r="U1651" s="4">
        <f t="shared" si="232"/>
        <v>0.96</v>
      </c>
      <c r="W1651" s="3"/>
      <c r="X1651" s="4">
        <f>IFERROR(   Table1[[#This Row],[البلوكات /م3]]+Table1[[#This Row],[البواقى
 المنصرفه
/م3]]-Table1[[#This Row],[البواقى
/م3]],0)</f>
        <v>2.4300000000000002</v>
      </c>
      <c r="Y1651" s="21">
        <f t="shared" si="226"/>
        <v>0</v>
      </c>
      <c r="AA1651" s="12">
        <v>2.93</v>
      </c>
      <c r="AB1651" s="3">
        <v>20</v>
      </c>
      <c r="AC1651" s="20">
        <v>0.5</v>
      </c>
      <c r="AD1651" s="20">
        <f t="shared" si="233"/>
        <v>1.4700000000000002</v>
      </c>
      <c r="AE1651" s="29">
        <f t="shared" si="234"/>
        <v>0.50170648464163825</v>
      </c>
      <c r="AG1651" s="5">
        <f>IFERROR((Table1[[#This Row],[عدد
البلوكات]]*0.12),"")</f>
        <v>0</v>
      </c>
      <c r="AH165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0.26666666666666666</v>
      </c>
      <c r="AJ1651" s="59">
        <f>IFERROR(Table1[[#This Row],[Plan Hour]]/Table1[[#This Row],[ساعات
العمل
الفعلية]],0)</f>
        <v>0</v>
      </c>
      <c r="AK1651" s="1">
        <f>IFERROR((Table1[[#This Row],[الكمية 
الفعلية
/م3]]-Table1[[#This Row],[الكمية 
المنتجة
/م3
 ]]),"")</f>
        <v>0</v>
      </c>
      <c r="AU1651" s="18"/>
      <c r="AV1651" s="18"/>
      <c r="AW1651" s="1"/>
      <c r="AX1651" s="1"/>
      <c r="AY1651" s="18"/>
      <c r="AZ1651" s="1"/>
      <c r="BA1651" s="1"/>
      <c r="BB1651" s="1"/>
      <c r="BC1651" s="1"/>
      <c r="BD1651" s="1" t="e">
        <f t="shared" si="230"/>
        <v>#DIV/0!</v>
      </c>
      <c r="BE1651" s="1"/>
      <c r="BF1651" s="1"/>
      <c r="BG1651" s="103" t="e">
        <f t="shared" si="235"/>
        <v>#DIV/0!</v>
      </c>
      <c r="CB1651"/>
      <c r="CC1651"/>
      <c r="CD1651"/>
      <c r="CE1651" s="83"/>
      <c r="CF1651"/>
      <c r="CG1651"/>
      <c r="CH1651"/>
      <c r="CI1651"/>
      <c r="CJ1651"/>
      <c r="CK1651"/>
      <c r="CL1651"/>
      <c r="CM1651"/>
      <c r="CN1651"/>
      <c r="CO1651"/>
      <c r="CP1651"/>
    </row>
    <row r="1652" spans="1:94" ht="22.5" customHeight="1">
      <c r="A1652" s="22">
        <v>44300</v>
      </c>
      <c r="B1652" s="3" t="str">
        <f>TEXT(Table1[[#This Row],[Date]],"dddd")</f>
        <v>الأربعاء</v>
      </c>
      <c r="C1652" s="3">
        <f>WEEKNUM(Table1[[#This Row],[Date]],16)</f>
        <v>16</v>
      </c>
      <c r="D1652" s="3" t="str">
        <f>TEXT(Table1[[#This Row],[Date]],"mmmm")</f>
        <v>أبريل</v>
      </c>
      <c r="E1652" s="3" t="str">
        <f>TEXT(Table1[[#This Row],[Date]],"yyyy")</f>
        <v>2021</v>
      </c>
      <c r="F1652" s="3" t="s">
        <v>8</v>
      </c>
      <c r="G1652" s="3">
        <v>1713</v>
      </c>
      <c r="H1652" s="5" t="s">
        <v>306</v>
      </c>
      <c r="I1652" s="3" t="s">
        <v>92</v>
      </c>
      <c r="J1652" s="3">
        <f>IFERROR(VLOOKUP(Table1[[#This Row],[FoamType]],$CB$1:$CC$25,2,FALSE),0)</f>
        <v>0.6</v>
      </c>
      <c r="K1652" s="3">
        <v>20</v>
      </c>
      <c r="L1652" s="3">
        <v>10</v>
      </c>
      <c r="M1652" s="3">
        <v>1</v>
      </c>
      <c r="Q1652" s="3">
        <v>35</v>
      </c>
      <c r="R1652" s="3">
        <v>2</v>
      </c>
      <c r="S1652" s="3">
        <v>1.1000000000000001</v>
      </c>
      <c r="T1652" s="3">
        <f t="shared" si="231"/>
        <v>4.4000000000000007E-4</v>
      </c>
      <c r="U1652" s="4">
        <f t="shared" si="232"/>
        <v>4.0000000000000002E-4</v>
      </c>
      <c r="W1652" s="3"/>
      <c r="X1652" s="4">
        <f>IFERROR(   Table1[[#This Row],[البلوكات /م3]]+Table1[[#This Row],[البواقى
 المنصرفه
/م3]]-Table1[[#This Row],[البواقى
/م3]],0)</f>
        <v>0</v>
      </c>
      <c r="Y1652" s="21">
        <f t="shared" si="226"/>
        <v>0</v>
      </c>
      <c r="AD1652" s="20">
        <f t="shared" si="233"/>
        <v>-4.0000000000000002E-4</v>
      </c>
      <c r="AE1652" s="29" t="e">
        <f t="shared" si="234"/>
        <v>#DIV/0!</v>
      </c>
      <c r="AG1652" s="5">
        <f>IFERROR((Table1[[#This Row],[عدد
البلوكات]]*0.12),"")</f>
        <v>0</v>
      </c>
      <c r="AH165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6.6666666666666675E-4</v>
      </c>
      <c r="AJ1652" s="59">
        <f>IFERROR(Table1[[#This Row],[Plan Hour]]/Table1[[#This Row],[ساعات
العمل
الفعلية]],0)</f>
        <v>0</v>
      </c>
      <c r="AK1652" s="1">
        <f>IFERROR((Table1[[#This Row],[الكمية 
الفعلية
/م3]]-Table1[[#This Row],[الكمية 
المنتجة
/م3
 ]]),"")</f>
        <v>4.0000000000000051E-5</v>
      </c>
      <c r="AU1652" s="18"/>
      <c r="AV1652" s="18"/>
      <c r="AW1652" s="1"/>
      <c r="AX1652" s="1"/>
      <c r="AY1652" s="18"/>
      <c r="AZ1652" s="1"/>
      <c r="BA1652" s="1"/>
      <c r="BB1652" s="1"/>
      <c r="BC1652" s="1"/>
      <c r="BD1652" s="1" t="e">
        <f t="shared" si="230"/>
        <v>#DIV/0!</v>
      </c>
      <c r="BE1652" s="1"/>
      <c r="BF1652" s="1"/>
      <c r="BG1652" s="103" t="e">
        <f t="shared" si="235"/>
        <v>#DIV/0!</v>
      </c>
      <c r="CB1652"/>
      <c r="CC1652"/>
      <c r="CD1652"/>
      <c r="CE1652" s="83"/>
      <c r="CF1652"/>
      <c r="CG1652"/>
      <c r="CH1652"/>
      <c r="CI1652"/>
      <c r="CJ1652"/>
      <c r="CK1652"/>
      <c r="CL1652"/>
      <c r="CM1652"/>
      <c r="CN1652"/>
      <c r="CO1652"/>
      <c r="CP1652"/>
    </row>
    <row r="1653" spans="1:94" ht="22.5" customHeight="1">
      <c r="A1653" s="22">
        <v>44300</v>
      </c>
      <c r="B1653" s="3" t="str">
        <f>TEXT(Table1[[#This Row],[Date]],"dddd")</f>
        <v>الأربعاء</v>
      </c>
      <c r="C1653" s="3">
        <f>WEEKNUM(Table1[[#This Row],[Date]],16)</f>
        <v>16</v>
      </c>
      <c r="D1653" s="3" t="str">
        <f>TEXT(Table1[[#This Row],[Date]],"mmmm")</f>
        <v>أبريل</v>
      </c>
      <c r="E1653" s="3" t="str">
        <f>TEXT(Table1[[#This Row],[Date]],"yyyy")</f>
        <v>2021</v>
      </c>
      <c r="F1653" s="3" t="s">
        <v>8</v>
      </c>
      <c r="G1653" s="3">
        <v>1713</v>
      </c>
      <c r="H1653" s="5" t="s">
        <v>306</v>
      </c>
      <c r="I1653" s="3" t="s">
        <v>92</v>
      </c>
      <c r="J1653" s="3">
        <f>IFERROR(VLOOKUP(Table1[[#This Row],[FoamType]],$CB$1:$CC$25,2,FALSE),0)</f>
        <v>0.6</v>
      </c>
      <c r="K1653" s="3">
        <v>20</v>
      </c>
      <c r="L1653" s="3">
        <v>10</v>
      </c>
      <c r="M1653" s="3">
        <v>1</v>
      </c>
      <c r="Q1653" s="3">
        <v>30</v>
      </c>
      <c r="R1653" s="3">
        <v>2</v>
      </c>
      <c r="S1653" s="3">
        <v>1.1000000000000001</v>
      </c>
      <c r="T1653" s="3">
        <f t="shared" si="231"/>
        <v>4.4000000000000007E-4</v>
      </c>
      <c r="U1653" s="4">
        <f t="shared" si="232"/>
        <v>4.0000000000000002E-4</v>
      </c>
      <c r="W1653" s="3"/>
      <c r="X1653" s="4">
        <f>IFERROR(   Table1[[#This Row],[البلوكات /م3]]+Table1[[#This Row],[البواقى
 المنصرفه
/م3]]-Table1[[#This Row],[البواقى
/م3]],0)</f>
        <v>0</v>
      </c>
      <c r="Y1653" s="21">
        <f t="shared" ref="Y1653:Y1716" si="236">Z1653*7.32</f>
        <v>0</v>
      </c>
      <c r="AD1653" s="20">
        <f t="shared" si="233"/>
        <v>-4.0000000000000002E-4</v>
      </c>
      <c r="AE1653" s="29" t="e">
        <f t="shared" si="234"/>
        <v>#DIV/0!</v>
      </c>
      <c r="AG1653" s="5">
        <f>IFERROR((Table1[[#This Row],[عدد
البلوكات]]*0.12),"")</f>
        <v>0</v>
      </c>
      <c r="AH165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6.6666666666666675E-4</v>
      </c>
      <c r="AJ1653" s="59">
        <f>IFERROR(Table1[[#This Row],[Plan Hour]]/Table1[[#This Row],[ساعات
العمل
الفعلية]],0)</f>
        <v>0</v>
      </c>
      <c r="AK1653" s="1">
        <f>IFERROR((Table1[[#This Row],[الكمية 
الفعلية
/م3]]-Table1[[#This Row],[الكمية 
المنتجة
/م3
 ]]),"")</f>
        <v>4.0000000000000051E-5</v>
      </c>
      <c r="AU1653" s="18"/>
      <c r="AV1653" s="18"/>
      <c r="AW1653" s="1"/>
      <c r="AX1653" s="1"/>
      <c r="AY1653" s="18"/>
      <c r="AZ1653" s="1"/>
      <c r="BA1653" s="1"/>
      <c r="BB1653" s="1"/>
      <c r="BC1653" s="1"/>
      <c r="BD1653" s="1" t="e">
        <f t="shared" si="230"/>
        <v>#DIV/0!</v>
      </c>
      <c r="BE1653" s="1"/>
      <c r="BF1653" s="1"/>
      <c r="BG1653" s="103" t="e">
        <f t="shared" si="235"/>
        <v>#DIV/0!</v>
      </c>
      <c r="CB1653"/>
      <c r="CC1653"/>
      <c r="CD1653"/>
      <c r="CE1653" s="83"/>
      <c r="CF1653"/>
      <c r="CG1653"/>
      <c r="CH1653"/>
      <c r="CI1653"/>
      <c r="CJ1653"/>
      <c r="CK1653"/>
      <c r="CL1653"/>
      <c r="CM1653"/>
      <c r="CN1653"/>
      <c r="CO1653"/>
      <c r="CP1653"/>
    </row>
    <row r="1654" spans="1:94" ht="22.5" customHeight="1">
      <c r="A1654" s="22">
        <v>44300</v>
      </c>
      <c r="B1654" s="3" t="str">
        <f>TEXT(Table1[[#This Row],[Date]],"dddd")</f>
        <v>الأربعاء</v>
      </c>
      <c r="C1654" s="3">
        <f>WEEKNUM(Table1[[#This Row],[Date]],16)</f>
        <v>16</v>
      </c>
      <c r="D1654" s="3" t="str">
        <f>TEXT(Table1[[#This Row],[Date]],"mmmm")</f>
        <v>أبريل</v>
      </c>
      <c r="E1654" s="3" t="str">
        <f>TEXT(Table1[[#This Row],[Date]],"yyyy")</f>
        <v>2021</v>
      </c>
      <c r="F1654" s="3" t="s">
        <v>8</v>
      </c>
      <c r="G1654" s="3">
        <v>1715</v>
      </c>
      <c r="H1654" s="5" t="s">
        <v>342</v>
      </c>
      <c r="I1654" s="3" t="s">
        <v>92</v>
      </c>
      <c r="J1654" s="3">
        <f>IFERROR(VLOOKUP(Table1[[#This Row],[FoamType]],$CB$1:$CC$25,2,FALSE),0)</f>
        <v>0.6</v>
      </c>
      <c r="K1654" s="3">
        <v>58.5</v>
      </c>
      <c r="L1654" s="3">
        <v>53.5</v>
      </c>
      <c r="M1654" s="3">
        <v>5</v>
      </c>
      <c r="Q1654" s="3">
        <v>10</v>
      </c>
      <c r="R1654" s="3">
        <v>50</v>
      </c>
      <c r="S1654" s="3">
        <v>5.2</v>
      </c>
      <c r="T1654" s="3">
        <f t="shared" si="231"/>
        <v>0.81373499999999999</v>
      </c>
      <c r="U1654" s="4">
        <f t="shared" si="232"/>
        <v>0.78243750000000001</v>
      </c>
      <c r="W1654" s="3"/>
      <c r="X1654" s="4">
        <f>IFERROR(   Table1[[#This Row],[البلوكات /م3]]+Table1[[#This Row],[البواقى
 المنصرفه
/م3]]-Table1[[#This Row],[البواقى
/م3]],0)</f>
        <v>0</v>
      </c>
      <c r="Y1654" s="21">
        <f t="shared" si="236"/>
        <v>0</v>
      </c>
      <c r="AD1654" s="20">
        <f t="shared" si="233"/>
        <v>-0.78243750000000001</v>
      </c>
      <c r="AE1654" s="29" t="e">
        <f t="shared" si="234"/>
        <v>#DIV/0!</v>
      </c>
      <c r="AG1654" s="5">
        <f>IFERROR((Table1[[#This Row],[عدد
البلوكات]]*0.12),"")</f>
        <v>0</v>
      </c>
      <c r="AH165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1.3040625000000001</v>
      </c>
      <c r="AJ1654" s="59">
        <f>IFERROR(Table1[[#This Row],[Plan Hour]]/Table1[[#This Row],[ساعات
العمل
الفعلية]],0)</f>
        <v>0</v>
      </c>
      <c r="AK1654" s="1">
        <f>IFERROR((Table1[[#This Row],[الكمية 
الفعلية
/م3]]-Table1[[#This Row],[الكمية 
المنتجة
/م3
 ]]),"")</f>
        <v>3.1297499999999978E-2</v>
      </c>
      <c r="AU1654" s="18"/>
      <c r="AV1654" s="18"/>
      <c r="AW1654" s="1"/>
      <c r="AX1654" s="1"/>
      <c r="AY1654" s="18"/>
      <c r="AZ1654" s="1"/>
      <c r="BA1654" s="1"/>
      <c r="BB1654" s="1"/>
      <c r="BC1654" s="1"/>
      <c r="BD1654" s="1" t="e">
        <f t="shared" si="230"/>
        <v>#DIV/0!</v>
      </c>
      <c r="BE1654" s="1"/>
      <c r="BF1654" s="1"/>
      <c r="BG1654" s="103" t="e">
        <f t="shared" si="235"/>
        <v>#DIV/0!</v>
      </c>
      <c r="CB1654"/>
      <c r="CC1654"/>
      <c r="CD1654"/>
      <c r="CE1654" s="83"/>
      <c r="CF1654"/>
      <c r="CG1654"/>
      <c r="CH1654"/>
      <c r="CI1654"/>
      <c r="CJ1654"/>
      <c r="CK1654"/>
      <c r="CL1654"/>
      <c r="CM1654"/>
      <c r="CN1654"/>
      <c r="CO1654"/>
      <c r="CP1654"/>
    </row>
    <row r="1655" spans="1:94" ht="22.5" customHeight="1">
      <c r="A1655" s="22">
        <v>44300</v>
      </c>
      <c r="B1655" s="3" t="str">
        <f>TEXT(Table1[[#This Row],[Date]],"dddd")</f>
        <v>الأربعاء</v>
      </c>
      <c r="C1655" s="3">
        <f>WEEKNUM(Table1[[#This Row],[Date]],16)</f>
        <v>16</v>
      </c>
      <c r="D1655" s="3" t="str">
        <f>TEXT(Table1[[#This Row],[Date]],"mmmm")</f>
        <v>أبريل</v>
      </c>
      <c r="E1655" s="3" t="str">
        <f>TEXT(Table1[[#This Row],[Date]],"yyyy")</f>
        <v>2021</v>
      </c>
      <c r="F1655" s="3" t="s">
        <v>8</v>
      </c>
      <c r="G1655" s="3">
        <v>1701</v>
      </c>
      <c r="H1655" s="5" t="s">
        <v>343</v>
      </c>
      <c r="I1655" s="3" t="s">
        <v>92</v>
      </c>
      <c r="J1655" s="3">
        <f>IFERROR(VLOOKUP(Table1[[#This Row],[FoamType]],$CB$1:$CC$25,2,FALSE),0)</f>
        <v>0.6</v>
      </c>
      <c r="K1655" s="3">
        <v>15</v>
      </c>
      <c r="L1655" s="3">
        <v>15</v>
      </c>
      <c r="M1655" s="3">
        <v>6</v>
      </c>
      <c r="Q1655" s="3">
        <v>8</v>
      </c>
      <c r="R1655" s="3">
        <v>1000</v>
      </c>
      <c r="S1655" s="3">
        <v>6.2</v>
      </c>
      <c r="T1655" s="3">
        <f t="shared" si="231"/>
        <v>1.395</v>
      </c>
      <c r="U1655" s="4">
        <f t="shared" si="232"/>
        <v>1.35</v>
      </c>
      <c r="W1655" s="3"/>
      <c r="X1655" s="4">
        <f>IFERROR(   Table1[[#This Row],[البلوكات /م3]]+Table1[[#This Row],[البواقى
 المنصرفه
/م3]]-Table1[[#This Row],[البواقى
/م3]],0)</f>
        <v>0</v>
      </c>
      <c r="Y1655" s="21">
        <f t="shared" si="236"/>
        <v>0</v>
      </c>
      <c r="AD1655" s="20">
        <f t="shared" si="233"/>
        <v>-1.35</v>
      </c>
      <c r="AE1655" s="29" t="e">
        <f t="shared" si="234"/>
        <v>#DIV/0!</v>
      </c>
      <c r="AG1655" s="5">
        <f>IFERROR((Table1[[#This Row],[عدد
البلوكات]]*0.12),"")</f>
        <v>0</v>
      </c>
      <c r="AH165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2.2500000000000004</v>
      </c>
      <c r="AJ1655" s="59">
        <f>IFERROR(Table1[[#This Row],[Plan Hour]]/Table1[[#This Row],[ساعات
العمل
الفعلية]],0)</f>
        <v>0</v>
      </c>
      <c r="AK1655" s="1">
        <f>IFERROR((Table1[[#This Row],[الكمية 
الفعلية
/م3]]-Table1[[#This Row],[الكمية 
المنتجة
/م3
 ]]),"")</f>
        <v>4.4999999999999929E-2</v>
      </c>
      <c r="AU1655" s="18"/>
      <c r="AV1655" s="18"/>
      <c r="AW1655" s="1"/>
      <c r="AX1655" s="1"/>
      <c r="AY1655" s="18"/>
      <c r="AZ1655" s="1"/>
      <c r="BA1655" s="1"/>
      <c r="BB1655" s="1"/>
      <c r="BC1655" s="1"/>
      <c r="BD1655" s="1" t="e">
        <f t="shared" si="230"/>
        <v>#DIV/0!</v>
      </c>
      <c r="BE1655" s="1"/>
      <c r="BF1655" s="1"/>
      <c r="BG1655" s="103" t="e">
        <f t="shared" si="235"/>
        <v>#DIV/0!</v>
      </c>
      <c r="CB1655"/>
      <c r="CC1655"/>
      <c r="CD1655"/>
      <c r="CE1655" s="83"/>
      <c r="CF1655"/>
      <c r="CG1655"/>
      <c r="CH1655"/>
      <c r="CI1655"/>
      <c r="CJ1655"/>
      <c r="CK1655"/>
      <c r="CL1655"/>
      <c r="CM1655"/>
      <c r="CN1655"/>
      <c r="CO1655"/>
      <c r="CP1655"/>
    </row>
    <row r="1656" spans="1:94" ht="22.5" customHeight="1">
      <c r="A1656" s="22">
        <v>44300</v>
      </c>
      <c r="B1656" s="3" t="str">
        <f>TEXT(Table1[[#This Row],[Date]],"dddd")</f>
        <v>الأربعاء</v>
      </c>
      <c r="C1656" s="3">
        <f>WEEKNUM(Table1[[#This Row],[Date]],16)</f>
        <v>16</v>
      </c>
      <c r="D1656" s="3" t="str">
        <f>TEXT(Table1[[#This Row],[Date]],"mmmm")</f>
        <v>أبريل</v>
      </c>
      <c r="E1656" s="3" t="str">
        <f>TEXT(Table1[[#This Row],[Date]],"yyyy")</f>
        <v>2021</v>
      </c>
      <c r="F1656" s="3" t="s">
        <v>8</v>
      </c>
      <c r="G1656" s="3">
        <v>1701</v>
      </c>
      <c r="H1656" s="5" t="s">
        <v>343</v>
      </c>
      <c r="I1656" s="3" t="s">
        <v>92</v>
      </c>
      <c r="J1656" s="3">
        <f>IFERROR(VLOOKUP(Table1[[#This Row],[FoamType]],$CB$1:$CC$25,2,FALSE),0)</f>
        <v>0.6</v>
      </c>
      <c r="K1656" s="3">
        <v>20</v>
      </c>
      <c r="L1656" s="3">
        <v>10</v>
      </c>
      <c r="M1656" s="3">
        <v>2.5</v>
      </c>
      <c r="Q1656" s="3">
        <v>8</v>
      </c>
      <c r="R1656" s="3">
        <v>200</v>
      </c>
      <c r="S1656" s="3">
        <v>2.7</v>
      </c>
      <c r="T1656" s="3">
        <f t="shared" si="231"/>
        <v>0.108</v>
      </c>
      <c r="U1656" s="4">
        <f t="shared" si="232"/>
        <v>0.1</v>
      </c>
      <c r="W1656" s="3"/>
      <c r="X1656" s="4">
        <f>IFERROR(   Table1[[#This Row],[البلوكات /م3]]+Table1[[#This Row],[البواقى
 المنصرفه
/م3]]-Table1[[#This Row],[البواقى
/م3]],0)</f>
        <v>0</v>
      </c>
      <c r="Y1656" s="21">
        <f t="shared" si="236"/>
        <v>0</v>
      </c>
      <c r="AD1656" s="20">
        <f t="shared" si="233"/>
        <v>-0.1</v>
      </c>
      <c r="AE1656" s="29" t="e">
        <f t="shared" si="234"/>
        <v>#DIV/0!</v>
      </c>
      <c r="AG1656" s="5">
        <f>IFERROR((Table1[[#This Row],[عدد
البلوكات]]*0.12),"")</f>
        <v>0</v>
      </c>
      <c r="AH165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0.16666666666666669</v>
      </c>
      <c r="AJ1656" s="59">
        <f>IFERROR(Table1[[#This Row],[Plan Hour]]/Table1[[#This Row],[ساعات
العمل
الفعلية]],0)</f>
        <v>0</v>
      </c>
      <c r="AK1656" s="1">
        <f>IFERROR((Table1[[#This Row],[الكمية 
الفعلية
/م3]]-Table1[[#This Row],[الكمية 
المنتجة
/م3
 ]]),"")</f>
        <v>7.9999999999999932E-3</v>
      </c>
      <c r="AU1656" s="18"/>
      <c r="AV1656" s="18"/>
      <c r="AW1656" s="1"/>
      <c r="AX1656" s="1"/>
      <c r="AY1656" s="18"/>
      <c r="AZ1656" s="1"/>
      <c r="BA1656" s="1"/>
      <c r="BB1656" s="1"/>
      <c r="BC1656" s="1"/>
      <c r="BD1656" s="1" t="e">
        <f t="shared" si="230"/>
        <v>#DIV/0!</v>
      </c>
      <c r="BE1656" s="1"/>
      <c r="BF1656" s="1"/>
      <c r="BG1656" s="103" t="e">
        <f t="shared" si="235"/>
        <v>#DIV/0!</v>
      </c>
      <c r="CB1656"/>
      <c r="CC1656"/>
      <c r="CD1656"/>
      <c r="CE1656" s="83"/>
      <c r="CF1656"/>
      <c r="CG1656"/>
      <c r="CH1656"/>
      <c r="CI1656"/>
      <c r="CJ1656"/>
      <c r="CK1656"/>
      <c r="CL1656"/>
      <c r="CM1656"/>
      <c r="CN1656"/>
      <c r="CO1656"/>
      <c r="CP1656"/>
    </row>
    <row r="1657" spans="1:94" ht="22.5" customHeight="1">
      <c r="A1657" s="22">
        <v>44301</v>
      </c>
      <c r="B1657" s="9" t="str">
        <f>TEXT(Table1[[#This Row],[Date]],"dddd")</f>
        <v>الخميس</v>
      </c>
      <c r="C1657" s="9">
        <f>WEEKNUM(Table1[[#This Row],[Date]],16)</f>
        <v>16</v>
      </c>
      <c r="D1657" s="9" t="str">
        <f>TEXT(Table1[[#This Row],[Date]],"mmmm")</f>
        <v>أبريل</v>
      </c>
      <c r="E1657" s="9" t="str">
        <f>TEXT(Table1[[#This Row],[Date]],"yyyy")</f>
        <v>2021</v>
      </c>
      <c r="F1657" s="9" t="s">
        <v>8</v>
      </c>
      <c r="G1657" s="9">
        <v>1742</v>
      </c>
      <c r="H1657" s="9"/>
      <c r="I1657" s="9" t="s">
        <v>91</v>
      </c>
      <c r="J1657" s="9">
        <f>IFERROR(VLOOKUP(Table1[[#This Row],[FoamType]],$CB$1:$CC$25,2,FALSE),0)</f>
        <v>1</v>
      </c>
      <c r="K1657" s="9">
        <v>100</v>
      </c>
      <c r="L1657" s="9">
        <v>100</v>
      </c>
      <c r="M1657" s="9">
        <v>2</v>
      </c>
      <c r="N1657" s="9"/>
      <c r="O1657" s="9"/>
      <c r="P1657" s="9"/>
      <c r="Q1657" s="9">
        <v>30</v>
      </c>
      <c r="R1657" s="9">
        <v>7</v>
      </c>
      <c r="S1657" s="9">
        <v>2.1</v>
      </c>
      <c r="T1657" s="9">
        <f t="shared" si="231"/>
        <v>0.14699999999999999</v>
      </c>
      <c r="U1657" s="9">
        <f t="shared" si="232"/>
        <v>0.14000000000000001</v>
      </c>
      <c r="V1657" s="9"/>
      <c r="W1657" s="9"/>
      <c r="X1657" s="9">
        <f>IFERROR(   Table1[[#This Row],[البلوكات /م3]]+Table1[[#This Row],[البواقى
 المنصرفه
/م3]]-Table1[[#This Row],[البواقى
/م3]],0)</f>
        <v>0.14000000000000001</v>
      </c>
      <c r="Y1657" s="9">
        <f t="shared" si="236"/>
        <v>0</v>
      </c>
      <c r="Z1657" s="9"/>
      <c r="AA1657" s="9">
        <v>0.14000000000000001</v>
      </c>
      <c r="AB1657" s="9">
        <v>30</v>
      </c>
      <c r="AC1657" s="9">
        <v>0</v>
      </c>
      <c r="AD1657" s="9">
        <f t="shared" si="233"/>
        <v>0</v>
      </c>
      <c r="AE1657" s="9">
        <f t="shared" si="234"/>
        <v>0</v>
      </c>
      <c r="AF1657" s="9"/>
      <c r="AG1657" s="9">
        <f>IFERROR((Table1[[#This Row],[عدد
البلوكات]]*0.12),"")</f>
        <v>0</v>
      </c>
      <c r="AH1657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0.14000000000000001</v>
      </c>
      <c r="AI1657" s="9">
        <v>28</v>
      </c>
      <c r="AJ1657" s="9">
        <f>IFERROR(Table1[[#This Row],[Plan Hour]]/Table1[[#This Row],[ساعات
العمل
الفعلية]],0)</f>
        <v>5.0000000000000001E-3</v>
      </c>
      <c r="AK1657" s="9">
        <f>IFERROR((Table1[[#This Row],[الكمية 
الفعلية
/م3]]-Table1[[#This Row],[الكمية 
المنتجة
/م3
 ]]),"")</f>
        <v>6.9999999999999785E-3</v>
      </c>
      <c r="AL1657" s="9"/>
      <c r="AM1657" s="9"/>
      <c r="AN1657" s="9">
        <v>0.5</v>
      </c>
      <c r="AO1657" s="9"/>
      <c r="AP1657" s="9">
        <v>0.5</v>
      </c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 t="e">
        <f t="shared" si="230"/>
        <v>#DIV/0!</v>
      </c>
      <c r="BE1657" s="9"/>
      <c r="BF1657" s="9"/>
      <c r="BG1657" s="9" t="e">
        <f t="shared" si="235"/>
        <v>#DIV/0!</v>
      </c>
      <c r="CB1657"/>
      <c r="CC1657"/>
      <c r="CD1657"/>
      <c r="CE1657" s="83"/>
      <c r="CF1657"/>
      <c r="CG1657"/>
      <c r="CH1657"/>
      <c r="CI1657"/>
      <c r="CJ1657"/>
      <c r="CK1657"/>
      <c r="CL1657"/>
      <c r="CM1657"/>
      <c r="CN1657"/>
      <c r="CO1657"/>
      <c r="CP1657"/>
    </row>
    <row r="1658" spans="1:94" ht="22.5" customHeight="1">
      <c r="A1658" s="22">
        <v>44301</v>
      </c>
      <c r="B1658" s="3" t="str">
        <f>TEXT(Table1[[#This Row],[Date]],"dddd")</f>
        <v>الخميس</v>
      </c>
      <c r="C1658" s="3">
        <f>WEEKNUM(Table1[[#This Row],[Date]],16)</f>
        <v>16</v>
      </c>
      <c r="D1658" s="3" t="str">
        <f>TEXT(Table1[[#This Row],[Date]],"mmmm")</f>
        <v>أبريل</v>
      </c>
      <c r="E1658" s="3" t="str">
        <f>TEXT(Table1[[#This Row],[Date]],"yyyy")</f>
        <v>2021</v>
      </c>
      <c r="F1658" s="3" t="s">
        <v>8</v>
      </c>
      <c r="G1658" s="3">
        <v>1728</v>
      </c>
      <c r="H1658" s="5" t="s">
        <v>310</v>
      </c>
      <c r="I1658" s="3" t="s">
        <v>91</v>
      </c>
      <c r="J1658" s="3">
        <f>IFERROR(VLOOKUP(Table1[[#This Row],[FoamType]],$CB$1:$CC$25,2,FALSE),0)</f>
        <v>1</v>
      </c>
      <c r="K1658" s="3">
        <v>200</v>
      </c>
      <c r="L1658" s="3">
        <v>20</v>
      </c>
      <c r="M1658" s="3">
        <v>2</v>
      </c>
      <c r="Q1658" s="3">
        <v>20</v>
      </c>
      <c r="S1658" s="3">
        <v>2.1</v>
      </c>
      <c r="T1658" s="3">
        <v>2.1</v>
      </c>
      <c r="U1658" s="4">
        <v>2</v>
      </c>
      <c r="W1658" s="3"/>
      <c r="X1658" s="4">
        <f>IFERROR(   Table1[[#This Row],[البلوكات /م3]]+Table1[[#This Row],[البواقى
 المنصرفه
/م3]]-Table1[[#This Row],[البواقى
/م3]],0)</f>
        <v>2.33</v>
      </c>
      <c r="Y1658" s="21">
        <f t="shared" si="236"/>
        <v>0</v>
      </c>
      <c r="AA1658" s="12">
        <v>3.72</v>
      </c>
      <c r="AB1658" s="3">
        <v>22</v>
      </c>
      <c r="AC1658" s="20">
        <v>1.39</v>
      </c>
      <c r="AD1658" s="20">
        <f t="shared" si="233"/>
        <v>0.33000000000000052</v>
      </c>
      <c r="AE1658" s="29">
        <f t="shared" si="234"/>
        <v>8.8709677419354968E-2</v>
      </c>
      <c r="AG1658" s="5">
        <f>IFERROR((Table1[[#This Row],[عدد
البلوكات]]*0.12),"")</f>
        <v>0</v>
      </c>
      <c r="AH165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1658" s="59">
        <f>IFERROR(Table1[[#This Row],[Plan Hour]]/Table1[[#This Row],[ساعات
العمل
الفعلية]],0)</f>
        <v>0</v>
      </c>
      <c r="AK1658" s="1">
        <f>IFERROR((Table1[[#This Row],[الكمية 
الفعلية
/م3]]-Table1[[#This Row],[الكمية 
المنتجة
/م3
 ]]),"")</f>
        <v>0.10000000000000009</v>
      </c>
      <c r="AU1658" s="18"/>
      <c r="AV1658" s="18"/>
      <c r="AW1658" s="1"/>
      <c r="AX1658" s="1"/>
      <c r="AY1658" s="18"/>
      <c r="AZ1658" s="1"/>
      <c r="BA1658" s="1"/>
      <c r="BB1658" s="1"/>
      <c r="BC1658" s="1"/>
      <c r="BD1658" s="1" t="e">
        <f t="shared" si="230"/>
        <v>#DIV/0!</v>
      </c>
      <c r="BE1658" s="1"/>
      <c r="BF1658" s="1"/>
      <c r="BG1658" s="103" t="e">
        <f t="shared" si="235"/>
        <v>#DIV/0!</v>
      </c>
      <c r="CB1658"/>
      <c r="CC1658"/>
      <c r="CD1658"/>
      <c r="CE1658" s="83"/>
      <c r="CF1658"/>
      <c r="CG1658"/>
      <c r="CH1658"/>
      <c r="CI1658"/>
      <c r="CJ1658"/>
      <c r="CK1658"/>
      <c r="CL1658"/>
      <c r="CM1658"/>
      <c r="CN1658"/>
      <c r="CO1658"/>
      <c r="CP1658"/>
    </row>
    <row r="1659" spans="1:94" ht="22.5" customHeight="1">
      <c r="A1659" s="22">
        <v>44301</v>
      </c>
      <c r="B1659" s="3" t="str">
        <f>TEXT(Table1[[#This Row],[Date]],"dddd")</f>
        <v>الخميس</v>
      </c>
      <c r="C1659" s="3">
        <f>WEEKNUM(Table1[[#This Row],[Date]],16)</f>
        <v>16</v>
      </c>
      <c r="D1659" s="3" t="str">
        <f>TEXT(Table1[[#This Row],[Date]],"mmmm")</f>
        <v>أبريل</v>
      </c>
      <c r="E1659" s="3" t="str">
        <f>TEXT(Table1[[#This Row],[Date]],"yyyy")</f>
        <v>2021</v>
      </c>
      <c r="F1659" s="3" t="s">
        <v>8</v>
      </c>
      <c r="G1659" s="3">
        <v>1701</v>
      </c>
      <c r="H1659" s="5" t="s">
        <v>61</v>
      </c>
      <c r="I1659" s="3" t="s">
        <v>201</v>
      </c>
      <c r="J1659" s="3">
        <f>IFERROR(VLOOKUP(Table1[[#This Row],[FoamType]],$CB$1:$CC$25,2,FALSE),0)</f>
        <v>1.25</v>
      </c>
      <c r="K1659" s="3">
        <v>169.5</v>
      </c>
      <c r="L1659" s="3">
        <v>110</v>
      </c>
      <c r="M1659" s="3">
        <v>29</v>
      </c>
      <c r="Q1659" s="3">
        <v>30</v>
      </c>
      <c r="R1659" s="3">
        <v>2</v>
      </c>
      <c r="S1659" s="3">
        <v>29</v>
      </c>
      <c r="T1659" s="3">
        <f t="shared" si="231"/>
        <v>1.08141</v>
      </c>
      <c r="U1659" s="4">
        <f t="shared" si="232"/>
        <v>1.08141</v>
      </c>
      <c r="W1659" s="3"/>
      <c r="X1659" s="4">
        <f>IFERROR(   Table1[[#This Row],[البلوكات /م3]]+Table1[[#This Row],[البواقى
 المنصرفه
/م3]]-Table1[[#This Row],[البواقى
/م3]],0)</f>
        <v>14.96</v>
      </c>
      <c r="Y1659" s="21">
        <f t="shared" si="236"/>
        <v>0</v>
      </c>
      <c r="AA1659" s="12">
        <v>16.3</v>
      </c>
      <c r="AB1659" s="3">
        <v>30</v>
      </c>
      <c r="AC1659" s="20">
        <v>1.34</v>
      </c>
      <c r="AD1659" s="20">
        <f t="shared" si="233"/>
        <v>13.878590000000001</v>
      </c>
      <c r="AE1659" s="29">
        <f t="shared" si="234"/>
        <v>0.85144723926380372</v>
      </c>
      <c r="AG1659" s="5">
        <f>IFERROR((Table1[[#This Row],[عدد
البلوكات]]*0.12),"")</f>
        <v>0</v>
      </c>
      <c r="AH165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1659" s="59">
        <f>IFERROR(Table1[[#This Row],[Plan Hour]]/Table1[[#This Row],[ساعات
العمل
الفعلية]],0)</f>
        <v>0</v>
      </c>
      <c r="AK1659" s="1">
        <f>IFERROR((Table1[[#This Row],[الكمية 
الفعلية
/م3]]-Table1[[#This Row],[الكمية 
المنتجة
/م3
 ]]),"")</f>
        <v>0</v>
      </c>
      <c r="AU1659" s="18"/>
      <c r="AV1659" s="18"/>
      <c r="AW1659" s="1"/>
      <c r="AX1659" s="1"/>
      <c r="AY1659" s="18"/>
      <c r="AZ1659" s="1"/>
      <c r="BA1659" s="1"/>
      <c r="BB1659" s="1"/>
      <c r="BC1659" s="1"/>
      <c r="BD1659" s="1" t="e">
        <f t="shared" si="230"/>
        <v>#DIV/0!</v>
      </c>
      <c r="BE1659" s="1"/>
      <c r="BF1659" s="1"/>
      <c r="BG1659" s="103" t="e">
        <f t="shared" si="235"/>
        <v>#DIV/0!</v>
      </c>
      <c r="CB1659"/>
      <c r="CC1659"/>
      <c r="CD1659"/>
      <c r="CE1659" s="83"/>
      <c r="CF1659"/>
      <c r="CG1659"/>
      <c r="CH1659"/>
      <c r="CI1659"/>
      <c r="CJ1659"/>
      <c r="CK1659"/>
      <c r="CL1659"/>
      <c r="CM1659"/>
      <c r="CN1659"/>
      <c r="CO1659"/>
      <c r="CP1659"/>
    </row>
    <row r="1660" spans="1:94" ht="22.5" customHeight="1">
      <c r="A1660" s="22">
        <v>44301</v>
      </c>
      <c r="B1660" s="3" t="str">
        <f>TEXT(Table1[[#This Row],[Date]],"dddd")</f>
        <v>الخميس</v>
      </c>
      <c r="C1660" s="3">
        <f>WEEKNUM(Table1[[#This Row],[Date]],16)</f>
        <v>16</v>
      </c>
      <c r="D1660" s="3" t="str">
        <f>TEXT(Table1[[#This Row],[Date]],"mmmm")</f>
        <v>أبريل</v>
      </c>
      <c r="E1660" s="3" t="str">
        <f>TEXT(Table1[[#This Row],[Date]],"yyyy")</f>
        <v>2021</v>
      </c>
      <c r="F1660" s="3" t="s">
        <v>8</v>
      </c>
      <c r="G1660" s="3">
        <v>1685</v>
      </c>
      <c r="H1660" s="5" t="s">
        <v>61</v>
      </c>
      <c r="I1660" s="3" t="s">
        <v>255</v>
      </c>
      <c r="J1660" s="3">
        <f>IFERROR(VLOOKUP(Table1[[#This Row],[FoamType]],$CB$1:$CC$25,2,FALSE),0)</f>
        <v>3.6</v>
      </c>
      <c r="K1660" s="3">
        <v>100</v>
      </c>
      <c r="L1660" s="3">
        <v>50</v>
      </c>
      <c r="M1660" s="3">
        <v>50</v>
      </c>
      <c r="Q1660" s="3">
        <v>35</v>
      </c>
      <c r="R1660" s="3">
        <v>24</v>
      </c>
      <c r="S1660" s="3">
        <v>50</v>
      </c>
      <c r="T1660" s="3">
        <f t="shared" si="231"/>
        <v>6</v>
      </c>
      <c r="U1660" s="4">
        <f t="shared" si="232"/>
        <v>6</v>
      </c>
      <c r="W1660" s="3">
        <v>35</v>
      </c>
      <c r="X1660" s="4">
        <f>IFERROR(   Table1[[#This Row],[البلوكات /م3]]+Table1[[#This Row],[البواقى
 المنصرفه
/م3]]-Table1[[#This Row],[البواقى
/م3]],0)</f>
        <v>8.120000000000001</v>
      </c>
      <c r="Y1660" s="21">
        <v>6.6</v>
      </c>
      <c r="Z1660" s="3">
        <v>1</v>
      </c>
      <c r="AA1660" s="12">
        <v>4.9800000000000004</v>
      </c>
      <c r="AB1660" s="3">
        <v>35</v>
      </c>
      <c r="AC1660" s="20">
        <v>3.46</v>
      </c>
      <c r="AD1660" s="20">
        <f t="shared" si="233"/>
        <v>2.1199999999999992</v>
      </c>
      <c r="AE1660" s="29">
        <f t="shared" si="234"/>
        <v>0.1830742659758203</v>
      </c>
      <c r="AG1660" s="5">
        <f>IFERROR((Table1[[#This Row],[عدد
البلوكات]]*0.12),"")</f>
        <v>0.12</v>
      </c>
      <c r="AH166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1.6666666666666665</v>
      </c>
      <c r="AJ1660" s="59">
        <f>IFERROR(Table1[[#This Row],[Plan Hour]]/Table1[[#This Row],[ساعات
العمل
الفعلية]],0)</f>
        <v>0</v>
      </c>
      <c r="AK1660" s="1">
        <f>IFERROR((Table1[[#This Row],[الكمية 
الفعلية
/م3]]-Table1[[#This Row],[الكمية 
المنتجة
/م3
 ]]),"")</f>
        <v>0</v>
      </c>
      <c r="AU1660" s="18"/>
      <c r="AV1660" s="18"/>
      <c r="AW1660" s="1"/>
      <c r="AX1660" s="1"/>
      <c r="AY1660" s="18"/>
      <c r="AZ1660" s="1"/>
      <c r="BA1660" s="1"/>
      <c r="BB1660" s="1"/>
      <c r="BC1660" s="1"/>
      <c r="BD1660" s="1" t="e">
        <f t="shared" si="230"/>
        <v>#DIV/0!</v>
      </c>
      <c r="BE1660" s="1"/>
      <c r="BF1660" s="1"/>
      <c r="BG1660" s="103" t="e">
        <f t="shared" si="235"/>
        <v>#DIV/0!</v>
      </c>
      <c r="CB1660"/>
      <c r="CC1660"/>
      <c r="CD1660"/>
      <c r="CE1660" s="83"/>
      <c r="CF1660"/>
      <c r="CG1660"/>
      <c r="CH1660"/>
      <c r="CI1660"/>
      <c r="CJ1660"/>
      <c r="CK1660"/>
      <c r="CL1660"/>
      <c r="CM1660"/>
      <c r="CN1660"/>
      <c r="CO1660"/>
      <c r="CP1660"/>
    </row>
    <row r="1661" spans="1:94" ht="22.5" customHeight="1">
      <c r="A1661" s="22">
        <v>44301</v>
      </c>
      <c r="B1661" s="3" t="str">
        <f>TEXT(Table1[[#This Row],[Date]],"dddd")</f>
        <v>الخميس</v>
      </c>
      <c r="C1661" s="3">
        <f>WEEKNUM(Table1[[#This Row],[Date]],16)</f>
        <v>16</v>
      </c>
      <c r="D1661" s="3" t="str">
        <f>TEXT(Table1[[#This Row],[Date]],"mmmm")</f>
        <v>أبريل</v>
      </c>
      <c r="E1661" s="3" t="str">
        <f>TEXT(Table1[[#This Row],[Date]],"yyyy")</f>
        <v>2021</v>
      </c>
      <c r="F1661" s="3" t="s">
        <v>8</v>
      </c>
      <c r="G1661" s="3">
        <v>1725</v>
      </c>
      <c r="H1661" s="5" t="s">
        <v>41</v>
      </c>
      <c r="I1661" s="3" t="s">
        <v>85</v>
      </c>
      <c r="J1661" s="3">
        <f>IFERROR(VLOOKUP(Table1[[#This Row],[FoamType]],$CB$1:$CC$25,2,FALSE),0)</f>
        <v>2.5</v>
      </c>
      <c r="K1661" s="3">
        <v>20</v>
      </c>
      <c r="L1661" s="3">
        <v>20</v>
      </c>
      <c r="M1661" s="3">
        <v>19</v>
      </c>
      <c r="Q1661" s="3">
        <v>25</v>
      </c>
      <c r="R1661" s="3">
        <v>2</v>
      </c>
      <c r="S1661" s="3">
        <v>19</v>
      </c>
      <c r="T1661" s="3">
        <f t="shared" si="231"/>
        <v>1.52E-2</v>
      </c>
      <c r="U1661" s="4">
        <f t="shared" si="232"/>
        <v>1.52E-2</v>
      </c>
      <c r="W1661" s="3"/>
      <c r="X1661" s="4">
        <f>IFERROR(   Table1[[#This Row],[البلوكات /م3]]+Table1[[#This Row],[البواقى
 المنصرفه
/م3]]-Table1[[#This Row],[البواقى
/م3]],0)</f>
        <v>0</v>
      </c>
      <c r="Y1661" s="21">
        <f t="shared" si="236"/>
        <v>0</v>
      </c>
      <c r="AD1661" s="20">
        <f t="shared" si="233"/>
        <v>-1.52E-2</v>
      </c>
      <c r="AE1661" s="29" t="e">
        <f t="shared" si="234"/>
        <v>#DIV/0!</v>
      </c>
      <c r="AG1661" s="5">
        <f>IFERROR((Table1[[#This Row],[عدد
البلوكات]]*0.12),"")</f>
        <v>0</v>
      </c>
      <c r="AH166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6.0800000000000003E-3</v>
      </c>
      <c r="AJ1661" s="59">
        <f>IFERROR(Table1[[#This Row],[Plan Hour]]/Table1[[#This Row],[ساعات
العمل
الفعلية]],0)</f>
        <v>0</v>
      </c>
      <c r="AK1661" s="1">
        <f>IFERROR((Table1[[#This Row],[الكمية 
الفعلية
/م3]]-Table1[[#This Row],[الكمية 
المنتجة
/م3
 ]]),"")</f>
        <v>0</v>
      </c>
      <c r="AU1661" s="18"/>
      <c r="AV1661" s="18"/>
      <c r="AW1661" s="1"/>
      <c r="AX1661" s="1"/>
      <c r="AY1661" s="18"/>
      <c r="AZ1661" s="1"/>
      <c r="BA1661" s="1"/>
      <c r="BB1661" s="1"/>
      <c r="BC1661" s="1"/>
      <c r="BD1661" s="1" t="e">
        <f t="shared" si="230"/>
        <v>#DIV/0!</v>
      </c>
      <c r="BE1661" s="1"/>
      <c r="BF1661" s="1"/>
      <c r="BG1661" s="103" t="e">
        <f t="shared" si="235"/>
        <v>#DIV/0!</v>
      </c>
      <c r="CB1661"/>
      <c r="CC1661"/>
      <c r="CD1661"/>
      <c r="CE1661" s="83"/>
      <c r="CF1661"/>
      <c r="CG1661"/>
      <c r="CH1661"/>
      <c r="CI1661"/>
      <c r="CJ1661"/>
      <c r="CK1661"/>
      <c r="CL1661"/>
      <c r="CM1661"/>
      <c r="CN1661"/>
      <c r="CO1661"/>
      <c r="CP1661"/>
    </row>
    <row r="1662" spans="1:94" ht="22.5" customHeight="1">
      <c r="A1662" s="22">
        <v>44301</v>
      </c>
      <c r="B1662" s="3" t="str">
        <f>TEXT(Table1[[#This Row],[Date]],"dddd")</f>
        <v>الخميس</v>
      </c>
      <c r="C1662" s="3">
        <f>WEEKNUM(Table1[[#This Row],[Date]],16)</f>
        <v>16</v>
      </c>
      <c r="D1662" s="3" t="str">
        <f>TEXT(Table1[[#This Row],[Date]],"mmmm")</f>
        <v>أبريل</v>
      </c>
      <c r="E1662" s="3" t="str">
        <f>TEXT(Table1[[#This Row],[Date]],"yyyy")</f>
        <v>2021</v>
      </c>
      <c r="F1662" s="3" t="s">
        <v>8</v>
      </c>
      <c r="G1662" s="3">
        <v>1725</v>
      </c>
      <c r="H1662" s="5" t="s">
        <v>41</v>
      </c>
      <c r="I1662" s="3" t="s">
        <v>135</v>
      </c>
      <c r="J1662" s="3">
        <f>IFERROR(VLOOKUP(Table1[[#This Row],[FoamType]],$CB$1:$CC$25,2,FALSE),0)</f>
        <v>1.5</v>
      </c>
      <c r="K1662" s="3">
        <v>20</v>
      </c>
      <c r="L1662" s="3">
        <v>20</v>
      </c>
      <c r="M1662" s="3">
        <v>19</v>
      </c>
      <c r="Q1662" s="3">
        <v>30</v>
      </c>
      <c r="R1662" s="3">
        <v>2</v>
      </c>
      <c r="S1662" s="3">
        <v>19</v>
      </c>
      <c r="T1662" s="3">
        <f t="shared" si="231"/>
        <v>1.52E-2</v>
      </c>
      <c r="U1662" s="4">
        <f t="shared" si="232"/>
        <v>1.52E-2</v>
      </c>
      <c r="W1662" s="3"/>
      <c r="X1662" s="4">
        <f>IFERROR(   Table1[[#This Row],[البلوكات /م3]]+Table1[[#This Row],[البواقى
 المنصرفه
/م3]]-Table1[[#This Row],[البواقى
/م3]],0)</f>
        <v>0</v>
      </c>
      <c r="Y1662" s="21">
        <f t="shared" si="236"/>
        <v>0</v>
      </c>
      <c r="AD1662" s="20">
        <f t="shared" si="233"/>
        <v>-1.52E-2</v>
      </c>
      <c r="AE1662" s="29" t="e">
        <f t="shared" si="234"/>
        <v>#DIV/0!</v>
      </c>
      <c r="AG1662" s="5">
        <f>IFERROR((Table1[[#This Row],[عدد
البلوكات]]*0.12),"")</f>
        <v>0</v>
      </c>
      <c r="AH166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1.0133333333333333E-2</v>
      </c>
      <c r="AJ1662" s="59">
        <f>IFERROR(Table1[[#This Row],[Plan Hour]]/Table1[[#This Row],[ساعات
العمل
الفعلية]],0)</f>
        <v>0</v>
      </c>
      <c r="AK1662" s="1">
        <f>IFERROR((Table1[[#This Row],[الكمية 
الفعلية
/م3]]-Table1[[#This Row],[الكمية 
المنتجة
/م3
 ]]),"")</f>
        <v>0</v>
      </c>
      <c r="AU1662" s="18"/>
      <c r="AV1662" s="18"/>
      <c r="AW1662" s="1"/>
      <c r="AX1662" s="1"/>
      <c r="AY1662" s="18"/>
      <c r="AZ1662" s="1"/>
      <c r="BA1662" s="1"/>
      <c r="BB1662" s="1"/>
      <c r="BC1662" s="1"/>
      <c r="BD1662" s="1" t="e">
        <f t="shared" si="230"/>
        <v>#DIV/0!</v>
      </c>
      <c r="BE1662" s="1"/>
      <c r="BF1662" s="1"/>
      <c r="BG1662" s="103" t="e">
        <f t="shared" si="235"/>
        <v>#DIV/0!</v>
      </c>
      <c r="CB1662"/>
      <c r="CC1662"/>
      <c r="CD1662"/>
      <c r="CE1662" s="83"/>
      <c r="CF1662"/>
      <c r="CG1662"/>
      <c r="CH1662"/>
      <c r="CI1662"/>
      <c r="CJ1662"/>
      <c r="CK1662"/>
      <c r="CL1662"/>
      <c r="CM1662"/>
      <c r="CN1662"/>
      <c r="CO1662"/>
      <c r="CP1662"/>
    </row>
    <row r="1663" spans="1:94" ht="22.5" customHeight="1">
      <c r="A1663" s="22">
        <v>44301</v>
      </c>
      <c r="B1663" s="3" t="str">
        <f>TEXT(Table1[[#This Row],[Date]],"dddd")</f>
        <v>الخميس</v>
      </c>
      <c r="C1663" s="3">
        <f>WEEKNUM(Table1[[#This Row],[Date]],16)</f>
        <v>16</v>
      </c>
      <c r="D1663" s="3" t="str">
        <f>TEXT(Table1[[#This Row],[Date]],"mmmm")</f>
        <v>أبريل</v>
      </c>
      <c r="E1663" s="3" t="str">
        <f>TEXT(Table1[[#This Row],[Date]],"yyyy")</f>
        <v>2021</v>
      </c>
      <c r="F1663" s="3" t="s">
        <v>8</v>
      </c>
      <c r="G1663" s="3">
        <v>1728</v>
      </c>
      <c r="H1663" s="5" t="s">
        <v>310</v>
      </c>
      <c r="I1663" s="3" t="s">
        <v>255</v>
      </c>
      <c r="J1663" s="3">
        <f>IFERROR(VLOOKUP(Table1[[#This Row],[FoamType]],$CB$1:$CC$25,2,FALSE),0)</f>
        <v>3.6</v>
      </c>
      <c r="K1663" s="3">
        <v>40</v>
      </c>
      <c r="L1663" s="3">
        <v>40</v>
      </c>
      <c r="M1663" s="3">
        <v>19</v>
      </c>
      <c r="Q1663" s="3">
        <v>20</v>
      </c>
      <c r="R1663" s="3">
        <v>94</v>
      </c>
      <c r="S1663" s="3">
        <v>19</v>
      </c>
      <c r="T1663" s="3">
        <f t="shared" si="231"/>
        <v>2.8576000000000001</v>
      </c>
      <c r="U1663" s="4">
        <f t="shared" si="232"/>
        <v>2.8576000000000001</v>
      </c>
      <c r="W1663" s="3">
        <v>20</v>
      </c>
      <c r="X1663" s="4">
        <f>IFERROR(   Table1[[#This Row],[البلوكات /م3]]+Table1[[#This Row],[البواقى
 المنصرفه
/م3]]-Table1[[#This Row],[البواقى
/م3]],0)</f>
        <v>3.0900000000000007</v>
      </c>
      <c r="Y1663" s="21">
        <f t="shared" si="236"/>
        <v>7.32</v>
      </c>
      <c r="Z1663" s="3">
        <v>1</v>
      </c>
      <c r="AA1663" s="12">
        <v>0.48</v>
      </c>
      <c r="AB1663" s="3">
        <v>20</v>
      </c>
      <c r="AC1663" s="20">
        <v>4.71</v>
      </c>
      <c r="AD1663" s="20">
        <f t="shared" si="233"/>
        <v>0.23240000000000016</v>
      </c>
      <c r="AE1663" s="29">
        <f t="shared" si="234"/>
        <v>2.9794871794871811E-2</v>
      </c>
      <c r="AG1663" s="5">
        <f>IFERROR((Table1[[#This Row],[عدد
البلوكات]]*0.12),"")</f>
        <v>0.12</v>
      </c>
      <c r="AH166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0.7937777777777778</v>
      </c>
      <c r="AJ1663" s="59">
        <f>IFERROR(Table1[[#This Row],[Plan Hour]]/Table1[[#This Row],[ساعات
العمل
الفعلية]],0)</f>
        <v>0</v>
      </c>
      <c r="AK1663" s="1">
        <f>IFERROR((Table1[[#This Row],[الكمية 
الفعلية
/م3]]-Table1[[#This Row],[الكمية 
المنتجة
/م3
 ]]),"")</f>
        <v>0</v>
      </c>
      <c r="AU1663" s="18"/>
      <c r="AV1663" s="18"/>
      <c r="AW1663" s="1"/>
      <c r="AX1663" s="1"/>
      <c r="AY1663" s="18"/>
      <c r="AZ1663" s="1"/>
      <c r="BA1663" s="1"/>
      <c r="BB1663" s="1"/>
      <c r="BC1663" s="1"/>
      <c r="BD1663" s="1" t="e">
        <f t="shared" si="230"/>
        <v>#DIV/0!</v>
      </c>
      <c r="BE1663" s="1"/>
      <c r="BF1663" s="1"/>
      <c r="BG1663" s="103" t="e">
        <f t="shared" si="235"/>
        <v>#DIV/0!</v>
      </c>
      <c r="CB1663"/>
      <c r="CC1663"/>
      <c r="CD1663"/>
      <c r="CE1663" s="83"/>
      <c r="CF1663"/>
      <c r="CG1663"/>
      <c r="CH1663"/>
      <c r="CI1663"/>
      <c r="CJ1663"/>
      <c r="CK1663"/>
      <c r="CL1663"/>
      <c r="CM1663"/>
      <c r="CN1663"/>
      <c r="CO1663"/>
      <c r="CP1663"/>
    </row>
    <row r="1664" spans="1:94" ht="22.5" customHeight="1">
      <c r="A1664" s="22">
        <v>44301</v>
      </c>
      <c r="B1664" s="3" t="str">
        <f>TEXT(Table1[[#This Row],[Date]],"dddd")</f>
        <v>الخميس</v>
      </c>
      <c r="C1664" s="3">
        <f>WEEKNUM(Table1[[#This Row],[Date]],16)</f>
        <v>16</v>
      </c>
      <c r="D1664" s="3" t="str">
        <f>TEXT(Table1[[#This Row],[Date]],"mmmm")</f>
        <v>أبريل</v>
      </c>
      <c r="E1664" s="3" t="str">
        <f>TEXT(Table1[[#This Row],[Date]],"yyyy")</f>
        <v>2021</v>
      </c>
      <c r="F1664" s="3" t="s">
        <v>8</v>
      </c>
      <c r="G1664" s="3">
        <v>1732</v>
      </c>
      <c r="H1664" s="5" t="s">
        <v>347</v>
      </c>
      <c r="I1664" s="3" t="s">
        <v>92</v>
      </c>
      <c r="J1664" s="3">
        <f>IFERROR(VLOOKUP(Table1[[#This Row],[FoamType]],$CB$1:$CC$25,2,FALSE),0)</f>
        <v>0.6</v>
      </c>
      <c r="K1664" s="3">
        <v>120</v>
      </c>
      <c r="L1664" s="3">
        <v>30</v>
      </c>
      <c r="M1664" s="3">
        <v>2</v>
      </c>
      <c r="Q1664" s="3">
        <v>35</v>
      </c>
      <c r="R1664" s="3">
        <v>120</v>
      </c>
      <c r="S1664" s="3">
        <v>2.1</v>
      </c>
      <c r="T1664" s="3">
        <f t="shared" si="231"/>
        <v>0.90720000000000001</v>
      </c>
      <c r="U1664" s="4">
        <f t="shared" si="232"/>
        <v>0.86399999999999999</v>
      </c>
      <c r="W1664" s="3"/>
      <c r="X1664" s="4">
        <f>IFERROR(   Table1[[#This Row],[البلوكات /م3]]+Table1[[#This Row],[البواقى
 المنصرفه
/م3]]-Table1[[#This Row],[البواقى
/م3]],0)</f>
        <v>0</v>
      </c>
      <c r="Y1664" s="21">
        <f t="shared" si="236"/>
        <v>0</v>
      </c>
      <c r="AD1664" s="20">
        <f t="shared" si="233"/>
        <v>-0.86399999999999999</v>
      </c>
      <c r="AE1664" s="29" t="e">
        <f t="shared" si="234"/>
        <v>#DIV/0!</v>
      </c>
      <c r="AG1664" s="5">
        <f>IFERROR((Table1[[#This Row],[عدد
البلوكات]]*0.12),"")</f>
        <v>0</v>
      </c>
      <c r="AH166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1.44</v>
      </c>
      <c r="AJ1664" s="59">
        <f>IFERROR(Table1[[#This Row],[Plan Hour]]/Table1[[#This Row],[ساعات
العمل
الفعلية]],0)</f>
        <v>0</v>
      </c>
      <c r="AK1664" s="1">
        <f>IFERROR((Table1[[#This Row],[الكمية 
الفعلية
/م3]]-Table1[[#This Row],[الكمية 
المنتجة
/م3
 ]]),"")</f>
        <v>4.3200000000000016E-2</v>
      </c>
      <c r="AU1664" s="18"/>
      <c r="AV1664" s="18"/>
      <c r="AW1664" s="1"/>
      <c r="AX1664" s="1"/>
      <c r="AY1664" s="18"/>
      <c r="AZ1664" s="1"/>
      <c r="BA1664" s="1"/>
      <c r="BB1664" s="1"/>
      <c r="BC1664" s="1"/>
      <c r="BD1664" s="1" t="e">
        <f t="shared" si="230"/>
        <v>#DIV/0!</v>
      </c>
      <c r="BE1664" s="1"/>
      <c r="BF1664" s="1"/>
      <c r="BG1664" s="103" t="e">
        <f t="shared" si="235"/>
        <v>#DIV/0!</v>
      </c>
      <c r="CB1664"/>
      <c r="CC1664"/>
      <c r="CD1664"/>
      <c r="CE1664" s="83"/>
      <c r="CF1664"/>
      <c r="CG1664"/>
      <c r="CH1664"/>
      <c r="CI1664"/>
      <c r="CJ1664"/>
      <c r="CK1664"/>
      <c r="CL1664"/>
      <c r="CM1664"/>
      <c r="CN1664"/>
      <c r="CO1664"/>
      <c r="CP1664"/>
    </row>
    <row r="1665" spans="1:94" ht="22.5" customHeight="1">
      <c r="A1665" s="22">
        <v>44301</v>
      </c>
      <c r="B1665" s="3" t="str">
        <f>TEXT(Table1[[#This Row],[Date]],"dddd")</f>
        <v>الخميس</v>
      </c>
      <c r="C1665" s="3">
        <f>WEEKNUM(Table1[[#This Row],[Date]],16)</f>
        <v>16</v>
      </c>
      <c r="D1665" s="3" t="str">
        <f>TEXT(Table1[[#This Row],[Date]],"mmmm")</f>
        <v>أبريل</v>
      </c>
      <c r="E1665" s="3" t="str">
        <f>TEXT(Table1[[#This Row],[Date]],"yyyy")</f>
        <v>2021</v>
      </c>
      <c r="F1665" s="3" t="s">
        <v>8</v>
      </c>
      <c r="G1665" s="3">
        <v>1732</v>
      </c>
      <c r="H1665" s="5" t="s">
        <v>347</v>
      </c>
      <c r="I1665" s="3" t="s">
        <v>92</v>
      </c>
      <c r="J1665" s="3">
        <f>IFERROR(VLOOKUP(Table1[[#This Row],[FoamType]],$CB$1:$CC$25,2,FALSE),0)</f>
        <v>0.6</v>
      </c>
      <c r="K1665" s="3">
        <v>110</v>
      </c>
      <c r="L1665" s="3">
        <v>40</v>
      </c>
      <c r="M1665" s="3">
        <v>2</v>
      </c>
      <c r="Q1665" s="3">
        <v>35</v>
      </c>
      <c r="R1665" s="3">
        <v>20</v>
      </c>
      <c r="S1665" s="3">
        <v>2.1</v>
      </c>
      <c r="T1665" s="3">
        <f t="shared" si="231"/>
        <v>0.18479999999999999</v>
      </c>
      <c r="U1665" s="4">
        <f t="shared" si="232"/>
        <v>0.17599999999999999</v>
      </c>
      <c r="W1665" s="3"/>
      <c r="X1665" s="4">
        <f>IFERROR(   Table1[[#This Row],[البلوكات /م3]]+Table1[[#This Row],[البواقى
 المنصرفه
/م3]]-Table1[[#This Row],[البواقى
/م3]],0)</f>
        <v>0</v>
      </c>
      <c r="Y1665" s="21">
        <f t="shared" si="236"/>
        <v>0</v>
      </c>
      <c r="AD1665" s="20">
        <f t="shared" si="233"/>
        <v>-0.17599999999999999</v>
      </c>
      <c r="AE1665" s="29" t="e">
        <f t="shared" si="234"/>
        <v>#DIV/0!</v>
      </c>
      <c r="AG1665" s="5">
        <f>IFERROR((Table1[[#This Row],[عدد
البلوكات]]*0.12),"")</f>
        <v>0</v>
      </c>
      <c r="AH166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0.29333333333333333</v>
      </c>
      <c r="AJ1665" s="59">
        <f>IFERROR(Table1[[#This Row],[Plan Hour]]/Table1[[#This Row],[ساعات
العمل
الفعلية]],0)</f>
        <v>0</v>
      </c>
      <c r="AK1665" s="1">
        <f>IFERROR((Table1[[#This Row],[الكمية 
الفعلية
/م3]]-Table1[[#This Row],[الكمية 
المنتجة
/م3
 ]]),"")</f>
        <v>8.8000000000000023E-3</v>
      </c>
      <c r="AU1665" s="18"/>
      <c r="AV1665" s="18"/>
      <c r="AW1665" s="1"/>
      <c r="AX1665" s="1"/>
      <c r="AY1665" s="18"/>
      <c r="AZ1665" s="1"/>
      <c r="BA1665" s="1"/>
      <c r="BB1665" s="1"/>
      <c r="BC1665" s="1"/>
      <c r="BD1665" s="1" t="e">
        <f t="shared" si="230"/>
        <v>#DIV/0!</v>
      </c>
      <c r="BE1665" s="1"/>
      <c r="BF1665" s="1"/>
      <c r="BG1665" s="103" t="e">
        <f t="shared" si="235"/>
        <v>#DIV/0!</v>
      </c>
      <c r="CB1665"/>
      <c r="CC1665"/>
      <c r="CD1665"/>
      <c r="CE1665" s="83"/>
      <c r="CF1665"/>
      <c r="CG1665"/>
      <c r="CH1665"/>
      <c r="CI1665"/>
      <c r="CJ1665"/>
      <c r="CK1665"/>
      <c r="CL1665"/>
      <c r="CM1665"/>
      <c r="CN1665"/>
      <c r="CO1665"/>
      <c r="CP1665"/>
    </row>
    <row r="1666" spans="1:94" ht="22.5" customHeight="1">
      <c r="A1666" s="22">
        <v>44301</v>
      </c>
      <c r="B1666" s="3" t="str">
        <f>TEXT(Table1[[#This Row],[Date]],"dddd")</f>
        <v>الخميس</v>
      </c>
      <c r="C1666" s="3">
        <f>WEEKNUM(Table1[[#This Row],[Date]],16)</f>
        <v>16</v>
      </c>
      <c r="D1666" s="3" t="str">
        <f>TEXT(Table1[[#This Row],[Date]],"mmmm")</f>
        <v>أبريل</v>
      </c>
      <c r="E1666" s="3" t="str">
        <f>TEXT(Table1[[#This Row],[Date]],"yyyy")</f>
        <v>2021</v>
      </c>
      <c r="F1666" s="3" t="s">
        <v>8</v>
      </c>
      <c r="G1666" s="3">
        <v>1701</v>
      </c>
      <c r="H1666" s="5" t="s">
        <v>61</v>
      </c>
      <c r="I1666" s="3" t="s">
        <v>201</v>
      </c>
      <c r="J1666" s="3">
        <f>IFERROR(VLOOKUP(Table1[[#This Row],[FoamType]],$CB$1:$CC$25,2,FALSE),0)</f>
        <v>1.25</v>
      </c>
      <c r="K1666" s="3">
        <v>240</v>
      </c>
      <c r="L1666" s="3">
        <v>110</v>
      </c>
      <c r="M1666" s="3">
        <v>29</v>
      </c>
      <c r="Q1666" s="3">
        <v>30</v>
      </c>
      <c r="R1666" s="3">
        <v>17</v>
      </c>
      <c r="S1666" s="3">
        <v>29</v>
      </c>
      <c r="T1666" s="3">
        <f t="shared" si="231"/>
        <v>13.0152</v>
      </c>
      <c r="U1666" s="4">
        <f>K1666*L1666*M1666*R1666/1000000</f>
        <v>13.0152</v>
      </c>
      <c r="W1666" s="3">
        <v>30</v>
      </c>
      <c r="X1666" s="4">
        <f>IFERROR(   Table1[[#This Row],[البلوكات /م3]]+Table1[[#This Row],[البواقى
 المنصرفه
/م3]]-Table1[[#This Row],[البواقى
/م3]],0)</f>
        <v>3.1000000000000014</v>
      </c>
      <c r="Y1666" s="21">
        <v>39.6</v>
      </c>
      <c r="Z1666" s="3">
        <v>6</v>
      </c>
      <c r="AB1666" s="3">
        <v>30</v>
      </c>
      <c r="AC1666" s="20">
        <v>36.5</v>
      </c>
      <c r="AD1666" s="20">
        <f t="shared" si="233"/>
        <v>-9.9151999999999987</v>
      </c>
      <c r="AE1666" s="29">
        <f t="shared" si="234"/>
        <v>-0.25038383838383832</v>
      </c>
      <c r="AG1666" s="5">
        <f>IFERROR((Table1[[#This Row],[عدد
البلوكات]]*0.12),"")</f>
        <v>0.72</v>
      </c>
      <c r="AH166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13.6</v>
      </c>
      <c r="AJ1666" s="59">
        <f>IFERROR(Table1[[#This Row],[Plan Hour]]/Table1[[#This Row],[ساعات
العمل
الفعلية]],0)</f>
        <v>0</v>
      </c>
      <c r="AK1666" s="1">
        <f>IFERROR((Table1[[#This Row],[الكمية 
الفعلية
/م3]]-Table1[[#This Row],[الكمية 
المنتجة
/م3
 ]]),"")</f>
        <v>0</v>
      </c>
      <c r="AU1666" s="18"/>
      <c r="AV1666" s="18"/>
      <c r="AW1666" s="1"/>
      <c r="AX1666" s="1"/>
      <c r="AY1666" s="18"/>
      <c r="AZ1666" s="1"/>
      <c r="BA1666" s="1"/>
      <c r="BB1666" s="1"/>
      <c r="BC1666" s="1"/>
      <c r="BD1666" s="1" t="e">
        <f t="shared" si="230"/>
        <v>#DIV/0!</v>
      </c>
      <c r="BE1666" s="1"/>
      <c r="BF1666" s="1"/>
      <c r="BG1666" s="103" t="e">
        <f t="shared" si="235"/>
        <v>#DIV/0!</v>
      </c>
      <c r="CB1666"/>
      <c r="CC1666"/>
      <c r="CD1666"/>
      <c r="CE1666" s="83"/>
      <c r="CF1666"/>
      <c r="CG1666"/>
      <c r="CH1666"/>
      <c r="CI1666"/>
      <c r="CJ1666"/>
      <c r="CK1666"/>
      <c r="CL1666"/>
      <c r="CM1666"/>
      <c r="CN1666"/>
      <c r="CO1666"/>
      <c r="CP1666"/>
    </row>
    <row r="1667" spans="1:94" ht="22.5" customHeight="1">
      <c r="A1667" s="22">
        <v>44301</v>
      </c>
      <c r="B1667" s="3" t="str">
        <f>TEXT(Table1[[#This Row],[Date]],"dddd")</f>
        <v>الخميس</v>
      </c>
      <c r="C1667" s="3">
        <f>WEEKNUM(Table1[[#This Row],[Date]],16)</f>
        <v>16</v>
      </c>
      <c r="D1667" s="3" t="str">
        <f>TEXT(Table1[[#This Row],[Date]],"mmmm")</f>
        <v>أبريل</v>
      </c>
      <c r="E1667" s="3" t="str">
        <f>TEXT(Table1[[#This Row],[Date]],"yyyy")</f>
        <v>2021</v>
      </c>
      <c r="F1667" s="3" t="s">
        <v>8</v>
      </c>
      <c r="G1667" s="3">
        <v>1701</v>
      </c>
      <c r="H1667" s="5" t="s">
        <v>61</v>
      </c>
      <c r="I1667" s="3" t="s">
        <v>201</v>
      </c>
      <c r="J1667" s="3">
        <f>IFERROR(VLOOKUP(Table1[[#This Row],[FoamType]],$CB$1:$CC$25,2,FALSE),0)</f>
        <v>1.25</v>
      </c>
      <c r="K1667" s="3">
        <v>74</v>
      </c>
      <c r="L1667" s="3">
        <v>110</v>
      </c>
      <c r="M1667" s="3">
        <v>29</v>
      </c>
      <c r="Q1667" s="3">
        <v>30</v>
      </c>
      <c r="R1667" s="3">
        <v>2</v>
      </c>
      <c r="S1667" s="3">
        <v>29</v>
      </c>
      <c r="T1667" s="3">
        <f t="shared" si="231"/>
        <v>0.47211999999999998</v>
      </c>
      <c r="U1667" s="4">
        <f t="shared" si="232"/>
        <v>0.47211999999999998</v>
      </c>
      <c r="W1667" s="3"/>
      <c r="X1667" s="4">
        <f>IFERROR(   Table1[[#This Row],[البلوكات /م3]]+Table1[[#This Row],[البواقى
 المنصرفه
/م3]]-Table1[[#This Row],[البواقى
/م3]],0)</f>
        <v>0</v>
      </c>
      <c r="Y1667" s="21">
        <f t="shared" si="236"/>
        <v>0</v>
      </c>
      <c r="AD1667" s="20">
        <f t="shared" si="233"/>
        <v>-0.47211999999999998</v>
      </c>
      <c r="AE1667" s="29" t="e">
        <f t="shared" si="234"/>
        <v>#DIV/0!</v>
      </c>
      <c r="AG1667" s="5">
        <f>IFERROR((Table1[[#This Row],[عدد
البلوكات]]*0.12),"")</f>
        <v>0</v>
      </c>
      <c r="AH166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1667" s="59">
        <f>IFERROR(Table1[[#This Row],[Plan Hour]]/Table1[[#This Row],[ساعات
العمل
الفعلية]],0)</f>
        <v>0</v>
      </c>
      <c r="AK1667" s="1">
        <f>IFERROR((Table1[[#This Row],[الكمية 
الفعلية
/م3]]-Table1[[#This Row],[الكمية 
المنتجة
/م3
 ]]),"")</f>
        <v>0</v>
      </c>
      <c r="AU1667" s="18"/>
      <c r="AV1667" s="18"/>
      <c r="AW1667" s="1"/>
      <c r="AX1667" s="1"/>
      <c r="AY1667" s="18"/>
      <c r="AZ1667" s="1"/>
      <c r="BA1667" s="1"/>
      <c r="BB1667" s="1"/>
      <c r="BC1667" s="1"/>
      <c r="BD1667" s="1" t="e">
        <f t="shared" si="230"/>
        <v>#DIV/0!</v>
      </c>
      <c r="BE1667" s="1"/>
      <c r="BF1667" s="1"/>
      <c r="BG1667" s="103" t="e">
        <f t="shared" si="235"/>
        <v>#DIV/0!</v>
      </c>
      <c r="CB1667"/>
      <c r="CC1667"/>
      <c r="CD1667"/>
      <c r="CE1667" s="83"/>
      <c r="CF1667"/>
      <c r="CG1667"/>
      <c r="CH1667"/>
      <c r="CI1667"/>
      <c r="CJ1667"/>
      <c r="CK1667"/>
      <c r="CL1667"/>
      <c r="CM1667"/>
      <c r="CN1667"/>
      <c r="CO1667"/>
      <c r="CP1667"/>
    </row>
    <row r="1668" spans="1:94" ht="22.5" customHeight="1">
      <c r="A1668" s="22">
        <v>44301</v>
      </c>
      <c r="B1668" s="3" t="str">
        <f>TEXT(Table1[[#This Row],[Date]],"dddd")</f>
        <v>الخميس</v>
      </c>
      <c r="C1668" s="3">
        <f>WEEKNUM(Table1[[#This Row],[Date]],16)</f>
        <v>16</v>
      </c>
      <c r="D1668" s="3" t="str">
        <f>TEXT(Table1[[#This Row],[Date]],"mmmm")</f>
        <v>أبريل</v>
      </c>
      <c r="E1668" s="3" t="str">
        <f>TEXT(Table1[[#This Row],[Date]],"yyyy")</f>
        <v>2021</v>
      </c>
      <c r="F1668" s="3" t="s">
        <v>8</v>
      </c>
      <c r="G1668" s="3">
        <v>1701</v>
      </c>
      <c r="H1668" s="5" t="s">
        <v>346</v>
      </c>
      <c r="I1668" s="3" t="s">
        <v>201</v>
      </c>
      <c r="J1668" s="3">
        <f>IFERROR(VLOOKUP(Table1[[#This Row],[FoamType]],$CB$1:$CC$25,2,FALSE),0)</f>
        <v>1.25</v>
      </c>
      <c r="K1668" s="3">
        <v>41.5</v>
      </c>
      <c r="L1668" s="3">
        <v>110</v>
      </c>
      <c r="M1668" s="3">
        <v>29</v>
      </c>
      <c r="Q1668" s="3">
        <v>30</v>
      </c>
      <c r="R1668" s="3">
        <v>2</v>
      </c>
      <c r="S1668" s="3">
        <v>29</v>
      </c>
      <c r="T1668" s="3">
        <f t="shared" si="231"/>
        <v>0.26477000000000001</v>
      </c>
      <c r="U1668" s="4">
        <f t="shared" si="232"/>
        <v>0.26477000000000001</v>
      </c>
      <c r="W1668" s="3"/>
      <c r="X1668" s="4">
        <f>IFERROR(   Table1[[#This Row],[البلوكات /م3]]+Table1[[#This Row],[البواقى
 المنصرفه
/م3]]-Table1[[#This Row],[البواقى
/م3]],0)</f>
        <v>0</v>
      </c>
      <c r="Y1668" s="21">
        <f t="shared" si="236"/>
        <v>0</v>
      </c>
      <c r="AD1668" s="20">
        <f t="shared" si="233"/>
        <v>-0.26477000000000001</v>
      </c>
      <c r="AE1668" s="29" t="e">
        <f t="shared" si="234"/>
        <v>#DIV/0!</v>
      </c>
      <c r="AG1668" s="5">
        <f>IFERROR((Table1[[#This Row],[عدد
البلوكات]]*0.12),"")</f>
        <v>0</v>
      </c>
      <c r="AH166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1668" s="59">
        <f>IFERROR(Table1[[#This Row],[Plan Hour]]/Table1[[#This Row],[ساعات
العمل
الفعلية]],0)</f>
        <v>0</v>
      </c>
      <c r="AK1668" s="1">
        <f>IFERROR((Table1[[#This Row],[الكمية 
الفعلية
/م3]]-Table1[[#This Row],[الكمية 
المنتجة
/م3
 ]]),"")</f>
        <v>0</v>
      </c>
      <c r="AU1668" s="18"/>
      <c r="AV1668" s="18"/>
      <c r="AW1668" s="1"/>
      <c r="AX1668" s="1"/>
      <c r="AY1668" s="18"/>
      <c r="AZ1668" s="1"/>
      <c r="BA1668" s="1"/>
      <c r="BB1668" s="1"/>
      <c r="BC1668" s="1"/>
      <c r="BD1668" s="1" t="e">
        <f t="shared" si="230"/>
        <v>#DIV/0!</v>
      </c>
      <c r="BE1668" s="1"/>
      <c r="BF1668" s="1"/>
      <c r="BG1668" s="103" t="e">
        <f t="shared" si="235"/>
        <v>#DIV/0!</v>
      </c>
      <c r="CB1668"/>
      <c r="CC1668"/>
      <c r="CD1668"/>
      <c r="CE1668" s="83"/>
      <c r="CF1668"/>
      <c r="CG1668"/>
      <c r="CH1668"/>
      <c r="CI1668"/>
      <c r="CJ1668"/>
      <c r="CK1668"/>
      <c r="CL1668"/>
      <c r="CM1668"/>
      <c r="CN1668"/>
      <c r="CO1668"/>
      <c r="CP1668"/>
    </row>
    <row r="1669" spans="1:94" ht="22.5" customHeight="1">
      <c r="A1669" s="22">
        <v>44303</v>
      </c>
      <c r="B1669" s="9" t="str">
        <f>TEXT(Table1[[#This Row],[Date]],"dddd")</f>
        <v>السبت</v>
      </c>
      <c r="C1669" s="9">
        <f>WEEKNUM(Table1[[#This Row],[Date]],16)</f>
        <v>17</v>
      </c>
      <c r="D1669" s="9" t="str">
        <f>TEXT(Table1[[#This Row],[Date]],"mmmm")</f>
        <v>أبريل</v>
      </c>
      <c r="E1669" s="9" t="str">
        <f>TEXT(Table1[[#This Row],[Date]],"yyyy")</f>
        <v>2021</v>
      </c>
      <c r="F1669" s="9" t="s">
        <v>8</v>
      </c>
      <c r="G1669" s="9">
        <v>1701</v>
      </c>
      <c r="H1669" s="9" t="s">
        <v>61</v>
      </c>
      <c r="I1669" s="9" t="s">
        <v>201</v>
      </c>
      <c r="J1669" s="9">
        <f>IFERROR(VLOOKUP(Table1[[#This Row],[FoamType]],$CB$1:$CC$25,2,FALSE),0)</f>
        <v>1.25</v>
      </c>
      <c r="K1669" s="9">
        <v>169.5</v>
      </c>
      <c r="L1669" s="9">
        <v>110</v>
      </c>
      <c r="M1669" s="9">
        <v>29</v>
      </c>
      <c r="N1669" s="9"/>
      <c r="O1669" s="9"/>
      <c r="P1669" s="9"/>
      <c r="Q1669" s="9">
        <v>30</v>
      </c>
      <c r="R1669" s="9">
        <v>4</v>
      </c>
      <c r="S1669" s="9">
        <v>29</v>
      </c>
      <c r="T1669" s="9">
        <f t="shared" si="231"/>
        <v>2.16282</v>
      </c>
      <c r="U1669" s="9">
        <f t="shared" si="232"/>
        <v>2.16282</v>
      </c>
      <c r="V1669" s="9"/>
      <c r="W1669" s="9">
        <v>30</v>
      </c>
      <c r="X1669" s="9">
        <f>IFERROR(   Table1[[#This Row],[البلوكات /م3]]+Table1[[#This Row],[البواقى
 المنصرفه
/م3]]-Table1[[#This Row],[البواقى
/م3]],0)</f>
        <v>1</v>
      </c>
      <c r="Y1669" s="9">
        <f t="shared" si="236"/>
        <v>7.32</v>
      </c>
      <c r="Z1669" s="9">
        <v>1</v>
      </c>
      <c r="AA1669" s="9">
        <v>1.08</v>
      </c>
      <c r="AB1669" s="9"/>
      <c r="AC1669" s="9">
        <v>7.4</v>
      </c>
      <c r="AD1669" s="9">
        <f t="shared" si="233"/>
        <v>-1.16282</v>
      </c>
      <c r="AE1669" s="9">
        <f t="shared" si="234"/>
        <v>-0.13843095238095238</v>
      </c>
      <c r="AF1669" s="9"/>
      <c r="AG1669" s="9">
        <f>IFERROR((Table1[[#This Row],[عدد
البلوكات]]*0.12),"")</f>
        <v>0.12</v>
      </c>
      <c r="AH1669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I1669" s="9">
        <v>49</v>
      </c>
      <c r="AJ1669" s="9">
        <f>IFERROR(Table1[[#This Row],[Plan Hour]]/Table1[[#This Row],[ساعات
العمل
الفعلية]],0)</f>
        <v>6.5306122448979598E-2</v>
      </c>
      <c r="AK1669" s="9">
        <f>IFERROR((Table1[[#This Row],[الكمية 
الفعلية
/م3]]-Table1[[#This Row],[الكمية 
المنتجة
/م3
 ]]),"")</f>
        <v>0</v>
      </c>
      <c r="AL1669" s="9"/>
      <c r="AM1669" s="9">
        <v>2.78</v>
      </c>
      <c r="AN1669" s="9"/>
      <c r="AO1669" s="9">
        <v>0.8</v>
      </c>
      <c r="AP1669" s="17">
        <v>3.58</v>
      </c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 t="e">
        <f t="shared" ref="BD1669:BD1695" si="237">(7.32-(BE1669*BC1669))/BE1669</f>
        <v>#DIV/0!</v>
      </c>
      <c r="BE1669" s="9"/>
      <c r="BF1669" s="9"/>
      <c r="BG1669" s="9" t="e">
        <f t="shared" si="235"/>
        <v>#DIV/0!</v>
      </c>
      <c r="CB1669"/>
      <c r="CC1669"/>
      <c r="CD1669"/>
      <c r="CE1669" s="83"/>
      <c r="CF1669"/>
      <c r="CG1669"/>
      <c r="CH1669"/>
      <c r="CI1669"/>
      <c r="CJ1669"/>
      <c r="CK1669"/>
      <c r="CL1669"/>
      <c r="CM1669"/>
      <c r="CN1669"/>
      <c r="CO1669"/>
      <c r="CP1669"/>
    </row>
    <row r="1670" spans="1:94" ht="22.5" customHeight="1">
      <c r="A1670" s="22">
        <v>44303</v>
      </c>
      <c r="B1670" s="3" t="str">
        <f>TEXT(Table1[[#This Row],[Date]],"dddd")</f>
        <v>السبت</v>
      </c>
      <c r="C1670" s="3">
        <f>WEEKNUM(Table1[[#This Row],[Date]],16)</f>
        <v>17</v>
      </c>
      <c r="D1670" s="3" t="str">
        <f>TEXT(Table1[[#This Row],[Date]],"mmmm")</f>
        <v>أبريل</v>
      </c>
      <c r="E1670" s="3" t="str">
        <f>TEXT(Table1[[#This Row],[Date]],"yyyy")</f>
        <v>2021</v>
      </c>
      <c r="F1670" s="3" t="s">
        <v>8</v>
      </c>
      <c r="G1670" s="3">
        <v>1483</v>
      </c>
      <c r="H1670" s="5" t="s">
        <v>313</v>
      </c>
      <c r="I1670" s="3" t="s">
        <v>255</v>
      </c>
      <c r="J1670" s="3">
        <f>IFERROR(VLOOKUP(Table1[[#This Row],[FoamType]],$CB$1:$CC$25,2,FALSE),0)</f>
        <v>3.6</v>
      </c>
      <c r="K1670" s="3">
        <v>60</v>
      </c>
      <c r="L1670" s="3">
        <v>20</v>
      </c>
      <c r="M1670" s="3">
        <v>30</v>
      </c>
      <c r="Q1670" s="3">
        <v>25</v>
      </c>
      <c r="R1670" s="3">
        <v>1021</v>
      </c>
      <c r="S1670" s="3">
        <v>30</v>
      </c>
      <c r="T1670" s="3">
        <f t="shared" si="231"/>
        <v>36.756</v>
      </c>
      <c r="U1670" s="4">
        <f t="shared" si="232"/>
        <v>36.756</v>
      </c>
      <c r="W1670" s="3">
        <v>25</v>
      </c>
      <c r="X1670" s="4">
        <f>IFERROR(   Table1[[#This Row],[البلوكات /م3]]+Table1[[#This Row],[البواقى
 المنصرفه
/م3]]-Table1[[#This Row],[البواقى
/م3]],0)</f>
        <v>38.64</v>
      </c>
      <c r="Y1670" s="21">
        <f t="shared" si="236"/>
        <v>51.24</v>
      </c>
      <c r="Z1670" s="3">
        <v>7</v>
      </c>
      <c r="AA1670" s="12">
        <v>0</v>
      </c>
      <c r="AB1670" s="3">
        <v>25</v>
      </c>
      <c r="AC1670" s="20">
        <v>12.6</v>
      </c>
      <c r="AD1670" s="20">
        <f t="shared" si="233"/>
        <v>1.8840000000000003</v>
      </c>
      <c r="AE1670" s="29">
        <f t="shared" si="234"/>
        <v>3.6768149882903986E-2</v>
      </c>
      <c r="AG1670" s="5">
        <f>IFERROR((Table1[[#This Row],[عدد
البلوكات]]*0.12),"")</f>
        <v>0.84</v>
      </c>
      <c r="AH167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10.209999999999999</v>
      </c>
      <c r="AJ1670" s="59">
        <f>IFERROR(Table1[[#This Row],[Plan Hour]]/Table1[[#This Row],[ساعات
العمل
الفعلية]],0)</f>
        <v>0</v>
      </c>
      <c r="AK1670" s="1">
        <f>IFERROR((Table1[[#This Row],[الكمية 
الفعلية
/م3]]-Table1[[#This Row],[الكمية 
المنتجة
/م3
 ]]),"")</f>
        <v>0</v>
      </c>
      <c r="AU1670" s="18"/>
      <c r="AV1670" s="18"/>
      <c r="AW1670" s="1"/>
      <c r="AX1670" s="1"/>
      <c r="AY1670" s="18"/>
      <c r="AZ1670" s="1"/>
      <c r="BA1670" s="1"/>
      <c r="BB1670" s="1"/>
      <c r="BC1670" s="1"/>
      <c r="BD1670" s="1" t="e">
        <f t="shared" si="237"/>
        <v>#DIV/0!</v>
      </c>
      <c r="BE1670" s="1"/>
      <c r="BF1670" s="1"/>
      <c r="BG1670" s="103" t="e">
        <f t="shared" si="235"/>
        <v>#DIV/0!</v>
      </c>
      <c r="CB1670"/>
      <c r="CC1670"/>
      <c r="CD1670"/>
      <c r="CE1670" s="83"/>
      <c r="CF1670"/>
      <c r="CG1670"/>
      <c r="CH1670"/>
      <c r="CI1670"/>
      <c r="CJ1670"/>
      <c r="CK1670"/>
      <c r="CL1670"/>
      <c r="CM1670"/>
      <c r="CN1670"/>
      <c r="CO1670"/>
      <c r="CP1670"/>
    </row>
    <row r="1671" spans="1:94" ht="22.5" customHeight="1">
      <c r="A1671" s="22">
        <v>44303</v>
      </c>
      <c r="B1671" s="3" t="str">
        <f>TEXT(Table1[[#This Row],[Date]],"dddd")</f>
        <v>السبت</v>
      </c>
      <c r="C1671" s="3">
        <f>WEEKNUM(Table1[[#This Row],[Date]],16)</f>
        <v>17</v>
      </c>
      <c r="D1671" s="3" t="str">
        <f>TEXT(Table1[[#This Row],[Date]],"mmmm")</f>
        <v>أبريل</v>
      </c>
      <c r="E1671" s="3" t="str">
        <f>TEXT(Table1[[#This Row],[Date]],"yyyy")</f>
        <v>2021</v>
      </c>
      <c r="F1671" s="3" t="s">
        <v>8</v>
      </c>
      <c r="G1671" s="3">
        <v>1719</v>
      </c>
      <c r="H1671" s="5" t="s">
        <v>116</v>
      </c>
      <c r="I1671" s="3" t="s">
        <v>92</v>
      </c>
      <c r="J1671" s="3">
        <f>IFERROR(VLOOKUP(Table1[[#This Row],[FoamType]],$CB$1:$CC$25,2,FALSE),0)</f>
        <v>0.6</v>
      </c>
      <c r="K1671" s="3">
        <v>29</v>
      </c>
      <c r="L1671" s="3">
        <v>15</v>
      </c>
      <c r="M1671" s="3">
        <v>4</v>
      </c>
      <c r="Q1671" s="3">
        <v>8</v>
      </c>
      <c r="S1671" s="3">
        <v>4.2</v>
      </c>
      <c r="T1671" s="3">
        <v>5.5</v>
      </c>
      <c r="U1671" s="4">
        <v>5</v>
      </c>
      <c r="W1671" s="3" t="s">
        <v>40</v>
      </c>
      <c r="X1671" s="4">
        <f>IFERROR(   Table1[[#This Row],[البلوكات /م3]]+Table1[[#This Row],[البواقى
 المنصرفه
/م3]]-Table1[[#This Row],[البواقى
/م3]],0)</f>
        <v>11.22</v>
      </c>
      <c r="Y1671" s="21">
        <f t="shared" si="236"/>
        <v>14.64</v>
      </c>
      <c r="Z1671" s="3">
        <v>2</v>
      </c>
      <c r="AA1671" s="12">
        <v>0</v>
      </c>
      <c r="AB1671" s="3">
        <v>8</v>
      </c>
      <c r="AC1671" s="20">
        <v>3.42</v>
      </c>
      <c r="AD1671" s="20">
        <f t="shared" si="233"/>
        <v>6.2200000000000006</v>
      </c>
      <c r="AE1671" s="29">
        <f t="shared" si="234"/>
        <v>0.4248633879781421</v>
      </c>
      <c r="AG1671" s="5">
        <f>IFERROR((Table1[[#This Row],[عدد
البلوكات]]*0.12),"")</f>
        <v>0.24</v>
      </c>
      <c r="AH167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8.3333333333333339</v>
      </c>
      <c r="AJ1671" s="59">
        <f>IFERROR(Table1[[#This Row],[Plan Hour]]/Table1[[#This Row],[ساعات
العمل
الفعلية]],0)</f>
        <v>0</v>
      </c>
      <c r="AK1671" s="1">
        <f>IFERROR((Table1[[#This Row],[الكمية 
الفعلية
/م3]]-Table1[[#This Row],[الكمية 
المنتجة
/م3
 ]]),"")</f>
        <v>0.5</v>
      </c>
      <c r="AU1671" s="18"/>
      <c r="AV1671" s="18"/>
      <c r="AW1671" s="1"/>
      <c r="AX1671" s="1"/>
      <c r="AY1671" s="18"/>
      <c r="AZ1671" s="1"/>
      <c r="BA1671" s="1"/>
      <c r="BB1671" s="1"/>
      <c r="BC1671" s="1"/>
      <c r="BD1671" s="1" t="e">
        <f t="shared" si="237"/>
        <v>#DIV/0!</v>
      </c>
      <c r="BE1671" s="1"/>
      <c r="BF1671" s="1"/>
      <c r="BG1671" s="103" t="e">
        <f t="shared" si="235"/>
        <v>#DIV/0!</v>
      </c>
      <c r="CB1671"/>
      <c r="CC1671"/>
      <c r="CD1671"/>
      <c r="CE1671" s="83"/>
      <c r="CF1671"/>
      <c r="CG1671"/>
      <c r="CH1671"/>
      <c r="CI1671"/>
      <c r="CJ1671"/>
      <c r="CK1671"/>
      <c r="CL1671"/>
      <c r="CM1671"/>
      <c r="CN1671"/>
      <c r="CO1671"/>
      <c r="CP1671"/>
    </row>
    <row r="1672" spans="1:94" ht="22.5" customHeight="1">
      <c r="A1672" s="22">
        <v>44303</v>
      </c>
      <c r="B1672" s="3" t="str">
        <f>TEXT(Table1[[#This Row],[Date]],"dddd")</f>
        <v>السبت</v>
      </c>
      <c r="C1672" s="3">
        <f>WEEKNUM(Table1[[#This Row],[Date]],16)</f>
        <v>17</v>
      </c>
      <c r="D1672" s="3" t="str">
        <f>TEXT(Table1[[#This Row],[Date]],"mmmm")</f>
        <v>أبريل</v>
      </c>
      <c r="E1672" s="3" t="str">
        <f>TEXT(Table1[[#This Row],[Date]],"yyyy")</f>
        <v>2021</v>
      </c>
      <c r="F1672" s="3" t="s">
        <v>8</v>
      </c>
      <c r="G1672" s="3">
        <v>1719</v>
      </c>
      <c r="H1672" s="5" t="s">
        <v>116</v>
      </c>
      <c r="I1672" s="3" t="s">
        <v>92</v>
      </c>
      <c r="J1672" s="3">
        <f>IFERROR(VLOOKUP(Table1[[#This Row],[FoamType]],$CB$1:$CC$25,2,FALSE),0)</f>
        <v>0.6</v>
      </c>
      <c r="K1672" s="3">
        <v>25</v>
      </c>
      <c r="L1672" s="3">
        <v>15</v>
      </c>
      <c r="M1672" s="3">
        <v>4</v>
      </c>
      <c r="Q1672" s="3">
        <v>8</v>
      </c>
      <c r="S1672" s="3">
        <v>4.2</v>
      </c>
      <c r="T1672" s="3">
        <v>5.5</v>
      </c>
      <c r="U1672" s="4">
        <v>5</v>
      </c>
      <c r="W1672" s="3"/>
      <c r="X1672" s="4">
        <f>IFERROR(   Table1[[#This Row],[البلوكات /م3]]+Table1[[#This Row],[البواقى
 المنصرفه
/م3]]-Table1[[#This Row],[البواقى
/م3]],0)</f>
        <v>0</v>
      </c>
      <c r="Y1672" s="21">
        <f t="shared" si="236"/>
        <v>0</v>
      </c>
      <c r="AD1672" s="20">
        <f t="shared" si="233"/>
        <v>-5</v>
      </c>
      <c r="AE1672" s="29" t="e">
        <f t="shared" si="234"/>
        <v>#DIV/0!</v>
      </c>
      <c r="AG1672" s="5">
        <f>IFERROR((Table1[[#This Row],[عدد
البلوكات]]*0.12),"")</f>
        <v>0</v>
      </c>
      <c r="AH167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8.3333333333333339</v>
      </c>
      <c r="AJ1672" s="59">
        <f>IFERROR(Table1[[#This Row],[Plan Hour]]/Table1[[#This Row],[ساعات
العمل
الفعلية]],0)</f>
        <v>0</v>
      </c>
      <c r="AK1672" s="1">
        <f>IFERROR((Table1[[#This Row],[الكمية 
الفعلية
/م3]]-Table1[[#This Row],[الكمية 
المنتجة
/م3
 ]]),"")</f>
        <v>0.5</v>
      </c>
      <c r="AU1672" s="18"/>
      <c r="AV1672" s="18"/>
      <c r="AW1672" s="1"/>
      <c r="AX1672" s="1"/>
      <c r="AY1672" s="18"/>
      <c r="AZ1672" s="1"/>
      <c r="BA1672" s="1"/>
      <c r="BB1672" s="1"/>
      <c r="BC1672" s="1"/>
      <c r="BD1672" s="1" t="e">
        <f t="shared" si="237"/>
        <v>#DIV/0!</v>
      </c>
      <c r="BE1672" s="1"/>
      <c r="BF1672" s="1"/>
      <c r="BG1672" s="103" t="e">
        <f t="shared" si="235"/>
        <v>#DIV/0!</v>
      </c>
      <c r="CB1672"/>
      <c r="CC1672"/>
      <c r="CD1672"/>
      <c r="CE1672" s="83"/>
      <c r="CF1672"/>
      <c r="CG1672"/>
      <c r="CH1672"/>
      <c r="CI1672"/>
      <c r="CJ1672"/>
      <c r="CK1672"/>
      <c r="CL1672"/>
      <c r="CM1672"/>
      <c r="CN1672"/>
      <c r="CO1672"/>
      <c r="CP1672"/>
    </row>
    <row r="1673" spans="1:94" ht="22.5" customHeight="1">
      <c r="A1673" s="22">
        <v>44303</v>
      </c>
      <c r="B1673" s="3" t="str">
        <f>TEXT(Table1[[#This Row],[Date]],"dddd")</f>
        <v>السبت</v>
      </c>
      <c r="C1673" s="3">
        <f>WEEKNUM(Table1[[#This Row],[Date]],16)</f>
        <v>17</v>
      </c>
      <c r="D1673" s="3" t="str">
        <f>TEXT(Table1[[#This Row],[Date]],"mmmm")</f>
        <v>أبريل</v>
      </c>
      <c r="E1673" s="3" t="str">
        <f>TEXT(Table1[[#This Row],[Date]],"yyyy")</f>
        <v>2021</v>
      </c>
      <c r="F1673" s="3" t="s">
        <v>8</v>
      </c>
      <c r="G1673" s="3">
        <v>1701</v>
      </c>
      <c r="H1673" s="5" t="s">
        <v>61</v>
      </c>
      <c r="I1673" s="3" t="s">
        <v>201</v>
      </c>
      <c r="J1673" s="3">
        <f>IFERROR(VLOOKUP(Table1[[#This Row],[FoamType]],$CB$1:$CC$25,2,FALSE),0)</f>
        <v>1.25</v>
      </c>
      <c r="K1673" s="3">
        <v>240</v>
      </c>
      <c r="L1673" s="3">
        <v>110</v>
      </c>
      <c r="M1673" s="3">
        <v>29</v>
      </c>
      <c r="Q1673" s="3">
        <v>30</v>
      </c>
      <c r="R1673" s="3">
        <v>15</v>
      </c>
      <c r="S1673" s="3">
        <v>29</v>
      </c>
      <c r="T1673" s="3">
        <f t="shared" si="231"/>
        <v>11.484</v>
      </c>
      <c r="U1673" s="4">
        <f t="shared" si="232"/>
        <v>11.484</v>
      </c>
      <c r="W1673" s="3"/>
      <c r="X1673" s="4">
        <f>IFERROR(   Table1[[#This Row],[البلوكات /م3]]+Table1[[#This Row],[البواقى
 المنصرفه
/م3]]-Table1[[#This Row],[البواقى
/م3]],0)</f>
        <v>11.484</v>
      </c>
      <c r="Y1673" s="21"/>
      <c r="AA1673" s="12">
        <v>11.484</v>
      </c>
      <c r="AB1673" s="3">
        <v>30</v>
      </c>
      <c r="AD1673" s="20">
        <f t="shared" si="233"/>
        <v>0</v>
      </c>
      <c r="AE1673" s="29">
        <f t="shared" si="234"/>
        <v>0</v>
      </c>
      <c r="AG1673" s="5">
        <f>IFERROR((Table1[[#This Row],[عدد
البلوكات]]*0.12),"")</f>
        <v>0</v>
      </c>
      <c r="AH167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</v>
      </c>
      <c r="AJ1673" s="59">
        <f>IFERROR(Table1[[#This Row],[Plan Hour]]/Table1[[#This Row],[ساعات
العمل
الفعلية]],0)</f>
        <v>0</v>
      </c>
      <c r="AK1673" s="1">
        <f>IFERROR((Table1[[#This Row],[الكمية 
الفعلية
/م3]]-Table1[[#This Row],[الكمية 
المنتجة
/م3
 ]]),"")</f>
        <v>0</v>
      </c>
      <c r="AU1673" s="18"/>
      <c r="AV1673" s="18"/>
      <c r="AW1673" s="1"/>
      <c r="AX1673" s="1"/>
      <c r="AY1673" s="18"/>
      <c r="AZ1673" s="1"/>
      <c r="BA1673" s="1"/>
      <c r="BB1673" s="1"/>
      <c r="BC1673" s="1"/>
      <c r="BD1673" s="1" t="e">
        <f t="shared" si="237"/>
        <v>#DIV/0!</v>
      </c>
      <c r="BE1673" s="1"/>
      <c r="BF1673" s="1"/>
      <c r="BG1673" s="103" t="e">
        <f t="shared" si="235"/>
        <v>#DIV/0!</v>
      </c>
      <c r="CB1673"/>
      <c r="CC1673"/>
      <c r="CD1673"/>
      <c r="CE1673" s="83"/>
      <c r="CF1673"/>
      <c r="CG1673"/>
      <c r="CH1673"/>
      <c r="CI1673"/>
      <c r="CJ1673"/>
      <c r="CK1673"/>
      <c r="CL1673"/>
      <c r="CM1673"/>
      <c r="CN1673"/>
      <c r="CO1673"/>
      <c r="CP1673"/>
    </row>
    <row r="1674" spans="1:94" ht="22.5" customHeight="1">
      <c r="A1674" s="22">
        <v>44303</v>
      </c>
      <c r="B1674" s="3" t="str">
        <f>TEXT(Table1[[#This Row],[Date]],"dddd")</f>
        <v>السبت</v>
      </c>
      <c r="C1674" s="3">
        <f>WEEKNUM(Table1[[#This Row],[Date]],16)</f>
        <v>17</v>
      </c>
      <c r="D1674" s="3" t="str">
        <f>TEXT(Table1[[#This Row],[Date]],"mmmm")</f>
        <v>أبريل</v>
      </c>
      <c r="E1674" s="3" t="str">
        <f>TEXT(Table1[[#This Row],[Date]],"yyyy")</f>
        <v>2021</v>
      </c>
      <c r="F1674" s="3" t="s">
        <v>8</v>
      </c>
      <c r="G1674" s="3">
        <v>1701</v>
      </c>
      <c r="H1674" s="5" t="s">
        <v>61</v>
      </c>
      <c r="I1674" s="3" t="s">
        <v>201</v>
      </c>
      <c r="J1674" s="3">
        <f>IFERROR(VLOOKUP(Table1[[#This Row],[FoamType]],$CB$1:$CC$25,2,FALSE),0)</f>
        <v>1.25</v>
      </c>
      <c r="K1674" s="3">
        <v>74</v>
      </c>
      <c r="L1674" s="3">
        <v>110</v>
      </c>
      <c r="M1674" s="3">
        <v>29</v>
      </c>
      <c r="Q1674" s="3">
        <v>30</v>
      </c>
      <c r="R1674" s="3">
        <v>4</v>
      </c>
      <c r="S1674" s="3">
        <v>29</v>
      </c>
      <c r="T1674" s="3">
        <f t="shared" si="231"/>
        <v>0.94423999999999997</v>
      </c>
      <c r="U1674" s="4">
        <f t="shared" si="232"/>
        <v>0.94423999999999997</v>
      </c>
      <c r="W1674" s="3"/>
      <c r="X1674" s="4">
        <f>IFERROR(   Table1[[#This Row],[البلوكات /م3]]+Table1[[#This Row],[البواقى
 المنصرفه
/م3]]-Table1[[#This Row],[البواقى
/م3]],0)</f>
        <v>1.1802999999999999</v>
      </c>
      <c r="Y1674" s="21">
        <f t="shared" si="236"/>
        <v>0</v>
      </c>
      <c r="AA1674" s="12">
        <v>1.1802999999999999</v>
      </c>
      <c r="AB1674" s="3">
        <v>30</v>
      </c>
      <c r="AD1674" s="20">
        <f t="shared" si="233"/>
        <v>0.23605999999999994</v>
      </c>
      <c r="AE1674" s="29">
        <f t="shared" si="234"/>
        <v>0.19999999999999996</v>
      </c>
      <c r="AG1674" s="5">
        <f>IFERROR((Table1[[#This Row],[عدد
البلوكات]]*0.12),"")</f>
        <v>0</v>
      </c>
      <c r="AH167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674" s="59">
        <f>IFERROR(Table1[[#This Row],[Plan Hour]]/Table1[[#This Row],[ساعات
العمل
الفعلية]],0)</f>
        <v>0</v>
      </c>
      <c r="AK1674" s="1">
        <f>IFERROR((Table1[[#This Row],[الكمية 
الفعلية
/م3]]-Table1[[#This Row],[الكمية 
المنتجة
/م3
 ]]),"")</f>
        <v>0</v>
      </c>
      <c r="AU1674" s="18"/>
      <c r="AV1674" s="18"/>
      <c r="AW1674" s="1"/>
      <c r="AX1674" s="1"/>
      <c r="AY1674" s="18"/>
      <c r="AZ1674" s="1"/>
      <c r="BA1674" s="1"/>
      <c r="BB1674" s="1"/>
      <c r="BC1674" s="1"/>
      <c r="BD1674" s="1" t="e">
        <f t="shared" si="237"/>
        <v>#DIV/0!</v>
      </c>
      <c r="BE1674" s="1"/>
      <c r="BF1674" s="1"/>
      <c r="BG1674" s="103" t="e">
        <f t="shared" si="235"/>
        <v>#DIV/0!</v>
      </c>
      <c r="CB1674"/>
      <c r="CC1674"/>
      <c r="CD1674"/>
      <c r="CE1674" s="83"/>
      <c r="CF1674"/>
      <c r="CG1674"/>
      <c r="CH1674"/>
      <c r="CI1674"/>
      <c r="CJ1674"/>
      <c r="CK1674"/>
      <c r="CL1674"/>
      <c r="CM1674"/>
      <c r="CN1674"/>
      <c r="CO1674"/>
      <c r="CP1674"/>
    </row>
    <row r="1675" spans="1:94" ht="22.5" customHeight="1">
      <c r="A1675" s="22">
        <v>44303</v>
      </c>
      <c r="B1675" s="3" t="str">
        <f>TEXT(Table1[[#This Row],[Date]],"dddd")</f>
        <v>السبت</v>
      </c>
      <c r="C1675" s="3">
        <f>WEEKNUM(Table1[[#This Row],[Date]],16)</f>
        <v>17</v>
      </c>
      <c r="D1675" s="3" t="str">
        <f>TEXT(Table1[[#This Row],[Date]],"mmmm")</f>
        <v>أبريل</v>
      </c>
      <c r="E1675" s="3" t="str">
        <f>TEXT(Table1[[#This Row],[Date]],"yyyy")</f>
        <v>2021</v>
      </c>
      <c r="F1675" s="3" t="s">
        <v>8</v>
      </c>
      <c r="G1675" s="3">
        <v>1701</v>
      </c>
      <c r="H1675" s="5" t="s">
        <v>61</v>
      </c>
      <c r="I1675" s="3" t="s">
        <v>201</v>
      </c>
      <c r="J1675" s="3">
        <f>IFERROR(VLOOKUP(Table1[[#This Row],[FoamType]],$CB$1:$CC$25,2,FALSE),0)</f>
        <v>1.25</v>
      </c>
      <c r="K1675" s="3">
        <v>41.5</v>
      </c>
      <c r="L1675" s="3">
        <v>110</v>
      </c>
      <c r="M1675" s="3">
        <v>29</v>
      </c>
      <c r="Q1675" s="3">
        <v>30</v>
      </c>
      <c r="R1675" s="3">
        <v>5</v>
      </c>
      <c r="S1675" s="3">
        <v>29</v>
      </c>
      <c r="T1675" s="3">
        <f t="shared" si="231"/>
        <v>0.66192499999999999</v>
      </c>
      <c r="U1675" s="4">
        <f t="shared" si="232"/>
        <v>0.66192499999999999</v>
      </c>
      <c r="W1675" s="3"/>
      <c r="X1675" s="4">
        <f>IFERROR(   Table1[[#This Row],[البلوكات /م3]]+Table1[[#This Row],[البواقى
 المنصرفه
/م3]]-Table1[[#This Row],[البواقى
/م3]],0)</f>
        <v>0.66192499999999999</v>
      </c>
      <c r="Y1675" s="21">
        <f t="shared" si="236"/>
        <v>0</v>
      </c>
      <c r="AA1675" s="12">
        <v>0.66192499999999999</v>
      </c>
      <c r="AB1675" s="3">
        <v>30</v>
      </c>
      <c r="AD1675" s="20">
        <f t="shared" si="233"/>
        <v>0</v>
      </c>
      <c r="AE1675" s="29">
        <f t="shared" si="234"/>
        <v>0</v>
      </c>
      <c r="AG1675" s="5">
        <f>IFERROR((Table1[[#This Row],[عدد
البلوكات]]*0.12),"")</f>
        <v>0</v>
      </c>
      <c r="AH167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675" s="59">
        <f>IFERROR(Table1[[#This Row],[Plan Hour]]/Table1[[#This Row],[ساعات
العمل
الفعلية]],0)</f>
        <v>0</v>
      </c>
      <c r="AK1675" s="1">
        <f>IFERROR((Table1[[#This Row],[الكمية 
الفعلية
/م3]]-Table1[[#This Row],[الكمية 
المنتجة
/م3
 ]]),"")</f>
        <v>0</v>
      </c>
      <c r="AU1675" s="18"/>
      <c r="AV1675" s="18"/>
      <c r="AW1675" s="1"/>
      <c r="AX1675" s="1"/>
      <c r="AY1675" s="18"/>
      <c r="AZ1675" s="1"/>
      <c r="BA1675" s="1"/>
      <c r="BB1675" s="1"/>
      <c r="BC1675" s="1"/>
      <c r="BD1675" s="1" t="e">
        <f t="shared" si="237"/>
        <v>#DIV/0!</v>
      </c>
      <c r="BE1675" s="1"/>
      <c r="BF1675" s="1"/>
      <c r="BG1675" s="103" t="e">
        <f t="shared" si="235"/>
        <v>#DIV/0!</v>
      </c>
      <c r="CB1675"/>
      <c r="CC1675"/>
      <c r="CD1675"/>
      <c r="CE1675" s="83"/>
      <c r="CF1675"/>
      <c r="CG1675"/>
      <c r="CH1675"/>
      <c r="CI1675"/>
      <c r="CJ1675"/>
      <c r="CK1675"/>
      <c r="CL1675"/>
      <c r="CM1675"/>
      <c r="CN1675"/>
      <c r="CO1675"/>
      <c r="CP1675"/>
    </row>
    <row r="1676" spans="1:94" ht="22.5" customHeight="1">
      <c r="A1676" s="22">
        <v>44304</v>
      </c>
      <c r="B1676" s="9" t="str">
        <f>TEXT(Table1[[#This Row],[Date]],"dddd")</f>
        <v>الأحد</v>
      </c>
      <c r="C1676" s="9">
        <f>WEEKNUM(Table1[[#This Row],[Date]],16)</f>
        <v>17</v>
      </c>
      <c r="D1676" s="9" t="str">
        <f>TEXT(Table1[[#This Row],[Date]],"mmmm")</f>
        <v>أبريل</v>
      </c>
      <c r="E1676" s="9" t="str">
        <f>TEXT(Table1[[#This Row],[Date]],"yyyy")</f>
        <v>2021</v>
      </c>
      <c r="F1676" s="9" t="s">
        <v>9</v>
      </c>
      <c r="G1676" s="9">
        <v>1763</v>
      </c>
      <c r="H1676" s="9"/>
      <c r="I1676" s="9" t="s">
        <v>91</v>
      </c>
      <c r="J1676" s="9">
        <f>IFERROR(VLOOKUP(Table1[[#This Row],[FoamType]],$CB$1:$CC$25,2,FALSE),0)</f>
        <v>1</v>
      </c>
      <c r="K1676" s="9">
        <v>120</v>
      </c>
      <c r="L1676" s="9">
        <v>15</v>
      </c>
      <c r="M1676" s="9">
        <v>10</v>
      </c>
      <c r="N1676" s="9"/>
      <c r="O1676" s="9"/>
      <c r="P1676" s="9"/>
      <c r="Q1676" s="9">
        <v>20</v>
      </c>
      <c r="R1676" s="9">
        <v>1</v>
      </c>
      <c r="S1676" s="9">
        <v>10</v>
      </c>
      <c r="T1676" s="9">
        <f t="shared" ref="T1676:T1738" si="238">K1676*L1676*R1676*S1676/1000000</f>
        <v>1.7999999999999999E-2</v>
      </c>
      <c r="U1676" s="9">
        <f t="shared" ref="U1676:U1738" si="239">K1676*L1676*M1676*R1676/1000000</f>
        <v>1.7999999999999999E-2</v>
      </c>
      <c r="V1676" s="9"/>
      <c r="W1676" s="9"/>
      <c r="X1676" s="9">
        <f>IFERROR(   Table1[[#This Row],[البلوكات /م3]]+Table1[[#This Row],[البواقى
 المنصرفه
/م3]]-Table1[[#This Row],[البواقى
/م3]],0)</f>
        <v>0</v>
      </c>
      <c r="Y1676" s="9">
        <f t="shared" si="236"/>
        <v>0</v>
      </c>
      <c r="Z1676" s="9"/>
      <c r="AA1676" s="9"/>
      <c r="AB1676" s="9"/>
      <c r="AC1676" s="9"/>
      <c r="AD1676" s="9">
        <f t="shared" si="233"/>
        <v>-1.7999999999999999E-2</v>
      </c>
      <c r="AE1676" s="9" t="e">
        <f t="shared" si="234"/>
        <v>#DIV/0!</v>
      </c>
      <c r="AF1676" s="9">
        <v>0.5</v>
      </c>
      <c r="AG1676" s="9">
        <f>IFERROR((Table1[[#This Row],[عدد
البلوكات]]*0.12),"")</f>
        <v>0</v>
      </c>
      <c r="AH1676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1.7999999999999999E-2</v>
      </c>
      <c r="AI1676" s="9">
        <v>22</v>
      </c>
      <c r="AJ1676" s="9">
        <f>IFERROR(Table1[[#This Row],[Plan Hour]]/Table1[[#This Row],[ساعات
العمل
الفعلية]],0)</f>
        <v>8.1818181818181816E-4</v>
      </c>
      <c r="AK1676" s="9">
        <f>IFERROR((Table1[[#This Row],[الكمية 
الفعلية
/م3]]-Table1[[#This Row],[الكمية 
المنتجة
/م3
 ]]),"")</f>
        <v>0</v>
      </c>
      <c r="AL1676" s="9"/>
      <c r="AM1676" s="9"/>
      <c r="AN1676" s="9"/>
      <c r="AO1676" s="9"/>
      <c r="AP1676" s="9">
        <v>0</v>
      </c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 t="e">
        <f t="shared" si="237"/>
        <v>#DIV/0!</v>
      </c>
      <c r="BE1676" s="9"/>
      <c r="BF1676" s="9"/>
      <c r="BG1676" s="9" t="e">
        <f t="shared" si="235"/>
        <v>#DIV/0!</v>
      </c>
      <c r="CB1676"/>
      <c r="CC1676"/>
      <c r="CD1676"/>
      <c r="CE1676" s="83"/>
      <c r="CF1676"/>
      <c r="CG1676"/>
      <c r="CH1676"/>
      <c r="CI1676"/>
      <c r="CJ1676"/>
      <c r="CK1676"/>
      <c r="CL1676"/>
      <c r="CM1676"/>
      <c r="CN1676"/>
      <c r="CO1676"/>
      <c r="CP1676"/>
    </row>
    <row r="1677" spans="1:94" ht="22.5" customHeight="1">
      <c r="A1677" s="22">
        <v>44304</v>
      </c>
      <c r="B1677" s="3" t="str">
        <f>TEXT(Table1[[#This Row],[Date]],"dddd")</f>
        <v>الأحد</v>
      </c>
      <c r="C1677" s="3">
        <f>WEEKNUM(Table1[[#This Row],[Date]],16)</f>
        <v>17</v>
      </c>
      <c r="D1677" s="3" t="str">
        <f>TEXT(Table1[[#This Row],[Date]],"mmmm")</f>
        <v>أبريل</v>
      </c>
      <c r="E1677" s="3" t="str">
        <f>TEXT(Table1[[#This Row],[Date]],"yyyy")</f>
        <v>2021</v>
      </c>
      <c r="F1677" s="3" t="s">
        <v>9</v>
      </c>
      <c r="G1677" s="3">
        <v>1701</v>
      </c>
      <c r="H1677" s="5" t="s">
        <v>61</v>
      </c>
      <c r="I1677" s="3" t="s">
        <v>201</v>
      </c>
      <c r="J1677" s="3">
        <f>IFERROR(VLOOKUP(Table1[[#This Row],[FoamType]],$CB$1:$CC$25,2,FALSE),0)</f>
        <v>1.25</v>
      </c>
      <c r="K1677" s="3">
        <v>169.5</v>
      </c>
      <c r="L1677" s="3">
        <v>110</v>
      </c>
      <c r="M1677" s="3">
        <v>29</v>
      </c>
      <c r="Q1677" s="3">
        <v>30</v>
      </c>
      <c r="R1677" s="3">
        <v>5</v>
      </c>
      <c r="S1677" s="3">
        <v>29</v>
      </c>
      <c r="T1677" s="3">
        <f t="shared" si="238"/>
        <v>2.703525</v>
      </c>
      <c r="U1677" s="4">
        <f t="shared" si="239"/>
        <v>2.703525</v>
      </c>
      <c r="W1677" s="3">
        <v>30</v>
      </c>
      <c r="X1677" s="4">
        <f>IFERROR(   Table1[[#This Row],[البلوكات /م3]]+Table1[[#This Row],[البواقى
 المنصرفه
/م3]]-Table1[[#This Row],[البواقى
/م3]],0)</f>
        <v>17.799999999999997</v>
      </c>
      <c r="Y1677" s="21">
        <v>19.8</v>
      </c>
      <c r="Z1677" s="3">
        <v>3</v>
      </c>
      <c r="AA1677" s="12">
        <v>8.42</v>
      </c>
      <c r="AB1677" s="3">
        <v>30</v>
      </c>
      <c r="AC1677" s="20">
        <v>10.42</v>
      </c>
      <c r="AD1677" s="20">
        <f t="shared" si="233"/>
        <v>15.096474999999998</v>
      </c>
      <c r="AE1677" s="29">
        <f t="shared" si="234"/>
        <v>0.53495659107016291</v>
      </c>
      <c r="AG1677" s="5">
        <f>IFERROR((Table1[[#This Row],[عدد
البلوكات]]*0.12),"")</f>
        <v>0.36</v>
      </c>
      <c r="AH167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677" s="59">
        <f>IFERROR(Table1[[#This Row],[Plan Hour]]/Table1[[#This Row],[ساعات
العمل
الفعلية]],0)</f>
        <v>0</v>
      </c>
      <c r="AK1677" s="1">
        <f>IFERROR((Table1[[#This Row],[الكمية 
الفعلية
/م3]]-Table1[[#This Row],[الكمية 
المنتجة
/م3
 ]]),"")</f>
        <v>0</v>
      </c>
      <c r="AU1677" s="18"/>
      <c r="AV1677" s="18"/>
      <c r="AW1677" s="1"/>
      <c r="AX1677" s="1"/>
      <c r="AY1677" s="18"/>
      <c r="AZ1677" s="1"/>
      <c r="BA1677" s="1"/>
      <c r="BB1677" s="1"/>
      <c r="BC1677" s="1"/>
      <c r="BD1677" s="1" t="e">
        <f t="shared" si="237"/>
        <v>#DIV/0!</v>
      </c>
      <c r="BE1677" s="1"/>
      <c r="BF1677" s="1"/>
      <c r="BG1677" s="103" t="e">
        <f t="shared" si="235"/>
        <v>#DIV/0!</v>
      </c>
      <c r="CB1677"/>
      <c r="CC1677"/>
      <c r="CD1677"/>
      <c r="CE1677" s="83"/>
      <c r="CF1677"/>
      <c r="CG1677"/>
      <c r="CH1677"/>
      <c r="CI1677"/>
      <c r="CJ1677"/>
      <c r="CK1677"/>
      <c r="CL1677"/>
      <c r="CM1677"/>
      <c r="CN1677"/>
      <c r="CO1677"/>
      <c r="CP1677"/>
    </row>
    <row r="1678" spans="1:94" ht="22.5" customHeight="1">
      <c r="A1678" s="22">
        <v>44304</v>
      </c>
      <c r="B1678" s="3" t="str">
        <f>TEXT(Table1[[#This Row],[Date]],"dddd")</f>
        <v>الأحد</v>
      </c>
      <c r="C1678" s="3">
        <f>WEEKNUM(Table1[[#This Row],[Date]],16)</f>
        <v>17</v>
      </c>
      <c r="D1678" s="3" t="str">
        <f>TEXT(Table1[[#This Row],[Date]],"mmmm")</f>
        <v>أبريل</v>
      </c>
      <c r="E1678" s="3" t="str">
        <f>TEXT(Table1[[#This Row],[Date]],"yyyy")</f>
        <v>2021</v>
      </c>
      <c r="F1678" s="3" t="s">
        <v>9</v>
      </c>
      <c r="G1678" s="3">
        <v>1701</v>
      </c>
      <c r="H1678" s="5" t="s">
        <v>61</v>
      </c>
      <c r="I1678" s="3" t="s">
        <v>201</v>
      </c>
      <c r="J1678" s="3">
        <f>IFERROR(VLOOKUP(Table1[[#This Row],[FoamType]],$CB$1:$CC$25,2,FALSE),0)</f>
        <v>1.25</v>
      </c>
      <c r="K1678" s="3">
        <v>240</v>
      </c>
      <c r="L1678" s="3">
        <v>110</v>
      </c>
      <c r="M1678" s="3">
        <v>29</v>
      </c>
      <c r="Q1678" s="3">
        <v>30</v>
      </c>
      <c r="R1678" s="3">
        <v>11</v>
      </c>
      <c r="S1678" s="3">
        <v>29</v>
      </c>
      <c r="T1678" s="3">
        <f t="shared" si="238"/>
        <v>8.4215999999999998</v>
      </c>
      <c r="U1678" s="4">
        <f t="shared" si="239"/>
        <v>8.4215999999999998</v>
      </c>
      <c r="W1678" s="3"/>
      <c r="X1678" s="4">
        <f>IFERROR(   Table1[[#This Row],[البلوكات /م3]]+Table1[[#This Row],[البواقى
 المنصرفه
/م3]]-Table1[[#This Row],[البواقى
/م3]],0)</f>
        <v>0</v>
      </c>
      <c r="Y1678" s="21">
        <f t="shared" si="236"/>
        <v>0</v>
      </c>
      <c r="AD1678" s="20">
        <f t="shared" si="233"/>
        <v>-8.4215999999999998</v>
      </c>
      <c r="AE1678" s="29" t="e">
        <f t="shared" si="234"/>
        <v>#DIV/0!</v>
      </c>
      <c r="AG1678" s="5">
        <f>IFERROR((Table1[[#This Row],[عدد
البلوكات]]*0.12),"")</f>
        <v>0</v>
      </c>
      <c r="AH167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8.8000000000000007</v>
      </c>
      <c r="AJ1678" s="59">
        <f>IFERROR(Table1[[#This Row],[Plan Hour]]/Table1[[#This Row],[ساعات
العمل
الفعلية]],0)</f>
        <v>0</v>
      </c>
      <c r="AK1678" s="1">
        <f>IFERROR((Table1[[#This Row],[الكمية 
الفعلية
/م3]]-Table1[[#This Row],[الكمية 
المنتجة
/م3
 ]]),"")</f>
        <v>0</v>
      </c>
      <c r="AU1678" s="18"/>
      <c r="AV1678" s="18"/>
      <c r="AW1678" s="1"/>
      <c r="AX1678" s="1"/>
      <c r="AY1678" s="18"/>
      <c r="AZ1678" s="1"/>
      <c r="BA1678" s="1"/>
      <c r="BB1678" s="1"/>
      <c r="BC1678" s="1"/>
      <c r="BD1678" s="1" t="e">
        <f t="shared" si="237"/>
        <v>#DIV/0!</v>
      </c>
      <c r="BE1678" s="1"/>
      <c r="BF1678" s="1"/>
      <c r="BG1678" s="103" t="e">
        <f t="shared" si="235"/>
        <v>#DIV/0!</v>
      </c>
      <c r="CB1678"/>
      <c r="CC1678"/>
      <c r="CD1678"/>
      <c r="CE1678" s="83"/>
      <c r="CF1678"/>
      <c r="CG1678"/>
      <c r="CH1678"/>
      <c r="CI1678"/>
      <c r="CJ1678"/>
      <c r="CK1678"/>
      <c r="CL1678"/>
      <c r="CM1678"/>
      <c r="CN1678"/>
      <c r="CO1678"/>
      <c r="CP1678"/>
    </row>
    <row r="1679" spans="1:94" ht="22.5" customHeight="1">
      <c r="A1679" s="22">
        <v>44304</v>
      </c>
      <c r="B1679" s="3" t="str">
        <f>TEXT(Table1[[#This Row],[Date]],"dddd")</f>
        <v>الأحد</v>
      </c>
      <c r="C1679" s="3">
        <f>WEEKNUM(Table1[[#This Row],[Date]],16)</f>
        <v>17</v>
      </c>
      <c r="D1679" s="3" t="str">
        <f>TEXT(Table1[[#This Row],[Date]],"mmmm")</f>
        <v>أبريل</v>
      </c>
      <c r="E1679" s="3" t="str">
        <f>TEXT(Table1[[#This Row],[Date]],"yyyy")</f>
        <v>2021</v>
      </c>
      <c r="F1679" s="3" t="s">
        <v>9</v>
      </c>
      <c r="G1679" s="3">
        <v>1685</v>
      </c>
      <c r="I1679" s="3" t="s">
        <v>255</v>
      </c>
      <c r="J1679" s="3">
        <f>IFERROR(VLOOKUP(Table1[[#This Row],[FoamType]],$CB$1:$CC$25,2,FALSE),0)</f>
        <v>3.6</v>
      </c>
      <c r="K1679" s="3">
        <v>100</v>
      </c>
      <c r="L1679" s="3">
        <v>50</v>
      </c>
      <c r="M1679" s="3">
        <v>50</v>
      </c>
      <c r="Q1679" s="3">
        <v>35</v>
      </c>
      <c r="R1679" s="3">
        <v>1</v>
      </c>
      <c r="S1679" s="3">
        <v>50</v>
      </c>
      <c r="T1679" s="3">
        <f t="shared" si="238"/>
        <v>0.25</v>
      </c>
      <c r="U1679" s="4">
        <f t="shared" si="239"/>
        <v>0.25</v>
      </c>
      <c r="W1679" s="3"/>
      <c r="X1679" s="4">
        <f>IFERROR(   Table1[[#This Row],[البلوكات /م3]]+Table1[[#This Row],[البواقى
 المنصرفه
/م3]]-Table1[[#This Row],[البواقى
/م3]],0)</f>
        <v>0</v>
      </c>
      <c r="Y1679" s="21">
        <f t="shared" si="236"/>
        <v>0</v>
      </c>
      <c r="AD1679" s="20">
        <f t="shared" si="233"/>
        <v>-0.25</v>
      </c>
      <c r="AE1679" s="29" t="e">
        <f t="shared" si="234"/>
        <v>#DIV/0!</v>
      </c>
      <c r="AG1679" s="5">
        <f>IFERROR((Table1[[#This Row],[عدد
البلوكات]]*0.12),"")</f>
        <v>0</v>
      </c>
      <c r="AH167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6.9444444444444448E-2</v>
      </c>
      <c r="AJ1679" s="59">
        <f>IFERROR(Table1[[#This Row],[Plan Hour]]/Table1[[#This Row],[ساعات
العمل
الفعلية]],0)</f>
        <v>0</v>
      </c>
      <c r="AK1679" s="1">
        <f>IFERROR((Table1[[#This Row],[الكمية 
الفعلية
/م3]]-Table1[[#This Row],[الكمية 
المنتجة
/م3
 ]]),"")</f>
        <v>0</v>
      </c>
      <c r="AU1679" s="18"/>
      <c r="AV1679" s="18"/>
      <c r="AW1679" s="1"/>
      <c r="AX1679" s="1"/>
      <c r="AY1679" s="18"/>
      <c r="AZ1679" s="1"/>
      <c r="BA1679" s="1"/>
      <c r="BB1679" s="1"/>
      <c r="BC1679" s="1"/>
      <c r="BD1679" s="1" t="e">
        <f t="shared" si="237"/>
        <v>#DIV/0!</v>
      </c>
      <c r="BE1679" s="1"/>
      <c r="BF1679" s="1"/>
      <c r="BG1679" s="103" t="e">
        <f t="shared" si="235"/>
        <v>#DIV/0!</v>
      </c>
      <c r="CB1679"/>
      <c r="CC1679"/>
      <c r="CD1679"/>
      <c r="CE1679" s="83"/>
      <c r="CF1679"/>
      <c r="CG1679"/>
      <c r="CH1679"/>
      <c r="CI1679"/>
      <c r="CJ1679"/>
      <c r="CK1679"/>
      <c r="CL1679"/>
      <c r="CM1679"/>
      <c r="CN1679"/>
      <c r="CO1679"/>
      <c r="CP1679"/>
    </row>
    <row r="1680" spans="1:94" ht="22.5" customHeight="1">
      <c r="A1680" s="22">
        <v>44304</v>
      </c>
      <c r="B1680" s="3" t="str">
        <f>TEXT(Table1[[#This Row],[Date]],"dddd")</f>
        <v>الأحد</v>
      </c>
      <c r="C1680" s="3">
        <f>WEEKNUM(Table1[[#This Row],[Date]],16)</f>
        <v>17</v>
      </c>
      <c r="D1680" s="3" t="str">
        <f>TEXT(Table1[[#This Row],[Date]],"mmmm")</f>
        <v>أبريل</v>
      </c>
      <c r="E1680" s="3" t="str">
        <f>TEXT(Table1[[#This Row],[Date]],"yyyy")</f>
        <v>2021</v>
      </c>
      <c r="F1680" s="3" t="s">
        <v>9</v>
      </c>
      <c r="G1680" s="3">
        <v>1701</v>
      </c>
      <c r="H1680" s="5" t="s">
        <v>61</v>
      </c>
      <c r="I1680" s="3" t="s">
        <v>201</v>
      </c>
      <c r="J1680" s="3">
        <f>IFERROR(VLOOKUP(Table1[[#This Row],[FoamType]],$CB$1:$CC$25,2,FALSE),0)</f>
        <v>1.25</v>
      </c>
      <c r="K1680" s="3">
        <v>182.5</v>
      </c>
      <c r="L1680" s="3">
        <v>110</v>
      </c>
      <c r="M1680" s="3">
        <v>29</v>
      </c>
      <c r="Q1680" s="3">
        <v>30</v>
      </c>
      <c r="R1680" s="3">
        <v>3</v>
      </c>
      <c r="S1680" s="3">
        <v>29</v>
      </c>
      <c r="T1680" s="3">
        <f t="shared" si="238"/>
        <v>1.7465250000000001</v>
      </c>
      <c r="U1680" s="4">
        <f t="shared" si="239"/>
        <v>1.7465250000000001</v>
      </c>
      <c r="W1680" s="3"/>
      <c r="X1680" s="4">
        <f>IFERROR(   Table1[[#This Row],[البلوكات /م3]]+Table1[[#This Row],[البواقى
 المنصرفه
/م3]]-Table1[[#This Row],[البواقى
/م3]],0)</f>
        <v>0</v>
      </c>
      <c r="Y1680" s="21">
        <f t="shared" si="236"/>
        <v>0</v>
      </c>
      <c r="AD1680" s="20">
        <f t="shared" si="233"/>
        <v>-1.7465250000000001</v>
      </c>
      <c r="AE1680" s="29" t="e">
        <f t="shared" si="234"/>
        <v>#DIV/0!</v>
      </c>
      <c r="AG1680" s="5">
        <f>IFERROR((Table1[[#This Row],[عدد
البلوكات]]*0.12),"")</f>
        <v>0</v>
      </c>
      <c r="AH168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1680" s="59">
        <f>IFERROR(Table1[[#This Row],[Plan Hour]]/Table1[[#This Row],[ساعات
العمل
الفعلية]],0)</f>
        <v>0</v>
      </c>
      <c r="AK1680" s="1">
        <f>IFERROR((Table1[[#This Row],[الكمية 
الفعلية
/م3]]-Table1[[#This Row],[الكمية 
المنتجة
/م3
 ]]),"")</f>
        <v>0</v>
      </c>
      <c r="AU1680" s="18"/>
      <c r="AV1680" s="18"/>
      <c r="AW1680" s="1"/>
      <c r="AX1680" s="1"/>
      <c r="AY1680" s="18"/>
      <c r="AZ1680" s="1"/>
      <c r="BA1680" s="1"/>
      <c r="BB1680" s="1"/>
      <c r="BC1680" s="1"/>
      <c r="BD1680" s="1" t="e">
        <f t="shared" si="237"/>
        <v>#DIV/0!</v>
      </c>
      <c r="BE1680" s="1"/>
      <c r="BF1680" s="1"/>
      <c r="BG1680" s="103" t="e">
        <f t="shared" si="235"/>
        <v>#DIV/0!</v>
      </c>
      <c r="CB1680"/>
      <c r="CC1680"/>
      <c r="CD1680"/>
      <c r="CE1680" s="83"/>
      <c r="CF1680"/>
      <c r="CG1680"/>
      <c r="CH1680"/>
      <c r="CI1680"/>
      <c r="CJ1680"/>
      <c r="CK1680"/>
      <c r="CL1680"/>
      <c r="CM1680"/>
      <c r="CN1680"/>
      <c r="CO1680"/>
      <c r="CP1680"/>
    </row>
    <row r="1681" spans="1:94" ht="22.5" customHeight="1">
      <c r="A1681" s="22">
        <v>44304</v>
      </c>
      <c r="B1681" s="3" t="str">
        <f>TEXT(Table1[[#This Row],[Date]],"dddd")</f>
        <v>الأحد</v>
      </c>
      <c r="C1681" s="3">
        <f>WEEKNUM(Table1[[#This Row],[Date]],16)</f>
        <v>17</v>
      </c>
      <c r="D1681" s="3" t="str">
        <f>TEXT(Table1[[#This Row],[Date]],"mmmm")</f>
        <v>أبريل</v>
      </c>
      <c r="E1681" s="3" t="str">
        <f>TEXT(Table1[[#This Row],[Date]],"yyyy")</f>
        <v>2021</v>
      </c>
      <c r="F1681" s="3" t="s">
        <v>9</v>
      </c>
      <c r="G1681" s="3">
        <v>1701</v>
      </c>
      <c r="H1681" s="5" t="s">
        <v>61</v>
      </c>
      <c r="I1681" s="3" t="s">
        <v>201</v>
      </c>
      <c r="J1681" s="3">
        <f>IFERROR(VLOOKUP(Table1[[#This Row],[FoamType]],$CB$1:$CC$25,2,FALSE),0)</f>
        <v>1.25</v>
      </c>
      <c r="K1681" s="3">
        <v>41.5</v>
      </c>
      <c r="L1681" s="3">
        <v>110</v>
      </c>
      <c r="M1681" s="3">
        <v>29</v>
      </c>
      <c r="Q1681" s="3">
        <v>30</v>
      </c>
      <c r="R1681" s="3">
        <v>4</v>
      </c>
      <c r="S1681" s="3">
        <v>29</v>
      </c>
      <c r="T1681" s="3">
        <f t="shared" si="238"/>
        <v>0.52954000000000001</v>
      </c>
      <c r="U1681" s="4">
        <f t="shared" si="239"/>
        <v>0.52954000000000001</v>
      </c>
      <c r="W1681" s="3"/>
      <c r="X1681" s="4">
        <f>IFERROR(   Table1[[#This Row],[البلوكات /م3]]+Table1[[#This Row],[البواقى
 المنصرفه
/م3]]-Table1[[#This Row],[البواقى
/م3]],0)</f>
        <v>0</v>
      </c>
      <c r="Y1681" s="21">
        <f t="shared" si="236"/>
        <v>0</v>
      </c>
      <c r="AD1681" s="20">
        <f t="shared" si="233"/>
        <v>-0.52954000000000001</v>
      </c>
      <c r="AE1681" s="29" t="e">
        <f t="shared" si="234"/>
        <v>#DIV/0!</v>
      </c>
      <c r="AG1681" s="5">
        <f>IFERROR((Table1[[#This Row],[عدد
البلوكات]]*0.12),"")</f>
        <v>0</v>
      </c>
      <c r="AH168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681" s="59">
        <f>IFERROR(Table1[[#This Row],[Plan Hour]]/Table1[[#This Row],[ساعات
العمل
الفعلية]],0)</f>
        <v>0</v>
      </c>
      <c r="AK1681" s="1">
        <f>IFERROR((Table1[[#This Row],[الكمية 
الفعلية
/م3]]-Table1[[#This Row],[الكمية 
المنتجة
/م3
 ]]),"")</f>
        <v>0</v>
      </c>
      <c r="AU1681" s="18"/>
      <c r="AV1681" s="18"/>
      <c r="AW1681" s="1"/>
      <c r="AX1681" s="1"/>
      <c r="AY1681" s="18"/>
      <c r="AZ1681" s="1"/>
      <c r="BA1681" s="1"/>
      <c r="BB1681" s="1"/>
      <c r="BC1681" s="1"/>
      <c r="BD1681" s="1" t="e">
        <f t="shared" si="237"/>
        <v>#DIV/0!</v>
      </c>
      <c r="BE1681" s="1"/>
      <c r="BF1681" s="1"/>
      <c r="BG1681" s="103" t="e">
        <f t="shared" si="235"/>
        <v>#DIV/0!</v>
      </c>
      <c r="CB1681"/>
      <c r="CC1681"/>
      <c r="CD1681"/>
      <c r="CE1681" s="83"/>
      <c r="CF1681"/>
      <c r="CG1681"/>
      <c r="CH1681"/>
      <c r="CI1681"/>
      <c r="CJ1681"/>
      <c r="CK1681"/>
      <c r="CL1681"/>
      <c r="CM1681"/>
      <c r="CN1681"/>
      <c r="CO1681"/>
      <c r="CP1681"/>
    </row>
    <row r="1682" spans="1:94" ht="22.5" customHeight="1">
      <c r="A1682" s="22">
        <v>44304</v>
      </c>
      <c r="B1682" s="3" t="str">
        <f>TEXT(Table1[[#This Row],[Date]],"dddd")</f>
        <v>الأحد</v>
      </c>
      <c r="C1682" s="3">
        <f>WEEKNUM(Table1[[#This Row],[Date]],16)</f>
        <v>17</v>
      </c>
      <c r="D1682" s="3" t="str">
        <f>TEXT(Table1[[#This Row],[Date]],"mmmm")</f>
        <v>أبريل</v>
      </c>
      <c r="E1682" s="3" t="str">
        <f>TEXT(Table1[[#This Row],[Date]],"yyyy")</f>
        <v>2021</v>
      </c>
      <c r="F1682" s="3" t="s">
        <v>9</v>
      </c>
      <c r="G1682" s="3">
        <v>1701</v>
      </c>
      <c r="H1682" s="5" t="s">
        <v>61</v>
      </c>
      <c r="I1682" s="3" t="s">
        <v>201</v>
      </c>
      <c r="J1682" s="3">
        <f>IFERROR(VLOOKUP(Table1[[#This Row],[FoamType]],$CB$1:$CC$25,2,FALSE),0)</f>
        <v>1.25</v>
      </c>
      <c r="K1682" s="3">
        <v>74</v>
      </c>
      <c r="L1682" s="3">
        <v>110</v>
      </c>
      <c r="M1682" s="3">
        <v>29</v>
      </c>
      <c r="Q1682" s="3">
        <v>30</v>
      </c>
      <c r="R1682" s="3">
        <v>4</v>
      </c>
      <c r="S1682" s="3">
        <v>29</v>
      </c>
      <c r="T1682" s="3">
        <f t="shared" si="238"/>
        <v>0.94423999999999997</v>
      </c>
      <c r="U1682" s="4">
        <f t="shared" si="239"/>
        <v>0.94423999999999997</v>
      </c>
      <c r="W1682" s="3"/>
      <c r="X1682" s="4">
        <f>IFERROR(   Table1[[#This Row],[البلوكات /م3]]+Table1[[#This Row],[البواقى
 المنصرفه
/م3]]-Table1[[#This Row],[البواقى
/م3]],0)</f>
        <v>0</v>
      </c>
      <c r="Y1682" s="21">
        <f t="shared" si="236"/>
        <v>0</v>
      </c>
      <c r="AD1682" s="20">
        <f t="shared" si="233"/>
        <v>-0.94423999999999997</v>
      </c>
      <c r="AE1682" s="29" t="e">
        <f t="shared" si="234"/>
        <v>#DIV/0!</v>
      </c>
      <c r="AG1682" s="5">
        <f>IFERROR((Table1[[#This Row],[عدد
البلوكات]]*0.12),"")</f>
        <v>0</v>
      </c>
      <c r="AH168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682" s="59">
        <f>IFERROR(Table1[[#This Row],[Plan Hour]]/Table1[[#This Row],[ساعات
العمل
الفعلية]],0)</f>
        <v>0</v>
      </c>
      <c r="AK1682" s="1">
        <f>IFERROR((Table1[[#This Row],[الكمية 
الفعلية
/م3]]-Table1[[#This Row],[الكمية 
المنتجة
/م3
 ]]),"")</f>
        <v>0</v>
      </c>
      <c r="AU1682" s="18"/>
      <c r="AV1682" s="18"/>
      <c r="AW1682" s="1"/>
      <c r="AX1682" s="1"/>
      <c r="AY1682" s="18"/>
      <c r="AZ1682" s="1"/>
      <c r="BA1682" s="1"/>
      <c r="BB1682" s="1"/>
      <c r="BC1682" s="1"/>
      <c r="BD1682" s="1" t="e">
        <f t="shared" si="237"/>
        <v>#DIV/0!</v>
      </c>
      <c r="BE1682" s="1"/>
      <c r="BF1682" s="1"/>
      <c r="BG1682" s="103" t="e">
        <f t="shared" si="235"/>
        <v>#DIV/0!</v>
      </c>
      <c r="CB1682"/>
      <c r="CC1682"/>
      <c r="CD1682"/>
      <c r="CE1682" s="83"/>
      <c r="CF1682"/>
      <c r="CG1682"/>
      <c r="CH1682"/>
      <c r="CI1682"/>
      <c r="CJ1682"/>
      <c r="CK1682"/>
      <c r="CL1682"/>
      <c r="CM1682"/>
      <c r="CN1682"/>
      <c r="CO1682"/>
      <c r="CP1682"/>
    </row>
    <row r="1683" spans="1:94" ht="22.5" customHeight="1">
      <c r="A1683" s="22">
        <v>44304</v>
      </c>
      <c r="B1683" s="3" t="str">
        <f>TEXT(Table1[[#This Row],[Date]],"dddd")</f>
        <v>الأحد</v>
      </c>
      <c r="C1683" s="3">
        <f>WEEKNUM(Table1[[#This Row],[Date]],16)</f>
        <v>17</v>
      </c>
      <c r="D1683" s="3" t="str">
        <f>TEXT(Table1[[#This Row],[Date]],"mmmm")</f>
        <v>أبريل</v>
      </c>
      <c r="E1683" s="3" t="str">
        <f>TEXT(Table1[[#This Row],[Date]],"yyyy")</f>
        <v>2021</v>
      </c>
      <c r="F1683" s="3" t="s">
        <v>9</v>
      </c>
      <c r="I1683" s="3" t="s">
        <v>92</v>
      </c>
      <c r="J1683" s="3">
        <f>IFERROR(VLOOKUP(Table1[[#This Row],[FoamType]],$CB$1:$CC$25,2,FALSE),0)</f>
        <v>0.6</v>
      </c>
      <c r="Q1683" s="3">
        <v>12</v>
      </c>
      <c r="T1683" s="3">
        <f t="shared" si="238"/>
        <v>0</v>
      </c>
      <c r="U1683" s="4">
        <f t="shared" si="239"/>
        <v>0</v>
      </c>
      <c r="W1683" s="3">
        <v>12</v>
      </c>
      <c r="X1683" s="4">
        <f>IFERROR(   Table1[[#This Row],[البلوكات /م3]]+Table1[[#This Row],[البواقى
 المنصرفه
/م3]]-Table1[[#This Row],[البواقى
/م3]],0)</f>
        <v>0</v>
      </c>
      <c r="Y1683" s="21">
        <f t="shared" si="236"/>
        <v>7.32</v>
      </c>
      <c r="Z1683" s="3">
        <v>1</v>
      </c>
      <c r="AB1683" s="3">
        <v>12</v>
      </c>
      <c r="AC1683" s="20">
        <v>7.32</v>
      </c>
      <c r="AD1683" s="20">
        <f t="shared" si="233"/>
        <v>0</v>
      </c>
      <c r="AE1683" s="29">
        <f t="shared" si="234"/>
        <v>0</v>
      </c>
      <c r="AG1683" s="5">
        <f>IFERROR((Table1[[#This Row],[عدد
البلوكات]]*0.12),"")</f>
        <v>0.12</v>
      </c>
      <c r="AH168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1683" s="59">
        <f>IFERROR(Table1[[#This Row],[Plan Hour]]/Table1[[#This Row],[ساعات
العمل
الفعلية]],0)</f>
        <v>0</v>
      </c>
      <c r="AK1683" s="1">
        <f>IFERROR((Table1[[#This Row],[الكمية 
الفعلية
/م3]]-Table1[[#This Row],[الكمية 
المنتجة
/م3
 ]]),"")</f>
        <v>0</v>
      </c>
      <c r="AU1683" s="18"/>
      <c r="AV1683" s="18"/>
      <c r="AW1683" s="1"/>
      <c r="AX1683" s="1"/>
      <c r="AY1683" s="18"/>
      <c r="AZ1683" s="1"/>
      <c r="BA1683" s="1"/>
      <c r="BB1683" s="1"/>
      <c r="BC1683" s="1"/>
      <c r="BD1683" s="1" t="e">
        <f t="shared" si="237"/>
        <v>#DIV/0!</v>
      </c>
      <c r="BE1683" s="1"/>
      <c r="BF1683" s="1"/>
      <c r="BG1683" s="103" t="e">
        <f t="shared" si="235"/>
        <v>#DIV/0!</v>
      </c>
      <c r="CB1683"/>
      <c r="CC1683"/>
      <c r="CD1683"/>
      <c r="CE1683" s="83"/>
      <c r="CF1683"/>
      <c r="CG1683"/>
      <c r="CH1683"/>
      <c r="CI1683"/>
      <c r="CJ1683"/>
      <c r="CK1683"/>
      <c r="CL1683"/>
      <c r="CM1683"/>
      <c r="CN1683"/>
      <c r="CO1683"/>
      <c r="CP1683"/>
    </row>
    <row r="1684" spans="1:94" ht="22.5" customHeight="1">
      <c r="A1684" s="22">
        <v>44304</v>
      </c>
      <c r="B1684" s="9" t="str">
        <f>TEXT(Table1[[#This Row],[Date]],"dddd")</f>
        <v>الأحد</v>
      </c>
      <c r="C1684" s="9">
        <f>WEEKNUM(Table1[[#This Row],[Date]],16)</f>
        <v>17</v>
      </c>
      <c r="D1684" s="9" t="str">
        <f>TEXT(Table1[[#This Row],[Date]],"mmmm")</f>
        <v>أبريل</v>
      </c>
      <c r="E1684" s="9" t="str">
        <f>TEXT(Table1[[#This Row],[Date]],"yyyy")</f>
        <v>2021</v>
      </c>
      <c r="F1684" s="9" t="s">
        <v>8</v>
      </c>
      <c r="G1684" s="9">
        <v>1483</v>
      </c>
      <c r="H1684" s="9" t="s">
        <v>313</v>
      </c>
      <c r="I1684" s="9" t="s">
        <v>255</v>
      </c>
      <c r="J1684" s="9">
        <v>3.6</v>
      </c>
      <c r="K1684" s="9">
        <v>60</v>
      </c>
      <c r="L1684" s="9">
        <v>20</v>
      </c>
      <c r="M1684" s="9">
        <v>30</v>
      </c>
      <c r="N1684" s="9"/>
      <c r="O1684" s="9"/>
      <c r="P1684" s="9"/>
      <c r="Q1684" s="9">
        <v>25</v>
      </c>
      <c r="R1684" s="9">
        <v>3543</v>
      </c>
      <c r="S1684" s="9">
        <v>30</v>
      </c>
      <c r="T1684" s="9">
        <f t="shared" si="238"/>
        <v>127.548</v>
      </c>
      <c r="U1684" s="9">
        <f t="shared" si="239"/>
        <v>127.548</v>
      </c>
      <c r="V1684" s="9"/>
      <c r="W1684" s="9">
        <v>25</v>
      </c>
      <c r="X1684" s="9">
        <f>IFERROR(   Table1[[#This Row],[البلوكات /م3]]+Table1[[#This Row],[البواقى
 المنصرفه
/م3]]-Table1[[#This Row],[البواقى
/م3]],0)</f>
        <v>129.63999999999999</v>
      </c>
      <c r="Y1684" s="9">
        <f t="shared" si="236"/>
        <v>131.76</v>
      </c>
      <c r="Z1684" s="9">
        <v>18</v>
      </c>
      <c r="AA1684" s="9">
        <v>0</v>
      </c>
      <c r="AB1684" s="9">
        <v>25</v>
      </c>
      <c r="AC1684" s="9">
        <v>2.12</v>
      </c>
      <c r="AD1684" s="9">
        <f t="shared" si="233"/>
        <v>2.0919999999999845</v>
      </c>
      <c r="AE1684" s="9">
        <f t="shared" si="234"/>
        <v>1.5877352762598548E-2</v>
      </c>
      <c r="AF1684" s="9"/>
      <c r="AG1684" s="9">
        <f>IFERROR((Table1[[#This Row],[عدد
البلوكات]]*0.12),"")</f>
        <v>2.16</v>
      </c>
      <c r="AH1684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35.43</v>
      </c>
      <c r="AI1684" s="9">
        <v>40</v>
      </c>
      <c r="AJ1684" s="9">
        <f>IFERROR(Table1[[#This Row],[Plan Hour]]/Table1[[#This Row],[ساعات
العمل
الفعلية]],0)</f>
        <v>0.88575000000000004</v>
      </c>
      <c r="AK1684" s="9">
        <f>IFERROR((Table1[[#This Row],[الكمية 
الفعلية
/م3]]-Table1[[#This Row],[الكمية 
المنتجة
/م3
 ]]),"")</f>
        <v>0</v>
      </c>
      <c r="AL1684" s="9"/>
      <c r="AM1684" s="9">
        <v>1.62</v>
      </c>
      <c r="AN1684" s="9"/>
      <c r="AO1684" s="9">
        <v>0.5</v>
      </c>
      <c r="AP1684" s="9">
        <v>2.12</v>
      </c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D1684" s="9" t="e">
        <f t="shared" si="237"/>
        <v>#DIV/0!</v>
      </c>
      <c r="BE1684" s="9"/>
      <c r="BF1684" s="9"/>
      <c r="BG1684" s="9" t="e">
        <f t="shared" si="235"/>
        <v>#DIV/0!</v>
      </c>
      <c r="CB1684"/>
      <c r="CC1684"/>
      <c r="CD1684"/>
      <c r="CE1684" s="83"/>
      <c r="CF1684"/>
      <c r="CG1684"/>
      <c r="CH1684"/>
      <c r="CI1684"/>
      <c r="CJ1684"/>
      <c r="CK1684"/>
      <c r="CL1684"/>
      <c r="CM1684"/>
      <c r="CN1684"/>
      <c r="CO1684"/>
      <c r="CP1684"/>
    </row>
    <row r="1685" spans="1:94" ht="22.5" customHeight="1">
      <c r="A1685" s="22">
        <v>44304</v>
      </c>
      <c r="B1685" s="3" t="str">
        <f>TEXT(Table1[[#This Row],[Date]],"dddd")</f>
        <v>الأحد</v>
      </c>
      <c r="C1685" s="3">
        <f>WEEKNUM(Table1[[#This Row],[Date]],16)</f>
        <v>17</v>
      </c>
      <c r="D1685" s="3" t="str">
        <f>TEXT(Table1[[#This Row],[Date]],"mmmm")</f>
        <v>أبريل</v>
      </c>
      <c r="E1685" s="3" t="str">
        <f>TEXT(Table1[[#This Row],[Date]],"yyyy")</f>
        <v>2021</v>
      </c>
      <c r="F1685" s="3" t="s">
        <v>8</v>
      </c>
      <c r="G1685" s="3">
        <v>1701</v>
      </c>
      <c r="H1685" s="5" t="s">
        <v>61</v>
      </c>
      <c r="I1685" s="3" t="s">
        <v>201</v>
      </c>
      <c r="J1685" s="3">
        <f>IFERROR(VLOOKUP(Table1[[#This Row],[FoamType]],$CB$1:$CC$25,2,FALSE),0)</f>
        <v>1.25</v>
      </c>
      <c r="K1685" s="3">
        <v>240</v>
      </c>
      <c r="L1685" s="3">
        <v>110</v>
      </c>
      <c r="M1685" s="3">
        <v>29</v>
      </c>
      <c r="Q1685" s="3">
        <v>30</v>
      </c>
      <c r="R1685" s="3">
        <v>7</v>
      </c>
      <c r="S1685" s="3">
        <v>29</v>
      </c>
      <c r="T1685" s="3">
        <f t="shared" si="238"/>
        <v>5.3592000000000004</v>
      </c>
      <c r="U1685" s="4">
        <f t="shared" si="239"/>
        <v>5.3592000000000004</v>
      </c>
      <c r="W1685" s="3"/>
      <c r="X1685" s="4">
        <f>IFERROR(   Table1[[#This Row],[البلوكات /م3]]+Table1[[#This Row],[البواقى
 المنصرفه
/م3]]-Table1[[#This Row],[البواقى
/م3]],0)</f>
        <v>5.35</v>
      </c>
      <c r="Y1685" s="21">
        <f t="shared" si="236"/>
        <v>0</v>
      </c>
      <c r="AA1685" s="12">
        <v>5.35</v>
      </c>
      <c r="AB1685" s="3">
        <v>30</v>
      </c>
      <c r="AC1685" s="20">
        <v>0</v>
      </c>
      <c r="AD1685" s="20">
        <f t="shared" si="233"/>
        <v>-9.2000000000007631E-3</v>
      </c>
      <c r="AE1685" s="29">
        <f t="shared" si="234"/>
        <v>-1.7196261682244419E-3</v>
      </c>
      <c r="AG1685" s="5">
        <f>IFERROR((Table1[[#This Row],[عدد
البلوكات]]*0.12),"")</f>
        <v>0</v>
      </c>
      <c r="AH168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5.6</v>
      </c>
      <c r="AJ1685" s="59">
        <f>IFERROR(Table1[[#This Row],[Plan Hour]]/Table1[[#This Row],[ساعات
العمل
الفعلية]],0)</f>
        <v>0</v>
      </c>
      <c r="AK1685" s="1">
        <f>IFERROR((Table1[[#This Row],[الكمية 
الفعلية
/م3]]-Table1[[#This Row],[الكمية 
المنتجة
/م3
 ]]),"")</f>
        <v>0</v>
      </c>
      <c r="AU1685" s="18"/>
      <c r="AV1685" s="18"/>
      <c r="AW1685" s="1"/>
      <c r="AX1685" s="1"/>
      <c r="AY1685" s="18"/>
      <c r="AZ1685" s="1"/>
      <c r="BA1685" s="1"/>
      <c r="BB1685" s="1"/>
      <c r="BC1685" s="1"/>
      <c r="BD1685" s="1" t="e">
        <f t="shared" si="237"/>
        <v>#DIV/0!</v>
      </c>
      <c r="BE1685" s="1"/>
      <c r="BF1685" s="1"/>
      <c r="BG1685" s="103" t="e">
        <f t="shared" si="235"/>
        <v>#DIV/0!</v>
      </c>
      <c r="CB1685"/>
      <c r="CC1685"/>
      <c r="CD1685"/>
      <c r="CE1685" s="83"/>
      <c r="CF1685"/>
      <c r="CG1685"/>
      <c r="CH1685"/>
      <c r="CI1685"/>
      <c r="CJ1685"/>
      <c r="CK1685"/>
      <c r="CL1685"/>
      <c r="CM1685"/>
      <c r="CN1685"/>
      <c r="CO1685"/>
      <c r="CP1685"/>
    </row>
    <row r="1686" spans="1:94" ht="22.5" customHeight="1">
      <c r="A1686" s="22">
        <v>44305</v>
      </c>
      <c r="B1686" s="9" t="str">
        <f>TEXT(Table1[[#This Row],[Date]],"dddd")</f>
        <v>الإثنين</v>
      </c>
      <c r="C1686" s="9">
        <f>WEEKNUM(Table1[[#This Row],[Date]],16)</f>
        <v>17</v>
      </c>
      <c r="D1686" s="9" t="str">
        <f>TEXT(Table1[[#This Row],[Date]],"mmmm")</f>
        <v>أبريل</v>
      </c>
      <c r="E1686" s="9" t="str">
        <f>TEXT(Table1[[#This Row],[Date]],"yyyy")</f>
        <v>2021</v>
      </c>
      <c r="F1686" s="9" t="s">
        <v>9</v>
      </c>
      <c r="G1686" s="9">
        <v>1753</v>
      </c>
      <c r="H1686" s="9" t="s">
        <v>348</v>
      </c>
      <c r="I1686" s="9" t="s">
        <v>91</v>
      </c>
      <c r="J1686" s="3">
        <f>IFERROR(VLOOKUP(Table1[[#This Row],[FoamType]],$CB$1:$CC$25,2,FALSE),0)</f>
        <v>1</v>
      </c>
      <c r="K1686" s="9">
        <v>122</v>
      </c>
      <c r="L1686" s="9">
        <v>82</v>
      </c>
      <c r="M1686" s="9">
        <v>1.5</v>
      </c>
      <c r="N1686" s="9"/>
      <c r="O1686" s="9"/>
      <c r="P1686" s="9"/>
      <c r="Q1686" s="9" t="s">
        <v>40</v>
      </c>
      <c r="R1686" s="9">
        <v>100</v>
      </c>
      <c r="S1686" s="9">
        <v>1.7</v>
      </c>
      <c r="T1686" s="9">
        <f t="shared" si="238"/>
        <v>1.70068</v>
      </c>
      <c r="U1686" s="9">
        <f t="shared" si="239"/>
        <v>1.5005999999999999</v>
      </c>
      <c r="V1686" s="9"/>
      <c r="W1686" s="9"/>
      <c r="X1686" s="9">
        <f>IFERROR(   Table1[[#This Row],[البلوكات /م3]]+Table1[[#This Row],[البواقى
 المنصرفه
/م3]]-Table1[[#This Row],[البواقى
/م3]],0)</f>
        <v>2.2599999999999998</v>
      </c>
      <c r="Y1686" s="9">
        <f t="shared" si="236"/>
        <v>0</v>
      </c>
      <c r="Z1686" s="9"/>
      <c r="AA1686" s="9">
        <v>3.3</v>
      </c>
      <c r="AB1686" s="9">
        <v>8</v>
      </c>
      <c r="AC1686" s="9">
        <v>1.04</v>
      </c>
      <c r="AD1686" s="9">
        <f t="shared" si="233"/>
        <v>0.75939999999999985</v>
      </c>
      <c r="AE1686" s="9">
        <f t="shared" si="234"/>
        <v>0.23012121212121209</v>
      </c>
      <c r="AF1686" s="9">
        <v>0.86</v>
      </c>
      <c r="AG1686" s="9">
        <f>IFERROR((Table1[[#This Row],[عدد
البلوكات]]*0.12),"")</f>
        <v>0</v>
      </c>
      <c r="AH1686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1.5005999999999999</v>
      </c>
      <c r="AI1686" s="9">
        <v>35</v>
      </c>
      <c r="AJ1686" s="9">
        <f>IFERROR(Table1[[#This Row],[Plan Hour]]/Table1[[#This Row],[ساعات
العمل
الفعلية]],0)</f>
        <v>4.2874285714285712E-2</v>
      </c>
      <c r="AK1686" s="9">
        <f>IFERROR((Table1[[#This Row],[الكمية 
الفعلية
/م3]]-Table1[[#This Row],[الكمية 
المنتجة
/م3
 ]]),"")</f>
        <v>0.20008000000000004</v>
      </c>
      <c r="AL1686" s="9"/>
      <c r="AM1686" s="9"/>
      <c r="AN1686" s="9"/>
      <c r="AO1686" s="9">
        <v>0.72</v>
      </c>
      <c r="AP1686" s="9">
        <v>0.72</v>
      </c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 t="e">
        <f t="shared" si="237"/>
        <v>#DIV/0!</v>
      </c>
      <c r="BE1686" s="9"/>
      <c r="BF1686" s="9"/>
      <c r="BG1686" s="9" t="e">
        <f t="shared" si="235"/>
        <v>#DIV/0!</v>
      </c>
      <c r="CB1686"/>
      <c r="CC1686"/>
      <c r="CD1686"/>
      <c r="CE1686" s="83"/>
      <c r="CF1686"/>
      <c r="CG1686"/>
      <c r="CH1686"/>
      <c r="CI1686"/>
      <c r="CJ1686"/>
      <c r="CK1686"/>
      <c r="CL1686"/>
      <c r="CM1686"/>
      <c r="CN1686"/>
      <c r="CO1686"/>
      <c r="CP1686"/>
    </row>
    <row r="1687" spans="1:94" ht="22.5" customHeight="1">
      <c r="A1687" s="22">
        <v>44305</v>
      </c>
      <c r="B1687" s="3" t="str">
        <f>TEXT(Table1[[#This Row],[Date]],"dddd")</f>
        <v>الإثنين</v>
      </c>
      <c r="C1687" s="3">
        <f>WEEKNUM(Table1[[#This Row],[Date]],16)</f>
        <v>17</v>
      </c>
      <c r="D1687" s="3" t="str">
        <f>TEXT(Table1[[#This Row],[Date]],"mmmm")</f>
        <v>أبريل</v>
      </c>
      <c r="E1687" s="3" t="str">
        <f>TEXT(Table1[[#This Row],[Date]],"yyyy")</f>
        <v>2021</v>
      </c>
      <c r="F1687" s="3" t="s">
        <v>9</v>
      </c>
      <c r="G1687" s="3">
        <v>1754</v>
      </c>
      <c r="H1687" s="5" t="s">
        <v>253</v>
      </c>
      <c r="I1687" s="3" t="s">
        <v>91</v>
      </c>
      <c r="J1687" s="3">
        <f>IFERROR(VLOOKUP(Table1[[#This Row],[FoamType]],$CB$1:$CC$25,2,FALSE),0)</f>
        <v>1</v>
      </c>
      <c r="K1687" s="3">
        <v>100</v>
      </c>
      <c r="L1687" s="3">
        <v>20</v>
      </c>
      <c r="M1687" s="3">
        <v>1</v>
      </c>
      <c r="Q1687" s="3">
        <v>15</v>
      </c>
      <c r="S1687" s="3">
        <v>1.1000000000000001</v>
      </c>
      <c r="T1687" s="3">
        <v>2.2000000000000002</v>
      </c>
      <c r="U1687" s="4">
        <v>2</v>
      </c>
      <c r="W1687" s="3"/>
      <c r="X1687" s="4">
        <f>IFERROR(   Table1[[#This Row],[البلوكات /م3]]+Table1[[#This Row],[البواقى
 المنصرفه
/م3]]-Table1[[#This Row],[البواقى
/م3]],0)</f>
        <v>3.66</v>
      </c>
      <c r="Y1687" s="21">
        <f t="shared" si="236"/>
        <v>0</v>
      </c>
      <c r="AA1687" s="12">
        <v>3.66</v>
      </c>
      <c r="AB1687" s="3">
        <v>15</v>
      </c>
      <c r="AC1687" s="20">
        <v>0</v>
      </c>
      <c r="AD1687" s="20">
        <f t="shared" si="233"/>
        <v>1.6600000000000001</v>
      </c>
      <c r="AE1687" s="29">
        <f t="shared" si="234"/>
        <v>0.45355191256830601</v>
      </c>
      <c r="AG1687" s="5">
        <f>IFERROR((Table1[[#This Row],[عدد
البلوكات]]*0.12),"")</f>
        <v>0</v>
      </c>
      <c r="AH168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1687" s="59">
        <f>IFERROR(Table1[[#This Row],[Plan Hour]]/Table1[[#This Row],[ساعات
العمل
الفعلية]],0)</f>
        <v>0</v>
      </c>
      <c r="AK1687" s="1">
        <f>IFERROR((Table1[[#This Row],[الكمية 
الفعلية
/م3]]-Table1[[#This Row],[الكمية 
المنتجة
/م3
 ]]),"")</f>
        <v>0.20000000000000018</v>
      </c>
      <c r="AU1687" s="18"/>
      <c r="AV1687" s="18"/>
      <c r="AW1687" s="1"/>
      <c r="AX1687" s="1"/>
      <c r="AY1687" s="18"/>
      <c r="AZ1687" s="1"/>
      <c r="BA1687" s="1"/>
      <c r="BB1687" s="1"/>
      <c r="BC1687" s="1"/>
      <c r="BD1687" s="1" t="e">
        <f t="shared" si="237"/>
        <v>#DIV/0!</v>
      </c>
      <c r="BE1687" s="1"/>
      <c r="BF1687" s="1"/>
      <c r="BG1687" s="103" t="e">
        <f t="shared" si="235"/>
        <v>#DIV/0!</v>
      </c>
      <c r="CB1687"/>
      <c r="CC1687"/>
      <c r="CD1687"/>
      <c r="CE1687" s="83"/>
      <c r="CF1687"/>
      <c r="CG1687"/>
      <c r="CH1687"/>
      <c r="CI1687"/>
      <c r="CJ1687"/>
      <c r="CK1687"/>
      <c r="CL1687"/>
      <c r="CM1687"/>
      <c r="CN1687"/>
      <c r="CO1687"/>
      <c r="CP1687"/>
    </row>
    <row r="1688" spans="1:94" ht="22.5" customHeight="1">
      <c r="A1688" s="22">
        <v>44305</v>
      </c>
      <c r="B1688" s="3" t="str">
        <f>TEXT(Table1[[#This Row],[Date]],"dddd")</f>
        <v>الإثنين</v>
      </c>
      <c r="C1688" s="3">
        <f>WEEKNUM(Table1[[#This Row],[Date]],16)</f>
        <v>17</v>
      </c>
      <c r="D1688" s="3" t="str">
        <f>TEXT(Table1[[#This Row],[Date]],"mmmm")</f>
        <v>أبريل</v>
      </c>
      <c r="E1688" s="3" t="str">
        <f>TEXT(Table1[[#This Row],[Date]],"yyyy")</f>
        <v>2021</v>
      </c>
      <c r="F1688" s="3" t="s">
        <v>9</v>
      </c>
      <c r="G1688" s="3">
        <v>1782</v>
      </c>
      <c r="I1688" s="3" t="s">
        <v>91</v>
      </c>
      <c r="J1688" s="3">
        <f>IFERROR(VLOOKUP(Table1[[#This Row],[FoamType]],$CB$1:$CC$25,2,FALSE),0)</f>
        <v>1</v>
      </c>
      <c r="K1688" s="3">
        <v>120</v>
      </c>
      <c r="L1688" s="3">
        <v>15</v>
      </c>
      <c r="M1688" s="3">
        <v>10</v>
      </c>
      <c r="Q1688" s="3">
        <v>20</v>
      </c>
      <c r="R1688" s="3">
        <v>1</v>
      </c>
      <c r="S1688" s="3">
        <v>10.1</v>
      </c>
      <c r="T1688" s="3">
        <f t="shared" si="238"/>
        <v>1.8180000000000002E-2</v>
      </c>
      <c r="U1688" s="4">
        <f t="shared" si="239"/>
        <v>1.7999999999999999E-2</v>
      </c>
      <c r="W1688" s="3"/>
      <c r="X1688" s="4">
        <f>IFERROR(   Table1[[#This Row],[البلوكات /م3]]+Table1[[#This Row],[البواقى
 المنصرفه
/م3]]-Table1[[#This Row],[البواقى
/م3]],0)</f>
        <v>1.7999999999999999E-2</v>
      </c>
      <c r="Y1688" s="21">
        <f t="shared" si="236"/>
        <v>0</v>
      </c>
      <c r="AA1688" s="12">
        <v>1.7999999999999999E-2</v>
      </c>
      <c r="AB1688" s="3">
        <v>20</v>
      </c>
      <c r="AC1688" s="20">
        <v>0</v>
      </c>
      <c r="AD1688" s="20">
        <f t="shared" si="233"/>
        <v>0</v>
      </c>
      <c r="AE1688" s="29">
        <f t="shared" si="234"/>
        <v>0</v>
      </c>
      <c r="AG1688" s="5">
        <f>IFERROR((Table1[[#This Row],[عدد
البلوكات]]*0.12),"")</f>
        <v>0</v>
      </c>
      <c r="AH168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1.7999999999999999E-2</v>
      </c>
      <c r="AJ1688" s="59">
        <f>IFERROR(Table1[[#This Row],[Plan Hour]]/Table1[[#This Row],[ساعات
العمل
الفعلية]],0)</f>
        <v>0</v>
      </c>
      <c r="AK1688" s="1">
        <f>IFERROR((Table1[[#This Row],[الكمية 
الفعلية
/م3]]-Table1[[#This Row],[الكمية 
المنتجة
/م3
 ]]),"")</f>
        <v>1.8000000000000307E-4</v>
      </c>
      <c r="AU1688" s="18"/>
      <c r="AV1688" s="18"/>
      <c r="AW1688" s="1"/>
      <c r="AX1688" s="1"/>
      <c r="AY1688" s="18"/>
      <c r="AZ1688" s="1"/>
      <c r="BA1688" s="1"/>
      <c r="BB1688" s="1"/>
      <c r="BC1688" s="1"/>
      <c r="BD1688" s="1" t="e">
        <f t="shared" si="237"/>
        <v>#DIV/0!</v>
      </c>
      <c r="BE1688" s="1"/>
      <c r="BF1688" s="1"/>
      <c r="BG1688" s="103" t="e">
        <f t="shared" si="235"/>
        <v>#DIV/0!</v>
      </c>
      <c r="CB1688"/>
      <c r="CC1688"/>
      <c r="CD1688"/>
      <c r="CE1688" s="83"/>
      <c r="CF1688"/>
      <c r="CG1688"/>
      <c r="CH1688"/>
      <c r="CI1688"/>
      <c r="CJ1688"/>
      <c r="CK1688"/>
      <c r="CL1688"/>
      <c r="CM1688"/>
      <c r="CN1688"/>
      <c r="CO1688"/>
      <c r="CP1688"/>
    </row>
    <row r="1689" spans="1:94" ht="22.5" customHeight="1">
      <c r="A1689" s="22">
        <v>44305</v>
      </c>
      <c r="B1689" s="3" t="str">
        <f>TEXT(Table1[[#This Row],[Date]],"dddd")</f>
        <v>الإثنين</v>
      </c>
      <c r="C1689" s="3">
        <f>WEEKNUM(Table1[[#This Row],[Date]],16)</f>
        <v>17</v>
      </c>
      <c r="D1689" s="3" t="str">
        <f>TEXT(Table1[[#This Row],[Date]],"mmmm")</f>
        <v>أبريل</v>
      </c>
      <c r="E1689" s="3" t="str">
        <f>TEXT(Table1[[#This Row],[Date]],"yyyy")</f>
        <v>2021</v>
      </c>
      <c r="F1689" s="3" t="s">
        <v>9</v>
      </c>
      <c r="G1689" s="3">
        <v>1766</v>
      </c>
      <c r="H1689" s="5" t="s">
        <v>332</v>
      </c>
      <c r="I1689" s="3" t="s">
        <v>91</v>
      </c>
      <c r="J1689" s="3">
        <f>IFERROR(VLOOKUP(Table1[[#This Row],[FoamType]],$CB$1:$CC$25,2,FALSE),0)</f>
        <v>1</v>
      </c>
      <c r="K1689" s="3">
        <v>120</v>
      </c>
      <c r="L1689" s="3">
        <v>15</v>
      </c>
      <c r="M1689" s="3">
        <v>15</v>
      </c>
      <c r="Q1689" s="3">
        <v>12</v>
      </c>
      <c r="R1689" s="3">
        <v>240</v>
      </c>
      <c r="S1689" s="3">
        <v>15</v>
      </c>
      <c r="T1689" s="3">
        <f t="shared" si="238"/>
        <v>6.48</v>
      </c>
      <c r="U1689" s="4">
        <f t="shared" si="239"/>
        <v>6.48</v>
      </c>
      <c r="W1689" s="3"/>
      <c r="X1689" s="4">
        <f>IFERROR(   Table1[[#This Row],[البلوكات /م3]]+Table1[[#This Row],[البواقى
 المنصرفه
/م3]]-Table1[[#This Row],[البواقى
/م3]],0)</f>
        <v>12.5</v>
      </c>
      <c r="Y1689" s="21">
        <f t="shared" si="236"/>
        <v>0</v>
      </c>
      <c r="AA1689" s="12">
        <v>12.5</v>
      </c>
      <c r="AB1689" s="3">
        <v>12</v>
      </c>
      <c r="AC1689" s="20">
        <v>0</v>
      </c>
      <c r="AD1689" s="20">
        <f t="shared" si="233"/>
        <v>6.02</v>
      </c>
      <c r="AE1689" s="29">
        <f t="shared" si="234"/>
        <v>0.48159999999999997</v>
      </c>
      <c r="AG1689" s="5">
        <f>IFERROR((Table1[[#This Row],[عدد
البلوكات]]*0.12),"")</f>
        <v>0</v>
      </c>
      <c r="AH168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6.48</v>
      </c>
      <c r="AJ1689" s="59">
        <f>IFERROR(Table1[[#This Row],[Plan Hour]]/Table1[[#This Row],[ساعات
العمل
الفعلية]],0)</f>
        <v>0</v>
      </c>
      <c r="AK1689" s="1">
        <f>IFERROR((Table1[[#This Row],[الكمية 
الفعلية
/م3]]-Table1[[#This Row],[الكمية 
المنتجة
/م3
 ]]),"")</f>
        <v>0</v>
      </c>
      <c r="AU1689" s="18"/>
      <c r="AV1689" s="18"/>
      <c r="AW1689" s="1"/>
      <c r="AX1689" s="1"/>
      <c r="AY1689" s="18"/>
      <c r="AZ1689" s="1"/>
      <c r="BA1689" s="1"/>
      <c r="BB1689" s="1"/>
      <c r="BC1689" s="1"/>
      <c r="BD1689" s="1" t="e">
        <f t="shared" si="237"/>
        <v>#DIV/0!</v>
      </c>
      <c r="BE1689" s="1"/>
      <c r="BF1689" s="1"/>
      <c r="BG1689" s="103" t="e">
        <f t="shared" si="235"/>
        <v>#DIV/0!</v>
      </c>
      <c r="CB1689"/>
      <c r="CC1689"/>
      <c r="CD1689"/>
      <c r="CE1689" s="83"/>
      <c r="CF1689"/>
      <c r="CG1689"/>
      <c r="CH1689"/>
      <c r="CI1689"/>
      <c r="CJ1689"/>
      <c r="CK1689"/>
      <c r="CL1689"/>
      <c r="CM1689"/>
      <c r="CN1689"/>
      <c r="CO1689"/>
      <c r="CP1689"/>
    </row>
    <row r="1690" spans="1:94" ht="22.5" customHeight="1">
      <c r="A1690" s="22">
        <v>44305</v>
      </c>
      <c r="B1690" s="3" t="str">
        <f>TEXT(Table1[[#This Row],[Date]],"dddd")</f>
        <v>الإثنين</v>
      </c>
      <c r="C1690" s="3">
        <f>WEEKNUM(Table1[[#This Row],[Date]],16)</f>
        <v>17</v>
      </c>
      <c r="D1690" s="3" t="str">
        <f>TEXT(Table1[[#This Row],[Date]],"mmmm")</f>
        <v>أبريل</v>
      </c>
      <c r="E1690" s="3" t="str">
        <f>TEXT(Table1[[#This Row],[Date]],"yyyy")</f>
        <v>2021</v>
      </c>
      <c r="F1690" s="3" t="s">
        <v>9</v>
      </c>
      <c r="G1690" s="3">
        <v>1766</v>
      </c>
      <c r="H1690" s="5" t="s">
        <v>332</v>
      </c>
      <c r="I1690" s="3" t="s">
        <v>96</v>
      </c>
      <c r="J1690" s="3">
        <f>IFERROR(VLOOKUP(Table1[[#This Row],[FoamType]],$CB$1:$CC$25,2,FALSE),0)</f>
        <v>200</v>
      </c>
      <c r="K1690" s="3">
        <v>42</v>
      </c>
      <c r="L1690" s="3">
        <v>34</v>
      </c>
      <c r="M1690" s="3">
        <v>3.5</v>
      </c>
      <c r="Q1690" s="3">
        <v>10</v>
      </c>
      <c r="R1690" s="3">
        <v>500</v>
      </c>
      <c r="S1690" s="3">
        <v>3.8</v>
      </c>
      <c r="T1690" s="3">
        <f t="shared" si="238"/>
        <v>2.7132000000000001</v>
      </c>
      <c r="U1690" s="4">
        <f t="shared" si="239"/>
        <v>2.4990000000000001</v>
      </c>
      <c r="W1690" s="3"/>
      <c r="X1690" s="4">
        <f>IFERROR(   Table1[[#This Row],[البلوكات /م3]]+Table1[[#This Row],[البواقى
 المنصرفه
/م3]]-Table1[[#This Row],[البواقى
/م3]],0)</f>
        <v>0</v>
      </c>
      <c r="Y1690" s="21">
        <f t="shared" si="236"/>
        <v>0</v>
      </c>
      <c r="AD1690" s="20">
        <f t="shared" ref="AD1690:AD1753" si="240">(Y1690+AA1690)-(U1690+AC1690)</f>
        <v>-2.4990000000000001</v>
      </c>
      <c r="AE1690" s="29" t="e">
        <f t="shared" ref="AE1690:AE1753" si="241">AD1690/(Y1690+AA1690)</f>
        <v>#DIV/0!</v>
      </c>
      <c r="AG1690" s="5">
        <f>IFERROR((Table1[[#This Row],[عدد
البلوكات]]*0.12),"")</f>
        <v>0</v>
      </c>
      <c r="AH169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2.5</v>
      </c>
      <c r="AJ1690" s="59">
        <f>IFERROR(Table1[[#This Row],[Plan Hour]]/Table1[[#This Row],[ساعات
العمل
الفعلية]],0)</f>
        <v>0</v>
      </c>
      <c r="AK1690" s="1">
        <f>IFERROR((Table1[[#This Row],[الكمية 
الفعلية
/م3]]-Table1[[#This Row],[الكمية 
المنتجة
/م3
 ]]),"")</f>
        <v>0.21419999999999995</v>
      </c>
      <c r="AU1690" s="18"/>
      <c r="AV1690" s="18"/>
      <c r="AW1690" s="1"/>
      <c r="AX1690" s="1"/>
      <c r="AY1690" s="18"/>
      <c r="AZ1690" s="1"/>
      <c r="BA1690" s="1"/>
      <c r="BB1690" s="1"/>
      <c r="BC1690" s="1"/>
      <c r="BD1690" s="1" t="e">
        <f t="shared" si="237"/>
        <v>#DIV/0!</v>
      </c>
      <c r="BE1690" s="1"/>
      <c r="BF1690" s="1"/>
      <c r="BG1690" s="103" t="e">
        <f t="shared" si="235"/>
        <v>#DIV/0!</v>
      </c>
      <c r="CB1690"/>
      <c r="CC1690"/>
      <c r="CD1690"/>
      <c r="CE1690" s="83"/>
      <c r="CF1690"/>
      <c r="CG1690"/>
      <c r="CH1690"/>
      <c r="CI1690"/>
      <c r="CJ1690"/>
      <c r="CK1690"/>
      <c r="CL1690"/>
      <c r="CM1690"/>
      <c r="CN1690"/>
      <c r="CO1690"/>
      <c r="CP1690"/>
    </row>
    <row r="1691" spans="1:94" ht="22.5" customHeight="1">
      <c r="A1691" s="22">
        <v>44305</v>
      </c>
      <c r="B1691" s="3" t="str">
        <f>TEXT(Table1[[#This Row],[Date]],"dddd")</f>
        <v>الإثنين</v>
      </c>
      <c r="C1691" s="3">
        <f>WEEKNUM(Table1[[#This Row],[Date]],16)</f>
        <v>17</v>
      </c>
      <c r="D1691" s="3" t="str">
        <f>TEXT(Table1[[#This Row],[Date]],"mmmm")</f>
        <v>أبريل</v>
      </c>
      <c r="E1691" s="3" t="str">
        <f>TEXT(Table1[[#This Row],[Date]],"yyyy")</f>
        <v>2021</v>
      </c>
      <c r="F1691" s="3" t="s">
        <v>9</v>
      </c>
      <c r="G1691" s="3">
        <v>1766</v>
      </c>
      <c r="H1691" s="5" t="s">
        <v>332</v>
      </c>
      <c r="I1691" s="3" t="s">
        <v>96</v>
      </c>
      <c r="J1691" s="3">
        <f>IFERROR(VLOOKUP(Table1[[#This Row],[FoamType]],$CB$1:$CC$25,2,FALSE),0)</f>
        <v>200</v>
      </c>
      <c r="K1691" s="3">
        <v>40</v>
      </c>
      <c r="L1691" s="3">
        <v>35</v>
      </c>
      <c r="M1691" s="3">
        <v>8</v>
      </c>
      <c r="Q1691" s="3">
        <v>12</v>
      </c>
      <c r="R1691" s="3">
        <v>360</v>
      </c>
      <c r="S1691" s="3">
        <v>8.1</v>
      </c>
      <c r="T1691" s="3">
        <f t="shared" si="238"/>
        <v>4.0823999999999998</v>
      </c>
      <c r="U1691" s="4">
        <f t="shared" si="239"/>
        <v>4.032</v>
      </c>
      <c r="W1691" s="3"/>
      <c r="X1691" s="4">
        <f>IFERROR(   Table1[[#This Row],[البلوكات /م3]]+Table1[[#This Row],[البواقى
 المنصرفه
/م3]]-Table1[[#This Row],[البواقى
/م3]],0)</f>
        <v>0</v>
      </c>
      <c r="Y1691" s="21">
        <f t="shared" si="236"/>
        <v>0</v>
      </c>
      <c r="AD1691" s="20">
        <f t="shared" si="240"/>
        <v>-4.032</v>
      </c>
      <c r="AE1691" s="29" t="e">
        <f t="shared" si="241"/>
        <v>#DIV/0!</v>
      </c>
      <c r="AG1691" s="5">
        <f>IFERROR((Table1[[#This Row],[عدد
البلوكات]]*0.12),"")</f>
        <v>0</v>
      </c>
      <c r="AH169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1.8</v>
      </c>
      <c r="AJ1691" s="59">
        <f>IFERROR(Table1[[#This Row],[Plan Hour]]/Table1[[#This Row],[ساعات
العمل
الفعلية]],0)</f>
        <v>0</v>
      </c>
      <c r="AK1691" s="1">
        <f>IFERROR((Table1[[#This Row],[الكمية 
الفعلية
/م3]]-Table1[[#This Row],[الكمية 
المنتجة
/م3
 ]]),"")</f>
        <v>5.0399999999999778E-2</v>
      </c>
      <c r="AU1691" s="18"/>
      <c r="AV1691" s="18"/>
      <c r="AW1691" s="1"/>
      <c r="AX1691" s="1"/>
      <c r="AY1691" s="18"/>
      <c r="AZ1691" s="1"/>
      <c r="BA1691" s="1"/>
      <c r="BB1691" s="1"/>
      <c r="BC1691" s="1"/>
      <c r="BD1691" s="1" t="e">
        <f t="shared" si="237"/>
        <v>#DIV/0!</v>
      </c>
      <c r="BE1691" s="1"/>
      <c r="BF1691" s="1"/>
      <c r="BG1691" s="103" t="e">
        <f t="shared" si="235"/>
        <v>#DIV/0!</v>
      </c>
      <c r="CB1691"/>
      <c r="CC1691"/>
      <c r="CD1691"/>
      <c r="CE1691" s="83"/>
      <c r="CF1691"/>
      <c r="CG1691"/>
      <c r="CH1691"/>
      <c r="CI1691"/>
      <c r="CJ1691"/>
      <c r="CK1691"/>
      <c r="CL1691"/>
      <c r="CM1691"/>
      <c r="CN1691"/>
      <c r="CO1691"/>
      <c r="CP1691"/>
    </row>
    <row r="1692" spans="1:94" ht="22.5" customHeight="1">
      <c r="A1692" s="22">
        <v>44305</v>
      </c>
      <c r="B1692" s="3" t="str">
        <f>TEXT(Table1[[#This Row],[Date]],"dddd")</f>
        <v>الإثنين</v>
      </c>
      <c r="C1692" s="3">
        <f>WEEKNUM(Table1[[#This Row],[Date]],16)</f>
        <v>17</v>
      </c>
      <c r="D1692" s="3" t="str">
        <f>TEXT(Table1[[#This Row],[Date]],"mmmm")</f>
        <v>أبريل</v>
      </c>
      <c r="E1692" s="3" t="str">
        <f>TEXT(Table1[[#This Row],[Date]],"yyyy")</f>
        <v>2021</v>
      </c>
      <c r="F1692" s="3" t="s">
        <v>9</v>
      </c>
      <c r="G1692" s="3">
        <v>1483</v>
      </c>
      <c r="H1692" s="5" t="s">
        <v>313</v>
      </c>
      <c r="I1692" s="3" t="s">
        <v>255</v>
      </c>
      <c r="J1692" s="3">
        <f>IFERROR(VLOOKUP(Table1[[#This Row],[FoamType]],$CB$1:$CC$25,2,FALSE),0)</f>
        <v>3.6</v>
      </c>
      <c r="K1692" s="3">
        <v>60</v>
      </c>
      <c r="L1692" s="3">
        <v>20</v>
      </c>
      <c r="M1692" s="3">
        <v>30</v>
      </c>
      <c r="Q1692" s="3">
        <v>25</v>
      </c>
      <c r="R1692" s="3">
        <v>1750</v>
      </c>
      <c r="S1692" s="3">
        <v>30</v>
      </c>
      <c r="T1692" s="3">
        <f t="shared" si="238"/>
        <v>63</v>
      </c>
      <c r="U1692" s="4">
        <f t="shared" si="239"/>
        <v>63</v>
      </c>
      <c r="W1692" s="3">
        <v>25</v>
      </c>
      <c r="X1692" s="4">
        <f>IFERROR(   Table1[[#This Row],[البلوكات /م3]]+Table1[[#This Row],[البواقى
 المنصرفه
/م3]]-Table1[[#This Row],[البواقى
/م3]],0)</f>
        <v>64.570000000000007</v>
      </c>
      <c r="Y1692" s="21">
        <f t="shared" si="236"/>
        <v>58.56</v>
      </c>
      <c r="Z1692" s="3">
        <v>8</v>
      </c>
      <c r="AA1692" s="12">
        <v>6.01</v>
      </c>
      <c r="AB1692" s="3">
        <v>25</v>
      </c>
      <c r="AC1692" s="20">
        <v>0</v>
      </c>
      <c r="AD1692" s="20">
        <f t="shared" si="240"/>
        <v>1.5700000000000074</v>
      </c>
      <c r="AE1692" s="29">
        <f t="shared" si="241"/>
        <v>2.4314697227814885E-2</v>
      </c>
      <c r="AG1692" s="5">
        <f>IFERROR((Table1[[#This Row],[عدد
البلوكات]]*0.12),"")</f>
        <v>0.96</v>
      </c>
      <c r="AH169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17.5</v>
      </c>
      <c r="AJ1692" s="59">
        <f>IFERROR(Table1[[#This Row],[Plan Hour]]/Table1[[#This Row],[ساعات
العمل
الفعلية]],0)</f>
        <v>0</v>
      </c>
      <c r="AK1692" s="1">
        <f>IFERROR((Table1[[#This Row],[الكمية 
الفعلية
/م3]]-Table1[[#This Row],[الكمية 
المنتجة
/م3
 ]]),"")</f>
        <v>0</v>
      </c>
      <c r="AU1692" s="18"/>
      <c r="AV1692" s="18"/>
      <c r="AW1692" s="1"/>
      <c r="AX1692" s="1"/>
      <c r="AY1692" s="18"/>
      <c r="AZ1692" s="1"/>
      <c r="BA1692" s="1"/>
      <c r="BB1692" s="1"/>
      <c r="BC1692" s="1"/>
      <c r="BD1692" s="1" t="e">
        <f t="shared" si="237"/>
        <v>#DIV/0!</v>
      </c>
      <c r="BE1692" s="1"/>
      <c r="BF1692" s="1"/>
      <c r="BG1692" s="103" t="e">
        <f>(BD1692*BE1692)/7.32</f>
        <v>#DIV/0!</v>
      </c>
      <c r="CB1692"/>
      <c r="CC1692"/>
      <c r="CD1692"/>
      <c r="CE1692" s="83"/>
      <c r="CF1692"/>
      <c r="CG1692"/>
      <c r="CH1692"/>
      <c r="CI1692"/>
      <c r="CJ1692"/>
      <c r="CK1692"/>
      <c r="CL1692"/>
      <c r="CM1692"/>
      <c r="CN1692"/>
      <c r="CO1692"/>
      <c r="CP1692"/>
    </row>
    <row r="1693" spans="1:94" ht="22.5" customHeight="1">
      <c r="A1693" s="22">
        <v>44305</v>
      </c>
      <c r="B1693" s="3" t="str">
        <f>TEXT(Table1[[#This Row],[Date]],"dddd")</f>
        <v>الإثنين</v>
      </c>
      <c r="C1693" s="3">
        <f>WEEKNUM(Table1[[#This Row],[Date]],16)</f>
        <v>17</v>
      </c>
      <c r="D1693" s="3" t="str">
        <f>TEXT(Table1[[#This Row],[Date]],"mmmm")</f>
        <v>أبريل</v>
      </c>
      <c r="E1693" s="3" t="str">
        <f>TEXT(Table1[[#This Row],[Date]],"yyyy")</f>
        <v>2021</v>
      </c>
      <c r="F1693" s="3" t="s">
        <v>9</v>
      </c>
      <c r="G1693" s="3">
        <v>1766</v>
      </c>
      <c r="H1693" s="5" t="s">
        <v>332</v>
      </c>
      <c r="I1693" s="3" t="s">
        <v>92</v>
      </c>
      <c r="J1693" s="3">
        <f>IFERROR(VLOOKUP(Table1[[#This Row],[FoamType]],$CB$1:$CC$25,2,FALSE),0)</f>
        <v>0.6</v>
      </c>
      <c r="K1693" s="3">
        <v>50</v>
      </c>
      <c r="L1693" s="3">
        <v>10</v>
      </c>
      <c r="M1693" s="3">
        <v>10</v>
      </c>
      <c r="Q1693" s="3">
        <v>12</v>
      </c>
      <c r="R1693" s="3">
        <v>50</v>
      </c>
      <c r="S1693" s="3">
        <v>10.1</v>
      </c>
      <c r="T1693" s="3">
        <f t="shared" si="238"/>
        <v>0.2525</v>
      </c>
      <c r="U1693" s="4">
        <f t="shared" si="239"/>
        <v>0.25</v>
      </c>
      <c r="W1693" s="3"/>
      <c r="X1693" s="4">
        <f>IFERROR(   Table1[[#This Row],[البلوكات /م3]]+Table1[[#This Row],[البواقى
 المنصرفه
/م3]]-Table1[[#This Row],[البواقى
/م3]],0)</f>
        <v>0</v>
      </c>
      <c r="Y1693" s="21">
        <f t="shared" si="236"/>
        <v>0</v>
      </c>
      <c r="AD1693" s="20">
        <f t="shared" si="240"/>
        <v>-0.25</v>
      </c>
      <c r="AE1693" s="29" t="e">
        <f t="shared" si="241"/>
        <v>#DIV/0!</v>
      </c>
      <c r="AG1693" s="5">
        <f>IFERROR((Table1[[#This Row],[عدد
البلوكات]]*0.12),"")</f>
        <v>0</v>
      </c>
      <c r="AH169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0.41666666666666669</v>
      </c>
      <c r="AJ1693" s="59">
        <f>IFERROR(Table1[[#This Row],[Plan Hour]]/Table1[[#This Row],[ساعات
العمل
الفعلية]],0)</f>
        <v>0</v>
      </c>
      <c r="AK1693" s="1">
        <f>IFERROR((Table1[[#This Row],[الكمية 
الفعلية
/م3]]-Table1[[#This Row],[الكمية 
المنتجة
/م3
 ]]),"")</f>
        <v>2.5000000000000022E-3</v>
      </c>
      <c r="AU1693" s="18"/>
      <c r="AV1693" s="18"/>
      <c r="AW1693" s="1"/>
      <c r="AX1693" s="1"/>
      <c r="AY1693" s="18"/>
      <c r="AZ1693" s="1"/>
      <c r="BA1693" s="1"/>
      <c r="BB1693" s="1"/>
      <c r="BC1693" s="1"/>
      <c r="BD1693" s="1" t="e">
        <f t="shared" si="237"/>
        <v>#DIV/0!</v>
      </c>
      <c r="BE1693" s="1"/>
      <c r="BF1693" s="1"/>
      <c r="BG1693" s="103" t="e">
        <f>(BD1693*BE1693)/7.32</f>
        <v>#DIV/0!</v>
      </c>
      <c r="CB1693"/>
      <c r="CC1693"/>
      <c r="CD1693"/>
      <c r="CE1693" s="83"/>
      <c r="CF1693"/>
      <c r="CG1693"/>
      <c r="CH1693"/>
      <c r="CI1693"/>
      <c r="CJ1693"/>
      <c r="CK1693"/>
      <c r="CL1693"/>
      <c r="CM1693"/>
      <c r="CN1693"/>
      <c r="CO1693"/>
      <c r="CP1693"/>
    </row>
    <row r="1694" spans="1:94" ht="22.5" customHeight="1">
      <c r="A1694" s="22">
        <v>44305</v>
      </c>
      <c r="B1694" s="9" t="str">
        <f>TEXT(Table1[[#This Row],[Date]],"dddd")</f>
        <v>الإثنين</v>
      </c>
      <c r="C1694" s="9">
        <f>WEEKNUM(Table1[[#This Row],[Date]],16)</f>
        <v>17</v>
      </c>
      <c r="D1694" s="9" t="str">
        <f>TEXT(Table1[[#This Row],[Date]],"mmmm")</f>
        <v>أبريل</v>
      </c>
      <c r="E1694" s="9" t="str">
        <f>TEXT(Table1[[#This Row],[Date]],"yyyy")</f>
        <v>2021</v>
      </c>
      <c r="F1694" s="9" t="s">
        <v>8</v>
      </c>
      <c r="G1694" s="9">
        <v>1766</v>
      </c>
      <c r="H1694" s="9" t="s">
        <v>332</v>
      </c>
      <c r="I1694" s="9" t="s">
        <v>91</v>
      </c>
      <c r="J1694" s="9">
        <f>IFERROR(VLOOKUP(Table1[[#This Row],[FoamType]],$CB$1:$CC$25,2,FALSE),0)</f>
        <v>1</v>
      </c>
      <c r="K1694" s="9">
        <v>120</v>
      </c>
      <c r="L1694" s="9">
        <v>15</v>
      </c>
      <c r="M1694" s="9">
        <v>15</v>
      </c>
      <c r="N1694" s="9"/>
      <c r="O1694" s="9"/>
      <c r="P1694" s="9"/>
      <c r="Q1694" s="9">
        <v>12</v>
      </c>
      <c r="R1694" s="9">
        <v>260</v>
      </c>
      <c r="S1694" s="9">
        <v>15</v>
      </c>
      <c r="T1694" s="9">
        <f t="shared" si="238"/>
        <v>7.02</v>
      </c>
      <c r="U1694" s="9">
        <f t="shared" si="239"/>
        <v>7.02</v>
      </c>
      <c r="V1694" s="9"/>
      <c r="W1694" s="9">
        <v>12</v>
      </c>
      <c r="X1694" s="9">
        <f>IFERROR(   Table1[[#This Row],[البلوكات /م3]]+Table1[[#This Row],[البواقى
 المنصرفه
/م3]]-Table1[[#This Row],[البواقى
/م3]],0)</f>
        <v>14.680000000000003</v>
      </c>
      <c r="Y1694" s="9">
        <f t="shared" si="236"/>
        <v>21.96</v>
      </c>
      <c r="Z1694" s="9">
        <v>3</v>
      </c>
      <c r="AA1694" s="9">
        <v>1.17</v>
      </c>
      <c r="AB1694" s="9">
        <v>12</v>
      </c>
      <c r="AC1694" s="9">
        <v>8.4499999999999993</v>
      </c>
      <c r="AD1694" s="9">
        <f t="shared" si="240"/>
        <v>7.6600000000000037</v>
      </c>
      <c r="AE1694" s="9">
        <f t="shared" si="241"/>
        <v>0.33117163856463477</v>
      </c>
      <c r="AF1694" s="9"/>
      <c r="AG1694" s="9">
        <f>IFERROR((Table1[[#This Row],[عدد
البلوكات]]*0.12),"")</f>
        <v>0.36</v>
      </c>
      <c r="AH1694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7.02</v>
      </c>
      <c r="AI1694" s="9">
        <v>51</v>
      </c>
      <c r="AJ1694" s="9">
        <f>IFERROR(Table1[[#This Row],[Plan Hour]]/Table1[[#This Row],[ساعات
العمل
الفعلية]],0)</f>
        <v>0.1376470588235294</v>
      </c>
      <c r="AK1694" s="9">
        <f>IFERROR((Table1[[#This Row],[الكمية 
الفعلية
/م3]]-Table1[[#This Row],[الكمية 
المنتجة
/م3
 ]]),"")</f>
        <v>0</v>
      </c>
      <c r="AL1694" s="9"/>
      <c r="AM1694" s="9">
        <v>0.5</v>
      </c>
      <c r="AN1694" s="9"/>
      <c r="AO1694" s="9">
        <v>0.5</v>
      </c>
      <c r="AP1694" s="9">
        <v>1</v>
      </c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D1694" s="9" t="e">
        <f t="shared" si="237"/>
        <v>#DIV/0!</v>
      </c>
      <c r="BE1694" s="9"/>
      <c r="BF1694" s="9"/>
      <c r="BG1694" s="9"/>
      <c r="CB1694"/>
      <c r="CC1694"/>
      <c r="CD1694"/>
      <c r="CE1694" s="83"/>
      <c r="CF1694"/>
      <c r="CG1694"/>
      <c r="CH1694"/>
      <c r="CI1694"/>
      <c r="CJ1694"/>
      <c r="CK1694"/>
      <c r="CL1694"/>
      <c r="CM1694"/>
      <c r="CN1694"/>
      <c r="CO1694"/>
      <c r="CP1694"/>
    </row>
    <row r="1695" spans="1:94" ht="22.5" customHeight="1">
      <c r="A1695" s="22">
        <v>44305</v>
      </c>
      <c r="B1695" s="3" t="str">
        <f>TEXT(Table1[[#This Row],[Date]],"dddd")</f>
        <v>الإثنين</v>
      </c>
      <c r="C1695" s="3">
        <f>WEEKNUM(Table1[[#This Row],[Date]],16)</f>
        <v>17</v>
      </c>
      <c r="D1695" s="3" t="str">
        <f>TEXT(Table1[[#This Row],[Date]],"mmmm")</f>
        <v>أبريل</v>
      </c>
      <c r="E1695" s="3" t="str">
        <f>TEXT(Table1[[#This Row],[Date]],"yyyy")</f>
        <v>2021</v>
      </c>
      <c r="F1695" s="3" t="s">
        <v>8</v>
      </c>
      <c r="G1695" s="3">
        <v>1766</v>
      </c>
      <c r="H1695" s="5" t="s">
        <v>332</v>
      </c>
      <c r="I1695" s="3" t="s">
        <v>96</v>
      </c>
      <c r="J1695" s="3">
        <f>IFERROR(VLOOKUP(Table1[[#This Row],[FoamType]],$CB$1:$CC$25,2,FALSE),0)</f>
        <v>200</v>
      </c>
      <c r="K1695" s="3">
        <v>40</v>
      </c>
      <c r="L1695" s="3">
        <v>35</v>
      </c>
      <c r="M1695" s="3">
        <v>8</v>
      </c>
      <c r="Q1695" s="3">
        <v>12</v>
      </c>
      <c r="R1695" s="3">
        <v>240</v>
      </c>
      <c r="S1695" s="3">
        <v>8.1</v>
      </c>
      <c r="T1695" s="3">
        <f t="shared" si="238"/>
        <v>2.7216</v>
      </c>
      <c r="U1695" s="4">
        <f t="shared" si="239"/>
        <v>2.6880000000000002</v>
      </c>
      <c r="W1695" s="3"/>
      <c r="X1695" s="4">
        <f>IFERROR(   Table1[[#This Row],[البلوكات /م3]]+Table1[[#This Row],[البواقى
 المنصرفه
/م3]]-Table1[[#This Row],[البواقى
/م3]],0)</f>
        <v>0</v>
      </c>
      <c r="Y1695" s="21">
        <f t="shared" si="236"/>
        <v>0</v>
      </c>
      <c r="AD1695" s="20">
        <f t="shared" si="240"/>
        <v>-2.6880000000000002</v>
      </c>
      <c r="AE1695" s="29" t="e">
        <f t="shared" si="241"/>
        <v>#DIV/0!</v>
      </c>
      <c r="AG1695" s="5">
        <f>IFERROR((Table1[[#This Row],[عدد
البلوكات]]*0.12),"")</f>
        <v>0</v>
      </c>
      <c r="AH169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</v>
      </c>
      <c r="AJ1695" s="59">
        <f>IFERROR(Table1[[#This Row],[Plan Hour]]/Table1[[#This Row],[ساعات
العمل
الفعلية]],0)</f>
        <v>0</v>
      </c>
      <c r="AK1695" s="1">
        <f>IFERROR((Table1[[#This Row],[الكمية 
الفعلية
/م3]]-Table1[[#This Row],[الكمية 
المنتجة
/م3
 ]]),"")</f>
        <v>3.3599999999999852E-2</v>
      </c>
      <c r="AU1695" s="18"/>
      <c r="AV1695" s="18"/>
      <c r="AW1695" s="1"/>
      <c r="AX1695" s="1"/>
      <c r="AY1695" s="18"/>
      <c r="AZ1695" s="1"/>
      <c r="BA1695" s="1"/>
      <c r="BB1695" s="1"/>
      <c r="BC1695" s="1"/>
      <c r="BD1695" s="1" t="e">
        <f t="shared" si="237"/>
        <v>#DIV/0!</v>
      </c>
      <c r="BE1695" s="1"/>
      <c r="BF1695" s="1"/>
      <c r="CB1695"/>
      <c r="CC1695"/>
      <c r="CD1695"/>
      <c r="CE1695" s="83"/>
      <c r="CF1695"/>
      <c r="CG1695"/>
      <c r="CH1695"/>
      <c r="CI1695"/>
      <c r="CJ1695"/>
      <c r="CK1695"/>
      <c r="CL1695"/>
      <c r="CM1695"/>
      <c r="CN1695"/>
      <c r="CO1695"/>
      <c r="CP1695"/>
    </row>
    <row r="1696" spans="1:94" ht="22.5" customHeight="1">
      <c r="A1696" s="22">
        <v>44305</v>
      </c>
      <c r="B1696" s="3" t="str">
        <f>TEXT(Table1[[#This Row],[Date]],"dddd")</f>
        <v>الإثنين</v>
      </c>
      <c r="C1696" s="3">
        <f>WEEKNUM(Table1[[#This Row],[Date]],16)</f>
        <v>17</v>
      </c>
      <c r="D1696" s="3" t="str">
        <f>TEXT(Table1[[#This Row],[Date]],"mmmm")</f>
        <v>أبريل</v>
      </c>
      <c r="E1696" s="3" t="str">
        <f>TEXT(Table1[[#This Row],[Date]],"yyyy")</f>
        <v>2021</v>
      </c>
      <c r="F1696" s="3" t="s">
        <v>8</v>
      </c>
      <c r="G1696" s="3">
        <v>1483</v>
      </c>
      <c r="H1696" s="5" t="s">
        <v>313</v>
      </c>
      <c r="I1696" s="3" t="s">
        <v>255</v>
      </c>
      <c r="J1696" s="3">
        <f>IFERROR(VLOOKUP(Table1[[#This Row],[FoamType]],$CB$1:$CC$25,2,FALSE),0)</f>
        <v>3.6</v>
      </c>
      <c r="K1696" s="3">
        <v>60</v>
      </c>
      <c r="L1696" s="3">
        <v>20</v>
      </c>
      <c r="M1696" s="3">
        <v>30</v>
      </c>
      <c r="Q1696" s="3">
        <v>25</v>
      </c>
      <c r="S1696" s="3">
        <v>30</v>
      </c>
      <c r="T1696" s="3">
        <v>5.2</v>
      </c>
      <c r="U1696" s="4">
        <v>5.2</v>
      </c>
      <c r="W1696" s="3">
        <v>25</v>
      </c>
      <c r="X1696" s="3">
        <f>IFERROR(   Table1[[#This Row],[البلوكات /م3]]+Table1[[#This Row],[البواقى
 المنصرفه
/م3]]-Table1[[#This Row],[البواقى
/م3]],0)</f>
        <v>5.8900000000000006</v>
      </c>
      <c r="Y1696" s="3">
        <f t="shared" si="236"/>
        <v>7.32</v>
      </c>
      <c r="Z1696" s="3">
        <v>1</v>
      </c>
      <c r="AA1696" s="3">
        <v>0</v>
      </c>
      <c r="AB1696" s="3">
        <v>25</v>
      </c>
      <c r="AC1696" s="3">
        <v>1.43</v>
      </c>
      <c r="AD1696" s="20">
        <f t="shared" si="240"/>
        <v>0.69000000000000039</v>
      </c>
      <c r="AE1696" s="29">
        <f t="shared" si="241"/>
        <v>9.4262295081967262E-2</v>
      </c>
      <c r="AF1696" s="3"/>
      <c r="AG1696" s="3">
        <f>IFERROR((Table1[[#This Row],[عدد
البلوكات]]*0.12),"")</f>
        <v>0.12</v>
      </c>
      <c r="AH169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1.4444444444444444</v>
      </c>
      <c r="AI1696" s="3"/>
      <c r="AJ1696" s="59">
        <f>IFERROR(Table1[[#This Row],[Plan Hour]]/Table1[[#This Row],[ساعات
العمل
الفعلية]],0)</f>
        <v>0</v>
      </c>
      <c r="AK1696" s="3">
        <f>IFERROR((Table1[[#This Row],[الكمية 
الفعلية
/م3]]-Table1[[#This Row],[الكمية 
المنتجة
/م3
 ]]),"")</f>
        <v>0</v>
      </c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98"/>
      <c r="AZ1696" s="3"/>
      <c r="BA1696" s="3"/>
      <c r="BB1696" s="3"/>
      <c r="BC1696" s="3"/>
      <c r="BD1696" s="3"/>
      <c r="BE1696" s="3"/>
      <c r="BF1696" s="3"/>
      <c r="BG1696" s="120"/>
      <c r="CB1696"/>
      <c r="CC1696"/>
      <c r="CD1696"/>
      <c r="CE1696" s="83"/>
      <c r="CF1696"/>
      <c r="CG1696"/>
      <c r="CH1696"/>
      <c r="CI1696"/>
      <c r="CJ1696"/>
      <c r="CK1696"/>
      <c r="CL1696"/>
      <c r="CM1696"/>
      <c r="CN1696"/>
      <c r="CO1696"/>
      <c r="CP1696"/>
    </row>
    <row r="1697" spans="1:94" ht="22.5" customHeight="1">
      <c r="A1697" s="22">
        <v>44305</v>
      </c>
      <c r="B1697" s="3" t="str">
        <f>TEXT(Table1[[#This Row],[Date]],"dddd")</f>
        <v>الإثنين</v>
      </c>
      <c r="C1697" s="3">
        <f>WEEKNUM(Table1[[#This Row],[Date]],16)</f>
        <v>17</v>
      </c>
      <c r="D1697" s="3" t="str">
        <f>TEXT(Table1[[#This Row],[Date]],"mmmm")</f>
        <v>أبريل</v>
      </c>
      <c r="E1697" s="3" t="str">
        <f>TEXT(Table1[[#This Row],[Date]],"yyyy")</f>
        <v>2021</v>
      </c>
      <c r="F1697" s="3" t="s">
        <v>8</v>
      </c>
      <c r="G1697" s="3">
        <v>1765</v>
      </c>
      <c r="H1697" s="5" t="s">
        <v>349</v>
      </c>
      <c r="I1697" s="3" t="s">
        <v>255</v>
      </c>
      <c r="J1697" s="3">
        <f>IFERROR(VLOOKUP(Table1[[#This Row],[FoamType]],$CB$1:$CC$25,2,FALSE),0)</f>
        <v>3.6</v>
      </c>
      <c r="K1697" s="3">
        <v>40</v>
      </c>
      <c r="L1697" s="3">
        <v>40</v>
      </c>
      <c r="M1697" s="3">
        <v>34</v>
      </c>
      <c r="Q1697" s="3">
        <v>15</v>
      </c>
      <c r="R1697" s="3">
        <v>655</v>
      </c>
      <c r="S1697" s="3">
        <v>34</v>
      </c>
      <c r="T1697" s="3">
        <f t="shared" si="238"/>
        <v>35.631999999999998</v>
      </c>
      <c r="U1697" s="4">
        <f t="shared" si="239"/>
        <v>35.631999999999998</v>
      </c>
      <c r="W1697" s="3">
        <v>15</v>
      </c>
      <c r="X1697" s="4">
        <f>IFERROR(   Table1[[#This Row],[البلوكات /م3]]+Table1[[#This Row],[البواقى
 المنصرفه
/م3]]-Table1[[#This Row],[البواقى
/م3]],0)</f>
        <v>43.22</v>
      </c>
      <c r="Y1697" s="3">
        <f t="shared" si="236"/>
        <v>43.92</v>
      </c>
      <c r="Z1697" s="3">
        <v>6</v>
      </c>
      <c r="AA1697" s="12">
        <v>0</v>
      </c>
      <c r="AB1697" s="3">
        <v>15</v>
      </c>
      <c r="AC1697" s="20">
        <v>0.7</v>
      </c>
      <c r="AD1697" s="20">
        <f t="shared" si="240"/>
        <v>7.588000000000001</v>
      </c>
      <c r="AE1697" s="29">
        <f t="shared" si="241"/>
        <v>0.17276867030965393</v>
      </c>
      <c r="AG1697" s="5">
        <f>IFERROR((Table1[[#This Row],[عدد
البلوكات]]*0.12),"")</f>
        <v>0.72</v>
      </c>
      <c r="AH169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9.8977777777777778</v>
      </c>
      <c r="AJ1697" s="59">
        <f>IFERROR(Table1[[#This Row],[Plan Hour]]/Table1[[#This Row],[ساعات
العمل
الفعلية]],0)</f>
        <v>0</v>
      </c>
      <c r="AK1697" s="1">
        <f>IFERROR((Table1[[#This Row],[الكمية 
الفعلية
/م3]]-Table1[[#This Row],[الكمية 
المنتجة
/م3
 ]]),"")</f>
        <v>0</v>
      </c>
      <c r="AU1697" s="18"/>
      <c r="AV1697" s="18"/>
      <c r="AW1697" s="1"/>
      <c r="AX1697" s="1"/>
      <c r="AY1697" s="18"/>
      <c r="AZ1697" s="1"/>
      <c r="BA1697" s="1"/>
      <c r="BB1697" s="1"/>
      <c r="BC1697" s="1"/>
      <c r="BD1697" s="1"/>
      <c r="BE1697" s="1"/>
      <c r="BF1697" s="1"/>
      <c r="CB1697"/>
      <c r="CC1697"/>
      <c r="CD1697"/>
      <c r="CE1697" s="83"/>
      <c r="CF1697"/>
      <c r="CG1697"/>
      <c r="CH1697"/>
      <c r="CI1697"/>
      <c r="CJ1697"/>
      <c r="CK1697"/>
      <c r="CL1697"/>
      <c r="CM1697"/>
      <c r="CN1697"/>
      <c r="CO1697"/>
      <c r="CP1697"/>
    </row>
    <row r="1698" spans="1:94" ht="22.5" customHeight="1">
      <c r="A1698" s="22">
        <v>44305</v>
      </c>
      <c r="B1698" s="3" t="str">
        <f>TEXT(Table1[[#This Row],[Date]],"dddd")</f>
        <v>الإثنين</v>
      </c>
      <c r="C1698" s="3">
        <f>WEEKNUM(Table1[[#This Row],[Date]],16)</f>
        <v>17</v>
      </c>
      <c r="D1698" s="3" t="str">
        <f>TEXT(Table1[[#This Row],[Date]],"mmmm")</f>
        <v>أبريل</v>
      </c>
      <c r="E1698" s="3" t="str">
        <f>TEXT(Table1[[#This Row],[Date]],"yyyy")</f>
        <v>2021</v>
      </c>
      <c r="F1698" s="3" t="s">
        <v>8</v>
      </c>
      <c r="G1698" s="3">
        <v>1766</v>
      </c>
      <c r="H1698" s="5" t="s">
        <v>332</v>
      </c>
      <c r="I1698" s="3" t="s">
        <v>92</v>
      </c>
      <c r="J1698" s="3">
        <f>IFERROR(VLOOKUP(Table1[[#This Row],[FoamType]],$CB$1:$CC$25,2,FALSE),0)</f>
        <v>0.6</v>
      </c>
      <c r="K1698" s="3">
        <v>50</v>
      </c>
      <c r="L1698" s="3">
        <v>10</v>
      </c>
      <c r="M1698" s="3">
        <v>10</v>
      </c>
      <c r="Q1698" s="3">
        <v>12</v>
      </c>
      <c r="R1698" s="3">
        <v>835</v>
      </c>
      <c r="S1698" s="3">
        <v>10</v>
      </c>
      <c r="T1698" s="3">
        <f t="shared" si="238"/>
        <v>4.1749999999999998</v>
      </c>
      <c r="U1698" s="4">
        <f t="shared" si="239"/>
        <v>4.1749999999999998</v>
      </c>
      <c r="W1698" s="3"/>
      <c r="X1698" s="4">
        <f>IFERROR(   Table1[[#This Row],[البلوكات /م3]]+Table1[[#This Row],[البواقى
 المنصرفه
/م3]]-Table1[[#This Row],[البواقى
/م3]],0)</f>
        <v>0</v>
      </c>
      <c r="Y1698" s="21">
        <f t="shared" si="236"/>
        <v>0</v>
      </c>
      <c r="AD1698" s="20">
        <f t="shared" si="240"/>
        <v>-4.1749999999999998</v>
      </c>
      <c r="AE1698" s="29" t="e">
        <f t="shared" si="241"/>
        <v>#DIV/0!</v>
      </c>
      <c r="AG1698" s="5">
        <f>IFERROR((Table1[[#This Row],[عدد
البلوكات]]*0.12),"")</f>
        <v>0</v>
      </c>
      <c r="AH169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6.958333333333333</v>
      </c>
      <c r="AJ1698" s="59">
        <f>IFERROR(Table1[[#This Row],[Plan Hour]]/Table1[[#This Row],[ساعات
العمل
الفعلية]],0)</f>
        <v>0</v>
      </c>
      <c r="AK1698" s="1">
        <f>IFERROR((Table1[[#This Row],[الكمية 
الفعلية
/م3]]-Table1[[#This Row],[الكمية 
المنتجة
/م3
 ]]),"")</f>
        <v>0</v>
      </c>
      <c r="AZ1698" s="1"/>
      <c r="BA1698" s="1"/>
      <c r="BB1698" s="1"/>
      <c r="BC1698" s="1"/>
      <c r="BD1698" s="1"/>
      <c r="BE1698" s="1"/>
      <c r="BF1698" s="1"/>
      <c r="CB1698"/>
      <c r="CC1698"/>
      <c r="CD1698"/>
      <c r="CE1698" s="83"/>
      <c r="CF1698"/>
      <c r="CG1698"/>
      <c r="CH1698"/>
      <c r="CI1698"/>
      <c r="CJ1698"/>
      <c r="CK1698"/>
      <c r="CL1698"/>
      <c r="CM1698"/>
      <c r="CN1698"/>
      <c r="CO1698"/>
      <c r="CP1698"/>
    </row>
    <row r="1699" spans="1:94" ht="22.5" customHeight="1">
      <c r="A1699" s="22">
        <v>44305</v>
      </c>
      <c r="B1699" s="3" t="str">
        <f>TEXT(Table1[[#This Row],[Date]],"dddd")</f>
        <v>الإثنين</v>
      </c>
      <c r="C1699" s="3">
        <f>WEEKNUM(Table1[[#This Row],[Date]],16)</f>
        <v>17</v>
      </c>
      <c r="D1699" s="3" t="str">
        <f>TEXT(Table1[[#This Row],[Date]],"mmmm")</f>
        <v>أبريل</v>
      </c>
      <c r="E1699" s="3" t="str">
        <f>TEXT(Table1[[#This Row],[Date]],"yyyy")</f>
        <v>2021</v>
      </c>
      <c r="F1699" s="3" t="s">
        <v>8</v>
      </c>
      <c r="G1699" s="3">
        <v>863</v>
      </c>
      <c r="H1699" s="5" t="s">
        <v>339</v>
      </c>
      <c r="I1699" s="3" t="s">
        <v>201</v>
      </c>
      <c r="J1699" s="3">
        <f>IFERROR(VLOOKUP(Table1[[#This Row],[FoamType]],$CB$1:$CC$25,2,FALSE),0)</f>
        <v>1.25</v>
      </c>
      <c r="K1699" s="3">
        <v>240</v>
      </c>
      <c r="L1699" s="3">
        <v>110</v>
      </c>
      <c r="M1699" s="3">
        <v>29</v>
      </c>
      <c r="Q1699" s="3">
        <v>30</v>
      </c>
      <c r="R1699" s="3">
        <v>14</v>
      </c>
      <c r="S1699" s="3">
        <v>29</v>
      </c>
      <c r="T1699" s="3">
        <f t="shared" si="238"/>
        <v>10.718400000000001</v>
      </c>
      <c r="U1699" s="4">
        <f t="shared" si="239"/>
        <v>10.718400000000001</v>
      </c>
      <c r="W1699" s="3">
        <v>30</v>
      </c>
      <c r="X1699" s="4">
        <f>IFERROR(   Table1[[#This Row],[البلوكات /م3]]+Table1[[#This Row],[البواقى
 المنصرفه
/م3]]-Table1[[#This Row],[البواقى
/م3]],0)</f>
        <v>11.799999999999997</v>
      </c>
      <c r="Y1699" s="21">
        <v>41.4</v>
      </c>
      <c r="Z1699" s="3">
        <v>6</v>
      </c>
      <c r="AA1699" s="12">
        <v>10.7</v>
      </c>
      <c r="AB1699" s="3">
        <v>30</v>
      </c>
      <c r="AC1699" s="20">
        <v>40.299999999999997</v>
      </c>
      <c r="AD1699" s="20">
        <f t="shared" si="240"/>
        <v>1.0815999999999946</v>
      </c>
      <c r="AE1699" s="29">
        <f t="shared" si="241"/>
        <v>2.0760076775431759E-2</v>
      </c>
      <c r="AG1699" s="5">
        <f>IFERROR((Table1[[#This Row],[عدد
البلوكات]]*0.12),"")</f>
        <v>0.72</v>
      </c>
      <c r="AH169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11.2</v>
      </c>
      <c r="AJ1699" s="59">
        <f>IFERROR(Table1[[#This Row],[Plan Hour]]/Table1[[#This Row],[ساعات
العمل
الفعلية]],0)</f>
        <v>0</v>
      </c>
      <c r="AK1699" s="1">
        <f>IFERROR((Table1[[#This Row],[الكمية 
الفعلية
/م3]]-Table1[[#This Row],[الكمية 
المنتجة
/م3
 ]]),"")</f>
        <v>0</v>
      </c>
      <c r="AZ1699" s="1"/>
      <c r="BA1699" s="1"/>
      <c r="BB1699" s="1"/>
      <c r="BC1699" s="1"/>
      <c r="BD1699" s="1"/>
      <c r="BE1699" s="1"/>
      <c r="BF1699" s="1"/>
      <c r="CB1699"/>
      <c r="CC1699"/>
      <c r="CD1699"/>
      <c r="CE1699" s="83"/>
      <c r="CF1699"/>
      <c r="CG1699"/>
      <c r="CH1699"/>
      <c r="CI1699"/>
      <c r="CJ1699"/>
      <c r="CK1699"/>
      <c r="CL1699"/>
      <c r="CM1699"/>
      <c r="CN1699"/>
      <c r="CO1699"/>
      <c r="CP1699"/>
    </row>
    <row r="1700" spans="1:94" ht="22.5" customHeight="1">
      <c r="A1700" s="22">
        <v>44306</v>
      </c>
      <c r="B1700" s="9" t="str">
        <f>TEXT(Table1[[#This Row],[Date]],"dddd")</f>
        <v>الثلاثاء</v>
      </c>
      <c r="C1700" s="9">
        <f>WEEKNUM(Table1[[#This Row],[Date]],16)</f>
        <v>17</v>
      </c>
      <c r="D1700" s="9" t="str">
        <f>TEXT(Table1[[#This Row],[Date]],"mmmm")</f>
        <v>أبريل</v>
      </c>
      <c r="E1700" s="9" t="str">
        <f>TEXT(Table1[[#This Row],[Date]],"yyyy")</f>
        <v>2021</v>
      </c>
      <c r="F1700" s="9" t="s">
        <v>9</v>
      </c>
      <c r="G1700" s="9">
        <v>1788</v>
      </c>
      <c r="H1700" s="9" t="s">
        <v>134</v>
      </c>
      <c r="I1700" s="9" t="s">
        <v>91</v>
      </c>
      <c r="J1700" s="9">
        <f>IFERROR(VLOOKUP(Table1[[#This Row],[FoamType]],$CB$1:$CC$25,2,FALSE),0)</f>
        <v>1</v>
      </c>
      <c r="K1700" s="9">
        <v>200</v>
      </c>
      <c r="L1700" s="9">
        <v>10</v>
      </c>
      <c r="M1700" s="9">
        <v>5</v>
      </c>
      <c r="N1700" s="9"/>
      <c r="O1700" s="9"/>
      <c r="P1700" s="9"/>
      <c r="Q1700" s="9">
        <v>12</v>
      </c>
      <c r="R1700" s="9"/>
      <c r="S1700" s="9">
        <v>2.1</v>
      </c>
      <c r="T1700" s="9">
        <v>6.3</v>
      </c>
      <c r="U1700" s="9">
        <v>6</v>
      </c>
      <c r="V1700" s="9"/>
      <c r="W1700" s="9">
        <v>12</v>
      </c>
      <c r="X1700" s="9">
        <f>IFERROR(   Table1[[#This Row],[البلوكات /م3]]+Table1[[#This Row],[البواقى
 المنصرفه
/م3]]-Table1[[#This Row],[البواقى
/م3]],0)</f>
        <v>6.82</v>
      </c>
      <c r="Y1700" s="9">
        <f t="shared" si="236"/>
        <v>7.32</v>
      </c>
      <c r="Z1700" s="9">
        <v>1</v>
      </c>
      <c r="AA1700" s="9">
        <v>0</v>
      </c>
      <c r="AB1700" s="9">
        <v>12</v>
      </c>
      <c r="AC1700" s="9">
        <v>0.5</v>
      </c>
      <c r="AD1700" s="9">
        <f t="shared" si="240"/>
        <v>0.82000000000000028</v>
      </c>
      <c r="AE1700" s="9">
        <f t="shared" si="241"/>
        <v>0.11202185792349731</v>
      </c>
      <c r="AF1700" s="9"/>
      <c r="AG1700" s="9">
        <f>IFERROR((Table1[[#This Row],[عدد
البلوكات]]*0.12),"")</f>
        <v>0.12</v>
      </c>
      <c r="AH1700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</v>
      </c>
      <c r="AI1700" s="9">
        <v>63</v>
      </c>
      <c r="AJ1700" s="9">
        <f>IFERROR(Table1[[#This Row],[Plan Hour]]/Table1[[#This Row],[ساعات
العمل
الفعلية]],0)</f>
        <v>9.5238095238095233E-2</v>
      </c>
      <c r="AK1700" s="9">
        <f>IFERROR((Table1[[#This Row],[الكمية 
الفعلية
/م3]]-Table1[[#This Row],[الكمية 
المنتجة
/م3
 ]]),"")</f>
        <v>0.29999999999999982</v>
      </c>
      <c r="AL1700" s="9"/>
      <c r="AM1700" s="9"/>
      <c r="AN1700" s="9"/>
      <c r="AO1700" s="9"/>
      <c r="AP1700" s="9">
        <v>0</v>
      </c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D1700" s="9"/>
      <c r="BE1700" s="9"/>
      <c r="BF1700" s="9"/>
      <c r="BG1700" s="9"/>
      <c r="CB1700"/>
      <c r="CC1700"/>
      <c r="CD1700"/>
      <c r="CE1700" s="83"/>
      <c r="CF1700"/>
      <c r="CG1700"/>
      <c r="CH1700"/>
      <c r="CI1700"/>
      <c r="CJ1700"/>
      <c r="CK1700"/>
      <c r="CL1700"/>
      <c r="CM1700"/>
      <c r="CN1700"/>
      <c r="CO1700"/>
      <c r="CP1700"/>
    </row>
    <row r="1701" spans="1:94" ht="22.5" customHeight="1">
      <c r="A1701" s="22">
        <v>44306</v>
      </c>
      <c r="B1701" s="3" t="str">
        <f>TEXT(Table1[[#This Row],[Date]],"dddd")</f>
        <v>الثلاثاء</v>
      </c>
      <c r="C1701" s="3">
        <f>WEEKNUM(Table1[[#This Row],[Date]],16)</f>
        <v>17</v>
      </c>
      <c r="D1701" s="3" t="str">
        <f>TEXT(Table1[[#This Row],[Date]],"mmmm")</f>
        <v>أبريل</v>
      </c>
      <c r="E1701" s="3" t="str">
        <f>TEXT(Table1[[#This Row],[Date]],"yyyy")</f>
        <v>2021</v>
      </c>
      <c r="F1701" s="3" t="s">
        <v>9</v>
      </c>
      <c r="G1701" s="3">
        <v>1767</v>
      </c>
      <c r="H1701" s="5" t="s">
        <v>352</v>
      </c>
      <c r="I1701" s="3" t="s">
        <v>91</v>
      </c>
      <c r="J1701" s="3">
        <f>IFERROR(VLOOKUP(Table1[[#This Row],[FoamType]],$CB$1:$CC$25,2,FALSE),0)</f>
        <v>1</v>
      </c>
      <c r="K1701" s="3">
        <v>100</v>
      </c>
      <c r="L1701" s="3">
        <v>100</v>
      </c>
      <c r="M1701" s="3">
        <v>1.2</v>
      </c>
      <c r="Q1701" s="3">
        <v>20</v>
      </c>
      <c r="S1701" s="3">
        <v>1.3</v>
      </c>
      <c r="T1701" s="3">
        <v>7.5</v>
      </c>
      <c r="U1701" s="4">
        <v>7</v>
      </c>
      <c r="W1701" s="3">
        <v>20</v>
      </c>
      <c r="X1701" s="4">
        <f>IFERROR(   Table1[[#This Row],[البلوكات /م3]]+Table1[[#This Row],[البواقى
 المنصرفه
/م3]]-Table1[[#This Row],[البواقى
/م3]],0)</f>
        <v>7.32</v>
      </c>
      <c r="Y1701" s="21">
        <f t="shared" si="236"/>
        <v>7.32</v>
      </c>
      <c r="Z1701" s="3">
        <v>1</v>
      </c>
      <c r="AA1701" s="12">
        <v>0</v>
      </c>
      <c r="AB1701" s="3">
        <v>20</v>
      </c>
      <c r="AC1701" s="20">
        <v>0</v>
      </c>
      <c r="AD1701" s="20">
        <f t="shared" si="240"/>
        <v>0.32000000000000028</v>
      </c>
      <c r="AE1701" s="29">
        <f t="shared" si="241"/>
        <v>4.3715846994535554E-2</v>
      </c>
      <c r="AG1701" s="5">
        <f>IFERROR((Table1[[#This Row],[عدد
البلوكات]]*0.12),"")</f>
        <v>0.12</v>
      </c>
      <c r="AH170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</v>
      </c>
      <c r="AJ1701" s="59">
        <f>IFERROR(Table1[[#This Row],[Plan Hour]]/Table1[[#This Row],[ساعات
العمل
الفعلية]],0)</f>
        <v>0</v>
      </c>
      <c r="AK1701" s="1">
        <f>IFERROR((Table1[[#This Row],[الكمية 
الفعلية
/م3]]-Table1[[#This Row],[الكمية 
المنتجة
/م3
 ]]),"")</f>
        <v>0.5</v>
      </c>
      <c r="AZ1701" s="1"/>
      <c r="BA1701" s="1"/>
      <c r="BB1701" s="1"/>
      <c r="BC1701" s="1"/>
      <c r="BD1701" s="1"/>
      <c r="BE1701" s="1"/>
      <c r="BF1701" s="1"/>
      <c r="CB1701"/>
      <c r="CC1701"/>
      <c r="CD1701"/>
      <c r="CE1701" s="83"/>
      <c r="CF1701"/>
      <c r="CG1701"/>
      <c r="CH1701"/>
      <c r="CI1701"/>
      <c r="CJ1701"/>
      <c r="CK1701"/>
      <c r="CL1701"/>
      <c r="CM1701"/>
      <c r="CN1701"/>
      <c r="CO1701"/>
      <c r="CP1701"/>
    </row>
    <row r="1702" spans="1:94" ht="22.5" customHeight="1">
      <c r="A1702" s="22">
        <v>44306</v>
      </c>
      <c r="B1702" s="3" t="str">
        <f>TEXT(Table1[[#This Row],[Date]],"dddd")</f>
        <v>الثلاثاء</v>
      </c>
      <c r="C1702" s="3">
        <f>WEEKNUM(Table1[[#This Row],[Date]],16)</f>
        <v>17</v>
      </c>
      <c r="D1702" s="3" t="str">
        <f>TEXT(Table1[[#This Row],[Date]],"mmmm")</f>
        <v>أبريل</v>
      </c>
      <c r="E1702" s="3" t="str">
        <f>TEXT(Table1[[#This Row],[Date]],"yyyy")</f>
        <v>2021</v>
      </c>
      <c r="F1702" s="3" t="s">
        <v>9</v>
      </c>
      <c r="G1702" s="3">
        <v>1766</v>
      </c>
      <c r="H1702" s="5" t="s">
        <v>332</v>
      </c>
      <c r="I1702" s="3" t="s">
        <v>96</v>
      </c>
      <c r="J1702" s="3">
        <f>IFERROR(VLOOKUP(Table1[[#This Row],[FoamType]],$CB$1:$CC$25,2,FALSE),0)</f>
        <v>200</v>
      </c>
      <c r="K1702" s="3">
        <v>35</v>
      </c>
      <c r="L1702" s="3">
        <v>40</v>
      </c>
      <c r="M1702" s="3">
        <v>8</v>
      </c>
      <c r="Q1702" s="3">
        <v>12</v>
      </c>
      <c r="R1702" s="3">
        <v>480</v>
      </c>
      <c r="S1702" s="3">
        <v>8.1999999999999993</v>
      </c>
      <c r="T1702" s="4">
        <v>5.6260000000000003</v>
      </c>
      <c r="U1702" s="4">
        <v>5.6260000000000003</v>
      </c>
      <c r="W1702" s="3"/>
      <c r="X1702" s="4">
        <f>IFERROR(   Table1[[#This Row],[البلوكات /م3]]+Table1[[#This Row],[البواقى
 المنصرفه
/م3]]-Table1[[#This Row],[البواقى
/م3]],0)</f>
        <v>7.87</v>
      </c>
      <c r="Y1702" s="21">
        <f t="shared" si="236"/>
        <v>0</v>
      </c>
      <c r="AA1702" s="12">
        <v>7.87</v>
      </c>
      <c r="AB1702" s="3">
        <v>12</v>
      </c>
      <c r="AC1702" s="20">
        <v>0</v>
      </c>
      <c r="AD1702" s="20">
        <f t="shared" si="240"/>
        <v>2.2439999999999998</v>
      </c>
      <c r="AE1702" s="29">
        <f t="shared" si="241"/>
        <v>0.28513341804320202</v>
      </c>
      <c r="AG1702" s="5">
        <f>IFERROR((Table1[[#This Row],[عدد
البلوكات]]*0.12),"")</f>
        <v>0</v>
      </c>
      <c r="AH170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1702" s="59">
        <f>IFERROR(Table1[[#This Row],[Plan Hour]]/Table1[[#This Row],[ساعات
العمل
الفعلية]],0)</f>
        <v>0</v>
      </c>
      <c r="AK1702" s="1">
        <f>IFERROR((Table1[[#This Row],[الكمية 
الفعلية
/م3]]-Table1[[#This Row],[الكمية 
المنتجة
/م3
 ]]),"")</f>
        <v>0</v>
      </c>
      <c r="AZ1702" s="1"/>
      <c r="BA1702" s="1"/>
      <c r="BB1702" s="1"/>
      <c r="BC1702" s="1"/>
      <c r="BD1702" s="1"/>
      <c r="BE1702" s="1"/>
      <c r="BF1702" s="1"/>
      <c r="CB1702"/>
      <c r="CC1702"/>
      <c r="CD1702"/>
      <c r="CE1702" s="83"/>
      <c r="CF1702"/>
      <c r="CG1702"/>
      <c r="CH1702"/>
      <c r="CI1702"/>
      <c r="CJ1702"/>
      <c r="CK1702"/>
      <c r="CL1702"/>
      <c r="CM1702"/>
      <c r="CN1702"/>
      <c r="CO1702"/>
      <c r="CP1702"/>
    </row>
    <row r="1703" spans="1:94" ht="22.5" customHeight="1">
      <c r="A1703" s="22">
        <v>44306</v>
      </c>
      <c r="B1703" s="3" t="str">
        <f>TEXT(Table1[[#This Row],[Date]],"dddd")</f>
        <v>الثلاثاء</v>
      </c>
      <c r="C1703" s="3">
        <f>WEEKNUM(Table1[[#This Row],[Date]],16)</f>
        <v>17</v>
      </c>
      <c r="D1703" s="3" t="str">
        <f>TEXT(Table1[[#This Row],[Date]],"mmmm")</f>
        <v>أبريل</v>
      </c>
      <c r="E1703" s="3" t="str">
        <f>TEXT(Table1[[#This Row],[Date]],"yyyy")</f>
        <v>2021</v>
      </c>
      <c r="F1703" s="3" t="s">
        <v>9</v>
      </c>
      <c r="G1703" s="3">
        <v>863</v>
      </c>
      <c r="H1703" s="5" t="s">
        <v>339</v>
      </c>
      <c r="I1703" s="3" t="s">
        <v>201</v>
      </c>
      <c r="J1703" s="3">
        <f>IFERROR(VLOOKUP(Table1[[#This Row],[FoamType]],$CB$1:$CC$25,2,FALSE),0)</f>
        <v>1.25</v>
      </c>
      <c r="K1703" s="3">
        <v>41.5</v>
      </c>
      <c r="L1703" s="3">
        <v>110</v>
      </c>
      <c r="M1703" s="3">
        <v>29</v>
      </c>
      <c r="Q1703" s="3">
        <v>30</v>
      </c>
      <c r="R1703" s="3">
        <v>3</v>
      </c>
      <c r="S1703" s="3">
        <v>29</v>
      </c>
      <c r="T1703" s="3">
        <f t="shared" si="238"/>
        <v>0.39715499999999998</v>
      </c>
      <c r="U1703" s="4">
        <f t="shared" si="239"/>
        <v>0.39715499999999998</v>
      </c>
      <c r="W1703" s="3"/>
      <c r="X1703" s="4">
        <f>IFERROR(   Table1[[#This Row],[البلوكات /م3]]+Table1[[#This Row],[البواقى
 المنصرفه
/م3]]-Table1[[#This Row],[البواقى
/م3]],0)</f>
        <v>0</v>
      </c>
      <c r="Y1703" s="21">
        <f t="shared" si="236"/>
        <v>0</v>
      </c>
      <c r="AD1703" s="20">
        <f t="shared" si="240"/>
        <v>-0.39715499999999998</v>
      </c>
      <c r="AE1703" s="29" t="e">
        <f t="shared" si="241"/>
        <v>#DIV/0!</v>
      </c>
      <c r="AG1703" s="5">
        <f>IFERROR((Table1[[#This Row],[عدد
البلوكات]]*0.12),"")</f>
        <v>0</v>
      </c>
      <c r="AH170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1703" s="59">
        <f>IFERROR(Table1[[#This Row],[Plan Hour]]/Table1[[#This Row],[ساعات
العمل
الفعلية]],0)</f>
        <v>0</v>
      </c>
      <c r="AK1703" s="1">
        <f>IFERROR((Table1[[#This Row],[الكمية 
الفعلية
/م3]]-Table1[[#This Row],[الكمية 
المنتجة
/م3
 ]]),"")</f>
        <v>0</v>
      </c>
      <c r="AZ1703" s="1"/>
      <c r="BA1703" s="1"/>
      <c r="BB1703" s="1"/>
      <c r="BC1703" s="1"/>
      <c r="BD1703" s="1"/>
      <c r="BE1703" s="1"/>
      <c r="BF1703" s="1"/>
      <c r="CB1703"/>
      <c r="CC1703"/>
      <c r="CD1703"/>
      <c r="CE1703" s="83"/>
      <c r="CF1703"/>
      <c r="CG1703"/>
      <c r="CH1703"/>
      <c r="CI1703"/>
      <c r="CJ1703"/>
      <c r="CK1703"/>
      <c r="CL1703"/>
      <c r="CM1703"/>
      <c r="CN1703"/>
      <c r="CO1703"/>
      <c r="CP1703"/>
    </row>
    <row r="1704" spans="1:94" ht="22.5" customHeight="1">
      <c r="A1704" s="22">
        <v>44306</v>
      </c>
      <c r="B1704" s="3" t="str">
        <f>TEXT(Table1[[#This Row],[Date]],"dddd")</f>
        <v>الثلاثاء</v>
      </c>
      <c r="C1704" s="3">
        <f>WEEKNUM(Table1[[#This Row],[Date]],16)</f>
        <v>17</v>
      </c>
      <c r="D1704" s="3" t="str">
        <f>TEXT(Table1[[#This Row],[Date]],"mmmm")</f>
        <v>أبريل</v>
      </c>
      <c r="E1704" s="3" t="str">
        <f>TEXT(Table1[[#This Row],[Date]],"yyyy")</f>
        <v>2021</v>
      </c>
      <c r="F1704" s="3" t="s">
        <v>9</v>
      </c>
      <c r="G1704" s="3">
        <v>1762</v>
      </c>
      <c r="H1704" s="5" t="s">
        <v>351</v>
      </c>
      <c r="I1704" s="3" t="s">
        <v>135</v>
      </c>
      <c r="J1704" s="3">
        <f>IFERROR(VLOOKUP(Table1[[#This Row],[FoamType]],$CB$1:$CC$25,2,FALSE),0)</f>
        <v>1.5</v>
      </c>
      <c r="K1704" s="3">
        <v>60</v>
      </c>
      <c r="L1704" s="3">
        <v>60</v>
      </c>
      <c r="M1704" s="3">
        <v>49</v>
      </c>
      <c r="Q1704" s="3">
        <v>35</v>
      </c>
      <c r="R1704" s="3">
        <v>230</v>
      </c>
      <c r="S1704" s="3">
        <v>49</v>
      </c>
      <c r="T1704" s="3">
        <f t="shared" si="238"/>
        <v>40.572000000000003</v>
      </c>
      <c r="U1704" s="4">
        <f t="shared" si="239"/>
        <v>40.572000000000003</v>
      </c>
      <c r="W1704" s="3">
        <v>30</v>
      </c>
      <c r="X1704" s="4">
        <f>IFERROR(   Table1[[#This Row],[البلوكات /م3]]+Table1[[#This Row],[البواقى
 المنصرفه
/م3]]-Table1[[#This Row],[البواقى
/م3]],0)</f>
        <v>52.28</v>
      </c>
      <c r="Y1704" s="21">
        <v>41.6</v>
      </c>
      <c r="Z1704" s="3">
        <v>6</v>
      </c>
      <c r="AA1704" s="12">
        <v>36.380000000000003</v>
      </c>
      <c r="AB1704" s="3">
        <v>30</v>
      </c>
      <c r="AC1704" s="20">
        <v>25.7</v>
      </c>
      <c r="AD1704" s="20">
        <f t="shared" si="240"/>
        <v>11.707999999999998</v>
      </c>
      <c r="AE1704" s="29">
        <f t="shared" si="241"/>
        <v>0.15014106181072068</v>
      </c>
      <c r="AG1704" s="5">
        <f>IFERROR((Table1[[#This Row],[عدد
البلوكات]]*0.12),"")</f>
        <v>0.72</v>
      </c>
      <c r="AH170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27.048000000000002</v>
      </c>
      <c r="AJ1704" s="59">
        <f>IFERROR(Table1[[#This Row],[Plan Hour]]/Table1[[#This Row],[ساعات
العمل
الفعلية]],0)</f>
        <v>0</v>
      </c>
      <c r="AK1704" s="1">
        <f>IFERROR((Table1[[#This Row],[الكمية 
الفعلية
/م3]]-Table1[[#This Row],[الكمية 
المنتجة
/م3
 ]]),"")</f>
        <v>0</v>
      </c>
      <c r="AZ1704" s="1"/>
      <c r="BA1704" s="1"/>
      <c r="BB1704" s="1"/>
      <c r="BC1704" s="1"/>
      <c r="BD1704" s="1"/>
      <c r="BE1704" s="1"/>
      <c r="BF1704" s="1"/>
      <c r="CB1704"/>
      <c r="CC1704"/>
      <c r="CD1704"/>
      <c r="CE1704" s="83"/>
      <c r="CF1704"/>
      <c r="CG1704"/>
      <c r="CH1704"/>
      <c r="CI1704"/>
      <c r="CJ1704"/>
      <c r="CK1704"/>
      <c r="CL1704"/>
      <c r="CM1704"/>
      <c r="CN1704"/>
      <c r="CO1704"/>
      <c r="CP1704"/>
    </row>
    <row r="1705" spans="1:94" ht="22.5" customHeight="1">
      <c r="A1705" s="22">
        <v>44306</v>
      </c>
      <c r="B1705" s="3" t="str">
        <f>TEXT(Table1[[#This Row],[Date]],"dddd")</f>
        <v>الثلاثاء</v>
      </c>
      <c r="C1705" s="3">
        <f>WEEKNUM(Table1[[#This Row],[Date]],16)</f>
        <v>17</v>
      </c>
      <c r="D1705" s="3" t="str">
        <f>TEXT(Table1[[#This Row],[Date]],"mmmm")</f>
        <v>أبريل</v>
      </c>
      <c r="E1705" s="3" t="str">
        <f>TEXT(Table1[[#This Row],[Date]],"yyyy")</f>
        <v>2021</v>
      </c>
      <c r="F1705" s="3" t="s">
        <v>9</v>
      </c>
      <c r="G1705" s="3">
        <v>1762</v>
      </c>
      <c r="H1705" s="5" t="s">
        <v>351</v>
      </c>
      <c r="I1705" s="3" t="s">
        <v>135</v>
      </c>
      <c r="J1705" s="3">
        <f>IFERROR(VLOOKUP(Table1[[#This Row],[FoamType]],$CB$1:$CC$25,2,FALSE),0)</f>
        <v>1.5</v>
      </c>
      <c r="K1705" s="3">
        <v>60</v>
      </c>
      <c r="L1705" s="3">
        <v>30</v>
      </c>
      <c r="M1705" s="3">
        <v>49</v>
      </c>
      <c r="Q1705" s="3">
        <v>35</v>
      </c>
      <c r="R1705" s="3">
        <v>16</v>
      </c>
      <c r="S1705" s="3">
        <v>49</v>
      </c>
      <c r="T1705" s="3">
        <f t="shared" si="238"/>
        <v>1.4112</v>
      </c>
      <c r="U1705" s="4">
        <f t="shared" si="239"/>
        <v>1.4112</v>
      </c>
      <c r="W1705" s="3"/>
      <c r="X1705" s="4">
        <f>IFERROR(   Table1[[#This Row],[البلوكات /م3]]+Table1[[#This Row],[البواقى
 المنصرفه
/م3]]-Table1[[#This Row],[البواقى
/م3]],0)</f>
        <v>0</v>
      </c>
      <c r="Y1705" s="21">
        <f t="shared" si="236"/>
        <v>0</v>
      </c>
      <c r="AD1705" s="20">
        <f t="shared" si="240"/>
        <v>-1.4112</v>
      </c>
      <c r="AE1705" s="29" t="e">
        <f t="shared" si="241"/>
        <v>#DIV/0!</v>
      </c>
      <c r="AG1705" s="5">
        <f>IFERROR((Table1[[#This Row],[عدد
البلوكات]]*0.12),"")</f>
        <v>0</v>
      </c>
      <c r="AH170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0.94079999999999997</v>
      </c>
      <c r="AJ1705" s="59">
        <f>IFERROR(Table1[[#This Row],[Plan Hour]]/Table1[[#This Row],[ساعات
العمل
الفعلية]],0)</f>
        <v>0</v>
      </c>
      <c r="AK1705" s="1">
        <f>IFERROR((Table1[[#This Row],[الكمية 
الفعلية
/م3]]-Table1[[#This Row],[الكمية 
المنتجة
/م3
 ]]),"")</f>
        <v>0</v>
      </c>
      <c r="AZ1705" s="1"/>
      <c r="BA1705" s="1"/>
      <c r="BB1705" s="1"/>
      <c r="BC1705" s="1"/>
      <c r="BD1705" s="1"/>
      <c r="BE1705" s="1"/>
      <c r="BF1705" s="1"/>
      <c r="CB1705"/>
      <c r="CC1705"/>
      <c r="CD1705"/>
      <c r="CE1705" s="83"/>
      <c r="CF1705"/>
      <c r="CG1705"/>
      <c r="CH1705"/>
      <c r="CI1705"/>
      <c r="CJ1705"/>
      <c r="CK1705"/>
      <c r="CL1705"/>
      <c r="CM1705"/>
      <c r="CN1705"/>
      <c r="CO1705"/>
      <c r="CP1705"/>
    </row>
    <row r="1706" spans="1:94" ht="22.5" customHeight="1">
      <c r="A1706" s="22">
        <v>44306</v>
      </c>
      <c r="B1706" s="3" t="str">
        <f>TEXT(Table1[[#This Row],[Date]],"dddd")</f>
        <v>الثلاثاء</v>
      </c>
      <c r="C1706" s="3">
        <f>WEEKNUM(Table1[[#This Row],[Date]],16)</f>
        <v>17</v>
      </c>
      <c r="D1706" s="3" t="str">
        <f>TEXT(Table1[[#This Row],[Date]],"mmmm")</f>
        <v>أبريل</v>
      </c>
      <c r="E1706" s="3" t="str">
        <f>TEXT(Table1[[#This Row],[Date]],"yyyy")</f>
        <v>2021</v>
      </c>
      <c r="F1706" s="3" t="s">
        <v>9</v>
      </c>
      <c r="G1706" s="3">
        <v>1777</v>
      </c>
      <c r="H1706" s="5" t="s">
        <v>350</v>
      </c>
      <c r="I1706" s="3" t="s">
        <v>135</v>
      </c>
      <c r="J1706" s="3">
        <f>IFERROR(VLOOKUP(Table1[[#This Row],[FoamType]],$CB$1:$CC$25,2,FALSE),0)</f>
        <v>1.5</v>
      </c>
      <c r="K1706" s="3">
        <v>20</v>
      </c>
      <c r="L1706" s="3">
        <v>20</v>
      </c>
      <c r="M1706" s="3">
        <v>19</v>
      </c>
      <c r="Q1706" s="3">
        <v>20</v>
      </c>
      <c r="R1706" s="3">
        <v>2</v>
      </c>
      <c r="S1706" s="3">
        <v>19</v>
      </c>
      <c r="T1706" s="3">
        <f t="shared" si="238"/>
        <v>1.52E-2</v>
      </c>
      <c r="U1706" s="4">
        <f t="shared" si="239"/>
        <v>1.52E-2</v>
      </c>
      <c r="W1706" s="3"/>
      <c r="X1706" s="4">
        <f>IFERROR(   Table1[[#This Row],[البلوكات /م3]]+Table1[[#This Row],[البواقى
 المنصرفه
/م3]]-Table1[[#This Row],[البواقى
/م3]],0)</f>
        <v>0</v>
      </c>
      <c r="Y1706" s="21">
        <f t="shared" si="236"/>
        <v>0</v>
      </c>
      <c r="AD1706" s="20">
        <f t="shared" si="240"/>
        <v>-1.52E-2</v>
      </c>
      <c r="AE1706" s="29" t="e">
        <f t="shared" si="241"/>
        <v>#DIV/0!</v>
      </c>
      <c r="AG1706" s="5">
        <f>IFERROR((Table1[[#This Row],[عدد
البلوكات]]*0.12),"")</f>
        <v>0</v>
      </c>
      <c r="AH170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1.0133333333333333E-2</v>
      </c>
      <c r="AJ1706" s="59">
        <f>IFERROR(Table1[[#This Row],[Plan Hour]]/Table1[[#This Row],[ساعات
العمل
الفعلية]],0)</f>
        <v>0</v>
      </c>
      <c r="AK1706" s="1">
        <f>IFERROR((Table1[[#This Row],[الكمية 
الفعلية
/م3]]-Table1[[#This Row],[الكمية 
المنتجة
/م3
 ]]),"")</f>
        <v>0</v>
      </c>
      <c r="AZ1706" s="1"/>
      <c r="BA1706" s="1"/>
      <c r="BB1706" s="1"/>
      <c r="BC1706" s="1"/>
      <c r="BD1706" s="1"/>
      <c r="BE1706" s="1"/>
      <c r="BF1706" s="1"/>
      <c r="CB1706"/>
      <c r="CC1706"/>
      <c r="CD1706"/>
      <c r="CE1706" s="83"/>
      <c r="CF1706"/>
      <c r="CG1706"/>
      <c r="CH1706"/>
      <c r="CI1706"/>
      <c r="CJ1706"/>
      <c r="CK1706"/>
      <c r="CL1706"/>
      <c r="CM1706"/>
      <c r="CN1706"/>
      <c r="CO1706"/>
      <c r="CP1706"/>
    </row>
    <row r="1707" spans="1:94" ht="22.5" customHeight="1">
      <c r="A1707" s="22">
        <v>44306</v>
      </c>
      <c r="B1707" s="3" t="str">
        <f>TEXT(Table1[[#This Row],[Date]],"dddd")</f>
        <v>الثلاثاء</v>
      </c>
      <c r="C1707" s="3">
        <f>WEEKNUM(Table1[[#This Row],[Date]],16)</f>
        <v>17</v>
      </c>
      <c r="D1707" s="3" t="str">
        <f>TEXT(Table1[[#This Row],[Date]],"mmmm")</f>
        <v>أبريل</v>
      </c>
      <c r="E1707" s="3" t="str">
        <f>TEXT(Table1[[#This Row],[Date]],"yyyy")</f>
        <v>2021</v>
      </c>
      <c r="F1707" s="3" t="s">
        <v>9</v>
      </c>
      <c r="G1707" s="3">
        <v>1766</v>
      </c>
      <c r="H1707" s="5" t="s">
        <v>332</v>
      </c>
      <c r="I1707" s="3" t="s">
        <v>92</v>
      </c>
      <c r="J1707" s="3">
        <f>IFERROR(VLOOKUP(Table1[[#This Row],[FoamType]],$CB$1:$CC$25,2,FALSE),0)</f>
        <v>0.6</v>
      </c>
      <c r="K1707" s="3">
        <v>50</v>
      </c>
      <c r="L1707" s="3">
        <v>10</v>
      </c>
      <c r="M1707" s="3">
        <v>10</v>
      </c>
      <c r="Q1707" s="3">
        <v>12</v>
      </c>
      <c r="R1707" s="3">
        <v>165</v>
      </c>
      <c r="S1707" s="3">
        <v>10.1</v>
      </c>
      <c r="T1707" s="3">
        <f t="shared" si="238"/>
        <v>0.83325000000000005</v>
      </c>
      <c r="U1707" s="4">
        <f t="shared" si="239"/>
        <v>0.82499999999999996</v>
      </c>
      <c r="W1707" s="3"/>
      <c r="X1707" s="4">
        <f>IFERROR(   Table1[[#This Row],[البلوكات /م3]]+Table1[[#This Row],[البواقى
 المنصرفه
/م3]]-Table1[[#This Row],[البواقى
/م3]],0)</f>
        <v>0</v>
      </c>
      <c r="Y1707" s="21">
        <f t="shared" si="236"/>
        <v>0</v>
      </c>
      <c r="AD1707" s="20">
        <f t="shared" si="240"/>
        <v>-0.82499999999999996</v>
      </c>
      <c r="AE1707" s="29" t="e">
        <f t="shared" si="241"/>
        <v>#DIV/0!</v>
      </c>
      <c r="AG1707" s="5">
        <f>IFERROR((Table1[[#This Row],[عدد
البلوكات]]*0.12),"")</f>
        <v>0</v>
      </c>
      <c r="AH170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1.375</v>
      </c>
      <c r="AJ1707" s="59">
        <f>IFERROR(Table1[[#This Row],[Plan Hour]]/Table1[[#This Row],[ساعات
العمل
الفعلية]],0)</f>
        <v>0</v>
      </c>
      <c r="AK1707" s="1">
        <f>IFERROR((Table1[[#This Row],[الكمية 
الفعلية
/م3]]-Table1[[#This Row],[الكمية 
المنتجة
/م3
 ]]),"")</f>
        <v>8.2500000000000906E-3</v>
      </c>
      <c r="AZ1707" s="1"/>
      <c r="BA1707" s="1"/>
      <c r="BB1707" s="1"/>
      <c r="BC1707" s="1"/>
      <c r="BD1707" s="1"/>
      <c r="BE1707" s="1"/>
      <c r="BF1707" s="1"/>
      <c r="CB1707"/>
      <c r="CC1707"/>
      <c r="CD1707"/>
      <c r="CE1707" s="83"/>
      <c r="CF1707"/>
      <c r="CG1707"/>
      <c r="CH1707"/>
      <c r="CI1707"/>
      <c r="CJ1707"/>
      <c r="CK1707"/>
      <c r="CL1707"/>
      <c r="CM1707"/>
      <c r="CN1707"/>
      <c r="CO1707"/>
      <c r="CP1707"/>
    </row>
    <row r="1708" spans="1:94" ht="22.5" customHeight="1">
      <c r="A1708" s="22">
        <v>44306</v>
      </c>
      <c r="B1708" s="3" t="str">
        <f>TEXT(Table1[[#This Row],[Date]],"dddd")</f>
        <v>الثلاثاء</v>
      </c>
      <c r="C1708" s="3">
        <f>WEEKNUM(Table1[[#This Row],[Date]],16)</f>
        <v>17</v>
      </c>
      <c r="D1708" s="3" t="str">
        <f>TEXT(Table1[[#This Row],[Date]],"mmmm")</f>
        <v>أبريل</v>
      </c>
      <c r="E1708" s="3" t="str">
        <f>TEXT(Table1[[#This Row],[Date]],"yyyy")</f>
        <v>2021</v>
      </c>
      <c r="F1708" s="3" t="s">
        <v>9</v>
      </c>
      <c r="G1708" s="3">
        <v>863</v>
      </c>
      <c r="H1708" s="5" t="s">
        <v>339</v>
      </c>
      <c r="I1708" s="3" t="s">
        <v>201</v>
      </c>
      <c r="J1708" s="3">
        <f>IFERROR(VLOOKUP(Table1[[#This Row],[FoamType]],$CB$1:$CC$25,2,FALSE),0)</f>
        <v>1.25</v>
      </c>
      <c r="K1708" s="3">
        <v>240</v>
      </c>
      <c r="L1708" s="3">
        <v>110</v>
      </c>
      <c r="M1708" s="3">
        <v>29</v>
      </c>
      <c r="Q1708" s="3">
        <v>30</v>
      </c>
      <c r="R1708" s="3">
        <v>16</v>
      </c>
      <c r="S1708" s="3">
        <v>29</v>
      </c>
      <c r="T1708" s="3">
        <f t="shared" si="238"/>
        <v>12.249599999999999</v>
      </c>
      <c r="U1708" s="4">
        <f t="shared" si="239"/>
        <v>12.249599999999999</v>
      </c>
      <c r="W1708" s="3">
        <v>30</v>
      </c>
      <c r="X1708" s="4">
        <f>IFERROR(   Table1[[#This Row],[البلوكات /م3]]+Table1[[#This Row],[البواقى
 المنصرفه
/م3]]-Table1[[#This Row],[البواقى
/م3]],0)</f>
        <v>12.66</v>
      </c>
      <c r="Y1708" s="21">
        <v>6.9</v>
      </c>
      <c r="Z1708" s="3">
        <v>1</v>
      </c>
      <c r="AA1708" s="12">
        <v>18.850000000000001</v>
      </c>
      <c r="AB1708" s="3">
        <v>30</v>
      </c>
      <c r="AC1708" s="20">
        <v>13.09</v>
      </c>
      <c r="AD1708" s="20">
        <f t="shared" si="240"/>
        <v>0.41040000000000276</v>
      </c>
      <c r="AE1708" s="29">
        <f t="shared" si="241"/>
        <v>1.5937864077670009E-2</v>
      </c>
      <c r="AG1708" s="5">
        <f>IFERROR((Table1[[#This Row],[عدد
البلوكات]]*0.12),"")</f>
        <v>0.12</v>
      </c>
      <c r="AH170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12.8</v>
      </c>
      <c r="AJ1708" s="59">
        <f>IFERROR(Table1[[#This Row],[Plan Hour]]/Table1[[#This Row],[ساعات
العمل
الفعلية]],0)</f>
        <v>0</v>
      </c>
      <c r="AK1708" s="1">
        <f>IFERROR((Table1[[#This Row],[الكمية 
الفعلية
/م3]]-Table1[[#This Row],[الكمية 
المنتجة
/م3
 ]]),"")</f>
        <v>0</v>
      </c>
      <c r="AZ1708" s="1"/>
      <c r="BA1708" s="1"/>
      <c r="BB1708" s="1"/>
      <c r="BC1708" s="1"/>
      <c r="BD1708" s="1"/>
      <c r="BE1708" s="1"/>
      <c r="BF1708" s="1"/>
      <c r="CB1708"/>
      <c r="CC1708"/>
      <c r="CD1708"/>
      <c r="CE1708" s="83"/>
      <c r="CF1708"/>
      <c r="CG1708"/>
      <c r="CH1708"/>
      <c r="CI1708"/>
      <c r="CJ1708"/>
      <c r="CK1708"/>
      <c r="CL1708"/>
      <c r="CM1708"/>
      <c r="CN1708"/>
      <c r="CO1708"/>
      <c r="CP1708"/>
    </row>
    <row r="1709" spans="1:94" ht="22.5" customHeight="1">
      <c r="A1709" s="22">
        <v>44306</v>
      </c>
      <c r="B1709" s="3" t="str">
        <f>TEXT(Table1[[#This Row],[Date]],"dddd")</f>
        <v>الثلاثاء</v>
      </c>
      <c r="C1709" s="3">
        <f>WEEKNUM(Table1[[#This Row],[Date]],16)</f>
        <v>17</v>
      </c>
      <c r="D1709" s="3" t="str">
        <f>TEXT(Table1[[#This Row],[Date]],"mmmm")</f>
        <v>أبريل</v>
      </c>
      <c r="E1709" s="3" t="str">
        <f>TEXT(Table1[[#This Row],[Date]],"yyyy")</f>
        <v>2021</v>
      </c>
      <c r="F1709" s="3" t="s">
        <v>9</v>
      </c>
      <c r="G1709" s="3">
        <v>863</v>
      </c>
      <c r="H1709" s="5" t="s">
        <v>339</v>
      </c>
      <c r="I1709" s="3" t="s">
        <v>201</v>
      </c>
      <c r="J1709" s="3">
        <f>IFERROR(VLOOKUP(Table1[[#This Row],[FoamType]],$CB$1:$CC$25,2,FALSE),0)</f>
        <v>1.25</v>
      </c>
      <c r="K1709" s="3">
        <v>169.5</v>
      </c>
      <c r="L1709" s="3">
        <v>110</v>
      </c>
      <c r="M1709" s="3">
        <v>29</v>
      </c>
      <c r="Q1709" s="3">
        <v>30</v>
      </c>
      <c r="R1709" s="3">
        <v>3</v>
      </c>
      <c r="S1709" s="3">
        <v>29</v>
      </c>
      <c r="T1709" s="3">
        <f t="shared" si="238"/>
        <v>1.622115</v>
      </c>
      <c r="U1709" s="4">
        <f t="shared" si="239"/>
        <v>1.622115</v>
      </c>
      <c r="W1709" s="3"/>
      <c r="X1709" s="4">
        <f>IFERROR(   Table1[[#This Row],[البلوكات /م3]]+Table1[[#This Row],[البواقى
 المنصرفه
/م3]]-Table1[[#This Row],[البواقى
/م3]],0)</f>
        <v>0</v>
      </c>
      <c r="Y1709" s="21">
        <f t="shared" si="236"/>
        <v>0</v>
      </c>
      <c r="AD1709" s="20">
        <f t="shared" si="240"/>
        <v>-1.622115</v>
      </c>
      <c r="AE1709" s="29" t="e">
        <f t="shared" si="241"/>
        <v>#DIV/0!</v>
      </c>
      <c r="AG1709" s="5">
        <f>IFERROR((Table1[[#This Row],[عدد
البلوكات]]*0.12),"")</f>
        <v>0</v>
      </c>
      <c r="AH170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1709" s="59">
        <f>IFERROR(Table1[[#This Row],[Plan Hour]]/Table1[[#This Row],[ساعات
العمل
الفعلية]],0)</f>
        <v>0</v>
      </c>
      <c r="AK1709" s="1">
        <f>IFERROR((Table1[[#This Row],[الكمية 
الفعلية
/م3]]-Table1[[#This Row],[الكمية 
المنتجة
/م3
 ]]),"")</f>
        <v>0</v>
      </c>
      <c r="AZ1709" s="1"/>
      <c r="BA1709" s="1"/>
      <c r="BB1709" s="1"/>
      <c r="BC1709" s="1"/>
      <c r="BD1709" s="1"/>
      <c r="BE1709" s="1"/>
      <c r="BF1709" s="1"/>
      <c r="CB1709"/>
      <c r="CC1709"/>
      <c r="CD1709"/>
      <c r="CE1709" s="83"/>
      <c r="CF1709"/>
      <c r="CG1709"/>
      <c r="CH1709"/>
      <c r="CI1709"/>
      <c r="CJ1709"/>
      <c r="CK1709"/>
      <c r="CL1709"/>
      <c r="CM1709"/>
      <c r="CN1709"/>
      <c r="CO1709"/>
      <c r="CP1709"/>
    </row>
    <row r="1710" spans="1:94" ht="22.5" customHeight="1">
      <c r="A1710" s="22">
        <v>44306</v>
      </c>
      <c r="B1710" s="3" t="str">
        <f>TEXT(Table1[[#This Row],[Date]],"dddd")</f>
        <v>الثلاثاء</v>
      </c>
      <c r="C1710" s="3">
        <f>WEEKNUM(Table1[[#This Row],[Date]],16)</f>
        <v>17</v>
      </c>
      <c r="D1710" s="3" t="str">
        <f>TEXT(Table1[[#This Row],[Date]],"mmmm")</f>
        <v>أبريل</v>
      </c>
      <c r="E1710" s="3" t="str">
        <f>TEXT(Table1[[#This Row],[Date]],"yyyy")</f>
        <v>2021</v>
      </c>
      <c r="F1710" s="3" t="s">
        <v>9</v>
      </c>
      <c r="G1710" s="3">
        <v>863</v>
      </c>
      <c r="H1710" s="5" t="s">
        <v>339</v>
      </c>
      <c r="I1710" s="3" t="s">
        <v>201</v>
      </c>
      <c r="J1710" s="3">
        <f>IFERROR(VLOOKUP(Table1[[#This Row],[FoamType]],$CB$1:$CC$25,2,FALSE),0)</f>
        <v>1.25</v>
      </c>
      <c r="K1710" s="3">
        <v>74</v>
      </c>
      <c r="L1710" s="3">
        <v>110</v>
      </c>
      <c r="M1710" s="3">
        <v>29</v>
      </c>
      <c r="Q1710" s="3">
        <v>30</v>
      </c>
      <c r="R1710" s="3">
        <v>2</v>
      </c>
      <c r="S1710" s="3">
        <v>29</v>
      </c>
      <c r="T1710" s="3">
        <f t="shared" si="238"/>
        <v>0.47211999999999998</v>
      </c>
      <c r="U1710" s="4">
        <f t="shared" si="239"/>
        <v>0.47211999999999998</v>
      </c>
      <c r="W1710" s="3"/>
      <c r="X1710" s="4">
        <f>IFERROR(   Table1[[#This Row],[البلوكات /م3]]+Table1[[#This Row],[البواقى
 المنصرفه
/م3]]-Table1[[#This Row],[البواقى
/م3]],0)</f>
        <v>0</v>
      </c>
      <c r="Y1710" s="21">
        <f t="shared" si="236"/>
        <v>0</v>
      </c>
      <c r="AD1710" s="20">
        <f t="shared" si="240"/>
        <v>-0.47211999999999998</v>
      </c>
      <c r="AE1710" s="29" t="e">
        <f t="shared" si="241"/>
        <v>#DIV/0!</v>
      </c>
      <c r="AG1710" s="5">
        <f>IFERROR((Table1[[#This Row],[عدد
البلوكات]]*0.12),"")</f>
        <v>0</v>
      </c>
      <c r="AH171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1710" s="59">
        <f>IFERROR(Table1[[#This Row],[Plan Hour]]/Table1[[#This Row],[ساعات
العمل
الفعلية]],0)</f>
        <v>0</v>
      </c>
      <c r="AK1710" s="1">
        <f>IFERROR((Table1[[#This Row],[الكمية 
الفعلية
/م3]]-Table1[[#This Row],[الكمية 
المنتجة
/م3
 ]]),"")</f>
        <v>0</v>
      </c>
      <c r="AZ1710" s="1"/>
      <c r="BA1710" s="1"/>
      <c r="BB1710" s="1"/>
      <c r="BC1710" s="1"/>
      <c r="BD1710" s="1"/>
      <c r="BE1710" s="1"/>
      <c r="BF1710" s="1"/>
      <c r="CB1710"/>
      <c r="CC1710"/>
      <c r="CD1710"/>
      <c r="CE1710" s="83"/>
      <c r="CF1710"/>
      <c r="CG1710"/>
      <c r="CH1710"/>
      <c r="CI1710"/>
      <c r="CJ1710"/>
      <c r="CK1710"/>
      <c r="CL1710"/>
      <c r="CM1710"/>
      <c r="CN1710"/>
      <c r="CO1710"/>
      <c r="CP1710"/>
    </row>
    <row r="1711" spans="1:94" ht="22.5" customHeight="1">
      <c r="A1711" s="22">
        <v>44306</v>
      </c>
      <c r="B1711" s="9" t="str">
        <f>TEXT(Table1[[#This Row],[Date]],"dddd")</f>
        <v>الثلاثاء</v>
      </c>
      <c r="C1711" s="9">
        <f>WEEKNUM(Table1[[#This Row],[Date]],16)</f>
        <v>17</v>
      </c>
      <c r="D1711" s="9" t="str">
        <f>TEXT(Table1[[#This Row],[Date]],"mmmm")</f>
        <v>أبريل</v>
      </c>
      <c r="E1711" s="9" t="str">
        <f>TEXT(Table1[[#This Row],[Date]],"yyyy")</f>
        <v>2021</v>
      </c>
      <c r="F1711" s="9" t="s">
        <v>8</v>
      </c>
      <c r="G1711" s="9">
        <v>1767</v>
      </c>
      <c r="H1711" s="9" t="s">
        <v>352</v>
      </c>
      <c r="I1711" s="9" t="s">
        <v>91</v>
      </c>
      <c r="J1711" s="9">
        <f>IFERROR(VLOOKUP(Table1[[#This Row],[FoamType]],$CB$1:$CC$25,2,FALSE),0)</f>
        <v>1</v>
      </c>
      <c r="K1711" s="9">
        <v>100</v>
      </c>
      <c r="L1711" s="9">
        <v>100</v>
      </c>
      <c r="M1711" s="9">
        <v>1.2</v>
      </c>
      <c r="N1711" s="9"/>
      <c r="O1711" s="9"/>
      <c r="P1711" s="9"/>
      <c r="Q1711" s="9">
        <v>20</v>
      </c>
      <c r="R1711" s="9"/>
      <c r="S1711" s="9">
        <v>1.3</v>
      </c>
      <c r="T1711" s="9">
        <v>1.1000000000000001</v>
      </c>
      <c r="U1711" s="9">
        <v>1</v>
      </c>
      <c r="V1711" s="9"/>
      <c r="W1711" s="9"/>
      <c r="X1711" s="9">
        <f>IFERROR(   Table1[[#This Row],[البلوكات /م3]]+Table1[[#This Row],[البواقى
 المنصرفه
/م3]]-Table1[[#This Row],[البواقى
/م3]],0)</f>
        <v>0.64999999999999947</v>
      </c>
      <c r="Y1711" s="9">
        <f t="shared" si="236"/>
        <v>0</v>
      </c>
      <c r="Z1711" s="9"/>
      <c r="AA1711" s="9">
        <v>4.3899999999999997</v>
      </c>
      <c r="AB1711" s="9">
        <v>20</v>
      </c>
      <c r="AC1711" s="9">
        <v>3.74</v>
      </c>
      <c r="AD1711" s="9">
        <f t="shared" si="240"/>
        <v>-0.35000000000000053</v>
      </c>
      <c r="AE1711" s="9">
        <f t="shared" si="241"/>
        <v>-7.9726651480637942E-2</v>
      </c>
      <c r="AF1711" s="9"/>
      <c r="AG1711" s="9">
        <f>IFERROR((Table1[[#This Row],[عدد
البلوكات]]*0.12),"")</f>
        <v>0</v>
      </c>
      <c r="AH1711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I1711" s="9">
        <v>48</v>
      </c>
      <c r="AJ1711" s="9">
        <f>IFERROR(Table1[[#This Row],[Plan Hour]]/Table1[[#This Row],[ساعات
العمل
الفعلية]],0)</f>
        <v>2.0833333333333332E-2</v>
      </c>
      <c r="AK1711" s="9">
        <f>IFERROR((Table1[[#This Row],[الكمية 
الفعلية
/م3]]-Table1[[#This Row],[الكمية 
المنتجة
/م3
 ]]),"")</f>
        <v>0.10000000000000009</v>
      </c>
      <c r="AL1711" s="9"/>
      <c r="AM1711" s="9"/>
      <c r="AN1711" s="9"/>
      <c r="AO1711" s="9"/>
      <c r="AP1711" s="9">
        <v>0</v>
      </c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/>
      <c r="BE1711" s="9"/>
      <c r="BF1711" s="9"/>
      <c r="BG1711" s="9"/>
      <c r="CB1711"/>
      <c r="CC1711"/>
      <c r="CD1711"/>
      <c r="CE1711" s="83"/>
      <c r="CF1711"/>
      <c r="CG1711"/>
      <c r="CH1711"/>
      <c r="CI1711"/>
      <c r="CJ1711"/>
      <c r="CK1711"/>
      <c r="CL1711"/>
      <c r="CM1711"/>
      <c r="CN1711"/>
      <c r="CO1711"/>
      <c r="CP1711"/>
    </row>
    <row r="1712" spans="1:94" ht="22.5" customHeight="1">
      <c r="A1712" s="22">
        <v>44306</v>
      </c>
      <c r="B1712" s="3" t="str">
        <f>TEXT(Table1[[#This Row],[Date]],"dddd")</f>
        <v>الثلاثاء</v>
      </c>
      <c r="C1712" s="3">
        <f>WEEKNUM(Table1[[#This Row],[Date]],16)</f>
        <v>17</v>
      </c>
      <c r="D1712" s="3" t="str">
        <f>TEXT(Table1[[#This Row],[Date]],"mmmm")</f>
        <v>أبريل</v>
      </c>
      <c r="E1712" s="3" t="str">
        <f>TEXT(Table1[[#This Row],[Date]],"yyyy")</f>
        <v>2021</v>
      </c>
      <c r="F1712" s="3" t="s">
        <v>8</v>
      </c>
      <c r="G1712" s="3">
        <v>863</v>
      </c>
      <c r="H1712" s="5" t="s">
        <v>339</v>
      </c>
      <c r="I1712" s="3" t="s">
        <v>201</v>
      </c>
      <c r="J1712" s="3">
        <f>IFERROR(VLOOKUP(Table1[[#This Row],[FoamType]],$CB$1:$CC$25,2,FALSE),0)</f>
        <v>1.25</v>
      </c>
      <c r="K1712" s="3">
        <v>41.5</v>
      </c>
      <c r="L1712" s="3">
        <v>110</v>
      </c>
      <c r="M1712" s="3">
        <v>29</v>
      </c>
      <c r="Q1712" s="3">
        <v>30</v>
      </c>
      <c r="R1712" s="3">
        <v>2</v>
      </c>
      <c r="S1712" s="3">
        <v>29</v>
      </c>
      <c r="T1712" s="3">
        <f t="shared" si="238"/>
        <v>0.26477000000000001</v>
      </c>
      <c r="U1712" s="4">
        <f t="shared" si="239"/>
        <v>0.26477000000000001</v>
      </c>
      <c r="W1712" s="3"/>
      <c r="X1712" s="4">
        <f>IFERROR(   Table1[[#This Row],[البلوكات /م3]]+Table1[[#This Row],[البواقى
 المنصرفه
/م3]]-Table1[[#This Row],[البواقى
/م3]],0)</f>
        <v>0</v>
      </c>
      <c r="Y1712" s="21">
        <f t="shared" si="236"/>
        <v>0</v>
      </c>
      <c r="AD1712" s="20">
        <f t="shared" si="240"/>
        <v>-0.26477000000000001</v>
      </c>
      <c r="AE1712" s="29" t="e">
        <f t="shared" si="241"/>
        <v>#DIV/0!</v>
      </c>
      <c r="AG1712" s="5">
        <f>IFERROR((Table1[[#This Row],[عدد
البلوكات]]*0.12),"")</f>
        <v>0</v>
      </c>
      <c r="AH17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1712" s="59">
        <f>IFERROR(Table1[[#This Row],[Plan Hour]]/Table1[[#This Row],[ساعات
العمل
الفعلية]],0)</f>
        <v>0</v>
      </c>
      <c r="AK1712" s="1">
        <f>IFERROR((Table1[[#This Row],[الكمية 
الفعلية
/م3]]-Table1[[#This Row],[الكمية 
المنتجة
/م3
 ]]),"")</f>
        <v>0</v>
      </c>
      <c r="AZ1712" s="1"/>
      <c r="BA1712" s="1"/>
      <c r="BB1712" s="1"/>
      <c r="BC1712" s="1"/>
      <c r="BD1712" s="1"/>
      <c r="BE1712" s="1"/>
      <c r="BF1712" s="1"/>
      <c r="CB1712"/>
      <c r="CC1712"/>
      <c r="CD1712"/>
      <c r="CE1712" s="83"/>
      <c r="CF1712"/>
      <c r="CG1712"/>
      <c r="CH1712"/>
      <c r="CI1712"/>
      <c r="CJ1712"/>
      <c r="CK1712"/>
      <c r="CL1712"/>
      <c r="CM1712"/>
      <c r="CN1712"/>
      <c r="CO1712"/>
      <c r="CP1712"/>
    </row>
    <row r="1713" spans="1:94" ht="22.5" customHeight="1">
      <c r="A1713" s="22">
        <v>44306</v>
      </c>
      <c r="B1713" s="3" t="str">
        <f>TEXT(Table1[[#This Row],[Date]],"dddd")</f>
        <v>الثلاثاء</v>
      </c>
      <c r="C1713" s="3">
        <f>WEEKNUM(Table1[[#This Row],[Date]],16)</f>
        <v>17</v>
      </c>
      <c r="D1713" s="3" t="str">
        <f>TEXT(Table1[[#This Row],[Date]],"mmmm")</f>
        <v>أبريل</v>
      </c>
      <c r="E1713" s="3" t="str">
        <f>TEXT(Table1[[#This Row],[Date]],"yyyy")</f>
        <v>2021</v>
      </c>
      <c r="F1713" s="3" t="s">
        <v>8</v>
      </c>
      <c r="G1713" s="3">
        <v>1762</v>
      </c>
      <c r="H1713" s="5" t="s">
        <v>351</v>
      </c>
      <c r="I1713" s="3" t="s">
        <v>135</v>
      </c>
      <c r="J1713" s="3">
        <f>IFERROR(VLOOKUP(Table1[[#This Row],[FoamType]],$CB$1:$CC$25,2,FALSE),0)</f>
        <v>1.5</v>
      </c>
      <c r="K1713" s="3">
        <v>60</v>
      </c>
      <c r="L1713" s="3">
        <v>60</v>
      </c>
      <c r="M1713" s="3">
        <v>49</v>
      </c>
      <c r="Q1713" s="3">
        <v>35</v>
      </c>
      <c r="R1713" s="3">
        <v>37</v>
      </c>
      <c r="S1713" s="3">
        <v>49</v>
      </c>
      <c r="T1713" s="3">
        <f t="shared" si="238"/>
        <v>6.5267999999999997</v>
      </c>
      <c r="U1713" s="4">
        <f t="shared" si="239"/>
        <v>6.5267999999999997</v>
      </c>
      <c r="W1713" s="3"/>
      <c r="X1713" s="4">
        <f>IFERROR(   Table1[[#This Row],[البلوكات /م3]]+Table1[[#This Row],[البواقى
 المنصرفه
/م3]]-Table1[[#This Row],[البواقى
/م3]],0)</f>
        <v>0</v>
      </c>
      <c r="Y1713" s="21">
        <f t="shared" si="236"/>
        <v>0</v>
      </c>
      <c r="AD1713" s="20">
        <f t="shared" si="240"/>
        <v>-6.5267999999999997</v>
      </c>
      <c r="AE1713" s="29" t="e">
        <f t="shared" si="241"/>
        <v>#DIV/0!</v>
      </c>
      <c r="AG1713" s="5">
        <f>IFERROR((Table1[[#This Row],[عدد
البلوكات]]*0.12),"")</f>
        <v>0</v>
      </c>
      <c r="AH171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4.3511999999999995</v>
      </c>
      <c r="AJ1713" s="59">
        <f>IFERROR(Table1[[#This Row],[Plan Hour]]/Table1[[#This Row],[ساعات
العمل
الفعلية]],0)</f>
        <v>0</v>
      </c>
      <c r="AK1713" s="1">
        <f>IFERROR((Table1[[#This Row],[الكمية 
الفعلية
/م3]]-Table1[[#This Row],[الكمية 
المنتجة
/م3
 ]]),"")</f>
        <v>0</v>
      </c>
      <c r="AZ1713" s="1"/>
      <c r="BA1713" s="1"/>
      <c r="BB1713" s="1"/>
      <c r="BC1713" s="1"/>
      <c r="BD1713" s="1"/>
      <c r="BE1713" s="1"/>
      <c r="BF1713" s="1"/>
      <c r="CB1713"/>
      <c r="CC1713"/>
      <c r="CD1713"/>
      <c r="CE1713" s="83"/>
      <c r="CF1713"/>
      <c r="CG1713"/>
      <c r="CH1713"/>
      <c r="CI1713"/>
      <c r="CJ1713"/>
      <c r="CK1713"/>
      <c r="CL1713"/>
      <c r="CM1713"/>
      <c r="CN1713"/>
      <c r="CO1713"/>
      <c r="CP1713"/>
    </row>
    <row r="1714" spans="1:94" ht="22.5" customHeight="1">
      <c r="A1714" s="22">
        <v>44306</v>
      </c>
      <c r="B1714" s="3" t="str">
        <f>TEXT(Table1[[#This Row],[Date]],"dddd")</f>
        <v>الثلاثاء</v>
      </c>
      <c r="C1714" s="3">
        <f>WEEKNUM(Table1[[#This Row],[Date]],16)</f>
        <v>17</v>
      </c>
      <c r="D1714" s="3" t="str">
        <f>TEXT(Table1[[#This Row],[Date]],"mmmm")</f>
        <v>أبريل</v>
      </c>
      <c r="E1714" s="3" t="str">
        <f>TEXT(Table1[[#This Row],[Date]],"yyyy")</f>
        <v>2021</v>
      </c>
      <c r="F1714" s="3" t="s">
        <v>8</v>
      </c>
      <c r="G1714" s="3">
        <v>3</v>
      </c>
      <c r="H1714" s="5" t="s">
        <v>332</v>
      </c>
      <c r="I1714" s="3" t="s">
        <v>92</v>
      </c>
      <c r="J1714" s="3">
        <f>IFERROR(VLOOKUP(Table1[[#This Row],[FoamType]],$CB$1:$CC$25,2,FALSE),0)</f>
        <v>0.6</v>
      </c>
      <c r="K1714" s="3">
        <v>60</v>
      </c>
      <c r="L1714" s="3">
        <v>7</v>
      </c>
      <c r="M1714" s="3">
        <v>7</v>
      </c>
      <c r="Q1714" s="3">
        <v>35</v>
      </c>
      <c r="R1714" s="3">
        <v>882</v>
      </c>
      <c r="S1714" s="3">
        <v>7.1</v>
      </c>
      <c r="T1714" s="3">
        <f t="shared" si="238"/>
        <v>2.6301239999999999</v>
      </c>
      <c r="U1714" s="4">
        <f t="shared" si="239"/>
        <v>2.5930800000000001</v>
      </c>
      <c r="W1714" s="3">
        <v>35</v>
      </c>
      <c r="X1714" s="4">
        <f>IFERROR(   Table1[[#This Row],[البلوكات /م3]]+Table1[[#This Row],[البواقى
 المنصرفه
/م3]]-Table1[[#This Row],[البواقى
/م3]],0)</f>
        <v>7.32</v>
      </c>
      <c r="Y1714" s="21">
        <f t="shared" si="236"/>
        <v>7.32</v>
      </c>
      <c r="Z1714" s="3">
        <v>1</v>
      </c>
      <c r="AD1714" s="20">
        <f t="shared" si="240"/>
        <v>4.7269199999999998</v>
      </c>
      <c r="AE1714" s="29">
        <f t="shared" si="241"/>
        <v>0.64575409836065567</v>
      </c>
      <c r="AG1714" s="5">
        <f>IFERROR((Table1[[#This Row],[عدد
البلوكات]]*0.12),"")</f>
        <v>0.12</v>
      </c>
      <c r="AH171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4.3218000000000005</v>
      </c>
      <c r="AJ1714" s="59">
        <f>IFERROR(Table1[[#This Row],[Plan Hour]]/Table1[[#This Row],[ساعات
العمل
الفعلية]],0)</f>
        <v>0</v>
      </c>
      <c r="AK1714" s="1">
        <f>IFERROR((Table1[[#This Row],[الكمية 
الفعلية
/م3]]-Table1[[#This Row],[الكمية 
المنتجة
/م3
 ]]),"")</f>
        <v>3.7043999999999855E-2</v>
      </c>
      <c r="AZ1714" s="1"/>
      <c r="BA1714" s="1"/>
      <c r="BB1714" s="1"/>
      <c r="BC1714" s="1"/>
      <c r="BD1714" s="1"/>
      <c r="BE1714" s="1"/>
      <c r="BF1714" s="1"/>
      <c r="CB1714"/>
      <c r="CC1714"/>
      <c r="CD1714"/>
      <c r="CE1714" s="83"/>
      <c r="CF1714"/>
      <c r="CG1714"/>
      <c r="CH1714"/>
      <c r="CI1714"/>
      <c r="CJ1714"/>
      <c r="CK1714"/>
      <c r="CL1714"/>
      <c r="CM1714"/>
      <c r="CN1714"/>
      <c r="CO1714"/>
      <c r="CP1714"/>
    </row>
    <row r="1715" spans="1:94" ht="22.5" customHeight="1">
      <c r="A1715" s="22">
        <v>44306</v>
      </c>
      <c r="B1715" s="3" t="str">
        <f>TEXT(Table1[[#This Row],[Date]],"dddd")</f>
        <v>الثلاثاء</v>
      </c>
      <c r="C1715" s="3">
        <f>WEEKNUM(Table1[[#This Row],[Date]],16)</f>
        <v>17</v>
      </c>
      <c r="D1715" s="3" t="str">
        <f>TEXT(Table1[[#This Row],[Date]],"mmmm")</f>
        <v>أبريل</v>
      </c>
      <c r="E1715" s="3" t="str">
        <f>TEXT(Table1[[#This Row],[Date]],"yyyy")</f>
        <v>2021</v>
      </c>
      <c r="F1715" s="3" t="s">
        <v>8</v>
      </c>
      <c r="G1715" s="3">
        <v>1760</v>
      </c>
      <c r="H1715" s="5" t="s">
        <v>83</v>
      </c>
      <c r="I1715" s="3" t="s">
        <v>92</v>
      </c>
      <c r="J1715" s="3">
        <f>IFERROR(VLOOKUP(Table1[[#This Row],[FoamType]],$CB$1:$CC$25,2,FALSE),0)</f>
        <v>0.6</v>
      </c>
      <c r="K1715" s="3">
        <v>28</v>
      </c>
      <c r="L1715" s="3">
        <v>28</v>
      </c>
      <c r="M1715" s="3">
        <v>0.5</v>
      </c>
      <c r="Q1715" s="3">
        <v>12</v>
      </c>
      <c r="R1715" s="3">
        <v>8800</v>
      </c>
      <c r="S1715" s="3">
        <v>0.6</v>
      </c>
      <c r="T1715" s="3">
        <f t="shared" si="238"/>
        <v>4.1395200000000001</v>
      </c>
      <c r="U1715" s="4">
        <f t="shared" si="239"/>
        <v>3.4496000000000002</v>
      </c>
      <c r="W1715" s="3">
        <v>12</v>
      </c>
      <c r="X1715" s="4">
        <f>IFERROR(   Table1[[#This Row],[البلوكات /م3]]+Table1[[#This Row],[البواقى
 المنصرفه
/م3]]-Table1[[#This Row],[البواقى
/م3]],0)</f>
        <v>5.43</v>
      </c>
      <c r="Y1715" s="21">
        <f t="shared" si="236"/>
        <v>7.32</v>
      </c>
      <c r="Z1715" s="3">
        <v>1</v>
      </c>
      <c r="AA1715" s="12">
        <v>1.5</v>
      </c>
      <c r="AB1715" s="3">
        <v>12</v>
      </c>
      <c r="AC1715" s="20">
        <v>3.39</v>
      </c>
      <c r="AD1715" s="20">
        <f t="shared" si="240"/>
        <v>1.9803999999999995</v>
      </c>
      <c r="AE1715" s="29">
        <f t="shared" si="241"/>
        <v>0.22453514739229019</v>
      </c>
      <c r="AG1715" s="5">
        <f>IFERROR((Table1[[#This Row],[عدد
البلوكات]]*0.12),"")</f>
        <v>0.12</v>
      </c>
      <c r="AH171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5.7493333333333343</v>
      </c>
      <c r="AJ1715" s="59">
        <f>IFERROR(Table1[[#This Row],[Plan Hour]]/Table1[[#This Row],[ساعات
العمل
الفعلية]],0)</f>
        <v>0</v>
      </c>
      <c r="AK1715" s="1">
        <f>IFERROR((Table1[[#This Row],[الكمية 
الفعلية
/م3]]-Table1[[#This Row],[الكمية 
المنتجة
/م3
 ]]),"")</f>
        <v>0.68991999999999987</v>
      </c>
      <c r="AZ1715" s="1"/>
      <c r="BA1715" s="1"/>
      <c r="BB1715" s="1"/>
      <c r="BC1715" s="1"/>
      <c r="BD1715" s="1"/>
      <c r="BE1715" s="1"/>
      <c r="BF1715" s="1"/>
      <c r="CB1715"/>
      <c r="CC1715"/>
      <c r="CD1715"/>
      <c r="CE1715" s="83"/>
      <c r="CF1715"/>
      <c r="CG1715"/>
      <c r="CH1715"/>
      <c r="CI1715"/>
      <c r="CJ1715"/>
      <c r="CK1715"/>
      <c r="CL1715"/>
      <c r="CM1715"/>
      <c r="CN1715"/>
      <c r="CO1715"/>
      <c r="CP1715"/>
    </row>
    <row r="1716" spans="1:94" ht="22.5" customHeight="1">
      <c r="A1716" s="22">
        <v>44306</v>
      </c>
      <c r="B1716" s="3" t="str">
        <f>TEXT(Table1[[#This Row],[Date]],"dddd")</f>
        <v>الثلاثاء</v>
      </c>
      <c r="C1716" s="3">
        <f>WEEKNUM(Table1[[#This Row],[Date]],16)</f>
        <v>17</v>
      </c>
      <c r="D1716" s="3" t="str">
        <f>TEXT(Table1[[#This Row],[Date]],"mmmm")</f>
        <v>أبريل</v>
      </c>
      <c r="E1716" s="3" t="str">
        <f>TEXT(Table1[[#This Row],[Date]],"yyyy")</f>
        <v>2021</v>
      </c>
      <c r="F1716" s="3" t="s">
        <v>8</v>
      </c>
      <c r="G1716" s="3">
        <v>3</v>
      </c>
      <c r="H1716" s="5" t="s">
        <v>353</v>
      </c>
      <c r="I1716" s="3" t="s">
        <v>92</v>
      </c>
      <c r="J1716" s="3">
        <f>IFERROR(VLOOKUP(Table1[[#This Row],[FoamType]],$CB$1:$CC$25,2,FALSE),0)</f>
        <v>0.6</v>
      </c>
      <c r="K1716" s="3">
        <v>62.5</v>
      </c>
      <c r="L1716" s="3">
        <v>5</v>
      </c>
      <c r="M1716" s="3">
        <v>3</v>
      </c>
      <c r="Q1716" s="3">
        <v>35</v>
      </c>
      <c r="S1716" s="3">
        <v>3.1</v>
      </c>
      <c r="T1716" s="3">
        <v>2.2000000000000002</v>
      </c>
      <c r="U1716" s="4">
        <v>2</v>
      </c>
      <c r="W1716" s="3"/>
      <c r="X1716" s="4">
        <f>IFERROR(   Table1[[#This Row],[البلوكات /م3]]+Table1[[#This Row],[البواقى
 المنصرفه
/م3]]-Table1[[#This Row],[البواقى
/م3]],0)</f>
        <v>0</v>
      </c>
      <c r="Y1716" s="21">
        <f t="shared" si="236"/>
        <v>0</v>
      </c>
      <c r="AD1716" s="20">
        <f t="shared" si="240"/>
        <v>-2</v>
      </c>
      <c r="AE1716" s="29" t="e">
        <f t="shared" si="241"/>
        <v>#DIV/0!</v>
      </c>
      <c r="AG1716" s="5">
        <f>IFERROR((Table1[[#This Row],[عدد
البلوكات]]*0.12),"")</f>
        <v>0</v>
      </c>
      <c r="AH171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3.3333333333333335</v>
      </c>
      <c r="AJ1716" s="59">
        <f>IFERROR(Table1[[#This Row],[Plan Hour]]/Table1[[#This Row],[ساعات
العمل
الفعلية]],0)</f>
        <v>0</v>
      </c>
      <c r="AK1716" s="1">
        <f>IFERROR((Table1[[#This Row],[الكمية 
الفعلية
/م3]]-Table1[[#This Row],[الكمية 
المنتجة
/م3
 ]]),"")</f>
        <v>0.20000000000000018</v>
      </c>
      <c r="AZ1716" s="1"/>
      <c r="BA1716" s="1"/>
      <c r="BB1716" s="1"/>
      <c r="BC1716" s="1"/>
      <c r="BD1716" s="1"/>
      <c r="BE1716" s="1"/>
      <c r="BF1716" s="1"/>
      <c r="CB1716"/>
      <c r="CC1716"/>
      <c r="CD1716"/>
      <c r="CE1716" s="83"/>
      <c r="CF1716"/>
      <c r="CG1716"/>
      <c r="CH1716"/>
      <c r="CI1716"/>
      <c r="CJ1716"/>
      <c r="CK1716"/>
      <c r="CL1716"/>
      <c r="CM1716"/>
      <c r="CN1716"/>
      <c r="CO1716"/>
      <c r="CP1716"/>
    </row>
    <row r="1717" spans="1:94" ht="22.5" customHeight="1">
      <c r="A1717" s="22">
        <v>44306</v>
      </c>
      <c r="B1717" s="3" t="str">
        <f>TEXT(Table1[[#This Row],[Date]],"dddd")</f>
        <v>الثلاثاء</v>
      </c>
      <c r="C1717" s="3">
        <f>WEEKNUM(Table1[[#This Row],[Date]],16)</f>
        <v>17</v>
      </c>
      <c r="D1717" s="3" t="str">
        <f>TEXT(Table1[[#This Row],[Date]],"mmmm")</f>
        <v>أبريل</v>
      </c>
      <c r="E1717" s="3" t="str">
        <f>TEXT(Table1[[#This Row],[Date]],"yyyy")</f>
        <v>2021</v>
      </c>
      <c r="F1717" s="3" t="s">
        <v>8</v>
      </c>
      <c r="G1717" s="3">
        <v>863</v>
      </c>
      <c r="H1717" s="5" t="s">
        <v>339</v>
      </c>
      <c r="I1717" s="3" t="s">
        <v>201</v>
      </c>
      <c r="J1717" s="3">
        <f>IFERROR(VLOOKUP(Table1[[#This Row],[FoamType]],$CB$1:$CC$25,2,FALSE),0)</f>
        <v>1.25</v>
      </c>
      <c r="K1717" s="3">
        <v>240</v>
      </c>
      <c r="L1717" s="3">
        <v>110</v>
      </c>
      <c r="M1717" s="3">
        <v>29</v>
      </c>
      <c r="Q1717" s="3">
        <v>30</v>
      </c>
      <c r="R1717" s="3">
        <v>24</v>
      </c>
      <c r="S1717" s="3">
        <v>29</v>
      </c>
      <c r="T1717" s="3">
        <f t="shared" si="238"/>
        <v>18.374400000000001</v>
      </c>
      <c r="U1717" s="4">
        <f t="shared" si="239"/>
        <v>18.374400000000001</v>
      </c>
      <c r="W1717" s="3">
        <v>30</v>
      </c>
      <c r="X1717" s="4">
        <f>IFERROR(   Table1[[#This Row],[البلوكات /م3]]+Table1[[#This Row],[البواقى
 المنصرفه
/م3]]-Table1[[#This Row],[البواقى
/م3]],0)</f>
        <v>34.15</v>
      </c>
      <c r="Y1717" s="21">
        <v>41.4</v>
      </c>
      <c r="Z1717" s="3">
        <v>6</v>
      </c>
      <c r="AA1717" s="12">
        <v>36.24</v>
      </c>
      <c r="AB1717" s="3">
        <v>30</v>
      </c>
      <c r="AC1717" s="20">
        <v>43.49</v>
      </c>
      <c r="AD1717" s="20">
        <f t="shared" si="240"/>
        <v>15.775599999999997</v>
      </c>
      <c r="AE1717" s="29">
        <f t="shared" si="241"/>
        <v>0.20318907779495102</v>
      </c>
      <c r="AG1717" s="5">
        <f>IFERROR((Table1[[#This Row],[عدد
البلوكات]]*0.12),"")</f>
        <v>0.72</v>
      </c>
      <c r="AH17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19.2</v>
      </c>
      <c r="AJ1717" s="59">
        <f>IFERROR(Table1[[#This Row],[Plan Hour]]/Table1[[#This Row],[ساعات
العمل
الفعلية]],0)</f>
        <v>0</v>
      </c>
      <c r="AK1717" s="1">
        <f>IFERROR((Table1[[#This Row],[الكمية 
الفعلية
/م3]]-Table1[[#This Row],[الكمية 
المنتجة
/م3
 ]]),"")</f>
        <v>0</v>
      </c>
      <c r="AZ1717" s="1"/>
      <c r="BA1717" s="1"/>
      <c r="BB1717" s="1"/>
      <c r="BC1717" s="1"/>
      <c r="BD1717" s="1"/>
      <c r="BE1717" s="1"/>
      <c r="BF1717" s="1"/>
      <c r="CB1717"/>
      <c r="CC1717"/>
      <c r="CD1717"/>
      <c r="CE1717" s="83"/>
      <c r="CF1717"/>
      <c r="CG1717"/>
      <c r="CH1717"/>
      <c r="CI1717"/>
      <c r="CJ1717"/>
      <c r="CK1717"/>
      <c r="CL1717"/>
      <c r="CM1717"/>
      <c r="CN1717"/>
      <c r="CO1717"/>
      <c r="CP1717"/>
    </row>
    <row r="1718" spans="1:94" ht="22.5" customHeight="1">
      <c r="A1718" s="22">
        <v>44306</v>
      </c>
      <c r="B1718" s="3" t="str">
        <f>TEXT(Table1[[#This Row],[Date]],"dddd")</f>
        <v>الثلاثاء</v>
      </c>
      <c r="C1718" s="3">
        <f>WEEKNUM(Table1[[#This Row],[Date]],16)</f>
        <v>17</v>
      </c>
      <c r="D1718" s="3" t="str">
        <f>TEXT(Table1[[#This Row],[Date]],"mmmm")</f>
        <v>أبريل</v>
      </c>
      <c r="E1718" s="3" t="str">
        <f>TEXT(Table1[[#This Row],[Date]],"yyyy")</f>
        <v>2021</v>
      </c>
      <c r="F1718" s="3" t="s">
        <v>8</v>
      </c>
      <c r="G1718" s="3">
        <v>863</v>
      </c>
      <c r="H1718" s="5" t="s">
        <v>339</v>
      </c>
      <c r="I1718" s="3" t="s">
        <v>201</v>
      </c>
      <c r="J1718" s="3">
        <f>IFERROR(VLOOKUP(Table1[[#This Row],[FoamType]],$CB$1:$CC$25,2,FALSE),0)</f>
        <v>1.25</v>
      </c>
      <c r="K1718" s="3">
        <v>169.5</v>
      </c>
      <c r="L1718" s="3">
        <v>110</v>
      </c>
      <c r="M1718" s="3">
        <v>29</v>
      </c>
      <c r="Q1718" s="3">
        <v>30</v>
      </c>
      <c r="R1718" s="3">
        <v>4</v>
      </c>
      <c r="S1718" s="3">
        <v>29</v>
      </c>
      <c r="T1718" s="3">
        <f t="shared" si="238"/>
        <v>2.16282</v>
      </c>
      <c r="U1718" s="4">
        <f t="shared" si="239"/>
        <v>2.16282</v>
      </c>
      <c r="W1718" s="3"/>
      <c r="X1718" s="4">
        <f>IFERROR(   Table1[[#This Row],[البلوكات /م3]]+Table1[[#This Row],[البواقى
 المنصرفه
/م3]]-Table1[[#This Row],[البواقى
/م3]],0)</f>
        <v>0</v>
      </c>
      <c r="Y1718" s="21">
        <f t="shared" ref="Y1718:Y1779" si="242">Z1718*7.32</f>
        <v>0</v>
      </c>
      <c r="AD1718" s="20">
        <f t="shared" si="240"/>
        <v>-2.16282</v>
      </c>
      <c r="AE1718" s="29" t="e">
        <f t="shared" si="241"/>
        <v>#DIV/0!</v>
      </c>
      <c r="AG1718" s="5">
        <f>IFERROR((Table1[[#This Row],[عدد
البلوكات]]*0.12),"")</f>
        <v>0</v>
      </c>
      <c r="AH171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718" s="59">
        <f>IFERROR(Table1[[#This Row],[Plan Hour]]/Table1[[#This Row],[ساعات
العمل
الفعلية]],0)</f>
        <v>0</v>
      </c>
      <c r="AK1718" s="1">
        <f>IFERROR((Table1[[#This Row],[الكمية 
الفعلية
/م3]]-Table1[[#This Row],[الكمية 
المنتجة
/م3
 ]]),"")</f>
        <v>0</v>
      </c>
      <c r="AZ1718" s="1"/>
      <c r="BA1718" s="1"/>
      <c r="BB1718" s="1"/>
      <c r="BC1718" s="1"/>
      <c r="BD1718" s="1"/>
      <c r="BE1718" s="1"/>
      <c r="BF1718" s="1"/>
      <c r="CB1718"/>
      <c r="CC1718"/>
      <c r="CD1718"/>
      <c r="CE1718" s="83"/>
      <c r="CF1718"/>
      <c r="CG1718"/>
      <c r="CH1718"/>
      <c r="CI1718"/>
      <c r="CJ1718"/>
      <c r="CK1718"/>
      <c r="CL1718"/>
      <c r="CM1718"/>
      <c r="CN1718"/>
      <c r="CO1718"/>
      <c r="CP1718"/>
    </row>
    <row r="1719" spans="1:94" ht="22.5" customHeight="1">
      <c r="A1719" s="22">
        <v>44306</v>
      </c>
      <c r="B1719" s="3" t="str">
        <f>TEXT(Table1[[#This Row],[Date]],"dddd")</f>
        <v>الثلاثاء</v>
      </c>
      <c r="C1719" s="3">
        <f>WEEKNUM(Table1[[#This Row],[Date]],16)</f>
        <v>17</v>
      </c>
      <c r="D1719" s="3" t="str">
        <f>TEXT(Table1[[#This Row],[Date]],"mmmm")</f>
        <v>أبريل</v>
      </c>
      <c r="E1719" s="3" t="str">
        <f>TEXT(Table1[[#This Row],[Date]],"yyyy")</f>
        <v>2021</v>
      </c>
      <c r="F1719" s="3" t="s">
        <v>8</v>
      </c>
      <c r="G1719" s="3">
        <v>863</v>
      </c>
      <c r="H1719" s="5" t="s">
        <v>339</v>
      </c>
      <c r="I1719" s="3" t="s">
        <v>201</v>
      </c>
      <c r="J1719" s="3">
        <f>IFERROR(VLOOKUP(Table1[[#This Row],[FoamType]],$CB$1:$CC$25,2,FALSE),0)</f>
        <v>1.25</v>
      </c>
      <c r="K1719" s="3">
        <v>74</v>
      </c>
      <c r="L1719" s="3">
        <v>110</v>
      </c>
      <c r="M1719" s="3">
        <v>29</v>
      </c>
      <c r="Q1719" s="3">
        <v>30</v>
      </c>
      <c r="R1719" s="3">
        <v>2</v>
      </c>
      <c r="S1719" s="3">
        <v>29</v>
      </c>
      <c r="T1719" s="3">
        <f t="shared" si="238"/>
        <v>0.47211999999999998</v>
      </c>
      <c r="U1719" s="4">
        <f t="shared" si="239"/>
        <v>0.47211999999999998</v>
      </c>
      <c r="W1719" s="3"/>
      <c r="X1719" s="4">
        <f>IFERROR(   Table1[[#This Row],[البلوكات /م3]]+Table1[[#This Row],[البواقى
 المنصرفه
/م3]]-Table1[[#This Row],[البواقى
/م3]],0)</f>
        <v>0</v>
      </c>
      <c r="Y1719" s="21">
        <f t="shared" si="242"/>
        <v>0</v>
      </c>
      <c r="AD1719" s="20">
        <f t="shared" si="240"/>
        <v>-0.47211999999999998</v>
      </c>
      <c r="AE1719" s="29" t="e">
        <f t="shared" si="241"/>
        <v>#DIV/0!</v>
      </c>
      <c r="AG1719" s="5">
        <f>IFERROR((Table1[[#This Row],[عدد
البلوكات]]*0.12),"")</f>
        <v>0</v>
      </c>
      <c r="AH171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1719" s="59">
        <f>IFERROR(Table1[[#This Row],[Plan Hour]]/Table1[[#This Row],[ساعات
العمل
الفعلية]],0)</f>
        <v>0</v>
      </c>
      <c r="AK1719" s="1">
        <f>IFERROR((Table1[[#This Row],[الكمية 
الفعلية
/م3]]-Table1[[#This Row],[الكمية 
المنتجة
/م3
 ]]),"")</f>
        <v>0</v>
      </c>
      <c r="AZ1719" s="1"/>
      <c r="BA1719" s="1"/>
      <c r="BB1719" s="1"/>
      <c r="BC1719" s="1"/>
      <c r="BD1719" s="1"/>
      <c r="BE1719" s="1"/>
      <c r="BF1719" s="1"/>
      <c r="CB1719"/>
      <c r="CC1719"/>
      <c r="CD1719"/>
      <c r="CE1719" s="83"/>
      <c r="CF1719"/>
      <c r="CG1719"/>
      <c r="CH1719"/>
      <c r="CI1719"/>
      <c r="CJ1719"/>
      <c r="CK1719"/>
      <c r="CL1719"/>
      <c r="CM1719"/>
      <c r="CN1719"/>
      <c r="CO1719"/>
      <c r="CP1719"/>
    </row>
    <row r="1720" spans="1:94" ht="22.5" customHeight="1">
      <c r="A1720" s="22">
        <v>44307</v>
      </c>
      <c r="B1720" s="9" t="str">
        <f>TEXT(Table1[[#This Row],[Date]],"dddd")</f>
        <v>الأربعاء</v>
      </c>
      <c r="C1720" s="9">
        <f>WEEKNUM(Table1[[#This Row],[Date]],16)</f>
        <v>17</v>
      </c>
      <c r="D1720" s="9" t="str">
        <f>TEXT(Table1[[#This Row],[Date]],"mmmm")</f>
        <v>أبريل</v>
      </c>
      <c r="E1720" s="9" t="str">
        <f>TEXT(Table1[[#This Row],[Date]],"yyyy")</f>
        <v>2021</v>
      </c>
      <c r="F1720" s="9" t="s">
        <v>9</v>
      </c>
      <c r="G1720" s="9">
        <v>1793</v>
      </c>
      <c r="H1720" s="9" t="s">
        <v>359</v>
      </c>
      <c r="I1720" s="9" t="s">
        <v>86</v>
      </c>
      <c r="J1720" s="9">
        <f>IFERROR(VLOOKUP(Table1[[#This Row],[FoamType]],$CB$1:$CC$25,2,FALSE),0)</f>
        <v>3</v>
      </c>
      <c r="K1720" s="9">
        <v>198</v>
      </c>
      <c r="L1720" s="9">
        <v>98</v>
      </c>
      <c r="M1720" s="9">
        <v>4</v>
      </c>
      <c r="N1720" s="9"/>
      <c r="O1720" s="9"/>
      <c r="P1720" s="9"/>
      <c r="Q1720" s="9">
        <v>10</v>
      </c>
      <c r="R1720" s="9">
        <v>55</v>
      </c>
      <c r="S1720" s="9">
        <v>4.2</v>
      </c>
      <c r="T1720" s="9">
        <v>4.4000000000000004</v>
      </c>
      <c r="U1720" s="9">
        <v>4.4000000000000004</v>
      </c>
      <c r="V1720" s="9"/>
      <c r="W1720" s="9" t="s">
        <v>39</v>
      </c>
      <c r="X1720" s="9">
        <f>IFERROR(   Table1[[#This Row],[البلوكات /م3]]+Table1[[#This Row],[البواقى
 المنصرفه
/م3]]-Table1[[#This Row],[البواقى
/م3]],0)</f>
        <v>4.74</v>
      </c>
      <c r="Y1720" s="9">
        <f t="shared" si="242"/>
        <v>7.32</v>
      </c>
      <c r="Z1720" s="9">
        <v>1</v>
      </c>
      <c r="AA1720" s="9">
        <v>0</v>
      </c>
      <c r="AB1720" s="9">
        <v>12</v>
      </c>
      <c r="AC1720" s="9">
        <v>2.58</v>
      </c>
      <c r="AD1720" s="9">
        <f t="shared" si="240"/>
        <v>0.33999999999999986</v>
      </c>
      <c r="AE1720" s="9">
        <f t="shared" si="241"/>
        <v>4.6448087431693971E-2</v>
      </c>
      <c r="AF1720" s="9"/>
      <c r="AG1720" s="9">
        <f>IFERROR((Table1[[#This Row],[عدد
البلوكات]]*0.12),"")</f>
        <v>0.12</v>
      </c>
      <c r="AH1720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1.4666666666666668</v>
      </c>
      <c r="AI1720" s="9">
        <v>63</v>
      </c>
      <c r="AJ1720" s="9">
        <f>IFERROR(Table1[[#This Row],[Plan Hour]]/Table1[[#This Row],[ساعات
العمل
الفعلية]],0)</f>
        <v>2.3280423280423283E-2</v>
      </c>
      <c r="AK1720" s="9">
        <f>IFERROR((Table1[[#This Row],[الكمية 
الفعلية
/م3]]-Table1[[#This Row],[الكمية 
المنتجة
/م3
 ]]),"")</f>
        <v>0</v>
      </c>
      <c r="AL1720" s="9"/>
      <c r="AM1720" s="9"/>
      <c r="AN1720" s="9"/>
      <c r="AO1720" s="9"/>
      <c r="AP1720" s="9">
        <v>0</v>
      </c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/>
      <c r="BE1720" s="9"/>
      <c r="BF1720" s="9"/>
      <c r="BG1720" s="9"/>
      <c r="CB1720"/>
      <c r="CC1720"/>
      <c r="CD1720"/>
      <c r="CE1720" s="83"/>
      <c r="CF1720"/>
      <c r="CG1720"/>
      <c r="CH1720"/>
      <c r="CI1720"/>
      <c r="CJ1720"/>
      <c r="CK1720"/>
      <c r="CL1720"/>
      <c r="CM1720"/>
      <c r="CN1720"/>
      <c r="CO1720"/>
      <c r="CP1720"/>
    </row>
    <row r="1721" spans="1:94" ht="22.5" customHeight="1">
      <c r="A1721" s="22">
        <v>44307</v>
      </c>
      <c r="B1721" s="3" t="str">
        <f>TEXT(Table1[[#This Row],[Date]],"dddd")</f>
        <v>الأربعاء</v>
      </c>
      <c r="C1721" s="3">
        <f>WEEKNUM(Table1[[#This Row],[Date]],16)</f>
        <v>17</v>
      </c>
      <c r="D1721" s="3" t="str">
        <f>TEXT(Table1[[#This Row],[Date]],"mmmm")</f>
        <v>أبريل</v>
      </c>
      <c r="E1721" s="3" t="str">
        <f>TEXT(Table1[[#This Row],[Date]],"yyyy")</f>
        <v>2021</v>
      </c>
      <c r="F1721" s="3" t="s">
        <v>9</v>
      </c>
      <c r="G1721" s="3">
        <v>1799</v>
      </c>
      <c r="H1721" s="5" t="s">
        <v>358</v>
      </c>
      <c r="I1721" s="3" t="s">
        <v>87</v>
      </c>
      <c r="J1721" s="3">
        <f>IFERROR(VLOOKUP(Table1[[#This Row],[FoamType]],$CB$1:$CC$25,2,FALSE),0)</f>
        <v>2</v>
      </c>
      <c r="K1721" s="3">
        <v>200</v>
      </c>
      <c r="L1721" s="3">
        <v>100</v>
      </c>
      <c r="M1721" s="3">
        <v>2.5</v>
      </c>
      <c r="Q1721" s="3">
        <v>20</v>
      </c>
      <c r="S1721" s="3">
        <v>2.6</v>
      </c>
      <c r="T1721" s="3">
        <v>4.2</v>
      </c>
      <c r="U1721" s="4">
        <v>4</v>
      </c>
      <c r="W1721" s="3"/>
      <c r="X1721" s="4">
        <f>IFERROR(   Table1[[#This Row],[البلوكات /م3]]+Table1[[#This Row],[البواقى
 المنصرفه
/م3]]-Table1[[#This Row],[البواقى
/م3]],0)</f>
        <v>4.4799999999999995</v>
      </c>
      <c r="Y1721" s="21">
        <f t="shared" si="242"/>
        <v>0</v>
      </c>
      <c r="AA1721" s="12">
        <v>4.88</v>
      </c>
      <c r="AB1721" s="3">
        <v>20</v>
      </c>
      <c r="AC1721" s="20">
        <v>0.4</v>
      </c>
      <c r="AD1721" s="20">
        <f t="shared" si="240"/>
        <v>0.47999999999999954</v>
      </c>
      <c r="AE1721" s="29">
        <f t="shared" si="241"/>
        <v>9.8360655737704819E-2</v>
      </c>
      <c r="AG1721" s="5">
        <f>IFERROR((Table1[[#This Row],[عدد
البلوكات]]*0.12),"")</f>
        <v>0</v>
      </c>
      <c r="AH172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1721" s="59">
        <f>IFERROR(Table1[[#This Row],[Plan Hour]]/Table1[[#This Row],[ساعات
العمل
الفعلية]],0)</f>
        <v>0</v>
      </c>
      <c r="AK1721" s="1">
        <f>IFERROR((Table1[[#This Row],[الكمية 
الفعلية
/م3]]-Table1[[#This Row],[الكمية 
المنتجة
/م3
 ]]),"")</f>
        <v>0.20000000000000018</v>
      </c>
      <c r="AZ1721" s="1"/>
      <c r="BA1721" s="1"/>
      <c r="BB1721" s="1"/>
      <c r="BC1721" s="1"/>
      <c r="BD1721" s="1"/>
      <c r="BE1721" s="1"/>
      <c r="BF1721" s="1"/>
      <c r="CB1721"/>
      <c r="CC1721"/>
      <c r="CD1721"/>
      <c r="CE1721" s="83"/>
      <c r="CF1721"/>
      <c r="CG1721"/>
      <c r="CH1721"/>
      <c r="CI1721"/>
      <c r="CJ1721"/>
      <c r="CK1721"/>
      <c r="CL1721"/>
      <c r="CM1721"/>
      <c r="CN1721"/>
      <c r="CO1721"/>
      <c r="CP1721"/>
    </row>
    <row r="1722" spans="1:94" ht="22.5" customHeight="1">
      <c r="A1722" s="22">
        <v>44307</v>
      </c>
      <c r="B1722" s="3" t="str">
        <f>TEXT(Table1[[#This Row],[Date]],"dddd")</f>
        <v>الأربعاء</v>
      </c>
      <c r="C1722" s="3">
        <f>WEEKNUM(Table1[[#This Row],[Date]],16)</f>
        <v>17</v>
      </c>
      <c r="D1722" s="3" t="str">
        <f>TEXT(Table1[[#This Row],[Date]],"mmmm")</f>
        <v>أبريل</v>
      </c>
      <c r="E1722" s="3" t="str">
        <f>TEXT(Table1[[#This Row],[Date]],"yyyy")</f>
        <v>2021</v>
      </c>
      <c r="F1722" s="3" t="s">
        <v>9</v>
      </c>
      <c r="G1722" s="3">
        <v>1790</v>
      </c>
      <c r="H1722" s="5" t="s">
        <v>350</v>
      </c>
      <c r="I1722" s="3" t="s">
        <v>91</v>
      </c>
      <c r="J1722" s="3">
        <f>IFERROR(VLOOKUP(Table1[[#This Row],[FoamType]],$CB$1:$CC$25,2,FALSE),0)</f>
        <v>1</v>
      </c>
      <c r="K1722" s="3">
        <v>50</v>
      </c>
      <c r="L1722" s="3">
        <v>50</v>
      </c>
      <c r="M1722" s="3">
        <v>5</v>
      </c>
      <c r="Q1722" s="3">
        <v>30</v>
      </c>
      <c r="R1722" s="3">
        <v>1</v>
      </c>
      <c r="S1722" s="3">
        <v>5.0999999999999996</v>
      </c>
      <c r="T1722" s="3">
        <f t="shared" si="238"/>
        <v>1.2749999999999999E-2</v>
      </c>
      <c r="U1722" s="4">
        <f t="shared" si="239"/>
        <v>1.2500000000000001E-2</v>
      </c>
      <c r="W1722" s="3"/>
      <c r="X1722" s="4">
        <f>IFERROR(   Table1[[#This Row],[البلوكات /م3]]+Table1[[#This Row],[البواقى
 المنصرفه
/م3]]-Table1[[#This Row],[البواقى
/م3]],0)</f>
        <v>0</v>
      </c>
      <c r="Y1722" s="21">
        <f t="shared" si="242"/>
        <v>0</v>
      </c>
      <c r="AD1722" s="20">
        <f t="shared" si="240"/>
        <v>-1.2500000000000001E-2</v>
      </c>
      <c r="AE1722" s="29" t="e">
        <f t="shared" si="241"/>
        <v>#DIV/0!</v>
      </c>
      <c r="AG1722" s="5">
        <f>IFERROR((Table1[[#This Row],[عدد
البلوكات]]*0.12),"")</f>
        <v>0</v>
      </c>
      <c r="AH172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1.2500000000000001E-2</v>
      </c>
      <c r="AJ1722" s="59">
        <f>IFERROR(Table1[[#This Row],[Plan Hour]]/Table1[[#This Row],[ساعات
العمل
الفعلية]],0)</f>
        <v>0</v>
      </c>
      <c r="AK1722" s="1">
        <f>IFERROR((Table1[[#This Row],[الكمية 
الفعلية
/م3]]-Table1[[#This Row],[الكمية 
المنتجة
/م3
 ]]),"")</f>
        <v>2.4999999999999849E-4</v>
      </c>
      <c r="AZ1722" s="1"/>
      <c r="BA1722" s="1"/>
      <c r="BB1722" s="1"/>
      <c r="BC1722" s="1"/>
      <c r="BD1722" s="1"/>
      <c r="BE1722" s="1"/>
      <c r="BF1722" s="1"/>
      <c r="CB1722"/>
      <c r="CC1722"/>
      <c r="CD1722"/>
      <c r="CE1722" s="83"/>
      <c r="CF1722"/>
      <c r="CG1722"/>
      <c r="CH1722"/>
      <c r="CI1722"/>
      <c r="CJ1722"/>
      <c r="CK1722"/>
      <c r="CL1722"/>
      <c r="CM1722"/>
      <c r="CN1722"/>
      <c r="CO1722"/>
      <c r="CP1722"/>
    </row>
    <row r="1723" spans="1:94" ht="22.5" customHeight="1">
      <c r="A1723" s="22">
        <v>44307</v>
      </c>
      <c r="B1723" s="3" t="str">
        <f>TEXT(Table1[[#This Row],[Date]],"dddd")</f>
        <v>الأربعاء</v>
      </c>
      <c r="C1723" s="3">
        <f>WEEKNUM(Table1[[#This Row],[Date]],16)</f>
        <v>17</v>
      </c>
      <c r="D1723" s="3" t="str">
        <f>TEXT(Table1[[#This Row],[Date]],"mmmm")</f>
        <v>أبريل</v>
      </c>
      <c r="E1723" s="3" t="str">
        <f>TEXT(Table1[[#This Row],[Date]],"yyyy")</f>
        <v>2021</v>
      </c>
      <c r="F1723" s="3" t="s">
        <v>9</v>
      </c>
      <c r="G1723" s="3">
        <v>1782</v>
      </c>
      <c r="H1723" s="5" t="s">
        <v>350</v>
      </c>
      <c r="I1723" s="3" t="s">
        <v>91</v>
      </c>
      <c r="J1723" s="3">
        <f>IFERROR(VLOOKUP(Table1[[#This Row],[FoamType]],$CB$1:$CC$25,2,FALSE),0)</f>
        <v>1</v>
      </c>
      <c r="K1723" s="3">
        <v>20</v>
      </c>
      <c r="L1723" s="3">
        <v>10</v>
      </c>
      <c r="M1723" s="3">
        <v>5</v>
      </c>
      <c r="Q1723" s="3">
        <v>30</v>
      </c>
      <c r="R1723" s="3">
        <v>1</v>
      </c>
      <c r="S1723" s="3">
        <v>5.0999999999999996</v>
      </c>
      <c r="T1723" s="3">
        <f t="shared" si="238"/>
        <v>1.0199999999999999E-3</v>
      </c>
      <c r="U1723" s="4">
        <f t="shared" si="239"/>
        <v>1E-3</v>
      </c>
      <c r="W1723" s="3"/>
      <c r="X1723" s="4">
        <f>IFERROR(   Table1[[#This Row],[البلوكات /م3]]+Table1[[#This Row],[البواقى
 المنصرفه
/م3]]-Table1[[#This Row],[البواقى
/م3]],0)</f>
        <v>0</v>
      </c>
      <c r="Y1723" s="21">
        <f t="shared" si="242"/>
        <v>0</v>
      </c>
      <c r="AD1723" s="20">
        <f t="shared" si="240"/>
        <v>-1E-3</v>
      </c>
      <c r="AE1723" s="29" t="e">
        <f t="shared" si="241"/>
        <v>#DIV/0!</v>
      </c>
      <c r="AG1723" s="5">
        <f>IFERROR((Table1[[#This Row],[عدد
البلوكات]]*0.12),"")</f>
        <v>0</v>
      </c>
      <c r="AH172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1E-3</v>
      </c>
      <c r="AJ1723" s="59">
        <f>IFERROR(Table1[[#This Row],[Plan Hour]]/Table1[[#This Row],[ساعات
العمل
الفعلية]],0)</f>
        <v>0</v>
      </c>
      <c r="AK1723" s="1">
        <f>IFERROR((Table1[[#This Row],[الكمية 
الفعلية
/م3]]-Table1[[#This Row],[الكمية 
المنتجة
/م3
 ]]),"")</f>
        <v>1.9999999999999836E-5</v>
      </c>
      <c r="AZ1723" s="1"/>
      <c r="BA1723" s="1"/>
      <c r="BB1723" s="1"/>
      <c r="BC1723" s="1"/>
      <c r="BD1723" s="1"/>
      <c r="BE1723" s="1"/>
      <c r="BF1723" s="1"/>
      <c r="CB1723"/>
      <c r="CC1723"/>
      <c r="CD1723"/>
      <c r="CE1723" s="83"/>
      <c r="CF1723"/>
      <c r="CG1723"/>
      <c r="CH1723"/>
      <c r="CI1723"/>
      <c r="CJ1723"/>
      <c r="CK1723"/>
      <c r="CL1723"/>
      <c r="CM1723"/>
      <c r="CN1723"/>
      <c r="CO1723"/>
      <c r="CP1723"/>
    </row>
    <row r="1724" spans="1:94" ht="22.5" customHeight="1">
      <c r="A1724" s="22">
        <v>44307</v>
      </c>
      <c r="B1724" s="3" t="str">
        <f>TEXT(Table1[[#This Row],[Date]],"dddd")</f>
        <v>الأربعاء</v>
      </c>
      <c r="C1724" s="3">
        <f>WEEKNUM(Table1[[#This Row],[Date]],16)</f>
        <v>17</v>
      </c>
      <c r="D1724" s="3" t="str">
        <f>TEXT(Table1[[#This Row],[Date]],"mmmm")</f>
        <v>أبريل</v>
      </c>
      <c r="E1724" s="3" t="str">
        <f>TEXT(Table1[[#This Row],[Date]],"yyyy")</f>
        <v>2021</v>
      </c>
      <c r="F1724" s="3" t="s">
        <v>9</v>
      </c>
      <c r="G1724" s="3">
        <v>1782</v>
      </c>
      <c r="H1724" s="5" t="s">
        <v>350</v>
      </c>
      <c r="I1724" s="3" t="s">
        <v>91</v>
      </c>
      <c r="J1724" s="3">
        <f>IFERROR(VLOOKUP(Table1[[#This Row],[FoamType]],$CB$1:$CC$25,2,FALSE),0)</f>
        <v>1</v>
      </c>
      <c r="K1724" s="3">
        <v>20</v>
      </c>
      <c r="L1724" s="3">
        <v>10</v>
      </c>
      <c r="M1724" s="3">
        <v>5</v>
      </c>
      <c r="Q1724" s="3">
        <v>30</v>
      </c>
      <c r="R1724" s="3">
        <v>100</v>
      </c>
      <c r="S1724" s="3">
        <v>5.0999999999999996</v>
      </c>
      <c r="T1724" s="3">
        <f t="shared" si="238"/>
        <v>0.10199999999999999</v>
      </c>
      <c r="U1724" s="4">
        <f t="shared" si="239"/>
        <v>0.1</v>
      </c>
      <c r="W1724" s="3"/>
      <c r="X1724" s="4">
        <f>IFERROR(   Table1[[#This Row],[البلوكات /م3]]+Table1[[#This Row],[البواقى
 المنصرفه
/م3]]-Table1[[#This Row],[البواقى
/م3]],0)</f>
        <v>0</v>
      </c>
      <c r="Y1724" s="21">
        <f t="shared" si="242"/>
        <v>0</v>
      </c>
      <c r="AD1724" s="20">
        <f t="shared" si="240"/>
        <v>-0.1</v>
      </c>
      <c r="AE1724" s="29" t="e">
        <f t="shared" si="241"/>
        <v>#DIV/0!</v>
      </c>
      <c r="AG1724" s="5">
        <f>IFERROR((Table1[[#This Row],[عدد
البلوكات]]*0.12),"")</f>
        <v>0</v>
      </c>
      <c r="AH172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</v>
      </c>
      <c r="AJ1724" s="59">
        <f>IFERROR(Table1[[#This Row],[Plan Hour]]/Table1[[#This Row],[ساعات
العمل
الفعلية]],0)</f>
        <v>0</v>
      </c>
      <c r="AK1724" s="1">
        <f>IFERROR((Table1[[#This Row],[الكمية 
الفعلية
/م3]]-Table1[[#This Row],[الكمية 
المنتجة
/م3
 ]]),"")</f>
        <v>1.9999999999999879E-3</v>
      </c>
      <c r="AZ1724" s="1"/>
      <c r="BA1724" s="1"/>
      <c r="BB1724" s="1"/>
      <c r="BC1724" s="1"/>
      <c r="BD1724" s="1"/>
      <c r="BE1724" s="1"/>
      <c r="BF1724" s="1"/>
      <c r="CB1724"/>
      <c r="CC1724"/>
      <c r="CD1724"/>
      <c r="CE1724" s="83"/>
      <c r="CF1724"/>
      <c r="CG1724"/>
      <c r="CH1724"/>
      <c r="CI1724"/>
      <c r="CJ1724"/>
      <c r="CK1724"/>
      <c r="CL1724"/>
      <c r="CM1724"/>
      <c r="CN1724"/>
      <c r="CO1724"/>
      <c r="CP1724"/>
    </row>
    <row r="1725" spans="1:94" ht="22.5" customHeight="1">
      <c r="A1725" s="22">
        <v>44307</v>
      </c>
      <c r="B1725" s="3" t="str">
        <f>TEXT(Table1[[#This Row],[Date]],"dddd")</f>
        <v>الأربعاء</v>
      </c>
      <c r="C1725" s="3">
        <f>WEEKNUM(Table1[[#This Row],[Date]],16)</f>
        <v>17</v>
      </c>
      <c r="D1725" s="3" t="str">
        <f>TEXT(Table1[[#This Row],[Date]],"mmmm")</f>
        <v>أبريل</v>
      </c>
      <c r="E1725" s="3" t="str">
        <f>TEXT(Table1[[#This Row],[Date]],"yyyy")</f>
        <v>2021</v>
      </c>
      <c r="F1725" s="3" t="s">
        <v>9</v>
      </c>
      <c r="G1725" s="3">
        <v>1782</v>
      </c>
      <c r="H1725" s="5" t="s">
        <v>350</v>
      </c>
      <c r="I1725" s="3" t="s">
        <v>91</v>
      </c>
      <c r="J1725" s="3">
        <f>IFERROR(VLOOKUP(Table1[[#This Row],[FoamType]],$CB$1:$CC$25,2,FALSE),0)</f>
        <v>1</v>
      </c>
      <c r="K1725" s="3">
        <v>20</v>
      </c>
      <c r="L1725" s="3">
        <v>10</v>
      </c>
      <c r="M1725" s="3">
        <v>5</v>
      </c>
      <c r="Q1725" s="3" t="s">
        <v>50</v>
      </c>
      <c r="R1725" s="3">
        <v>100</v>
      </c>
      <c r="S1725" s="3">
        <v>5.0999999999999996</v>
      </c>
      <c r="T1725" s="3">
        <f t="shared" si="238"/>
        <v>0.10199999999999999</v>
      </c>
      <c r="U1725" s="4">
        <f t="shared" si="239"/>
        <v>0.1</v>
      </c>
      <c r="W1725" s="3"/>
      <c r="X1725" s="4">
        <f>IFERROR(   Table1[[#This Row],[البلوكات /م3]]+Table1[[#This Row],[البواقى
 المنصرفه
/م3]]-Table1[[#This Row],[البواقى
/م3]],0)</f>
        <v>0.1</v>
      </c>
      <c r="Y1725" s="21">
        <f t="shared" si="242"/>
        <v>0</v>
      </c>
      <c r="AA1725" s="12">
        <v>0.1</v>
      </c>
      <c r="AB1725" s="3" t="s">
        <v>50</v>
      </c>
      <c r="AD1725" s="20">
        <f t="shared" si="240"/>
        <v>0</v>
      </c>
      <c r="AE1725" s="29">
        <f t="shared" si="241"/>
        <v>0</v>
      </c>
      <c r="AG1725" s="5">
        <f>IFERROR((Table1[[#This Row],[عدد
البلوكات]]*0.12),"")</f>
        <v>0</v>
      </c>
      <c r="AH172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</v>
      </c>
      <c r="AJ1725" s="59">
        <f>IFERROR(Table1[[#This Row],[Plan Hour]]/Table1[[#This Row],[ساعات
العمل
الفعلية]],0)</f>
        <v>0</v>
      </c>
      <c r="AK1725" s="1">
        <f>IFERROR((Table1[[#This Row],[الكمية 
الفعلية
/م3]]-Table1[[#This Row],[الكمية 
المنتجة
/م3
 ]]),"")</f>
        <v>1.9999999999999879E-3</v>
      </c>
      <c r="AZ1725" s="1"/>
      <c r="BA1725" s="1"/>
      <c r="BB1725" s="1"/>
      <c r="BC1725" s="1"/>
      <c r="BD1725" s="1"/>
      <c r="BE1725" s="1"/>
      <c r="BF1725" s="1"/>
      <c r="CB1725"/>
      <c r="CC1725"/>
      <c r="CD1725"/>
      <c r="CE1725" s="83"/>
      <c r="CF1725"/>
      <c r="CG1725"/>
      <c r="CH1725"/>
      <c r="CI1725"/>
      <c r="CJ1725"/>
      <c r="CK1725"/>
      <c r="CL1725"/>
      <c r="CM1725"/>
      <c r="CN1725"/>
      <c r="CO1725"/>
      <c r="CP1725"/>
    </row>
    <row r="1726" spans="1:94" ht="22.5" customHeight="1">
      <c r="A1726" s="22">
        <v>44307</v>
      </c>
      <c r="B1726" s="3" t="str">
        <f>TEXT(Table1[[#This Row],[Date]],"dddd")</f>
        <v>الأربعاء</v>
      </c>
      <c r="C1726" s="3">
        <f>WEEKNUM(Table1[[#This Row],[Date]],16)</f>
        <v>17</v>
      </c>
      <c r="D1726" s="3" t="str">
        <f>TEXT(Table1[[#This Row],[Date]],"mmmm")</f>
        <v>أبريل</v>
      </c>
      <c r="E1726" s="3" t="str">
        <f>TEXT(Table1[[#This Row],[Date]],"yyyy")</f>
        <v>2021</v>
      </c>
      <c r="F1726" s="3" t="s">
        <v>9</v>
      </c>
      <c r="G1726" s="3">
        <v>1782</v>
      </c>
      <c r="H1726" s="5" t="s">
        <v>350</v>
      </c>
      <c r="I1726" s="3" t="s">
        <v>91</v>
      </c>
      <c r="J1726" s="3">
        <f>IFERROR(VLOOKUP(Table1[[#This Row],[FoamType]],$CB$1:$CC$25,2,FALSE),0)</f>
        <v>1</v>
      </c>
      <c r="K1726" s="3">
        <v>20</v>
      </c>
      <c r="L1726" s="3">
        <v>10</v>
      </c>
      <c r="M1726" s="3">
        <v>5</v>
      </c>
      <c r="Q1726" s="3" t="s">
        <v>49</v>
      </c>
      <c r="R1726" s="3">
        <v>100</v>
      </c>
      <c r="S1726" s="3">
        <v>5.0999999999999996</v>
      </c>
      <c r="T1726" s="3">
        <f t="shared" si="238"/>
        <v>0.10199999999999999</v>
      </c>
      <c r="U1726" s="4">
        <f t="shared" si="239"/>
        <v>0.1</v>
      </c>
      <c r="W1726" s="3"/>
      <c r="X1726" s="4">
        <f>IFERROR(   Table1[[#This Row],[البلوكات /م3]]+Table1[[#This Row],[البواقى
 المنصرفه
/م3]]-Table1[[#This Row],[البواقى
/م3]],0)</f>
        <v>0.1</v>
      </c>
      <c r="Y1726" s="21">
        <f t="shared" si="242"/>
        <v>0</v>
      </c>
      <c r="AA1726" s="12">
        <v>0.1</v>
      </c>
      <c r="AB1726" s="3" t="s">
        <v>49</v>
      </c>
      <c r="AD1726" s="20">
        <f t="shared" si="240"/>
        <v>0</v>
      </c>
      <c r="AE1726" s="29">
        <f t="shared" si="241"/>
        <v>0</v>
      </c>
      <c r="AG1726" s="5">
        <f>IFERROR((Table1[[#This Row],[عدد
البلوكات]]*0.12),"")</f>
        <v>0</v>
      </c>
      <c r="AH172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</v>
      </c>
      <c r="AJ1726" s="59">
        <f>IFERROR(Table1[[#This Row],[Plan Hour]]/Table1[[#This Row],[ساعات
العمل
الفعلية]],0)</f>
        <v>0</v>
      </c>
      <c r="AK1726" s="1">
        <f>IFERROR((Table1[[#This Row],[الكمية 
الفعلية
/م3]]-Table1[[#This Row],[الكمية 
المنتجة
/م3
 ]]),"")</f>
        <v>1.9999999999999879E-3</v>
      </c>
      <c r="AZ1726" s="1"/>
      <c r="BA1726" s="1"/>
      <c r="BB1726" s="1"/>
      <c r="BC1726" s="1"/>
      <c r="BD1726" s="1"/>
      <c r="BE1726" s="1"/>
      <c r="BF1726" s="1"/>
      <c r="CB1726"/>
      <c r="CC1726"/>
      <c r="CD1726"/>
      <c r="CE1726" s="83"/>
      <c r="CF1726"/>
      <c r="CG1726"/>
      <c r="CH1726"/>
      <c r="CI1726"/>
      <c r="CJ1726"/>
      <c r="CK1726"/>
      <c r="CL1726"/>
      <c r="CM1726"/>
      <c r="CN1726"/>
      <c r="CO1726"/>
      <c r="CP1726"/>
    </row>
    <row r="1727" spans="1:94" ht="22.5" customHeight="1">
      <c r="A1727" s="22">
        <v>44307</v>
      </c>
      <c r="B1727" s="3" t="str">
        <f>TEXT(Table1[[#This Row],[Date]],"dddd")</f>
        <v>الأربعاء</v>
      </c>
      <c r="C1727" s="3">
        <f>WEEKNUM(Table1[[#This Row],[Date]],16)</f>
        <v>17</v>
      </c>
      <c r="D1727" s="3" t="str">
        <f>TEXT(Table1[[#This Row],[Date]],"mmmm")</f>
        <v>أبريل</v>
      </c>
      <c r="E1727" s="3" t="str">
        <f>TEXT(Table1[[#This Row],[Date]],"yyyy")</f>
        <v>2021</v>
      </c>
      <c r="F1727" s="3" t="s">
        <v>9</v>
      </c>
      <c r="G1727" s="3">
        <v>1782</v>
      </c>
      <c r="H1727" s="5" t="s">
        <v>350</v>
      </c>
      <c r="I1727" s="3" t="s">
        <v>91</v>
      </c>
      <c r="J1727" s="3">
        <f>IFERROR(VLOOKUP(Table1[[#This Row],[FoamType]],$CB$1:$CC$25,2,FALSE),0)</f>
        <v>1</v>
      </c>
      <c r="K1727" s="3">
        <v>20</v>
      </c>
      <c r="L1727" s="3">
        <v>10</v>
      </c>
      <c r="M1727" s="3">
        <v>5</v>
      </c>
      <c r="Q1727" s="3" t="s">
        <v>51</v>
      </c>
      <c r="R1727" s="3">
        <v>100</v>
      </c>
      <c r="S1727" s="3">
        <v>5.0999999999999996</v>
      </c>
      <c r="T1727" s="3">
        <f t="shared" si="238"/>
        <v>0.10199999999999999</v>
      </c>
      <c r="U1727" s="4">
        <f t="shared" si="239"/>
        <v>0.1</v>
      </c>
      <c r="W1727" s="3"/>
      <c r="X1727" s="4">
        <f>IFERROR(   Table1[[#This Row],[البلوكات /م3]]+Table1[[#This Row],[البواقى
 المنصرفه
/م3]]-Table1[[#This Row],[البواقى
/م3]],0)</f>
        <v>0.1</v>
      </c>
      <c r="Y1727" s="21">
        <f t="shared" si="242"/>
        <v>0</v>
      </c>
      <c r="AA1727" s="12">
        <v>0.1</v>
      </c>
      <c r="AB1727" s="3" t="s">
        <v>51</v>
      </c>
      <c r="AD1727" s="20">
        <f t="shared" si="240"/>
        <v>0</v>
      </c>
      <c r="AE1727" s="29">
        <f t="shared" si="241"/>
        <v>0</v>
      </c>
      <c r="AG1727" s="5">
        <f>IFERROR((Table1[[#This Row],[عدد
البلوكات]]*0.12),"")</f>
        <v>0</v>
      </c>
      <c r="AH172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</v>
      </c>
      <c r="AJ1727" s="59">
        <f>IFERROR(Table1[[#This Row],[Plan Hour]]/Table1[[#This Row],[ساعات
العمل
الفعلية]],0)</f>
        <v>0</v>
      </c>
      <c r="AK1727" s="1">
        <f>IFERROR((Table1[[#This Row],[الكمية 
الفعلية
/م3]]-Table1[[#This Row],[الكمية 
المنتجة
/م3
 ]]),"")</f>
        <v>1.9999999999999879E-3</v>
      </c>
      <c r="AZ1727" s="1"/>
      <c r="BA1727" s="1"/>
      <c r="BB1727" s="1"/>
      <c r="BC1727" s="1"/>
      <c r="BD1727" s="1"/>
      <c r="BE1727" s="1"/>
      <c r="BF1727" s="1"/>
      <c r="CB1727"/>
      <c r="CC1727"/>
      <c r="CD1727"/>
      <c r="CE1727" s="83"/>
      <c r="CF1727"/>
      <c r="CG1727"/>
      <c r="CH1727"/>
      <c r="CI1727"/>
      <c r="CJ1727"/>
      <c r="CK1727"/>
      <c r="CL1727"/>
      <c r="CM1727"/>
      <c r="CN1727"/>
      <c r="CO1727"/>
      <c r="CP1727"/>
    </row>
    <row r="1728" spans="1:94" ht="22.5" customHeight="1">
      <c r="A1728" s="22">
        <v>44307</v>
      </c>
      <c r="B1728" s="3" t="str">
        <f>TEXT(Table1[[#This Row],[Date]],"dddd")</f>
        <v>الأربعاء</v>
      </c>
      <c r="C1728" s="3">
        <f>WEEKNUM(Table1[[#This Row],[Date]],16)</f>
        <v>17</v>
      </c>
      <c r="D1728" s="3" t="str">
        <f>TEXT(Table1[[#This Row],[Date]],"mmmm")</f>
        <v>أبريل</v>
      </c>
      <c r="E1728" s="3" t="str">
        <f>TEXT(Table1[[#This Row],[Date]],"yyyy")</f>
        <v>2021</v>
      </c>
      <c r="F1728" s="3" t="s">
        <v>9</v>
      </c>
      <c r="G1728" s="3">
        <v>1782</v>
      </c>
      <c r="H1728" s="5" t="s">
        <v>350</v>
      </c>
      <c r="I1728" s="3" t="s">
        <v>91</v>
      </c>
      <c r="J1728" s="3">
        <f>IFERROR(VLOOKUP(Table1[[#This Row],[FoamType]],$CB$1:$CC$25,2,FALSE),0)</f>
        <v>1</v>
      </c>
      <c r="K1728" s="3">
        <v>20</v>
      </c>
      <c r="L1728" s="3">
        <v>10</v>
      </c>
      <c r="M1728" s="3">
        <v>5</v>
      </c>
      <c r="Q1728" s="3" t="s">
        <v>50</v>
      </c>
      <c r="R1728" s="3">
        <v>100</v>
      </c>
      <c r="S1728" s="3">
        <v>5.0999999999999996</v>
      </c>
      <c r="T1728" s="3">
        <f t="shared" si="238"/>
        <v>0.10199999999999999</v>
      </c>
      <c r="U1728" s="4">
        <f t="shared" si="239"/>
        <v>0.1</v>
      </c>
      <c r="W1728" s="3"/>
      <c r="X1728" s="4">
        <f>IFERROR(   Table1[[#This Row],[البلوكات /م3]]+Table1[[#This Row],[البواقى
 المنصرفه
/م3]]-Table1[[#This Row],[البواقى
/م3]],0)</f>
        <v>0.1</v>
      </c>
      <c r="Y1728" s="21">
        <f t="shared" si="242"/>
        <v>0</v>
      </c>
      <c r="AA1728" s="12">
        <v>0.1</v>
      </c>
      <c r="AB1728" s="3" t="s">
        <v>50</v>
      </c>
      <c r="AD1728" s="20">
        <f t="shared" si="240"/>
        <v>0</v>
      </c>
      <c r="AE1728" s="29">
        <f t="shared" si="241"/>
        <v>0</v>
      </c>
      <c r="AG1728" s="5">
        <f>IFERROR((Table1[[#This Row],[عدد
البلوكات]]*0.12),"")</f>
        <v>0</v>
      </c>
      <c r="AH172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</v>
      </c>
      <c r="AJ1728" s="59">
        <f>IFERROR(Table1[[#This Row],[Plan Hour]]/Table1[[#This Row],[ساعات
العمل
الفعلية]],0)</f>
        <v>0</v>
      </c>
      <c r="AK1728" s="1">
        <f>IFERROR((Table1[[#This Row],[الكمية 
الفعلية
/م3]]-Table1[[#This Row],[الكمية 
المنتجة
/م3
 ]]),"")</f>
        <v>1.9999999999999879E-3</v>
      </c>
      <c r="AZ1728" s="1"/>
      <c r="BA1728" s="1"/>
      <c r="BB1728" s="1"/>
      <c r="BC1728" s="1"/>
      <c r="BD1728" s="1"/>
      <c r="BE1728" s="1"/>
      <c r="BF1728" s="1"/>
      <c r="CB1728"/>
      <c r="CC1728"/>
      <c r="CD1728"/>
      <c r="CE1728" s="83"/>
      <c r="CF1728"/>
      <c r="CG1728"/>
      <c r="CH1728"/>
      <c r="CI1728"/>
      <c r="CJ1728"/>
      <c r="CK1728"/>
      <c r="CL1728"/>
      <c r="CM1728"/>
      <c r="CN1728"/>
      <c r="CO1728"/>
      <c r="CP1728"/>
    </row>
    <row r="1729" spans="1:94" ht="22.5" customHeight="1">
      <c r="A1729" s="22">
        <v>44307</v>
      </c>
      <c r="B1729" s="3" t="str">
        <f>TEXT(Table1[[#This Row],[Date]],"dddd")</f>
        <v>الأربعاء</v>
      </c>
      <c r="C1729" s="3">
        <f>WEEKNUM(Table1[[#This Row],[Date]],16)</f>
        <v>17</v>
      </c>
      <c r="D1729" s="3" t="str">
        <f>TEXT(Table1[[#This Row],[Date]],"mmmm")</f>
        <v>أبريل</v>
      </c>
      <c r="E1729" s="3" t="str">
        <f>TEXT(Table1[[#This Row],[Date]],"yyyy")</f>
        <v>2021</v>
      </c>
      <c r="F1729" s="3" t="s">
        <v>9</v>
      </c>
      <c r="G1729" s="3">
        <v>1782</v>
      </c>
      <c r="H1729" s="5" t="s">
        <v>350</v>
      </c>
      <c r="I1729" s="3" t="s">
        <v>91</v>
      </c>
      <c r="J1729" s="3">
        <f>IFERROR(VLOOKUP(Table1[[#This Row],[FoamType]],$CB$1:$CC$25,2,FALSE),0)</f>
        <v>1</v>
      </c>
      <c r="K1729" s="3">
        <v>10</v>
      </c>
      <c r="L1729" s="3">
        <v>10</v>
      </c>
      <c r="M1729" s="3">
        <v>3</v>
      </c>
      <c r="Q1729" s="3" t="s">
        <v>357</v>
      </c>
      <c r="R1729" s="3">
        <v>100</v>
      </c>
      <c r="S1729" s="3">
        <v>3.1</v>
      </c>
      <c r="T1729" s="3">
        <f t="shared" si="238"/>
        <v>3.1E-2</v>
      </c>
      <c r="U1729" s="4">
        <f t="shared" si="239"/>
        <v>0.03</v>
      </c>
      <c r="W1729" s="3"/>
      <c r="X1729" s="4">
        <f>IFERROR(   Table1[[#This Row],[البلوكات /م3]]+Table1[[#This Row],[البواقى
 المنصرفه
/م3]]-Table1[[#This Row],[البواقى
/م3]],0)</f>
        <v>0.03</v>
      </c>
      <c r="Y1729" s="21">
        <f t="shared" si="242"/>
        <v>0</v>
      </c>
      <c r="AA1729" s="12">
        <v>0.03</v>
      </c>
      <c r="AB1729" s="3" t="s">
        <v>357</v>
      </c>
      <c r="AD1729" s="20">
        <f t="shared" si="240"/>
        <v>0</v>
      </c>
      <c r="AE1729" s="29">
        <f t="shared" si="241"/>
        <v>0</v>
      </c>
      <c r="AG1729" s="5">
        <f>IFERROR((Table1[[#This Row],[عدد
البلوكات]]*0.12),"")</f>
        <v>0</v>
      </c>
      <c r="AH172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0.03</v>
      </c>
      <c r="AJ1729" s="59">
        <f>IFERROR(Table1[[#This Row],[Plan Hour]]/Table1[[#This Row],[ساعات
العمل
الفعلية]],0)</f>
        <v>0</v>
      </c>
      <c r="AK1729" s="1">
        <f>IFERROR((Table1[[#This Row],[الكمية 
الفعلية
/م3]]-Table1[[#This Row],[الكمية 
المنتجة
/م3
 ]]),"")</f>
        <v>1.0000000000000009E-3</v>
      </c>
      <c r="AZ1729" s="1"/>
      <c r="BA1729" s="1"/>
      <c r="BB1729" s="1"/>
      <c r="BC1729" s="1"/>
      <c r="BD1729" s="1"/>
      <c r="BE1729" s="1"/>
      <c r="BF1729" s="1"/>
      <c r="CB1729"/>
      <c r="CC1729"/>
      <c r="CD1729"/>
      <c r="CE1729" s="83"/>
      <c r="CF1729"/>
      <c r="CG1729"/>
      <c r="CH1729"/>
      <c r="CI1729"/>
      <c r="CJ1729"/>
      <c r="CK1729"/>
      <c r="CL1729"/>
      <c r="CM1729"/>
      <c r="CN1729"/>
      <c r="CO1729"/>
      <c r="CP1729"/>
    </row>
    <row r="1730" spans="1:94" ht="22.5" customHeight="1">
      <c r="A1730" s="22">
        <v>44307</v>
      </c>
      <c r="B1730" s="3" t="str">
        <f>TEXT(Table1[[#This Row],[Date]],"dddd")</f>
        <v>الأربعاء</v>
      </c>
      <c r="C1730" s="3">
        <f>WEEKNUM(Table1[[#This Row],[Date]],16)</f>
        <v>17</v>
      </c>
      <c r="D1730" s="3" t="str">
        <f>TEXT(Table1[[#This Row],[Date]],"mmmm")</f>
        <v>أبريل</v>
      </c>
      <c r="E1730" s="3" t="str">
        <f>TEXT(Table1[[#This Row],[Date]],"yyyy")</f>
        <v>2021</v>
      </c>
      <c r="F1730" s="3" t="s">
        <v>9</v>
      </c>
      <c r="G1730" s="3">
        <v>1797</v>
      </c>
      <c r="H1730" s="5" t="s">
        <v>25</v>
      </c>
      <c r="I1730" s="3" t="s">
        <v>96</v>
      </c>
      <c r="J1730" s="3">
        <f>IFERROR(VLOOKUP(Table1[[#This Row],[FoamType]],$CB$1:$CC$25,2,FALSE),0)</f>
        <v>200</v>
      </c>
      <c r="K1730" s="3">
        <v>116</v>
      </c>
      <c r="L1730" s="3">
        <v>10</v>
      </c>
      <c r="M1730" s="3">
        <v>4</v>
      </c>
      <c r="Q1730" s="3">
        <v>20</v>
      </c>
      <c r="R1730" s="3">
        <v>900</v>
      </c>
      <c r="S1730" s="3">
        <v>4.4000000000000004</v>
      </c>
      <c r="T1730" s="4">
        <v>6.18</v>
      </c>
      <c r="U1730" s="4">
        <v>6.18</v>
      </c>
      <c r="W1730" s="3">
        <v>20</v>
      </c>
      <c r="X1730" s="4">
        <f>IFERROR(   Table1[[#This Row],[البلوكات /م3]]+Table1[[#This Row],[البواقى
 المنصرفه
/م3]]-Table1[[#This Row],[البواقى
/م3]],0)</f>
        <v>5.5600000000000014</v>
      </c>
      <c r="Y1730" s="21">
        <f t="shared" si="242"/>
        <v>7.32</v>
      </c>
      <c r="Z1730" s="3">
        <v>1</v>
      </c>
      <c r="AA1730" s="12">
        <v>3.12</v>
      </c>
      <c r="AB1730" s="3">
        <v>20</v>
      </c>
      <c r="AC1730" s="20">
        <v>4.88</v>
      </c>
      <c r="AD1730" s="20">
        <f t="shared" si="240"/>
        <v>-0.61999999999999744</v>
      </c>
      <c r="AE1730" s="29">
        <f t="shared" si="241"/>
        <v>-5.9386973180076373E-2</v>
      </c>
      <c r="AG1730" s="5">
        <f>IFERROR((Table1[[#This Row],[عدد
البلوكات]]*0.12),"")</f>
        <v>0.12</v>
      </c>
      <c r="AH173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4.5</v>
      </c>
      <c r="AJ1730" s="59">
        <f>IFERROR(Table1[[#This Row],[Plan Hour]]/Table1[[#This Row],[ساعات
العمل
الفعلية]],0)</f>
        <v>0</v>
      </c>
      <c r="AK1730" s="1">
        <f>IFERROR((Table1[[#This Row],[الكمية 
الفعلية
/م3]]-Table1[[#This Row],[الكمية 
المنتجة
/م3
 ]]),"")</f>
        <v>0</v>
      </c>
      <c r="AZ1730" s="1"/>
      <c r="BA1730" s="1"/>
      <c r="BB1730" s="1"/>
      <c r="BC1730" s="1"/>
      <c r="BD1730" s="1"/>
      <c r="BE1730" s="1"/>
      <c r="BF1730" s="1"/>
      <c r="CB1730"/>
      <c r="CC1730"/>
      <c r="CD1730"/>
      <c r="CE1730" s="83"/>
      <c r="CF1730"/>
      <c r="CG1730"/>
      <c r="CH1730"/>
      <c r="CI1730"/>
      <c r="CJ1730"/>
      <c r="CK1730"/>
      <c r="CL1730"/>
      <c r="CM1730"/>
      <c r="CN1730"/>
      <c r="CO1730"/>
      <c r="CP1730"/>
    </row>
    <row r="1731" spans="1:94" ht="22.5" customHeight="1">
      <c r="A1731" s="22">
        <v>44307</v>
      </c>
      <c r="B1731" s="3" t="str">
        <f>TEXT(Table1[[#This Row],[Date]],"dddd")</f>
        <v>الأربعاء</v>
      </c>
      <c r="C1731" s="3">
        <f>WEEKNUM(Table1[[#This Row],[Date]],16)</f>
        <v>17</v>
      </c>
      <c r="D1731" s="3" t="str">
        <f>TEXT(Table1[[#This Row],[Date]],"mmmm")</f>
        <v>أبريل</v>
      </c>
      <c r="E1731" s="3" t="str">
        <f>TEXT(Table1[[#This Row],[Date]],"yyyy")</f>
        <v>2021</v>
      </c>
      <c r="F1731" s="3" t="s">
        <v>9</v>
      </c>
      <c r="G1731" s="3">
        <v>863</v>
      </c>
      <c r="H1731" s="5" t="s">
        <v>340</v>
      </c>
      <c r="I1731" s="3" t="s">
        <v>201</v>
      </c>
      <c r="J1731" s="3">
        <f>IFERROR(VLOOKUP(Table1[[#This Row],[FoamType]],$CB$1:$CC$25,2,FALSE),0)</f>
        <v>1.25</v>
      </c>
      <c r="K1731" s="3">
        <v>41.5</v>
      </c>
      <c r="L1731" s="3">
        <v>110</v>
      </c>
      <c r="M1731" s="3">
        <v>29</v>
      </c>
      <c r="Q1731" s="3">
        <v>30</v>
      </c>
      <c r="R1731" s="3">
        <v>4</v>
      </c>
      <c r="S1731" s="3">
        <v>29</v>
      </c>
      <c r="T1731" s="3">
        <f t="shared" si="238"/>
        <v>0.52954000000000001</v>
      </c>
      <c r="U1731" s="4">
        <f t="shared" si="239"/>
        <v>0.52954000000000001</v>
      </c>
      <c r="W1731" s="3"/>
      <c r="X1731" s="4">
        <f>IFERROR(   Table1[[#This Row],[البلوكات /م3]]+Table1[[#This Row],[البواقى
 المنصرفه
/م3]]-Table1[[#This Row],[البواقى
/م3]],0)</f>
        <v>0</v>
      </c>
      <c r="Y1731" s="21">
        <f t="shared" si="242"/>
        <v>0</v>
      </c>
      <c r="AD1731" s="20">
        <f t="shared" si="240"/>
        <v>-0.52954000000000001</v>
      </c>
      <c r="AE1731" s="29" t="e">
        <f t="shared" si="241"/>
        <v>#DIV/0!</v>
      </c>
      <c r="AG1731" s="5">
        <f>IFERROR((Table1[[#This Row],[عدد
البلوكات]]*0.12),"")</f>
        <v>0</v>
      </c>
      <c r="AH173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731" s="59">
        <f>IFERROR(Table1[[#This Row],[Plan Hour]]/Table1[[#This Row],[ساعات
العمل
الفعلية]],0)</f>
        <v>0</v>
      </c>
      <c r="AK1731" s="1">
        <f>IFERROR((Table1[[#This Row],[الكمية 
الفعلية
/م3]]-Table1[[#This Row],[الكمية 
المنتجة
/م3
 ]]),"")</f>
        <v>0</v>
      </c>
      <c r="AZ1731" s="1"/>
      <c r="BA1731" s="1"/>
      <c r="BB1731" s="1"/>
      <c r="BC1731" s="1"/>
      <c r="BD1731" s="1"/>
      <c r="BE1731" s="1"/>
      <c r="BF1731" s="1"/>
      <c r="CB1731"/>
      <c r="CC1731"/>
      <c r="CD1731"/>
      <c r="CE1731" s="83"/>
      <c r="CF1731"/>
      <c r="CG1731"/>
      <c r="CH1731"/>
      <c r="CI1731"/>
      <c r="CJ1731"/>
      <c r="CK1731"/>
      <c r="CL1731"/>
      <c r="CM1731"/>
      <c r="CN1731"/>
      <c r="CO1731"/>
      <c r="CP1731"/>
    </row>
    <row r="1732" spans="1:94" ht="22.5" customHeight="1">
      <c r="A1732" s="22">
        <v>44307</v>
      </c>
      <c r="B1732" s="3" t="str">
        <f>TEXT(Table1[[#This Row],[Date]],"dddd")</f>
        <v>الأربعاء</v>
      </c>
      <c r="C1732" s="3">
        <f>WEEKNUM(Table1[[#This Row],[Date]],16)</f>
        <v>17</v>
      </c>
      <c r="D1732" s="3" t="str">
        <f>TEXT(Table1[[#This Row],[Date]],"mmmm")</f>
        <v>أبريل</v>
      </c>
      <c r="E1732" s="3" t="str">
        <f>TEXT(Table1[[#This Row],[Date]],"yyyy")</f>
        <v>2021</v>
      </c>
      <c r="F1732" s="3" t="s">
        <v>9</v>
      </c>
      <c r="G1732" s="3">
        <v>1762</v>
      </c>
      <c r="H1732" s="5" t="s">
        <v>351</v>
      </c>
      <c r="I1732" s="3" t="s">
        <v>135</v>
      </c>
      <c r="J1732" s="3">
        <f>IFERROR(VLOOKUP(Table1[[#This Row],[FoamType]],$CB$1:$CC$25,2,FALSE),0)</f>
        <v>1.5</v>
      </c>
      <c r="K1732" s="3">
        <v>60</v>
      </c>
      <c r="L1732" s="3">
        <v>60</v>
      </c>
      <c r="M1732" s="3">
        <v>49</v>
      </c>
      <c r="Q1732" s="3">
        <v>35</v>
      </c>
      <c r="R1732" s="3">
        <v>3</v>
      </c>
      <c r="S1732" s="3">
        <v>49</v>
      </c>
      <c r="T1732" s="3">
        <f t="shared" si="238"/>
        <v>0.5292</v>
      </c>
      <c r="U1732" s="4">
        <f t="shared" si="239"/>
        <v>0.5292</v>
      </c>
      <c r="W1732" s="3"/>
      <c r="X1732" s="4">
        <f>IFERROR(   Table1[[#This Row],[البلوكات /م3]]+Table1[[#This Row],[البواقى
 المنصرفه
/م3]]-Table1[[#This Row],[البواقى
/م3]],0)</f>
        <v>0.73</v>
      </c>
      <c r="Y1732" s="21">
        <f t="shared" si="242"/>
        <v>0</v>
      </c>
      <c r="AA1732" s="12">
        <v>0.73</v>
      </c>
      <c r="AB1732" s="3">
        <v>30</v>
      </c>
      <c r="AC1732" s="20">
        <v>0</v>
      </c>
      <c r="AD1732" s="20">
        <f t="shared" si="240"/>
        <v>0.20079999999999998</v>
      </c>
      <c r="AE1732" s="29">
        <f t="shared" si="241"/>
        <v>0.27506849315068493</v>
      </c>
      <c r="AG1732" s="5">
        <f>IFERROR((Table1[[#This Row],[عدد
البلوكات]]*0.12),"")</f>
        <v>0</v>
      </c>
      <c r="AH173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0.3528</v>
      </c>
      <c r="AJ1732" s="59">
        <f>IFERROR(Table1[[#This Row],[Plan Hour]]/Table1[[#This Row],[ساعات
العمل
الفعلية]],0)</f>
        <v>0</v>
      </c>
      <c r="AK1732" s="1">
        <f>IFERROR((Table1[[#This Row],[الكمية 
الفعلية
/م3]]-Table1[[#This Row],[الكمية 
المنتجة
/م3
 ]]),"")</f>
        <v>0</v>
      </c>
      <c r="AZ1732" s="1"/>
      <c r="BA1732" s="1"/>
      <c r="BB1732" s="1"/>
      <c r="BC1732" s="1"/>
      <c r="BD1732" s="1"/>
      <c r="BE1732" s="1"/>
      <c r="BF1732" s="1"/>
      <c r="CB1732"/>
      <c r="CC1732"/>
      <c r="CD1732"/>
      <c r="CE1732" s="83"/>
      <c r="CF1732"/>
      <c r="CG1732"/>
      <c r="CH1732"/>
      <c r="CI1732"/>
      <c r="CJ1732"/>
      <c r="CK1732"/>
      <c r="CL1732"/>
      <c r="CM1732"/>
      <c r="CN1732"/>
      <c r="CO1732"/>
      <c r="CP1732"/>
    </row>
    <row r="1733" spans="1:94" ht="22.5" customHeight="1">
      <c r="A1733" s="22">
        <v>44307</v>
      </c>
      <c r="B1733" s="3" t="str">
        <f>TEXT(Table1[[#This Row],[Date]],"dddd")</f>
        <v>الأربعاء</v>
      </c>
      <c r="C1733" s="3">
        <f>WEEKNUM(Table1[[#This Row],[Date]],16)</f>
        <v>17</v>
      </c>
      <c r="D1733" s="3" t="str">
        <f>TEXT(Table1[[#This Row],[Date]],"mmmm")</f>
        <v>أبريل</v>
      </c>
      <c r="E1733" s="3" t="str">
        <f>TEXT(Table1[[#This Row],[Date]],"yyyy")</f>
        <v>2021</v>
      </c>
      <c r="F1733" s="3" t="s">
        <v>9</v>
      </c>
      <c r="G1733" s="3">
        <v>1760</v>
      </c>
      <c r="H1733" s="5" t="s">
        <v>83</v>
      </c>
      <c r="I1733" s="3" t="s">
        <v>92</v>
      </c>
      <c r="J1733" s="3">
        <f>IFERROR(VLOOKUP(Table1[[#This Row],[FoamType]],$CB$1:$CC$25,2,FALSE),0)</f>
        <v>0.6</v>
      </c>
      <c r="K1733" s="3">
        <v>28</v>
      </c>
      <c r="L1733" s="3">
        <v>28</v>
      </c>
      <c r="M1733" s="3">
        <v>0.5</v>
      </c>
      <c r="Q1733" s="3">
        <v>12</v>
      </c>
      <c r="R1733" s="3">
        <v>1200</v>
      </c>
      <c r="S1733" s="3">
        <v>0.6</v>
      </c>
      <c r="T1733" s="3">
        <f t="shared" si="238"/>
        <v>0.56447999999999998</v>
      </c>
      <c r="U1733" s="4">
        <f t="shared" si="239"/>
        <v>0.47039999999999998</v>
      </c>
      <c r="W1733" s="3"/>
      <c r="X1733" s="4">
        <f>IFERROR(   Table1[[#This Row],[البلوكات /م3]]+Table1[[#This Row],[البواقى
 المنصرفه
/م3]]-Table1[[#This Row],[البواقى
/م3]],0)</f>
        <v>0.95000000000000018</v>
      </c>
      <c r="Y1733" s="21">
        <f t="shared" si="242"/>
        <v>0</v>
      </c>
      <c r="AA1733" s="12">
        <v>3.39</v>
      </c>
      <c r="AB1733" s="3">
        <v>12</v>
      </c>
      <c r="AC1733" s="20">
        <v>2.44</v>
      </c>
      <c r="AD1733" s="20">
        <f t="shared" si="240"/>
        <v>0.47960000000000003</v>
      </c>
      <c r="AE1733" s="29">
        <f t="shared" si="241"/>
        <v>0.14147492625368732</v>
      </c>
      <c r="AG1733" s="5">
        <f>IFERROR((Table1[[#This Row],[عدد
البلوكات]]*0.12),"")</f>
        <v>0</v>
      </c>
      <c r="AH173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0.78400000000000003</v>
      </c>
      <c r="AJ1733" s="59">
        <f>IFERROR(Table1[[#This Row],[Plan Hour]]/Table1[[#This Row],[ساعات
العمل
الفعلية]],0)</f>
        <v>0</v>
      </c>
      <c r="AK1733" s="1">
        <f>IFERROR((Table1[[#This Row],[الكمية 
الفعلية
/م3]]-Table1[[#This Row],[الكمية 
المنتجة
/م3
 ]]),"")</f>
        <v>9.4079999999999997E-2</v>
      </c>
      <c r="AZ1733" s="1"/>
      <c r="BA1733" s="1"/>
      <c r="BB1733" s="1"/>
      <c r="BC1733" s="1"/>
      <c r="BD1733" s="1"/>
      <c r="BE1733" s="1"/>
      <c r="BF1733" s="1"/>
      <c r="CB1733"/>
      <c r="CC1733"/>
      <c r="CD1733"/>
      <c r="CE1733" s="83"/>
      <c r="CF1733"/>
      <c r="CG1733"/>
      <c r="CH1733"/>
      <c r="CI1733"/>
      <c r="CJ1733"/>
      <c r="CK1733"/>
      <c r="CL1733"/>
      <c r="CM1733"/>
      <c r="CN1733"/>
      <c r="CO1733"/>
      <c r="CP1733"/>
    </row>
    <row r="1734" spans="1:94" ht="22.5" customHeight="1">
      <c r="A1734" s="22">
        <v>44307</v>
      </c>
      <c r="B1734" s="3" t="str">
        <f>TEXT(Table1[[#This Row],[Date]],"dddd")</f>
        <v>الأربعاء</v>
      </c>
      <c r="C1734" s="3">
        <f>WEEKNUM(Table1[[#This Row],[Date]],16)</f>
        <v>17</v>
      </c>
      <c r="D1734" s="3" t="str">
        <f>TEXT(Table1[[#This Row],[Date]],"mmmm")</f>
        <v>أبريل</v>
      </c>
      <c r="E1734" s="3" t="str">
        <f>TEXT(Table1[[#This Row],[Date]],"yyyy")</f>
        <v>2021</v>
      </c>
      <c r="F1734" s="3" t="s">
        <v>9</v>
      </c>
      <c r="G1734" s="3">
        <v>3</v>
      </c>
      <c r="H1734" s="5" t="s">
        <v>332</v>
      </c>
      <c r="I1734" s="3" t="s">
        <v>92</v>
      </c>
      <c r="J1734" s="3">
        <f>IFERROR(VLOOKUP(Table1[[#This Row],[FoamType]],$CB$1:$CC$25,2,FALSE),0)</f>
        <v>0.6</v>
      </c>
      <c r="K1734" s="3">
        <v>60</v>
      </c>
      <c r="L1734" s="3">
        <v>7</v>
      </c>
      <c r="M1734" s="3">
        <v>7</v>
      </c>
      <c r="Q1734" s="3">
        <v>35</v>
      </c>
      <c r="R1734" s="3">
        <v>686</v>
      </c>
      <c r="S1734" s="3">
        <v>7.1</v>
      </c>
      <c r="T1734" s="3">
        <f t="shared" si="238"/>
        <v>2.045652</v>
      </c>
      <c r="U1734" s="4">
        <f t="shared" si="239"/>
        <v>2.0168400000000002</v>
      </c>
      <c r="W1734" s="3"/>
      <c r="X1734" s="4">
        <f>IFERROR(   Table1[[#This Row],[البلوكات /م3]]+Table1[[#This Row],[البواقى
 المنصرفه
/م3]]-Table1[[#This Row],[البواقى
/م3]],0)</f>
        <v>2.65</v>
      </c>
      <c r="Y1734" s="21">
        <f t="shared" si="242"/>
        <v>0</v>
      </c>
      <c r="AA1734" s="12">
        <v>2.65</v>
      </c>
      <c r="AB1734" s="3">
        <v>35</v>
      </c>
      <c r="AC1734" s="20">
        <v>0</v>
      </c>
      <c r="AD1734" s="20">
        <f t="shared" si="240"/>
        <v>0.63315999999999972</v>
      </c>
      <c r="AE1734" s="29">
        <f t="shared" si="241"/>
        <v>0.23892830188679234</v>
      </c>
      <c r="AG1734" s="5">
        <f>IFERROR((Table1[[#This Row],[عدد
البلوكات]]*0.12),"")</f>
        <v>0</v>
      </c>
      <c r="AH173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3.3614000000000006</v>
      </c>
      <c r="AJ1734" s="59">
        <f>IFERROR(Table1[[#This Row],[Plan Hour]]/Table1[[#This Row],[ساعات
العمل
الفعلية]],0)</f>
        <v>0</v>
      </c>
      <c r="AK1734" s="1">
        <f>IFERROR((Table1[[#This Row],[الكمية 
الفعلية
/م3]]-Table1[[#This Row],[الكمية 
المنتجة
/م3
 ]]),"")</f>
        <v>2.8811999999999838E-2</v>
      </c>
      <c r="AZ1734" s="1"/>
      <c r="BA1734" s="1"/>
      <c r="BB1734" s="1"/>
      <c r="BC1734" s="1"/>
      <c r="BD1734" s="1"/>
      <c r="BE1734" s="1"/>
      <c r="BF1734" s="1"/>
      <c r="CB1734"/>
      <c r="CC1734"/>
      <c r="CD1734"/>
      <c r="CE1734" s="83"/>
      <c r="CF1734"/>
      <c r="CG1734"/>
      <c r="CH1734"/>
      <c r="CI1734"/>
      <c r="CJ1734"/>
      <c r="CK1734"/>
      <c r="CL1734"/>
      <c r="CM1734"/>
      <c r="CN1734"/>
      <c r="CO1734"/>
      <c r="CP1734"/>
    </row>
    <row r="1735" spans="1:94" ht="22.5" customHeight="1">
      <c r="A1735" s="22">
        <v>44307</v>
      </c>
      <c r="B1735" s="3" t="str">
        <f>TEXT(Table1[[#This Row],[Date]],"dddd")</f>
        <v>الأربعاء</v>
      </c>
      <c r="C1735" s="3">
        <f>WEEKNUM(Table1[[#This Row],[Date]],16)</f>
        <v>17</v>
      </c>
      <c r="D1735" s="3" t="str">
        <f>TEXT(Table1[[#This Row],[Date]],"mmmm")</f>
        <v>أبريل</v>
      </c>
      <c r="E1735" s="3" t="str">
        <f>TEXT(Table1[[#This Row],[Date]],"yyyy")</f>
        <v>2021</v>
      </c>
      <c r="F1735" s="3" t="s">
        <v>9</v>
      </c>
      <c r="G1735" s="3">
        <v>1630</v>
      </c>
      <c r="H1735" s="5" t="s">
        <v>25</v>
      </c>
      <c r="I1735" s="3" t="s">
        <v>92</v>
      </c>
      <c r="J1735" s="3">
        <f>IFERROR(VLOOKUP(Table1[[#This Row],[FoamType]],$CB$1:$CC$25,2,FALSE),0)</f>
        <v>0.6</v>
      </c>
      <c r="K1735" s="3">
        <v>70</v>
      </c>
      <c r="L1735" s="3">
        <v>35</v>
      </c>
      <c r="M1735" s="3">
        <v>1</v>
      </c>
      <c r="Q1735" s="3">
        <v>12</v>
      </c>
      <c r="S1735" s="3">
        <v>1.2</v>
      </c>
      <c r="T1735" s="3">
        <v>22</v>
      </c>
      <c r="U1735" s="4">
        <v>21</v>
      </c>
      <c r="W1735" s="3">
        <v>12</v>
      </c>
      <c r="X1735" s="4">
        <f>IFERROR(   Table1[[#This Row],[البلوكات /م3]]+Table1[[#This Row],[البواقى
 المنصرفه
/م3]]-Table1[[#This Row],[البواقى
/م3]],0)</f>
        <v>22.500000000000004</v>
      </c>
      <c r="Y1735" s="21">
        <f t="shared" si="242"/>
        <v>21.96</v>
      </c>
      <c r="Z1735" s="3">
        <v>3</v>
      </c>
      <c r="AA1735" s="12">
        <v>2.44</v>
      </c>
      <c r="AB1735" s="3">
        <v>12</v>
      </c>
      <c r="AC1735" s="20">
        <v>1.9</v>
      </c>
      <c r="AD1735" s="20">
        <f t="shared" si="240"/>
        <v>1.5000000000000036</v>
      </c>
      <c r="AE1735" s="29">
        <f t="shared" si="241"/>
        <v>6.1475409836065711E-2</v>
      </c>
      <c r="AG1735" s="5">
        <f>IFERROR((Table1[[#This Row],[عدد
البلوكات]]*0.12),"")</f>
        <v>0.36</v>
      </c>
      <c r="AH173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35</v>
      </c>
      <c r="AJ1735" s="59">
        <f>IFERROR(Table1[[#This Row],[Plan Hour]]/Table1[[#This Row],[ساعات
العمل
الفعلية]],0)</f>
        <v>0</v>
      </c>
      <c r="AK1735" s="1">
        <f>IFERROR((Table1[[#This Row],[الكمية 
الفعلية
/م3]]-Table1[[#This Row],[الكمية 
المنتجة
/م3
 ]]),"")</f>
        <v>1</v>
      </c>
      <c r="AZ1735" s="1"/>
      <c r="BA1735" s="1"/>
      <c r="BB1735" s="1"/>
      <c r="BC1735" s="1"/>
      <c r="BD1735" s="1"/>
      <c r="BE1735" s="1"/>
      <c r="BF1735" s="1"/>
      <c r="CB1735"/>
      <c r="CC1735"/>
      <c r="CD1735"/>
      <c r="CE1735" s="83"/>
      <c r="CF1735"/>
      <c r="CG1735"/>
      <c r="CH1735"/>
      <c r="CI1735"/>
      <c r="CJ1735"/>
      <c r="CK1735"/>
      <c r="CL1735"/>
      <c r="CM1735"/>
      <c r="CN1735"/>
      <c r="CO1735"/>
      <c r="CP1735"/>
    </row>
    <row r="1736" spans="1:94" ht="22.5" customHeight="1">
      <c r="A1736" s="22">
        <v>44307</v>
      </c>
      <c r="B1736" s="3" t="str">
        <f>TEXT(Table1[[#This Row],[Date]],"dddd")</f>
        <v>الأربعاء</v>
      </c>
      <c r="C1736" s="3">
        <f>WEEKNUM(Table1[[#This Row],[Date]],16)</f>
        <v>17</v>
      </c>
      <c r="D1736" s="3" t="str">
        <f>TEXT(Table1[[#This Row],[Date]],"mmmm")</f>
        <v>أبريل</v>
      </c>
      <c r="E1736" s="3" t="str">
        <f>TEXT(Table1[[#This Row],[Date]],"yyyy")</f>
        <v>2021</v>
      </c>
      <c r="F1736" s="3" t="s">
        <v>9</v>
      </c>
      <c r="G1736" s="3">
        <v>863</v>
      </c>
      <c r="H1736" s="5" t="s">
        <v>61</v>
      </c>
      <c r="I1736" s="3" t="s">
        <v>201</v>
      </c>
      <c r="J1736" s="3">
        <f>IFERROR(VLOOKUP(Table1[[#This Row],[FoamType]],$CB$1:$CC$25,2,FALSE),0)</f>
        <v>1.25</v>
      </c>
      <c r="K1736" s="3">
        <v>240</v>
      </c>
      <c r="L1736" s="3">
        <v>110</v>
      </c>
      <c r="M1736" s="3">
        <v>29</v>
      </c>
      <c r="Q1736" s="3">
        <v>30</v>
      </c>
      <c r="R1736" s="3">
        <v>14</v>
      </c>
      <c r="S1736" s="3">
        <v>29</v>
      </c>
      <c r="T1736" s="3">
        <f t="shared" si="238"/>
        <v>10.718400000000001</v>
      </c>
      <c r="U1736" s="4">
        <f t="shared" si="239"/>
        <v>10.718400000000001</v>
      </c>
      <c r="W1736" s="3"/>
      <c r="X1736" s="4">
        <f>IFERROR(   Table1[[#This Row],[البلوكات /م3]]+Table1[[#This Row],[البواقى
 المنصرفه
/م3]]-Table1[[#This Row],[البواقى
/م3]],0)</f>
        <v>12.870000000000001</v>
      </c>
      <c r="Y1736" s="21">
        <f t="shared" si="242"/>
        <v>0</v>
      </c>
      <c r="AA1736" s="12">
        <v>14.4</v>
      </c>
      <c r="AB1736" s="3">
        <v>30</v>
      </c>
      <c r="AC1736" s="20">
        <v>1.53</v>
      </c>
      <c r="AD1736" s="20">
        <f t="shared" si="240"/>
        <v>2.1516000000000002</v>
      </c>
      <c r="AE1736" s="29">
        <f t="shared" si="241"/>
        <v>0.14941666666666667</v>
      </c>
      <c r="AG1736" s="5">
        <f>IFERROR((Table1[[#This Row],[عدد
البلوكات]]*0.12),"")</f>
        <v>0</v>
      </c>
      <c r="AH173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11.2</v>
      </c>
      <c r="AJ1736" s="59">
        <f>IFERROR(Table1[[#This Row],[Plan Hour]]/Table1[[#This Row],[ساعات
العمل
الفعلية]],0)</f>
        <v>0</v>
      </c>
      <c r="AK1736" s="1">
        <f>IFERROR((Table1[[#This Row],[الكمية 
الفعلية
/م3]]-Table1[[#This Row],[الكمية 
المنتجة
/م3
 ]]),"")</f>
        <v>0</v>
      </c>
      <c r="AZ1736" s="1"/>
      <c r="BA1736" s="1"/>
      <c r="BB1736" s="1"/>
      <c r="BC1736" s="1"/>
      <c r="BD1736" s="1"/>
      <c r="BE1736" s="1"/>
      <c r="BF1736" s="1"/>
      <c r="CB1736"/>
      <c r="CC1736"/>
      <c r="CD1736"/>
      <c r="CE1736" s="83"/>
      <c r="CF1736"/>
      <c r="CG1736"/>
      <c r="CH1736"/>
      <c r="CI1736"/>
      <c r="CJ1736"/>
      <c r="CK1736"/>
      <c r="CL1736"/>
      <c r="CM1736"/>
      <c r="CN1736"/>
      <c r="CO1736"/>
      <c r="CP1736"/>
    </row>
    <row r="1737" spans="1:94" ht="22.5" customHeight="1">
      <c r="A1737" s="22">
        <v>44307</v>
      </c>
      <c r="B1737" s="3" t="str">
        <f>TEXT(Table1[[#This Row],[Date]],"dddd")</f>
        <v>الأربعاء</v>
      </c>
      <c r="C1737" s="3">
        <f>WEEKNUM(Table1[[#This Row],[Date]],16)</f>
        <v>17</v>
      </c>
      <c r="D1737" s="3" t="str">
        <f>TEXT(Table1[[#This Row],[Date]],"mmmm")</f>
        <v>أبريل</v>
      </c>
      <c r="E1737" s="3" t="str">
        <f>TEXT(Table1[[#This Row],[Date]],"yyyy")</f>
        <v>2021</v>
      </c>
      <c r="F1737" s="3" t="s">
        <v>9</v>
      </c>
      <c r="G1737" s="3">
        <v>863</v>
      </c>
      <c r="H1737" s="5" t="s">
        <v>61</v>
      </c>
      <c r="I1737" s="3" t="s">
        <v>201</v>
      </c>
      <c r="J1737" s="3">
        <f>IFERROR(VLOOKUP(Table1[[#This Row],[FoamType]],$CB$1:$CC$25,2,FALSE),0)</f>
        <v>1.25</v>
      </c>
      <c r="K1737" s="3">
        <v>169.5</v>
      </c>
      <c r="L1737" s="3">
        <v>110</v>
      </c>
      <c r="M1737" s="3">
        <v>29</v>
      </c>
      <c r="Q1737" s="3">
        <v>30</v>
      </c>
      <c r="R1737" s="3">
        <v>2</v>
      </c>
      <c r="S1737" s="3">
        <v>29</v>
      </c>
      <c r="T1737" s="3">
        <f t="shared" si="238"/>
        <v>1.08141</v>
      </c>
      <c r="U1737" s="4">
        <f t="shared" si="239"/>
        <v>1.08141</v>
      </c>
      <c r="W1737" s="3"/>
      <c r="X1737" s="4">
        <f>IFERROR(   Table1[[#This Row],[البلوكات /م3]]+Table1[[#This Row],[البواقى
 المنصرفه
/م3]]-Table1[[#This Row],[البواقى
/م3]],0)</f>
        <v>0</v>
      </c>
      <c r="Y1737" s="21">
        <f t="shared" si="242"/>
        <v>0</v>
      </c>
      <c r="AD1737" s="20">
        <f t="shared" si="240"/>
        <v>-1.08141</v>
      </c>
      <c r="AE1737" s="29" t="e">
        <f t="shared" si="241"/>
        <v>#DIV/0!</v>
      </c>
      <c r="AG1737" s="5">
        <f>IFERROR((Table1[[#This Row],[عدد
البلوكات]]*0.12),"")</f>
        <v>0</v>
      </c>
      <c r="AH173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1737" s="59">
        <f>IFERROR(Table1[[#This Row],[Plan Hour]]/Table1[[#This Row],[ساعات
العمل
الفعلية]],0)</f>
        <v>0</v>
      </c>
      <c r="AK1737" s="1">
        <f>IFERROR((Table1[[#This Row],[الكمية 
الفعلية
/م3]]-Table1[[#This Row],[الكمية 
المنتجة
/م3
 ]]),"")</f>
        <v>0</v>
      </c>
      <c r="AZ1737" s="1"/>
      <c r="BA1737" s="1"/>
      <c r="BB1737" s="1"/>
      <c r="BC1737" s="1"/>
      <c r="BD1737" s="1"/>
      <c r="BE1737" s="1"/>
      <c r="BF1737" s="1"/>
      <c r="CB1737"/>
      <c r="CC1737"/>
      <c r="CD1737"/>
      <c r="CE1737" s="83"/>
      <c r="CF1737"/>
      <c r="CG1737"/>
      <c r="CH1737"/>
      <c r="CI1737"/>
      <c r="CJ1737"/>
      <c r="CK1737"/>
      <c r="CL1737"/>
      <c r="CM1737"/>
      <c r="CN1737"/>
      <c r="CO1737"/>
      <c r="CP1737"/>
    </row>
    <row r="1738" spans="1:94" ht="22.5" customHeight="1">
      <c r="A1738" s="22">
        <v>44307</v>
      </c>
      <c r="B1738" s="3" t="s">
        <v>354</v>
      </c>
      <c r="C1738" s="3">
        <v>17</v>
      </c>
      <c r="D1738" s="3" t="s">
        <v>355</v>
      </c>
      <c r="E1738" s="3" t="s">
        <v>356</v>
      </c>
      <c r="F1738" s="3" t="s">
        <v>9</v>
      </c>
      <c r="G1738" s="3">
        <v>863</v>
      </c>
      <c r="H1738" s="5" t="s">
        <v>61</v>
      </c>
      <c r="I1738" s="3" t="s">
        <v>201</v>
      </c>
      <c r="J1738" s="3">
        <f>IFERROR(VLOOKUP(Table1[[#This Row],[FoamType]],$CB$1:$CC$25,2,FALSE),0)</f>
        <v>1.25</v>
      </c>
      <c r="K1738" s="3">
        <v>74</v>
      </c>
      <c r="L1738" s="3">
        <v>110</v>
      </c>
      <c r="M1738" s="3">
        <v>29</v>
      </c>
      <c r="Q1738" s="3">
        <v>30</v>
      </c>
      <c r="R1738" s="3">
        <v>5</v>
      </c>
      <c r="S1738" s="3">
        <v>29</v>
      </c>
      <c r="T1738" s="3">
        <f t="shared" si="238"/>
        <v>1.1802999999999999</v>
      </c>
      <c r="U1738" s="4">
        <f t="shared" si="239"/>
        <v>1.1802999999999999</v>
      </c>
      <c r="W1738" s="3"/>
      <c r="X1738" s="4">
        <f>IFERROR(   Table1[[#This Row],[البلوكات /م3]]+Table1[[#This Row],[البواقى
 المنصرفه
/م3]]-Table1[[#This Row],[البواقى
/م3]],0)</f>
        <v>0</v>
      </c>
      <c r="Y1738" s="21">
        <f t="shared" si="242"/>
        <v>0</v>
      </c>
      <c r="AD1738" s="20">
        <f t="shared" si="240"/>
        <v>-1.1802999999999999</v>
      </c>
      <c r="AE1738" s="29" t="e">
        <f t="shared" si="241"/>
        <v>#DIV/0!</v>
      </c>
      <c r="AG1738" s="5">
        <f>IFERROR((Table1[[#This Row],[عدد
البلوكات]]*0.12),"")</f>
        <v>0</v>
      </c>
      <c r="AH173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738" s="59">
        <f>IFERROR(Table1[[#This Row],[Plan Hour]]/Table1[[#This Row],[ساعات
العمل
الفعلية]],0)</f>
        <v>0</v>
      </c>
      <c r="AK1738" s="1">
        <f>IFERROR((Table1[[#This Row],[الكمية 
الفعلية
/م3]]-Table1[[#This Row],[الكمية 
المنتجة
/م3
 ]]),"")</f>
        <v>0</v>
      </c>
      <c r="AZ1738" s="1"/>
      <c r="BA1738" s="1"/>
      <c r="BB1738" s="1"/>
      <c r="BC1738" s="1"/>
      <c r="BD1738" s="1"/>
      <c r="BE1738" s="1"/>
      <c r="BF1738" s="1"/>
      <c r="CB1738"/>
      <c r="CC1738"/>
      <c r="CD1738"/>
      <c r="CE1738" s="83"/>
      <c r="CF1738"/>
      <c r="CG1738"/>
      <c r="CH1738"/>
      <c r="CI1738"/>
      <c r="CJ1738"/>
      <c r="CK1738"/>
      <c r="CL1738"/>
      <c r="CM1738"/>
      <c r="CN1738"/>
      <c r="CO1738"/>
      <c r="CP1738"/>
    </row>
    <row r="1739" spans="1:94" ht="22.5" customHeight="1">
      <c r="A1739" s="22">
        <v>44307</v>
      </c>
      <c r="B1739" s="9" t="str">
        <f>TEXT(Table1[[#This Row],[Date]],"dddd")</f>
        <v>الأربعاء</v>
      </c>
      <c r="C1739" s="9">
        <f>WEEKNUM(Table1[[#This Row],[Date]],16)</f>
        <v>17</v>
      </c>
      <c r="D1739" s="9" t="str">
        <f>TEXT(Table1[[#This Row],[Date]],"mmmm")</f>
        <v>أبريل</v>
      </c>
      <c r="E1739" s="9" t="str">
        <f>TEXT(Table1[[#This Row],[Date]],"yyyy")</f>
        <v>2021</v>
      </c>
      <c r="F1739" s="9" t="s">
        <v>8</v>
      </c>
      <c r="G1739" s="9">
        <v>1799</v>
      </c>
      <c r="H1739" s="9" t="s">
        <v>358</v>
      </c>
      <c r="I1739" s="9" t="s">
        <v>87</v>
      </c>
      <c r="J1739" s="9">
        <f>IFERROR(VLOOKUP(Table1[[#This Row],[FoamType]],$CB$1:$CC$25,2,FALSE),0)</f>
        <v>2</v>
      </c>
      <c r="K1739" s="9">
        <v>200</v>
      </c>
      <c r="L1739" s="9">
        <v>100</v>
      </c>
      <c r="M1739" s="9">
        <v>2.5</v>
      </c>
      <c r="N1739" s="9"/>
      <c r="O1739" s="9"/>
      <c r="P1739" s="9"/>
      <c r="Q1739" s="9">
        <v>20</v>
      </c>
      <c r="R1739" s="9"/>
      <c r="S1739" s="9">
        <v>2.6</v>
      </c>
      <c r="T1739" s="9">
        <v>1.1000000000000001</v>
      </c>
      <c r="U1739" s="9">
        <v>1</v>
      </c>
      <c r="V1739" s="9"/>
      <c r="W1739" s="9">
        <v>20</v>
      </c>
      <c r="X1739" s="9">
        <f>IFERROR(   Table1[[#This Row],[البلوكات /م3]]+Table1[[#This Row],[البواقى
 المنصرفه
/م3]]-Table1[[#This Row],[البواقى
/م3]],0)</f>
        <v>1.2400000000000002</v>
      </c>
      <c r="Y1739" s="9">
        <f t="shared" si="242"/>
        <v>7.32</v>
      </c>
      <c r="Z1739" s="9">
        <v>1</v>
      </c>
      <c r="AA1739" s="9">
        <v>0.4</v>
      </c>
      <c r="AB1739" s="9">
        <v>20</v>
      </c>
      <c r="AC1739" s="9">
        <v>6.48</v>
      </c>
      <c r="AD1739" s="9">
        <f t="shared" si="240"/>
        <v>0.24000000000000021</v>
      </c>
      <c r="AE1739" s="9">
        <f t="shared" si="241"/>
        <v>3.1088082901554428E-2</v>
      </c>
      <c r="AF1739" s="9"/>
      <c r="AG1739" s="9">
        <f>IFERROR((Table1[[#This Row],[عدد
البلوكات]]*0.12),"")</f>
        <v>0.12</v>
      </c>
      <c r="AH1739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</v>
      </c>
      <c r="AI1739" s="9">
        <v>64</v>
      </c>
      <c r="AJ1739" s="9">
        <f>IFERROR(Table1[[#This Row],[Plan Hour]]/Table1[[#This Row],[ساعات
العمل
الفعلية]],0)</f>
        <v>7.8125E-3</v>
      </c>
      <c r="AK1739" s="9">
        <f>IFERROR((Table1[[#This Row],[الكمية 
الفعلية
/م3]]-Table1[[#This Row],[الكمية 
المنتجة
/م3
 ]]),"")</f>
        <v>0.10000000000000009</v>
      </c>
      <c r="AL1739" s="9"/>
      <c r="AM1739" s="9"/>
      <c r="AN1739" s="9"/>
      <c r="AO1739" s="9"/>
      <c r="AP1739" s="9">
        <v>0</v>
      </c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D1739" s="9"/>
      <c r="BE1739" s="9"/>
      <c r="BF1739" s="9"/>
      <c r="BG1739" s="9"/>
      <c r="CB1739"/>
      <c r="CC1739"/>
      <c r="CD1739"/>
      <c r="CE1739" s="83"/>
      <c r="CF1739"/>
      <c r="CG1739"/>
      <c r="CH1739"/>
      <c r="CI1739"/>
      <c r="CJ1739"/>
      <c r="CK1739"/>
      <c r="CL1739"/>
      <c r="CM1739"/>
      <c r="CN1739"/>
      <c r="CO1739"/>
      <c r="CP1739"/>
    </row>
    <row r="1740" spans="1:94" ht="22.5" customHeight="1">
      <c r="A1740" s="22">
        <v>44307</v>
      </c>
      <c r="B1740" s="3" t="str">
        <f>TEXT(Table1[[#This Row],[Date]],"dddd")</f>
        <v>الأربعاء</v>
      </c>
      <c r="C1740" s="3">
        <f>WEEKNUM(Table1[[#This Row],[Date]],16)</f>
        <v>17</v>
      </c>
      <c r="D1740" s="3" t="str">
        <f>TEXT(Table1[[#This Row],[Date]],"mmmm")</f>
        <v>أبريل</v>
      </c>
      <c r="E1740" s="3" t="str">
        <f>TEXT(Table1[[#This Row],[Date]],"yyyy")</f>
        <v>2021</v>
      </c>
      <c r="F1740" s="3" t="s">
        <v>8</v>
      </c>
      <c r="G1740" s="3">
        <v>863</v>
      </c>
      <c r="H1740" s="5" t="s">
        <v>340</v>
      </c>
      <c r="I1740" s="3" t="s">
        <v>201</v>
      </c>
      <c r="J1740" s="3">
        <f>IFERROR(VLOOKUP(Table1[[#This Row],[FoamType]],$CB$1:$CC$25,2,FALSE),0)</f>
        <v>1.25</v>
      </c>
      <c r="K1740" s="3">
        <v>74</v>
      </c>
      <c r="L1740" s="3">
        <v>110</v>
      </c>
      <c r="M1740" s="3">
        <v>29</v>
      </c>
      <c r="Q1740" s="3">
        <v>30</v>
      </c>
      <c r="R1740" s="3">
        <v>4</v>
      </c>
      <c r="S1740" s="3">
        <v>29</v>
      </c>
      <c r="T1740" s="3">
        <f t="shared" ref="T1740:T1802" si="243">K1740*L1740*R1740*S1740/1000000</f>
        <v>0.94423999999999997</v>
      </c>
      <c r="U1740" s="4">
        <f t="shared" ref="U1740:U1802" si="244">K1740*L1740*M1740*R1740/1000000</f>
        <v>0.94423999999999997</v>
      </c>
      <c r="W1740" s="3"/>
      <c r="X1740" s="4">
        <f>IFERROR(   Table1[[#This Row],[البلوكات /م3]]+Table1[[#This Row],[البواقى
 المنصرفه
/م3]]-Table1[[#This Row],[البواقى
/م3]],0)</f>
        <v>0.94423999999999997</v>
      </c>
      <c r="Y1740" s="21">
        <f t="shared" si="242"/>
        <v>0</v>
      </c>
      <c r="AA1740" s="12">
        <v>0.94423999999999997</v>
      </c>
      <c r="AB1740" s="3">
        <v>30</v>
      </c>
      <c r="AD1740" s="20">
        <f t="shared" si="240"/>
        <v>0</v>
      </c>
      <c r="AE1740" s="29">
        <f t="shared" si="241"/>
        <v>0</v>
      </c>
      <c r="AG1740" s="5">
        <f>IFERROR((Table1[[#This Row],[عدد
البلوكات]]*0.12),"")</f>
        <v>0</v>
      </c>
      <c r="AH174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740" s="59">
        <f>IFERROR(Table1[[#This Row],[Plan Hour]]/Table1[[#This Row],[ساعات
العمل
الفعلية]],0)</f>
        <v>0</v>
      </c>
      <c r="AK1740" s="1">
        <f>IFERROR((Table1[[#This Row],[الكمية 
الفعلية
/م3]]-Table1[[#This Row],[الكمية 
المنتجة
/م3
 ]]),"")</f>
        <v>0</v>
      </c>
      <c r="AZ1740" s="1"/>
      <c r="BA1740" s="1"/>
      <c r="BB1740" s="1"/>
      <c r="BC1740" s="1"/>
      <c r="BD1740" s="1"/>
      <c r="BE1740" s="1"/>
      <c r="BF1740" s="1"/>
      <c r="CB1740"/>
      <c r="CC1740"/>
      <c r="CD1740"/>
      <c r="CE1740" s="83"/>
      <c r="CF1740"/>
      <c r="CG1740"/>
      <c r="CH1740"/>
      <c r="CI1740"/>
      <c r="CJ1740"/>
      <c r="CK1740"/>
      <c r="CL1740"/>
      <c r="CM1740"/>
      <c r="CN1740"/>
      <c r="CO1740"/>
      <c r="CP1740"/>
    </row>
    <row r="1741" spans="1:94" ht="22.5" customHeight="1">
      <c r="A1741" s="22">
        <v>44307</v>
      </c>
      <c r="B1741" s="3" t="str">
        <f>TEXT(Table1[[#This Row],[Date]],"dddd")</f>
        <v>الأربعاء</v>
      </c>
      <c r="C1741" s="3">
        <f>WEEKNUM(Table1[[#This Row],[Date]],16)</f>
        <v>17</v>
      </c>
      <c r="D1741" s="3" t="str">
        <f>TEXT(Table1[[#This Row],[Date]],"mmmm")</f>
        <v>أبريل</v>
      </c>
      <c r="E1741" s="3" t="str">
        <f>TEXT(Table1[[#This Row],[Date]],"yyyy")</f>
        <v>2021</v>
      </c>
      <c r="F1741" s="3" t="s">
        <v>8</v>
      </c>
      <c r="G1741" s="3">
        <v>863</v>
      </c>
      <c r="H1741" s="5" t="s">
        <v>340</v>
      </c>
      <c r="I1741" s="3" t="s">
        <v>201</v>
      </c>
      <c r="J1741" s="3">
        <f>IFERROR(VLOOKUP(Table1[[#This Row],[FoamType]],$CB$1:$CC$25,2,FALSE),0)</f>
        <v>1.25</v>
      </c>
      <c r="K1741" s="3">
        <v>41.5</v>
      </c>
      <c r="L1741" s="3">
        <v>110</v>
      </c>
      <c r="M1741" s="3">
        <v>29</v>
      </c>
      <c r="Q1741" s="3">
        <v>30</v>
      </c>
      <c r="R1741" s="3">
        <v>4</v>
      </c>
      <c r="S1741" s="3">
        <v>29</v>
      </c>
      <c r="T1741" s="3">
        <f t="shared" si="243"/>
        <v>0.52954000000000001</v>
      </c>
      <c r="U1741" s="4">
        <f t="shared" si="244"/>
        <v>0.52954000000000001</v>
      </c>
      <c r="W1741" s="3"/>
      <c r="X1741" s="4">
        <f>IFERROR(   Table1[[#This Row],[البلوكات /م3]]+Table1[[#This Row],[البواقى
 المنصرفه
/م3]]-Table1[[#This Row],[البواقى
/م3]],0)</f>
        <v>0.52954000000000001</v>
      </c>
      <c r="Y1741" s="21">
        <f t="shared" si="242"/>
        <v>0</v>
      </c>
      <c r="AA1741" s="12">
        <v>0.52954000000000001</v>
      </c>
      <c r="AB1741" s="3">
        <v>30</v>
      </c>
      <c r="AD1741" s="20">
        <f t="shared" si="240"/>
        <v>0</v>
      </c>
      <c r="AE1741" s="29">
        <f t="shared" si="241"/>
        <v>0</v>
      </c>
      <c r="AG1741" s="5">
        <f>IFERROR((Table1[[#This Row],[عدد
البلوكات]]*0.12),"")</f>
        <v>0</v>
      </c>
      <c r="AH174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741" s="59">
        <f>IFERROR(Table1[[#This Row],[Plan Hour]]/Table1[[#This Row],[ساعات
العمل
الفعلية]],0)</f>
        <v>0</v>
      </c>
      <c r="AK1741" s="1">
        <f>IFERROR((Table1[[#This Row],[الكمية 
الفعلية
/م3]]-Table1[[#This Row],[الكمية 
المنتجة
/م3
 ]]),"")</f>
        <v>0</v>
      </c>
      <c r="AZ1741" s="1"/>
      <c r="BA1741" s="1"/>
      <c r="BB1741" s="1"/>
      <c r="BC1741" s="1"/>
      <c r="BD1741" s="1"/>
      <c r="BE1741" s="1"/>
      <c r="BF1741" s="1"/>
      <c r="CB1741"/>
      <c r="CC1741"/>
      <c r="CD1741"/>
      <c r="CE1741" s="83"/>
      <c r="CF1741"/>
      <c r="CG1741"/>
      <c r="CH1741"/>
      <c r="CI1741"/>
      <c r="CJ1741"/>
      <c r="CK1741"/>
      <c r="CL1741"/>
      <c r="CM1741"/>
      <c r="CN1741"/>
      <c r="CO1741"/>
      <c r="CP1741"/>
    </row>
    <row r="1742" spans="1:94" ht="22.5" customHeight="1">
      <c r="A1742" s="22">
        <v>44307</v>
      </c>
      <c r="B1742" s="3" t="str">
        <f>TEXT(Table1[[#This Row],[Date]],"dddd")</f>
        <v>الأربعاء</v>
      </c>
      <c r="C1742" s="3">
        <f>WEEKNUM(Table1[[#This Row],[Date]],16)</f>
        <v>17</v>
      </c>
      <c r="D1742" s="3" t="str">
        <f>TEXT(Table1[[#This Row],[Date]],"mmmm")</f>
        <v>أبريل</v>
      </c>
      <c r="E1742" s="3" t="str">
        <f>TEXT(Table1[[#This Row],[Date]],"yyyy")</f>
        <v>2021</v>
      </c>
      <c r="F1742" s="3" t="s">
        <v>8</v>
      </c>
      <c r="G1742" s="3">
        <v>1797</v>
      </c>
      <c r="H1742" s="5" t="s">
        <v>25</v>
      </c>
      <c r="I1742" s="3" t="s">
        <v>107</v>
      </c>
      <c r="J1742" s="3">
        <f>IFERROR(VLOOKUP(Table1[[#This Row],[FoamType]],$CB$1:$CC$25,2,FALSE),0)</f>
        <v>50</v>
      </c>
      <c r="K1742" s="3">
        <v>20</v>
      </c>
      <c r="L1742" s="3">
        <v>20</v>
      </c>
      <c r="M1742" s="3">
        <v>4</v>
      </c>
      <c r="Q1742" s="3">
        <v>20</v>
      </c>
      <c r="R1742" s="3">
        <v>50</v>
      </c>
      <c r="S1742" s="3">
        <v>4.0999999999999996</v>
      </c>
      <c r="T1742" s="3">
        <f t="shared" si="243"/>
        <v>8.2000000000000003E-2</v>
      </c>
      <c r="U1742" s="4">
        <f t="shared" si="244"/>
        <v>0.08</v>
      </c>
      <c r="W1742" s="3"/>
      <c r="X1742" s="4">
        <f>IFERROR(   Table1[[#This Row],[البلوكات /م3]]+Table1[[#This Row],[البواقى
 المنصرفه
/م3]]-Table1[[#This Row],[البواقى
/م3]],0)</f>
        <v>0.40999999999999992</v>
      </c>
      <c r="Y1742" s="21">
        <f t="shared" si="242"/>
        <v>0</v>
      </c>
      <c r="AA1742" s="12">
        <v>1.76</v>
      </c>
      <c r="AB1742" s="3">
        <v>20</v>
      </c>
      <c r="AC1742" s="20">
        <v>1.35</v>
      </c>
      <c r="AD1742" s="20">
        <f t="shared" si="240"/>
        <v>0.32999999999999985</v>
      </c>
      <c r="AE1742" s="29">
        <f t="shared" si="241"/>
        <v>0.18749999999999992</v>
      </c>
      <c r="AG1742" s="5">
        <f>IFERROR((Table1[[#This Row],[عدد
البلوكات]]*0.12),"")</f>
        <v>0</v>
      </c>
      <c r="AH174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1742" s="59">
        <f>IFERROR(Table1[[#This Row],[Plan Hour]]/Table1[[#This Row],[ساعات
العمل
الفعلية]],0)</f>
        <v>0</v>
      </c>
      <c r="AK1742" s="1">
        <f>IFERROR((Table1[[#This Row],[الكمية 
الفعلية
/م3]]-Table1[[#This Row],[الكمية 
المنتجة
/م3
 ]]),"")</f>
        <v>2.0000000000000018E-3</v>
      </c>
      <c r="AZ1742" s="1"/>
      <c r="BA1742" s="1"/>
      <c r="BB1742" s="1"/>
      <c r="BC1742" s="1"/>
      <c r="BD1742" s="1"/>
      <c r="BE1742" s="1"/>
      <c r="BF1742" s="1"/>
      <c r="CB1742"/>
      <c r="CC1742"/>
      <c r="CD1742"/>
      <c r="CE1742" s="83"/>
      <c r="CF1742"/>
      <c r="CG1742"/>
      <c r="CH1742"/>
      <c r="CI1742"/>
      <c r="CJ1742"/>
      <c r="CK1742"/>
      <c r="CL1742"/>
      <c r="CM1742"/>
      <c r="CN1742"/>
      <c r="CO1742"/>
      <c r="CP1742"/>
    </row>
    <row r="1743" spans="1:94" ht="22.5" customHeight="1">
      <c r="A1743" s="22">
        <v>44307</v>
      </c>
      <c r="B1743" s="3" t="str">
        <f>TEXT(Table1[[#This Row],[Date]],"dddd")</f>
        <v>الأربعاء</v>
      </c>
      <c r="C1743" s="3">
        <f>WEEKNUM(Table1[[#This Row],[Date]],16)</f>
        <v>17</v>
      </c>
      <c r="D1743" s="3" t="str">
        <f>TEXT(Table1[[#This Row],[Date]],"mmmm")</f>
        <v>أبريل</v>
      </c>
      <c r="E1743" s="3" t="str">
        <f>TEXT(Table1[[#This Row],[Date]],"yyyy")</f>
        <v>2021</v>
      </c>
      <c r="F1743" s="3" t="s">
        <v>8</v>
      </c>
      <c r="G1743" s="3">
        <v>1630</v>
      </c>
      <c r="H1743" s="5" t="s">
        <v>25</v>
      </c>
      <c r="I1743" s="3" t="s">
        <v>92</v>
      </c>
      <c r="J1743" s="3">
        <f>IFERROR(VLOOKUP(Table1[[#This Row],[FoamType]],$CB$1:$CC$25,2,FALSE),0)</f>
        <v>0.6</v>
      </c>
      <c r="K1743" s="3">
        <v>70</v>
      </c>
      <c r="L1743" s="3">
        <v>35</v>
      </c>
      <c r="M1743" s="3">
        <v>1</v>
      </c>
      <c r="Q1743" s="3">
        <v>12</v>
      </c>
      <c r="S1743" s="3">
        <v>1.1000000000000001</v>
      </c>
      <c r="T1743" s="3">
        <v>5.2</v>
      </c>
      <c r="U1743" s="4">
        <v>5</v>
      </c>
      <c r="W1743" s="3">
        <v>12</v>
      </c>
      <c r="X1743" s="4">
        <f>IFERROR(   Table1[[#This Row],[البلوكات /م3]]+Table1[[#This Row],[البواقى
 المنصرفه
/م3]]-Table1[[#This Row],[البواقى
/م3]],0)</f>
        <v>12.939999999999998</v>
      </c>
      <c r="Y1743" s="21">
        <f t="shared" si="242"/>
        <v>14.64</v>
      </c>
      <c r="Z1743" s="3">
        <v>2</v>
      </c>
      <c r="AA1743" s="12">
        <v>2.58</v>
      </c>
      <c r="AB1743" s="3">
        <v>12</v>
      </c>
      <c r="AC1743" s="20">
        <v>4.28</v>
      </c>
      <c r="AD1743" s="20">
        <f t="shared" si="240"/>
        <v>7.9399999999999977</v>
      </c>
      <c r="AE1743" s="29">
        <f t="shared" si="241"/>
        <v>0.46109175377468048</v>
      </c>
      <c r="AG1743" s="5">
        <f>IFERROR((Table1[[#This Row],[عدد
البلوكات]]*0.12),"")</f>
        <v>0.24</v>
      </c>
      <c r="AH174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8.3333333333333339</v>
      </c>
      <c r="AJ1743" s="59">
        <f>IFERROR(Table1[[#This Row],[Plan Hour]]/Table1[[#This Row],[ساعات
العمل
الفعلية]],0)</f>
        <v>0</v>
      </c>
      <c r="AK1743" s="1">
        <f>IFERROR((Table1[[#This Row],[الكمية 
الفعلية
/م3]]-Table1[[#This Row],[الكمية 
المنتجة
/م3
 ]]),"")</f>
        <v>0.20000000000000018</v>
      </c>
      <c r="AZ1743" s="1"/>
      <c r="BA1743" s="1"/>
      <c r="BB1743" s="1"/>
      <c r="BC1743" s="1"/>
      <c r="BD1743" s="1"/>
      <c r="BE1743" s="1"/>
      <c r="BF1743" s="1"/>
      <c r="CB1743"/>
      <c r="CC1743"/>
      <c r="CD1743"/>
      <c r="CE1743" s="83"/>
      <c r="CF1743"/>
      <c r="CG1743"/>
      <c r="CH1743"/>
      <c r="CI1743"/>
      <c r="CJ1743"/>
      <c r="CK1743"/>
      <c r="CL1743"/>
      <c r="CM1743"/>
      <c r="CN1743"/>
      <c r="CO1743"/>
      <c r="CP1743"/>
    </row>
    <row r="1744" spans="1:94" ht="22.5" customHeight="1">
      <c r="A1744" s="22">
        <v>44307</v>
      </c>
      <c r="B1744" s="3" t="str">
        <f>TEXT(Table1[[#This Row],[Date]],"dddd")</f>
        <v>الأربعاء</v>
      </c>
      <c r="C1744" s="3">
        <f>WEEKNUM(Table1[[#This Row],[Date]],16)</f>
        <v>17</v>
      </c>
      <c r="D1744" s="3" t="str">
        <f>TEXT(Table1[[#This Row],[Date]],"mmmm")</f>
        <v>أبريل</v>
      </c>
      <c r="E1744" s="3" t="str">
        <f>TEXT(Table1[[#This Row],[Date]],"yyyy")</f>
        <v>2021</v>
      </c>
      <c r="F1744" s="3" t="s">
        <v>8</v>
      </c>
      <c r="G1744" s="3">
        <v>3</v>
      </c>
      <c r="H1744" s="5" t="s">
        <v>332</v>
      </c>
      <c r="I1744" s="3" t="s">
        <v>92</v>
      </c>
      <c r="J1744" s="3">
        <f>IFERROR(VLOOKUP(Table1[[#This Row],[FoamType]],$CB$1:$CC$25,2,FALSE),0)</f>
        <v>0.6</v>
      </c>
      <c r="K1744" s="3">
        <v>60</v>
      </c>
      <c r="L1744" s="3">
        <v>7</v>
      </c>
      <c r="M1744" s="3">
        <v>7</v>
      </c>
      <c r="Q1744" s="3">
        <v>35</v>
      </c>
      <c r="R1744" s="3">
        <v>490</v>
      </c>
      <c r="S1744" s="3">
        <v>7.1</v>
      </c>
      <c r="T1744" s="3">
        <f t="shared" si="243"/>
        <v>1.4611799999999999</v>
      </c>
      <c r="U1744" s="4">
        <f t="shared" si="244"/>
        <v>1.4406000000000001</v>
      </c>
      <c r="W1744" s="3"/>
      <c r="X1744" s="4">
        <f>IFERROR(   Table1[[#This Row],[البلوكات /م3]]+Table1[[#This Row],[البواقى
 المنصرفه
/م3]]-Table1[[#This Row],[البواقى
/م3]],0)</f>
        <v>6.92</v>
      </c>
      <c r="Y1744" s="21">
        <f t="shared" si="242"/>
        <v>0</v>
      </c>
      <c r="AA1744" s="12">
        <v>6.92</v>
      </c>
      <c r="AB1744" s="3">
        <v>30</v>
      </c>
      <c r="AC1744" s="20">
        <v>0</v>
      </c>
      <c r="AD1744" s="20">
        <f t="shared" si="240"/>
        <v>5.4794</v>
      </c>
      <c r="AE1744" s="29">
        <f t="shared" si="241"/>
        <v>0.79182080924855491</v>
      </c>
      <c r="AG1744" s="5">
        <f>IFERROR((Table1[[#This Row],[عدد
البلوكات]]*0.12),"")</f>
        <v>0</v>
      </c>
      <c r="AH174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2.4010000000000002</v>
      </c>
      <c r="AJ1744" s="59">
        <f>IFERROR(Table1[[#This Row],[Plan Hour]]/Table1[[#This Row],[ساعات
العمل
الفعلية]],0)</f>
        <v>0</v>
      </c>
      <c r="AK1744" s="1">
        <f>IFERROR((Table1[[#This Row],[الكمية 
الفعلية
/م3]]-Table1[[#This Row],[الكمية 
المنتجة
/م3
 ]]),"")</f>
        <v>2.0579999999999821E-2</v>
      </c>
      <c r="AZ1744" s="1"/>
      <c r="BA1744" s="1"/>
      <c r="BB1744" s="1"/>
      <c r="BC1744" s="1"/>
      <c r="BD1744" s="1"/>
      <c r="BE1744" s="1"/>
      <c r="BF1744" s="1"/>
      <c r="CB1744"/>
      <c r="CC1744"/>
      <c r="CD1744"/>
      <c r="CE1744" s="83"/>
      <c r="CF1744"/>
      <c r="CG1744"/>
      <c r="CH1744"/>
      <c r="CI1744"/>
      <c r="CJ1744"/>
      <c r="CK1744"/>
      <c r="CL1744"/>
      <c r="CM1744"/>
      <c r="CN1744"/>
      <c r="CO1744"/>
      <c r="CP1744"/>
    </row>
    <row r="1745" spans="1:94" ht="22.5" customHeight="1">
      <c r="A1745" s="22">
        <v>44307</v>
      </c>
      <c r="B1745" s="3" t="str">
        <f>TEXT(Table1[[#This Row],[Date]],"dddd")</f>
        <v>الأربعاء</v>
      </c>
      <c r="C1745" s="3">
        <f>WEEKNUM(Table1[[#This Row],[Date]],16)</f>
        <v>17</v>
      </c>
      <c r="D1745" s="3" t="str">
        <f>TEXT(Table1[[#This Row],[Date]],"mmmm")</f>
        <v>أبريل</v>
      </c>
      <c r="E1745" s="3" t="str">
        <f>TEXT(Table1[[#This Row],[Date]],"yyyy")</f>
        <v>2021</v>
      </c>
      <c r="F1745" s="3" t="s">
        <v>8</v>
      </c>
      <c r="G1745" s="3">
        <v>3</v>
      </c>
      <c r="H1745" s="5" t="s">
        <v>332</v>
      </c>
      <c r="I1745" s="3" t="s">
        <v>92</v>
      </c>
      <c r="J1745" s="3">
        <f>IFERROR(VLOOKUP(Table1[[#This Row],[FoamType]],$CB$1:$CC$25,2,FALSE),0)</f>
        <v>0.6</v>
      </c>
      <c r="K1745" s="3">
        <v>30</v>
      </c>
      <c r="L1745" s="3">
        <v>7</v>
      </c>
      <c r="M1745" s="3">
        <v>7</v>
      </c>
      <c r="Q1745" s="3">
        <v>35</v>
      </c>
      <c r="R1745" s="3">
        <v>735</v>
      </c>
      <c r="S1745" s="3">
        <v>7.1</v>
      </c>
      <c r="T1745" s="3">
        <f t="shared" si="243"/>
        <v>1.095885</v>
      </c>
      <c r="U1745" s="4">
        <f t="shared" si="244"/>
        <v>1.0804499999999999</v>
      </c>
      <c r="W1745" s="3"/>
      <c r="X1745" s="4">
        <f>IFERROR(   Table1[[#This Row],[البلوكات /م3]]+Table1[[#This Row],[البواقى
 المنصرفه
/م3]]-Table1[[#This Row],[البواقى
/م3]],0)</f>
        <v>0</v>
      </c>
      <c r="Y1745" s="21">
        <f t="shared" si="242"/>
        <v>0</v>
      </c>
      <c r="AD1745" s="20">
        <f t="shared" si="240"/>
        <v>-1.0804499999999999</v>
      </c>
      <c r="AE1745" s="29" t="e">
        <f t="shared" si="241"/>
        <v>#DIV/0!</v>
      </c>
      <c r="AG1745" s="5">
        <f>IFERROR((Table1[[#This Row],[عدد
البلوكات]]*0.12),"")</f>
        <v>0</v>
      </c>
      <c r="AH174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1.8007499999999999</v>
      </c>
      <c r="AJ1745" s="59">
        <f>IFERROR(Table1[[#This Row],[Plan Hour]]/Table1[[#This Row],[ساعات
العمل
الفعلية]],0)</f>
        <v>0</v>
      </c>
      <c r="AK1745" s="1">
        <f>IFERROR((Table1[[#This Row],[الكمية 
الفعلية
/م3]]-Table1[[#This Row],[الكمية 
المنتجة
/م3
 ]]),"")</f>
        <v>1.5435000000000088E-2</v>
      </c>
      <c r="AZ1745" s="1"/>
      <c r="BA1745" s="1"/>
      <c r="BB1745" s="1"/>
      <c r="BC1745" s="1"/>
      <c r="BD1745" s="1"/>
      <c r="BE1745" s="1"/>
      <c r="BF1745" s="1"/>
      <c r="CB1745"/>
      <c r="CC1745"/>
      <c r="CD1745"/>
      <c r="CE1745" s="83"/>
      <c r="CF1745"/>
      <c r="CG1745"/>
      <c r="CH1745"/>
      <c r="CI1745"/>
      <c r="CJ1745"/>
      <c r="CK1745"/>
      <c r="CL1745"/>
      <c r="CM1745"/>
      <c r="CN1745"/>
      <c r="CO1745"/>
      <c r="CP1745"/>
    </row>
    <row r="1746" spans="1:94" ht="22.5" customHeight="1">
      <c r="A1746" s="22">
        <v>44307</v>
      </c>
      <c r="B1746" s="3" t="str">
        <f>TEXT(Table1[[#This Row],[Date]],"dddd")</f>
        <v>الأربعاء</v>
      </c>
      <c r="C1746" s="3">
        <f>WEEKNUM(Table1[[#This Row],[Date]],16)</f>
        <v>17</v>
      </c>
      <c r="D1746" s="3" t="str">
        <f>TEXT(Table1[[#This Row],[Date]],"mmmm")</f>
        <v>أبريل</v>
      </c>
      <c r="E1746" s="3" t="str">
        <f>TEXT(Table1[[#This Row],[Date]],"yyyy")</f>
        <v>2021</v>
      </c>
      <c r="F1746" s="3" t="s">
        <v>8</v>
      </c>
      <c r="G1746" s="3">
        <v>3</v>
      </c>
      <c r="H1746" s="5" t="s">
        <v>332</v>
      </c>
      <c r="I1746" s="3" t="s">
        <v>92</v>
      </c>
      <c r="J1746" s="3">
        <f>IFERROR(VLOOKUP(Table1[[#This Row],[FoamType]],$CB$1:$CC$25,2,FALSE),0)</f>
        <v>0.6</v>
      </c>
      <c r="K1746" s="3">
        <v>62.5</v>
      </c>
      <c r="L1746" s="3">
        <v>5</v>
      </c>
      <c r="M1746" s="3">
        <v>3</v>
      </c>
      <c r="Q1746" s="3">
        <v>35</v>
      </c>
      <c r="S1746" s="3">
        <v>3.1</v>
      </c>
      <c r="T1746" s="3">
        <v>3.2</v>
      </c>
      <c r="U1746" s="4">
        <v>3</v>
      </c>
      <c r="W1746" s="3"/>
      <c r="X1746" s="4">
        <f>IFERROR(   Table1[[#This Row],[البلوكات /م3]]+Table1[[#This Row],[البواقى
 المنصرفه
/م3]]-Table1[[#This Row],[البواقى
/م3]],0)</f>
        <v>0</v>
      </c>
      <c r="Y1746" s="21">
        <f t="shared" si="242"/>
        <v>0</v>
      </c>
      <c r="AD1746" s="20">
        <f t="shared" si="240"/>
        <v>-3</v>
      </c>
      <c r="AE1746" s="29" t="e">
        <f t="shared" si="241"/>
        <v>#DIV/0!</v>
      </c>
      <c r="AG1746" s="5">
        <f>IFERROR((Table1[[#This Row],[عدد
البلوكات]]*0.12),"")</f>
        <v>0</v>
      </c>
      <c r="AH174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746" s="59">
        <f>IFERROR(Table1[[#This Row],[Plan Hour]]/Table1[[#This Row],[ساعات
العمل
الفعلية]],0)</f>
        <v>0</v>
      </c>
      <c r="AK1746" s="1">
        <f>IFERROR((Table1[[#This Row],[الكمية 
الفعلية
/م3]]-Table1[[#This Row],[الكمية 
المنتجة
/م3
 ]]),"")</f>
        <v>0.20000000000000018</v>
      </c>
      <c r="AZ1746" s="1"/>
      <c r="BA1746" s="1"/>
      <c r="BB1746" s="1"/>
      <c r="BC1746" s="1"/>
      <c r="BD1746" s="1"/>
      <c r="BE1746" s="1"/>
      <c r="BF1746" s="1"/>
      <c r="CB1746"/>
      <c r="CC1746"/>
      <c r="CD1746"/>
      <c r="CE1746" s="83"/>
      <c r="CF1746"/>
      <c r="CG1746"/>
      <c r="CH1746"/>
      <c r="CI1746"/>
      <c r="CJ1746"/>
      <c r="CK1746"/>
      <c r="CL1746"/>
      <c r="CM1746"/>
      <c r="CN1746"/>
      <c r="CO1746"/>
      <c r="CP1746"/>
    </row>
    <row r="1747" spans="1:94" ht="22.5" customHeight="1">
      <c r="A1747" s="22">
        <v>44307</v>
      </c>
      <c r="B1747" s="3" t="str">
        <f>TEXT(Table1[[#This Row],[Date]],"dddd")</f>
        <v>الأربعاء</v>
      </c>
      <c r="C1747" s="3">
        <f>WEEKNUM(Table1[[#This Row],[Date]],16)</f>
        <v>17</v>
      </c>
      <c r="D1747" s="3" t="str">
        <f>TEXT(Table1[[#This Row],[Date]],"mmmm")</f>
        <v>أبريل</v>
      </c>
      <c r="E1747" s="3" t="str">
        <f>TEXT(Table1[[#This Row],[Date]],"yyyy")</f>
        <v>2021</v>
      </c>
      <c r="F1747" s="3" t="s">
        <v>8</v>
      </c>
      <c r="G1747" s="3">
        <v>1797</v>
      </c>
      <c r="H1747" s="5" t="s">
        <v>25</v>
      </c>
      <c r="I1747" s="3" t="s">
        <v>107</v>
      </c>
      <c r="J1747" s="3">
        <f>IFERROR(VLOOKUP(Table1[[#This Row],[FoamType]],$CB$1:$CC$25,2,FALSE),0)</f>
        <v>50</v>
      </c>
      <c r="K1747" s="3">
        <v>10</v>
      </c>
      <c r="L1747" s="3">
        <v>10</v>
      </c>
      <c r="M1747" s="3">
        <v>4</v>
      </c>
      <c r="Q1747" s="3">
        <v>25</v>
      </c>
      <c r="R1747" s="3">
        <v>900</v>
      </c>
      <c r="S1747" s="3">
        <v>4.0999999999999996</v>
      </c>
      <c r="T1747" s="3">
        <f t="shared" si="243"/>
        <v>0.36899999999999994</v>
      </c>
      <c r="U1747" s="4">
        <f t="shared" si="244"/>
        <v>0.36</v>
      </c>
      <c r="W1747" s="3"/>
      <c r="X1747" s="4">
        <f>IFERROR(   Table1[[#This Row],[البلوكات /م3]]+Table1[[#This Row],[البواقى
 المنصرفه
/م3]]-Table1[[#This Row],[البواقى
/م3]],0)</f>
        <v>0</v>
      </c>
      <c r="Y1747" s="21">
        <f t="shared" si="242"/>
        <v>0</v>
      </c>
      <c r="AD1747" s="20">
        <f t="shared" si="240"/>
        <v>-0.36</v>
      </c>
      <c r="AE1747" s="29" t="e">
        <f t="shared" si="241"/>
        <v>#DIV/0!</v>
      </c>
      <c r="AG1747" s="5">
        <f>IFERROR((Table1[[#This Row],[عدد
البلوكات]]*0.12),"")</f>
        <v>0</v>
      </c>
      <c r="AH174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18</v>
      </c>
      <c r="AJ1747" s="59">
        <f>IFERROR(Table1[[#This Row],[Plan Hour]]/Table1[[#This Row],[ساعات
العمل
الفعلية]],0)</f>
        <v>0</v>
      </c>
      <c r="AK1747" s="1">
        <f>IFERROR((Table1[[#This Row],[الكمية 
الفعلية
/م3]]-Table1[[#This Row],[الكمية 
المنتجة
/م3
 ]]),"")</f>
        <v>8.9999999999999525E-3</v>
      </c>
      <c r="AZ1747" s="1"/>
      <c r="BA1747" s="1"/>
      <c r="BB1747" s="1"/>
      <c r="BC1747" s="1"/>
      <c r="BD1747" s="1"/>
      <c r="BE1747" s="1"/>
      <c r="BF1747" s="1"/>
      <c r="CB1747"/>
      <c r="CC1747"/>
      <c r="CD1747"/>
      <c r="CE1747" s="83"/>
      <c r="CF1747"/>
      <c r="CG1747"/>
      <c r="CH1747"/>
      <c r="CI1747"/>
      <c r="CJ1747"/>
      <c r="CK1747"/>
      <c r="CL1747"/>
      <c r="CM1747"/>
      <c r="CN1747"/>
      <c r="CO1747"/>
      <c r="CP1747"/>
    </row>
    <row r="1748" spans="1:94" ht="22.5" customHeight="1">
      <c r="A1748" s="22">
        <v>44307</v>
      </c>
      <c r="B1748" s="3" t="str">
        <f>TEXT(Table1[[#This Row],[Date]],"dddd")</f>
        <v>الأربعاء</v>
      </c>
      <c r="C1748" s="3">
        <f>WEEKNUM(Table1[[#This Row],[Date]],16)</f>
        <v>17</v>
      </c>
      <c r="D1748" s="3" t="str">
        <f>TEXT(Table1[[#This Row],[Date]],"mmmm")</f>
        <v>أبريل</v>
      </c>
      <c r="E1748" s="3" t="str">
        <f>TEXT(Table1[[#This Row],[Date]],"yyyy")</f>
        <v>2021</v>
      </c>
      <c r="F1748" s="3" t="s">
        <v>8</v>
      </c>
      <c r="G1748" s="3">
        <v>863</v>
      </c>
      <c r="H1748" s="5" t="s">
        <v>340</v>
      </c>
      <c r="I1748" s="3" t="s">
        <v>201</v>
      </c>
      <c r="J1748" s="3">
        <f>IFERROR(VLOOKUP(Table1[[#This Row],[FoamType]],$CB$1:$CC$25,2,FALSE),0)</f>
        <v>1.25</v>
      </c>
      <c r="K1748" s="3">
        <v>240</v>
      </c>
      <c r="L1748" s="3">
        <v>110</v>
      </c>
      <c r="M1748" s="3">
        <v>29</v>
      </c>
      <c r="Q1748" s="3">
        <v>30</v>
      </c>
      <c r="R1748" s="3">
        <v>24</v>
      </c>
      <c r="S1748" s="3">
        <v>29</v>
      </c>
      <c r="T1748" s="3">
        <f t="shared" si="243"/>
        <v>18.374400000000001</v>
      </c>
      <c r="U1748" s="4">
        <f t="shared" si="244"/>
        <v>18.374400000000001</v>
      </c>
      <c r="W1748" s="3"/>
      <c r="X1748" s="4">
        <f>IFERROR(   Table1[[#This Row],[البلوكات /م3]]+Table1[[#This Row],[البواقى
 المنصرفه
/م3]]-Table1[[#This Row],[البواقى
/م3]],0)</f>
        <v>18.374400000000001</v>
      </c>
      <c r="Y1748" s="21">
        <f t="shared" si="242"/>
        <v>0</v>
      </c>
      <c r="AA1748" s="12">
        <v>18.374400000000001</v>
      </c>
      <c r="AB1748" s="3">
        <v>30</v>
      </c>
      <c r="AD1748" s="20">
        <f t="shared" si="240"/>
        <v>0</v>
      </c>
      <c r="AE1748" s="29">
        <f t="shared" si="241"/>
        <v>0</v>
      </c>
      <c r="AG1748" s="5">
        <f>IFERROR((Table1[[#This Row],[عدد
البلوكات]]*0.12),"")</f>
        <v>0</v>
      </c>
      <c r="AH174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19.2</v>
      </c>
      <c r="AJ1748" s="59">
        <f>IFERROR(Table1[[#This Row],[Plan Hour]]/Table1[[#This Row],[ساعات
العمل
الفعلية]],0)</f>
        <v>0</v>
      </c>
      <c r="AK1748" s="1">
        <f>IFERROR((Table1[[#This Row],[الكمية 
الفعلية
/م3]]-Table1[[#This Row],[الكمية 
المنتجة
/م3
 ]]),"")</f>
        <v>0</v>
      </c>
      <c r="AZ1748" s="1"/>
      <c r="BA1748" s="1"/>
      <c r="BB1748" s="1"/>
      <c r="BC1748" s="1"/>
      <c r="BD1748" s="1"/>
      <c r="BE1748" s="1"/>
      <c r="BF1748" s="1"/>
      <c r="CB1748"/>
      <c r="CC1748"/>
      <c r="CD1748"/>
      <c r="CE1748" s="83"/>
      <c r="CF1748"/>
      <c r="CG1748"/>
      <c r="CH1748"/>
      <c r="CI1748"/>
      <c r="CJ1748"/>
      <c r="CK1748"/>
      <c r="CL1748"/>
      <c r="CM1748"/>
      <c r="CN1748"/>
      <c r="CO1748"/>
      <c r="CP1748"/>
    </row>
    <row r="1749" spans="1:94" ht="22.5" customHeight="1">
      <c r="A1749" s="22">
        <v>44307</v>
      </c>
      <c r="B1749" s="3" t="str">
        <f>TEXT(Table1[[#This Row],[Date]],"dddd")</f>
        <v>الأربعاء</v>
      </c>
      <c r="C1749" s="3">
        <f>WEEKNUM(Table1[[#This Row],[Date]],16)</f>
        <v>17</v>
      </c>
      <c r="D1749" s="3" t="str">
        <f>TEXT(Table1[[#This Row],[Date]],"mmmm")</f>
        <v>أبريل</v>
      </c>
      <c r="E1749" s="3" t="str">
        <f>TEXT(Table1[[#This Row],[Date]],"yyyy")</f>
        <v>2021</v>
      </c>
      <c r="F1749" s="3" t="s">
        <v>8</v>
      </c>
      <c r="G1749" s="3">
        <v>863</v>
      </c>
      <c r="H1749" s="5" t="s">
        <v>340</v>
      </c>
      <c r="I1749" s="3" t="s">
        <v>201</v>
      </c>
      <c r="J1749" s="3">
        <f>IFERROR(VLOOKUP(Table1[[#This Row],[FoamType]],$CB$1:$CC$25,2,FALSE),0)</f>
        <v>1.25</v>
      </c>
      <c r="K1749" s="3">
        <v>169.5</v>
      </c>
      <c r="L1749" s="3">
        <v>110</v>
      </c>
      <c r="M1749" s="3">
        <v>29</v>
      </c>
      <c r="Q1749" s="3">
        <v>30</v>
      </c>
      <c r="R1749" s="3">
        <v>4</v>
      </c>
      <c r="S1749" s="3">
        <v>29</v>
      </c>
      <c r="T1749" s="3">
        <f t="shared" si="243"/>
        <v>2.16282</v>
      </c>
      <c r="U1749" s="4">
        <f t="shared" si="244"/>
        <v>2.16282</v>
      </c>
      <c r="W1749" s="3">
        <v>30</v>
      </c>
      <c r="X1749" s="4">
        <f>IFERROR(   Table1[[#This Row],[البلوكات /م3]]+Table1[[#This Row],[البواقى
 المنصرفه
/م3]]-Table1[[#This Row],[البواقى
/م3]],0)</f>
        <v>5.1728200000000015</v>
      </c>
      <c r="Y1749" s="21">
        <v>41.4</v>
      </c>
      <c r="Z1749" s="3">
        <v>6</v>
      </c>
      <c r="AA1749" s="12">
        <v>2.16282</v>
      </c>
      <c r="AB1749" s="3">
        <v>30</v>
      </c>
      <c r="AC1749" s="20">
        <v>38.39</v>
      </c>
      <c r="AD1749" s="20">
        <f t="shared" si="240"/>
        <v>3.0100000000000051</v>
      </c>
      <c r="AE1749" s="29">
        <f t="shared" si="241"/>
        <v>6.909561869502491E-2</v>
      </c>
      <c r="AG1749" s="5">
        <f>IFERROR((Table1[[#This Row],[عدد
البلوكات]]*0.12),"")</f>
        <v>0.72</v>
      </c>
      <c r="AH174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749" s="59">
        <f>IFERROR(Table1[[#This Row],[Plan Hour]]/Table1[[#This Row],[ساعات
العمل
الفعلية]],0)</f>
        <v>0</v>
      </c>
      <c r="AK1749" s="1">
        <f>IFERROR((Table1[[#This Row],[الكمية 
الفعلية
/م3]]-Table1[[#This Row],[الكمية 
المنتجة
/م3
 ]]),"")</f>
        <v>0</v>
      </c>
      <c r="AZ1749" s="1"/>
      <c r="BA1749" s="1"/>
      <c r="BB1749" s="1"/>
      <c r="BC1749" s="1"/>
      <c r="BD1749" s="1"/>
      <c r="BE1749" s="1"/>
      <c r="BF1749" s="1"/>
      <c r="CB1749"/>
      <c r="CC1749"/>
      <c r="CD1749"/>
      <c r="CE1749" s="83"/>
      <c r="CF1749"/>
      <c r="CG1749"/>
      <c r="CH1749"/>
      <c r="CI1749"/>
      <c r="CJ1749"/>
      <c r="CK1749"/>
      <c r="CL1749"/>
      <c r="CM1749"/>
      <c r="CN1749"/>
      <c r="CO1749"/>
      <c r="CP1749"/>
    </row>
    <row r="1750" spans="1:94" ht="22.5" customHeight="1">
      <c r="A1750" s="22">
        <v>44308</v>
      </c>
      <c r="B1750" s="9" t="str">
        <f>TEXT(Table1[[#This Row],[Date]],"dddd")</f>
        <v>الخميس</v>
      </c>
      <c r="C1750" s="9">
        <f>WEEKNUM(Table1[[#This Row],[Date]],16)</f>
        <v>17</v>
      </c>
      <c r="D1750" s="9" t="str">
        <f>TEXT(Table1[[#This Row],[Date]],"mmmm")</f>
        <v>أبريل</v>
      </c>
      <c r="E1750" s="9" t="str">
        <f>TEXT(Table1[[#This Row],[Date]],"yyyy")</f>
        <v>2021</v>
      </c>
      <c r="F1750" s="9" t="s">
        <v>9</v>
      </c>
      <c r="G1750" s="9">
        <v>1695</v>
      </c>
      <c r="H1750" s="9" t="s">
        <v>46</v>
      </c>
      <c r="I1750" s="9" t="s">
        <v>86</v>
      </c>
      <c r="J1750" s="9">
        <f>IFERROR(VLOOKUP(Table1[[#This Row],[FoamType]],$CB$1:$CC$25,2,FALSE),0)</f>
        <v>3</v>
      </c>
      <c r="K1750" s="9">
        <v>200</v>
      </c>
      <c r="L1750" s="9">
        <v>100</v>
      </c>
      <c r="M1750" s="9">
        <v>2</v>
      </c>
      <c r="N1750" s="9"/>
      <c r="O1750" s="9"/>
      <c r="P1750" s="9"/>
      <c r="Q1750" s="9">
        <v>10</v>
      </c>
      <c r="R1750" s="9">
        <v>500</v>
      </c>
      <c r="S1750" s="9">
        <v>2.2000000000000002</v>
      </c>
      <c r="T1750" s="9">
        <f t="shared" si="243"/>
        <v>22</v>
      </c>
      <c r="U1750" s="9">
        <f t="shared" si="244"/>
        <v>20</v>
      </c>
      <c r="V1750" s="9"/>
      <c r="W1750" s="9">
        <v>10</v>
      </c>
      <c r="X1750" s="9">
        <f>IFERROR(   Table1[[#This Row],[البلوكات /م3]]+Table1[[#This Row],[البواقى
 المنصرفه
/م3]]-Table1[[#This Row],[البواقى
/م3]],0)</f>
        <v>24.92</v>
      </c>
      <c r="Y1750" s="9">
        <f t="shared" si="242"/>
        <v>43.92</v>
      </c>
      <c r="Z1750" s="9">
        <v>6</v>
      </c>
      <c r="AA1750" s="9">
        <v>0</v>
      </c>
      <c r="AB1750" s="9">
        <v>10</v>
      </c>
      <c r="AC1750" s="9">
        <v>19</v>
      </c>
      <c r="AD1750" s="9">
        <f t="shared" si="240"/>
        <v>4.9200000000000017</v>
      </c>
      <c r="AE1750" s="9">
        <f t="shared" si="241"/>
        <v>0.11202185792349731</v>
      </c>
      <c r="AF1750" s="9"/>
      <c r="AG1750" s="9">
        <f>IFERROR((Table1[[#This Row],[عدد
البلوكات]]*0.12),"")</f>
        <v>0.72</v>
      </c>
      <c r="AH1750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6.666666666666667</v>
      </c>
      <c r="AI1750" s="9">
        <v>43.5</v>
      </c>
      <c r="AJ1750" s="9">
        <f>IFERROR(Table1[[#This Row],[Plan Hour]]/Table1[[#This Row],[ساعات
العمل
الفعلية]],0)</f>
        <v>0.15325670498084293</v>
      </c>
      <c r="AK1750" s="9">
        <f>IFERROR((Table1[[#This Row],[الكمية 
الفعلية
/م3]]-Table1[[#This Row],[الكمية 
المنتجة
/م3
 ]]),"")</f>
        <v>2</v>
      </c>
      <c r="AL1750" s="9"/>
      <c r="AM1750" s="9"/>
      <c r="AN1750" s="9"/>
      <c r="AO1750" s="9"/>
      <c r="AP1750" s="9">
        <v>0</v>
      </c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CB1750"/>
      <c r="CC1750"/>
      <c r="CD1750"/>
      <c r="CE1750" s="83"/>
      <c r="CF1750"/>
      <c r="CG1750"/>
      <c r="CH1750"/>
      <c r="CI1750"/>
      <c r="CJ1750"/>
      <c r="CK1750"/>
      <c r="CL1750"/>
      <c r="CM1750"/>
      <c r="CN1750"/>
      <c r="CO1750"/>
      <c r="CP1750"/>
    </row>
    <row r="1751" spans="1:94" ht="22.5" customHeight="1">
      <c r="A1751" s="22">
        <v>44308</v>
      </c>
      <c r="B1751" s="3" t="str">
        <f>TEXT(Table1[[#This Row],[Date]],"dddd")</f>
        <v>الخميس</v>
      </c>
      <c r="C1751" s="3">
        <f>WEEKNUM(Table1[[#This Row],[Date]],16)</f>
        <v>17</v>
      </c>
      <c r="D1751" s="3" t="str">
        <f>TEXT(Table1[[#This Row],[Date]],"mmmm")</f>
        <v>أبريل</v>
      </c>
      <c r="E1751" s="3" t="str">
        <f>TEXT(Table1[[#This Row],[Date]],"yyyy")</f>
        <v>2021</v>
      </c>
      <c r="F1751" s="3" t="s">
        <v>9</v>
      </c>
      <c r="G1751" s="3">
        <v>1815</v>
      </c>
      <c r="H1751" s="5" t="s">
        <v>360</v>
      </c>
      <c r="I1751" s="3" t="s">
        <v>86</v>
      </c>
      <c r="J1751" s="3">
        <f>IFERROR(VLOOKUP(Table1[[#This Row],[FoamType]],$CB$1:$CC$25,2,FALSE),0)</f>
        <v>3</v>
      </c>
      <c r="K1751" s="3">
        <v>200</v>
      </c>
      <c r="L1751" s="3">
        <v>50</v>
      </c>
      <c r="M1751" s="3">
        <v>2</v>
      </c>
      <c r="Q1751" s="3">
        <v>8</v>
      </c>
      <c r="R1751" s="3">
        <v>200</v>
      </c>
      <c r="S1751" s="3">
        <v>2.2000000000000002</v>
      </c>
      <c r="T1751" s="3">
        <f t="shared" si="243"/>
        <v>4.4000000000000004</v>
      </c>
      <c r="U1751" s="4">
        <f t="shared" si="244"/>
        <v>4</v>
      </c>
      <c r="W1751" s="3"/>
      <c r="X1751" s="4">
        <f>IFERROR(   Table1[[#This Row],[البلوكات /م3]]+Table1[[#This Row],[البواقى
 المنصرفه
/م3]]-Table1[[#This Row],[البواقى
/م3]],0)</f>
        <v>0</v>
      </c>
      <c r="Y1751" s="21">
        <f t="shared" si="242"/>
        <v>0</v>
      </c>
      <c r="AD1751" s="20">
        <f t="shared" si="240"/>
        <v>-4</v>
      </c>
      <c r="AE1751" s="29" t="e">
        <f t="shared" si="241"/>
        <v>#DIV/0!</v>
      </c>
      <c r="AG1751" s="5">
        <f>IFERROR((Table1[[#This Row],[عدد
البلوكات]]*0.12),"")</f>
        <v>0</v>
      </c>
      <c r="AH175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1.3333333333333333</v>
      </c>
      <c r="AJ1751" s="59">
        <f>IFERROR(Table1[[#This Row],[Plan Hour]]/Table1[[#This Row],[ساعات
العمل
الفعلية]],0)</f>
        <v>0</v>
      </c>
      <c r="AK1751" s="1">
        <f>IFERROR((Table1[[#This Row],[الكمية 
الفعلية
/م3]]-Table1[[#This Row],[الكمية 
المنتجة
/م3
 ]]),"")</f>
        <v>0.40000000000000036</v>
      </c>
      <c r="AZ1751" s="1"/>
      <c r="BA1751" s="1"/>
      <c r="BB1751" s="1"/>
      <c r="BC1751" s="1"/>
      <c r="BD1751" s="1"/>
      <c r="BE1751" s="1"/>
      <c r="BF1751" s="1"/>
      <c r="CB1751"/>
      <c r="CC1751"/>
      <c r="CD1751"/>
      <c r="CE1751" s="83"/>
      <c r="CF1751"/>
      <c r="CG1751"/>
      <c r="CH1751"/>
      <c r="CI1751"/>
      <c r="CJ1751"/>
      <c r="CK1751"/>
      <c r="CL1751"/>
      <c r="CM1751"/>
      <c r="CN1751"/>
      <c r="CO1751"/>
      <c r="CP1751"/>
    </row>
    <row r="1752" spans="1:94" ht="22.5" customHeight="1">
      <c r="A1752" s="22">
        <v>44308</v>
      </c>
      <c r="B1752" s="3" t="str">
        <f>TEXT(Table1[[#This Row],[Date]],"dddd")</f>
        <v>الخميس</v>
      </c>
      <c r="C1752" s="3">
        <f>WEEKNUM(Table1[[#This Row],[Date]],16)</f>
        <v>17</v>
      </c>
      <c r="D1752" s="3" t="str">
        <f>TEXT(Table1[[#This Row],[Date]],"mmmm")</f>
        <v>أبريل</v>
      </c>
      <c r="E1752" s="3" t="str">
        <f>TEXT(Table1[[#This Row],[Date]],"yyyy")</f>
        <v>2021</v>
      </c>
      <c r="F1752" s="3" t="s">
        <v>9</v>
      </c>
      <c r="G1752" s="3">
        <v>1812</v>
      </c>
      <c r="H1752" s="5" t="s">
        <v>67</v>
      </c>
      <c r="I1752" s="3" t="s">
        <v>91</v>
      </c>
      <c r="J1752" s="3">
        <f>IFERROR(VLOOKUP(Table1[[#This Row],[FoamType]],$CB$1:$CC$25,2,FALSE),0)</f>
        <v>1</v>
      </c>
      <c r="K1752" s="3">
        <v>120</v>
      </c>
      <c r="L1752" s="3">
        <v>25</v>
      </c>
      <c r="M1752" s="3">
        <v>10</v>
      </c>
      <c r="Q1752" s="3">
        <v>20</v>
      </c>
      <c r="R1752" s="3">
        <v>1</v>
      </c>
      <c r="S1752" s="3">
        <v>10.1</v>
      </c>
      <c r="T1752" s="3">
        <f t="shared" si="243"/>
        <v>3.0300000000000001E-2</v>
      </c>
      <c r="U1752" s="4">
        <f t="shared" si="244"/>
        <v>0.03</v>
      </c>
      <c r="W1752" s="3"/>
      <c r="X1752" s="4">
        <f>IFERROR(   Table1[[#This Row],[البلوكات /م3]]+Table1[[#This Row],[البواقى
 المنصرفه
/م3]]-Table1[[#This Row],[البواقى
/م3]],0)</f>
        <v>0.35000000000000009</v>
      </c>
      <c r="Y1752" s="21">
        <f t="shared" si="242"/>
        <v>0</v>
      </c>
      <c r="AA1752" s="12">
        <v>1.6</v>
      </c>
      <c r="AB1752" s="3">
        <v>20</v>
      </c>
      <c r="AC1752" s="20">
        <v>1.25</v>
      </c>
      <c r="AD1752" s="20">
        <f t="shared" si="240"/>
        <v>0.32000000000000006</v>
      </c>
      <c r="AE1752" s="29">
        <f t="shared" si="241"/>
        <v>0.20000000000000004</v>
      </c>
      <c r="AG1752" s="5">
        <f>IFERROR((Table1[[#This Row],[عدد
البلوكات]]*0.12),"")</f>
        <v>0</v>
      </c>
      <c r="AH175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0.03</v>
      </c>
      <c r="AJ1752" s="59">
        <f>IFERROR(Table1[[#This Row],[Plan Hour]]/Table1[[#This Row],[ساعات
العمل
الفعلية]],0)</f>
        <v>0</v>
      </c>
      <c r="AK1752" s="1">
        <f>IFERROR((Table1[[#This Row],[الكمية 
الفعلية
/م3]]-Table1[[#This Row],[الكمية 
المنتجة
/م3
 ]]),"")</f>
        <v>3.0000000000000165E-4</v>
      </c>
      <c r="AZ1752" s="1"/>
      <c r="BA1752" s="1"/>
      <c r="BB1752" s="1"/>
      <c r="BC1752" s="1"/>
      <c r="BD1752" s="1"/>
      <c r="BE1752" s="1"/>
      <c r="BF1752" s="1"/>
      <c r="CB1752"/>
      <c r="CC1752"/>
      <c r="CD1752"/>
      <c r="CE1752" s="83"/>
      <c r="CF1752"/>
      <c r="CG1752"/>
      <c r="CH1752"/>
      <c r="CI1752"/>
      <c r="CJ1752"/>
      <c r="CK1752"/>
      <c r="CL1752"/>
      <c r="CM1752"/>
      <c r="CN1752"/>
      <c r="CO1752"/>
      <c r="CP1752"/>
    </row>
    <row r="1753" spans="1:94" ht="22.5" customHeight="1">
      <c r="A1753" s="22">
        <v>44308</v>
      </c>
      <c r="B1753" s="3" t="str">
        <f>TEXT(Table1[[#This Row],[Date]],"dddd")</f>
        <v>الخميس</v>
      </c>
      <c r="C1753" s="3">
        <f>WEEKNUM(Table1[[#This Row],[Date]],16)</f>
        <v>17</v>
      </c>
      <c r="D1753" s="3" t="str">
        <f>TEXT(Table1[[#This Row],[Date]],"mmmm")</f>
        <v>أبريل</v>
      </c>
      <c r="E1753" s="3" t="str">
        <f>TEXT(Table1[[#This Row],[Date]],"yyyy")</f>
        <v>2021</v>
      </c>
      <c r="F1753" s="3" t="s">
        <v>9</v>
      </c>
      <c r="G1753" s="3">
        <v>863</v>
      </c>
      <c r="H1753" s="5" t="s">
        <v>61</v>
      </c>
      <c r="I1753" s="3" t="s">
        <v>201</v>
      </c>
      <c r="J1753" s="3">
        <f>IFERROR(VLOOKUP(Table1[[#This Row],[FoamType]],$CB$1:$CC$25,2,FALSE),0)</f>
        <v>1.25</v>
      </c>
      <c r="K1753" s="3">
        <v>41.5</v>
      </c>
      <c r="L1753" s="3">
        <v>110</v>
      </c>
      <c r="M1753" s="3">
        <v>29</v>
      </c>
      <c r="Q1753" s="3">
        <v>30</v>
      </c>
      <c r="R1753" s="3">
        <v>3</v>
      </c>
      <c r="S1753" s="3">
        <v>29</v>
      </c>
      <c r="T1753" s="3">
        <f t="shared" si="243"/>
        <v>0.39715499999999998</v>
      </c>
      <c r="U1753" s="4">
        <f t="shared" si="244"/>
        <v>0.39715499999999998</v>
      </c>
      <c r="W1753" s="3">
        <v>30</v>
      </c>
      <c r="X1753" s="4">
        <f>IFERROR(   Table1[[#This Row],[البلوكات /م3]]+Table1[[#This Row],[البواقى
 المنصرفه
/م3]]-Table1[[#This Row],[البواقى
/م3]],0)</f>
        <v>18.62</v>
      </c>
      <c r="Y1753" s="21">
        <f t="shared" si="242"/>
        <v>14.64</v>
      </c>
      <c r="Z1753" s="3">
        <v>2</v>
      </c>
      <c r="AA1753" s="12">
        <v>6.98</v>
      </c>
      <c r="AB1753" s="3">
        <v>30</v>
      </c>
      <c r="AC1753" s="20">
        <v>3</v>
      </c>
      <c r="AD1753" s="20">
        <f t="shared" si="240"/>
        <v>18.222845</v>
      </c>
      <c r="AE1753" s="29">
        <f t="shared" si="241"/>
        <v>0.84286979648473626</v>
      </c>
      <c r="AG1753" s="5">
        <f>IFERROR((Table1[[#This Row],[عدد
البلوكات]]*0.12),"")</f>
        <v>0.24</v>
      </c>
      <c r="AH175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1753" s="59">
        <f>IFERROR(Table1[[#This Row],[Plan Hour]]/Table1[[#This Row],[ساعات
العمل
الفعلية]],0)</f>
        <v>0</v>
      </c>
      <c r="AK1753" s="1">
        <f>IFERROR((Table1[[#This Row],[الكمية 
الفعلية
/م3]]-Table1[[#This Row],[الكمية 
المنتجة
/م3
 ]]),"")</f>
        <v>0</v>
      </c>
      <c r="AZ1753" s="1"/>
      <c r="BA1753" s="1"/>
      <c r="BB1753" s="1"/>
      <c r="BC1753" s="1"/>
      <c r="BD1753" s="1"/>
      <c r="BE1753" s="1"/>
      <c r="BF1753" s="1"/>
      <c r="CB1753"/>
      <c r="CC1753"/>
      <c r="CD1753"/>
      <c r="CE1753" s="83"/>
      <c r="CF1753"/>
      <c r="CG1753"/>
      <c r="CH1753"/>
      <c r="CI1753"/>
      <c r="CJ1753"/>
      <c r="CK1753"/>
      <c r="CL1753"/>
      <c r="CM1753"/>
      <c r="CN1753"/>
      <c r="CO1753"/>
      <c r="CP1753"/>
    </row>
    <row r="1754" spans="1:94" ht="22.5" customHeight="1">
      <c r="A1754" s="22">
        <v>44308</v>
      </c>
      <c r="B1754" s="3" t="str">
        <f>TEXT(Table1[[#This Row],[Date]],"dddd")</f>
        <v>الخميس</v>
      </c>
      <c r="C1754" s="3">
        <f>WEEKNUM(Table1[[#This Row],[Date]],16)</f>
        <v>17</v>
      </c>
      <c r="D1754" s="3" t="str">
        <f>TEXT(Table1[[#This Row],[Date]],"mmmm")</f>
        <v>أبريل</v>
      </c>
      <c r="E1754" s="3" t="str">
        <f>TEXT(Table1[[#This Row],[Date]],"yyyy")</f>
        <v>2021</v>
      </c>
      <c r="F1754" s="3" t="s">
        <v>9</v>
      </c>
      <c r="G1754" s="3">
        <v>1797</v>
      </c>
      <c r="H1754" s="5" t="s">
        <v>332</v>
      </c>
      <c r="I1754" s="3" t="s">
        <v>107</v>
      </c>
      <c r="J1754" s="3">
        <f>IFERROR(VLOOKUP(Table1[[#This Row],[FoamType]],$CB$1:$CC$25,2,FALSE),0)</f>
        <v>50</v>
      </c>
      <c r="K1754" s="3">
        <v>10</v>
      </c>
      <c r="L1754" s="3">
        <v>10</v>
      </c>
      <c r="M1754" s="3">
        <v>4</v>
      </c>
      <c r="Q1754" s="3">
        <v>25</v>
      </c>
      <c r="R1754" s="3">
        <v>450</v>
      </c>
      <c r="S1754" s="3">
        <v>4.0999999999999996</v>
      </c>
      <c r="T1754" s="3">
        <f t="shared" si="243"/>
        <v>0.18449999999999997</v>
      </c>
      <c r="U1754" s="4">
        <f t="shared" si="244"/>
        <v>0.18</v>
      </c>
      <c r="W1754" s="3"/>
      <c r="X1754" s="4">
        <f>IFERROR(   Table1[[#This Row],[البلوكات /م3]]+Table1[[#This Row],[البواقى
 المنصرفه
/م3]]-Table1[[#This Row],[البواقى
/م3]],0)</f>
        <v>0</v>
      </c>
      <c r="Y1754" s="21">
        <f t="shared" si="242"/>
        <v>0</v>
      </c>
      <c r="AD1754" s="20">
        <f t="shared" ref="AD1754:AD1816" si="245">(Y1754+AA1754)-(U1754+AC1754)</f>
        <v>-0.18</v>
      </c>
      <c r="AE1754" s="29" t="e">
        <f t="shared" ref="AE1754:AE1816" si="246">AD1754/(Y1754+AA1754)</f>
        <v>#DIV/0!</v>
      </c>
      <c r="AG1754" s="5">
        <f>IFERROR((Table1[[#This Row],[عدد
البلوكات]]*0.12),"")</f>
        <v>0</v>
      </c>
      <c r="AH175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</v>
      </c>
      <c r="AJ1754" s="59">
        <f>IFERROR(Table1[[#This Row],[Plan Hour]]/Table1[[#This Row],[ساعات
العمل
الفعلية]],0)</f>
        <v>0</v>
      </c>
      <c r="AK1754" s="1">
        <f>IFERROR((Table1[[#This Row],[الكمية 
الفعلية
/م3]]-Table1[[#This Row],[الكمية 
المنتجة
/م3
 ]]),"")</f>
        <v>4.4999999999999762E-3</v>
      </c>
      <c r="AZ1754" s="1"/>
      <c r="BA1754" s="1"/>
      <c r="BB1754" s="1"/>
      <c r="BC1754" s="1"/>
      <c r="BD1754" s="1"/>
      <c r="BE1754" s="1"/>
      <c r="BF1754" s="1"/>
      <c r="CB1754"/>
      <c r="CC1754"/>
      <c r="CD1754"/>
      <c r="CE1754" s="83"/>
      <c r="CF1754"/>
      <c r="CG1754"/>
      <c r="CH1754"/>
      <c r="CI1754"/>
      <c r="CJ1754"/>
      <c r="CK1754"/>
      <c r="CL1754"/>
      <c r="CM1754"/>
      <c r="CN1754"/>
      <c r="CO1754"/>
      <c r="CP1754"/>
    </row>
    <row r="1755" spans="1:94" ht="22.5" customHeight="1">
      <c r="A1755" s="22">
        <v>44308</v>
      </c>
      <c r="B1755" s="3" t="str">
        <f>TEXT(Table1[[#This Row],[Date]],"dddd")</f>
        <v>الخميس</v>
      </c>
      <c r="C1755" s="3">
        <f>WEEKNUM(Table1[[#This Row],[Date]],16)</f>
        <v>17</v>
      </c>
      <c r="D1755" s="3" t="str">
        <f>TEXT(Table1[[#This Row],[Date]],"mmmm")</f>
        <v>أبريل</v>
      </c>
      <c r="E1755" s="3" t="str">
        <f>TEXT(Table1[[#This Row],[Date]],"yyyy")</f>
        <v>2021</v>
      </c>
      <c r="F1755" s="3" t="s">
        <v>9</v>
      </c>
      <c r="G1755" s="3">
        <v>1797</v>
      </c>
      <c r="H1755" s="5" t="s">
        <v>332</v>
      </c>
      <c r="I1755" s="3" t="s">
        <v>107</v>
      </c>
      <c r="J1755" s="3">
        <f>IFERROR(VLOOKUP(Table1[[#This Row],[FoamType]],$CB$1:$CC$25,2,FALSE),0)</f>
        <v>50</v>
      </c>
      <c r="K1755" s="3">
        <v>20</v>
      </c>
      <c r="L1755" s="3">
        <v>20</v>
      </c>
      <c r="M1755" s="3">
        <v>4</v>
      </c>
      <c r="Q1755" s="3">
        <v>20</v>
      </c>
      <c r="R1755" s="3">
        <v>150</v>
      </c>
      <c r="S1755" s="3">
        <v>4.0999999999999996</v>
      </c>
      <c r="T1755" s="3">
        <f t="shared" si="243"/>
        <v>0.24599999999999997</v>
      </c>
      <c r="U1755" s="4">
        <f t="shared" si="244"/>
        <v>0.24</v>
      </c>
      <c r="W1755" s="3"/>
      <c r="X1755" s="4">
        <f>IFERROR(   Table1[[#This Row],[البلوكات /م3]]+Table1[[#This Row],[البواقى
 المنصرفه
/م3]]-Table1[[#This Row],[البواقى
/م3]],0)</f>
        <v>0</v>
      </c>
      <c r="Y1755" s="21">
        <f t="shared" si="242"/>
        <v>0</v>
      </c>
      <c r="AD1755" s="20">
        <f t="shared" si="245"/>
        <v>-0.24</v>
      </c>
      <c r="AE1755" s="29" t="e">
        <f t="shared" si="246"/>
        <v>#DIV/0!</v>
      </c>
      <c r="AG1755" s="5">
        <f>IFERROR((Table1[[#This Row],[عدد
البلوكات]]*0.12),"")</f>
        <v>0</v>
      </c>
      <c r="AH175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</v>
      </c>
      <c r="AJ1755" s="59">
        <f>IFERROR(Table1[[#This Row],[Plan Hour]]/Table1[[#This Row],[ساعات
العمل
الفعلية]],0)</f>
        <v>0</v>
      </c>
      <c r="AK1755" s="1">
        <f>IFERROR((Table1[[#This Row],[الكمية 
الفعلية
/م3]]-Table1[[#This Row],[الكمية 
المنتجة
/م3
 ]]),"")</f>
        <v>5.9999999999999776E-3</v>
      </c>
      <c r="AZ1755" s="1"/>
      <c r="BA1755" s="1"/>
      <c r="BB1755" s="1"/>
      <c r="BC1755" s="1"/>
      <c r="BD1755" s="1"/>
      <c r="BE1755" s="1"/>
      <c r="BF1755" s="1"/>
      <c r="CB1755"/>
      <c r="CC1755"/>
      <c r="CD1755"/>
      <c r="CE1755" s="83"/>
      <c r="CF1755"/>
      <c r="CG1755"/>
      <c r="CH1755"/>
      <c r="CI1755"/>
      <c r="CJ1755"/>
      <c r="CK1755"/>
      <c r="CL1755"/>
      <c r="CM1755"/>
      <c r="CN1755"/>
      <c r="CO1755"/>
      <c r="CP1755"/>
    </row>
    <row r="1756" spans="1:94" ht="22.5" customHeight="1">
      <c r="A1756" s="22">
        <v>44308</v>
      </c>
      <c r="B1756" s="3" t="str">
        <f>TEXT(Table1[[#This Row],[Date]],"dddd")</f>
        <v>الخميس</v>
      </c>
      <c r="C1756" s="3">
        <f>WEEKNUM(Table1[[#This Row],[Date]],16)</f>
        <v>17</v>
      </c>
      <c r="D1756" s="3" t="str">
        <f>TEXT(Table1[[#This Row],[Date]],"mmmm")</f>
        <v>أبريل</v>
      </c>
      <c r="E1756" s="3" t="str">
        <f>TEXT(Table1[[#This Row],[Date]],"yyyy")</f>
        <v>2021</v>
      </c>
      <c r="F1756" s="3" t="s">
        <v>9</v>
      </c>
      <c r="G1756" s="3">
        <v>3</v>
      </c>
      <c r="H1756" s="5" t="s">
        <v>332</v>
      </c>
      <c r="I1756" s="3" t="s">
        <v>92</v>
      </c>
      <c r="J1756" s="3">
        <f>IFERROR(VLOOKUP(Table1[[#This Row],[FoamType]],$CB$1:$CC$25,2,FALSE),0)</f>
        <v>0.6</v>
      </c>
      <c r="K1756" s="3">
        <v>62.5</v>
      </c>
      <c r="L1756" s="3">
        <v>5</v>
      </c>
      <c r="M1756" s="3">
        <v>3</v>
      </c>
      <c r="Q1756" s="3">
        <v>35</v>
      </c>
      <c r="S1756" s="3">
        <v>3.1</v>
      </c>
      <c r="T1756" s="3">
        <v>1.33</v>
      </c>
      <c r="U1756" s="4">
        <v>1.33</v>
      </c>
      <c r="W1756" s="3"/>
      <c r="X1756" s="4">
        <f>IFERROR(   Table1[[#This Row],[البلوكات /م3]]+Table1[[#This Row],[البواقى
 المنصرفه
/م3]]-Table1[[#This Row],[البواقى
/م3]],0)</f>
        <v>1.67</v>
      </c>
      <c r="Y1756" s="21">
        <f t="shared" si="242"/>
        <v>0</v>
      </c>
      <c r="AA1756" s="12">
        <v>1.67</v>
      </c>
      <c r="AB1756" s="3">
        <v>35</v>
      </c>
      <c r="AC1756" s="20">
        <v>0</v>
      </c>
      <c r="AD1756" s="20">
        <f t="shared" si="245"/>
        <v>0.33999999999999986</v>
      </c>
      <c r="AE1756" s="29">
        <f t="shared" si="246"/>
        <v>0.2035928143712574</v>
      </c>
      <c r="AG1756" s="5">
        <f>IFERROR((Table1[[#This Row],[عدد
البلوكات]]*0.12),"")</f>
        <v>0</v>
      </c>
      <c r="AH175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2.2166666666666668</v>
      </c>
      <c r="AJ1756" s="59">
        <f>IFERROR(Table1[[#This Row],[Plan Hour]]/Table1[[#This Row],[ساعات
العمل
الفعلية]],0)</f>
        <v>0</v>
      </c>
      <c r="AK1756" s="1">
        <f>IFERROR((Table1[[#This Row],[الكمية 
الفعلية
/م3]]-Table1[[#This Row],[الكمية 
المنتجة
/م3
 ]]),"")</f>
        <v>0</v>
      </c>
      <c r="AZ1756" s="1"/>
      <c r="BA1756" s="1"/>
      <c r="BB1756" s="1"/>
      <c r="BC1756" s="1"/>
      <c r="BD1756" s="1"/>
      <c r="BE1756" s="1"/>
      <c r="BF1756" s="1"/>
      <c r="CB1756"/>
      <c r="CC1756"/>
      <c r="CD1756"/>
      <c r="CE1756" s="83"/>
      <c r="CF1756"/>
      <c r="CG1756"/>
      <c r="CH1756"/>
      <c r="CI1756"/>
      <c r="CJ1756"/>
      <c r="CK1756"/>
      <c r="CL1756"/>
      <c r="CM1756"/>
      <c r="CN1756"/>
      <c r="CO1756"/>
      <c r="CP1756"/>
    </row>
    <row r="1757" spans="1:94" ht="22.5" customHeight="1">
      <c r="A1757" s="22">
        <v>44308</v>
      </c>
      <c r="B1757" s="3" t="str">
        <f>TEXT(Table1[[#This Row],[Date]],"dddd")</f>
        <v>الخميس</v>
      </c>
      <c r="C1757" s="3">
        <f>WEEKNUM(Table1[[#This Row],[Date]],16)</f>
        <v>17</v>
      </c>
      <c r="D1757" s="3" t="str">
        <f>TEXT(Table1[[#This Row],[Date]],"mmmm")</f>
        <v>أبريل</v>
      </c>
      <c r="E1757" s="3" t="str">
        <f>TEXT(Table1[[#This Row],[Date]],"yyyy")</f>
        <v>2021</v>
      </c>
      <c r="F1757" s="3" t="s">
        <v>9</v>
      </c>
      <c r="G1757" s="3">
        <v>863</v>
      </c>
      <c r="H1757" s="5" t="s">
        <v>61</v>
      </c>
      <c r="I1757" s="3" t="s">
        <v>201</v>
      </c>
      <c r="J1757" s="3">
        <f>IFERROR(VLOOKUP(Table1[[#This Row],[FoamType]],$CB$1:$CC$25,2,FALSE),0)</f>
        <v>1.25</v>
      </c>
      <c r="K1757" s="3">
        <v>240</v>
      </c>
      <c r="L1757" s="3">
        <v>110</v>
      </c>
      <c r="M1757" s="3">
        <v>29</v>
      </c>
      <c r="Q1757" s="3">
        <v>30</v>
      </c>
      <c r="R1757" s="3">
        <v>18</v>
      </c>
      <c r="S1757" s="3">
        <v>29</v>
      </c>
      <c r="T1757" s="3">
        <f t="shared" si="243"/>
        <v>13.780799999999999</v>
      </c>
      <c r="U1757" s="4">
        <f t="shared" si="244"/>
        <v>13.780799999999999</v>
      </c>
      <c r="W1757" s="3"/>
      <c r="X1757" s="4">
        <f>IFERROR(   Table1[[#This Row],[البلوكات /م3]]+Table1[[#This Row],[البواقى
 المنصرفه
/م3]]-Table1[[#This Row],[البواقى
/م3]],0)</f>
        <v>0</v>
      </c>
      <c r="Y1757" s="21">
        <f t="shared" si="242"/>
        <v>0</v>
      </c>
      <c r="AD1757" s="20">
        <f t="shared" si="245"/>
        <v>-13.780799999999999</v>
      </c>
      <c r="AE1757" s="29" t="e">
        <f t="shared" si="246"/>
        <v>#DIV/0!</v>
      </c>
      <c r="AG1757" s="5">
        <f>IFERROR((Table1[[#This Row],[عدد
البلوكات]]*0.12),"")</f>
        <v>0</v>
      </c>
      <c r="AH175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14.4</v>
      </c>
      <c r="AJ1757" s="59">
        <f>IFERROR(Table1[[#This Row],[Plan Hour]]/Table1[[#This Row],[ساعات
العمل
الفعلية]],0)</f>
        <v>0</v>
      </c>
      <c r="AK1757" s="1">
        <f>IFERROR((Table1[[#This Row],[الكمية 
الفعلية
/م3]]-Table1[[#This Row],[الكمية 
المنتجة
/م3
 ]]),"")</f>
        <v>0</v>
      </c>
      <c r="AZ1757" s="1"/>
      <c r="BA1757" s="1"/>
      <c r="BB1757" s="1"/>
      <c r="BC1757" s="1"/>
      <c r="BD1757" s="1"/>
      <c r="BE1757" s="1"/>
      <c r="BF1757" s="1"/>
      <c r="CB1757"/>
      <c r="CC1757"/>
      <c r="CD1757"/>
      <c r="CE1757" s="83"/>
      <c r="CF1757"/>
      <c r="CG1757"/>
      <c r="CH1757"/>
      <c r="CI1757"/>
      <c r="CJ1757"/>
      <c r="CK1757"/>
      <c r="CL1757"/>
      <c r="CM1757"/>
      <c r="CN1757"/>
      <c r="CO1757"/>
      <c r="CP1757"/>
    </row>
    <row r="1758" spans="1:94" ht="22.5" customHeight="1">
      <c r="A1758" s="22">
        <v>44308</v>
      </c>
      <c r="B1758" s="3" t="str">
        <f>TEXT(Table1[[#This Row],[Date]],"dddd")</f>
        <v>الخميس</v>
      </c>
      <c r="C1758" s="3">
        <f>WEEKNUM(Table1[[#This Row],[Date]],16)</f>
        <v>17</v>
      </c>
      <c r="D1758" s="3" t="str">
        <f>TEXT(Table1[[#This Row],[Date]],"mmmm")</f>
        <v>أبريل</v>
      </c>
      <c r="E1758" s="3" t="str">
        <f>TEXT(Table1[[#This Row],[Date]],"yyyy")</f>
        <v>2021</v>
      </c>
      <c r="F1758" s="3" t="s">
        <v>9</v>
      </c>
      <c r="G1758" s="3">
        <v>863</v>
      </c>
      <c r="H1758" s="5" t="s">
        <v>61</v>
      </c>
      <c r="I1758" s="3" t="s">
        <v>201</v>
      </c>
      <c r="J1758" s="3">
        <f>IFERROR(VLOOKUP(Table1[[#This Row],[FoamType]],$CB$1:$CC$25,2,FALSE),0)</f>
        <v>1.25</v>
      </c>
      <c r="K1758" s="3">
        <v>169.5</v>
      </c>
      <c r="L1758" s="3">
        <v>110</v>
      </c>
      <c r="M1758" s="3">
        <v>29</v>
      </c>
      <c r="Q1758" s="3">
        <v>30</v>
      </c>
      <c r="R1758" s="3">
        <v>3</v>
      </c>
      <c r="S1758" s="3">
        <v>29</v>
      </c>
      <c r="T1758" s="3">
        <f t="shared" si="243"/>
        <v>1.622115</v>
      </c>
      <c r="U1758" s="4">
        <f t="shared" si="244"/>
        <v>1.622115</v>
      </c>
      <c r="W1758" s="3"/>
      <c r="X1758" s="4">
        <f>IFERROR(   Table1[[#This Row],[البلوكات /م3]]+Table1[[#This Row],[البواقى
 المنصرفه
/م3]]-Table1[[#This Row],[البواقى
/م3]],0)</f>
        <v>0</v>
      </c>
      <c r="Y1758" s="21">
        <f t="shared" si="242"/>
        <v>0</v>
      </c>
      <c r="AD1758" s="20">
        <f t="shared" si="245"/>
        <v>-1.622115</v>
      </c>
      <c r="AE1758" s="29" t="e">
        <f t="shared" si="246"/>
        <v>#DIV/0!</v>
      </c>
      <c r="AG1758" s="5">
        <f>IFERROR((Table1[[#This Row],[عدد
البلوكات]]*0.12),"")</f>
        <v>0</v>
      </c>
      <c r="AH175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1758" s="59">
        <f>IFERROR(Table1[[#This Row],[Plan Hour]]/Table1[[#This Row],[ساعات
العمل
الفعلية]],0)</f>
        <v>0</v>
      </c>
      <c r="AK1758" s="1">
        <f>IFERROR((Table1[[#This Row],[الكمية 
الفعلية
/م3]]-Table1[[#This Row],[الكمية 
المنتجة
/م3
 ]]),"")</f>
        <v>0</v>
      </c>
      <c r="AZ1758" s="1"/>
      <c r="BA1758" s="1"/>
      <c r="BB1758" s="1"/>
      <c r="BC1758" s="1"/>
      <c r="BD1758" s="1"/>
      <c r="BE1758" s="1"/>
      <c r="BF1758" s="1"/>
      <c r="CB1758"/>
      <c r="CC1758"/>
      <c r="CD1758"/>
      <c r="CE1758" s="83"/>
      <c r="CF1758"/>
      <c r="CG1758"/>
      <c r="CH1758"/>
      <c r="CI1758"/>
      <c r="CJ1758"/>
      <c r="CK1758"/>
      <c r="CL1758"/>
      <c r="CM1758"/>
      <c r="CN1758"/>
      <c r="CO1758"/>
      <c r="CP1758"/>
    </row>
    <row r="1759" spans="1:94" ht="22.5" customHeight="1">
      <c r="A1759" s="22">
        <v>44308</v>
      </c>
      <c r="B1759" s="3" t="str">
        <f>TEXT(Table1[[#This Row],[Date]],"dddd")</f>
        <v>الخميس</v>
      </c>
      <c r="C1759" s="3">
        <f>WEEKNUM(Table1[[#This Row],[Date]],16)</f>
        <v>17</v>
      </c>
      <c r="D1759" s="3" t="str">
        <f>TEXT(Table1[[#This Row],[Date]],"mmmm")</f>
        <v>أبريل</v>
      </c>
      <c r="E1759" s="3" t="str">
        <f>TEXT(Table1[[#This Row],[Date]],"yyyy")</f>
        <v>2021</v>
      </c>
      <c r="F1759" s="3" t="s">
        <v>9</v>
      </c>
      <c r="G1759" s="3">
        <v>863</v>
      </c>
      <c r="H1759" s="5" t="s">
        <v>61</v>
      </c>
      <c r="I1759" s="3" t="s">
        <v>201</v>
      </c>
      <c r="J1759" s="3">
        <f>IFERROR(VLOOKUP(Table1[[#This Row],[FoamType]],$CB$1:$CC$25,2,FALSE),0)</f>
        <v>1.25</v>
      </c>
      <c r="K1759" s="3">
        <v>74</v>
      </c>
      <c r="L1759" s="3">
        <v>110</v>
      </c>
      <c r="M1759" s="3">
        <v>29</v>
      </c>
      <c r="Q1759" s="3">
        <v>30</v>
      </c>
      <c r="R1759" s="3">
        <v>3</v>
      </c>
      <c r="S1759" s="3">
        <v>29</v>
      </c>
      <c r="T1759" s="3">
        <f t="shared" si="243"/>
        <v>0.70818000000000003</v>
      </c>
      <c r="U1759" s="4">
        <f t="shared" si="244"/>
        <v>0.70818000000000003</v>
      </c>
      <c r="W1759" s="3"/>
      <c r="X1759" s="4">
        <f>IFERROR(   Table1[[#This Row],[البلوكات /م3]]+Table1[[#This Row],[البواقى
 المنصرفه
/م3]]-Table1[[#This Row],[البواقى
/م3]],0)</f>
        <v>0</v>
      </c>
      <c r="Y1759" s="21">
        <f t="shared" si="242"/>
        <v>0</v>
      </c>
      <c r="AD1759" s="20">
        <f t="shared" si="245"/>
        <v>-0.70818000000000003</v>
      </c>
      <c r="AE1759" s="29" t="e">
        <f t="shared" si="246"/>
        <v>#DIV/0!</v>
      </c>
      <c r="AG1759" s="5">
        <f>IFERROR((Table1[[#This Row],[عدد
البلوكات]]*0.12),"")</f>
        <v>0</v>
      </c>
      <c r="AH175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1759" s="59">
        <f>IFERROR(Table1[[#This Row],[Plan Hour]]/Table1[[#This Row],[ساعات
العمل
الفعلية]],0)</f>
        <v>0</v>
      </c>
      <c r="AK1759" s="1">
        <f>IFERROR((Table1[[#This Row],[الكمية 
الفعلية
/م3]]-Table1[[#This Row],[الكمية 
المنتجة
/م3
 ]]),"")</f>
        <v>0</v>
      </c>
      <c r="AZ1759" s="1"/>
      <c r="BA1759" s="1"/>
      <c r="BB1759" s="1"/>
      <c r="BC1759" s="1"/>
      <c r="BD1759" s="1"/>
      <c r="BE1759" s="1"/>
      <c r="BF1759" s="1"/>
      <c r="CB1759"/>
      <c r="CC1759"/>
      <c r="CD1759"/>
      <c r="CE1759" s="83"/>
      <c r="CF1759"/>
      <c r="CG1759"/>
      <c r="CH1759"/>
      <c r="CI1759"/>
      <c r="CJ1759"/>
      <c r="CK1759"/>
      <c r="CL1759"/>
      <c r="CM1759"/>
      <c r="CN1759"/>
      <c r="CO1759"/>
      <c r="CP1759"/>
    </row>
    <row r="1760" spans="1:94" ht="22.5" customHeight="1">
      <c r="A1760" s="22">
        <v>44310</v>
      </c>
      <c r="B1760" s="9" t="str">
        <f>TEXT(Table1[[#This Row],[Date]],"dddd")</f>
        <v>السبت</v>
      </c>
      <c r="C1760" s="9">
        <f>WEEKNUM(Table1[[#This Row],[Date]],16)</f>
        <v>18</v>
      </c>
      <c r="D1760" s="9" t="str">
        <f>TEXT(Table1[[#This Row],[Date]],"mmmm")</f>
        <v>أبريل</v>
      </c>
      <c r="E1760" s="9" t="str">
        <f>TEXT(Table1[[#This Row],[Date]],"yyyy")</f>
        <v>2021</v>
      </c>
      <c r="F1760" s="9" t="s">
        <v>9</v>
      </c>
      <c r="G1760" s="9">
        <v>1819</v>
      </c>
      <c r="H1760" s="9" t="s">
        <v>46</v>
      </c>
      <c r="I1760" s="9" t="s">
        <v>86</v>
      </c>
      <c r="J1760" s="9">
        <f>IFERROR(VLOOKUP(Table1[[#This Row],[FoamType]],$CB$1:$CC$25,2,FALSE),0)</f>
        <v>3</v>
      </c>
      <c r="K1760" s="9">
        <v>199</v>
      </c>
      <c r="L1760" s="9">
        <v>99</v>
      </c>
      <c r="M1760" s="9">
        <v>5</v>
      </c>
      <c r="N1760" s="9"/>
      <c r="O1760" s="9"/>
      <c r="P1760" s="9"/>
      <c r="Q1760" s="9">
        <v>10</v>
      </c>
      <c r="R1760" s="9">
        <v>100</v>
      </c>
      <c r="S1760" s="9">
        <v>5.2</v>
      </c>
      <c r="T1760" s="9">
        <f t="shared" si="243"/>
        <v>10.24452</v>
      </c>
      <c r="U1760" s="9">
        <v>10</v>
      </c>
      <c r="V1760" s="9"/>
      <c r="W1760" s="9">
        <v>10</v>
      </c>
      <c r="X1760" s="9">
        <f>IFERROR(   Table1[[#This Row],[البلوكات /م3]]+Table1[[#This Row],[البواقى
 المنصرفه
/م3]]-Table1[[#This Row],[البواقى
/م3]],0)</f>
        <v>10.81</v>
      </c>
      <c r="Y1760" s="9">
        <f t="shared" si="242"/>
        <v>14.64</v>
      </c>
      <c r="Z1760" s="9">
        <v>2</v>
      </c>
      <c r="AA1760" s="9">
        <v>0</v>
      </c>
      <c r="AB1760" s="9">
        <v>10</v>
      </c>
      <c r="AC1760" s="9">
        <v>3.83</v>
      </c>
      <c r="AD1760" s="9">
        <f t="shared" si="245"/>
        <v>0.8100000000000005</v>
      </c>
      <c r="AE1760" s="9">
        <f t="shared" si="246"/>
        <v>5.532786885245905E-2</v>
      </c>
      <c r="AF1760" s="9"/>
      <c r="AG1760" s="9">
        <f>IFERROR((Table1[[#This Row],[عدد
البلوكات]]*0.12),"")</f>
        <v>0.24</v>
      </c>
      <c r="AH1760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3.3333333333333335</v>
      </c>
      <c r="AI1760" s="9">
        <v>54</v>
      </c>
      <c r="AJ1760" s="9">
        <f>IFERROR(Table1[[#This Row],[Plan Hour]]/Table1[[#This Row],[ساعات
العمل
الفعلية]],0)</f>
        <v>6.1728395061728399E-2</v>
      </c>
      <c r="AK1760" s="9">
        <f>IFERROR((Table1[[#This Row],[الكمية 
الفعلية
/م3]]-Table1[[#This Row],[الكمية 
المنتجة
/م3
 ]]),"")</f>
        <v>0.24451999999999963</v>
      </c>
      <c r="AL1760" s="9"/>
      <c r="AM1760" s="9"/>
      <c r="AN1760" s="9"/>
      <c r="AO1760" s="9"/>
      <c r="AP1760" s="9">
        <v>0</v>
      </c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CB1760"/>
      <c r="CC1760"/>
      <c r="CD1760"/>
      <c r="CE1760" s="83"/>
      <c r="CF1760"/>
      <c r="CG1760"/>
      <c r="CH1760"/>
      <c r="CI1760"/>
      <c r="CJ1760"/>
      <c r="CK1760"/>
      <c r="CL1760"/>
      <c r="CM1760"/>
      <c r="CN1760"/>
      <c r="CO1760"/>
      <c r="CP1760"/>
    </row>
    <row r="1761" spans="1:94" ht="22.5" customHeight="1">
      <c r="A1761" s="22">
        <v>44310</v>
      </c>
      <c r="B1761" s="3" t="str">
        <f>TEXT(Table1[[#This Row],[Date]],"dddd")</f>
        <v>السبت</v>
      </c>
      <c r="C1761" s="3">
        <f>WEEKNUM(Table1[[#This Row],[Date]],16)</f>
        <v>18</v>
      </c>
      <c r="D1761" s="3" t="str">
        <f>TEXT(Table1[[#This Row],[Date]],"mmmm")</f>
        <v>أبريل</v>
      </c>
      <c r="E1761" s="3" t="str">
        <f>TEXT(Table1[[#This Row],[Date]],"yyyy")</f>
        <v>2021</v>
      </c>
      <c r="F1761" s="3" t="s">
        <v>9</v>
      </c>
      <c r="G1761" s="3">
        <v>1826</v>
      </c>
      <c r="H1761" s="5" t="s">
        <v>361</v>
      </c>
      <c r="I1761" s="3" t="s">
        <v>86</v>
      </c>
      <c r="J1761" s="3">
        <f>IFERROR(VLOOKUP(Table1[[#This Row],[FoamType]],$CB$1:$CC$25,2,FALSE),0)</f>
        <v>3</v>
      </c>
      <c r="K1761" s="3">
        <v>200</v>
      </c>
      <c r="L1761" s="3">
        <v>100</v>
      </c>
      <c r="M1761" s="3">
        <v>15</v>
      </c>
      <c r="Q1761" s="3">
        <v>15</v>
      </c>
      <c r="R1761" s="3">
        <v>14</v>
      </c>
      <c r="S1761" s="3">
        <v>15</v>
      </c>
      <c r="T1761" s="3">
        <f t="shared" si="243"/>
        <v>4.2</v>
      </c>
      <c r="U1761" s="4">
        <f t="shared" si="244"/>
        <v>4.2</v>
      </c>
      <c r="W1761" s="3">
        <v>15</v>
      </c>
      <c r="X1761" s="4">
        <f>IFERROR(   Table1[[#This Row],[البلوكات /م3]]+Table1[[#This Row],[البواقى
 المنصرفه
/م3]]-Table1[[#This Row],[البواقى
/م3]],0)</f>
        <v>4.24</v>
      </c>
      <c r="Y1761" s="21">
        <v>6</v>
      </c>
      <c r="Z1761" s="3">
        <v>1</v>
      </c>
      <c r="AA1761" s="12">
        <v>0</v>
      </c>
      <c r="AB1761" s="3">
        <v>15</v>
      </c>
      <c r="AC1761" s="20">
        <v>1.76</v>
      </c>
      <c r="AD1761" s="20">
        <f t="shared" si="245"/>
        <v>4.0000000000000036E-2</v>
      </c>
      <c r="AE1761" s="29">
        <f t="shared" si="246"/>
        <v>6.6666666666666723E-3</v>
      </c>
      <c r="AG1761" s="5">
        <f>IFERROR((Table1[[#This Row],[عدد
البلوكات]]*0.12),"")</f>
        <v>0.12</v>
      </c>
      <c r="AH176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1.4000000000000001</v>
      </c>
      <c r="AJ1761" s="59">
        <f>IFERROR(Table1[[#This Row],[Plan Hour]]/Table1[[#This Row],[ساعات
العمل
الفعلية]],0)</f>
        <v>0</v>
      </c>
      <c r="AK1761" s="1">
        <f>IFERROR((Table1[[#This Row],[الكمية 
الفعلية
/م3]]-Table1[[#This Row],[الكمية 
المنتجة
/م3
 ]]),"")</f>
        <v>0</v>
      </c>
      <c r="AZ1761" s="1"/>
      <c r="BA1761" s="1"/>
      <c r="BB1761" s="1"/>
      <c r="BC1761" s="1"/>
      <c r="BD1761" s="1"/>
      <c r="BE1761" s="1"/>
      <c r="BF1761" s="1"/>
      <c r="CB1761"/>
      <c r="CC1761"/>
      <c r="CD1761"/>
      <c r="CE1761" s="83"/>
      <c r="CF1761"/>
      <c r="CG1761"/>
      <c r="CH1761"/>
      <c r="CI1761"/>
      <c r="CJ1761"/>
      <c r="CK1761"/>
      <c r="CL1761"/>
      <c r="CM1761"/>
      <c r="CN1761"/>
      <c r="CO1761"/>
      <c r="CP1761"/>
    </row>
    <row r="1762" spans="1:94" ht="22.5" customHeight="1">
      <c r="A1762" s="22">
        <v>44310</v>
      </c>
      <c r="B1762" s="3" t="str">
        <f>TEXT(Table1[[#This Row],[Date]],"dddd")</f>
        <v>السبت</v>
      </c>
      <c r="C1762" s="3">
        <f>WEEKNUM(Table1[[#This Row],[Date]],16)</f>
        <v>18</v>
      </c>
      <c r="D1762" s="3" t="str">
        <f>TEXT(Table1[[#This Row],[Date]],"mmmm")</f>
        <v>أبريل</v>
      </c>
      <c r="E1762" s="3" t="str">
        <f>TEXT(Table1[[#This Row],[Date]],"yyyy")</f>
        <v>2021</v>
      </c>
      <c r="F1762" s="3" t="s">
        <v>9</v>
      </c>
      <c r="G1762" s="3">
        <v>1818</v>
      </c>
      <c r="H1762" s="5" t="s">
        <v>336</v>
      </c>
      <c r="I1762" s="3" t="s">
        <v>107</v>
      </c>
      <c r="J1762" s="3">
        <f>IFERROR(VLOOKUP(Table1[[#This Row],[FoamType]],$CB$1:$CC$25,2,FALSE),0)</f>
        <v>50</v>
      </c>
      <c r="K1762" s="3">
        <v>61</v>
      </c>
      <c r="L1762" s="3">
        <v>44</v>
      </c>
      <c r="M1762" s="3">
        <v>4</v>
      </c>
      <c r="Q1762" s="3">
        <v>15</v>
      </c>
      <c r="R1762" s="3">
        <v>500</v>
      </c>
      <c r="S1762" s="3">
        <v>4.0999999999999996</v>
      </c>
      <c r="T1762" s="3">
        <f t="shared" si="243"/>
        <v>5.5021999999999993</v>
      </c>
      <c r="U1762" s="4">
        <f t="shared" si="244"/>
        <v>5.3680000000000003</v>
      </c>
      <c r="W1762" s="3">
        <v>15</v>
      </c>
      <c r="X1762" s="4">
        <f>IFERROR(   Table1[[#This Row],[البلوكات /م3]]+Table1[[#This Row],[البواقى
 المنصرفه
/م3]]-Table1[[#This Row],[البواقى
/م3]],0)</f>
        <v>9.08</v>
      </c>
      <c r="Y1762" s="21">
        <f t="shared" si="242"/>
        <v>7.32</v>
      </c>
      <c r="Z1762" s="3">
        <v>1</v>
      </c>
      <c r="AA1762" s="12">
        <v>1.76</v>
      </c>
      <c r="AB1762" s="3">
        <v>15</v>
      </c>
      <c r="AC1762" s="20">
        <v>0</v>
      </c>
      <c r="AD1762" s="20">
        <f t="shared" si="245"/>
        <v>3.7119999999999997</v>
      </c>
      <c r="AE1762" s="29">
        <f t="shared" si="246"/>
        <v>0.40881057268722465</v>
      </c>
      <c r="AG1762" s="5">
        <f>IFERROR((Table1[[#This Row],[عدد
البلوكات]]*0.12),"")</f>
        <v>0.12</v>
      </c>
      <c r="AH176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</v>
      </c>
      <c r="AJ1762" s="59">
        <f>IFERROR(Table1[[#This Row],[Plan Hour]]/Table1[[#This Row],[ساعات
العمل
الفعلية]],0)</f>
        <v>0</v>
      </c>
      <c r="AK1762" s="1">
        <f>IFERROR((Table1[[#This Row],[الكمية 
الفعلية
/م3]]-Table1[[#This Row],[الكمية 
المنتجة
/م3
 ]]),"")</f>
        <v>0.13419999999999899</v>
      </c>
      <c r="AZ1762" s="1"/>
      <c r="BA1762" s="1"/>
      <c r="BB1762" s="1"/>
      <c r="BC1762" s="1"/>
      <c r="BD1762" s="1"/>
      <c r="BE1762" s="1"/>
      <c r="BF1762" s="1"/>
      <c r="CB1762"/>
      <c r="CC1762"/>
      <c r="CD1762"/>
      <c r="CE1762" s="83"/>
      <c r="CF1762"/>
      <c r="CG1762"/>
      <c r="CH1762"/>
      <c r="CI1762"/>
      <c r="CJ1762"/>
      <c r="CK1762"/>
      <c r="CL1762"/>
      <c r="CM1762"/>
      <c r="CN1762"/>
      <c r="CO1762"/>
      <c r="CP1762"/>
    </row>
    <row r="1763" spans="1:94" ht="22.5" customHeight="1">
      <c r="A1763" s="22">
        <v>44310</v>
      </c>
      <c r="B1763" s="3" t="str">
        <f>TEXT(Table1[[#This Row],[Date]],"dddd")</f>
        <v>السبت</v>
      </c>
      <c r="C1763" s="3">
        <f>WEEKNUM(Table1[[#This Row],[Date]],16)</f>
        <v>18</v>
      </c>
      <c r="D1763" s="3" t="str">
        <f>TEXT(Table1[[#This Row],[Date]],"mmmm")</f>
        <v>أبريل</v>
      </c>
      <c r="E1763" s="3" t="str">
        <f>TEXT(Table1[[#This Row],[Date]],"yyyy")</f>
        <v>2021</v>
      </c>
      <c r="F1763" s="3" t="s">
        <v>9</v>
      </c>
      <c r="G1763" s="3">
        <v>1818</v>
      </c>
      <c r="H1763" s="5" t="s">
        <v>336</v>
      </c>
      <c r="I1763" s="3" t="s">
        <v>107</v>
      </c>
      <c r="J1763" s="3">
        <f>IFERROR(VLOOKUP(Table1[[#This Row],[FoamType]],$CB$1:$CC$25,2,FALSE),0)</f>
        <v>50</v>
      </c>
      <c r="K1763" s="3">
        <v>61</v>
      </c>
      <c r="L1763" s="3">
        <v>44</v>
      </c>
      <c r="M1763" s="3">
        <v>3</v>
      </c>
      <c r="Q1763" s="3">
        <v>15</v>
      </c>
      <c r="R1763" s="3">
        <v>300</v>
      </c>
      <c r="S1763" s="3">
        <v>3.1</v>
      </c>
      <c r="T1763" s="3">
        <f t="shared" si="243"/>
        <v>2.4961199999999999</v>
      </c>
      <c r="U1763" s="4">
        <f t="shared" si="244"/>
        <v>2.4156</v>
      </c>
      <c r="W1763" s="3"/>
      <c r="X1763" s="4">
        <f>IFERROR(   Table1[[#This Row],[البلوكات /م3]]+Table1[[#This Row],[البواقى
 المنصرفه
/م3]]-Table1[[#This Row],[البواقى
/م3]],0)</f>
        <v>0</v>
      </c>
      <c r="Y1763" s="21">
        <f t="shared" si="242"/>
        <v>0</v>
      </c>
      <c r="AD1763" s="20">
        <f t="shared" si="245"/>
        <v>-2.4156</v>
      </c>
      <c r="AE1763" s="29" t="e">
        <f t="shared" si="246"/>
        <v>#DIV/0!</v>
      </c>
      <c r="AG1763" s="5">
        <f>IFERROR((Table1[[#This Row],[عدد
البلوكات]]*0.12),"")</f>
        <v>0</v>
      </c>
      <c r="AH176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</v>
      </c>
      <c r="AJ1763" s="59">
        <f>IFERROR(Table1[[#This Row],[Plan Hour]]/Table1[[#This Row],[ساعات
العمل
الفعلية]],0)</f>
        <v>0</v>
      </c>
      <c r="AK1763" s="1">
        <f>IFERROR((Table1[[#This Row],[الكمية 
الفعلية
/م3]]-Table1[[#This Row],[الكمية 
المنتجة
/م3
 ]]),"")</f>
        <v>8.0519999999999925E-2</v>
      </c>
      <c r="AZ1763" s="1"/>
      <c r="BA1763" s="1"/>
      <c r="BB1763" s="1"/>
      <c r="BC1763" s="1"/>
      <c r="BD1763" s="1"/>
      <c r="BE1763" s="1"/>
      <c r="BF1763" s="1"/>
      <c r="CB1763"/>
      <c r="CC1763"/>
      <c r="CD1763"/>
      <c r="CE1763" s="83"/>
      <c r="CF1763"/>
      <c r="CG1763"/>
      <c r="CH1763"/>
      <c r="CI1763"/>
      <c r="CJ1763"/>
      <c r="CK1763"/>
      <c r="CL1763"/>
      <c r="CM1763"/>
      <c r="CN1763"/>
      <c r="CO1763"/>
      <c r="CP1763"/>
    </row>
    <row r="1764" spans="1:94" ht="22.5" customHeight="1">
      <c r="A1764" s="22">
        <v>44310</v>
      </c>
      <c r="B1764" s="3" t="str">
        <f>TEXT(Table1[[#This Row],[Date]],"dddd")</f>
        <v>السبت</v>
      </c>
      <c r="C1764" s="3">
        <f>WEEKNUM(Table1[[#This Row],[Date]],16)</f>
        <v>18</v>
      </c>
      <c r="D1764" s="3" t="str">
        <f>TEXT(Table1[[#This Row],[Date]],"mmmm")</f>
        <v>أبريل</v>
      </c>
      <c r="E1764" s="3" t="str">
        <f>TEXT(Table1[[#This Row],[Date]],"yyyy")</f>
        <v>2021</v>
      </c>
      <c r="F1764" s="3" t="s">
        <v>9</v>
      </c>
      <c r="G1764" s="3" t="s">
        <v>362</v>
      </c>
      <c r="H1764" s="5" t="s">
        <v>61</v>
      </c>
      <c r="I1764" s="3" t="s">
        <v>201</v>
      </c>
      <c r="J1764" s="3">
        <f>IFERROR(VLOOKUP(Table1[[#This Row],[FoamType]],$CB$1:$CC$25,2,FALSE),0)</f>
        <v>1.25</v>
      </c>
      <c r="K1764" s="3">
        <v>41.5</v>
      </c>
      <c r="L1764" s="3">
        <v>110</v>
      </c>
      <c r="M1764" s="3">
        <v>29</v>
      </c>
      <c r="Q1764" s="3">
        <v>30</v>
      </c>
      <c r="R1764" s="3">
        <v>4</v>
      </c>
      <c r="S1764" s="3">
        <v>29</v>
      </c>
      <c r="T1764" s="3">
        <f t="shared" si="243"/>
        <v>0.52954000000000001</v>
      </c>
      <c r="U1764" s="4">
        <f t="shared" si="244"/>
        <v>0.52954000000000001</v>
      </c>
      <c r="W1764" s="3">
        <v>30</v>
      </c>
      <c r="X1764" s="4">
        <f>IFERROR(   Table1[[#This Row],[البلوكات /م3]]+Table1[[#This Row],[البواقى
 المنصرفه
/م3]]-Table1[[#This Row],[البواقى
/م3]],0)</f>
        <v>22.900000000000002</v>
      </c>
      <c r="Y1764" s="21">
        <v>27.6</v>
      </c>
      <c r="Z1764" s="3">
        <v>4</v>
      </c>
      <c r="AA1764" s="12">
        <v>2.92</v>
      </c>
      <c r="AB1764" s="3">
        <v>30</v>
      </c>
      <c r="AC1764" s="20">
        <v>7.62</v>
      </c>
      <c r="AD1764" s="20">
        <f t="shared" si="245"/>
        <v>22.370460000000001</v>
      </c>
      <c r="AE1764" s="29">
        <f t="shared" si="246"/>
        <v>0.73297706422018349</v>
      </c>
      <c r="AG1764" s="5">
        <f>IFERROR((Table1[[#This Row],[عدد
البلوكات]]*0.12),"")</f>
        <v>0.48</v>
      </c>
      <c r="AH176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764" s="59">
        <f>IFERROR(Table1[[#This Row],[Plan Hour]]/Table1[[#This Row],[ساعات
العمل
الفعلية]],0)</f>
        <v>0</v>
      </c>
      <c r="AK1764" s="1">
        <f>IFERROR((Table1[[#This Row],[الكمية 
الفعلية
/م3]]-Table1[[#This Row],[الكمية 
المنتجة
/م3
 ]]),"")</f>
        <v>0</v>
      </c>
      <c r="AZ1764" s="1"/>
      <c r="BA1764" s="1"/>
      <c r="BB1764" s="1"/>
      <c r="BC1764" s="1"/>
      <c r="BD1764" s="1"/>
      <c r="BE1764" s="1"/>
      <c r="BF1764" s="1"/>
      <c r="CB1764"/>
      <c r="CC1764"/>
      <c r="CD1764"/>
      <c r="CE1764" s="83"/>
      <c r="CF1764"/>
      <c r="CG1764"/>
      <c r="CH1764"/>
      <c r="CI1764"/>
      <c r="CJ1764"/>
      <c r="CK1764"/>
      <c r="CL1764"/>
      <c r="CM1764"/>
      <c r="CN1764"/>
      <c r="CO1764"/>
      <c r="CP1764"/>
    </row>
    <row r="1765" spans="1:94" ht="22.5" customHeight="1">
      <c r="A1765" s="22">
        <v>44310</v>
      </c>
      <c r="B1765" s="3" t="str">
        <f>TEXT(Table1[[#This Row],[Date]],"dddd")</f>
        <v>السبت</v>
      </c>
      <c r="C1765" s="3">
        <f>WEEKNUM(Table1[[#This Row],[Date]],16)</f>
        <v>18</v>
      </c>
      <c r="D1765" s="3" t="str">
        <f>TEXT(Table1[[#This Row],[Date]],"mmmm")</f>
        <v>أبريل</v>
      </c>
      <c r="E1765" s="3" t="str">
        <f>TEXT(Table1[[#This Row],[Date]],"yyyy")</f>
        <v>2021</v>
      </c>
      <c r="F1765" s="3" t="s">
        <v>9</v>
      </c>
      <c r="G1765" s="3" t="s">
        <v>362</v>
      </c>
      <c r="H1765" s="5" t="s">
        <v>61</v>
      </c>
      <c r="I1765" s="3" t="s">
        <v>201</v>
      </c>
      <c r="J1765" s="3">
        <f>IFERROR(VLOOKUP(Table1[[#This Row],[FoamType]],$CB$1:$CC$25,2,FALSE),0)</f>
        <v>1.25</v>
      </c>
      <c r="K1765" s="3">
        <v>240</v>
      </c>
      <c r="L1765" s="3">
        <v>110</v>
      </c>
      <c r="M1765" s="3">
        <v>29</v>
      </c>
      <c r="Q1765" s="3">
        <v>30</v>
      </c>
      <c r="R1765" s="3">
        <v>22</v>
      </c>
      <c r="S1765" s="3">
        <v>29</v>
      </c>
      <c r="T1765" s="3">
        <f t="shared" si="243"/>
        <v>16.8432</v>
      </c>
      <c r="U1765" s="4">
        <f t="shared" si="244"/>
        <v>16.8432</v>
      </c>
      <c r="W1765" s="3"/>
      <c r="X1765" s="4">
        <f>IFERROR(   Table1[[#This Row],[البلوكات /م3]]+Table1[[#This Row],[البواقى
 المنصرفه
/م3]]-Table1[[#This Row],[البواقى
/م3]],0)</f>
        <v>0</v>
      </c>
      <c r="Y1765" s="21">
        <f t="shared" si="242"/>
        <v>0</v>
      </c>
      <c r="AD1765" s="20">
        <f t="shared" si="245"/>
        <v>-16.8432</v>
      </c>
      <c r="AE1765" s="29" t="e">
        <f t="shared" si="246"/>
        <v>#DIV/0!</v>
      </c>
      <c r="AG1765" s="5">
        <f>IFERROR((Table1[[#This Row],[عدد
البلوكات]]*0.12),"")</f>
        <v>0</v>
      </c>
      <c r="AH176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17.600000000000001</v>
      </c>
      <c r="AJ1765" s="59">
        <f>IFERROR(Table1[[#This Row],[Plan Hour]]/Table1[[#This Row],[ساعات
العمل
الفعلية]],0)</f>
        <v>0</v>
      </c>
      <c r="AK1765" s="1">
        <f>IFERROR((Table1[[#This Row],[الكمية 
الفعلية
/م3]]-Table1[[#This Row],[الكمية 
المنتجة
/م3
 ]]),"")</f>
        <v>0</v>
      </c>
      <c r="AZ1765" s="1"/>
      <c r="BA1765" s="1"/>
      <c r="BB1765" s="1"/>
      <c r="BC1765" s="1"/>
      <c r="BD1765" s="1"/>
      <c r="BE1765" s="1"/>
      <c r="BF1765" s="1"/>
      <c r="CB1765"/>
      <c r="CC1765"/>
      <c r="CD1765"/>
      <c r="CE1765" s="83"/>
      <c r="CF1765"/>
      <c r="CG1765"/>
      <c r="CH1765"/>
      <c r="CI1765"/>
      <c r="CJ1765"/>
      <c r="CK1765"/>
      <c r="CL1765"/>
      <c r="CM1765"/>
      <c r="CN1765"/>
      <c r="CO1765"/>
      <c r="CP1765"/>
    </row>
    <row r="1766" spans="1:94" ht="22.5" customHeight="1">
      <c r="A1766" s="22">
        <v>44310</v>
      </c>
      <c r="B1766" s="3" t="str">
        <f>TEXT(Table1[[#This Row],[Date]],"dddd")</f>
        <v>السبت</v>
      </c>
      <c r="C1766" s="3">
        <f>WEEKNUM(Table1[[#This Row],[Date]],16)</f>
        <v>18</v>
      </c>
      <c r="D1766" s="3" t="str">
        <f>TEXT(Table1[[#This Row],[Date]],"mmmm")</f>
        <v>أبريل</v>
      </c>
      <c r="E1766" s="3" t="str">
        <f>TEXT(Table1[[#This Row],[Date]],"yyyy")</f>
        <v>2021</v>
      </c>
      <c r="F1766" s="3" t="s">
        <v>9</v>
      </c>
      <c r="G1766" s="3" t="s">
        <v>362</v>
      </c>
      <c r="H1766" s="5" t="s">
        <v>61</v>
      </c>
      <c r="I1766" s="3" t="s">
        <v>201</v>
      </c>
      <c r="J1766" s="3">
        <f>IFERROR(VLOOKUP(Table1[[#This Row],[FoamType]],$CB$1:$CC$25,2,FALSE),0)</f>
        <v>1.25</v>
      </c>
      <c r="K1766" s="3">
        <v>169.5</v>
      </c>
      <c r="L1766" s="3">
        <v>110</v>
      </c>
      <c r="M1766" s="3">
        <v>29</v>
      </c>
      <c r="Q1766" s="3">
        <v>30</v>
      </c>
      <c r="R1766" s="121"/>
      <c r="S1766" s="3">
        <v>29</v>
      </c>
      <c r="T1766" s="3">
        <f t="shared" si="243"/>
        <v>0</v>
      </c>
      <c r="U1766" s="4">
        <f t="shared" si="244"/>
        <v>0</v>
      </c>
      <c r="W1766" s="3"/>
      <c r="X1766" s="4">
        <f>IFERROR(   Table1[[#This Row],[البلوكات /م3]]+Table1[[#This Row],[البواقى
 المنصرفه
/م3]]-Table1[[#This Row],[البواقى
/م3]],0)</f>
        <v>-2.16282</v>
      </c>
      <c r="Y1766" s="21">
        <f t="shared" si="242"/>
        <v>0</v>
      </c>
      <c r="AC1766" s="20">
        <v>2.16282</v>
      </c>
      <c r="AD1766" s="20">
        <f t="shared" si="245"/>
        <v>-2.16282</v>
      </c>
      <c r="AE1766" s="29" t="e">
        <f t="shared" si="246"/>
        <v>#DIV/0!</v>
      </c>
      <c r="AG1766" s="5">
        <f>IFERROR((Table1[[#This Row],[عدد
البلوكات]]*0.12),"")</f>
        <v>0</v>
      </c>
      <c r="AH176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1766" s="59">
        <f>IFERROR(Table1[[#This Row],[Plan Hour]]/Table1[[#This Row],[ساعات
العمل
الفعلية]],0)</f>
        <v>0</v>
      </c>
      <c r="AK1766" s="1">
        <f>IFERROR((Table1[[#This Row],[الكمية 
الفعلية
/م3]]-Table1[[#This Row],[الكمية 
المنتجة
/م3
 ]]),"")</f>
        <v>0</v>
      </c>
      <c r="AZ1766" s="1"/>
      <c r="BA1766" s="1"/>
      <c r="BB1766" s="1"/>
      <c r="BC1766" s="1"/>
      <c r="BD1766" s="1"/>
      <c r="BE1766" s="1"/>
      <c r="BF1766" s="1"/>
      <c r="CB1766"/>
      <c r="CC1766"/>
      <c r="CD1766"/>
      <c r="CE1766" s="83"/>
      <c r="CF1766"/>
      <c r="CG1766"/>
      <c r="CH1766"/>
      <c r="CI1766"/>
      <c r="CJ1766"/>
      <c r="CK1766"/>
      <c r="CL1766"/>
      <c r="CM1766"/>
      <c r="CN1766"/>
      <c r="CO1766"/>
      <c r="CP1766"/>
    </row>
    <row r="1767" spans="1:94" ht="22.5" customHeight="1">
      <c r="A1767" s="22">
        <v>44310</v>
      </c>
      <c r="B1767" s="3" t="str">
        <f>TEXT(Table1[[#This Row],[Date]],"dddd")</f>
        <v>السبت</v>
      </c>
      <c r="C1767" s="3">
        <f>WEEKNUM(Table1[[#This Row],[Date]],16)</f>
        <v>18</v>
      </c>
      <c r="D1767" s="3" t="str">
        <f>TEXT(Table1[[#This Row],[Date]],"mmmm")</f>
        <v>أبريل</v>
      </c>
      <c r="E1767" s="3" t="str">
        <f>TEXT(Table1[[#This Row],[Date]],"yyyy")</f>
        <v>2021</v>
      </c>
      <c r="F1767" s="3" t="s">
        <v>9</v>
      </c>
      <c r="G1767" s="3" t="s">
        <v>362</v>
      </c>
      <c r="H1767" s="5" t="s">
        <v>61</v>
      </c>
      <c r="I1767" s="3" t="s">
        <v>201</v>
      </c>
      <c r="J1767" s="3">
        <f>IFERROR(VLOOKUP(Table1[[#This Row],[FoamType]],$CB$1:$CC$25,2,FALSE),0)</f>
        <v>1.25</v>
      </c>
      <c r="K1767" s="3">
        <v>64</v>
      </c>
      <c r="L1767" s="3">
        <v>110</v>
      </c>
      <c r="M1767" s="3">
        <v>29</v>
      </c>
      <c r="Q1767" s="3">
        <v>30</v>
      </c>
      <c r="R1767" s="121"/>
      <c r="S1767" s="3">
        <v>29</v>
      </c>
      <c r="T1767" s="3">
        <f t="shared" si="243"/>
        <v>0</v>
      </c>
      <c r="U1767" s="4">
        <f t="shared" si="244"/>
        <v>0</v>
      </c>
      <c r="W1767" s="3"/>
      <c r="X1767" s="4">
        <f>IFERROR(   Table1[[#This Row],[البلوكات /م3]]+Table1[[#This Row],[البواقى
 المنصرفه
/م3]]-Table1[[#This Row],[البواقى
/م3]],0)</f>
        <v>-0.81664000000000003</v>
      </c>
      <c r="Y1767" s="21">
        <f t="shared" si="242"/>
        <v>0</v>
      </c>
      <c r="AC1767" s="20">
        <v>0.81664000000000003</v>
      </c>
      <c r="AD1767" s="20">
        <f t="shared" si="245"/>
        <v>-0.81664000000000003</v>
      </c>
      <c r="AE1767" s="29" t="e">
        <f t="shared" si="246"/>
        <v>#DIV/0!</v>
      </c>
      <c r="AG1767" s="5">
        <f>IFERROR((Table1[[#This Row],[عدد
البلوكات]]*0.12),"")</f>
        <v>0</v>
      </c>
      <c r="AH176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1767" s="59">
        <f>IFERROR(Table1[[#This Row],[Plan Hour]]/Table1[[#This Row],[ساعات
العمل
الفعلية]],0)</f>
        <v>0</v>
      </c>
      <c r="AK1767" s="1">
        <f>IFERROR((Table1[[#This Row],[الكمية 
الفعلية
/م3]]-Table1[[#This Row],[الكمية 
المنتجة
/م3
 ]]),"")</f>
        <v>0</v>
      </c>
      <c r="AZ1767" s="1"/>
      <c r="BA1767" s="1"/>
      <c r="BB1767" s="1"/>
      <c r="BC1767" s="1"/>
      <c r="BD1767" s="1"/>
      <c r="BE1767" s="1"/>
      <c r="BF1767" s="1"/>
      <c r="CB1767"/>
      <c r="CC1767"/>
      <c r="CD1767"/>
      <c r="CE1767" s="83"/>
      <c r="CF1767"/>
      <c r="CG1767"/>
      <c r="CH1767"/>
      <c r="CI1767"/>
      <c r="CJ1767"/>
      <c r="CK1767"/>
      <c r="CL1767"/>
      <c r="CM1767"/>
      <c r="CN1767"/>
      <c r="CO1767"/>
      <c r="CP1767"/>
    </row>
    <row r="1768" spans="1:94" ht="22.5" customHeight="1">
      <c r="A1768" s="22">
        <v>44310</v>
      </c>
      <c r="B1768" s="3" t="str">
        <f>TEXT(Table1[[#This Row],[Date]],"dddd")</f>
        <v>السبت</v>
      </c>
      <c r="C1768" s="3">
        <f>WEEKNUM(Table1[[#This Row],[Date]],16)</f>
        <v>18</v>
      </c>
      <c r="D1768" s="3" t="str">
        <f>TEXT(Table1[[#This Row],[Date]],"mmmm")</f>
        <v>أبريل</v>
      </c>
      <c r="E1768" s="3" t="str">
        <f>TEXT(Table1[[#This Row],[Date]],"yyyy")</f>
        <v>2021</v>
      </c>
      <c r="F1768" s="3" t="s">
        <v>9</v>
      </c>
      <c r="G1768" s="3">
        <v>1797</v>
      </c>
      <c r="H1768" s="5" t="s">
        <v>332</v>
      </c>
      <c r="I1768" s="3" t="s">
        <v>107</v>
      </c>
      <c r="J1768" s="3">
        <f>IFERROR(VLOOKUP(Table1[[#This Row],[FoamType]],$CB$1:$CC$25,2,FALSE),0)</f>
        <v>50</v>
      </c>
      <c r="K1768" s="3">
        <v>10</v>
      </c>
      <c r="L1768" s="3">
        <v>10</v>
      </c>
      <c r="M1768" s="3">
        <v>4</v>
      </c>
      <c r="Q1768" s="3">
        <v>25</v>
      </c>
      <c r="R1768" s="3">
        <v>650</v>
      </c>
      <c r="S1768" s="3">
        <v>4.0999999999999996</v>
      </c>
      <c r="T1768" s="3">
        <f t="shared" si="243"/>
        <v>0.26650000000000001</v>
      </c>
      <c r="U1768" s="4">
        <f t="shared" si="244"/>
        <v>0.26</v>
      </c>
      <c r="W1768" s="3"/>
      <c r="X1768" s="4">
        <f>IFERROR(   Table1[[#This Row],[البلوكات /م3]]+Table1[[#This Row],[البواقى
 المنصرفه
/م3]]-Table1[[#This Row],[البواقى
/م3]],0)</f>
        <v>0</v>
      </c>
      <c r="Y1768" s="21">
        <f t="shared" si="242"/>
        <v>0</v>
      </c>
      <c r="AD1768" s="20">
        <f t="shared" si="245"/>
        <v>-0.26</v>
      </c>
      <c r="AE1768" s="29" t="e">
        <f t="shared" si="246"/>
        <v>#DIV/0!</v>
      </c>
      <c r="AG1768" s="5">
        <f>IFERROR((Table1[[#This Row],[عدد
البلوكات]]*0.12),"")</f>
        <v>0</v>
      </c>
      <c r="AH176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</v>
      </c>
      <c r="AJ1768" s="59">
        <f>IFERROR(Table1[[#This Row],[Plan Hour]]/Table1[[#This Row],[ساعات
العمل
الفعلية]],0)</f>
        <v>0</v>
      </c>
      <c r="AK1768" s="1">
        <f>IFERROR((Table1[[#This Row],[الكمية 
الفعلية
/م3]]-Table1[[#This Row],[الكمية 
المنتجة
/م3
 ]]),"")</f>
        <v>6.5000000000000058E-3</v>
      </c>
      <c r="AZ1768" s="1"/>
      <c r="BA1768" s="1"/>
      <c r="BB1768" s="1"/>
      <c r="BC1768" s="1"/>
      <c r="BD1768" s="1"/>
      <c r="BE1768" s="1"/>
      <c r="BF1768" s="1"/>
      <c r="CB1768"/>
      <c r="CC1768"/>
      <c r="CD1768"/>
      <c r="CE1768" s="83"/>
      <c r="CF1768"/>
      <c r="CG1768"/>
      <c r="CH1768"/>
      <c r="CI1768"/>
      <c r="CJ1768"/>
      <c r="CK1768"/>
      <c r="CL1768"/>
      <c r="CM1768"/>
      <c r="CN1768"/>
      <c r="CO1768"/>
      <c r="CP1768"/>
    </row>
    <row r="1769" spans="1:94" ht="22.5" customHeight="1">
      <c r="A1769" s="22">
        <v>44311</v>
      </c>
      <c r="B1769" s="9" t="str">
        <f>TEXT(Table1[[#This Row],[Date]],"dddd")</f>
        <v>الأحد</v>
      </c>
      <c r="C1769" s="9">
        <f>WEEKNUM(Table1[[#This Row],[Date]],16)</f>
        <v>18</v>
      </c>
      <c r="D1769" s="9" t="str">
        <f>TEXT(Table1[[#This Row],[Date]],"mmmm")</f>
        <v>أبريل</v>
      </c>
      <c r="E1769" s="9" t="str">
        <f>TEXT(Table1[[#This Row],[Date]],"yyyy")</f>
        <v>2021</v>
      </c>
      <c r="F1769" s="9" t="s">
        <v>8</v>
      </c>
      <c r="G1769" s="9" t="s">
        <v>362</v>
      </c>
      <c r="H1769" s="9" t="s">
        <v>61</v>
      </c>
      <c r="I1769" s="9" t="s">
        <v>201</v>
      </c>
      <c r="J1769" s="9">
        <f>IFERROR(VLOOKUP(Table1[[#This Row],[FoamType]],$CB$1:$CC$25,2,FALSE),0)</f>
        <v>1.25</v>
      </c>
      <c r="K1769" s="9">
        <v>169.5</v>
      </c>
      <c r="L1769" s="9">
        <v>110</v>
      </c>
      <c r="M1769" s="9">
        <v>29</v>
      </c>
      <c r="N1769" s="9"/>
      <c r="O1769" s="9"/>
      <c r="P1769" s="9"/>
      <c r="Q1769" s="9">
        <v>30</v>
      </c>
      <c r="R1769" s="121">
        <v>4</v>
      </c>
      <c r="S1769" s="9">
        <v>29</v>
      </c>
      <c r="T1769" s="9">
        <f t="shared" si="243"/>
        <v>2.16282</v>
      </c>
      <c r="U1769" s="9">
        <f t="shared" si="244"/>
        <v>2.16282</v>
      </c>
      <c r="V1769" s="9"/>
      <c r="W1769" s="9"/>
      <c r="X1769" s="9">
        <f>IFERROR(   Table1[[#This Row],[البلوكات /م3]]+Table1[[#This Row],[البواقى
 المنصرفه
/م3]]-Table1[[#This Row],[البواقى
/م3]],0)</f>
        <v>2.16282</v>
      </c>
      <c r="Y1769" s="9">
        <f t="shared" si="242"/>
        <v>0</v>
      </c>
      <c r="Z1769" s="9"/>
      <c r="AA1769" s="9">
        <v>2.16282</v>
      </c>
      <c r="AB1769" s="9">
        <v>30</v>
      </c>
      <c r="AC1769" s="9">
        <v>0</v>
      </c>
      <c r="AD1769" s="9">
        <f t="shared" si="245"/>
        <v>0</v>
      </c>
      <c r="AE1769" s="9">
        <f t="shared" si="246"/>
        <v>0</v>
      </c>
      <c r="AF1769" s="9"/>
      <c r="AG1769" s="9">
        <f>IFERROR((Table1[[#This Row],[عدد
البلوكات]]*0.12),"")</f>
        <v>0</v>
      </c>
      <c r="AH1769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I1769" s="9">
        <v>28</v>
      </c>
      <c r="AJ1769" s="9">
        <f>IFERROR(Table1[[#This Row],[Plan Hour]]/Table1[[#This Row],[ساعات
العمل
الفعلية]],0)</f>
        <v>0.1142857142857143</v>
      </c>
      <c r="AK1769" s="9">
        <f>IFERROR((Table1[[#This Row],[الكمية 
الفعلية
/م3]]-Table1[[#This Row],[الكمية 
المنتجة
/م3
 ]]),"")</f>
        <v>0</v>
      </c>
      <c r="AL1769" s="9"/>
      <c r="AM1769" s="9"/>
      <c r="AN1769" s="9"/>
      <c r="AO1769" s="9"/>
      <c r="AP1769" s="9">
        <v>0</v>
      </c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CB1769"/>
      <c r="CC1769"/>
      <c r="CD1769"/>
      <c r="CE1769" s="83"/>
      <c r="CF1769"/>
      <c r="CG1769"/>
      <c r="CH1769"/>
      <c r="CI1769"/>
      <c r="CJ1769"/>
      <c r="CK1769"/>
      <c r="CL1769"/>
      <c r="CM1769"/>
      <c r="CN1769"/>
      <c r="CO1769"/>
      <c r="CP1769"/>
    </row>
    <row r="1770" spans="1:94" ht="22.5" customHeight="1">
      <c r="A1770" s="22">
        <v>44311</v>
      </c>
      <c r="B1770" s="3" t="str">
        <f>TEXT(Table1[[#This Row],[Date]],"dddd")</f>
        <v>الأحد</v>
      </c>
      <c r="C1770" s="3">
        <f>WEEKNUM(Table1[[#This Row],[Date]],16)</f>
        <v>18</v>
      </c>
      <c r="D1770" s="3" t="str">
        <f>TEXT(Table1[[#This Row],[Date]],"mmmm")</f>
        <v>أبريل</v>
      </c>
      <c r="E1770" s="3" t="str">
        <f>TEXT(Table1[[#This Row],[Date]],"yyyy")</f>
        <v>2021</v>
      </c>
      <c r="F1770" s="3" t="s">
        <v>8</v>
      </c>
      <c r="G1770" s="3" t="s">
        <v>362</v>
      </c>
      <c r="H1770" s="5" t="s">
        <v>61</v>
      </c>
      <c r="I1770" s="3" t="s">
        <v>201</v>
      </c>
      <c r="J1770" s="3">
        <f>IFERROR(VLOOKUP(Table1[[#This Row],[FoamType]],$CB$1:$CC$25,2,FALSE),0)</f>
        <v>1.25</v>
      </c>
      <c r="K1770" s="3">
        <v>64</v>
      </c>
      <c r="L1770" s="3">
        <v>110</v>
      </c>
      <c r="M1770" s="3">
        <v>29</v>
      </c>
      <c r="Q1770" s="3">
        <v>30</v>
      </c>
      <c r="R1770" s="121">
        <v>4</v>
      </c>
      <c r="S1770" s="3">
        <v>29</v>
      </c>
      <c r="T1770" s="3">
        <f t="shared" si="243"/>
        <v>0.81664000000000003</v>
      </c>
      <c r="U1770" s="4">
        <f t="shared" si="244"/>
        <v>0.81664000000000003</v>
      </c>
      <c r="W1770" s="3"/>
      <c r="X1770" s="4">
        <f>IFERROR(   Table1[[#This Row],[البلوكات /م3]]+Table1[[#This Row],[البواقى
 المنصرفه
/م3]]-Table1[[#This Row],[البواقى
/م3]],0)</f>
        <v>0.81664000000000003</v>
      </c>
      <c r="Y1770" s="21">
        <f t="shared" si="242"/>
        <v>0</v>
      </c>
      <c r="AA1770" s="12">
        <v>0.81664000000000003</v>
      </c>
      <c r="AB1770" s="3">
        <v>30</v>
      </c>
      <c r="AC1770" s="20">
        <v>0</v>
      </c>
      <c r="AD1770" s="20">
        <f t="shared" si="245"/>
        <v>0</v>
      </c>
      <c r="AE1770" s="29">
        <f t="shared" si="246"/>
        <v>0</v>
      </c>
      <c r="AG1770" s="5">
        <f>IFERROR((Table1[[#This Row],[عدد
البلوكات]]*0.12),"")</f>
        <v>0</v>
      </c>
      <c r="AH177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770" s="59">
        <f>IFERROR(Table1[[#This Row],[Plan Hour]]/Table1[[#This Row],[ساعات
العمل
الفعلية]],0)</f>
        <v>0</v>
      </c>
      <c r="AK1770" s="1">
        <f>IFERROR((Table1[[#This Row],[الكمية 
الفعلية
/م3]]-Table1[[#This Row],[الكمية 
المنتجة
/م3
 ]]),"")</f>
        <v>0</v>
      </c>
      <c r="AZ1770" s="1"/>
      <c r="BA1770" s="1"/>
      <c r="BB1770" s="1"/>
      <c r="BC1770" s="1"/>
      <c r="BD1770" s="1"/>
      <c r="BE1770" s="1"/>
      <c r="BF1770" s="1"/>
      <c r="CB1770"/>
      <c r="CC1770"/>
      <c r="CD1770"/>
      <c r="CE1770" s="83"/>
      <c r="CF1770"/>
      <c r="CG1770"/>
      <c r="CH1770"/>
      <c r="CI1770"/>
      <c r="CJ1770"/>
      <c r="CK1770"/>
      <c r="CL1770"/>
      <c r="CM1770"/>
      <c r="CN1770"/>
      <c r="CO1770"/>
      <c r="CP1770"/>
    </row>
    <row r="1771" spans="1:94" ht="22.5" customHeight="1">
      <c r="A1771" s="22">
        <v>44311</v>
      </c>
      <c r="B1771" s="3" t="str">
        <f>TEXT(Table1[[#This Row],[Date]],"dddd")</f>
        <v>الأحد</v>
      </c>
      <c r="C1771" s="3">
        <f>WEEKNUM(Table1[[#This Row],[Date]],16)</f>
        <v>18</v>
      </c>
      <c r="D1771" s="3" t="str">
        <f>TEXT(Table1[[#This Row],[Date]],"mmmm")</f>
        <v>أبريل</v>
      </c>
      <c r="E1771" s="3" t="str">
        <f>TEXT(Table1[[#This Row],[Date]],"yyyy")</f>
        <v>2021</v>
      </c>
      <c r="F1771" s="3" t="s">
        <v>8</v>
      </c>
      <c r="G1771" s="3">
        <v>1832</v>
      </c>
      <c r="H1771" s="5" t="s">
        <v>363</v>
      </c>
      <c r="I1771" s="3" t="s">
        <v>87</v>
      </c>
      <c r="J1771" s="3">
        <f>IFERROR(VLOOKUP(Table1[[#This Row],[FoamType]],$CB$1:$CC$25,2,FALSE),0)</f>
        <v>2</v>
      </c>
      <c r="K1771" s="3">
        <v>200</v>
      </c>
      <c r="L1771" s="3">
        <v>100</v>
      </c>
      <c r="M1771" s="3">
        <v>120</v>
      </c>
      <c r="Q1771" s="3">
        <v>20</v>
      </c>
      <c r="R1771" s="3">
        <v>1</v>
      </c>
      <c r="S1771" s="3">
        <v>120</v>
      </c>
      <c r="T1771" s="3">
        <f t="shared" si="243"/>
        <v>2.4</v>
      </c>
      <c r="U1771" s="4">
        <f t="shared" si="244"/>
        <v>2.4</v>
      </c>
      <c r="W1771" s="3">
        <v>20</v>
      </c>
      <c r="X1771" s="4">
        <f>IFERROR(   Table1[[#This Row],[البلوكات /م3]]+Table1[[#This Row],[البواقى
 المنصرفه
/م3]]-Table1[[#This Row],[البواقى
/م3]],0)</f>
        <v>2.5200000000000005</v>
      </c>
      <c r="Y1771" s="21">
        <f t="shared" si="242"/>
        <v>7.32</v>
      </c>
      <c r="Z1771" s="3">
        <v>1</v>
      </c>
      <c r="AA1771" s="12">
        <v>0</v>
      </c>
      <c r="AB1771" s="3">
        <v>20</v>
      </c>
      <c r="AC1771" s="20">
        <v>4.8</v>
      </c>
      <c r="AD1771" s="20">
        <f t="shared" si="245"/>
        <v>0.12000000000000099</v>
      </c>
      <c r="AE1771" s="29">
        <f t="shared" si="246"/>
        <v>1.6393442622950956E-2</v>
      </c>
      <c r="AG1771" s="5">
        <f>IFERROR((Table1[[#This Row],[عدد
البلوكات]]*0.12),"")</f>
        <v>0.12</v>
      </c>
      <c r="AH177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</v>
      </c>
      <c r="AJ1771" s="59">
        <f>IFERROR(Table1[[#This Row],[Plan Hour]]/Table1[[#This Row],[ساعات
العمل
الفعلية]],0)</f>
        <v>0</v>
      </c>
      <c r="AK1771" s="1">
        <f>IFERROR((Table1[[#This Row],[الكمية 
الفعلية
/م3]]-Table1[[#This Row],[الكمية 
المنتجة
/م3
 ]]),"")</f>
        <v>0</v>
      </c>
      <c r="AZ1771" s="1"/>
      <c r="BA1771" s="1"/>
      <c r="BB1771" s="1"/>
      <c r="BC1771" s="1"/>
      <c r="BD1771" s="1"/>
      <c r="BE1771" s="1"/>
      <c r="BF1771" s="1"/>
      <c r="CB1771"/>
      <c r="CC1771"/>
      <c r="CD1771"/>
      <c r="CE1771" s="83"/>
      <c r="CF1771"/>
      <c r="CG1771"/>
      <c r="CH1771"/>
      <c r="CI1771"/>
      <c r="CJ1771"/>
      <c r="CK1771"/>
      <c r="CL1771"/>
      <c r="CM1771"/>
      <c r="CN1771"/>
      <c r="CO1771"/>
      <c r="CP1771"/>
    </row>
    <row r="1772" spans="1:94" ht="22.5" customHeight="1">
      <c r="A1772" s="22">
        <v>44311</v>
      </c>
      <c r="B1772" s="3" t="str">
        <f>TEXT(Table1[[#This Row],[Date]],"dddd")</f>
        <v>الأحد</v>
      </c>
      <c r="C1772" s="3">
        <f>WEEKNUM(Table1[[#This Row],[Date]],16)</f>
        <v>18</v>
      </c>
      <c r="D1772" s="3" t="str">
        <f>TEXT(Table1[[#This Row],[Date]],"mmmm")</f>
        <v>أبريل</v>
      </c>
      <c r="E1772" s="3" t="str">
        <f>TEXT(Table1[[#This Row],[Date]],"yyyy")</f>
        <v>2021</v>
      </c>
      <c r="F1772" s="3" t="s">
        <v>8</v>
      </c>
      <c r="G1772" s="3">
        <v>1847</v>
      </c>
      <c r="H1772" s="5" t="s">
        <v>61</v>
      </c>
      <c r="I1772" s="3" t="s">
        <v>201</v>
      </c>
      <c r="J1772" s="3">
        <f>IFERROR(VLOOKUP(Table1[[#This Row],[FoamType]],$CB$1:$CC$25,2,FALSE),0)</f>
        <v>1.25</v>
      </c>
      <c r="K1772" s="3">
        <v>200</v>
      </c>
      <c r="L1772" s="3">
        <v>110</v>
      </c>
      <c r="M1772" s="3">
        <v>29</v>
      </c>
      <c r="Q1772" s="3">
        <v>30</v>
      </c>
      <c r="R1772" s="3">
        <v>4</v>
      </c>
      <c r="S1772" s="3">
        <v>29</v>
      </c>
      <c r="T1772" s="3">
        <f t="shared" si="243"/>
        <v>2.552</v>
      </c>
      <c r="U1772" s="4">
        <f t="shared" si="244"/>
        <v>2.552</v>
      </c>
      <c r="W1772" s="3">
        <v>30</v>
      </c>
      <c r="X1772" s="4">
        <f>IFERROR(   Table1[[#This Row],[البلوكات /م3]]+Table1[[#This Row],[البواقى
 المنصرفه
/م3]]-Table1[[#This Row],[البواقى
/م3]],0)</f>
        <v>11.469999999999999</v>
      </c>
      <c r="Y1772" s="21">
        <v>34.5</v>
      </c>
      <c r="Z1772" s="3">
        <v>5</v>
      </c>
      <c r="AA1772" s="12">
        <v>6.97</v>
      </c>
      <c r="AB1772" s="3">
        <v>30</v>
      </c>
      <c r="AC1772" s="20">
        <v>30</v>
      </c>
      <c r="AD1772" s="20">
        <f t="shared" si="245"/>
        <v>8.9179999999999993</v>
      </c>
      <c r="AE1772" s="29">
        <f t="shared" si="246"/>
        <v>0.21504702194357367</v>
      </c>
      <c r="AG1772" s="5">
        <f>IFERROR((Table1[[#This Row],[عدد
البلوكات]]*0.12),"")</f>
        <v>0.6</v>
      </c>
      <c r="AH177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772" s="59">
        <f>IFERROR(Table1[[#This Row],[Plan Hour]]/Table1[[#This Row],[ساعات
العمل
الفعلية]],0)</f>
        <v>0</v>
      </c>
      <c r="AK1772" s="1">
        <f>IFERROR((Table1[[#This Row],[الكمية 
الفعلية
/م3]]-Table1[[#This Row],[الكمية 
المنتجة
/م3
 ]]),"")</f>
        <v>0</v>
      </c>
      <c r="AZ1772" s="1"/>
      <c r="BA1772" s="1"/>
      <c r="BB1772" s="1"/>
      <c r="BC1772" s="1"/>
      <c r="BD1772" s="1"/>
      <c r="BE1772" s="1"/>
      <c r="BF1772" s="1"/>
      <c r="CB1772"/>
      <c r="CC1772"/>
      <c r="CD1772"/>
      <c r="CE1772" s="83"/>
      <c r="CF1772"/>
      <c r="CG1772"/>
      <c r="CH1772"/>
      <c r="CI1772"/>
      <c r="CJ1772"/>
      <c r="CK1772"/>
      <c r="CL1772"/>
      <c r="CM1772"/>
      <c r="CN1772"/>
      <c r="CO1772"/>
      <c r="CP1772"/>
    </row>
    <row r="1773" spans="1:94" ht="22.5" customHeight="1">
      <c r="A1773" s="22">
        <v>44311</v>
      </c>
      <c r="B1773" s="3" t="str">
        <f>TEXT(Table1[[#This Row],[Date]],"dddd")</f>
        <v>الأحد</v>
      </c>
      <c r="C1773" s="3">
        <f>WEEKNUM(Table1[[#This Row],[Date]],16)</f>
        <v>18</v>
      </c>
      <c r="D1773" s="3" t="str">
        <f>TEXT(Table1[[#This Row],[Date]],"mmmm")</f>
        <v>أبريل</v>
      </c>
      <c r="E1773" s="3" t="str">
        <f>TEXT(Table1[[#This Row],[Date]],"yyyy")</f>
        <v>2021</v>
      </c>
      <c r="F1773" s="3" t="s">
        <v>8</v>
      </c>
      <c r="G1773" s="3">
        <v>1847</v>
      </c>
      <c r="H1773" s="5" t="s">
        <v>61</v>
      </c>
      <c r="I1773" s="3" t="s">
        <v>201</v>
      </c>
      <c r="J1773" s="3">
        <f>IFERROR(VLOOKUP(Table1[[#This Row],[FoamType]],$CB$1:$CC$25,2,FALSE),0)</f>
        <v>1.25</v>
      </c>
      <c r="K1773" s="3">
        <v>185</v>
      </c>
      <c r="L1773" s="3">
        <v>110</v>
      </c>
      <c r="M1773" s="3">
        <v>29</v>
      </c>
      <c r="Q1773" s="3">
        <v>30</v>
      </c>
      <c r="R1773" s="3">
        <v>2</v>
      </c>
      <c r="S1773" s="3">
        <v>29</v>
      </c>
      <c r="T1773" s="3">
        <f t="shared" si="243"/>
        <v>1.1802999999999999</v>
      </c>
      <c r="U1773" s="4">
        <f t="shared" si="244"/>
        <v>1.1802999999999999</v>
      </c>
      <c r="W1773" s="3"/>
      <c r="X1773" s="4">
        <f>IFERROR(   Table1[[#This Row],[البلوكات /م3]]+Table1[[#This Row],[البواقى
 المنصرفه
/م3]]-Table1[[#This Row],[البواقى
/م3]],0)</f>
        <v>0</v>
      </c>
      <c r="Y1773" s="21">
        <f t="shared" si="242"/>
        <v>0</v>
      </c>
      <c r="AD1773" s="20">
        <f t="shared" si="245"/>
        <v>-1.1802999999999999</v>
      </c>
      <c r="AE1773" s="29" t="e">
        <f t="shared" si="246"/>
        <v>#DIV/0!</v>
      </c>
      <c r="AG1773" s="5">
        <f>IFERROR((Table1[[#This Row],[عدد
البلوكات]]*0.12),"")</f>
        <v>0</v>
      </c>
      <c r="AH177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1773" s="59">
        <f>IFERROR(Table1[[#This Row],[Plan Hour]]/Table1[[#This Row],[ساعات
العمل
الفعلية]],0)</f>
        <v>0</v>
      </c>
      <c r="AK1773" s="1">
        <f>IFERROR((Table1[[#This Row],[الكمية 
الفعلية
/م3]]-Table1[[#This Row],[الكمية 
المنتجة
/م3
 ]]),"")</f>
        <v>0</v>
      </c>
      <c r="AZ1773" s="1"/>
      <c r="BA1773" s="1"/>
      <c r="BB1773" s="1"/>
      <c r="BC1773" s="1"/>
      <c r="BD1773" s="1"/>
      <c r="BE1773" s="1"/>
      <c r="BF1773" s="1"/>
      <c r="CB1773"/>
      <c r="CC1773"/>
      <c r="CD1773"/>
      <c r="CE1773" s="83"/>
      <c r="CF1773"/>
      <c r="CG1773"/>
      <c r="CH1773"/>
      <c r="CI1773"/>
      <c r="CJ1773"/>
      <c r="CK1773"/>
      <c r="CL1773"/>
      <c r="CM1773"/>
      <c r="CN1773"/>
      <c r="CO1773"/>
      <c r="CP1773"/>
    </row>
    <row r="1774" spans="1:94" ht="22.5" customHeight="1">
      <c r="A1774" s="22">
        <v>44311</v>
      </c>
      <c r="B1774" s="3" t="str">
        <f>TEXT(Table1[[#This Row],[Date]],"dddd")</f>
        <v>الأحد</v>
      </c>
      <c r="C1774" s="3">
        <f>WEEKNUM(Table1[[#This Row],[Date]],16)</f>
        <v>18</v>
      </c>
      <c r="D1774" s="3" t="str">
        <f>TEXT(Table1[[#This Row],[Date]],"mmmm")</f>
        <v>أبريل</v>
      </c>
      <c r="E1774" s="3" t="str">
        <f>TEXT(Table1[[#This Row],[Date]],"yyyy")</f>
        <v>2021</v>
      </c>
      <c r="F1774" s="3" t="s">
        <v>8</v>
      </c>
      <c r="G1774" s="3">
        <v>1847</v>
      </c>
      <c r="H1774" s="5" t="s">
        <v>61</v>
      </c>
      <c r="I1774" s="3" t="s">
        <v>201</v>
      </c>
      <c r="J1774" s="3">
        <f>IFERROR(VLOOKUP(Table1[[#This Row],[FoamType]],$CB$1:$CC$25,2,FALSE),0)</f>
        <v>1.25</v>
      </c>
      <c r="K1774" s="3">
        <v>134.1</v>
      </c>
      <c r="L1774" s="3">
        <v>110</v>
      </c>
      <c r="M1774" s="3">
        <v>29</v>
      </c>
      <c r="Q1774" s="3">
        <v>30</v>
      </c>
      <c r="R1774" s="3">
        <v>4</v>
      </c>
      <c r="S1774" s="3">
        <v>29</v>
      </c>
      <c r="T1774" s="3">
        <f t="shared" si="243"/>
        <v>1.7111160000000001</v>
      </c>
      <c r="U1774" s="4">
        <f t="shared" si="244"/>
        <v>1.7111160000000001</v>
      </c>
      <c r="W1774" s="3"/>
      <c r="X1774" s="4">
        <f>IFERROR(   Table1[[#This Row],[البلوكات /م3]]+Table1[[#This Row],[البواقى
 المنصرفه
/م3]]-Table1[[#This Row],[البواقى
/م3]],0)</f>
        <v>0</v>
      </c>
      <c r="Y1774" s="21">
        <f t="shared" si="242"/>
        <v>0</v>
      </c>
      <c r="AD1774" s="20">
        <f t="shared" si="245"/>
        <v>-1.7111160000000001</v>
      </c>
      <c r="AE1774" s="29" t="e">
        <f t="shared" si="246"/>
        <v>#DIV/0!</v>
      </c>
      <c r="AG1774" s="5">
        <f>IFERROR((Table1[[#This Row],[عدد
البلوكات]]*0.12),"")</f>
        <v>0</v>
      </c>
      <c r="AH177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774" s="59">
        <f>IFERROR(Table1[[#This Row],[Plan Hour]]/Table1[[#This Row],[ساعات
العمل
الفعلية]],0)</f>
        <v>0</v>
      </c>
      <c r="AK1774" s="1">
        <f>IFERROR((Table1[[#This Row],[الكمية 
الفعلية
/م3]]-Table1[[#This Row],[الكمية 
المنتجة
/م3
 ]]),"")</f>
        <v>0</v>
      </c>
      <c r="AZ1774" s="1"/>
      <c r="BA1774" s="1"/>
      <c r="BB1774" s="1"/>
      <c r="BC1774" s="1"/>
      <c r="BD1774" s="1"/>
      <c r="BE1774" s="1"/>
      <c r="BF1774" s="1"/>
      <c r="CB1774"/>
      <c r="CC1774"/>
      <c r="CD1774"/>
      <c r="CE1774" s="83"/>
      <c r="CF1774"/>
      <c r="CG1774"/>
      <c r="CH1774"/>
      <c r="CI1774"/>
      <c r="CJ1774"/>
      <c r="CK1774"/>
      <c r="CL1774"/>
      <c r="CM1774"/>
      <c r="CN1774"/>
      <c r="CO1774"/>
      <c r="CP1774"/>
    </row>
    <row r="1775" spans="1:94" ht="22.5" customHeight="1">
      <c r="A1775" s="22">
        <v>44311</v>
      </c>
      <c r="B1775" s="3" t="str">
        <f>TEXT(Table1[[#This Row],[Date]],"dddd")</f>
        <v>الأحد</v>
      </c>
      <c r="C1775" s="3">
        <f>WEEKNUM(Table1[[#This Row],[Date]],16)</f>
        <v>18</v>
      </c>
      <c r="D1775" s="3" t="str">
        <f>TEXT(Table1[[#This Row],[Date]],"mmmm")</f>
        <v>أبريل</v>
      </c>
      <c r="E1775" s="3" t="str">
        <f>TEXT(Table1[[#This Row],[Date]],"yyyy")</f>
        <v>2021</v>
      </c>
      <c r="F1775" s="3" t="s">
        <v>8</v>
      </c>
      <c r="G1775" s="3">
        <v>1818</v>
      </c>
      <c r="H1775" s="5" t="s">
        <v>331</v>
      </c>
      <c r="I1775" s="3" t="s">
        <v>92</v>
      </c>
      <c r="J1775" s="3">
        <f>IFERROR(VLOOKUP(Table1[[#This Row],[FoamType]],$CB$1:$CC$25,2,FALSE),0)</f>
        <v>0.6</v>
      </c>
      <c r="K1775" s="3">
        <v>61</v>
      </c>
      <c r="L1775" s="3">
        <v>44</v>
      </c>
      <c r="M1775" s="3">
        <v>3</v>
      </c>
      <c r="Q1775" s="3">
        <v>15</v>
      </c>
      <c r="R1775" s="3">
        <v>200</v>
      </c>
      <c r="S1775" s="3">
        <v>3.1</v>
      </c>
      <c r="T1775" s="3">
        <f t="shared" si="243"/>
        <v>1.66408</v>
      </c>
      <c r="U1775" s="4">
        <f t="shared" si="244"/>
        <v>1.6104000000000001</v>
      </c>
      <c r="W1775" s="3"/>
      <c r="X1775" s="4">
        <f>IFERROR(   Table1[[#This Row],[البلوكات /م3]]+Table1[[#This Row],[البواقى
 المنصرفه
/م3]]-Table1[[#This Row],[البواقى
/م3]],0)</f>
        <v>2.41</v>
      </c>
      <c r="Y1775" s="21">
        <f t="shared" si="242"/>
        <v>0</v>
      </c>
      <c r="AA1775" s="12">
        <v>2.71</v>
      </c>
      <c r="AB1775" s="3">
        <v>20</v>
      </c>
      <c r="AC1775" s="20">
        <v>0.3</v>
      </c>
      <c r="AD1775" s="20">
        <f t="shared" si="245"/>
        <v>0.79959999999999987</v>
      </c>
      <c r="AE1775" s="29">
        <f t="shared" si="246"/>
        <v>0.29505535055350551</v>
      </c>
      <c r="AG1775" s="5">
        <f>IFERROR((Table1[[#This Row],[عدد
البلوكات]]*0.12),"")</f>
        <v>0</v>
      </c>
      <c r="AH177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2.6840000000000002</v>
      </c>
      <c r="AJ1775" s="59">
        <f>IFERROR(Table1[[#This Row],[Plan Hour]]/Table1[[#This Row],[ساعات
العمل
الفعلية]],0)</f>
        <v>0</v>
      </c>
      <c r="AK1775" s="1">
        <f>IFERROR((Table1[[#This Row],[الكمية 
الفعلية
/م3]]-Table1[[#This Row],[الكمية 
المنتجة
/م3
 ]]),"")</f>
        <v>5.367999999999995E-2</v>
      </c>
      <c r="AZ1775" s="1"/>
      <c r="BA1775" s="1"/>
      <c r="BB1775" s="1"/>
      <c r="BC1775" s="1"/>
      <c r="BD1775" s="1"/>
      <c r="BE1775" s="1"/>
      <c r="BF1775" s="1"/>
      <c r="CB1775"/>
      <c r="CC1775"/>
      <c r="CD1775"/>
      <c r="CE1775" s="83"/>
      <c r="CF1775"/>
      <c r="CG1775"/>
      <c r="CH1775"/>
      <c r="CI1775"/>
      <c r="CJ1775"/>
      <c r="CK1775"/>
      <c r="CL1775"/>
      <c r="CM1775"/>
      <c r="CN1775"/>
      <c r="CO1775"/>
      <c r="CP1775"/>
    </row>
    <row r="1776" spans="1:94" ht="22.5" customHeight="1">
      <c r="A1776" s="22">
        <v>44311</v>
      </c>
      <c r="B1776" s="3" t="str">
        <f>TEXT(Table1[[#This Row],[Date]],"dddd")</f>
        <v>الأحد</v>
      </c>
      <c r="C1776" s="3">
        <f>WEEKNUM(Table1[[#This Row],[Date]],16)</f>
        <v>18</v>
      </c>
      <c r="D1776" s="3" t="str">
        <f>TEXT(Table1[[#This Row],[Date]],"mmmm")</f>
        <v>أبريل</v>
      </c>
      <c r="E1776" s="3" t="str">
        <f>TEXT(Table1[[#This Row],[Date]],"yyyy")</f>
        <v>2021</v>
      </c>
      <c r="F1776" s="3" t="s">
        <v>8</v>
      </c>
      <c r="G1776" s="3">
        <v>1818</v>
      </c>
      <c r="H1776" s="5" t="s">
        <v>331</v>
      </c>
      <c r="I1776" s="3" t="s">
        <v>92</v>
      </c>
      <c r="J1776" s="3">
        <f>IFERROR(VLOOKUP(Table1[[#This Row],[FoamType]],$CB$1:$CC$25,2,FALSE),0)</f>
        <v>0.6</v>
      </c>
      <c r="K1776" s="3">
        <v>50</v>
      </c>
      <c r="L1776" s="3">
        <v>5</v>
      </c>
      <c r="M1776" s="3">
        <v>2</v>
      </c>
      <c r="Q1776" s="3">
        <v>15</v>
      </c>
      <c r="R1776" s="3">
        <v>500</v>
      </c>
      <c r="S1776" s="3">
        <v>2.1</v>
      </c>
      <c r="T1776" s="3">
        <f t="shared" si="243"/>
        <v>0.26250000000000001</v>
      </c>
      <c r="U1776" s="4">
        <f t="shared" si="244"/>
        <v>0.25</v>
      </c>
      <c r="W1776" s="3"/>
      <c r="X1776" s="4">
        <f>IFERROR(   Table1[[#This Row],[البلوكات /م3]]+Table1[[#This Row],[البواقى
 المنصرفه
/م3]]-Table1[[#This Row],[البواقى
/م3]],0)</f>
        <v>0</v>
      </c>
      <c r="Y1776" s="21">
        <f t="shared" si="242"/>
        <v>0</v>
      </c>
      <c r="AD1776" s="20">
        <f t="shared" si="245"/>
        <v>-0.25</v>
      </c>
      <c r="AE1776" s="29" t="e">
        <f t="shared" si="246"/>
        <v>#DIV/0!</v>
      </c>
      <c r="AG1776" s="5">
        <f>IFERROR((Table1[[#This Row],[عدد
البلوكات]]*0.12),"")</f>
        <v>0</v>
      </c>
      <c r="AH177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0.41666666666666669</v>
      </c>
      <c r="AJ1776" s="59">
        <f>IFERROR(Table1[[#This Row],[Plan Hour]]/Table1[[#This Row],[ساعات
العمل
الفعلية]],0)</f>
        <v>0</v>
      </c>
      <c r="AK1776" s="1">
        <f>IFERROR((Table1[[#This Row],[الكمية 
الفعلية
/م3]]-Table1[[#This Row],[الكمية 
المنتجة
/م3
 ]]),"")</f>
        <v>1.2500000000000011E-2</v>
      </c>
      <c r="AZ1776" s="1"/>
      <c r="BA1776" s="1"/>
      <c r="BB1776" s="1"/>
      <c r="BC1776" s="1"/>
      <c r="BD1776" s="1"/>
      <c r="BE1776" s="1"/>
      <c r="BF1776" s="1"/>
      <c r="CB1776"/>
      <c r="CC1776"/>
      <c r="CD1776"/>
      <c r="CE1776" s="83"/>
      <c r="CF1776"/>
      <c r="CG1776"/>
      <c r="CH1776"/>
      <c r="CI1776"/>
      <c r="CJ1776"/>
      <c r="CK1776"/>
      <c r="CL1776"/>
      <c r="CM1776"/>
      <c r="CN1776"/>
      <c r="CO1776"/>
      <c r="CP1776"/>
    </row>
    <row r="1777" spans="1:94" ht="22.5" customHeight="1">
      <c r="A1777" s="22">
        <v>44311</v>
      </c>
      <c r="B1777" s="3" t="str">
        <f>TEXT(Table1[[#This Row],[Date]],"dddd")</f>
        <v>الأحد</v>
      </c>
      <c r="C1777" s="3">
        <f>WEEKNUM(Table1[[#This Row],[Date]],16)</f>
        <v>18</v>
      </c>
      <c r="D1777" s="3" t="str">
        <f>TEXT(Table1[[#This Row],[Date]],"mmmm")</f>
        <v>أبريل</v>
      </c>
      <c r="E1777" s="3" t="str">
        <f>TEXT(Table1[[#This Row],[Date]],"yyyy")</f>
        <v>2021</v>
      </c>
      <c r="F1777" s="3" t="s">
        <v>8</v>
      </c>
      <c r="G1777" s="3">
        <v>1797</v>
      </c>
      <c r="H1777" s="5" t="s">
        <v>332</v>
      </c>
      <c r="I1777" s="3" t="s">
        <v>107</v>
      </c>
      <c r="J1777" s="3">
        <f>IFERROR(VLOOKUP(Table1[[#This Row],[FoamType]],$CB$1:$CC$25,2,FALSE),0)</f>
        <v>50</v>
      </c>
      <c r="K1777" s="3">
        <v>20</v>
      </c>
      <c r="L1777" s="3">
        <v>20</v>
      </c>
      <c r="M1777" s="3">
        <v>4</v>
      </c>
      <c r="Q1777" s="3">
        <v>20</v>
      </c>
      <c r="R1777" s="3">
        <v>200</v>
      </c>
      <c r="S1777" s="3">
        <v>4.0999999999999996</v>
      </c>
      <c r="T1777" s="3">
        <f t="shared" si="243"/>
        <v>0.32800000000000001</v>
      </c>
      <c r="U1777" s="4">
        <f t="shared" si="244"/>
        <v>0.32</v>
      </c>
      <c r="W1777" s="3"/>
      <c r="X1777" s="4">
        <f>IFERROR(   Table1[[#This Row],[البلوكات /م3]]+Table1[[#This Row],[البواقى
 المنصرفه
/م3]]-Table1[[#This Row],[البواقى
/م3]],0)</f>
        <v>0.3</v>
      </c>
      <c r="Y1777" s="21">
        <f t="shared" si="242"/>
        <v>0</v>
      </c>
      <c r="AA1777" s="12">
        <v>0.3</v>
      </c>
      <c r="AB1777" s="3">
        <v>20</v>
      </c>
      <c r="AC1777" s="20">
        <v>0</v>
      </c>
      <c r="AD1777" s="20">
        <f t="shared" si="245"/>
        <v>-2.0000000000000018E-2</v>
      </c>
      <c r="AE1777" s="29">
        <f t="shared" si="246"/>
        <v>-6.6666666666666735E-2</v>
      </c>
      <c r="AG1777" s="5">
        <f>IFERROR((Table1[[#This Row],[عدد
البلوكات]]*0.12),"")</f>
        <v>0</v>
      </c>
      <c r="AH177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777" s="59">
        <f>IFERROR(Table1[[#This Row],[Plan Hour]]/Table1[[#This Row],[ساعات
العمل
الفعلية]],0)</f>
        <v>0</v>
      </c>
      <c r="AK1777" s="1">
        <f>IFERROR((Table1[[#This Row],[الكمية 
الفعلية
/م3]]-Table1[[#This Row],[الكمية 
المنتجة
/م3
 ]]),"")</f>
        <v>8.0000000000000071E-3</v>
      </c>
      <c r="AZ1777" s="1"/>
      <c r="BA1777" s="1"/>
      <c r="BB1777" s="1"/>
      <c r="BC1777" s="1"/>
      <c r="BD1777" s="1"/>
      <c r="BE1777" s="1"/>
      <c r="BF1777" s="1"/>
      <c r="CB1777"/>
      <c r="CC1777"/>
      <c r="CD1777"/>
      <c r="CE1777" s="83"/>
      <c r="CF1777"/>
      <c r="CG1777"/>
      <c r="CH1777"/>
      <c r="CI1777"/>
      <c r="CJ1777"/>
      <c r="CK1777"/>
      <c r="CL1777"/>
      <c r="CM1777"/>
      <c r="CN1777"/>
      <c r="CO1777"/>
      <c r="CP1777"/>
    </row>
    <row r="1778" spans="1:94" ht="22.5" customHeight="1">
      <c r="A1778" s="22">
        <v>44311</v>
      </c>
      <c r="B1778" s="3" t="str">
        <f>TEXT(Table1[[#This Row],[Date]],"dddd")</f>
        <v>الأحد</v>
      </c>
      <c r="C1778" s="3">
        <f>WEEKNUM(Table1[[#This Row],[Date]],16)</f>
        <v>18</v>
      </c>
      <c r="D1778" s="3" t="str">
        <f>TEXT(Table1[[#This Row],[Date]],"mmmm")</f>
        <v>أبريل</v>
      </c>
      <c r="E1778" s="3" t="str">
        <f>TEXT(Table1[[#This Row],[Date]],"yyyy")</f>
        <v>2021</v>
      </c>
      <c r="F1778" s="3" t="s">
        <v>8</v>
      </c>
      <c r="G1778" s="3">
        <v>1797</v>
      </c>
      <c r="H1778" s="5" t="s">
        <v>332</v>
      </c>
      <c r="I1778" s="3" t="s">
        <v>107</v>
      </c>
      <c r="J1778" s="3">
        <f>IFERROR(VLOOKUP(Table1[[#This Row],[FoamType]],$CB$1:$CC$25,2,FALSE),0)</f>
        <v>50</v>
      </c>
      <c r="K1778" s="3">
        <v>10</v>
      </c>
      <c r="L1778" s="3">
        <v>10</v>
      </c>
      <c r="M1778" s="3">
        <v>4</v>
      </c>
      <c r="Q1778" s="3">
        <v>20</v>
      </c>
      <c r="R1778" s="3">
        <v>250</v>
      </c>
      <c r="S1778" s="3">
        <v>4.0999999999999996</v>
      </c>
      <c r="T1778" s="3">
        <f t="shared" si="243"/>
        <v>0.10249999999999998</v>
      </c>
      <c r="U1778" s="4">
        <f t="shared" si="244"/>
        <v>0.1</v>
      </c>
      <c r="W1778" s="3"/>
      <c r="X1778" s="4">
        <f>IFERROR(   Table1[[#This Row],[البلوكات /م3]]+Table1[[#This Row],[البواقى
 المنصرفه
/م3]]-Table1[[#This Row],[البواقى
/م3]],0)</f>
        <v>0</v>
      </c>
      <c r="Y1778" s="21">
        <f t="shared" si="242"/>
        <v>0</v>
      </c>
      <c r="AD1778" s="20">
        <f t="shared" si="245"/>
        <v>-0.1</v>
      </c>
      <c r="AE1778" s="29" t="e">
        <f t="shared" si="246"/>
        <v>#DIV/0!</v>
      </c>
      <c r="AG1778" s="5">
        <f>IFERROR((Table1[[#This Row],[عدد
البلوكات]]*0.12),"")</f>
        <v>0</v>
      </c>
      <c r="AH177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778" s="59">
        <f>IFERROR(Table1[[#This Row],[Plan Hour]]/Table1[[#This Row],[ساعات
العمل
الفعلية]],0)</f>
        <v>0</v>
      </c>
      <c r="AK1778" s="1">
        <f>IFERROR((Table1[[#This Row],[الكمية 
الفعلية
/م3]]-Table1[[#This Row],[الكمية 
المنتجة
/م3
 ]]),"")</f>
        <v>2.4999999999999745E-3</v>
      </c>
      <c r="AZ1778" s="1"/>
      <c r="BA1778" s="1"/>
      <c r="BB1778" s="1"/>
      <c r="BC1778" s="1"/>
      <c r="BD1778" s="1"/>
      <c r="BE1778" s="1"/>
      <c r="BF1778" s="1"/>
      <c r="CB1778"/>
      <c r="CC1778"/>
      <c r="CD1778"/>
      <c r="CE1778" s="83"/>
      <c r="CF1778"/>
      <c r="CG1778"/>
      <c r="CH1778"/>
      <c r="CI1778"/>
      <c r="CJ1778"/>
      <c r="CK1778"/>
      <c r="CL1778"/>
      <c r="CM1778"/>
      <c r="CN1778"/>
      <c r="CO1778"/>
      <c r="CP1778"/>
    </row>
    <row r="1779" spans="1:94" ht="22.5" customHeight="1">
      <c r="A1779" s="22">
        <v>44311</v>
      </c>
      <c r="B1779" s="3" t="str">
        <f>TEXT(Table1[[#This Row],[Date]],"dddd")</f>
        <v>الأحد</v>
      </c>
      <c r="C1779" s="3">
        <f>WEEKNUM(Table1[[#This Row],[Date]],16)</f>
        <v>18</v>
      </c>
      <c r="D1779" s="3" t="str">
        <f>TEXT(Table1[[#This Row],[Date]],"mmmm")</f>
        <v>أبريل</v>
      </c>
      <c r="E1779" s="3" t="str">
        <f>TEXT(Table1[[#This Row],[Date]],"yyyy")</f>
        <v>2021</v>
      </c>
      <c r="F1779" s="3" t="s">
        <v>8</v>
      </c>
      <c r="G1779" s="3">
        <v>1847</v>
      </c>
      <c r="H1779" s="5" t="s">
        <v>61</v>
      </c>
      <c r="I1779" s="3" t="s">
        <v>201</v>
      </c>
      <c r="J1779" s="3">
        <f>IFERROR(VLOOKUP(Table1[[#This Row],[FoamType]],$CB$1:$CC$25,2,FALSE),0)</f>
        <v>1.25</v>
      </c>
      <c r="K1779" s="3">
        <v>240</v>
      </c>
      <c r="L1779" s="3">
        <v>110</v>
      </c>
      <c r="M1779" s="3">
        <v>29</v>
      </c>
      <c r="Q1779" s="3">
        <v>30</v>
      </c>
      <c r="R1779" s="3">
        <v>2</v>
      </c>
      <c r="S1779" s="3">
        <v>29</v>
      </c>
      <c r="T1779" s="3">
        <f t="shared" si="243"/>
        <v>1.5311999999999999</v>
      </c>
      <c r="U1779" s="4">
        <f t="shared" si="244"/>
        <v>1.5311999999999999</v>
      </c>
      <c r="W1779" s="3"/>
      <c r="X1779" s="4">
        <f>IFERROR(   Table1[[#This Row],[البلوكات /م3]]+Table1[[#This Row],[البواقى
 المنصرفه
/م3]]-Table1[[#This Row],[البواقى
/م3]],0)</f>
        <v>0</v>
      </c>
      <c r="Y1779" s="21">
        <f t="shared" si="242"/>
        <v>0</v>
      </c>
      <c r="AD1779" s="20">
        <f t="shared" si="245"/>
        <v>-1.5311999999999999</v>
      </c>
      <c r="AE1779" s="29" t="e">
        <f t="shared" si="246"/>
        <v>#DIV/0!</v>
      </c>
      <c r="AG1779" s="5">
        <f>IFERROR((Table1[[#This Row],[عدد
البلوكات]]*0.12),"")</f>
        <v>0</v>
      </c>
      <c r="AH177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1779" s="59">
        <f>IFERROR(Table1[[#This Row],[Plan Hour]]/Table1[[#This Row],[ساعات
العمل
الفعلية]],0)</f>
        <v>0</v>
      </c>
      <c r="AK1779" s="1">
        <f>IFERROR((Table1[[#This Row],[الكمية 
الفعلية
/م3]]-Table1[[#This Row],[الكمية 
المنتجة
/م3
 ]]),"")</f>
        <v>0</v>
      </c>
      <c r="AZ1779" s="1"/>
      <c r="BA1779" s="1"/>
      <c r="BB1779" s="1"/>
      <c r="BC1779" s="1"/>
      <c r="BD1779" s="1"/>
      <c r="BE1779" s="1"/>
      <c r="BF1779" s="1"/>
      <c r="CB1779"/>
      <c r="CC1779"/>
      <c r="CD1779"/>
      <c r="CE1779" s="83"/>
      <c r="CF1779"/>
      <c r="CG1779"/>
      <c r="CH1779"/>
      <c r="CI1779"/>
      <c r="CJ1779"/>
      <c r="CK1779"/>
      <c r="CL1779"/>
      <c r="CM1779"/>
      <c r="CN1779"/>
      <c r="CO1779"/>
      <c r="CP1779"/>
    </row>
    <row r="1780" spans="1:94" ht="22.5" customHeight="1">
      <c r="A1780" s="22">
        <v>44311</v>
      </c>
      <c r="B1780" s="9" t="str">
        <f>TEXT(Table1[[#This Row],[Date]],"dddd")</f>
        <v>الأحد</v>
      </c>
      <c r="C1780" s="9">
        <f>WEEKNUM(Table1[[#This Row],[Date]],16)</f>
        <v>18</v>
      </c>
      <c r="D1780" s="9" t="str">
        <f>TEXT(Table1[[#This Row],[Date]],"mmmm")</f>
        <v>أبريل</v>
      </c>
      <c r="E1780" s="9" t="str">
        <f>TEXT(Table1[[#This Row],[Date]],"yyyy")</f>
        <v>2021</v>
      </c>
      <c r="F1780" s="9" t="s">
        <v>9</v>
      </c>
      <c r="G1780" s="9">
        <v>1832</v>
      </c>
      <c r="H1780" s="9" t="s">
        <v>363</v>
      </c>
      <c r="I1780" s="9" t="s">
        <v>255</v>
      </c>
      <c r="J1780" s="9">
        <f>IFERROR(VLOOKUP(Table1[[#This Row],[FoamType]],$CB$1:$CC$25,2,FALSE),0)</f>
        <v>3.6</v>
      </c>
      <c r="K1780" s="9">
        <v>200</v>
      </c>
      <c r="L1780" s="9">
        <v>100</v>
      </c>
      <c r="M1780" s="9">
        <v>120</v>
      </c>
      <c r="N1780" s="9"/>
      <c r="O1780" s="9"/>
      <c r="P1780" s="9"/>
      <c r="Q1780" s="9">
        <v>20</v>
      </c>
      <c r="R1780" s="9">
        <v>12</v>
      </c>
      <c r="S1780" s="9">
        <v>120</v>
      </c>
      <c r="T1780" s="9">
        <f t="shared" si="243"/>
        <v>28.8</v>
      </c>
      <c r="U1780" s="9">
        <f t="shared" si="244"/>
        <v>28.8</v>
      </c>
      <c r="V1780" s="9"/>
      <c r="W1780" s="9">
        <v>20</v>
      </c>
      <c r="X1780" s="9">
        <f>IFERROR(   Table1[[#This Row],[البلوكات /م3]]+Table1[[#This Row],[البواقى
 المنصرفه
/م3]]-Table1[[#This Row],[البواقى
/م3]],0)</f>
        <v>29.28</v>
      </c>
      <c r="Y1780" s="9">
        <f t="shared" ref="Y1780:Y1842" si="247">Z1780*7.32</f>
        <v>29.28</v>
      </c>
      <c r="Z1780" s="9">
        <v>4</v>
      </c>
      <c r="AA1780" s="9"/>
      <c r="AB1780" s="9"/>
      <c r="AC1780" s="9"/>
      <c r="AD1780" s="9">
        <f t="shared" si="245"/>
        <v>0.48000000000000043</v>
      </c>
      <c r="AE1780" s="9">
        <f t="shared" si="246"/>
        <v>1.6393442622950834E-2</v>
      </c>
      <c r="AF1780" s="9"/>
      <c r="AG1780" s="9">
        <f>IFERROR((Table1[[#This Row],[عدد
البلوكات]]*0.12),"")</f>
        <v>0.48</v>
      </c>
      <c r="AH1780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</v>
      </c>
      <c r="AI1780" s="9">
        <v>72</v>
      </c>
      <c r="AJ1780" s="9">
        <f>IFERROR(Table1[[#This Row],[Plan Hour]]/Table1[[#This Row],[ساعات
العمل
الفعلية]],0)</f>
        <v>0.1111111111111111</v>
      </c>
      <c r="AK1780" s="9">
        <f>IFERROR((Table1[[#This Row],[الكمية 
الفعلية
/م3]]-Table1[[#This Row],[الكمية 
المنتجة
/م3
 ]]),"")</f>
        <v>0</v>
      </c>
      <c r="AL1780" s="9"/>
      <c r="AM1780" s="9"/>
      <c r="AN1780" s="9">
        <v>2.4</v>
      </c>
      <c r="AO1780" s="9"/>
      <c r="AP1780" s="9">
        <v>2.4</v>
      </c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CB1780"/>
      <c r="CC1780"/>
      <c r="CD1780"/>
      <c r="CE1780" s="83"/>
      <c r="CF1780"/>
      <c r="CG1780"/>
      <c r="CH1780"/>
      <c r="CI1780"/>
      <c r="CJ1780"/>
      <c r="CK1780"/>
      <c r="CL1780"/>
      <c r="CM1780"/>
      <c r="CN1780"/>
      <c r="CO1780"/>
      <c r="CP1780"/>
    </row>
    <row r="1781" spans="1:94" ht="22.5" customHeight="1">
      <c r="A1781" s="22">
        <v>44311</v>
      </c>
      <c r="B1781" s="3" t="str">
        <f>TEXT(Table1[[#This Row],[Date]],"dddd")</f>
        <v>الأحد</v>
      </c>
      <c r="C1781" s="3">
        <f>WEEKNUM(Table1[[#This Row],[Date]],16)</f>
        <v>18</v>
      </c>
      <c r="D1781" s="3" t="str">
        <f>TEXT(Table1[[#This Row],[Date]],"mmmm")</f>
        <v>أبريل</v>
      </c>
      <c r="E1781" s="3" t="str">
        <f>TEXT(Table1[[#This Row],[Date]],"yyyy")</f>
        <v>2021</v>
      </c>
      <c r="F1781" s="3" t="s">
        <v>9</v>
      </c>
      <c r="G1781" s="3">
        <v>1832</v>
      </c>
      <c r="H1781" s="5" t="s">
        <v>363</v>
      </c>
      <c r="I1781" s="3" t="s">
        <v>255</v>
      </c>
      <c r="J1781" s="3">
        <f>IFERROR(VLOOKUP(Table1[[#This Row],[FoamType]],$CB$1:$CC$25,2,FALSE),0)</f>
        <v>3.6</v>
      </c>
      <c r="K1781" s="3">
        <v>200</v>
      </c>
      <c r="L1781" s="3">
        <v>100</v>
      </c>
      <c r="M1781" s="3">
        <v>120</v>
      </c>
      <c r="Q1781" s="3">
        <v>17</v>
      </c>
      <c r="R1781" s="3">
        <v>4</v>
      </c>
      <c r="S1781" s="3">
        <v>120</v>
      </c>
      <c r="T1781" s="3">
        <f t="shared" si="243"/>
        <v>9.6</v>
      </c>
      <c r="U1781" s="4">
        <f t="shared" si="244"/>
        <v>9.6</v>
      </c>
      <c r="W1781" s="3">
        <v>17</v>
      </c>
      <c r="X1781" s="4">
        <f>IFERROR(   Table1[[#This Row],[البلوكات /م3]]+Table1[[#This Row],[البواقى
 المنصرفه
/م3]]-Table1[[#This Row],[البواقى
/م3]],0)</f>
        <v>22.25</v>
      </c>
      <c r="Y1781" s="21">
        <f t="shared" si="247"/>
        <v>21.96</v>
      </c>
      <c r="Z1781" s="3">
        <v>3</v>
      </c>
      <c r="AA1781" s="12">
        <v>4.88</v>
      </c>
      <c r="AB1781" s="3">
        <v>20</v>
      </c>
      <c r="AC1781" s="20">
        <v>4.59</v>
      </c>
      <c r="AD1781" s="20">
        <f t="shared" si="245"/>
        <v>12.65</v>
      </c>
      <c r="AE1781" s="29">
        <f t="shared" si="246"/>
        <v>0.47131147540983609</v>
      </c>
      <c r="AG1781" s="5">
        <f>IFERROR((Table1[[#This Row],[عدد
البلوكات]]*0.12),"")</f>
        <v>0.36</v>
      </c>
      <c r="AH178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2.6666666666666665</v>
      </c>
      <c r="AJ1781" s="59">
        <f>IFERROR(Table1[[#This Row],[Plan Hour]]/Table1[[#This Row],[ساعات
العمل
الفعلية]],0)</f>
        <v>0</v>
      </c>
      <c r="AK1781" s="1">
        <f>IFERROR((Table1[[#This Row],[الكمية 
الفعلية
/م3]]-Table1[[#This Row],[الكمية 
المنتجة
/م3
 ]]),"")</f>
        <v>0</v>
      </c>
      <c r="AZ1781" s="1"/>
      <c r="BA1781" s="1"/>
      <c r="BB1781" s="1"/>
      <c r="BC1781" s="1"/>
      <c r="BD1781" s="1"/>
      <c r="BE1781" s="1"/>
      <c r="BF1781" s="1"/>
      <c r="CB1781"/>
      <c r="CC1781"/>
      <c r="CD1781"/>
      <c r="CE1781" s="83"/>
      <c r="CF1781"/>
      <c r="CG1781"/>
      <c r="CH1781"/>
      <c r="CI1781"/>
      <c r="CJ1781"/>
      <c r="CK1781"/>
      <c r="CL1781"/>
      <c r="CM1781"/>
      <c r="CN1781"/>
      <c r="CO1781"/>
      <c r="CP1781"/>
    </row>
    <row r="1782" spans="1:94" ht="22.5" customHeight="1">
      <c r="A1782" s="22">
        <v>44311</v>
      </c>
      <c r="B1782" s="3" t="str">
        <f>TEXT(Table1[[#This Row],[Date]],"dddd")</f>
        <v>الأحد</v>
      </c>
      <c r="C1782" s="3">
        <f>WEEKNUM(Table1[[#This Row],[Date]],16)</f>
        <v>18</v>
      </c>
      <c r="D1782" s="3" t="str">
        <f>TEXT(Table1[[#This Row],[Date]],"mmmm")</f>
        <v>أبريل</v>
      </c>
      <c r="E1782" s="3" t="str">
        <f>TEXT(Table1[[#This Row],[Date]],"yyyy")</f>
        <v>2021</v>
      </c>
      <c r="F1782" s="3" t="s">
        <v>9</v>
      </c>
      <c r="G1782" s="3">
        <v>1832</v>
      </c>
      <c r="H1782" s="5" t="s">
        <v>363</v>
      </c>
      <c r="I1782" s="3" t="s">
        <v>255</v>
      </c>
      <c r="J1782" s="3">
        <f>IFERROR(VLOOKUP(Table1[[#This Row],[FoamType]],$CB$1:$CC$25,2,FALSE),0)</f>
        <v>3.6</v>
      </c>
      <c r="K1782" s="3">
        <v>200</v>
      </c>
      <c r="L1782" s="3">
        <v>100</v>
      </c>
      <c r="M1782" s="3">
        <v>120</v>
      </c>
      <c r="Q1782" s="3">
        <v>25</v>
      </c>
      <c r="R1782" s="3">
        <v>4</v>
      </c>
      <c r="S1782" s="3">
        <v>120</v>
      </c>
      <c r="T1782" s="3">
        <f t="shared" si="243"/>
        <v>9.6</v>
      </c>
      <c r="U1782" s="4">
        <f t="shared" si="244"/>
        <v>9.6</v>
      </c>
      <c r="W1782" s="3">
        <v>25</v>
      </c>
      <c r="X1782" s="4">
        <f>IFERROR(   Table1[[#This Row],[البلوكات /م3]]+Table1[[#This Row],[البواقى
 المنصرفه
/م3]]-Table1[[#This Row],[البواقى
/م3]],0)</f>
        <v>9.0800000000000018</v>
      </c>
      <c r="Y1782" s="21">
        <f t="shared" si="247"/>
        <v>14.64</v>
      </c>
      <c r="Z1782" s="3">
        <v>2</v>
      </c>
      <c r="AB1782" s="3">
        <v>25</v>
      </c>
      <c r="AC1782" s="20">
        <v>5.56</v>
      </c>
      <c r="AD1782" s="20">
        <f t="shared" si="245"/>
        <v>-0.51999999999999957</v>
      </c>
      <c r="AE1782" s="29">
        <f t="shared" si="246"/>
        <v>-3.5519125683060079E-2</v>
      </c>
      <c r="AG1782" s="5">
        <f>IFERROR((Table1[[#This Row],[عدد
البلوكات]]*0.12),"")</f>
        <v>0.24</v>
      </c>
      <c r="AH178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2.6666666666666665</v>
      </c>
      <c r="AJ1782" s="59">
        <f>IFERROR(Table1[[#This Row],[Plan Hour]]/Table1[[#This Row],[ساعات
العمل
الفعلية]],0)</f>
        <v>0</v>
      </c>
      <c r="AK1782" s="1">
        <f>IFERROR((Table1[[#This Row],[الكمية 
الفعلية
/م3]]-Table1[[#This Row],[الكمية 
المنتجة
/م3
 ]]),"")</f>
        <v>0</v>
      </c>
      <c r="AZ1782" s="1"/>
      <c r="BA1782" s="1"/>
      <c r="BB1782" s="1"/>
      <c r="BC1782" s="1"/>
      <c r="BD1782" s="1"/>
      <c r="BE1782" s="1"/>
      <c r="BF1782" s="1"/>
      <c r="CB1782"/>
      <c r="CC1782"/>
      <c r="CD1782"/>
      <c r="CE1782" s="83"/>
      <c r="CF1782"/>
      <c r="CG1782"/>
      <c r="CH1782"/>
      <c r="CI1782"/>
      <c r="CJ1782"/>
      <c r="CK1782"/>
      <c r="CL1782"/>
      <c r="CM1782"/>
      <c r="CN1782"/>
      <c r="CO1782"/>
      <c r="CP1782"/>
    </row>
    <row r="1783" spans="1:94" ht="22.5" customHeight="1">
      <c r="A1783" s="22">
        <v>44311</v>
      </c>
      <c r="B1783" s="3" t="str">
        <f>TEXT(Table1[[#This Row],[Date]],"dddd")</f>
        <v>الأحد</v>
      </c>
      <c r="C1783" s="3">
        <f>WEEKNUM(Table1[[#This Row],[Date]],16)</f>
        <v>18</v>
      </c>
      <c r="D1783" s="3" t="str">
        <f>TEXT(Table1[[#This Row],[Date]],"mmmm")</f>
        <v>أبريل</v>
      </c>
      <c r="E1783" s="3" t="str">
        <f>TEXT(Table1[[#This Row],[Date]],"yyyy")</f>
        <v>2021</v>
      </c>
      <c r="F1783" s="3" t="s">
        <v>9</v>
      </c>
      <c r="G1783" s="3">
        <v>1842</v>
      </c>
      <c r="H1783" s="5" t="s">
        <v>313</v>
      </c>
      <c r="I1783" s="3" t="s">
        <v>96</v>
      </c>
      <c r="J1783" s="3">
        <f>IFERROR(VLOOKUP(Table1[[#This Row],[FoamType]],$CB$1:$CC$25,2,FALSE),0)</f>
        <v>200</v>
      </c>
      <c r="K1783" s="3">
        <v>25</v>
      </c>
      <c r="L1783" s="3">
        <v>9</v>
      </c>
      <c r="M1783" s="3">
        <v>9</v>
      </c>
      <c r="Q1783" s="3">
        <v>17</v>
      </c>
      <c r="R1783" s="3">
        <v>4000</v>
      </c>
      <c r="S1783" s="3">
        <v>9.1</v>
      </c>
      <c r="T1783" s="3">
        <f t="shared" si="243"/>
        <v>8.19</v>
      </c>
      <c r="U1783" s="4">
        <f t="shared" si="244"/>
        <v>8.1</v>
      </c>
      <c r="W1783" s="3"/>
      <c r="X1783" s="4">
        <f>IFERROR(   Table1[[#This Row],[البلوكات /م3]]+Table1[[#This Row],[البواقى
 المنصرفه
/م3]]-Table1[[#This Row],[البواقى
/م3]],0)</f>
        <v>0</v>
      </c>
      <c r="Y1783" s="21">
        <f t="shared" si="247"/>
        <v>0</v>
      </c>
      <c r="AD1783" s="20">
        <f t="shared" si="245"/>
        <v>-8.1</v>
      </c>
      <c r="AE1783" s="29" t="e">
        <f t="shared" si="246"/>
        <v>#DIV/0!</v>
      </c>
      <c r="AG1783" s="5">
        <f>IFERROR((Table1[[#This Row],[عدد
البلوكات]]*0.12),"")</f>
        <v>0</v>
      </c>
      <c r="AH178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20</v>
      </c>
      <c r="AJ1783" s="59">
        <f>IFERROR(Table1[[#This Row],[Plan Hour]]/Table1[[#This Row],[ساعات
العمل
الفعلية]],0)</f>
        <v>0</v>
      </c>
      <c r="AK1783" s="1">
        <f>IFERROR((Table1[[#This Row],[الكمية 
الفعلية
/م3]]-Table1[[#This Row],[الكمية 
المنتجة
/م3
 ]]),"")</f>
        <v>8.9999999999999858E-2</v>
      </c>
      <c r="AZ1783" s="1"/>
      <c r="BA1783" s="1"/>
      <c r="BB1783" s="1"/>
      <c r="BC1783" s="1"/>
      <c r="BD1783" s="1"/>
      <c r="BE1783" s="1"/>
      <c r="BF1783" s="1"/>
      <c r="CB1783"/>
      <c r="CC1783"/>
      <c r="CD1783"/>
      <c r="CE1783" s="83"/>
      <c r="CF1783"/>
      <c r="CG1783"/>
      <c r="CH1783"/>
      <c r="CI1783"/>
      <c r="CJ1783"/>
      <c r="CK1783"/>
      <c r="CL1783"/>
      <c r="CM1783"/>
      <c r="CN1783"/>
      <c r="CO1783"/>
      <c r="CP1783"/>
    </row>
    <row r="1784" spans="1:94" ht="22.5" customHeight="1">
      <c r="A1784" s="22">
        <v>44311</v>
      </c>
      <c r="B1784" s="3" t="str">
        <f>TEXT(Table1[[#This Row],[Date]],"dddd")</f>
        <v>الأحد</v>
      </c>
      <c r="C1784" s="3">
        <f>WEEKNUM(Table1[[#This Row],[Date]],16)</f>
        <v>18</v>
      </c>
      <c r="D1784" s="3" t="str">
        <f>TEXT(Table1[[#This Row],[Date]],"mmmm")</f>
        <v>أبريل</v>
      </c>
      <c r="E1784" s="3" t="str">
        <f>TEXT(Table1[[#This Row],[Date]],"yyyy")</f>
        <v>2021</v>
      </c>
      <c r="F1784" s="3" t="s">
        <v>9</v>
      </c>
      <c r="G1784" s="3">
        <v>1842</v>
      </c>
      <c r="H1784" s="5" t="s">
        <v>313</v>
      </c>
      <c r="I1784" s="3" t="s">
        <v>96</v>
      </c>
      <c r="J1784" s="3">
        <f>IFERROR(VLOOKUP(Table1[[#This Row],[FoamType]],$CB$1:$CC$25,2,FALSE),0)</f>
        <v>200</v>
      </c>
      <c r="K1784" s="3">
        <v>18</v>
      </c>
      <c r="L1784" s="3">
        <v>9</v>
      </c>
      <c r="M1784" s="3">
        <v>9</v>
      </c>
      <c r="Q1784" s="3">
        <v>17</v>
      </c>
      <c r="R1784" s="3">
        <v>1000</v>
      </c>
      <c r="S1784" s="3">
        <v>9.1</v>
      </c>
      <c r="T1784" s="3">
        <f t="shared" si="243"/>
        <v>1.4742</v>
      </c>
      <c r="U1784" s="4">
        <f t="shared" si="244"/>
        <v>1.458</v>
      </c>
      <c r="W1784" s="3"/>
      <c r="X1784" s="4">
        <f>IFERROR(   Table1[[#This Row],[البلوكات /م3]]+Table1[[#This Row],[البواقى
 المنصرفه
/م3]]-Table1[[#This Row],[البواقى
/م3]],0)</f>
        <v>0</v>
      </c>
      <c r="Y1784" s="21">
        <f t="shared" si="247"/>
        <v>0</v>
      </c>
      <c r="AD1784" s="20">
        <f t="shared" si="245"/>
        <v>-1.458</v>
      </c>
      <c r="AE1784" s="29" t="e">
        <f t="shared" si="246"/>
        <v>#DIV/0!</v>
      </c>
      <c r="AG1784" s="5">
        <f>IFERROR((Table1[[#This Row],[عدد
البلوكات]]*0.12),"")</f>
        <v>0</v>
      </c>
      <c r="AH178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784" s="59">
        <f>IFERROR(Table1[[#This Row],[Plan Hour]]/Table1[[#This Row],[ساعات
العمل
الفعلية]],0)</f>
        <v>0</v>
      </c>
      <c r="AK1784" s="1">
        <f>IFERROR((Table1[[#This Row],[الكمية 
الفعلية
/م3]]-Table1[[#This Row],[الكمية 
المنتجة
/م3
 ]]),"")</f>
        <v>1.6199999999999992E-2</v>
      </c>
      <c r="AZ1784" s="1"/>
      <c r="BA1784" s="1"/>
      <c r="BB1784" s="1"/>
      <c r="BC1784" s="1"/>
      <c r="BD1784" s="1"/>
      <c r="BE1784" s="1"/>
      <c r="BF1784" s="1"/>
      <c r="CB1784"/>
      <c r="CC1784"/>
      <c r="CD1784"/>
      <c r="CE1784" s="83"/>
      <c r="CF1784"/>
      <c r="CG1784"/>
      <c r="CH1784"/>
      <c r="CI1784"/>
      <c r="CJ1784"/>
      <c r="CK1784"/>
      <c r="CL1784"/>
      <c r="CM1784"/>
      <c r="CN1784"/>
      <c r="CO1784"/>
      <c r="CP1784"/>
    </row>
    <row r="1785" spans="1:94" ht="22.5" customHeight="1">
      <c r="A1785" s="22">
        <v>44311</v>
      </c>
      <c r="B1785" s="3" t="str">
        <f>TEXT(Table1[[#This Row],[Date]],"dddd")</f>
        <v>الأحد</v>
      </c>
      <c r="C1785" s="3">
        <f>WEEKNUM(Table1[[#This Row],[Date]],16)</f>
        <v>18</v>
      </c>
      <c r="D1785" s="3" t="str">
        <f>TEXT(Table1[[#This Row],[Date]],"mmmm")</f>
        <v>أبريل</v>
      </c>
      <c r="E1785" s="3" t="str">
        <f>TEXT(Table1[[#This Row],[Date]],"yyyy")</f>
        <v>2021</v>
      </c>
      <c r="F1785" s="3" t="s">
        <v>9</v>
      </c>
      <c r="G1785" s="3">
        <v>1845</v>
      </c>
      <c r="H1785" s="5" t="s">
        <v>364</v>
      </c>
      <c r="I1785" s="3" t="s">
        <v>92</v>
      </c>
      <c r="J1785" s="3">
        <f>IFERROR(VLOOKUP(Table1[[#This Row],[FoamType]],$CB$1:$CC$25,2,FALSE),0)</f>
        <v>0.6</v>
      </c>
      <c r="K1785" s="3">
        <v>50</v>
      </c>
      <c r="L1785" s="3">
        <v>50</v>
      </c>
      <c r="M1785" s="3">
        <v>3</v>
      </c>
      <c r="Q1785" s="3">
        <v>17</v>
      </c>
      <c r="R1785" s="3">
        <v>540</v>
      </c>
      <c r="S1785" s="3">
        <v>3.1</v>
      </c>
      <c r="T1785" s="3">
        <f t="shared" si="243"/>
        <v>4.1849999999999996</v>
      </c>
      <c r="U1785" s="4">
        <f t="shared" si="244"/>
        <v>4.05</v>
      </c>
      <c r="W1785" s="3">
        <v>17</v>
      </c>
      <c r="X1785" s="4">
        <f>IFERROR(   Table1[[#This Row],[البلوكات /م3]]+Table1[[#This Row],[البواقى
 المنصرفه
/م3]]-Table1[[#This Row],[البواقى
/م3]],0)</f>
        <v>4.71</v>
      </c>
      <c r="Y1785" s="21">
        <f t="shared" si="247"/>
        <v>7.32</v>
      </c>
      <c r="Z1785" s="3">
        <v>1</v>
      </c>
      <c r="AA1785" s="12">
        <v>4.59</v>
      </c>
      <c r="AB1785" s="3">
        <v>17</v>
      </c>
      <c r="AC1785" s="20">
        <v>7.2</v>
      </c>
      <c r="AD1785" s="20">
        <f t="shared" si="245"/>
        <v>0.66000000000000014</v>
      </c>
      <c r="AE1785" s="29">
        <f t="shared" si="246"/>
        <v>5.541561712846349E-2</v>
      </c>
      <c r="AG1785" s="5">
        <f>IFERROR((Table1[[#This Row],[عدد
البلوكات]]*0.12),"")</f>
        <v>0.12</v>
      </c>
      <c r="AH178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6.75</v>
      </c>
      <c r="AJ1785" s="59">
        <f>IFERROR(Table1[[#This Row],[Plan Hour]]/Table1[[#This Row],[ساعات
العمل
الفعلية]],0)</f>
        <v>0</v>
      </c>
      <c r="AK1785" s="1">
        <f>IFERROR((Table1[[#This Row],[الكمية 
الفعلية
/م3]]-Table1[[#This Row],[الكمية 
المنتجة
/م3
 ]]),"")</f>
        <v>0.13499999999999979</v>
      </c>
      <c r="AZ1785" s="1"/>
      <c r="BA1785" s="1"/>
      <c r="BB1785" s="1"/>
      <c r="BC1785" s="1"/>
      <c r="BD1785" s="1"/>
      <c r="BE1785" s="1"/>
      <c r="BF1785" s="1"/>
      <c r="CB1785"/>
      <c r="CC1785"/>
      <c r="CD1785"/>
      <c r="CE1785" s="83"/>
      <c r="CF1785"/>
      <c r="CG1785"/>
      <c r="CH1785"/>
      <c r="CI1785"/>
      <c r="CJ1785"/>
      <c r="CK1785"/>
      <c r="CL1785"/>
      <c r="CM1785"/>
      <c r="CN1785"/>
      <c r="CO1785"/>
      <c r="CP1785"/>
    </row>
    <row r="1786" spans="1:94" ht="22.5" customHeight="1">
      <c r="A1786" s="22">
        <v>44311</v>
      </c>
      <c r="B1786" s="3" t="str">
        <f>TEXT(Table1[[#This Row],[Date]],"dddd")</f>
        <v>الأحد</v>
      </c>
      <c r="C1786" s="3">
        <f>WEEKNUM(Table1[[#This Row],[Date]],16)</f>
        <v>18</v>
      </c>
      <c r="D1786" s="3" t="str">
        <f>TEXT(Table1[[#This Row],[Date]],"mmmm")</f>
        <v>أبريل</v>
      </c>
      <c r="E1786" s="3" t="str">
        <f>TEXT(Table1[[#This Row],[Date]],"yyyy")</f>
        <v>2021</v>
      </c>
      <c r="F1786" s="3" t="s">
        <v>9</v>
      </c>
      <c r="G1786" s="3">
        <v>1847</v>
      </c>
      <c r="H1786" s="5" t="s">
        <v>61</v>
      </c>
      <c r="I1786" s="3" t="s">
        <v>201</v>
      </c>
      <c r="J1786" s="3">
        <f>IFERROR(VLOOKUP(Table1[[#This Row],[FoamType]],$CB$1:$CC$25,2,FALSE),0)</f>
        <v>1.25</v>
      </c>
      <c r="K1786" s="3">
        <v>147.30000000000001</v>
      </c>
      <c r="L1786" s="3">
        <v>110</v>
      </c>
      <c r="M1786" s="3">
        <v>29</v>
      </c>
      <c r="Q1786" s="3">
        <v>30</v>
      </c>
      <c r="R1786" s="3">
        <v>4</v>
      </c>
      <c r="S1786" s="3">
        <v>29</v>
      </c>
      <c r="T1786" s="3">
        <f t="shared" si="243"/>
        <v>1.8795480000000002</v>
      </c>
      <c r="U1786" s="4">
        <f t="shared" si="244"/>
        <v>1.8795480000000002</v>
      </c>
      <c r="W1786" s="3">
        <v>30</v>
      </c>
      <c r="X1786" s="4">
        <f>IFERROR(   Table1[[#This Row],[البلوكات /م3]]+Table1[[#This Row],[البواقى
 المنصرفه
/م3]]-Table1[[#This Row],[البواقى
/م3]],0)</f>
        <v>19.11</v>
      </c>
      <c r="Y1786" s="21">
        <f t="shared" si="247"/>
        <v>7.32</v>
      </c>
      <c r="Z1786" s="3">
        <v>1</v>
      </c>
      <c r="AA1786" s="12">
        <v>13.25</v>
      </c>
      <c r="AB1786" s="3">
        <v>30</v>
      </c>
      <c r="AC1786" s="20">
        <v>1.46</v>
      </c>
      <c r="AD1786" s="20">
        <f t="shared" si="245"/>
        <v>17.230452</v>
      </c>
      <c r="AE1786" s="29">
        <f t="shared" si="246"/>
        <v>0.83764958677685952</v>
      </c>
      <c r="AG1786" s="5">
        <f>IFERROR((Table1[[#This Row],[عدد
البلوكات]]*0.12),"")</f>
        <v>0.12</v>
      </c>
      <c r="AH178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786" s="59">
        <f>IFERROR(Table1[[#This Row],[Plan Hour]]/Table1[[#This Row],[ساعات
العمل
الفعلية]],0)</f>
        <v>0</v>
      </c>
      <c r="AK1786" s="1">
        <f>IFERROR((Table1[[#This Row],[الكمية 
الفعلية
/م3]]-Table1[[#This Row],[الكمية 
المنتجة
/م3
 ]]),"")</f>
        <v>0</v>
      </c>
      <c r="AZ1786" s="1"/>
      <c r="BA1786" s="1"/>
      <c r="BB1786" s="1"/>
      <c r="BC1786" s="1"/>
      <c r="BD1786" s="1"/>
      <c r="BE1786" s="1"/>
      <c r="BF1786" s="1"/>
      <c r="CB1786"/>
      <c r="CC1786"/>
      <c r="CD1786"/>
      <c r="CE1786" s="83"/>
      <c r="CF1786"/>
      <c r="CG1786"/>
      <c r="CH1786"/>
      <c r="CI1786"/>
      <c r="CJ1786"/>
      <c r="CK1786"/>
      <c r="CL1786"/>
      <c r="CM1786"/>
      <c r="CN1786"/>
      <c r="CO1786"/>
      <c r="CP1786"/>
    </row>
    <row r="1787" spans="1:94" ht="22.5" customHeight="1">
      <c r="A1787" s="22">
        <v>44311</v>
      </c>
      <c r="B1787" s="3" t="str">
        <f>TEXT(Table1[[#This Row],[Date]],"dddd")</f>
        <v>الأحد</v>
      </c>
      <c r="C1787" s="3">
        <f>WEEKNUM(Table1[[#This Row],[Date]],16)</f>
        <v>18</v>
      </c>
      <c r="D1787" s="3" t="str">
        <f>TEXT(Table1[[#This Row],[Date]],"mmmm")</f>
        <v>أبريل</v>
      </c>
      <c r="E1787" s="3" t="str">
        <f>TEXT(Table1[[#This Row],[Date]],"yyyy")</f>
        <v>2021</v>
      </c>
      <c r="F1787" s="3" t="s">
        <v>9</v>
      </c>
      <c r="G1787" s="3">
        <v>1847</v>
      </c>
      <c r="H1787" s="5" t="s">
        <v>61</v>
      </c>
      <c r="I1787" s="3" t="s">
        <v>201</v>
      </c>
      <c r="J1787" s="3">
        <f>IFERROR(VLOOKUP(Table1[[#This Row],[FoamType]],$CB$1:$CC$25,2,FALSE),0)</f>
        <v>1.25</v>
      </c>
      <c r="K1787" s="3">
        <v>185</v>
      </c>
      <c r="L1787" s="3">
        <v>110</v>
      </c>
      <c r="M1787" s="3">
        <v>29</v>
      </c>
      <c r="Q1787" s="3">
        <v>30</v>
      </c>
      <c r="R1787" s="3">
        <v>4</v>
      </c>
      <c r="S1787" s="3">
        <v>29</v>
      </c>
      <c r="T1787" s="3">
        <f t="shared" si="243"/>
        <v>2.3605999999999998</v>
      </c>
      <c r="U1787" s="4">
        <f t="shared" si="244"/>
        <v>2.3605999999999998</v>
      </c>
      <c r="W1787" s="3"/>
      <c r="X1787" s="4">
        <f>IFERROR(   Table1[[#This Row],[البلوكات /م3]]+Table1[[#This Row],[البواقى
 المنصرفه
/م3]]-Table1[[#This Row],[البواقى
/م3]],0)</f>
        <v>0</v>
      </c>
      <c r="Y1787" s="21">
        <f t="shared" si="247"/>
        <v>0</v>
      </c>
      <c r="AD1787" s="20">
        <f t="shared" si="245"/>
        <v>-2.3605999999999998</v>
      </c>
      <c r="AE1787" s="29" t="e">
        <f t="shared" si="246"/>
        <v>#DIV/0!</v>
      </c>
      <c r="AG1787" s="5">
        <f>IFERROR((Table1[[#This Row],[عدد
البلوكات]]*0.12),"")</f>
        <v>0</v>
      </c>
      <c r="AH178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787" s="59">
        <f>IFERROR(Table1[[#This Row],[Plan Hour]]/Table1[[#This Row],[ساعات
العمل
الفعلية]],0)</f>
        <v>0</v>
      </c>
      <c r="AK1787" s="1">
        <f>IFERROR((Table1[[#This Row],[الكمية 
الفعلية
/م3]]-Table1[[#This Row],[الكمية 
المنتجة
/م3
 ]]),"")</f>
        <v>0</v>
      </c>
      <c r="AZ1787" s="1"/>
      <c r="BA1787" s="1"/>
      <c r="BB1787" s="1"/>
      <c r="BC1787" s="1"/>
      <c r="BD1787" s="1"/>
      <c r="BE1787" s="1"/>
      <c r="BF1787" s="1"/>
      <c r="CB1787"/>
      <c r="CC1787"/>
      <c r="CD1787"/>
      <c r="CE1787" s="83"/>
      <c r="CF1787"/>
      <c r="CG1787"/>
      <c r="CH1787"/>
      <c r="CI1787"/>
      <c r="CJ1787"/>
      <c r="CK1787"/>
      <c r="CL1787"/>
      <c r="CM1787"/>
      <c r="CN1787"/>
      <c r="CO1787"/>
      <c r="CP1787"/>
    </row>
    <row r="1788" spans="1:94" ht="22.5" customHeight="1">
      <c r="A1788" s="22">
        <v>44311</v>
      </c>
      <c r="B1788" s="3" t="str">
        <f>TEXT(Table1[[#This Row],[Date]],"dddd")</f>
        <v>الأحد</v>
      </c>
      <c r="C1788" s="3">
        <f>WEEKNUM(Table1[[#This Row],[Date]],16)</f>
        <v>18</v>
      </c>
      <c r="D1788" s="3" t="str">
        <f>TEXT(Table1[[#This Row],[Date]],"mmmm")</f>
        <v>أبريل</v>
      </c>
      <c r="E1788" s="3" t="str">
        <f>TEXT(Table1[[#This Row],[Date]],"yyyy")</f>
        <v>2021</v>
      </c>
      <c r="F1788" s="3" t="s">
        <v>9</v>
      </c>
      <c r="G1788" s="3">
        <v>1847</v>
      </c>
      <c r="H1788" s="5" t="s">
        <v>61</v>
      </c>
      <c r="I1788" s="3" t="s">
        <v>201</v>
      </c>
      <c r="J1788" s="3">
        <f>IFERROR(VLOOKUP(Table1[[#This Row],[FoamType]],$CB$1:$CC$25,2,FALSE),0)</f>
        <v>1.25</v>
      </c>
      <c r="K1788" s="3">
        <v>135.30000000000001</v>
      </c>
      <c r="L1788" s="3">
        <v>110</v>
      </c>
      <c r="M1788" s="3">
        <v>29</v>
      </c>
      <c r="Q1788" s="3">
        <v>30</v>
      </c>
      <c r="R1788" s="3">
        <v>4</v>
      </c>
      <c r="S1788" s="3">
        <v>29</v>
      </c>
      <c r="T1788" s="3">
        <f t="shared" si="243"/>
        <v>1.7264280000000003</v>
      </c>
      <c r="U1788" s="4">
        <f t="shared" si="244"/>
        <v>1.7264280000000003</v>
      </c>
      <c r="W1788" s="3"/>
      <c r="X1788" s="4">
        <f>IFERROR(   Table1[[#This Row],[البلوكات /م3]]+Table1[[#This Row],[البواقى
 المنصرفه
/م3]]-Table1[[#This Row],[البواقى
/م3]],0)</f>
        <v>0</v>
      </c>
      <c r="Y1788" s="21">
        <f t="shared" si="247"/>
        <v>0</v>
      </c>
      <c r="AD1788" s="20">
        <f t="shared" si="245"/>
        <v>-1.7264280000000003</v>
      </c>
      <c r="AE1788" s="29" t="e">
        <f t="shared" si="246"/>
        <v>#DIV/0!</v>
      </c>
      <c r="AG1788" s="5">
        <f>IFERROR((Table1[[#This Row],[عدد
البلوكات]]*0.12),"")</f>
        <v>0</v>
      </c>
      <c r="AH178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788" s="59">
        <f>IFERROR(Table1[[#This Row],[Plan Hour]]/Table1[[#This Row],[ساعات
العمل
الفعلية]],0)</f>
        <v>0</v>
      </c>
      <c r="AK1788" s="1">
        <f>IFERROR((Table1[[#This Row],[الكمية 
الفعلية
/م3]]-Table1[[#This Row],[الكمية 
المنتجة
/م3
 ]]),"")</f>
        <v>0</v>
      </c>
      <c r="AZ1788" s="1"/>
      <c r="BA1788" s="1"/>
      <c r="BB1788" s="1"/>
      <c r="BC1788" s="1"/>
      <c r="BD1788" s="1"/>
      <c r="BE1788" s="1"/>
      <c r="BF1788" s="1"/>
      <c r="CB1788"/>
      <c r="CC1788"/>
      <c r="CD1788"/>
      <c r="CE1788" s="83"/>
      <c r="CF1788"/>
      <c r="CG1788"/>
      <c r="CH1788"/>
      <c r="CI1788"/>
      <c r="CJ1788"/>
      <c r="CK1788"/>
      <c r="CL1788"/>
      <c r="CM1788"/>
      <c r="CN1788"/>
      <c r="CO1788"/>
      <c r="CP1788"/>
    </row>
    <row r="1789" spans="1:94" ht="22.5" customHeight="1">
      <c r="A1789" s="22">
        <v>44311</v>
      </c>
      <c r="B1789" s="3" t="str">
        <f>TEXT(Table1[[#This Row],[Date]],"dddd")</f>
        <v>الأحد</v>
      </c>
      <c r="C1789" s="3">
        <f>WEEKNUM(Table1[[#This Row],[Date]],16)</f>
        <v>18</v>
      </c>
      <c r="D1789" s="3" t="str">
        <f>TEXT(Table1[[#This Row],[Date]],"mmmm")</f>
        <v>أبريل</v>
      </c>
      <c r="E1789" s="3" t="str">
        <f>TEXT(Table1[[#This Row],[Date]],"yyyy")</f>
        <v>2021</v>
      </c>
      <c r="F1789" s="3" t="s">
        <v>9</v>
      </c>
      <c r="G1789" s="3">
        <v>1847</v>
      </c>
      <c r="H1789" s="5" t="s">
        <v>61</v>
      </c>
      <c r="I1789" s="3" t="s">
        <v>201</v>
      </c>
      <c r="J1789" s="3">
        <f>IFERROR(VLOOKUP(Table1[[#This Row],[FoamType]],$CB$1:$CC$25,2,FALSE),0)</f>
        <v>1.25</v>
      </c>
      <c r="K1789" s="3">
        <v>73</v>
      </c>
      <c r="L1789" s="3">
        <v>110</v>
      </c>
      <c r="M1789" s="3">
        <v>29</v>
      </c>
      <c r="Q1789" s="3">
        <v>30</v>
      </c>
      <c r="R1789" s="3">
        <v>2</v>
      </c>
      <c r="S1789" s="3">
        <v>29</v>
      </c>
      <c r="T1789" s="3">
        <f t="shared" si="243"/>
        <v>0.46573999999999999</v>
      </c>
      <c r="U1789" s="4">
        <f t="shared" si="244"/>
        <v>0.46573999999999999</v>
      </c>
      <c r="W1789" s="3"/>
      <c r="X1789" s="4">
        <f>IFERROR(   Table1[[#This Row],[البلوكات /م3]]+Table1[[#This Row],[البواقى
 المنصرفه
/م3]]-Table1[[#This Row],[البواقى
/م3]],0)</f>
        <v>0</v>
      </c>
      <c r="Y1789" s="21">
        <f t="shared" si="247"/>
        <v>0</v>
      </c>
      <c r="AD1789" s="20">
        <f t="shared" si="245"/>
        <v>-0.46573999999999999</v>
      </c>
      <c r="AE1789" s="29" t="e">
        <f t="shared" si="246"/>
        <v>#DIV/0!</v>
      </c>
      <c r="AG1789" s="5">
        <f>IFERROR((Table1[[#This Row],[عدد
البلوكات]]*0.12),"")</f>
        <v>0</v>
      </c>
      <c r="AH178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1789" s="59">
        <f>IFERROR(Table1[[#This Row],[Plan Hour]]/Table1[[#This Row],[ساعات
العمل
الفعلية]],0)</f>
        <v>0</v>
      </c>
      <c r="AK1789" s="1">
        <f>IFERROR((Table1[[#This Row],[الكمية 
الفعلية
/م3]]-Table1[[#This Row],[الكمية 
المنتجة
/م3
 ]]),"")</f>
        <v>0</v>
      </c>
      <c r="AZ1789" s="1"/>
      <c r="BA1789" s="1"/>
      <c r="BB1789" s="1"/>
      <c r="BC1789" s="1"/>
      <c r="BD1789" s="1"/>
      <c r="BE1789" s="1"/>
      <c r="BF1789" s="1"/>
      <c r="CB1789"/>
      <c r="CC1789"/>
      <c r="CD1789"/>
      <c r="CE1789" s="83"/>
      <c r="CF1789"/>
      <c r="CG1789"/>
      <c r="CH1789"/>
      <c r="CI1789"/>
      <c r="CJ1789"/>
      <c r="CK1789"/>
      <c r="CL1789"/>
      <c r="CM1789"/>
      <c r="CN1789"/>
      <c r="CO1789"/>
      <c r="CP1789"/>
    </row>
    <row r="1790" spans="1:94" ht="22.5" customHeight="1">
      <c r="A1790" s="22">
        <v>44311</v>
      </c>
      <c r="B1790" s="3" t="str">
        <f>TEXT(Table1[[#This Row],[Date]],"dddd")</f>
        <v>الأحد</v>
      </c>
      <c r="C1790" s="3">
        <f>WEEKNUM(Table1[[#This Row],[Date]],16)</f>
        <v>18</v>
      </c>
      <c r="D1790" s="3" t="str">
        <f>TEXT(Table1[[#This Row],[Date]],"mmmm")</f>
        <v>أبريل</v>
      </c>
      <c r="E1790" s="3" t="str">
        <f>TEXT(Table1[[#This Row],[Date]],"yyyy")</f>
        <v>2021</v>
      </c>
      <c r="F1790" s="3" t="s">
        <v>9</v>
      </c>
      <c r="G1790" s="3">
        <v>1847</v>
      </c>
      <c r="H1790" s="5" t="s">
        <v>61</v>
      </c>
      <c r="I1790" s="3" t="s">
        <v>201</v>
      </c>
      <c r="J1790" s="3">
        <f>IFERROR(VLOOKUP(Table1[[#This Row],[FoamType]],$CB$1:$CC$25,2,FALSE),0)</f>
        <v>1.25</v>
      </c>
      <c r="K1790" s="3">
        <v>240</v>
      </c>
      <c r="L1790" s="3">
        <v>110</v>
      </c>
      <c r="M1790" s="3">
        <v>29</v>
      </c>
      <c r="Q1790" s="3">
        <v>30</v>
      </c>
      <c r="R1790" s="3">
        <v>8</v>
      </c>
      <c r="S1790" s="3">
        <v>29</v>
      </c>
      <c r="T1790" s="3">
        <f t="shared" si="243"/>
        <v>6.1247999999999996</v>
      </c>
      <c r="U1790" s="4">
        <f t="shared" si="244"/>
        <v>6.1247999999999996</v>
      </c>
      <c r="W1790" s="3"/>
      <c r="X1790" s="4">
        <f>IFERROR(   Table1[[#This Row],[البلوكات /م3]]+Table1[[#This Row],[البواقى
 المنصرفه
/م3]]-Table1[[#This Row],[البواقى
/م3]],0)</f>
        <v>0</v>
      </c>
      <c r="Y1790" s="21">
        <f t="shared" si="247"/>
        <v>0</v>
      </c>
      <c r="AD1790" s="20">
        <f t="shared" si="245"/>
        <v>-6.1247999999999996</v>
      </c>
      <c r="AE1790" s="29" t="e">
        <f t="shared" si="246"/>
        <v>#DIV/0!</v>
      </c>
      <c r="AG1790" s="5">
        <f>IFERROR((Table1[[#This Row],[عدد
البلوكات]]*0.12),"")</f>
        <v>0</v>
      </c>
      <c r="AH179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6.4</v>
      </c>
      <c r="AJ1790" s="59">
        <f>IFERROR(Table1[[#This Row],[Plan Hour]]/Table1[[#This Row],[ساعات
العمل
الفعلية]],0)</f>
        <v>0</v>
      </c>
      <c r="AK1790" s="1">
        <f>IFERROR((Table1[[#This Row],[الكمية 
الفعلية
/م3]]-Table1[[#This Row],[الكمية 
المنتجة
/م3
 ]]),"")</f>
        <v>0</v>
      </c>
      <c r="AZ1790" s="1"/>
      <c r="BA1790" s="1"/>
      <c r="BB1790" s="1"/>
      <c r="BC1790" s="1"/>
      <c r="BD1790" s="1"/>
      <c r="BE1790" s="1"/>
      <c r="BF1790" s="1"/>
      <c r="CB1790"/>
      <c r="CC1790"/>
      <c r="CD1790"/>
      <c r="CE1790" s="83"/>
      <c r="CF1790"/>
      <c r="CG1790"/>
      <c r="CH1790"/>
      <c r="CI1790"/>
      <c r="CJ1790"/>
      <c r="CK1790"/>
      <c r="CL1790"/>
      <c r="CM1790"/>
      <c r="CN1790"/>
      <c r="CO1790"/>
      <c r="CP1790"/>
    </row>
    <row r="1791" spans="1:94" ht="22.5" customHeight="1">
      <c r="A1791" s="22">
        <v>44311</v>
      </c>
      <c r="B1791" s="3" t="str">
        <f>TEXT(Table1[[#This Row],[Date]],"dddd")</f>
        <v>الأحد</v>
      </c>
      <c r="C1791" s="3">
        <f>WEEKNUM(Table1[[#This Row],[Date]],16)</f>
        <v>18</v>
      </c>
      <c r="D1791" s="3" t="str">
        <f>TEXT(Table1[[#This Row],[Date]],"mmmm")</f>
        <v>أبريل</v>
      </c>
      <c r="E1791" s="3" t="str">
        <f>TEXT(Table1[[#This Row],[Date]],"yyyy")</f>
        <v>2021</v>
      </c>
      <c r="F1791" s="3" t="s">
        <v>9</v>
      </c>
      <c r="G1791" s="3">
        <v>1847</v>
      </c>
      <c r="H1791" s="5" t="s">
        <v>61</v>
      </c>
      <c r="I1791" s="3" t="s">
        <v>201</v>
      </c>
      <c r="J1791" s="3">
        <f>IFERROR(VLOOKUP(Table1[[#This Row],[FoamType]],$CB$1:$CC$25,2,FALSE),0)</f>
        <v>1.25</v>
      </c>
      <c r="K1791" s="3">
        <v>200</v>
      </c>
      <c r="L1791" s="3">
        <v>110</v>
      </c>
      <c r="M1791" s="3">
        <v>29</v>
      </c>
      <c r="Q1791" s="3">
        <v>30</v>
      </c>
      <c r="R1791" s="3">
        <v>8</v>
      </c>
      <c r="S1791" s="3">
        <v>29</v>
      </c>
      <c r="T1791" s="3">
        <f t="shared" si="243"/>
        <v>5.1040000000000001</v>
      </c>
      <c r="U1791" s="4">
        <f t="shared" si="244"/>
        <v>5.1040000000000001</v>
      </c>
      <c r="W1791" s="3"/>
      <c r="X1791" s="4">
        <f>IFERROR(   Table1[[#This Row],[البلوكات /م3]]+Table1[[#This Row],[البواقى
 المنصرفه
/م3]]-Table1[[#This Row],[البواقى
/م3]],0)</f>
        <v>0</v>
      </c>
      <c r="Y1791" s="21">
        <f t="shared" si="247"/>
        <v>0</v>
      </c>
      <c r="AD1791" s="20">
        <f t="shared" si="245"/>
        <v>-5.1040000000000001</v>
      </c>
      <c r="AE1791" s="29" t="e">
        <f t="shared" si="246"/>
        <v>#DIV/0!</v>
      </c>
      <c r="AG1791" s="5">
        <f>IFERROR((Table1[[#This Row],[عدد
البلوكات]]*0.12),"")</f>
        <v>0</v>
      </c>
      <c r="AH179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6.4</v>
      </c>
      <c r="AJ1791" s="59">
        <f>IFERROR(Table1[[#This Row],[Plan Hour]]/Table1[[#This Row],[ساعات
العمل
الفعلية]],0)</f>
        <v>0</v>
      </c>
      <c r="AK1791" s="1">
        <f>IFERROR((Table1[[#This Row],[الكمية 
الفعلية
/م3]]-Table1[[#This Row],[الكمية 
المنتجة
/م3
 ]]),"")</f>
        <v>0</v>
      </c>
      <c r="AZ1791" s="1"/>
      <c r="BA1791" s="1"/>
      <c r="BB1791" s="1"/>
      <c r="BC1791" s="1"/>
      <c r="BD1791" s="1"/>
      <c r="BE1791" s="1"/>
      <c r="BF1791" s="1"/>
      <c r="CB1791"/>
      <c r="CC1791"/>
      <c r="CD1791"/>
      <c r="CE1791" s="83"/>
      <c r="CF1791"/>
      <c r="CG1791"/>
      <c r="CH1791"/>
      <c r="CI1791"/>
      <c r="CJ1791"/>
      <c r="CK1791"/>
      <c r="CL1791"/>
      <c r="CM1791"/>
      <c r="CN1791"/>
      <c r="CO1791"/>
      <c r="CP1791"/>
    </row>
    <row r="1792" spans="1:94" ht="22.5" customHeight="1">
      <c r="A1792" s="22">
        <v>44311</v>
      </c>
      <c r="B1792" s="3" t="str">
        <f>TEXT(Table1[[#This Row],[Date]],"dddd")</f>
        <v>الأحد</v>
      </c>
      <c r="C1792" s="3">
        <f>WEEKNUM(Table1[[#This Row],[Date]],16)</f>
        <v>18</v>
      </c>
      <c r="D1792" s="3" t="str">
        <f>TEXT(Table1[[#This Row],[Date]],"mmmm")</f>
        <v>أبريل</v>
      </c>
      <c r="E1792" s="3" t="str">
        <f>TEXT(Table1[[#This Row],[Date]],"yyyy")</f>
        <v>2021</v>
      </c>
      <c r="F1792" s="3" t="s">
        <v>9</v>
      </c>
      <c r="G1792" s="3">
        <v>1847</v>
      </c>
      <c r="H1792" s="5" t="s">
        <v>61</v>
      </c>
      <c r="I1792" s="3" t="s">
        <v>201</v>
      </c>
      <c r="J1792" s="3">
        <f>IFERROR(VLOOKUP(Table1[[#This Row],[FoamType]],$CB$1:$CC$25,2,FALSE),0)</f>
        <v>1.25</v>
      </c>
      <c r="K1792" s="3">
        <v>129.30000000000001</v>
      </c>
      <c r="L1792" s="3">
        <v>110</v>
      </c>
      <c r="M1792" s="3">
        <v>29</v>
      </c>
      <c r="Q1792" s="3">
        <v>30</v>
      </c>
      <c r="R1792" s="3">
        <v>4</v>
      </c>
      <c r="S1792" s="3">
        <v>29</v>
      </c>
      <c r="T1792" s="3">
        <f t="shared" si="243"/>
        <v>1.6498680000000003</v>
      </c>
      <c r="U1792" s="4">
        <f t="shared" si="244"/>
        <v>1.6498680000000003</v>
      </c>
      <c r="W1792" s="3"/>
      <c r="X1792" s="4">
        <f>IFERROR(   Table1[[#This Row],[البلوكات /م3]]+Table1[[#This Row],[البواقى
 المنصرفه
/م3]]-Table1[[#This Row],[البواقى
/م3]],0)</f>
        <v>0</v>
      </c>
      <c r="Y1792" s="21">
        <f t="shared" si="247"/>
        <v>0</v>
      </c>
      <c r="AD1792" s="20">
        <f t="shared" si="245"/>
        <v>-1.6498680000000003</v>
      </c>
      <c r="AE1792" s="29" t="e">
        <f t="shared" si="246"/>
        <v>#DIV/0!</v>
      </c>
      <c r="AG1792" s="5">
        <f>IFERROR((Table1[[#This Row],[عدد
البلوكات]]*0.12),"")</f>
        <v>0</v>
      </c>
      <c r="AH179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792" s="59">
        <f>IFERROR(Table1[[#This Row],[Plan Hour]]/Table1[[#This Row],[ساعات
العمل
الفعلية]],0)</f>
        <v>0</v>
      </c>
      <c r="AK1792" s="1">
        <f>IFERROR((Table1[[#This Row],[الكمية 
الفعلية
/م3]]-Table1[[#This Row],[الكمية 
المنتجة
/م3
 ]]),"")</f>
        <v>0</v>
      </c>
      <c r="AZ1792" s="1"/>
      <c r="BA1792" s="1"/>
      <c r="BB1792" s="1"/>
      <c r="BC1792" s="1"/>
      <c r="BD1792" s="1"/>
      <c r="BE1792" s="1"/>
      <c r="BF1792" s="1"/>
      <c r="CB1792"/>
      <c r="CC1792"/>
      <c r="CD1792"/>
      <c r="CE1792" s="83"/>
      <c r="CF1792"/>
      <c r="CG1792"/>
      <c r="CH1792"/>
      <c r="CI1792"/>
      <c r="CJ1792"/>
      <c r="CK1792"/>
      <c r="CL1792"/>
      <c r="CM1792"/>
      <c r="CN1792"/>
      <c r="CO1792"/>
      <c r="CP1792"/>
    </row>
    <row r="1793" spans="1:94" ht="22.5" customHeight="1">
      <c r="A1793" s="22">
        <v>44312</v>
      </c>
      <c r="B1793" s="9" t="str">
        <f>TEXT(Table1[[#This Row],[Date]],"dddd")</f>
        <v>الإثنين</v>
      </c>
      <c r="C1793" s="9">
        <f>WEEKNUM(Table1[[#This Row],[Date]],16)</f>
        <v>18</v>
      </c>
      <c r="D1793" s="9" t="str">
        <f>TEXT(Table1[[#This Row],[Date]],"mmmm")</f>
        <v>أبريل</v>
      </c>
      <c r="E1793" s="9" t="str">
        <f>TEXT(Table1[[#This Row],[Date]],"yyyy")</f>
        <v>2021</v>
      </c>
      <c r="F1793" s="9" t="s">
        <v>9</v>
      </c>
      <c r="G1793" s="9">
        <v>1630</v>
      </c>
      <c r="H1793" s="9" t="s">
        <v>25</v>
      </c>
      <c r="I1793" s="9" t="s">
        <v>92</v>
      </c>
      <c r="J1793" s="9">
        <f>IFERROR(VLOOKUP(Table1[[#This Row],[FoamType]],$CB$1:$CC$25,2,FALSE),0)</f>
        <v>0.6</v>
      </c>
      <c r="K1793" s="9">
        <v>70</v>
      </c>
      <c r="L1793" s="9">
        <v>35</v>
      </c>
      <c r="M1793" s="9">
        <v>1</v>
      </c>
      <c r="N1793" s="9"/>
      <c r="O1793" s="9"/>
      <c r="P1793" s="9"/>
      <c r="Q1793" s="9">
        <v>12</v>
      </c>
      <c r="R1793" s="9"/>
      <c r="S1793" s="9">
        <v>1.1000000000000001</v>
      </c>
      <c r="T1793" s="9">
        <v>36.5</v>
      </c>
      <c r="U1793" s="9">
        <v>36.5</v>
      </c>
      <c r="V1793" s="9"/>
      <c r="W1793" s="9">
        <v>12</v>
      </c>
      <c r="X1793" s="9">
        <f>IFERROR(   Table1[[#This Row],[البلوكات /م3]]+Table1[[#This Row],[البواقى
 المنصرفه
/م3]]-Table1[[#This Row],[البواقى
/م3]],0)</f>
        <v>36.650000000000006</v>
      </c>
      <c r="Y1793" s="9">
        <f t="shared" si="247"/>
        <v>43.92</v>
      </c>
      <c r="Z1793" s="9">
        <v>6</v>
      </c>
      <c r="AA1793" s="9"/>
      <c r="AB1793" s="9">
        <v>12</v>
      </c>
      <c r="AC1793" s="9">
        <v>7.27</v>
      </c>
      <c r="AD1793" s="9">
        <f t="shared" si="245"/>
        <v>0.15000000000000568</v>
      </c>
      <c r="AE1793" s="9">
        <f t="shared" si="246"/>
        <v>3.4153005464482166E-3</v>
      </c>
      <c r="AF1793" s="9">
        <v>5.22</v>
      </c>
      <c r="AG1793" s="9">
        <f>IFERROR((Table1[[#This Row],[عدد
البلوكات]]*0.12),"")</f>
        <v>0.72</v>
      </c>
      <c r="AH1793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60.833333333333336</v>
      </c>
      <c r="AI1793" s="9">
        <v>60</v>
      </c>
      <c r="AJ1793" s="9">
        <f>IFERROR(Table1[[#This Row],[Plan Hour]]/Table1[[#This Row],[ساعات
العمل
الفعلية]],0)</f>
        <v>1.0138888888888888</v>
      </c>
      <c r="AK1793" s="9">
        <f>IFERROR((Table1[[#This Row],[الكمية 
الفعلية
/م3]]-Table1[[#This Row],[الكمية 
المنتجة
/م3
 ]]),"")</f>
        <v>0</v>
      </c>
      <c r="AL1793" s="9"/>
      <c r="AM1793" s="9"/>
      <c r="AN1793" s="9"/>
      <c r="AO1793" s="9"/>
      <c r="AP1793" s="9">
        <v>0</v>
      </c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CB1793"/>
      <c r="CC1793"/>
      <c r="CD1793"/>
      <c r="CE1793" s="83"/>
      <c r="CF1793"/>
      <c r="CG1793"/>
      <c r="CH1793"/>
      <c r="CI1793"/>
      <c r="CJ1793"/>
      <c r="CK1793"/>
      <c r="CL1793"/>
      <c r="CM1793"/>
      <c r="CN1793"/>
      <c r="CO1793"/>
      <c r="CP1793"/>
    </row>
    <row r="1794" spans="1:94" ht="22.5" customHeight="1">
      <c r="A1794" s="22">
        <v>44312</v>
      </c>
      <c r="B1794" s="3" t="str">
        <f>TEXT(Table1[[#This Row],[Date]],"dddd")</f>
        <v>الإثنين</v>
      </c>
      <c r="C1794" s="3">
        <f>WEEKNUM(Table1[[#This Row],[Date]],16)</f>
        <v>18</v>
      </c>
      <c r="D1794" s="3" t="str">
        <f>TEXT(Table1[[#This Row],[Date]],"mmmm")</f>
        <v>أبريل</v>
      </c>
      <c r="E1794" s="3" t="str">
        <f>TEXT(Table1[[#This Row],[Date]],"yyyy")</f>
        <v>2021</v>
      </c>
      <c r="F1794" s="3" t="s">
        <v>9</v>
      </c>
      <c r="G1794" s="3">
        <v>1751</v>
      </c>
      <c r="H1794" s="5" t="s">
        <v>332</v>
      </c>
      <c r="I1794" s="3" t="s">
        <v>92</v>
      </c>
      <c r="J1794" s="3">
        <f>IFERROR(VLOOKUP(Table1[[#This Row],[FoamType]],$CB$1:$CC$25,2,FALSE),0)</f>
        <v>0.6</v>
      </c>
      <c r="K1794" s="3">
        <v>10</v>
      </c>
      <c r="L1794" s="3">
        <v>8</v>
      </c>
      <c r="M1794" s="3">
        <v>4</v>
      </c>
      <c r="Q1794" s="3">
        <v>35</v>
      </c>
      <c r="S1794" s="3">
        <v>4.0999999999999996</v>
      </c>
      <c r="T1794" s="4">
        <v>0.25</v>
      </c>
      <c r="U1794" s="4">
        <v>0.25</v>
      </c>
      <c r="W1794" s="3"/>
      <c r="X1794" s="4">
        <f>IFERROR(   Table1[[#This Row],[البلوكات /م3]]+Table1[[#This Row],[البواقى
 المنصرفه
/م3]]-Table1[[#This Row],[البواقى
/م3]],0)</f>
        <v>0.3</v>
      </c>
      <c r="Y1794" s="21">
        <f t="shared" si="247"/>
        <v>0</v>
      </c>
      <c r="AA1794" s="12">
        <v>0.3</v>
      </c>
      <c r="AB1794" s="3">
        <v>35</v>
      </c>
      <c r="AD1794" s="20">
        <f t="shared" si="245"/>
        <v>4.9999999999999989E-2</v>
      </c>
      <c r="AE1794" s="29">
        <f t="shared" si="246"/>
        <v>0.16666666666666663</v>
      </c>
      <c r="AG1794" s="5">
        <f>IFERROR((Table1[[#This Row],[عدد
البلوكات]]*0.12),"")</f>
        <v>0</v>
      </c>
      <c r="AH179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0.41666666666666669</v>
      </c>
      <c r="AJ1794" s="59">
        <f>IFERROR(Table1[[#This Row],[Plan Hour]]/Table1[[#This Row],[ساعات
العمل
الفعلية]],0)</f>
        <v>0</v>
      </c>
      <c r="AK1794" s="1">
        <f>IFERROR((Table1[[#This Row],[الكمية 
الفعلية
/م3]]-Table1[[#This Row],[الكمية 
المنتجة
/م3
 ]]),"")</f>
        <v>0</v>
      </c>
      <c r="AZ1794" s="1"/>
      <c r="BA1794" s="1"/>
      <c r="BB1794" s="1"/>
      <c r="BC1794" s="1"/>
      <c r="BD1794" s="1"/>
      <c r="BE1794" s="1"/>
      <c r="BF1794" s="1"/>
      <c r="CB1794"/>
      <c r="CC1794"/>
      <c r="CD1794"/>
      <c r="CE1794" s="83"/>
      <c r="CF1794"/>
      <c r="CG1794"/>
      <c r="CH1794"/>
      <c r="CI1794"/>
      <c r="CJ1794"/>
      <c r="CK1794"/>
      <c r="CL1794"/>
      <c r="CM1794"/>
      <c r="CN1794"/>
      <c r="CO1794"/>
      <c r="CP1794"/>
    </row>
    <row r="1795" spans="1:94" ht="22.5" customHeight="1">
      <c r="A1795" s="22">
        <v>44312</v>
      </c>
      <c r="B1795" s="9" t="str">
        <f>TEXT(Table1[[#This Row],[Date]],"dddd")</f>
        <v>الإثنين</v>
      </c>
      <c r="C1795" s="9">
        <f>WEEKNUM(Table1[[#This Row],[Date]],16)</f>
        <v>18</v>
      </c>
      <c r="D1795" s="9" t="str">
        <f>TEXT(Table1[[#This Row],[Date]],"mmmm")</f>
        <v>أبريل</v>
      </c>
      <c r="E1795" s="9" t="str">
        <f>TEXT(Table1[[#This Row],[Date]],"yyyy")</f>
        <v>2021</v>
      </c>
      <c r="F1795" s="9" t="s">
        <v>8</v>
      </c>
      <c r="G1795" s="9">
        <v>1832</v>
      </c>
      <c r="H1795" s="9" t="s">
        <v>363</v>
      </c>
      <c r="I1795" s="9" t="s">
        <v>255</v>
      </c>
      <c r="J1795" s="9">
        <f>IFERROR(VLOOKUP(Table1[[#This Row],[FoamType]],$CB$1:$CC$25,2,FALSE),0)</f>
        <v>3.6</v>
      </c>
      <c r="K1795" s="9">
        <v>200</v>
      </c>
      <c r="L1795" s="9">
        <v>100</v>
      </c>
      <c r="M1795" s="9">
        <v>120</v>
      </c>
      <c r="N1795" s="9"/>
      <c r="O1795" s="9"/>
      <c r="P1795" s="9"/>
      <c r="Q1795" s="9">
        <v>25</v>
      </c>
      <c r="R1795" s="9">
        <v>14</v>
      </c>
      <c r="S1795" s="9">
        <v>120</v>
      </c>
      <c r="T1795" s="9">
        <f t="shared" si="243"/>
        <v>33.6</v>
      </c>
      <c r="U1795" s="9">
        <f t="shared" si="244"/>
        <v>33.6</v>
      </c>
      <c r="V1795" s="9"/>
      <c r="W1795" s="9">
        <v>25</v>
      </c>
      <c r="X1795" s="9">
        <f>IFERROR(   Table1[[#This Row],[البلوكات /م3]]+Table1[[#This Row],[البواقى
 المنصرفه
/م3]]-Table1[[#This Row],[البواقى
/م3]],0)</f>
        <v>34.200000000000003</v>
      </c>
      <c r="Y1795" s="9">
        <f t="shared" si="247"/>
        <v>36.6</v>
      </c>
      <c r="Z1795" s="9">
        <v>5</v>
      </c>
      <c r="AA1795" s="9">
        <v>0</v>
      </c>
      <c r="AB1795" s="9">
        <v>25</v>
      </c>
      <c r="AC1795" s="9">
        <v>2.4</v>
      </c>
      <c r="AD1795" s="9">
        <f t="shared" si="245"/>
        <v>0.60000000000000142</v>
      </c>
      <c r="AE1795" s="9">
        <f t="shared" si="246"/>
        <v>1.6393442622950859E-2</v>
      </c>
      <c r="AF1795" s="9"/>
      <c r="AG1795" s="9">
        <f>IFERROR((Table1[[#This Row],[عدد
البلوكات]]*0.12),"")</f>
        <v>0.6</v>
      </c>
      <c r="AH1795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9.3333333333333339</v>
      </c>
      <c r="AI1795" s="9">
        <v>49</v>
      </c>
      <c r="AJ1795" s="9">
        <f>IFERROR(Table1[[#This Row],[Plan Hour]]/Table1[[#This Row],[ساعات
العمل
الفعلية]],0)</f>
        <v>0.19047619047619049</v>
      </c>
      <c r="AK1795" s="9">
        <f>IFERROR((Table1[[#This Row],[الكمية 
الفعلية
/م3]]-Table1[[#This Row],[الكمية 
المنتجة
/م3
 ]]),"")</f>
        <v>0</v>
      </c>
      <c r="AL1795" s="9"/>
      <c r="AM1795" s="9"/>
      <c r="AN1795" s="9"/>
      <c r="AO1795" s="9"/>
      <c r="AP1795" s="9">
        <v>0</v>
      </c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CB1795"/>
      <c r="CC1795"/>
      <c r="CD1795"/>
      <c r="CE1795" s="83"/>
      <c r="CF1795"/>
      <c r="CG1795"/>
      <c r="CH1795"/>
      <c r="CI1795"/>
      <c r="CJ1795"/>
      <c r="CK1795"/>
      <c r="CL1795"/>
      <c r="CM1795"/>
      <c r="CN1795"/>
      <c r="CO1795"/>
      <c r="CP1795"/>
    </row>
    <row r="1796" spans="1:94" ht="22.5" customHeight="1">
      <c r="A1796" s="22">
        <v>44312</v>
      </c>
      <c r="B1796" s="3" t="str">
        <f>TEXT(Table1[[#This Row],[Date]],"dddd")</f>
        <v>الإثنين</v>
      </c>
      <c r="C1796" s="3">
        <f>WEEKNUM(Table1[[#This Row],[Date]],16)</f>
        <v>18</v>
      </c>
      <c r="D1796" s="3" t="str">
        <f>TEXT(Table1[[#This Row],[Date]],"mmmm")</f>
        <v>أبريل</v>
      </c>
      <c r="E1796" s="3" t="str">
        <f>TEXT(Table1[[#This Row],[Date]],"yyyy")</f>
        <v>2021</v>
      </c>
      <c r="F1796" s="3" t="s">
        <v>8</v>
      </c>
      <c r="G1796" s="3">
        <v>1845</v>
      </c>
      <c r="H1796" s="5" t="s">
        <v>332</v>
      </c>
      <c r="I1796" s="3" t="s">
        <v>92</v>
      </c>
      <c r="J1796" s="3">
        <f>IFERROR(VLOOKUP(Table1[[#This Row],[FoamType]],$CB$1:$CC$25,2,FALSE),0)</f>
        <v>0.6</v>
      </c>
      <c r="K1796" s="3">
        <v>50</v>
      </c>
      <c r="L1796" s="3">
        <v>50</v>
      </c>
      <c r="M1796" s="3">
        <v>3</v>
      </c>
      <c r="Q1796" s="3">
        <v>17</v>
      </c>
      <c r="R1796" s="3">
        <v>793</v>
      </c>
      <c r="S1796" s="3">
        <v>3.1</v>
      </c>
      <c r="T1796" s="3">
        <f t="shared" si="243"/>
        <v>6.1457499999999996</v>
      </c>
      <c r="U1796" s="4">
        <f t="shared" si="244"/>
        <v>5.9474999999999998</v>
      </c>
      <c r="W1796" s="3">
        <v>17</v>
      </c>
      <c r="X1796" s="4">
        <f>IFERROR(   Table1[[#This Row],[البلوكات /م3]]+Table1[[#This Row],[البواقى
 المنصرفه
/م3]]-Table1[[#This Row],[البواقى
/م3]],0)</f>
        <v>12.030000000000001</v>
      </c>
      <c r="Y1796" s="21">
        <f t="shared" si="247"/>
        <v>7.32</v>
      </c>
      <c r="Z1796" s="3">
        <v>1</v>
      </c>
      <c r="AA1796" s="12">
        <v>9.6</v>
      </c>
      <c r="AB1796" s="3">
        <v>17</v>
      </c>
      <c r="AC1796" s="20">
        <v>4.8899999999999997</v>
      </c>
      <c r="AD1796" s="20">
        <f t="shared" si="245"/>
        <v>6.0825000000000031</v>
      </c>
      <c r="AE1796" s="29">
        <f t="shared" si="246"/>
        <v>0.35948581560283704</v>
      </c>
      <c r="AG1796" s="5">
        <f>IFERROR((Table1[[#This Row],[عدد
البلوكات]]*0.12),"")</f>
        <v>0.12</v>
      </c>
      <c r="AH179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9.9124999999999996</v>
      </c>
      <c r="AJ1796" s="59">
        <f>IFERROR(Table1[[#This Row],[Plan Hour]]/Table1[[#This Row],[ساعات
العمل
الفعلية]],0)</f>
        <v>0</v>
      </c>
      <c r="AK1796" s="1">
        <f>IFERROR((Table1[[#This Row],[الكمية 
الفعلية
/م3]]-Table1[[#This Row],[الكمية 
المنتجة
/م3
 ]]),"")</f>
        <v>0.19824999999999982</v>
      </c>
      <c r="AZ1796" s="1"/>
      <c r="BA1796" s="1"/>
      <c r="BB1796" s="1"/>
      <c r="BC1796" s="1"/>
      <c r="BD1796" s="1"/>
      <c r="BE1796" s="1"/>
      <c r="BF1796" s="1"/>
      <c r="CB1796"/>
      <c r="CC1796"/>
      <c r="CD1796"/>
      <c r="CE1796" s="83"/>
      <c r="CF1796"/>
      <c r="CG1796"/>
      <c r="CH1796"/>
      <c r="CI1796"/>
      <c r="CJ1796"/>
      <c r="CK1796"/>
      <c r="CL1796"/>
      <c r="CM1796"/>
      <c r="CN1796"/>
      <c r="CO1796"/>
      <c r="CP1796"/>
    </row>
    <row r="1797" spans="1:94" ht="22.5" customHeight="1">
      <c r="A1797" s="22">
        <v>44312</v>
      </c>
      <c r="B1797" s="3" t="str">
        <f>TEXT(Table1[[#This Row],[Date]],"dddd")</f>
        <v>الإثنين</v>
      </c>
      <c r="C1797" s="3">
        <f>WEEKNUM(Table1[[#This Row],[Date]],16)</f>
        <v>18</v>
      </c>
      <c r="D1797" s="3" t="str">
        <f>TEXT(Table1[[#This Row],[Date]],"mmmm")</f>
        <v>أبريل</v>
      </c>
      <c r="E1797" s="3" t="str">
        <f>TEXT(Table1[[#This Row],[Date]],"yyyy")</f>
        <v>2021</v>
      </c>
      <c r="F1797" s="3" t="s">
        <v>8</v>
      </c>
      <c r="G1797" s="3">
        <v>1797</v>
      </c>
      <c r="H1797" s="5" t="s">
        <v>332</v>
      </c>
      <c r="I1797" s="3" t="s">
        <v>92</v>
      </c>
      <c r="J1797" s="3">
        <f>IFERROR(VLOOKUP(Table1[[#This Row],[FoamType]],$CB$1:$CC$25,2,FALSE),0)</f>
        <v>0.6</v>
      </c>
      <c r="K1797" s="3">
        <v>10</v>
      </c>
      <c r="L1797" s="3">
        <v>10</v>
      </c>
      <c r="M1797" s="3">
        <v>8</v>
      </c>
      <c r="Q1797" s="3">
        <v>35</v>
      </c>
      <c r="S1797" s="3">
        <v>8.1</v>
      </c>
      <c r="T1797" s="122">
        <v>3.25</v>
      </c>
      <c r="U1797" s="4">
        <v>3.25</v>
      </c>
      <c r="W1797" s="3"/>
      <c r="X1797" s="4">
        <f>IFERROR(   Table1[[#This Row],[البلوكات /م3]]+Table1[[#This Row],[البواقى
 المنصرفه
/م3]]-Table1[[#This Row],[البواقى
/م3]],0)</f>
        <v>1.1399999999999999</v>
      </c>
      <c r="Y1797" s="21">
        <f t="shared" si="247"/>
        <v>0</v>
      </c>
      <c r="AA1797" s="12">
        <v>1.1399999999999999</v>
      </c>
      <c r="AB1797" s="3">
        <v>20</v>
      </c>
      <c r="AC1797" s="20">
        <v>0</v>
      </c>
      <c r="AD1797" s="20">
        <f t="shared" si="245"/>
        <v>-2.1100000000000003</v>
      </c>
      <c r="AE1797" s="29">
        <f t="shared" si="246"/>
        <v>-1.8508771929824566</v>
      </c>
      <c r="AG1797" s="5">
        <f>IFERROR((Table1[[#This Row],[عدد
البلوكات]]*0.12),"")</f>
        <v>0</v>
      </c>
      <c r="AH179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5.416666666666667</v>
      </c>
      <c r="AJ1797" s="59">
        <f>IFERROR(Table1[[#This Row],[Plan Hour]]/Table1[[#This Row],[ساعات
العمل
الفعلية]],0)</f>
        <v>0</v>
      </c>
      <c r="AK1797" s="1">
        <f>IFERROR((Table1[[#This Row],[الكمية 
الفعلية
/م3]]-Table1[[#This Row],[الكمية 
المنتجة
/م3
 ]]),"")</f>
        <v>0</v>
      </c>
      <c r="AZ1797" s="1"/>
      <c r="BA1797" s="1"/>
      <c r="BB1797" s="1"/>
      <c r="BC1797" s="1"/>
      <c r="BD1797" s="1"/>
      <c r="BE1797" s="1"/>
      <c r="BF1797" s="1"/>
      <c r="CB1797"/>
      <c r="CC1797"/>
      <c r="CD1797"/>
      <c r="CE1797" s="83"/>
      <c r="CF1797"/>
      <c r="CG1797"/>
      <c r="CH1797"/>
      <c r="CI1797"/>
      <c r="CJ1797"/>
      <c r="CK1797"/>
      <c r="CL1797"/>
      <c r="CM1797"/>
      <c r="CN1797"/>
      <c r="CO1797"/>
      <c r="CP1797"/>
    </row>
    <row r="1798" spans="1:94" ht="22.5" customHeight="1">
      <c r="A1798" s="22">
        <v>44312</v>
      </c>
      <c r="B1798" s="3" t="str">
        <f>TEXT(Table1[[#This Row],[Date]],"dddd")</f>
        <v>الإثنين</v>
      </c>
      <c r="C1798" s="3">
        <f>WEEKNUM(Table1[[#This Row],[Date]],16)</f>
        <v>18</v>
      </c>
      <c r="D1798" s="3" t="str">
        <f>TEXT(Table1[[#This Row],[Date]],"mmmm")</f>
        <v>أبريل</v>
      </c>
      <c r="E1798" s="3" t="str">
        <f>TEXT(Table1[[#This Row],[Date]],"yyyy")</f>
        <v>2021</v>
      </c>
      <c r="F1798" s="3" t="s">
        <v>8</v>
      </c>
      <c r="G1798" s="3">
        <v>1797</v>
      </c>
      <c r="H1798" s="5" t="s">
        <v>25</v>
      </c>
      <c r="I1798" s="3" t="s">
        <v>107</v>
      </c>
      <c r="J1798" s="3">
        <f>IFERROR(VLOOKUP(Table1[[#This Row],[FoamType]],$CB$1:$CC$25,2,FALSE),0)</f>
        <v>50</v>
      </c>
      <c r="K1798" s="3">
        <v>20</v>
      </c>
      <c r="L1798" s="3">
        <v>20</v>
      </c>
      <c r="M1798" s="3">
        <v>4</v>
      </c>
      <c r="Q1798" s="3">
        <v>20</v>
      </c>
      <c r="R1798" s="3">
        <v>900</v>
      </c>
      <c r="S1798" s="3">
        <v>4.0999999999999996</v>
      </c>
      <c r="T1798" s="3">
        <f t="shared" si="243"/>
        <v>1.4759999999999998</v>
      </c>
      <c r="U1798" s="4">
        <f t="shared" si="244"/>
        <v>1.44</v>
      </c>
      <c r="W1798" s="3"/>
      <c r="X1798" s="4">
        <f>IFERROR(   Table1[[#This Row],[البلوكات /م3]]+Table1[[#This Row],[البواقى
 المنصرفه
/م3]]-Table1[[#This Row],[البواقى
/م3]],0)</f>
        <v>0</v>
      </c>
      <c r="Y1798" s="21">
        <f t="shared" si="247"/>
        <v>0</v>
      </c>
      <c r="AD1798" s="20">
        <f t="shared" si="245"/>
        <v>-1.44</v>
      </c>
      <c r="AE1798" s="29" t="e">
        <f t="shared" si="246"/>
        <v>#DIV/0!</v>
      </c>
      <c r="AG1798" s="5">
        <f>IFERROR((Table1[[#This Row],[عدد
البلوكات]]*0.12),"")</f>
        <v>0</v>
      </c>
      <c r="AH179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18</v>
      </c>
      <c r="AJ1798" s="59">
        <f>IFERROR(Table1[[#This Row],[Plan Hour]]/Table1[[#This Row],[ساعات
العمل
الفعلية]],0)</f>
        <v>0</v>
      </c>
      <c r="AK1798" s="1">
        <f>IFERROR((Table1[[#This Row],[الكمية 
الفعلية
/م3]]-Table1[[#This Row],[الكمية 
المنتجة
/م3
 ]]),"")</f>
        <v>3.599999999999981E-2</v>
      </c>
      <c r="AZ1798" s="1"/>
      <c r="BA1798" s="1"/>
      <c r="BB1798" s="1"/>
      <c r="BC1798" s="1"/>
      <c r="BD1798" s="1"/>
      <c r="BE1798" s="1"/>
      <c r="BF1798" s="1"/>
      <c r="CB1798"/>
      <c r="CC1798"/>
      <c r="CD1798"/>
      <c r="CE1798" s="83"/>
      <c r="CF1798"/>
      <c r="CG1798"/>
      <c r="CH1798"/>
      <c r="CI1798"/>
      <c r="CJ1798"/>
      <c r="CK1798"/>
      <c r="CL1798"/>
      <c r="CM1798"/>
      <c r="CN1798"/>
      <c r="CO1798"/>
      <c r="CP1798"/>
    </row>
    <row r="1799" spans="1:94" ht="22.5" customHeight="1">
      <c r="A1799" s="22">
        <v>44312</v>
      </c>
      <c r="B1799" s="3" t="str">
        <f>TEXT(Table1[[#This Row],[Date]],"dddd")</f>
        <v>الإثنين</v>
      </c>
      <c r="C1799" s="3">
        <f>WEEKNUM(Table1[[#This Row],[Date]],16)</f>
        <v>18</v>
      </c>
      <c r="D1799" s="3" t="str">
        <f>TEXT(Table1[[#This Row],[Date]],"mmmm")</f>
        <v>أبريل</v>
      </c>
      <c r="E1799" s="3" t="str">
        <f>TEXT(Table1[[#This Row],[Date]],"yyyy")</f>
        <v>2021</v>
      </c>
      <c r="F1799" s="3" t="s">
        <v>8</v>
      </c>
      <c r="G1799" s="3">
        <v>1797</v>
      </c>
      <c r="H1799" s="5" t="s">
        <v>25</v>
      </c>
      <c r="I1799" s="3" t="s">
        <v>107</v>
      </c>
      <c r="J1799" s="3">
        <f>IFERROR(VLOOKUP(Table1[[#This Row],[FoamType]],$CB$1:$CC$25,2,FALSE),0)</f>
        <v>50</v>
      </c>
      <c r="K1799" s="3">
        <v>10</v>
      </c>
      <c r="L1799" s="3">
        <v>10</v>
      </c>
      <c r="M1799" s="3">
        <v>4</v>
      </c>
      <c r="Q1799" s="3">
        <v>25</v>
      </c>
      <c r="R1799" s="3">
        <v>250</v>
      </c>
      <c r="S1799" s="3">
        <v>4.0999999999999996</v>
      </c>
      <c r="T1799" s="3">
        <f t="shared" si="243"/>
        <v>0.10249999999999998</v>
      </c>
      <c r="U1799" s="4">
        <f t="shared" si="244"/>
        <v>0.1</v>
      </c>
      <c r="W1799" s="3"/>
      <c r="X1799" s="4">
        <f>IFERROR(   Table1[[#This Row],[البلوكات /م3]]+Table1[[#This Row],[البواقى
 المنصرفه
/م3]]-Table1[[#This Row],[البواقى
/م3]],0)</f>
        <v>0</v>
      </c>
      <c r="Y1799" s="21">
        <f t="shared" si="247"/>
        <v>0</v>
      </c>
      <c r="AD1799" s="20">
        <f t="shared" si="245"/>
        <v>-0.1</v>
      </c>
      <c r="AE1799" s="29" t="e">
        <f t="shared" si="246"/>
        <v>#DIV/0!</v>
      </c>
      <c r="AG1799" s="5">
        <f>IFERROR((Table1[[#This Row],[عدد
البلوكات]]*0.12),"")</f>
        <v>0</v>
      </c>
      <c r="AH179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799" s="59">
        <f>IFERROR(Table1[[#This Row],[Plan Hour]]/Table1[[#This Row],[ساعات
العمل
الفعلية]],0)</f>
        <v>0</v>
      </c>
      <c r="AK1799" s="1">
        <f>IFERROR((Table1[[#This Row],[الكمية 
الفعلية
/م3]]-Table1[[#This Row],[الكمية 
المنتجة
/م3
 ]]),"")</f>
        <v>2.4999999999999745E-3</v>
      </c>
      <c r="AZ1799" s="1"/>
      <c r="BA1799" s="1"/>
      <c r="BB1799" s="1"/>
      <c r="BC1799" s="1"/>
      <c r="BD1799" s="1"/>
      <c r="BE1799" s="1"/>
      <c r="BF1799" s="1"/>
      <c r="CB1799"/>
      <c r="CC1799"/>
      <c r="CD1799"/>
      <c r="CE1799" s="83"/>
      <c r="CF1799"/>
      <c r="CG1799"/>
      <c r="CH1799"/>
      <c r="CI1799"/>
      <c r="CJ1799"/>
      <c r="CK1799"/>
      <c r="CL1799"/>
      <c r="CM1799"/>
      <c r="CN1799"/>
      <c r="CO1799"/>
      <c r="CP1799"/>
    </row>
    <row r="1800" spans="1:94" ht="22.5" customHeight="1">
      <c r="A1800" s="22">
        <v>44312</v>
      </c>
      <c r="B1800" s="3" t="str">
        <f>TEXT(Table1[[#This Row],[Date]],"dddd")</f>
        <v>الإثنين</v>
      </c>
      <c r="C1800" s="3">
        <f>WEEKNUM(Table1[[#This Row],[Date]],16)</f>
        <v>18</v>
      </c>
      <c r="D1800" s="3" t="str">
        <f>TEXT(Table1[[#This Row],[Date]],"mmmm")</f>
        <v>أبريل</v>
      </c>
      <c r="E1800" s="3" t="str">
        <f>TEXT(Table1[[#This Row],[Date]],"yyyy")</f>
        <v>2021</v>
      </c>
      <c r="F1800" s="3" t="s">
        <v>8</v>
      </c>
      <c r="G1800" s="3">
        <v>1851</v>
      </c>
      <c r="H1800" s="5" t="s">
        <v>29</v>
      </c>
      <c r="I1800" s="3" t="s">
        <v>96</v>
      </c>
      <c r="J1800" s="3">
        <f>IFERROR(VLOOKUP(Table1[[#This Row],[FoamType]],$CB$1:$CC$25,2,FALSE),0)</f>
        <v>200</v>
      </c>
      <c r="T1800" s="3">
        <f t="shared" si="243"/>
        <v>0</v>
      </c>
      <c r="U1800" s="4">
        <f t="shared" si="244"/>
        <v>0</v>
      </c>
      <c r="W1800" s="3" t="s">
        <v>6</v>
      </c>
      <c r="X1800" s="4">
        <f>IFERROR(   Table1[[#This Row],[البلوكات /م3]]+Table1[[#This Row],[البواقى
 المنصرفه
/م3]]-Table1[[#This Row],[البواقى
/م3]],0)</f>
        <v>0</v>
      </c>
      <c r="Y1800" s="21">
        <f t="shared" si="247"/>
        <v>7.32</v>
      </c>
      <c r="Z1800" s="3">
        <v>1</v>
      </c>
      <c r="AA1800" s="12">
        <v>0</v>
      </c>
      <c r="AB1800" s="3" t="s">
        <v>6</v>
      </c>
      <c r="AC1800" s="20">
        <v>7.32</v>
      </c>
      <c r="AD1800" s="20">
        <f t="shared" si="245"/>
        <v>0</v>
      </c>
      <c r="AE1800" s="29">
        <f t="shared" si="246"/>
        <v>0</v>
      </c>
      <c r="AG1800" s="5">
        <f>IFERROR((Table1[[#This Row],[عدد
البلوكات]]*0.12),"")</f>
        <v>0.12</v>
      </c>
      <c r="AH180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1800" s="59">
        <f>IFERROR(Table1[[#This Row],[Plan Hour]]/Table1[[#This Row],[ساعات
العمل
الفعلية]],0)</f>
        <v>0</v>
      </c>
      <c r="AK1800" s="1">
        <f>IFERROR((Table1[[#This Row],[الكمية 
الفعلية
/م3]]-Table1[[#This Row],[الكمية 
المنتجة
/م3
 ]]),"")</f>
        <v>0</v>
      </c>
      <c r="AZ1800" s="1"/>
      <c r="BA1800" s="1"/>
      <c r="BB1800" s="1"/>
      <c r="BC1800" s="1"/>
      <c r="BD1800" s="1"/>
      <c r="BE1800" s="1"/>
      <c r="BF1800" s="1"/>
      <c r="CB1800"/>
      <c r="CC1800"/>
      <c r="CD1800"/>
      <c r="CE1800" s="83"/>
      <c r="CF1800"/>
      <c r="CG1800"/>
      <c r="CH1800"/>
      <c r="CI1800"/>
      <c r="CJ1800"/>
      <c r="CK1800"/>
      <c r="CL1800"/>
      <c r="CM1800"/>
      <c r="CN1800"/>
      <c r="CO1800"/>
      <c r="CP1800"/>
    </row>
    <row r="1801" spans="1:94" ht="22.5" customHeight="1">
      <c r="A1801" s="22">
        <v>44312</v>
      </c>
      <c r="B1801" s="3" t="str">
        <f>TEXT(Table1[[#This Row],[Date]],"dddd")</f>
        <v>الإثنين</v>
      </c>
      <c r="C1801" s="3">
        <f>WEEKNUM(Table1[[#This Row],[Date]],16)</f>
        <v>18</v>
      </c>
      <c r="D1801" s="3" t="str">
        <f>TEXT(Table1[[#This Row],[Date]],"mmmm")</f>
        <v>أبريل</v>
      </c>
      <c r="E1801" s="3" t="str">
        <f>TEXT(Table1[[#This Row],[Date]],"yyyy")</f>
        <v>2021</v>
      </c>
      <c r="F1801" s="3" t="s">
        <v>8</v>
      </c>
      <c r="G1801" s="3">
        <v>863</v>
      </c>
      <c r="H1801" s="5" t="s">
        <v>61</v>
      </c>
      <c r="I1801" s="3" t="s">
        <v>201</v>
      </c>
      <c r="J1801" s="3">
        <f>IFERROR(VLOOKUP(Table1[[#This Row],[FoamType]],$CB$1:$CC$25,2,FALSE),0)</f>
        <v>1.25</v>
      </c>
      <c r="T1801" s="3">
        <f t="shared" si="243"/>
        <v>0</v>
      </c>
      <c r="U1801" s="4">
        <f t="shared" si="244"/>
        <v>0</v>
      </c>
      <c r="W1801" s="3">
        <v>30</v>
      </c>
      <c r="X1801" s="4">
        <f>IFERROR(   Table1[[#This Row],[البلوكات /م3]]+Table1[[#This Row],[البواقى
 المنصرفه
/م3]]-Table1[[#This Row],[البواقى
/م3]],0)</f>
        <v>0.76000000000000512</v>
      </c>
      <c r="Y1801" s="21">
        <v>46.2</v>
      </c>
      <c r="Z1801" s="3">
        <v>7</v>
      </c>
      <c r="AB1801" s="3">
        <v>30</v>
      </c>
      <c r="AC1801" s="20">
        <v>45.44</v>
      </c>
      <c r="AD1801" s="20">
        <f t="shared" si="245"/>
        <v>0.76000000000000512</v>
      </c>
      <c r="AE1801" s="29">
        <f t="shared" si="246"/>
        <v>1.6450216450216559E-2</v>
      </c>
      <c r="AG1801" s="5">
        <f>IFERROR((Table1[[#This Row],[عدد
البلوكات]]*0.12),"")</f>
        <v>0.84</v>
      </c>
      <c r="AH180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1801" s="59">
        <f>IFERROR(Table1[[#This Row],[Plan Hour]]/Table1[[#This Row],[ساعات
العمل
الفعلية]],0)</f>
        <v>0</v>
      </c>
      <c r="AK1801" s="1">
        <f>IFERROR((Table1[[#This Row],[الكمية 
الفعلية
/م3]]-Table1[[#This Row],[الكمية 
المنتجة
/م3
 ]]),"")</f>
        <v>0</v>
      </c>
      <c r="AZ1801" s="1"/>
      <c r="BA1801" s="1"/>
      <c r="BB1801" s="1"/>
      <c r="BC1801" s="1"/>
      <c r="BD1801" s="1"/>
      <c r="BE1801" s="1"/>
      <c r="BF1801" s="1"/>
      <c r="CB1801"/>
      <c r="CC1801"/>
      <c r="CD1801"/>
      <c r="CE1801" s="83"/>
      <c r="CF1801"/>
      <c r="CG1801"/>
      <c r="CH1801"/>
      <c r="CI1801"/>
      <c r="CJ1801"/>
      <c r="CK1801"/>
      <c r="CL1801"/>
      <c r="CM1801"/>
      <c r="CN1801"/>
      <c r="CO1801"/>
      <c r="CP1801"/>
    </row>
    <row r="1802" spans="1:94" ht="22.5" customHeight="1">
      <c r="A1802" s="22">
        <v>44313</v>
      </c>
      <c r="B1802" s="9" t="str">
        <f>TEXT(Table1[[#This Row],[Date]],"dddd")</f>
        <v>الثلاثاء</v>
      </c>
      <c r="C1802" s="9">
        <f>WEEKNUM(Table1[[#This Row],[Date]],16)</f>
        <v>18</v>
      </c>
      <c r="D1802" s="9" t="str">
        <f>TEXT(Table1[[#This Row],[Date]],"mmmm")</f>
        <v>أبريل</v>
      </c>
      <c r="E1802" s="9" t="str">
        <f>TEXT(Table1[[#This Row],[Date]],"yyyy")</f>
        <v>2021</v>
      </c>
      <c r="F1802" s="9" t="s">
        <v>8</v>
      </c>
      <c r="G1802" s="9">
        <v>1856</v>
      </c>
      <c r="H1802" s="9" t="s">
        <v>368</v>
      </c>
      <c r="I1802" s="9" t="s">
        <v>91</v>
      </c>
      <c r="J1802" s="9">
        <f>IFERROR(VLOOKUP(Table1[[#This Row],[FoamType]],$CB$1:$CC$25,2,FALSE),0)</f>
        <v>1</v>
      </c>
      <c r="K1802" s="9">
        <v>120</v>
      </c>
      <c r="L1802" s="9">
        <v>100</v>
      </c>
      <c r="M1802" s="9">
        <v>25</v>
      </c>
      <c r="N1802" s="9"/>
      <c r="O1802" s="9"/>
      <c r="P1802" s="9"/>
      <c r="Q1802" s="9">
        <v>35</v>
      </c>
      <c r="R1802" s="9">
        <v>87</v>
      </c>
      <c r="S1802" s="9">
        <v>25</v>
      </c>
      <c r="T1802" s="9">
        <f t="shared" si="243"/>
        <v>26.1</v>
      </c>
      <c r="U1802" s="9">
        <f t="shared" si="244"/>
        <v>26.1</v>
      </c>
      <c r="V1802" s="9"/>
      <c r="W1802" s="9">
        <v>35</v>
      </c>
      <c r="X1802" s="9">
        <f>IFERROR(   Table1[[#This Row],[البلوكات /م3]]+Table1[[#This Row],[البواقى
 المنصرفه
/م3]]-Table1[[#This Row],[البواقى
/م3]],0)</f>
        <v>27.830000000000005</v>
      </c>
      <c r="Y1802" s="9">
        <f t="shared" si="247"/>
        <v>29.28</v>
      </c>
      <c r="Z1802" s="9">
        <v>4</v>
      </c>
      <c r="AA1802" s="9">
        <v>12.38</v>
      </c>
      <c r="AB1802" s="9">
        <v>30</v>
      </c>
      <c r="AC1802" s="9">
        <v>13.83</v>
      </c>
      <c r="AD1802" s="9">
        <f t="shared" si="245"/>
        <v>1.730000000000004</v>
      </c>
      <c r="AE1802" s="9">
        <f t="shared" si="246"/>
        <v>4.1526644263082182E-2</v>
      </c>
      <c r="AF1802" s="9"/>
      <c r="AG1802" s="9">
        <f>IFERROR((Table1[[#This Row],[عدد
البلوكات]]*0.12),"")</f>
        <v>0.48</v>
      </c>
      <c r="AH1802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26.1</v>
      </c>
      <c r="AI1802" s="9">
        <v>48.45</v>
      </c>
      <c r="AJ1802" s="9">
        <f>IFERROR(Table1[[#This Row],[Plan Hour]]/Table1[[#This Row],[ساعات
العمل
الفعلية]],0)</f>
        <v>0.53869969040247678</v>
      </c>
      <c r="AK1802" s="9">
        <f>IFERROR((Table1[[#This Row],[الكمية 
الفعلية
/م3]]-Table1[[#This Row],[الكمية 
المنتجة
/م3
 ]]),"")</f>
        <v>0</v>
      </c>
      <c r="AL1802" s="9"/>
      <c r="AM1802" s="9">
        <v>8.0500000000000007</v>
      </c>
      <c r="AN1802" s="9"/>
      <c r="AO1802" s="9"/>
      <c r="AP1802" s="9">
        <v>8.0500000000000007</v>
      </c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CB1802"/>
      <c r="CC1802"/>
      <c r="CD1802"/>
      <c r="CE1802" s="83"/>
      <c r="CF1802"/>
      <c r="CG1802"/>
      <c r="CH1802"/>
      <c r="CI1802"/>
      <c r="CJ1802"/>
      <c r="CK1802"/>
      <c r="CL1802"/>
      <c r="CM1802"/>
      <c r="CN1802"/>
      <c r="CO1802"/>
      <c r="CP1802"/>
    </row>
    <row r="1803" spans="1:94" ht="22.5" customHeight="1">
      <c r="A1803" s="22">
        <v>44313</v>
      </c>
      <c r="B1803" s="3" t="str">
        <f>TEXT(Table1[[#This Row],[Date]],"dddd")</f>
        <v>الثلاثاء</v>
      </c>
      <c r="C1803" s="3">
        <f>WEEKNUM(Table1[[#This Row],[Date]],16)</f>
        <v>18</v>
      </c>
      <c r="D1803" s="3" t="str">
        <f>TEXT(Table1[[#This Row],[Date]],"mmmm")</f>
        <v>أبريل</v>
      </c>
      <c r="E1803" s="3" t="str">
        <f>TEXT(Table1[[#This Row],[Date]],"yyyy")</f>
        <v>2021</v>
      </c>
      <c r="F1803" s="3" t="s">
        <v>8</v>
      </c>
      <c r="G1803" s="3">
        <v>1867</v>
      </c>
      <c r="I1803" s="3" t="s">
        <v>255</v>
      </c>
      <c r="J1803" s="3">
        <f>IFERROR(VLOOKUP(Table1[[#This Row],[FoamType]],$CB$1:$CC$25,2,FALSE),0)</f>
        <v>3.6</v>
      </c>
      <c r="K1803" s="3">
        <v>75</v>
      </c>
      <c r="L1803" s="3">
        <v>75</v>
      </c>
      <c r="M1803" s="3">
        <v>50</v>
      </c>
      <c r="Q1803" s="3">
        <v>15</v>
      </c>
      <c r="R1803" s="3">
        <v>90</v>
      </c>
      <c r="S1803" s="3">
        <v>50</v>
      </c>
      <c r="T1803" s="3">
        <f t="shared" ref="T1803:T1866" si="248">K1803*L1803*R1803*S1803/1000000</f>
        <v>25.3125</v>
      </c>
      <c r="U1803" s="4">
        <f t="shared" ref="U1803:U1866" si="249">K1803*L1803*M1803*R1803/1000000</f>
        <v>25.3125</v>
      </c>
      <c r="W1803" s="3">
        <v>15</v>
      </c>
      <c r="X1803" s="4">
        <f>IFERROR(   Table1[[#This Row],[البلوكات /م3]]+Table1[[#This Row],[البواقى
 المنصرفه
/م3]]-Table1[[#This Row],[البواقى
/م3]],0)</f>
        <v>33.950000000000003</v>
      </c>
      <c r="Y1803" s="21">
        <v>42</v>
      </c>
      <c r="Z1803" s="3">
        <v>7</v>
      </c>
      <c r="AA1803" s="12">
        <v>0</v>
      </c>
      <c r="AB1803" s="3">
        <v>15</v>
      </c>
      <c r="AC1803" s="20">
        <v>8.0500000000000007</v>
      </c>
      <c r="AD1803" s="20">
        <f t="shared" si="245"/>
        <v>8.6375000000000028</v>
      </c>
      <c r="AE1803" s="29">
        <f t="shared" si="246"/>
        <v>0.20565476190476198</v>
      </c>
      <c r="AG1803" s="5">
        <f>IFERROR((Table1[[#This Row],[عدد
البلوكات]]*0.12),"")</f>
        <v>0.84</v>
      </c>
      <c r="AH180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7.03125</v>
      </c>
      <c r="AJ1803" s="59">
        <f>IFERROR(Table1[[#This Row],[Plan Hour]]/Table1[[#This Row],[ساعات
العمل
الفعلية]],0)</f>
        <v>0</v>
      </c>
      <c r="AK1803" s="1">
        <f>IFERROR((Table1[[#This Row],[الكمية 
الفعلية
/م3]]-Table1[[#This Row],[الكمية 
المنتجة
/م3
 ]]),"")</f>
        <v>0</v>
      </c>
      <c r="AZ1803" s="1"/>
      <c r="BA1803" s="1"/>
      <c r="BB1803" s="1"/>
      <c r="BC1803" s="1"/>
      <c r="BD1803" s="1"/>
      <c r="BE1803" s="1"/>
      <c r="BF1803" s="1"/>
      <c r="CB1803"/>
      <c r="CC1803"/>
      <c r="CD1803"/>
      <c r="CE1803" s="83"/>
      <c r="CF1803"/>
      <c r="CG1803"/>
      <c r="CH1803"/>
      <c r="CI1803"/>
      <c r="CJ1803"/>
      <c r="CK1803"/>
      <c r="CL1803"/>
      <c r="CM1803"/>
      <c r="CN1803"/>
      <c r="CO1803"/>
      <c r="CP1803"/>
    </row>
    <row r="1804" spans="1:94" ht="22.5" customHeight="1">
      <c r="A1804" s="22">
        <v>44313</v>
      </c>
      <c r="B1804" s="3" t="str">
        <f>TEXT(Table1[[#This Row],[Date]],"dddd")</f>
        <v>الثلاثاء</v>
      </c>
      <c r="C1804" s="3">
        <f>WEEKNUM(Table1[[#This Row],[Date]],16)</f>
        <v>18</v>
      </c>
      <c r="D1804" s="3" t="str">
        <f>TEXT(Table1[[#This Row],[Date]],"mmmm")</f>
        <v>أبريل</v>
      </c>
      <c r="E1804" s="3" t="str">
        <f>TEXT(Table1[[#This Row],[Date]],"yyyy")</f>
        <v>2021</v>
      </c>
      <c r="F1804" s="3" t="s">
        <v>8</v>
      </c>
      <c r="G1804" s="3">
        <v>1867</v>
      </c>
      <c r="I1804" s="3" t="s">
        <v>255</v>
      </c>
      <c r="J1804" s="3">
        <f>IFERROR(VLOOKUP(Table1[[#This Row],[FoamType]],$CB$1:$CC$25,2,FALSE),0)</f>
        <v>3.6</v>
      </c>
      <c r="K1804" s="3">
        <v>75</v>
      </c>
      <c r="L1804" s="3">
        <v>50</v>
      </c>
      <c r="M1804" s="3">
        <v>25</v>
      </c>
      <c r="Q1804" s="3">
        <v>15</v>
      </c>
      <c r="R1804" s="3">
        <v>92</v>
      </c>
      <c r="S1804" s="3">
        <v>25</v>
      </c>
      <c r="T1804" s="3">
        <f t="shared" si="248"/>
        <v>8.625</v>
      </c>
      <c r="U1804" s="4">
        <f t="shared" si="249"/>
        <v>8.625</v>
      </c>
      <c r="W1804" s="3"/>
      <c r="X1804" s="4">
        <f>IFERROR(   Table1[[#This Row],[البلوكات /م3]]+Table1[[#This Row],[البواقى
 المنصرفه
/م3]]-Table1[[#This Row],[البواقى
/م3]],0)</f>
        <v>0</v>
      </c>
      <c r="Y1804" s="21">
        <f t="shared" si="247"/>
        <v>0</v>
      </c>
      <c r="AD1804" s="20">
        <f t="shared" si="245"/>
        <v>-8.625</v>
      </c>
      <c r="AE1804" s="29" t="e">
        <f t="shared" si="246"/>
        <v>#DIV/0!</v>
      </c>
      <c r="AG1804" s="5">
        <f>IFERROR((Table1[[#This Row],[عدد
البلوكات]]*0.12),"")</f>
        <v>0</v>
      </c>
      <c r="AH180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2.3958333333333335</v>
      </c>
      <c r="AJ1804" s="59">
        <f>IFERROR(Table1[[#This Row],[Plan Hour]]/Table1[[#This Row],[ساعات
العمل
الفعلية]],0)</f>
        <v>0</v>
      </c>
      <c r="AK1804" s="1">
        <f>IFERROR((Table1[[#This Row],[الكمية 
الفعلية
/م3]]-Table1[[#This Row],[الكمية 
المنتجة
/م3
 ]]),"")</f>
        <v>0</v>
      </c>
      <c r="AZ1804" s="1"/>
      <c r="BA1804" s="1"/>
      <c r="BB1804" s="1"/>
      <c r="BC1804" s="1"/>
      <c r="BD1804" s="1"/>
      <c r="BE1804" s="1"/>
      <c r="BF1804" s="1"/>
      <c r="CB1804"/>
      <c r="CC1804"/>
      <c r="CD1804"/>
      <c r="CE1804" s="83"/>
      <c r="CF1804"/>
      <c r="CG1804"/>
      <c r="CH1804"/>
      <c r="CI1804"/>
      <c r="CJ1804"/>
      <c r="CK1804"/>
      <c r="CL1804"/>
      <c r="CM1804"/>
      <c r="CN1804"/>
      <c r="CO1804"/>
      <c r="CP1804"/>
    </row>
    <row r="1805" spans="1:94" ht="22.5" customHeight="1">
      <c r="A1805" s="22">
        <v>44313</v>
      </c>
      <c r="B1805" s="3" t="str">
        <f>TEXT(Table1[[#This Row],[Date]],"dddd")</f>
        <v>الثلاثاء</v>
      </c>
      <c r="C1805" s="3">
        <f>WEEKNUM(Table1[[#This Row],[Date]],16)</f>
        <v>18</v>
      </c>
      <c r="D1805" s="3" t="str">
        <f>TEXT(Table1[[#This Row],[Date]],"mmmm")</f>
        <v>أبريل</v>
      </c>
      <c r="E1805" s="3" t="str">
        <f>TEXT(Table1[[#This Row],[Date]],"yyyy")</f>
        <v>2021</v>
      </c>
      <c r="F1805" s="3" t="s">
        <v>8</v>
      </c>
      <c r="G1805" s="3">
        <v>1698</v>
      </c>
      <c r="H1805" s="5" t="s">
        <v>332</v>
      </c>
      <c r="I1805" s="3" t="s">
        <v>92</v>
      </c>
      <c r="J1805" s="3">
        <f>IFERROR(VLOOKUP(Table1[[#This Row],[FoamType]],$CB$1:$CC$25,2,FALSE),0)</f>
        <v>0.6</v>
      </c>
      <c r="K1805" s="3">
        <v>25</v>
      </c>
      <c r="L1805" s="3">
        <v>7.5</v>
      </c>
      <c r="M1805" s="3">
        <v>0.5</v>
      </c>
      <c r="Q1805" s="3">
        <v>12</v>
      </c>
      <c r="R1805" s="3">
        <v>24500</v>
      </c>
      <c r="S1805" s="3">
        <v>0.7</v>
      </c>
      <c r="T1805" s="3">
        <f t="shared" si="248"/>
        <v>3.2156250000000002</v>
      </c>
      <c r="U1805" s="4">
        <f t="shared" si="249"/>
        <v>2.296875</v>
      </c>
      <c r="W1805" s="3">
        <v>12</v>
      </c>
      <c r="X1805" s="4">
        <f>IFERROR(   Table1[[#This Row],[البلوكات /م3]]+Table1[[#This Row],[البواقى
 المنصرفه
/م3]]-Table1[[#This Row],[البواقى
/م3]],0)</f>
        <v>3.8099999999999996</v>
      </c>
      <c r="Y1805" s="21">
        <f t="shared" si="247"/>
        <v>7.32</v>
      </c>
      <c r="Z1805" s="3">
        <v>1</v>
      </c>
      <c r="AA1805" s="12">
        <v>2.19</v>
      </c>
      <c r="AB1805" s="3">
        <v>12</v>
      </c>
      <c r="AC1805" s="20">
        <v>5.7</v>
      </c>
      <c r="AD1805" s="20">
        <f t="shared" si="245"/>
        <v>1.5131249999999996</v>
      </c>
      <c r="AE1805" s="29">
        <f t="shared" si="246"/>
        <v>0.15910883280757093</v>
      </c>
      <c r="AG1805" s="5">
        <f>IFERROR((Table1[[#This Row],[عدد
البلوكات]]*0.12),"")</f>
        <v>0.12</v>
      </c>
      <c r="AH180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3.828125</v>
      </c>
      <c r="AJ1805" s="59">
        <f>IFERROR(Table1[[#This Row],[Plan Hour]]/Table1[[#This Row],[ساعات
العمل
الفعلية]],0)</f>
        <v>0</v>
      </c>
      <c r="AK1805" s="1">
        <f>IFERROR((Table1[[#This Row],[الكمية 
الفعلية
/م3]]-Table1[[#This Row],[الكمية 
المنتجة
/م3
 ]]),"")</f>
        <v>0.91875000000000018</v>
      </c>
      <c r="AZ1805" s="1"/>
      <c r="BA1805" s="1"/>
      <c r="BB1805" s="1"/>
      <c r="BC1805" s="1"/>
      <c r="BD1805" s="1"/>
      <c r="BE1805" s="1"/>
      <c r="BF1805" s="1"/>
      <c r="CB1805"/>
      <c r="CC1805"/>
      <c r="CD1805"/>
      <c r="CE1805" s="83"/>
      <c r="CF1805"/>
      <c r="CG1805"/>
      <c r="CH1805"/>
      <c r="CI1805"/>
      <c r="CJ1805"/>
      <c r="CK1805"/>
      <c r="CL1805"/>
      <c r="CM1805"/>
      <c r="CN1805"/>
      <c r="CO1805"/>
      <c r="CP1805"/>
    </row>
    <row r="1806" spans="1:94" ht="22.5" customHeight="1">
      <c r="A1806" s="22">
        <v>44313</v>
      </c>
      <c r="B1806" s="3" t="str">
        <f>TEXT(Table1[[#This Row],[Date]],"dddd")</f>
        <v>الثلاثاء</v>
      </c>
      <c r="C1806" s="3">
        <f>WEEKNUM(Table1[[#This Row],[Date]],16)</f>
        <v>18</v>
      </c>
      <c r="D1806" s="3" t="str">
        <f>TEXT(Table1[[#This Row],[Date]],"mmmm")</f>
        <v>أبريل</v>
      </c>
      <c r="E1806" s="3" t="str">
        <f>TEXT(Table1[[#This Row],[Date]],"yyyy")</f>
        <v>2021</v>
      </c>
      <c r="F1806" s="3" t="s">
        <v>8</v>
      </c>
      <c r="G1806" s="3">
        <v>1882</v>
      </c>
      <c r="I1806" s="3" t="s">
        <v>92</v>
      </c>
      <c r="J1806" s="3">
        <f>IFERROR(VLOOKUP(Table1[[#This Row],[FoamType]],$CB$1:$CC$25,2,FALSE),0)</f>
        <v>0.6</v>
      </c>
      <c r="K1806" s="3">
        <v>100</v>
      </c>
      <c r="L1806" s="3">
        <v>10</v>
      </c>
      <c r="M1806" s="3">
        <v>3</v>
      </c>
      <c r="Q1806" s="3">
        <v>10</v>
      </c>
      <c r="S1806" s="3">
        <v>3.1</v>
      </c>
      <c r="T1806" s="3">
        <v>1</v>
      </c>
      <c r="U1806" s="4">
        <v>1</v>
      </c>
      <c r="W1806" s="3"/>
      <c r="X1806" s="4">
        <f>IFERROR(   Table1[[#This Row],[البلوكات /م3]]+Table1[[#This Row],[البواقى
 المنصرفه
/م3]]-Table1[[#This Row],[البواقى
/م3]],0)</f>
        <v>1.31</v>
      </c>
      <c r="Y1806" s="21">
        <f t="shared" si="247"/>
        <v>0</v>
      </c>
      <c r="AA1806" s="12">
        <v>1.45</v>
      </c>
      <c r="AB1806" s="3">
        <v>10</v>
      </c>
      <c r="AC1806" s="20">
        <v>0.14000000000000001</v>
      </c>
      <c r="AD1806" s="20">
        <f t="shared" si="245"/>
        <v>0.30999999999999983</v>
      </c>
      <c r="AE1806" s="29">
        <f t="shared" si="246"/>
        <v>0.21379310344827576</v>
      </c>
      <c r="AG1806" s="5">
        <f>IFERROR((Table1[[#This Row],[عدد
البلوكات]]*0.12),"")</f>
        <v>0</v>
      </c>
      <c r="AH180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1.6666666666666667</v>
      </c>
      <c r="AJ1806" s="59">
        <f>IFERROR(Table1[[#This Row],[Plan Hour]]/Table1[[#This Row],[ساعات
العمل
الفعلية]],0)</f>
        <v>0</v>
      </c>
      <c r="AK1806" s="1">
        <f>IFERROR((Table1[[#This Row],[الكمية 
الفعلية
/م3]]-Table1[[#This Row],[الكمية 
المنتجة
/م3
 ]]),"")</f>
        <v>0</v>
      </c>
      <c r="AZ1806" s="1"/>
      <c r="BA1806" s="1"/>
      <c r="BB1806" s="1"/>
      <c r="BC1806" s="1"/>
      <c r="BD1806" s="1"/>
      <c r="BE1806" s="1"/>
      <c r="BF1806" s="1"/>
      <c r="CB1806"/>
      <c r="CC1806"/>
      <c r="CD1806"/>
      <c r="CE1806" s="83"/>
      <c r="CF1806"/>
      <c r="CG1806"/>
      <c r="CH1806"/>
      <c r="CI1806"/>
      <c r="CJ1806"/>
      <c r="CK1806"/>
      <c r="CL1806"/>
      <c r="CM1806"/>
      <c r="CN1806"/>
      <c r="CO1806"/>
      <c r="CP1806"/>
    </row>
    <row r="1807" spans="1:94" ht="22.5" customHeight="1">
      <c r="A1807" s="22">
        <v>44313</v>
      </c>
      <c r="B1807" s="3" t="str">
        <f>TEXT(Table1[[#This Row],[Date]],"dddd")</f>
        <v>الثلاثاء</v>
      </c>
      <c r="C1807" s="3">
        <f>WEEKNUM(Table1[[#This Row],[Date]],16)</f>
        <v>18</v>
      </c>
      <c r="D1807" s="3" t="str">
        <f>TEXT(Table1[[#This Row],[Date]],"mmmm")</f>
        <v>أبريل</v>
      </c>
      <c r="E1807" s="3" t="str">
        <f>TEXT(Table1[[#This Row],[Date]],"yyyy")</f>
        <v>2021</v>
      </c>
      <c r="F1807" s="3" t="s">
        <v>8</v>
      </c>
      <c r="G1807" s="3">
        <v>863</v>
      </c>
      <c r="H1807" s="5" t="s">
        <v>61</v>
      </c>
      <c r="I1807" s="3" t="s">
        <v>201</v>
      </c>
      <c r="J1807" s="3">
        <f>IFERROR(VLOOKUP(Table1[[#This Row],[FoamType]],$CB$1:$CC$25,2,FALSE),0)</f>
        <v>1.25</v>
      </c>
      <c r="K1807" s="3">
        <v>240</v>
      </c>
      <c r="L1807" s="3">
        <v>110</v>
      </c>
      <c r="M1807" s="3">
        <v>29</v>
      </c>
      <c r="Q1807" s="3">
        <v>30</v>
      </c>
      <c r="R1807" s="3">
        <v>4</v>
      </c>
      <c r="S1807" s="3">
        <v>29</v>
      </c>
      <c r="T1807" s="3">
        <f t="shared" si="248"/>
        <v>3.0623999999999998</v>
      </c>
      <c r="U1807" s="4">
        <f t="shared" si="249"/>
        <v>3.0623999999999998</v>
      </c>
      <c r="W1807" s="3">
        <v>30</v>
      </c>
      <c r="X1807" s="4">
        <f>IFERROR(   Table1[[#This Row],[البلوكات /م3]]+Table1[[#This Row],[البواقى
 المنصرفه
/م3]]-Table1[[#This Row],[البواقى
/م3]],0)</f>
        <v>3.42</v>
      </c>
      <c r="Y1807" s="21">
        <f t="shared" si="247"/>
        <v>0</v>
      </c>
      <c r="Z1807" s="3">
        <v>0</v>
      </c>
      <c r="AA1807" s="12">
        <v>3.42</v>
      </c>
      <c r="AB1807" s="3">
        <v>30</v>
      </c>
      <c r="AC1807" s="20">
        <v>0</v>
      </c>
      <c r="AD1807" s="20">
        <f t="shared" si="245"/>
        <v>0.35760000000000014</v>
      </c>
      <c r="AE1807" s="29">
        <f t="shared" si="246"/>
        <v>0.10456140350877197</v>
      </c>
      <c r="AG1807" s="5">
        <f>IFERROR((Table1[[#This Row],[عدد
البلوكات]]*0.12),"")</f>
        <v>0</v>
      </c>
      <c r="AH180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807" s="59">
        <f>IFERROR(Table1[[#This Row],[Plan Hour]]/Table1[[#This Row],[ساعات
العمل
الفعلية]],0)</f>
        <v>0</v>
      </c>
      <c r="AK1807" s="1">
        <f>IFERROR((Table1[[#This Row],[الكمية 
الفعلية
/م3]]-Table1[[#This Row],[الكمية 
المنتجة
/م3
 ]]),"")</f>
        <v>0</v>
      </c>
      <c r="AZ1807" s="1"/>
      <c r="BA1807" s="1"/>
      <c r="BB1807" s="1"/>
      <c r="BC1807" s="1"/>
      <c r="BD1807" s="1"/>
      <c r="BE1807" s="1"/>
      <c r="BF1807" s="1"/>
      <c r="CB1807"/>
      <c r="CC1807"/>
      <c r="CD1807"/>
      <c r="CE1807" s="83"/>
      <c r="CF1807"/>
      <c r="CG1807"/>
      <c r="CH1807"/>
      <c r="CI1807"/>
      <c r="CJ1807"/>
      <c r="CK1807"/>
      <c r="CL1807"/>
      <c r="CM1807"/>
      <c r="CN1807"/>
      <c r="CO1807"/>
      <c r="CP1807"/>
    </row>
    <row r="1808" spans="1:94" ht="22.5" customHeight="1">
      <c r="A1808" s="22">
        <v>44313</v>
      </c>
      <c r="B1808" s="3" t="str">
        <f>TEXT(Table1[[#This Row],[Date]],"dddd")</f>
        <v>الثلاثاء</v>
      </c>
      <c r="C1808" s="3">
        <f>WEEKNUM(Table1[[#This Row],[Date]],16)</f>
        <v>18</v>
      </c>
      <c r="D1808" s="3" t="str">
        <f>TEXT(Table1[[#This Row],[Date]],"mmmm")</f>
        <v>أبريل</v>
      </c>
      <c r="E1808" s="3" t="str">
        <f>TEXT(Table1[[#This Row],[Date]],"yyyy")</f>
        <v>2021</v>
      </c>
      <c r="F1808" s="3" t="s">
        <v>8</v>
      </c>
      <c r="G1808" s="3">
        <v>863</v>
      </c>
      <c r="H1808" s="5" t="s">
        <v>61</v>
      </c>
      <c r="I1808" s="3" t="s">
        <v>201</v>
      </c>
      <c r="J1808" s="3">
        <f>IFERROR(VLOOKUP(Table1[[#This Row],[FoamType]],$CB$1:$CC$25,2,FALSE),0)</f>
        <v>1.25</v>
      </c>
      <c r="K1808" s="3">
        <v>41.5</v>
      </c>
      <c r="L1808" s="3">
        <v>110</v>
      </c>
      <c r="M1808" s="3">
        <v>29</v>
      </c>
      <c r="Q1808" s="3">
        <v>30</v>
      </c>
      <c r="R1808" s="3">
        <v>2</v>
      </c>
      <c r="S1808" s="3">
        <v>29</v>
      </c>
      <c r="T1808" s="3">
        <f t="shared" si="248"/>
        <v>0.26477000000000001</v>
      </c>
      <c r="U1808" s="4">
        <f t="shared" si="249"/>
        <v>0.26477000000000001</v>
      </c>
      <c r="W1808" s="3"/>
      <c r="X1808" s="4">
        <f>IFERROR(   Table1[[#This Row],[البلوكات /م3]]+Table1[[#This Row],[البواقى
 المنصرفه
/م3]]-Table1[[#This Row],[البواقى
/م3]],0)</f>
        <v>0</v>
      </c>
      <c r="Y1808" s="21">
        <f t="shared" si="247"/>
        <v>0</v>
      </c>
      <c r="AD1808" s="20">
        <f t="shared" si="245"/>
        <v>-0.26477000000000001</v>
      </c>
      <c r="AE1808" s="29" t="e">
        <f t="shared" si="246"/>
        <v>#DIV/0!</v>
      </c>
      <c r="AG1808" s="5">
        <f>IFERROR((Table1[[#This Row],[عدد
البلوكات]]*0.12),"")</f>
        <v>0</v>
      </c>
      <c r="AH180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1808" s="59">
        <f>IFERROR(Table1[[#This Row],[Plan Hour]]/Table1[[#This Row],[ساعات
العمل
الفعلية]],0)</f>
        <v>0</v>
      </c>
      <c r="AK1808" s="1">
        <f>IFERROR((Table1[[#This Row],[الكمية 
الفعلية
/م3]]-Table1[[#This Row],[الكمية 
المنتجة
/م3
 ]]),"")</f>
        <v>0</v>
      </c>
      <c r="AZ1808" s="1"/>
      <c r="BA1808" s="1"/>
      <c r="BB1808" s="1"/>
      <c r="BC1808" s="1"/>
      <c r="BD1808" s="1"/>
      <c r="BE1808" s="1"/>
      <c r="BF1808" s="1"/>
      <c r="CB1808"/>
      <c r="CC1808"/>
      <c r="CD1808"/>
      <c r="CE1808" s="83"/>
      <c r="CF1808"/>
      <c r="CG1808"/>
      <c r="CH1808"/>
      <c r="CI1808"/>
      <c r="CJ1808"/>
      <c r="CK1808"/>
      <c r="CL1808"/>
      <c r="CM1808"/>
      <c r="CN1808"/>
      <c r="CO1808"/>
      <c r="CP1808"/>
    </row>
    <row r="1809" spans="1:94" ht="22.5" customHeight="1">
      <c r="A1809" s="22">
        <v>44313</v>
      </c>
      <c r="B1809" s="3" t="str">
        <f>TEXT(Table1[[#This Row],[Date]],"dddd")</f>
        <v>الثلاثاء</v>
      </c>
      <c r="C1809" s="3">
        <f>WEEKNUM(Table1[[#This Row],[Date]],16)</f>
        <v>18</v>
      </c>
      <c r="D1809" s="3" t="str">
        <f>TEXT(Table1[[#This Row],[Date]],"mmmm")</f>
        <v>أبريل</v>
      </c>
      <c r="E1809" s="3" t="str">
        <f>TEXT(Table1[[#This Row],[Date]],"yyyy")</f>
        <v>2021</v>
      </c>
      <c r="F1809" s="3" t="s">
        <v>8</v>
      </c>
      <c r="G1809" s="3">
        <v>863</v>
      </c>
      <c r="H1809" s="5" t="s">
        <v>61</v>
      </c>
      <c r="I1809" s="3" t="s">
        <v>201</v>
      </c>
      <c r="J1809" s="3">
        <f>IFERROR(VLOOKUP(Table1[[#This Row],[FoamType]],$CB$1:$CC$25,2,FALSE),0)</f>
        <v>1.25</v>
      </c>
      <c r="K1809" s="3">
        <v>74</v>
      </c>
      <c r="L1809" s="3">
        <v>110</v>
      </c>
      <c r="M1809" s="3">
        <v>29</v>
      </c>
      <c r="Q1809" s="3">
        <v>30</v>
      </c>
      <c r="R1809" s="3">
        <v>1</v>
      </c>
      <c r="S1809" s="3">
        <v>29</v>
      </c>
      <c r="T1809" s="3">
        <f t="shared" si="248"/>
        <v>0.23605999999999999</v>
      </c>
      <c r="U1809" s="4">
        <f t="shared" si="249"/>
        <v>0.23605999999999999</v>
      </c>
      <c r="W1809" s="3"/>
      <c r="X1809" s="4">
        <f>IFERROR(   Table1[[#This Row],[البلوكات /م3]]+Table1[[#This Row],[البواقى
 المنصرفه
/م3]]-Table1[[#This Row],[البواقى
/م3]],0)</f>
        <v>0</v>
      </c>
      <c r="Y1809" s="21">
        <f t="shared" si="247"/>
        <v>0</v>
      </c>
      <c r="AD1809" s="20">
        <f t="shared" si="245"/>
        <v>-0.23605999999999999</v>
      </c>
      <c r="AE1809" s="29" t="e">
        <f t="shared" si="246"/>
        <v>#DIV/0!</v>
      </c>
      <c r="AG1809" s="5">
        <f>IFERROR((Table1[[#This Row],[عدد
البلوكات]]*0.12),"")</f>
        <v>0</v>
      </c>
      <c r="AH180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</v>
      </c>
      <c r="AJ1809" s="59">
        <f>IFERROR(Table1[[#This Row],[Plan Hour]]/Table1[[#This Row],[ساعات
العمل
الفعلية]],0)</f>
        <v>0</v>
      </c>
      <c r="AK1809" s="1">
        <f>IFERROR((Table1[[#This Row],[الكمية 
الفعلية
/م3]]-Table1[[#This Row],[الكمية 
المنتجة
/م3
 ]]),"")</f>
        <v>0</v>
      </c>
      <c r="AZ1809" s="1"/>
      <c r="BA1809" s="1"/>
      <c r="BB1809" s="1"/>
      <c r="BC1809" s="1"/>
      <c r="BD1809" s="1"/>
      <c r="BE1809" s="1"/>
      <c r="BF1809" s="1"/>
      <c r="CB1809"/>
      <c r="CC1809"/>
      <c r="CD1809"/>
      <c r="CE1809" s="83"/>
      <c r="CF1809"/>
      <c r="CG1809"/>
      <c r="CH1809"/>
      <c r="CI1809"/>
      <c r="CJ1809"/>
      <c r="CK1809"/>
      <c r="CL1809"/>
      <c r="CM1809"/>
      <c r="CN1809"/>
      <c r="CO1809"/>
      <c r="CP1809"/>
    </row>
    <row r="1810" spans="1:94" ht="22.5" customHeight="1">
      <c r="A1810" s="22">
        <v>44313</v>
      </c>
      <c r="B1810" s="9" t="str">
        <f>TEXT(Table1[[#This Row],[Date]],"dddd")</f>
        <v>الثلاثاء</v>
      </c>
      <c r="C1810" s="9">
        <f>WEEKNUM(Table1[[#This Row],[Date]],16)</f>
        <v>18</v>
      </c>
      <c r="D1810" s="9" t="str">
        <f>TEXT(Table1[[#This Row],[Date]],"mmmm")</f>
        <v>أبريل</v>
      </c>
      <c r="E1810" s="9" t="str">
        <f>TEXT(Table1[[#This Row],[Date]],"yyyy")</f>
        <v>2021</v>
      </c>
      <c r="F1810" s="9" t="s">
        <v>9</v>
      </c>
      <c r="G1810" s="9">
        <v>1865</v>
      </c>
      <c r="H1810" s="9"/>
      <c r="I1810" s="9" t="s">
        <v>87</v>
      </c>
      <c r="J1810" s="9">
        <f>IFERROR(VLOOKUP(Table1[[#This Row],[FoamType]],$CB$1:$CC$25,2,FALSE),0)</f>
        <v>2</v>
      </c>
      <c r="K1810" s="9">
        <v>200</v>
      </c>
      <c r="L1810" s="9">
        <v>100</v>
      </c>
      <c r="M1810" s="9">
        <v>1</v>
      </c>
      <c r="N1810" s="9"/>
      <c r="O1810" s="9"/>
      <c r="P1810" s="9"/>
      <c r="Q1810" s="9">
        <v>22</v>
      </c>
      <c r="R1810" s="9"/>
      <c r="S1810" s="9">
        <v>1.1000000000000001</v>
      </c>
      <c r="T1810" s="9">
        <v>4</v>
      </c>
      <c r="U1810" s="9">
        <v>4</v>
      </c>
      <c r="V1810" s="9"/>
      <c r="W1810" s="9"/>
      <c r="X1810" s="9">
        <f>IFERROR(   Table1[[#This Row],[البلوكات /م3]]+Table1[[#This Row],[البواقى
 المنصرفه
/م3]]-Table1[[#This Row],[البواقى
/م3]],0)</f>
        <v>4.2799999999999994</v>
      </c>
      <c r="Y1810" s="9">
        <f t="shared" si="247"/>
        <v>0</v>
      </c>
      <c r="Z1810" s="9"/>
      <c r="AA1810" s="9">
        <v>4.8</v>
      </c>
      <c r="AB1810" s="9">
        <v>20</v>
      </c>
      <c r="AC1810" s="9">
        <v>0.52</v>
      </c>
      <c r="AD1810" s="9">
        <f t="shared" si="245"/>
        <v>0.28000000000000025</v>
      </c>
      <c r="AE1810" s="9">
        <f t="shared" si="246"/>
        <v>5.833333333333339E-2</v>
      </c>
      <c r="AF1810" s="9"/>
      <c r="AG1810" s="9">
        <f>IFERROR((Table1[[#This Row],[عدد
البلوكات]]*0.12),"")</f>
        <v>0</v>
      </c>
      <c r="AH1810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I1810" s="9">
        <v>64</v>
      </c>
      <c r="AJ1810" s="9">
        <f>IFERROR(Table1[[#This Row],[Plan Hour]]/Table1[[#This Row],[ساعات
العمل
الفعلية]],0)</f>
        <v>3.125E-2</v>
      </c>
      <c r="AK1810" s="9">
        <f>IFERROR((Table1[[#This Row],[الكمية 
الفعلية
/م3]]-Table1[[#This Row],[الكمية 
المنتجة
/م3
 ]]),"")</f>
        <v>0</v>
      </c>
      <c r="AL1810" s="9"/>
      <c r="AM1810" s="9"/>
      <c r="AN1810" s="9">
        <v>1.29</v>
      </c>
      <c r="AO1810" s="9"/>
      <c r="AP1810" s="9">
        <v>1.29</v>
      </c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CB1810"/>
      <c r="CC1810"/>
      <c r="CD1810"/>
      <c r="CE1810" s="83"/>
      <c r="CF1810"/>
      <c r="CG1810"/>
      <c r="CH1810"/>
      <c r="CI1810"/>
      <c r="CJ1810"/>
      <c r="CK1810"/>
      <c r="CL1810"/>
      <c r="CM1810"/>
      <c r="CN1810"/>
      <c r="CO1810"/>
      <c r="CP1810"/>
    </row>
    <row r="1811" spans="1:94" ht="22.5" customHeight="1">
      <c r="A1811" s="22">
        <v>44313</v>
      </c>
      <c r="B1811" s="3" t="str">
        <f>TEXT(Table1[[#This Row],[Date]],"dddd")</f>
        <v>الثلاثاء</v>
      </c>
      <c r="C1811" s="3">
        <f>WEEKNUM(Table1[[#This Row],[Date]],16)</f>
        <v>18</v>
      </c>
      <c r="D1811" s="3" t="str">
        <f>TEXT(Table1[[#This Row],[Date]],"mmmm")</f>
        <v>أبريل</v>
      </c>
      <c r="E1811" s="3" t="str">
        <f>TEXT(Table1[[#This Row],[Date]],"yyyy")</f>
        <v>2021</v>
      </c>
      <c r="F1811" s="3" t="s">
        <v>9</v>
      </c>
      <c r="G1811" s="3">
        <v>1856</v>
      </c>
      <c r="H1811" s="5" t="s">
        <v>368</v>
      </c>
      <c r="I1811" s="3" t="s">
        <v>91</v>
      </c>
      <c r="J1811" s="3">
        <f>IFERROR(VLOOKUP(Table1[[#This Row],[FoamType]],$CB$1:$CC$25,2,FALSE),0)</f>
        <v>1</v>
      </c>
      <c r="K1811" s="3">
        <v>120</v>
      </c>
      <c r="L1811" s="3">
        <v>100</v>
      </c>
      <c r="M1811" s="3">
        <v>25</v>
      </c>
      <c r="Q1811" s="3">
        <v>35</v>
      </c>
      <c r="R1811" s="3">
        <v>14</v>
      </c>
      <c r="S1811" s="3">
        <v>25</v>
      </c>
      <c r="T1811" s="3">
        <f t="shared" si="248"/>
        <v>4.2</v>
      </c>
      <c r="U1811" s="4">
        <f t="shared" si="249"/>
        <v>4.2</v>
      </c>
      <c r="W1811" s="3">
        <v>35</v>
      </c>
      <c r="X1811" s="4">
        <f>IFERROR(   Table1[[#This Row],[البلوكات /م3]]+Table1[[#This Row],[البواقى
 المنصرفه
/م3]]-Table1[[#This Row],[البواقى
/م3]],0)</f>
        <v>13.120000000000001</v>
      </c>
      <c r="Y1811" s="21">
        <f t="shared" si="247"/>
        <v>14.64</v>
      </c>
      <c r="Z1811" s="3">
        <v>2</v>
      </c>
      <c r="AA1811" s="12">
        <v>1.18</v>
      </c>
      <c r="AB1811" s="3">
        <v>35</v>
      </c>
      <c r="AC1811" s="20">
        <v>2.7</v>
      </c>
      <c r="AD1811" s="20">
        <f t="shared" si="245"/>
        <v>8.92</v>
      </c>
      <c r="AE1811" s="29">
        <f t="shared" si="246"/>
        <v>0.5638432364096081</v>
      </c>
      <c r="AG1811" s="5">
        <f>IFERROR((Table1[[#This Row],[عدد
البلوكات]]*0.12),"")</f>
        <v>0.24</v>
      </c>
      <c r="AH181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4.2</v>
      </c>
      <c r="AJ1811" s="59">
        <f>IFERROR(Table1[[#This Row],[Plan Hour]]/Table1[[#This Row],[ساعات
العمل
الفعلية]],0)</f>
        <v>0</v>
      </c>
      <c r="AK1811" s="1">
        <f>IFERROR((Table1[[#This Row],[الكمية 
الفعلية
/م3]]-Table1[[#This Row],[الكمية 
المنتجة
/م3
 ]]),"")</f>
        <v>0</v>
      </c>
      <c r="AZ1811" s="1"/>
      <c r="BA1811" s="1"/>
      <c r="BB1811" s="1"/>
      <c r="BC1811" s="1"/>
      <c r="BD1811" s="1"/>
      <c r="BE1811" s="1"/>
      <c r="BF1811" s="1"/>
      <c r="CB1811"/>
      <c r="CC1811"/>
      <c r="CD1811"/>
      <c r="CE1811" s="83"/>
      <c r="CF1811"/>
      <c r="CG1811"/>
      <c r="CH1811"/>
      <c r="CI1811"/>
      <c r="CJ1811"/>
      <c r="CK1811"/>
      <c r="CL1811"/>
      <c r="CM1811"/>
      <c r="CN1811"/>
      <c r="CO1811"/>
      <c r="CP1811"/>
    </row>
    <row r="1812" spans="1:94" ht="22.5" customHeight="1">
      <c r="A1812" s="22">
        <v>44313</v>
      </c>
      <c r="B1812" s="3" t="str">
        <f>TEXT(Table1[[#This Row],[Date]],"dddd")</f>
        <v>الثلاثاء</v>
      </c>
      <c r="C1812" s="3">
        <f>WEEKNUM(Table1[[#This Row],[Date]],16)</f>
        <v>18</v>
      </c>
      <c r="D1812" s="3" t="str">
        <f>TEXT(Table1[[#This Row],[Date]],"mmmm")</f>
        <v>أبريل</v>
      </c>
      <c r="E1812" s="3" t="str">
        <f>TEXT(Table1[[#This Row],[Date]],"yyyy")</f>
        <v>2021</v>
      </c>
      <c r="F1812" s="3" t="s">
        <v>9</v>
      </c>
      <c r="G1812" s="3">
        <v>863</v>
      </c>
      <c r="H1812" s="5" t="s">
        <v>61</v>
      </c>
      <c r="I1812" s="3" t="s">
        <v>201</v>
      </c>
      <c r="J1812" s="3">
        <f>IFERROR(VLOOKUP(Table1[[#This Row],[FoamType]],$CB$1:$CC$25,2,FALSE),0)</f>
        <v>1.25</v>
      </c>
      <c r="K1812" s="3">
        <v>240</v>
      </c>
      <c r="L1812" s="3">
        <v>110</v>
      </c>
      <c r="M1812" s="3">
        <v>29</v>
      </c>
      <c r="Q1812" s="3">
        <v>30</v>
      </c>
      <c r="R1812" s="3">
        <v>20</v>
      </c>
      <c r="S1812" s="3">
        <v>29</v>
      </c>
      <c r="T1812" s="3">
        <f t="shared" si="248"/>
        <v>15.311999999999999</v>
      </c>
      <c r="U1812" s="4">
        <f t="shared" si="249"/>
        <v>15.311999999999999</v>
      </c>
      <c r="W1812" s="3"/>
      <c r="X1812" s="4">
        <f>IFERROR(   Table1[[#This Row],[البلوكات /م3]]+Table1[[#This Row],[البواقى
 المنصرفه
/م3]]-Table1[[#This Row],[البواقى
/م3]],0)</f>
        <v>18.809999999999999</v>
      </c>
      <c r="Y1812" s="21">
        <f t="shared" si="247"/>
        <v>0</v>
      </c>
      <c r="AA1812" s="12">
        <v>19.07</v>
      </c>
      <c r="AB1812" s="3">
        <v>30</v>
      </c>
      <c r="AC1812" s="20">
        <v>0.26</v>
      </c>
      <c r="AD1812" s="20">
        <f t="shared" si="245"/>
        <v>3.4980000000000011</v>
      </c>
      <c r="AE1812" s="29">
        <f t="shared" si="246"/>
        <v>0.18342947037231258</v>
      </c>
      <c r="AG1812" s="5">
        <f>IFERROR((Table1[[#This Row],[عدد
البلوكات]]*0.12),"")</f>
        <v>0</v>
      </c>
      <c r="AH18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16</v>
      </c>
      <c r="AJ1812" s="59">
        <f>IFERROR(Table1[[#This Row],[Plan Hour]]/Table1[[#This Row],[ساعات
العمل
الفعلية]],0)</f>
        <v>0</v>
      </c>
      <c r="AK1812" s="1">
        <f>IFERROR((Table1[[#This Row],[الكمية 
الفعلية
/م3]]-Table1[[#This Row],[الكمية 
المنتجة
/م3
 ]]),"")</f>
        <v>0</v>
      </c>
      <c r="AZ1812" s="1"/>
      <c r="BA1812" s="1"/>
      <c r="BB1812" s="1"/>
      <c r="BC1812" s="1"/>
      <c r="BD1812" s="1"/>
      <c r="BE1812" s="1"/>
      <c r="BF1812" s="1"/>
      <c r="CB1812"/>
      <c r="CC1812"/>
      <c r="CD1812"/>
      <c r="CE1812" s="83"/>
      <c r="CF1812"/>
      <c r="CG1812"/>
      <c r="CH1812"/>
      <c r="CI1812"/>
      <c r="CJ1812"/>
      <c r="CK1812"/>
      <c r="CL1812"/>
      <c r="CM1812"/>
      <c r="CN1812"/>
      <c r="CO1812"/>
      <c r="CP1812"/>
    </row>
    <row r="1813" spans="1:94" ht="22.5" customHeight="1">
      <c r="A1813" s="22">
        <v>44313</v>
      </c>
      <c r="B1813" s="3" t="str">
        <f>TEXT(Table1[[#This Row],[Date]],"dddd")</f>
        <v>الثلاثاء</v>
      </c>
      <c r="C1813" s="3">
        <f>WEEKNUM(Table1[[#This Row],[Date]],16)</f>
        <v>18</v>
      </c>
      <c r="D1813" s="3" t="str">
        <f>TEXT(Table1[[#This Row],[Date]],"mmmm")</f>
        <v>أبريل</v>
      </c>
      <c r="E1813" s="3" t="str">
        <f>TEXT(Table1[[#This Row],[Date]],"yyyy")</f>
        <v>2021</v>
      </c>
      <c r="F1813" s="3" t="s">
        <v>9</v>
      </c>
      <c r="G1813" s="3">
        <v>863</v>
      </c>
      <c r="H1813" s="5" t="s">
        <v>61</v>
      </c>
      <c r="I1813" s="3" t="s">
        <v>201</v>
      </c>
      <c r="J1813" s="3">
        <f>IFERROR(VLOOKUP(Table1[[#This Row],[FoamType]],$CB$1:$CC$25,2,FALSE),0)</f>
        <v>1.25</v>
      </c>
      <c r="K1813" s="3">
        <v>74</v>
      </c>
      <c r="L1813" s="3">
        <v>110</v>
      </c>
      <c r="M1813" s="3">
        <v>29</v>
      </c>
      <c r="Q1813" s="3">
        <v>30</v>
      </c>
      <c r="R1813" s="3">
        <v>3</v>
      </c>
      <c r="S1813" s="3">
        <v>29</v>
      </c>
      <c r="T1813" s="3">
        <f t="shared" si="248"/>
        <v>0.70818000000000003</v>
      </c>
      <c r="U1813" s="4">
        <f t="shared" si="249"/>
        <v>0.70818000000000003</v>
      </c>
      <c r="W1813" s="3"/>
      <c r="X1813" s="4">
        <f>IFERROR(   Table1[[#This Row],[البلوكات /م3]]+Table1[[#This Row],[البواقى
 المنصرفه
/م3]]-Table1[[#This Row],[البواقى
/م3]],0)</f>
        <v>0</v>
      </c>
      <c r="Y1813" s="21">
        <f t="shared" si="247"/>
        <v>0</v>
      </c>
      <c r="AD1813" s="20">
        <f t="shared" si="245"/>
        <v>-0.70818000000000003</v>
      </c>
      <c r="AE1813" s="29" t="e">
        <f t="shared" si="246"/>
        <v>#DIV/0!</v>
      </c>
      <c r="AG1813" s="5">
        <f>IFERROR((Table1[[#This Row],[عدد
البلوكات]]*0.12),"")</f>
        <v>0</v>
      </c>
      <c r="AH181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1813" s="59">
        <f>IFERROR(Table1[[#This Row],[Plan Hour]]/Table1[[#This Row],[ساعات
العمل
الفعلية]],0)</f>
        <v>0</v>
      </c>
      <c r="AK1813" s="1">
        <f>IFERROR((Table1[[#This Row],[الكمية 
الفعلية
/م3]]-Table1[[#This Row],[الكمية 
المنتجة
/م3
 ]]),"")</f>
        <v>0</v>
      </c>
      <c r="AZ1813" s="1"/>
      <c r="BA1813" s="1"/>
      <c r="BB1813" s="1"/>
      <c r="BC1813" s="1"/>
      <c r="BD1813" s="1"/>
      <c r="BE1813" s="1"/>
      <c r="BF1813" s="1"/>
      <c r="CB1813"/>
      <c r="CC1813"/>
      <c r="CD1813"/>
      <c r="CE1813" s="83"/>
      <c r="CF1813"/>
      <c r="CG1813"/>
      <c r="CH1813"/>
      <c r="CI1813"/>
      <c r="CJ1813"/>
      <c r="CK1813"/>
      <c r="CL1813"/>
      <c r="CM1813"/>
      <c r="CN1813"/>
      <c r="CO1813"/>
      <c r="CP1813"/>
    </row>
    <row r="1814" spans="1:94" ht="22.5" customHeight="1">
      <c r="A1814" s="22">
        <v>44313</v>
      </c>
      <c r="B1814" s="3" t="str">
        <f>TEXT(Table1[[#This Row],[Date]],"dddd")</f>
        <v>الثلاثاء</v>
      </c>
      <c r="C1814" s="3">
        <f>WEEKNUM(Table1[[#This Row],[Date]],16)</f>
        <v>18</v>
      </c>
      <c r="D1814" s="3" t="str">
        <f>TEXT(Table1[[#This Row],[Date]],"mmmm")</f>
        <v>أبريل</v>
      </c>
      <c r="E1814" s="3" t="str">
        <f>TEXT(Table1[[#This Row],[Date]],"yyyy")</f>
        <v>2021</v>
      </c>
      <c r="F1814" s="3" t="s">
        <v>9</v>
      </c>
      <c r="G1814" s="3">
        <v>863</v>
      </c>
      <c r="H1814" s="5" t="s">
        <v>61</v>
      </c>
      <c r="I1814" s="3" t="s">
        <v>201</v>
      </c>
      <c r="J1814" s="3">
        <f>IFERROR(VLOOKUP(Table1[[#This Row],[FoamType]],$CB$1:$CC$25,2,FALSE),0)</f>
        <v>1.25</v>
      </c>
      <c r="K1814" s="3">
        <v>169.5</v>
      </c>
      <c r="L1814" s="3">
        <v>110</v>
      </c>
      <c r="M1814" s="3">
        <v>29</v>
      </c>
      <c r="Q1814" s="3">
        <v>30</v>
      </c>
      <c r="R1814" s="3">
        <v>4</v>
      </c>
      <c r="S1814" s="3">
        <v>29</v>
      </c>
      <c r="T1814" s="3">
        <f t="shared" si="248"/>
        <v>2.16282</v>
      </c>
      <c r="U1814" s="4">
        <f t="shared" si="249"/>
        <v>2.16282</v>
      </c>
      <c r="W1814" s="3"/>
      <c r="X1814" s="4">
        <f>IFERROR(   Table1[[#This Row],[البلوكات /م3]]+Table1[[#This Row],[البواقى
 المنصرفه
/م3]]-Table1[[#This Row],[البواقى
/م3]],0)</f>
        <v>0</v>
      </c>
      <c r="Y1814" s="21">
        <f t="shared" si="247"/>
        <v>0</v>
      </c>
      <c r="AD1814" s="20">
        <f t="shared" si="245"/>
        <v>-2.16282</v>
      </c>
      <c r="AE1814" s="29" t="e">
        <f t="shared" si="246"/>
        <v>#DIV/0!</v>
      </c>
      <c r="AG1814" s="5">
        <f>IFERROR((Table1[[#This Row],[عدد
البلوكات]]*0.12),"")</f>
        <v>0</v>
      </c>
      <c r="AH181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</v>
      </c>
      <c r="AJ1814" s="59">
        <f>IFERROR(Table1[[#This Row],[Plan Hour]]/Table1[[#This Row],[ساعات
العمل
الفعلية]],0)</f>
        <v>0</v>
      </c>
      <c r="AK1814" s="1">
        <f>IFERROR((Table1[[#This Row],[الكمية 
الفعلية
/م3]]-Table1[[#This Row],[الكمية 
المنتجة
/م3
 ]]),"")</f>
        <v>0</v>
      </c>
      <c r="AZ1814" s="1"/>
      <c r="BA1814" s="1"/>
      <c r="BB1814" s="1"/>
      <c r="BC1814" s="1"/>
      <c r="BD1814" s="1"/>
      <c r="BE1814" s="1"/>
      <c r="BF1814" s="1"/>
      <c r="CB1814"/>
      <c r="CC1814"/>
      <c r="CD1814"/>
      <c r="CE1814" s="83"/>
      <c r="CF1814"/>
      <c r="CG1814"/>
      <c r="CH1814"/>
      <c r="CI1814"/>
      <c r="CJ1814"/>
      <c r="CK1814"/>
      <c r="CL1814"/>
      <c r="CM1814"/>
      <c r="CN1814"/>
      <c r="CO1814"/>
      <c r="CP1814"/>
    </row>
    <row r="1815" spans="1:94" ht="22.5" customHeight="1">
      <c r="A1815" s="22">
        <v>44313</v>
      </c>
      <c r="B1815" s="3" t="str">
        <f>TEXT(Table1[[#This Row],[Date]],"dddd")</f>
        <v>الثلاثاء</v>
      </c>
      <c r="C1815" s="3">
        <f>WEEKNUM(Table1[[#This Row],[Date]],16)</f>
        <v>18</v>
      </c>
      <c r="D1815" s="3" t="str">
        <f>TEXT(Table1[[#This Row],[Date]],"mmmm")</f>
        <v>أبريل</v>
      </c>
      <c r="E1815" s="3" t="str">
        <f>TEXT(Table1[[#This Row],[Date]],"yyyy")</f>
        <v>2021</v>
      </c>
      <c r="F1815" s="3" t="s">
        <v>9</v>
      </c>
      <c r="G1815" s="3">
        <v>1866</v>
      </c>
      <c r="I1815" s="3" t="s">
        <v>255</v>
      </c>
      <c r="J1815" s="3">
        <f>IFERROR(VLOOKUP(Table1[[#This Row],[FoamType]],$CB$1:$CC$25,2,FALSE),0)</f>
        <v>3.6</v>
      </c>
      <c r="K1815" s="3">
        <v>100</v>
      </c>
      <c r="L1815" s="3">
        <v>60</v>
      </c>
      <c r="M1815" s="3">
        <v>49</v>
      </c>
      <c r="Q1815" s="3">
        <v>30</v>
      </c>
      <c r="R1815" s="3">
        <v>213</v>
      </c>
      <c r="S1815" s="3">
        <v>49</v>
      </c>
      <c r="T1815" s="3">
        <f t="shared" si="248"/>
        <v>62.622</v>
      </c>
      <c r="U1815" s="4">
        <f t="shared" si="249"/>
        <v>62.622</v>
      </c>
      <c r="W1815" s="3">
        <v>30</v>
      </c>
      <c r="X1815" s="4">
        <f>IFERROR(   Table1[[#This Row],[البلوكات /م3]]+Table1[[#This Row],[البواقى
 المنصرفه
/م3]]-Table1[[#This Row],[البواقى
/م3]],0)</f>
        <v>67.050000000000011</v>
      </c>
      <c r="Y1815" s="21">
        <f t="shared" si="247"/>
        <v>73.2</v>
      </c>
      <c r="Z1815" s="3">
        <v>10</v>
      </c>
      <c r="AA1815" s="12">
        <v>4.1399999999999997</v>
      </c>
      <c r="AB1815" s="3">
        <v>30</v>
      </c>
      <c r="AC1815" s="20">
        <v>10.29</v>
      </c>
      <c r="AD1815" s="20">
        <f t="shared" si="245"/>
        <v>4.4279999999999973</v>
      </c>
      <c r="AE1815" s="29">
        <f t="shared" si="246"/>
        <v>5.7253685027152793E-2</v>
      </c>
      <c r="AG1815" s="5">
        <f>IFERROR((Table1[[#This Row],[عدد
البلوكات]]*0.12),"")</f>
        <v>1.2</v>
      </c>
      <c r="AH181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17.395</v>
      </c>
      <c r="AJ1815" s="59">
        <f>IFERROR(Table1[[#This Row],[Plan Hour]]/Table1[[#This Row],[ساعات
العمل
الفعلية]],0)</f>
        <v>0</v>
      </c>
      <c r="AK1815" s="1">
        <f>IFERROR((Table1[[#This Row],[الكمية 
الفعلية
/م3]]-Table1[[#This Row],[الكمية 
المنتجة
/م3
 ]]),"")</f>
        <v>0</v>
      </c>
      <c r="AZ1815" s="1"/>
      <c r="BA1815" s="1"/>
      <c r="BB1815" s="1"/>
      <c r="BC1815" s="1"/>
      <c r="BD1815" s="1"/>
      <c r="BE1815" s="1"/>
      <c r="BF1815" s="1"/>
      <c r="CB1815"/>
      <c r="CC1815"/>
      <c r="CD1815"/>
      <c r="CE1815" s="83"/>
      <c r="CF1815"/>
      <c r="CG1815"/>
      <c r="CH1815"/>
      <c r="CI1815"/>
      <c r="CJ1815"/>
      <c r="CK1815"/>
      <c r="CL1815"/>
      <c r="CM1815"/>
      <c r="CN1815"/>
      <c r="CO1815"/>
      <c r="CP1815"/>
    </row>
    <row r="1816" spans="1:94" ht="22.5" customHeight="1">
      <c r="A1816" s="22">
        <v>44313</v>
      </c>
      <c r="B1816" s="3" t="str">
        <f>TEXT(Table1[[#This Row],[Date]],"dddd")</f>
        <v>الثلاثاء</v>
      </c>
      <c r="C1816" s="3">
        <f>WEEKNUM(Table1[[#This Row],[Date]],16)</f>
        <v>18</v>
      </c>
      <c r="D1816" s="3" t="str">
        <f>TEXT(Table1[[#This Row],[Date]],"mmmm")</f>
        <v>أبريل</v>
      </c>
      <c r="E1816" s="3" t="str">
        <f>TEXT(Table1[[#This Row],[Date]],"yyyy")</f>
        <v>2021</v>
      </c>
      <c r="F1816" s="3" t="s">
        <v>9</v>
      </c>
      <c r="G1816" s="3">
        <v>1870</v>
      </c>
      <c r="I1816" s="3" t="s">
        <v>92</v>
      </c>
      <c r="J1816" s="3">
        <f>IFERROR(VLOOKUP(Table1[[#This Row],[FoamType]],$CB$1:$CC$25,2,FALSE),0)</f>
        <v>0.6</v>
      </c>
      <c r="K1816" s="3">
        <v>49</v>
      </c>
      <c r="L1816" s="3">
        <v>5</v>
      </c>
      <c r="M1816" s="3">
        <v>5</v>
      </c>
      <c r="Q1816" s="3">
        <v>12</v>
      </c>
      <c r="R1816" s="3">
        <v>500</v>
      </c>
      <c r="S1816" s="3">
        <v>5.0999999999999996</v>
      </c>
      <c r="T1816" s="3">
        <f t="shared" si="248"/>
        <v>0.62475000000000003</v>
      </c>
      <c r="U1816" s="4">
        <f t="shared" si="249"/>
        <v>0.61250000000000004</v>
      </c>
      <c r="W1816" s="3"/>
      <c r="X1816" s="4">
        <f>IFERROR(   Table1[[#This Row],[البلوكات /م3]]+Table1[[#This Row],[البواقى
 المنصرفه
/م3]]-Table1[[#This Row],[البواقى
/م3]],0)</f>
        <v>2.92</v>
      </c>
      <c r="Y1816" s="21">
        <f t="shared" si="247"/>
        <v>0</v>
      </c>
      <c r="AA1816" s="12">
        <v>2.92</v>
      </c>
      <c r="AB1816" s="3">
        <v>12</v>
      </c>
      <c r="AC1816" s="20">
        <v>0</v>
      </c>
      <c r="AD1816" s="20">
        <f t="shared" si="245"/>
        <v>2.3075000000000001</v>
      </c>
      <c r="AE1816" s="29">
        <f t="shared" si="246"/>
        <v>0.79023972602739734</v>
      </c>
      <c r="AG1816" s="5">
        <f>IFERROR((Table1[[#This Row],[عدد
البلوكات]]*0.12),"")</f>
        <v>0</v>
      </c>
      <c r="AH181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1.0208333333333335</v>
      </c>
      <c r="AJ1816" s="59">
        <f>IFERROR(Table1[[#This Row],[Plan Hour]]/Table1[[#This Row],[ساعات
العمل
الفعلية]],0)</f>
        <v>0</v>
      </c>
      <c r="AK1816" s="1">
        <f>IFERROR((Table1[[#This Row],[الكمية 
الفعلية
/م3]]-Table1[[#This Row],[الكمية 
المنتجة
/م3
 ]]),"")</f>
        <v>1.2249999999999983E-2</v>
      </c>
      <c r="AZ1816" s="1"/>
      <c r="BA1816" s="1"/>
      <c r="BB1816" s="1"/>
      <c r="BC1816" s="1"/>
      <c r="BD1816" s="1"/>
      <c r="BE1816" s="1"/>
      <c r="BF1816" s="1"/>
      <c r="CB1816"/>
      <c r="CC1816"/>
      <c r="CD1816"/>
      <c r="CE1816" s="83"/>
      <c r="CF1816"/>
      <c r="CG1816"/>
      <c r="CH1816"/>
      <c r="CI1816"/>
      <c r="CJ1816"/>
      <c r="CK1816"/>
      <c r="CL1816"/>
      <c r="CM1816"/>
      <c r="CN1816"/>
      <c r="CO1816"/>
      <c r="CP1816"/>
    </row>
    <row r="1817" spans="1:94" ht="22.5" customHeight="1">
      <c r="A1817" s="22">
        <v>44313</v>
      </c>
      <c r="B1817" s="3" t="str">
        <f>TEXT(Table1[[#This Row],[Date]],"dddd")</f>
        <v>الثلاثاء</v>
      </c>
      <c r="C1817" s="3">
        <f>WEEKNUM(Table1[[#This Row],[Date]],16)</f>
        <v>18</v>
      </c>
      <c r="D1817" s="3" t="str">
        <f>TEXT(Table1[[#This Row],[Date]],"mmmm")</f>
        <v>أبريل</v>
      </c>
      <c r="E1817" s="3" t="str">
        <f>TEXT(Table1[[#This Row],[Date]],"yyyy")</f>
        <v>2021</v>
      </c>
      <c r="F1817" s="3" t="s">
        <v>9</v>
      </c>
      <c r="G1817" s="3">
        <v>1870</v>
      </c>
      <c r="I1817" s="3" t="s">
        <v>92</v>
      </c>
      <c r="J1817" s="3">
        <f>IFERROR(VLOOKUP(Table1[[#This Row],[FoamType]],$CB$1:$CC$25,2,FALSE),0)</f>
        <v>0.6</v>
      </c>
      <c r="K1817" s="3">
        <v>69</v>
      </c>
      <c r="L1817" s="3">
        <v>5</v>
      </c>
      <c r="M1817" s="3">
        <v>5</v>
      </c>
      <c r="Q1817" s="3">
        <v>12</v>
      </c>
      <c r="R1817" s="3">
        <v>600</v>
      </c>
      <c r="S1817" s="3">
        <v>5.0999999999999996</v>
      </c>
      <c r="T1817" s="3">
        <f t="shared" si="248"/>
        <v>1.0557000000000001</v>
      </c>
      <c r="U1817" s="4">
        <f t="shared" si="249"/>
        <v>1.0349999999999999</v>
      </c>
      <c r="W1817" s="3"/>
      <c r="X1817" s="4">
        <f>IFERROR(   Table1[[#This Row],[البلوكات /م3]]+Table1[[#This Row],[البواقى
 المنصرفه
/م3]]-Table1[[#This Row],[البواقى
/م3]],0)</f>
        <v>0</v>
      </c>
      <c r="Y1817" s="21">
        <f t="shared" si="247"/>
        <v>0</v>
      </c>
      <c r="AD1817" s="20">
        <f t="shared" ref="AD1817:AD1880" si="250">(Y1817+AA1817)-(U1817+AC1817)</f>
        <v>-1.0349999999999999</v>
      </c>
      <c r="AE1817" s="29" t="e">
        <f t="shared" ref="AE1817:AE1880" si="251">AD1817/(Y1817+AA1817)</f>
        <v>#DIV/0!</v>
      </c>
      <c r="AG1817" s="5">
        <f>IFERROR((Table1[[#This Row],[عدد
البلوكات]]*0.12),"")</f>
        <v>0</v>
      </c>
      <c r="AH18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1.7249999999999999</v>
      </c>
      <c r="AJ1817" s="59">
        <f>IFERROR(Table1[[#This Row],[Plan Hour]]/Table1[[#This Row],[ساعات
العمل
الفعلية]],0)</f>
        <v>0</v>
      </c>
      <c r="AK1817" s="1">
        <f>IFERROR((Table1[[#This Row],[الكمية 
الفعلية
/م3]]-Table1[[#This Row],[الكمية 
المنتجة
/م3
 ]]),"")</f>
        <v>2.0700000000000163E-2</v>
      </c>
      <c r="AZ1817" s="1"/>
      <c r="BA1817" s="1"/>
      <c r="BB1817" s="1"/>
      <c r="BC1817" s="1"/>
      <c r="BD1817" s="1"/>
      <c r="BE1817" s="1"/>
      <c r="BF1817" s="1"/>
      <c r="CB1817"/>
      <c r="CC1817"/>
      <c r="CD1817"/>
      <c r="CE1817" s="83"/>
      <c r="CF1817"/>
      <c r="CG1817"/>
      <c r="CH1817"/>
      <c r="CI1817"/>
      <c r="CJ1817"/>
      <c r="CK1817"/>
      <c r="CL1817"/>
      <c r="CM1817"/>
      <c r="CN1817"/>
      <c r="CO1817"/>
      <c r="CP1817"/>
    </row>
    <row r="1818" spans="1:94" ht="22.5" customHeight="1">
      <c r="A1818" s="22">
        <v>44313</v>
      </c>
      <c r="B1818" s="3" t="str">
        <f>TEXT(Table1[[#This Row],[Date]],"dddd")</f>
        <v>الثلاثاء</v>
      </c>
      <c r="C1818" s="3">
        <f>WEEKNUM(Table1[[#This Row],[Date]],16)</f>
        <v>18</v>
      </c>
      <c r="D1818" s="3" t="str">
        <f>TEXT(Table1[[#This Row],[Date]],"mmmm")</f>
        <v>أبريل</v>
      </c>
      <c r="E1818" s="3" t="str">
        <f>TEXT(Table1[[#This Row],[Date]],"yyyy")</f>
        <v>2021</v>
      </c>
      <c r="F1818" s="3" t="s">
        <v>9</v>
      </c>
      <c r="G1818" s="3">
        <v>1870</v>
      </c>
      <c r="I1818" s="3" t="s">
        <v>92</v>
      </c>
      <c r="J1818" s="3">
        <f>IFERROR(VLOOKUP(Table1[[#This Row],[FoamType]],$CB$1:$CC$25,2,FALSE),0)</f>
        <v>0.6</v>
      </c>
      <c r="K1818" s="3">
        <v>28</v>
      </c>
      <c r="L1818" s="3">
        <v>10</v>
      </c>
      <c r="M1818" s="3">
        <v>2</v>
      </c>
      <c r="Q1818" s="3">
        <v>12</v>
      </c>
      <c r="R1818" s="3">
        <v>100</v>
      </c>
      <c r="S1818" s="3">
        <v>2.1</v>
      </c>
      <c r="T1818" s="3">
        <f t="shared" si="248"/>
        <v>5.8799999999999998E-2</v>
      </c>
      <c r="U1818" s="4">
        <f t="shared" si="249"/>
        <v>5.6000000000000001E-2</v>
      </c>
      <c r="W1818" s="3"/>
      <c r="X1818" s="4">
        <f>IFERROR(   Table1[[#This Row],[البلوكات /م3]]+Table1[[#This Row],[البواقى
 المنصرفه
/م3]]-Table1[[#This Row],[البواقى
/م3]],0)</f>
        <v>0</v>
      </c>
      <c r="Y1818" s="21">
        <f t="shared" si="247"/>
        <v>0</v>
      </c>
      <c r="AD1818" s="20">
        <f t="shared" si="250"/>
        <v>-5.6000000000000001E-2</v>
      </c>
      <c r="AE1818" s="29" t="e">
        <f t="shared" si="251"/>
        <v>#DIV/0!</v>
      </c>
      <c r="AG1818" s="5">
        <f>IFERROR((Table1[[#This Row],[عدد
البلوكات]]*0.12),"")</f>
        <v>0</v>
      </c>
      <c r="AH181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9.3333333333333338E-2</v>
      </c>
      <c r="AJ1818" s="59">
        <f>IFERROR(Table1[[#This Row],[Plan Hour]]/Table1[[#This Row],[ساعات
العمل
الفعلية]],0)</f>
        <v>0</v>
      </c>
      <c r="AK1818" s="1">
        <f>IFERROR((Table1[[#This Row],[الكمية 
الفعلية
/م3]]-Table1[[#This Row],[الكمية 
المنتجة
/م3
 ]]),"")</f>
        <v>2.7999999999999969E-3</v>
      </c>
      <c r="AZ1818" s="1"/>
      <c r="BA1818" s="1"/>
      <c r="BB1818" s="1"/>
      <c r="BC1818" s="1"/>
      <c r="BD1818" s="1"/>
      <c r="BE1818" s="1"/>
      <c r="BF1818" s="1"/>
      <c r="CB1818"/>
      <c r="CC1818"/>
      <c r="CD1818"/>
      <c r="CE1818" s="83"/>
      <c r="CF1818"/>
      <c r="CG1818"/>
      <c r="CH1818"/>
      <c r="CI1818"/>
      <c r="CJ1818"/>
      <c r="CK1818"/>
      <c r="CL1818"/>
      <c r="CM1818"/>
      <c r="CN1818"/>
      <c r="CO1818"/>
      <c r="CP1818"/>
    </row>
    <row r="1819" spans="1:94" ht="22.5" customHeight="1">
      <c r="A1819" s="22">
        <v>44313</v>
      </c>
      <c r="B1819" s="3" t="str">
        <f>TEXT(Table1[[#This Row],[Date]],"dddd")</f>
        <v>الثلاثاء</v>
      </c>
      <c r="C1819" s="3">
        <f>WEEKNUM(Table1[[#This Row],[Date]],16)</f>
        <v>18</v>
      </c>
      <c r="D1819" s="3" t="str">
        <f>TEXT(Table1[[#This Row],[Date]],"mmmm")</f>
        <v>أبريل</v>
      </c>
      <c r="E1819" s="3" t="str">
        <f>TEXT(Table1[[#This Row],[Date]],"yyyy")</f>
        <v>2021</v>
      </c>
      <c r="F1819" s="3" t="s">
        <v>9</v>
      </c>
      <c r="G1819" s="3">
        <v>1870</v>
      </c>
      <c r="I1819" s="3" t="s">
        <v>92</v>
      </c>
      <c r="J1819" s="3">
        <f>IFERROR(VLOOKUP(Table1[[#This Row],[FoamType]],$CB$1:$CC$25,2,FALSE),0)</f>
        <v>0.6</v>
      </c>
      <c r="K1819" s="3">
        <v>78</v>
      </c>
      <c r="L1819" s="3">
        <v>10</v>
      </c>
      <c r="M1819" s="3">
        <v>2</v>
      </c>
      <c r="Q1819" s="3">
        <v>12</v>
      </c>
      <c r="R1819" s="3">
        <v>300</v>
      </c>
      <c r="S1819" s="3">
        <v>2.1</v>
      </c>
      <c r="T1819" s="3">
        <f t="shared" si="248"/>
        <v>0.4914</v>
      </c>
      <c r="U1819" s="4">
        <f t="shared" si="249"/>
        <v>0.46800000000000003</v>
      </c>
      <c r="W1819" s="3"/>
      <c r="X1819" s="4">
        <f>IFERROR(   Table1[[#This Row],[البلوكات /م3]]+Table1[[#This Row],[البواقى
 المنصرفه
/م3]]-Table1[[#This Row],[البواقى
/م3]],0)</f>
        <v>0</v>
      </c>
      <c r="Y1819" s="21">
        <f t="shared" si="247"/>
        <v>0</v>
      </c>
      <c r="AD1819" s="20">
        <f t="shared" si="250"/>
        <v>-0.46800000000000003</v>
      </c>
      <c r="AE1819" s="29" t="e">
        <f t="shared" si="251"/>
        <v>#DIV/0!</v>
      </c>
      <c r="AG1819" s="5">
        <f>IFERROR((Table1[[#This Row],[عدد
البلوكات]]*0.12),"")</f>
        <v>0</v>
      </c>
      <c r="AH181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0.78</v>
      </c>
      <c r="AJ1819" s="59">
        <f>IFERROR(Table1[[#This Row],[Plan Hour]]/Table1[[#This Row],[ساعات
العمل
الفعلية]],0)</f>
        <v>0</v>
      </c>
      <c r="AK1819" s="1">
        <f>IFERROR((Table1[[#This Row],[الكمية 
الفعلية
/م3]]-Table1[[#This Row],[الكمية 
المنتجة
/م3
 ]]),"")</f>
        <v>2.3399999999999976E-2</v>
      </c>
      <c r="AZ1819" s="1"/>
      <c r="BA1819" s="1"/>
      <c r="BB1819" s="1"/>
      <c r="BC1819" s="1"/>
      <c r="BD1819" s="1"/>
      <c r="BE1819" s="1"/>
      <c r="BF1819" s="1"/>
      <c r="CB1819"/>
      <c r="CC1819"/>
      <c r="CD1819"/>
      <c r="CE1819" s="83"/>
      <c r="CF1819"/>
      <c r="CG1819"/>
      <c r="CH1819"/>
      <c r="CI1819"/>
      <c r="CJ1819"/>
      <c r="CK1819"/>
      <c r="CL1819"/>
      <c r="CM1819"/>
      <c r="CN1819"/>
      <c r="CO1819"/>
      <c r="CP1819"/>
    </row>
    <row r="1820" spans="1:94" ht="22.5" customHeight="1">
      <c r="A1820" s="22">
        <v>44313</v>
      </c>
      <c r="B1820" s="3" t="str">
        <f>TEXT(Table1[[#This Row],[Date]],"dddd")</f>
        <v>الثلاثاء</v>
      </c>
      <c r="C1820" s="3">
        <f>WEEKNUM(Table1[[#This Row],[Date]],16)</f>
        <v>18</v>
      </c>
      <c r="D1820" s="3" t="str">
        <f>TEXT(Table1[[#This Row],[Date]],"mmmm")</f>
        <v>أبريل</v>
      </c>
      <c r="E1820" s="3" t="str">
        <f>TEXT(Table1[[#This Row],[Date]],"yyyy")</f>
        <v>2021</v>
      </c>
      <c r="F1820" s="3" t="s">
        <v>9</v>
      </c>
      <c r="G1820" s="3">
        <v>1862</v>
      </c>
      <c r="I1820" s="3" t="s">
        <v>92</v>
      </c>
      <c r="J1820" s="3">
        <f>IFERROR(VLOOKUP(Table1[[#This Row],[FoamType]],$CB$1:$CC$25,2,FALSE),0)</f>
        <v>0.6</v>
      </c>
      <c r="K1820" s="3">
        <v>100</v>
      </c>
      <c r="L1820" s="3">
        <v>8</v>
      </c>
      <c r="M1820" s="3">
        <v>8</v>
      </c>
      <c r="Q1820" s="3">
        <v>8</v>
      </c>
      <c r="R1820" s="3">
        <v>50</v>
      </c>
      <c r="S1820" s="3">
        <v>8.1999999999999993</v>
      </c>
      <c r="T1820" s="3">
        <f t="shared" si="248"/>
        <v>0.32800000000000001</v>
      </c>
      <c r="U1820" s="4">
        <f t="shared" si="249"/>
        <v>0.32</v>
      </c>
      <c r="W1820" s="3"/>
      <c r="X1820" s="4">
        <f>IFERROR(   Table1[[#This Row],[البلوكات /م3]]+Table1[[#This Row],[البواقى
 المنصرفه
/م3]]-Table1[[#This Row],[البواقى
/م3]],0)</f>
        <v>0.8</v>
      </c>
      <c r="Y1820" s="21">
        <f t="shared" si="247"/>
        <v>0</v>
      </c>
      <c r="AA1820" s="12">
        <v>0.99</v>
      </c>
      <c r="AB1820" s="3">
        <v>10</v>
      </c>
      <c r="AC1820" s="20">
        <v>0.19</v>
      </c>
      <c r="AD1820" s="20">
        <f t="shared" si="250"/>
        <v>0.48</v>
      </c>
      <c r="AE1820" s="29">
        <f t="shared" si="251"/>
        <v>0.48484848484848486</v>
      </c>
      <c r="AG1820" s="5">
        <f>IFERROR((Table1[[#This Row],[عدد
البلوكات]]*0.12),"")</f>
        <v>0</v>
      </c>
      <c r="AH182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0.53333333333333333</v>
      </c>
      <c r="AJ1820" s="59">
        <f>IFERROR(Table1[[#This Row],[Plan Hour]]/Table1[[#This Row],[ساعات
العمل
الفعلية]],0)</f>
        <v>0</v>
      </c>
      <c r="AK1820" s="1">
        <f>IFERROR((Table1[[#This Row],[الكمية 
الفعلية
/م3]]-Table1[[#This Row],[الكمية 
المنتجة
/م3
 ]]),"")</f>
        <v>8.0000000000000071E-3</v>
      </c>
      <c r="AZ1820" s="1"/>
      <c r="BA1820" s="1"/>
      <c r="BB1820" s="1"/>
      <c r="BC1820" s="1"/>
      <c r="BD1820" s="1"/>
      <c r="BE1820" s="1"/>
      <c r="BF1820" s="1"/>
      <c r="CB1820"/>
      <c r="CC1820"/>
      <c r="CD1820"/>
      <c r="CE1820" s="83"/>
      <c r="CF1820"/>
      <c r="CG1820"/>
      <c r="CH1820"/>
      <c r="CI1820"/>
      <c r="CJ1820"/>
      <c r="CK1820"/>
      <c r="CL1820"/>
      <c r="CM1820"/>
      <c r="CN1820"/>
      <c r="CO1820"/>
      <c r="CP1820"/>
    </row>
    <row r="1821" spans="1:94" ht="22.5" customHeight="1">
      <c r="A1821" s="22">
        <v>44313</v>
      </c>
      <c r="B1821" s="3" t="str">
        <f>TEXT(Table1[[#This Row],[Date]],"dddd")</f>
        <v>الثلاثاء</v>
      </c>
      <c r="C1821" s="3">
        <f>WEEKNUM(Table1[[#This Row],[Date]],16)</f>
        <v>18</v>
      </c>
      <c r="D1821" s="3" t="str">
        <f>TEXT(Table1[[#This Row],[Date]],"mmmm")</f>
        <v>أبريل</v>
      </c>
      <c r="E1821" s="3" t="str">
        <f>TEXT(Table1[[#This Row],[Date]],"yyyy")</f>
        <v>2021</v>
      </c>
      <c r="F1821" s="3" t="s">
        <v>9</v>
      </c>
      <c r="G1821" s="3">
        <v>1862</v>
      </c>
      <c r="I1821" s="3" t="s">
        <v>92</v>
      </c>
      <c r="J1821" s="3">
        <f>IFERROR(VLOOKUP(Table1[[#This Row],[FoamType]],$CB$1:$CC$25,2,FALSE),0)</f>
        <v>0.6</v>
      </c>
      <c r="K1821" s="3">
        <v>100</v>
      </c>
      <c r="L1821" s="3">
        <v>8</v>
      </c>
      <c r="M1821" s="3">
        <v>6</v>
      </c>
      <c r="Q1821" s="3">
        <v>8</v>
      </c>
      <c r="R1821" s="3">
        <v>50</v>
      </c>
      <c r="S1821" s="3">
        <v>6.2</v>
      </c>
      <c r="T1821" s="3">
        <f t="shared" si="248"/>
        <v>0.248</v>
      </c>
      <c r="U1821" s="4">
        <f t="shared" si="249"/>
        <v>0.24</v>
      </c>
      <c r="W1821" s="3"/>
      <c r="X1821" s="4">
        <f>IFERROR(   Table1[[#This Row],[البلوكات /م3]]+Table1[[#This Row],[البواقى
 المنصرفه
/م3]]-Table1[[#This Row],[البواقى
/م3]],0)</f>
        <v>0</v>
      </c>
      <c r="Y1821" s="21">
        <f t="shared" si="247"/>
        <v>0</v>
      </c>
      <c r="AD1821" s="20">
        <f t="shared" si="250"/>
        <v>-0.24</v>
      </c>
      <c r="AE1821" s="29" t="e">
        <f t="shared" si="251"/>
        <v>#DIV/0!</v>
      </c>
      <c r="AG1821" s="5">
        <f>IFERROR((Table1[[#This Row],[عدد
البلوكات]]*0.12),"")</f>
        <v>0</v>
      </c>
      <c r="AH182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</v>
      </c>
      <c r="AJ1821" s="59">
        <f>IFERROR(Table1[[#This Row],[Plan Hour]]/Table1[[#This Row],[ساعات
العمل
الفعلية]],0)</f>
        <v>0</v>
      </c>
      <c r="AK1821" s="1">
        <f>IFERROR((Table1[[#This Row],[الكمية 
الفعلية
/م3]]-Table1[[#This Row],[الكمية 
المنتجة
/م3
 ]]),"")</f>
        <v>8.0000000000000071E-3</v>
      </c>
      <c r="AZ1821" s="1"/>
      <c r="BA1821" s="1"/>
      <c r="BB1821" s="1"/>
      <c r="BC1821" s="1"/>
      <c r="BD1821" s="1"/>
      <c r="BE1821" s="1"/>
      <c r="BF1821" s="1"/>
      <c r="CB1821"/>
      <c r="CC1821"/>
      <c r="CD1821"/>
      <c r="CE1821" s="83"/>
      <c r="CF1821"/>
      <c r="CG1821"/>
      <c r="CH1821"/>
      <c r="CI1821"/>
      <c r="CJ1821"/>
      <c r="CK1821"/>
      <c r="CL1821"/>
      <c r="CM1821"/>
      <c r="CN1821"/>
      <c r="CO1821"/>
      <c r="CP1821"/>
    </row>
    <row r="1822" spans="1:94" ht="22.5" customHeight="1">
      <c r="A1822" s="22">
        <v>44313</v>
      </c>
      <c r="B1822" s="3" t="str">
        <f>TEXT(Table1[[#This Row],[Date]],"dddd")</f>
        <v>الثلاثاء</v>
      </c>
      <c r="C1822" s="3">
        <f>WEEKNUM(Table1[[#This Row],[Date]],16)</f>
        <v>18</v>
      </c>
      <c r="D1822" s="3" t="str">
        <f>TEXT(Table1[[#This Row],[Date]],"mmmm")</f>
        <v>أبريل</v>
      </c>
      <c r="E1822" s="3" t="str">
        <f>TEXT(Table1[[#This Row],[Date]],"yyyy")</f>
        <v>2021</v>
      </c>
      <c r="F1822" s="3" t="s">
        <v>9</v>
      </c>
      <c r="G1822" s="3">
        <v>1797</v>
      </c>
      <c r="H1822" s="5" t="s">
        <v>25</v>
      </c>
      <c r="I1822" s="3" t="s">
        <v>107</v>
      </c>
      <c r="J1822" s="3">
        <f>IFERROR(VLOOKUP(Table1[[#This Row],[FoamType]],$CB$1:$CC$25,2,FALSE),0)</f>
        <v>50</v>
      </c>
      <c r="K1822" s="3">
        <v>20</v>
      </c>
      <c r="L1822" s="3">
        <v>20</v>
      </c>
      <c r="M1822" s="3">
        <v>4</v>
      </c>
      <c r="Q1822" s="3">
        <v>20</v>
      </c>
      <c r="R1822" s="3">
        <v>650</v>
      </c>
      <c r="S1822" s="3">
        <v>4.0999999999999996</v>
      </c>
      <c r="T1822" s="3">
        <f t="shared" si="248"/>
        <v>1.0660000000000001</v>
      </c>
      <c r="U1822" s="4">
        <f t="shared" si="249"/>
        <v>1.04</v>
      </c>
      <c r="W1822" s="3"/>
      <c r="X1822" s="4">
        <f>IFERROR(   Table1[[#This Row],[البلوكات /م3]]+Table1[[#This Row],[البواقى
 المنصرفه
/م3]]-Table1[[#This Row],[البواقى
/م3]],0)</f>
        <v>1.04</v>
      </c>
      <c r="Y1822" s="21">
        <f t="shared" si="247"/>
        <v>0</v>
      </c>
      <c r="AA1822" s="12">
        <v>1.04</v>
      </c>
      <c r="AB1822" s="3">
        <v>25</v>
      </c>
      <c r="AC1822" s="20">
        <v>0</v>
      </c>
      <c r="AD1822" s="20">
        <f t="shared" si="250"/>
        <v>0</v>
      </c>
      <c r="AE1822" s="29">
        <f t="shared" si="251"/>
        <v>0</v>
      </c>
      <c r="AG1822" s="5">
        <f>IFERROR((Table1[[#This Row],[عدد
البلوكات]]*0.12),"")</f>
        <v>0</v>
      </c>
      <c r="AH182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</v>
      </c>
      <c r="AJ1822" s="59">
        <f>IFERROR(Table1[[#This Row],[Plan Hour]]/Table1[[#This Row],[ساعات
العمل
الفعلية]],0)</f>
        <v>0</v>
      </c>
      <c r="AK1822" s="1">
        <f>IFERROR((Table1[[#This Row],[الكمية 
الفعلية
/م3]]-Table1[[#This Row],[الكمية 
المنتجة
/م3
 ]]),"")</f>
        <v>2.6000000000000023E-2</v>
      </c>
      <c r="AZ1822" s="1"/>
      <c r="BA1822" s="1"/>
      <c r="BB1822" s="1"/>
      <c r="BC1822" s="1"/>
      <c r="BD1822" s="1"/>
      <c r="BE1822" s="1"/>
      <c r="BF1822" s="1"/>
      <c r="CB1822"/>
      <c r="CC1822"/>
      <c r="CD1822"/>
      <c r="CE1822" s="83"/>
      <c r="CF1822"/>
      <c r="CG1822"/>
      <c r="CH1822"/>
      <c r="CI1822"/>
      <c r="CJ1822"/>
      <c r="CK1822"/>
      <c r="CL1822"/>
      <c r="CM1822"/>
      <c r="CN1822"/>
      <c r="CO1822"/>
      <c r="CP1822"/>
    </row>
    <row r="1823" spans="1:94" ht="22.5" customHeight="1">
      <c r="A1823" s="22">
        <v>44313</v>
      </c>
      <c r="B1823" s="3" t="str">
        <f>TEXT(Table1[[#This Row],[Date]],"dddd")</f>
        <v>الثلاثاء</v>
      </c>
      <c r="C1823" s="3">
        <f>WEEKNUM(Table1[[#This Row],[Date]],16)</f>
        <v>18</v>
      </c>
      <c r="D1823" s="3" t="str">
        <f>TEXT(Table1[[#This Row],[Date]],"mmmm")</f>
        <v>أبريل</v>
      </c>
      <c r="E1823" s="3" t="str">
        <f>TEXT(Table1[[#This Row],[Date]],"yyyy")</f>
        <v>2021</v>
      </c>
      <c r="F1823" s="3" t="s">
        <v>9</v>
      </c>
      <c r="G1823" s="3">
        <v>863</v>
      </c>
      <c r="H1823" s="5" t="s">
        <v>61</v>
      </c>
      <c r="I1823" s="3" t="s">
        <v>201</v>
      </c>
      <c r="J1823" s="3">
        <f>IFERROR(VLOOKUP(Table1[[#This Row],[FoamType]],$CB$1:$CC$25,2,FALSE),0)</f>
        <v>1.25</v>
      </c>
      <c r="K1823" s="3">
        <v>41.5</v>
      </c>
      <c r="L1823" s="3">
        <v>110</v>
      </c>
      <c r="M1823" s="3">
        <v>29</v>
      </c>
      <c r="Q1823" s="3">
        <v>30</v>
      </c>
      <c r="R1823" s="3">
        <v>2</v>
      </c>
      <c r="S1823" s="3">
        <v>29</v>
      </c>
      <c r="T1823" s="3">
        <f t="shared" si="248"/>
        <v>0.26477000000000001</v>
      </c>
      <c r="U1823" s="4">
        <f t="shared" si="249"/>
        <v>0.26477000000000001</v>
      </c>
      <c r="W1823" s="3"/>
      <c r="X1823" s="4">
        <f>IFERROR(   Table1[[#This Row],[البلوكات /م3]]+Table1[[#This Row],[البواقى
 المنصرفه
/م3]]-Table1[[#This Row],[البواقى
/م3]],0)</f>
        <v>0</v>
      </c>
      <c r="Y1823" s="21">
        <f t="shared" si="247"/>
        <v>0</v>
      </c>
      <c r="AD1823" s="20">
        <f t="shared" si="250"/>
        <v>-0.26477000000000001</v>
      </c>
      <c r="AE1823" s="29" t="e">
        <f t="shared" si="251"/>
        <v>#DIV/0!</v>
      </c>
      <c r="AG1823" s="5">
        <f>IFERROR((Table1[[#This Row],[عدد
البلوكات]]*0.12),"")</f>
        <v>0</v>
      </c>
      <c r="AH182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</v>
      </c>
      <c r="AJ1823" s="59">
        <f>IFERROR(Table1[[#This Row],[Plan Hour]]/Table1[[#This Row],[ساعات
العمل
الفعلية]],0)</f>
        <v>0</v>
      </c>
      <c r="AK1823" s="1">
        <f>IFERROR((Table1[[#This Row],[الكمية 
الفعلية
/م3]]-Table1[[#This Row],[الكمية 
المنتجة
/م3
 ]]),"")</f>
        <v>0</v>
      </c>
      <c r="AZ1823" s="1"/>
      <c r="BA1823" s="1"/>
      <c r="BB1823" s="1"/>
      <c r="BC1823" s="1"/>
      <c r="BD1823" s="1"/>
      <c r="BE1823" s="1"/>
      <c r="BF1823" s="1"/>
      <c r="CB1823"/>
      <c r="CC1823"/>
      <c r="CD1823"/>
      <c r="CE1823" s="83"/>
      <c r="CF1823"/>
      <c r="CG1823"/>
      <c r="CH1823"/>
      <c r="CI1823"/>
      <c r="CJ1823"/>
      <c r="CK1823"/>
      <c r="CL1823"/>
      <c r="CM1823"/>
      <c r="CN1823"/>
      <c r="CO1823"/>
      <c r="CP1823"/>
    </row>
    <row r="1824" spans="1:94" ht="22.5" customHeight="1">
      <c r="A1824" s="22">
        <v>44314</v>
      </c>
      <c r="B1824" s="9" t="str">
        <f>TEXT(Table1[[#This Row],[Date]],"dddd")</f>
        <v>الأربعاء</v>
      </c>
      <c r="C1824" s="9">
        <f>WEEKNUM(Table1[[#This Row],[Date]],16)</f>
        <v>18</v>
      </c>
      <c r="D1824" s="9" t="str">
        <f>TEXT(Table1[[#This Row],[Date]],"mmmm")</f>
        <v>أبريل</v>
      </c>
      <c r="E1824" s="9" t="str">
        <f>TEXT(Table1[[#This Row],[Date]],"yyyy")</f>
        <v>2021</v>
      </c>
      <c r="F1824" s="9" t="s">
        <v>8</v>
      </c>
      <c r="G1824" s="9"/>
      <c r="H1824" s="9"/>
      <c r="I1824" s="9" t="s">
        <v>86</v>
      </c>
      <c r="J1824" s="9">
        <f>IFERROR(VLOOKUP(Table1[[#This Row],[FoamType]],$CB$1:$CC$25,2,FALSE),0)</f>
        <v>3</v>
      </c>
      <c r="K1824" s="9">
        <v>200</v>
      </c>
      <c r="L1824" s="9">
        <v>100</v>
      </c>
      <c r="M1824" s="9">
        <v>122</v>
      </c>
      <c r="N1824" s="9"/>
      <c r="O1824" s="9"/>
      <c r="P1824" s="9"/>
      <c r="Q1824" s="9">
        <v>17</v>
      </c>
      <c r="R1824" s="9">
        <v>3</v>
      </c>
      <c r="S1824" s="9">
        <v>122</v>
      </c>
      <c r="T1824" s="9">
        <f t="shared" si="248"/>
        <v>7.32</v>
      </c>
      <c r="U1824" s="9">
        <f t="shared" si="249"/>
        <v>7.32</v>
      </c>
      <c r="V1824" s="9"/>
      <c r="W1824" s="9">
        <v>17</v>
      </c>
      <c r="X1824" s="9">
        <f>IFERROR(   Table1[[#This Row],[البلوكات /م3]]+Table1[[#This Row],[البواقى
 المنصرفه
/م3]]-Table1[[#This Row],[البواقى
/م3]],0)</f>
        <v>7.32</v>
      </c>
      <c r="Y1824" s="9">
        <f t="shared" si="247"/>
        <v>7.32</v>
      </c>
      <c r="Z1824" s="9">
        <v>1</v>
      </c>
      <c r="AA1824" s="9">
        <v>0</v>
      </c>
      <c r="AB1824" s="9">
        <v>17</v>
      </c>
      <c r="AC1824" s="9">
        <v>0</v>
      </c>
      <c r="AD1824" s="9">
        <f t="shared" si="250"/>
        <v>0</v>
      </c>
      <c r="AE1824" s="9">
        <f t="shared" si="251"/>
        <v>0</v>
      </c>
      <c r="AF1824" s="9"/>
      <c r="AG1824" s="9">
        <f>IFERROR((Table1[[#This Row],[عدد
البلوكات]]*0.12),"")</f>
        <v>0.12</v>
      </c>
      <c r="AH1824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2.44</v>
      </c>
      <c r="AI1824" s="9">
        <v>40</v>
      </c>
      <c r="AJ1824" s="9">
        <f>IFERROR(Table1[[#This Row],[Plan Hour]]/Table1[[#This Row],[ساعات
العمل
الفعلية]],0)</f>
        <v>6.0999999999999999E-2</v>
      </c>
      <c r="AK1824" s="9">
        <f>IFERROR((Table1[[#This Row],[الكمية 
الفعلية
/م3]]-Table1[[#This Row],[الكمية 
المنتجة
/م3
 ]]),"")</f>
        <v>0</v>
      </c>
      <c r="AL1824" s="9"/>
      <c r="AM1824" s="9">
        <v>1.25</v>
      </c>
      <c r="AN1824" s="9">
        <v>3.2</v>
      </c>
      <c r="AO1824" s="9"/>
      <c r="AP1824" s="9">
        <v>4.4800000000000004</v>
      </c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CB1824"/>
      <c r="CC1824"/>
      <c r="CD1824"/>
      <c r="CE1824" s="83"/>
      <c r="CF1824"/>
      <c r="CG1824"/>
      <c r="CH1824"/>
      <c r="CI1824"/>
      <c r="CJ1824"/>
      <c r="CK1824"/>
      <c r="CL1824"/>
      <c r="CM1824"/>
      <c r="CN1824"/>
      <c r="CO1824"/>
      <c r="CP1824"/>
    </row>
    <row r="1825" spans="1:94" ht="22.5" customHeight="1">
      <c r="A1825" s="22">
        <v>44314</v>
      </c>
      <c r="B1825" s="3" t="str">
        <f>TEXT(Table1[[#This Row],[Date]],"dddd")</f>
        <v>الأربعاء</v>
      </c>
      <c r="C1825" s="3">
        <f>WEEKNUM(Table1[[#This Row],[Date]],16)</f>
        <v>18</v>
      </c>
      <c r="D1825" s="3" t="str">
        <f>TEXT(Table1[[#This Row],[Date]],"mmmm")</f>
        <v>أبريل</v>
      </c>
      <c r="E1825" s="3" t="str">
        <f>TEXT(Table1[[#This Row],[Date]],"yyyy")</f>
        <v>2021</v>
      </c>
      <c r="F1825" s="3" t="s">
        <v>8</v>
      </c>
      <c r="G1825" s="3">
        <v>1884</v>
      </c>
      <c r="I1825" s="3" t="s">
        <v>91</v>
      </c>
      <c r="J1825" s="3">
        <f>IFERROR(VLOOKUP(Table1[[#This Row],[FoamType]],$CB$1:$CC$25,2,FALSE),0)</f>
        <v>1</v>
      </c>
      <c r="K1825" s="3">
        <v>100</v>
      </c>
      <c r="L1825" s="3">
        <v>50</v>
      </c>
      <c r="M1825" s="3">
        <v>5</v>
      </c>
      <c r="Q1825" s="3">
        <v>12</v>
      </c>
      <c r="S1825" s="3">
        <v>5.0999999999999996</v>
      </c>
      <c r="T1825" s="3">
        <v>21.5</v>
      </c>
      <c r="U1825" s="4">
        <v>21.25</v>
      </c>
      <c r="W1825" s="3">
        <v>12</v>
      </c>
      <c r="X1825" s="4">
        <f>IFERROR(   Table1[[#This Row],[البلوكات /م3]]+Table1[[#This Row],[البواقى
 المنصرفه
/م3]]-Table1[[#This Row],[البواقى
/م3]],0)</f>
        <v>22.15</v>
      </c>
      <c r="Y1825" s="21">
        <f t="shared" si="247"/>
        <v>29.28</v>
      </c>
      <c r="Z1825" s="3">
        <v>4</v>
      </c>
      <c r="AA1825" s="12">
        <v>4.29</v>
      </c>
      <c r="AB1825" s="3">
        <v>12</v>
      </c>
      <c r="AC1825" s="20">
        <v>11.42</v>
      </c>
      <c r="AD1825" s="20">
        <f t="shared" si="250"/>
        <v>0.89999999999999858</v>
      </c>
      <c r="AE1825" s="29">
        <f t="shared" si="251"/>
        <v>2.680965147453079E-2</v>
      </c>
      <c r="AG1825" s="5">
        <f>IFERROR((Table1[[#This Row],[عدد
البلوكات]]*0.12),"")</f>
        <v>0.48</v>
      </c>
      <c r="AH182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21.25</v>
      </c>
      <c r="AJ1825" s="59">
        <f>IFERROR(Table1[[#This Row],[Plan Hour]]/Table1[[#This Row],[ساعات
العمل
الفعلية]],0)</f>
        <v>0</v>
      </c>
      <c r="AK1825" s="1">
        <f>IFERROR((Table1[[#This Row],[الكمية 
الفعلية
/م3]]-Table1[[#This Row],[الكمية 
المنتجة
/م3
 ]]),"")</f>
        <v>0.25</v>
      </c>
      <c r="AZ1825" s="1"/>
      <c r="BA1825" s="1"/>
      <c r="BB1825" s="1"/>
      <c r="BC1825" s="1"/>
      <c r="BD1825" s="1"/>
      <c r="BE1825" s="1"/>
      <c r="BF1825" s="1"/>
      <c r="CB1825"/>
      <c r="CC1825"/>
      <c r="CD1825"/>
      <c r="CE1825" s="83"/>
      <c r="CF1825"/>
      <c r="CG1825"/>
      <c r="CH1825"/>
      <c r="CI1825"/>
      <c r="CJ1825"/>
      <c r="CK1825"/>
      <c r="CL1825"/>
      <c r="CM1825"/>
      <c r="CN1825"/>
      <c r="CO1825"/>
      <c r="CP1825"/>
    </row>
    <row r="1826" spans="1:94" ht="22.5" customHeight="1">
      <c r="A1826" s="22">
        <v>44314</v>
      </c>
      <c r="B1826" s="3" t="str">
        <f>TEXT(Table1[[#This Row],[Date]],"dddd")</f>
        <v>الأربعاء</v>
      </c>
      <c r="C1826" s="3">
        <f>WEEKNUM(Table1[[#This Row],[Date]],16)</f>
        <v>18</v>
      </c>
      <c r="D1826" s="3" t="str">
        <f>TEXT(Table1[[#This Row],[Date]],"mmmm")</f>
        <v>أبريل</v>
      </c>
      <c r="E1826" s="3" t="str">
        <f>TEXT(Table1[[#This Row],[Date]],"yyyy")</f>
        <v>2021</v>
      </c>
      <c r="F1826" s="3" t="s">
        <v>8</v>
      </c>
      <c r="G1826" s="3">
        <v>1866</v>
      </c>
      <c r="I1826" s="3" t="s">
        <v>255</v>
      </c>
      <c r="J1826" s="3">
        <f>IFERROR(VLOOKUP(Table1[[#This Row],[FoamType]],$CB$1:$CC$25,2,FALSE),0)</f>
        <v>3.6</v>
      </c>
      <c r="K1826" s="3">
        <v>100</v>
      </c>
      <c r="L1826" s="3">
        <v>60</v>
      </c>
      <c r="M1826" s="3">
        <v>49</v>
      </c>
      <c r="Q1826" s="3">
        <v>30</v>
      </c>
      <c r="R1826" s="3">
        <v>54</v>
      </c>
      <c r="S1826" s="3">
        <v>49</v>
      </c>
      <c r="T1826" s="3">
        <f t="shared" si="248"/>
        <v>15.875999999999999</v>
      </c>
      <c r="U1826" s="4">
        <f t="shared" si="249"/>
        <v>15.875999999999999</v>
      </c>
      <c r="W1826" s="3">
        <v>30</v>
      </c>
      <c r="X1826" s="4">
        <f>IFERROR(   Table1[[#This Row],[البلوكات /م3]]+Table1[[#This Row],[البواقى
 المنصرفه
/م3]]-Table1[[#This Row],[البواقى
/م3]],0)</f>
        <v>15.34</v>
      </c>
      <c r="Y1826" s="21">
        <v>19.8</v>
      </c>
      <c r="Z1826" s="3">
        <v>3</v>
      </c>
      <c r="AA1826" s="12">
        <v>1.34</v>
      </c>
      <c r="AB1826" s="3">
        <v>30</v>
      </c>
      <c r="AC1826" s="20">
        <v>5.8</v>
      </c>
      <c r="AD1826" s="20">
        <f t="shared" si="250"/>
        <v>-0.53599999999999781</v>
      </c>
      <c r="AE1826" s="29">
        <f t="shared" si="251"/>
        <v>-2.5354777672658362E-2</v>
      </c>
      <c r="AG1826" s="5">
        <f>IFERROR((Table1[[#This Row],[عدد
البلوكات]]*0.12),"")</f>
        <v>0.36</v>
      </c>
      <c r="AH182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4.41</v>
      </c>
      <c r="AJ1826" s="59">
        <f>IFERROR(Table1[[#This Row],[Plan Hour]]/Table1[[#This Row],[ساعات
العمل
الفعلية]],0)</f>
        <v>0</v>
      </c>
      <c r="AK1826" s="1">
        <f>IFERROR((Table1[[#This Row],[الكمية 
الفعلية
/م3]]-Table1[[#This Row],[الكمية 
المنتجة
/م3
 ]]),"")</f>
        <v>0</v>
      </c>
      <c r="AZ1826" s="1"/>
      <c r="BA1826" s="1"/>
      <c r="BB1826" s="1"/>
      <c r="BC1826" s="1"/>
      <c r="BD1826" s="1"/>
      <c r="BE1826" s="1"/>
      <c r="BF1826" s="1"/>
      <c r="CB1826"/>
      <c r="CC1826"/>
      <c r="CD1826"/>
      <c r="CE1826" s="83"/>
      <c r="CF1826"/>
      <c r="CG1826"/>
      <c r="CH1826"/>
      <c r="CI1826"/>
      <c r="CJ1826"/>
      <c r="CK1826"/>
      <c r="CL1826"/>
      <c r="CM1826"/>
      <c r="CN1826"/>
      <c r="CO1826"/>
      <c r="CP1826"/>
    </row>
    <row r="1827" spans="1:94" ht="22.5" customHeight="1">
      <c r="A1827" s="22">
        <v>44314</v>
      </c>
      <c r="B1827" s="3" t="str">
        <f>TEXT(Table1[[#This Row],[Date]],"dddd")</f>
        <v>الأربعاء</v>
      </c>
      <c r="C1827" s="3">
        <f>WEEKNUM(Table1[[#This Row],[Date]],16)</f>
        <v>18</v>
      </c>
      <c r="D1827" s="3" t="str">
        <f>TEXT(Table1[[#This Row],[Date]],"mmmm")</f>
        <v>أبريل</v>
      </c>
      <c r="E1827" s="3" t="str">
        <f>TEXT(Table1[[#This Row],[Date]],"yyyy")</f>
        <v>2021</v>
      </c>
      <c r="F1827" s="3" t="s">
        <v>8</v>
      </c>
      <c r="G1827" s="3">
        <v>1887</v>
      </c>
      <c r="I1827" s="3" t="s">
        <v>255</v>
      </c>
      <c r="J1827" s="3">
        <f>IFERROR(VLOOKUP(Table1[[#This Row],[FoamType]],$CB$1:$CC$25,2,FALSE),0)</f>
        <v>3.6</v>
      </c>
      <c r="K1827" s="3">
        <v>60</v>
      </c>
      <c r="L1827" s="3">
        <v>60</v>
      </c>
      <c r="M1827" s="3">
        <v>39</v>
      </c>
      <c r="Q1827" s="3">
        <v>20</v>
      </c>
      <c r="R1827" s="3">
        <v>193</v>
      </c>
      <c r="S1827" s="3">
        <v>39</v>
      </c>
      <c r="T1827" s="3">
        <f t="shared" si="248"/>
        <v>27.097200000000001</v>
      </c>
      <c r="U1827" s="4">
        <f t="shared" si="249"/>
        <v>27.097200000000001</v>
      </c>
      <c r="W1827" s="3">
        <v>20</v>
      </c>
      <c r="X1827" s="4">
        <f>IFERROR(   Table1[[#This Row],[البلوكات /م3]]+Table1[[#This Row],[البواقى
 المنصرفه
/م3]]-Table1[[#This Row],[البواقى
/م3]],0)</f>
        <v>28.470000000000002</v>
      </c>
      <c r="Y1827" s="21">
        <f t="shared" si="247"/>
        <v>29.28</v>
      </c>
      <c r="Z1827" s="3">
        <v>4</v>
      </c>
      <c r="AA1827" s="12">
        <v>0</v>
      </c>
      <c r="AB1827" s="3">
        <v>20</v>
      </c>
      <c r="AC1827" s="20">
        <v>0.81</v>
      </c>
      <c r="AD1827" s="20">
        <f t="shared" si="250"/>
        <v>1.3728000000000016</v>
      </c>
      <c r="AE1827" s="29">
        <f t="shared" si="251"/>
        <v>4.6885245901639394E-2</v>
      </c>
      <c r="AG1827" s="5">
        <f>IFERROR((Table1[[#This Row],[عدد
البلوكات]]*0.12),"")</f>
        <v>0.48</v>
      </c>
      <c r="AH182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7.5270000000000001</v>
      </c>
      <c r="AJ1827" s="59">
        <f>IFERROR(Table1[[#This Row],[Plan Hour]]/Table1[[#This Row],[ساعات
العمل
الفعلية]],0)</f>
        <v>0</v>
      </c>
      <c r="AK1827" s="1">
        <f>IFERROR((Table1[[#This Row],[الكمية 
الفعلية
/م3]]-Table1[[#This Row],[الكمية 
المنتجة
/م3
 ]]),"")</f>
        <v>0</v>
      </c>
      <c r="AZ1827" s="1"/>
      <c r="BA1827" s="1"/>
      <c r="BB1827" s="1"/>
      <c r="BC1827" s="1"/>
      <c r="BD1827" s="1"/>
      <c r="BE1827" s="1"/>
      <c r="BF1827" s="1"/>
      <c r="CB1827"/>
      <c r="CC1827"/>
      <c r="CD1827"/>
      <c r="CE1827" s="83"/>
      <c r="CF1827"/>
      <c r="CG1827"/>
      <c r="CH1827"/>
      <c r="CI1827"/>
      <c r="CJ1827"/>
      <c r="CK1827"/>
      <c r="CL1827"/>
      <c r="CM1827"/>
      <c r="CN1827"/>
      <c r="CO1827"/>
      <c r="CP1827"/>
    </row>
    <row r="1828" spans="1:94" ht="22.5" customHeight="1">
      <c r="A1828" s="22">
        <v>44314</v>
      </c>
      <c r="B1828" s="3" t="str">
        <f>TEXT(Table1[[#This Row],[Date]],"dddd")</f>
        <v>الأربعاء</v>
      </c>
      <c r="C1828" s="3">
        <f>WEEKNUM(Table1[[#This Row],[Date]],16)</f>
        <v>18</v>
      </c>
      <c r="D1828" s="3" t="str">
        <f>TEXT(Table1[[#This Row],[Date]],"mmmm")</f>
        <v>أبريل</v>
      </c>
      <c r="E1828" s="3" t="str">
        <f>TEXT(Table1[[#This Row],[Date]],"yyyy")</f>
        <v>2021</v>
      </c>
      <c r="F1828" s="3" t="s">
        <v>8</v>
      </c>
      <c r="G1828" s="3">
        <v>1797</v>
      </c>
      <c r="I1828" s="3" t="s">
        <v>107</v>
      </c>
      <c r="J1828" s="3">
        <f>IFERROR(VLOOKUP(Table1[[#This Row],[FoamType]],$CB$1:$CC$25,2,FALSE),0)</f>
        <v>50</v>
      </c>
      <c r="K1828" s="3">
        <v>20</v>
      </c>
      <c r="L1828" s="3">
        <v>20</v>
      </c>
      <c r="M1828" s="3">
        <v>4</v>
      </c>
      <c r="Q1828" s="3">
        <v>20</v>
      </c>
      <c r="R1828" s="3">
        <v>250</v>
      </c>
      <c r="S1828" s="3">
        <v>4.0999999999999996</v>
      </c>
      <c r="T1828" s="3">
        <f t="shared" si="248"/>
        <v>0.40999999999999992</v>
      </c>
      <c r="U1828" s="4">
        <f t="shared" si="249"/>
        <v>0.4</v>
      </c>
      <c r="W1828" s="3"/>
      <c r="X1828" s="4">
        <f>IFERROR(   Table1[[#This Row],[البلوكات /م3]]+Table1[[#This Row],[البواقى
 المنصرفه
/م3]]-Table1[[#This Row],[البواقى
/م3]],0)</f>
        <v>0</v>
      </c>
      <c r="Y1828" s="21">
        <f t="shared" si="247"/>
        <v>0</v>
      </c>
      <c r="AD1828" s="20">
        <f t="shared" si="250"/>
        <v>-0.4</v>
      </c>
      <c r="AE1828" s="29" t="e">
        <f t="shared" si="251"/>
        <v>#DIV/0!</v>
      </c>
      <c r="AG1828" s="5">
        <f>IFERROR((Table1[[#This Row],[عدد
البلوكات]]*0.12),"")</f>
        <v>0</v>
      </c>
      <c r="AH182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828" s="59">
        <f>IFERROR(Table1[[#This Row],[Plan Hour]]/Table1[[#This Row],[ساعات
العمل
الفعلية]],0)</f>
        <v>0</v>
      </c>
      <c r="AK1828" s="1">
        <f>IFERROR((Table1[[#This Row],[الكمية 
الفعلية
/م3]]-Table1[[#This Row],[الكمية 
المنتجة
/م3
 ]]),"")</f>
        <v>9.9999999999998979E-3</v>
      </c>
      <c r="AZ1828" s="1"/>
      <c r="BA1828" s="1"/>
      <c r="BB1828" s="1"/>
      <c r="BC1828" s="1"/>
      <c r="BD1828" s="1"/>
      <c r="BE1828" s="1"/>
      <c r="BF1828" s="1"/>
      <c r="CB1828"/>
      <c r="CC1828"/>
      <c r="CD1828"/>
      <c r="CE1828" s="83"/>
      <c r="CF1828"/>
      <c r="CG1828"/>
      <c r="CH1828"/>
      <c r="CI1828"/>
      <c r="CJ1828"/>
      <c r="CK1828"/>
      <c r="CL1828"/>
      <c r="CM1828"/>
      <c r="CN1828"/>
      <c r="CO1828"/>
      <c r="CP1828"/>
    </row>
    <row r="1829" spans="1:94" ht="22.5" customHeight="1">
      <c r="A1829" s="22">
        <v>44314</v>
      </c>
      <c r="B1829" s="9" t="str">
        <f>TEXT(Table1[[#This Row],[Date]],"dddd")</f>
        <v>الأربعاء</v>
      </c>
      <c r="C1829" s="9">
        <f>WEEKNUM(Table1[[#This Row],[Date]],16)</f>
        <v>18</v>
      </c>
      <c r="D1829" s="9" t="str">
        <f>TEXT(Table1[[#This Row],[Date]],"mmmm")</f>
        <v>أبريل</v>
      </c>
      <c r="E1829" s="9" t="str">
        <f>TEXT(Table1[[#This Row],[Date]],"yyyy")</f>
        <v>2021</v>
      </c>
      <c r="F1829" s="9" t="s">
        <v>9</v>
      </c>
      <c r="G1829" s="9">
        <v>1884</v>
      </c>
      <c r="H1829" s="9"/>
      <c r="I1829" s="9" t="s">
        <v>91</v>
      </c>
      <c r="J1829" s="9">
        <f>IFERROR(VLOOKUP(Table1[[#This Row],[FoamType]],$CB$1:$CC$25,2,FALSE),0)</f>
        <v>1</v>
      </c>
      <c r="K1829" s="9">
        <v>100</v>
      </c>
      <c r="L1829" s="9">
        <v>50</v>
      </c>
      <c r="M1829" s="9">
        <v>5</v>
      </c>
      <c r="N1829" s="9"/>
      <c r="O1829" s="9"/>
      <c r="P1829" s="9"/>
      <c r="Q1829" s="9">
        <v>12</v>
      </c>
      <c r="R1829" s="9"/>
      <c r="S1829" s="9">
        <v>5.0999999999999996</v>
      </c>
      <c r="T1829" s="9">
        <f t="shared" si="248"/>
        <v>0</v>
      </c>
      <c r="U1829" s="9">
        <v>8.75</v>
      </c>
      <c r="V1829" s="9"/>
      <c r="W1829" s="9">
        <v>12</v>
      </c>
      <c r="X1829" s="9">
        <f>IFERROR(   Table1[[#This Row],[البلوكات /م3]]+Table1[[#This Row],[البواقى
 المنصرفه
/م3]]-Table1[[#This Row],[البواقى
/م3]],0)</f>
        <v>10.360000000000001</v>
      </c>
      <c r="Y1829" s="9">
        <f t="shared" si="247"/>
        <v>7.32</v>
      </c>
      <c r="Z1829" s="9">
        <v>1</v>
      </c>
      <c r="AA1829" s="9">
        <v>6.65</v>
      </c>
      <c r="AB1829" s="9">
        <v>12</v>
      </c>
      <c r="AC1829" s="9">
        <v>3.61</v>
      </c>
      <c r="AD1829" s="9">
        <f t="shared" si="250"/>
        <v>1.6100000000000012</v>
      </c>
      <c r="AE1829" s="9">
        <f t="shared" si="251"/>
        <v>0.11524695776664289</v>
      </c>
      <c r="AF1829" s="9"/>
      <c r="AG1829" s="9">
        <f>IFERROR((Table1[[#This Row],[عدد
البلوكات]]*0.12),"")</f>
        <v>0.12</v>
      </c>
      <c r="AH1829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8.75</v>
      </c>
      <c r="AI1829" s="9">
        <v>40</v>
      </c>
      <c r="AJ1829" s="9">
        <f>IFERROR(Table1[[#This Row],[Plan Hour]]/Table1[[#This Row],[ساعات
العمل
الفعلية]],0)</f>
        <v>0.21875</v>
      </c>
      <c r="AK1829" s="9">
        <f>IFERROR((Table1[[#This Row],[الكمية 
الفعلية
/م3]]-Table1[[#This Row],[الكمية 
المنتجة
/م3
 ]]),"")</f>
        <v>-8.75</v>
      </c>
      <c r="AL1829" s="9"/>
      <c r="AM1829" s="9"/>
      <c r="AN1829" s="9"/>
      <c r="AO1829" s="9">
        <v>0.45</v>
      </c>
      <c r="AP1829" s="9">
        <v>0.45</v>
      </c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CB1829"/>
      <c r="CC1829"/>
      <c r="CD1829"/>
      <c r="CE1829" s="83"/>
      <c r="CF1829"/>
      <c r="CG1829"/>
      <c r="CH1829"/>
      <c r="CI1829"/>
      <c r="CJ1829"/>
      <c r="CK1829"/>
      <c r="CL1829"/>
      <c r="CM1829"/>
      <c r="CN1829"/>
      <c r="CO1829"/>
      <c r="CP1829"/>
    </row>
    <row r="1830" spans="1:94" ht="22.5" customHeight="1">
      <c r="A1830" s="22">
        <v>44314</v>
      </c>
      <c r="B1830" s="3" t="str">
        <f>TEXT(Table1[[#This Row],[Date]],"dddd")</f>
        <v>الأربعاء</v>
      </c>
      <c r="C1830" s="3">
        <f>WEEKNUM(Table1[[#This Row],[Date]],16)</f>
        <v>18</v>
      </c>
      <c r="D1830" s="3" t="str">
        <f>TEXT(Table1[[#This Row],[Date]],"mmmm")</f>
        <v>أبريل</v>
      </c>
      <c r="E1830" s="3" t="str">
        <f>TEXT(Table1[[#This Row],[Date]],"yyyy")</f>
        <v>2021</v>
      </c>
      <c r="F1830" s="3" t="s">
        <v>9</v>
      </c>
      <c r="G1830" s="3">
        <v>1863</v>
      </c>
      <c r="H1830" s="5" t="s">
        <v>365</v>
      </c>
      <c r="I1830" s="3" t="s">
        <v>255</v>
      </c>
      <c r="J1830" s="3">
        <f>IFERROR(VLOOKUP(Table1[[#This Row],[FoamType]],$CB$1:$CC$25,2,FALSE),0)</f>
        <v>3.6</v>
      </c>
      <c r="K1830" s="3">
        <v>100</v>
      </c>
      <c r="L1830" s="3">
        <v>20</v>
      </c>
      <c r="M1830" s="3">
        <v>10</v>
      </c>
      <c r="Q1830" s="3">
        <v>25</v>
      </c>
      <c r="R1830" s="3">
        <v>540</v>
      </c>
      <c r="S1830" s="3">
        <v>10.1</v>
      </c>
      <c r="T1830" s="3">
        <f t="shared" si="248"/>
        <v>10.907999999999999</v>
      </c>
      <c r="U1830" s="4">
        <f t="shared" si="249"/>
        <v>10.8</v>
      </c>
      <c r="W1830" s="3">
        <v>25</v>
      </c>
      <c r="X1830" s="4">
        <f>IFERROR(   Table1[[#This Row],[البلوكات /م3]]+Table1[[#This Row],[البواقى
 المنصرفه
/م3]]-Table1[[#This Row],[البواقى
/م3]],0)</f>
        <v>11.380000000000003</v>
      </c>
      <c r="Y1830" s="21">
        <f t="shared" si="247"/>
        <v>29.28</v>
      </c>
      <c r="Z1830" s="3">
        <v>4</v>
      </c>
      <c r="AA1830" s="12">
        <v>0</v>
      </c>
      <c r="AB1830" s="3">
        <v>25</v>
      </c>
      <c r="AC1830" s="20">
        <v>17.899999999999999</v>
      </c>
      <c r="AD1830" s="20">
        <f t="shared" si="250"/>
        <v>0.58000000000000185</v>
      </c>
      <c r="AE1830" s="29">
        <f t="shared" si="251"/>
        <v>1.9808743169398971E-2</v>
      </c>
      <c r="AG1830" s="5">
        <f>IFERROR((Table1[[#This Row],[عدد
البلوكات]]*0.12),"")</f>
        <v>0.48</v>
      </c>
      <c r="AH183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</v>
      </c>
      <c r="AJ1830" s="59">
        <f>IFERROR(Table1[[#This Row],[Plan Hour]]/Table1[[#This Row],[ساعات
العمل
الفعلية]],0)</f>
        <v>0</v>
      </c>
      <c r="AK1830" s="1">
        <f>IFERROR((Table1[[#This Row],[الكمية 
الفعلية
/م3]]-Table1[[#This Row],[الكمية 
المنتجة
/م3
 ]]),"")</f>
        <v>0.10799999999999876</v>
      </c>
      <c r="AZ1830" s="1"/>
      <c r="BA1830" s="1"/>
      <c r="BB1830" s="1"/>
      <c r="BC1830" s="1"/>
      <c r="BD1830" s="1"/>
      <c r="BE1830" s="1"/>
      <c r="BF1830" s="1"/>
      <c r="CB1830"/>
      <c r="CC1830"/>
      <c r="CD1830"/>
      <c r="CE1830" s="83"/>
      <c r="CF1830"/>
      <c r="CG1830"/>
      <c r="CH1830"/>
      <c r="CI1830"/>
      <c r="CJ1830"/>
      <c r="CK1830"/>
      <c r="CL1830"/>
      <c r="CM1830"/>
      <c r="CN1830"/>
      <c r="CO1830"/>
      <c r="CP1830"/>
    </row>
    <row r="1831" spans="1:94" ht="22.5" customHeight="1">
      <c r="A1831" s="22">
        <v>44314</v>
      </c>
      <c r="B1831" s="3" t="str">
        <f>TEXT(Table1[[#This Row],[Date]],"dddd")</f>
        <v>الأربعاء</v>
      </c>
      <c r="C1831" s="3">
        <f>WEEKNUM(Table1[[#This Row],[Date]],16)</f>
        <v>18</v>
      </c>
      <c r="D1831" s="3" t="str">
        <f>TEXT(Table1[[#This Row],[Date]],"mmmm")</f>
        <v>أبريل</v>
      </c>
      <c r="E1831" s="3" t="str">
        <f>TEXT(Table1[[#This Row],[Date]],"yyyy")</f>
        <v>2021</v>
      </c>
      <c r="F1831" s="3" t="s">
        <v>9</v>
      </c>
      <c r="G1831" s="3">
        <v>1861</v>
      </c>
      <c r="I1831" s="3" t="s">
        <v>108</v>
      </c>
      <c r="J1831" s="3">
        <f>IFERROR(VLOOKUP(Table1[[#This Row],[FoamType]],$CB$1:$CC$25,2,FALSE),0)</f>
        <v>25</v>
      </c>
      <c r="M1831" s="3">
        <v>30</v>
      </c>
      <c r="N1831" s="3">
        <v>40</v>
      </c>
      <c r="Q1831" s="3">
        <v>17</v>
      </c>
      <c r="R1831" s="3">
        <v>15</v>
      </c>
      <c r="S1831" s="3">
        <v>42</v>
      </c>
      <c r="T1831" s="4">
        <v>0.79</v>
      </c>
      <c r="U1831" s="4">
        <v>0.79</v>
      </c>
      <c r="W1831" s="3"/>
      <c r="X1831" s="4">
        <f>IFERROR(   Table1[[#This Row],[البلوكات /م3]]+Table1[[#This Row],[البواقى
 المنصرفه
/م3]]-Table1[[#This Row],[البواقى
/م3]],0)</f>
        <v>1.5099999999999998</v>
      </c>
      <c r="Y1831" s="21">
        <f t="shared" si="247"/>
        <v>0</v>
      </c>
      <c r="AA1831" s="12">
        <v>2.44</v>
      </c>
      <c r="AB1831" s="3">
        <v>17</v>
      </c>
      <c r="AC1831" s="20">
        <v>0.93</v>
      </c>
      <c r="AD1831" s="20">
        <f t="shared" si="250"/>
        <v>0.71999999999999975</v>
      </c>
      <c r="AE1831" s="29">
        <f t="shared" si="251"/>
        <v>0.29508196721311464</v>
      </c>
      <c r="AG1831" s="5">
        <f>IFERROR((Table1[[#This Row],[عدد
البلوكات]]*0.12),"")</f>
        <v>0</v>
      </c>
      <c r="AH183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</v>
      </c>
      <c r="AJ1831" s="59">
        <f>IFERROR(Table1[[#This Row],[Plan Hour]]/Table1[[#This Row],[ساعات
العمل
الفعلية]],0)</f>
        <v>0</v>
      </c>
      <c r="AK1831" s="1">
        <f>IFERROR((Table1[[#This Row],[الكمية 
الفعلية
/م3]]-Table1[[#This Row],[الكمية 
المنتجة
/م3
 ]]),"")</f>
        <v>0</v>
      </c>
      <c r="AZ1831" s="1"/>
      <c r="BA1831" s="1"/>
      <c r="BB1831" s="1"/>
      <c r="BC1831" s="1"/>
      <c r="BD1831" s="1"/>
      <c r="BE1831" s="1"/>
      <c r="BF1831" s="1"/>
      <c r="CB1831"/>
      <c r="CC1831"/>
      <c r="CD1831"/>
      <c r="CE1831" s="83"/>
      <c r="CF1831"/>
      <c r="CG1831"/>
      <c r="CH1831"/>
      <c r="CI1831"/>
      <c r="CJ1831"/>
      <c r="CK1831"/>
      <c r="CL1831"/>
      <c r="CM1831"/>
      <c r="CN1831"/>
      <c r="CO1831"/>
      <c r="CP1831"/>
    </row>
    <row r="1832" spans="1:94" ht="22.5" customHeight="1">
      <c r="A1832" s="22">
        <v>44314</v>
      </c>
      <c r="B1832" s="3" t="str">
        <f>TEXT(Table1[[#This Row],[Date]],"dddd")</f>
        <v>الأربعاء</v>
      </c>
      <c r="C1832" s="3">
        <f>WEEKNUM(Table1[[#This Row],[Date]],16)</f>
        <v>18</v>
      </c>
      <c r="D1832" s="3" t="str">
        <f>TEXT(Table1[[#This Row],[Date]],"mmmm")</f>
        <v>أبريل</v>
      </c>
      <c r="E1832" s="3" t="str">
        <f>TEXT(Table1[[#This Row],[Date]],"yyyy")</f>
        <v>2021</v>
      </c>
      <c r="F1832" s="3" t="s">
        <v>9</v>
      </c>
      <c r="G1832" s="3">
        <v>1861</v>
      </c>
      <c r="I1832" s="3" t="s">
        <v>108</v>
      </c>
      <c r="J1832" s="3">
        <f>IFERROR(VLOOKUP(Table1[[#This Row],[FoamType]],$CB$1:$CC$25,2,FALSE),0)</f>
        <v>25</v>
      </c>
      <c r="M1832" s="3">
        <v>15</v>
      </c>
      <c r="N1832" s="3">
        <v>30</v>
      </c>
      <c r="Q1832" s="3">
        <v>17</v>
      </c>
      <c r="R1832" s="3">
        <v>15</v>
      </c>
      <c r="S1832" s="3">
        <v>32</v>
      </c>
      <c r="T1832" s="4">
        <v>0.32</v>
      </c>
      <c r="U1832" s="4">
        <v>0.32</v>
      </c>
      <c r="W1832" s="3"/>
      <c r="X1832" s="4">
        <f>IFERROR(   Table1[[#This Row],[البلوكات /م3]]+Table1[[#This Row],[البواقى
 المنصرفه
/م3]]-Table1[[#This Row],[البواقى
/م3]],0)</f>
        <v>0</v>
      </c>
      <c r="Y1832" s="21">
        <f t="shared" si="247"/>
        <v>0</v>
      </c>
      <c r="AD1832" s="20">
        <f t="shared" si="250"/>
        <v>-0.32</v>
      </c>
      <c r="AE1832" s="29" t="e">
        <f t="shared" si="251"/>
        <v>#DIV/0!</v>
      </c>
      <c r="AG1832" s="5">
        <f>IFERROR((Table1[[#This Row],[عدد
البلوكات]]*0.12),"")</f>
        <v>0</v>
      </c>
      <c r="AH183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</v>
      </c>
      <c r="AJ1832" s="59">
        <f>IFERROR(Table1[[#This Row],[Plan Hour]]/Table1[[#This Row],[ساعات
العمل
الفعلية]],0)</f>
        <v>0</v>
      </c>
      <c r="AK1832" s="1">
        <f>IFERROR((Table1[[#This Row],[الكمية 
الفعلية
/م3]]-Table1[[#This Row],[الكمية 
المنتجة
/م3
 ]]),"")</f>
        <v>0</v>
      </c>
      <c r="AZ1832" s="1"/>
      <c r="BA1832" s="1"/>
      <c r="BB1832" s="1"/>
      <c r="BC1832" s="1"/>
      <c r="BD1832" s="1"/>
      <c r="BE1832" s="1"/>
      <c r="BF1832" s="1"/>
      <c r="CB1832"/>
      <c r="CC1832"/>
      <c r="CD1832"/>
      <c r="CE1832" s="83"/>
      <c r="CF1832"/>
      <c r="CG1832"/>
      <c r="CH1832"/>
      <c r="CI1832"/>
      <c r="CJ1832"/>
      <c r="CK1832"/>
      <c r="CL1832"/>
      <c r="CM1832"/>
      <c r="CN1832"/>
      <c r="CO1832"/>
      <c r="CP1832"/>
    </row>
    <row r="1833" spans="1:94" ht="22.5" customHeight="1">
      <c r="A1833" s="22">
        <v>44314</v>
      </c>
      <c r="B1833" s="3" t="str">
        <f>TEXT(Table1[[#This Row],[Date]],"dddd")</f>
        <v>الأربعاء</v>
      </c>
      <c r="C1833" s="3">
        <f>WEEKNUM(Table1[[#This Row],[Date]],16)</f>
        <v>18</v>
      </c>
      <c r="D1833" s="3" t="str">
        <f>TEXT(Table1[[#This Row],[Date]],"mmmm")</f>
        <v>أبريل</v>
      </c>
      <c r="E1833" s="3" t="str">
        <f>TEXT(Table1[[#This Row],[Date]],"yyyy")</f>
        <v>2021</v>
      </c>
      <c r="F1833" s="3" t="s">
        <v>9</v>
      </c>
      <c r="G1833" s="3">
        <v>1887</v>
      </c>
      <c r="I1833" s="3" t="s">
        <v>255</v>
      </c>
      <c r="J1833" s="3">
        <f>IFERROR(VLOOKUP(Table1[[#This Row],[FoamType]],$CB$1:$CC$25,2,FALSE),0)</f>
        <v>3.6</v>
      </c>
      <c r="K1833" s="3">
        <v>60</v>
      </c>
      <c r="L1833" s="3">
        <v>60</v>
      </c>
      <c r="M1833" s="3">
        <v>39</v>
      </c>
      <c r="Q1833" s="3">
        <v>20</v>
      </c>
      <c r="R1833" s="3">
        <v>7</v>
      </c>
      <c r="S1833" s="3">
        <v>39</v>
      </c>
      <c r="T1833" s="3">
        <f t="shared" si="248"/>
        <v>0.98280000000000001</v>
      </c>
      <c r="U1833" s="4">
        <f t="shared" si="249"/>
        <v>0.98280000000000001</v>
      </c>
      <c r="W1833" s="3"/>
      <c r="X1833" s="4">
        <f>IFERROR(   Table1[[#This Row],[البلوكات /م3]]+Table1[[#This Row],[البواقى
 المنصرفه
/م3]]-Table1[[#This Row],[البواقى
/م3]],0)</f>
        <v>1.1099999999999999</v>
      </c>
      <c r="Y1833" s="21">
        <f t="shared" si="247"/>
        <v>0</v>
      </c>
      <c r="AA1833" s="12">
        <v>4.88</v>
      </c>
      <c r="AB1833" s="3">
        <v>20</v>
      </c>
      <c r="AC1833" s="20">
        <v>3.77</v>
      </c>
      <c r="AD1833" s="20">
        <f t="shared" si="250"/>
        <v>0.1272000000000002</v>
      </c>
      <c r="AE1833" s="29">
        <f t="shared" si="251"/>
        <v>2.6065573770491846E-2</v>
      </c>
      <c r="AG1833" s="5">
        <f>IFERROR((Table1[[#This Row],[عدد
البلوكات]]*0.12),"")</f>
        <v>0</v>
      </c>
      <c r="AH183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0.27300000000000002</v>
      </c>
      <c r="AJ1833" s="59">
        <f>IFERROR(Table1[[#This Row],[Plan Hour]]/Table1[[#This Row],[ساعات
العمل
الفعلية]],0)</f>
        <v>0</v>
      </c>
      <c r="AK1833" s="1">
        <f>IFERROR((Table1[[#This Row],[الكمية 
الفعلية
/م3]]-Table1[[#This Row],[الكمية 
المنتجة
/م3
 ]]),"")</f>
        <v>0</v>
      </c>
      <c r="AZ1833" s="1"/>
      <c r="BA1833" s="1"/>
      <c r="BB1833" s="1"/>
      <c r="BC1833" s="1"/>
      <c r="BD1833" s="1"/>
      <c r="BE1833" s="1"/>
      <c r="BF1833" s="1"/>
      <c r="CB1833"/>
      <c r="CC1833"/>
      <c r="CD1833"/>
      <c r="CE1833" s="83"/>
      <c r="CF1833"/>
      <c r="CG1833"/>
      <c r="CH1833"/>
      <c r="CI1833"/>
      <c r="CJ1833"/>
      <c r="CK1833"/>
      <c r="CL1833"/>
      <c r="CM1833"/>
      <c r="CN1833"/>
      <c r="CO1833"/>
      <c r="CP1833"/>
    </row>
    <row r="1834" spans="1:94" ht="22.5" customHeight="1">
      <c r="A1834" s="22">
        <v>44314</v>
      </c>
      <c r="B1834" s="3" t="str">
        <f>TEXT(Table1[[#This Row],[Date]],"dddd")</f>
        <v>الأربعاء</v>
      </c>
      <c r="C1834" s="3">
        <f>WEEKNUM(Table1[[#This Row],[Date]],16)</f>
        <v>18</v>
      </c>
      <c r="D1834" s="3" t="str">
        <f>TEXT(Table1[[#This Row],[Date]],"mmmm")</f>
        <v>أبريل</v>
      </c>
      <c r="E1834" s="3" t="str">
        <f>TEXT(Table1[[#This Row],[Date]],"yyyy")</f>
        <v>2021</v>
      </c>
      <c r="F1834" s="3" t="s">
        <v>9</v>
      </c>
      <c r="G1834" s="3">
        <v>1061</v>
      </c>
      <c r="H1834" s="5" t="s">
        <v>242</v>
      </c>
      <c r="I1834" s="3" t="s">
        <v>255</v>
      </c>
      <c r="J1834" s="3">
        <f>IFERROR(VLOOKUP(Table1[[#This Row],[FoamType]],$CB$1:$CC$25,2,FALSE),0)</f>
        <v>3.6</v>
      </c>
      <c r="K1834" s="3">
        <v>75</v>
      </c>
      <c r="L1834" s="3">
        <v>75</v>
      </c>
      <c r="M1834" s="3">
        <v>49</v>
      </c>
      <c r="Q1834" s="3">
        <v>15</v>
      </c>
      <c r="R1834" s="3">
        <v>95</v>
      </c>
      <c r="S1834" s="3">
        <v>49</v>
      </c>
      <c r="T1834" s="3">
        <f t="shared" si="248"/>
        <v>26.184374999999999</v>
      </c>
      <c r="U1834" s="4">
        <f t="shared" si="249"/>
        <v>26.184374999999999</v>
      </c>
      <c r="W1834" s="3">
        <v>15</v>
      </c>
      <c r="X1834" s="4">
        <f>IFERROR(   Table1[[#This Row],[البلوكات /م3]]+Table1[[#This Row],[البواقى
 المنصرفه
/م3]]-Table1[[#This Row],[البواقى
/م3]],0)</f>
        <v>46.45</v>
      </c>
      <c r="Y1834" s="21">
        <v>48</v>
      </c>
      <c r="Z1834" s="3">
        <v>8</v>
      </c>
      <c r="AA1834" s="12">
        <v>0</v>
      </c>
      <c r="AB1834" s="3">
        <v>15</v>
      </c>
      <c r="AC1834" s="20">
        <v>1.55</v>
      </c>
      <c r="AD1834" s="20">
        <f t="shared" si="250"/>
        <v>20.265625</v>
      </c>
      <c r="AE1834" s="29">
        <f t="shared" si="251"/>
        <v>0.42220052083333331</v>
      </c>
      <c r="AG1834" s="5">
        <f>IFERROR((Table1[[#This Row],[عدد
البلوكات]]*0.12),"")</f>
        <v>0.96</v>
      </c>
      <c r="AH183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7.2734375</v>
      </c>
      <c r="AJ1834" s="59">
        <f>IFERROR(Table1[[#This Row],[Plan Hour]]/Table1[[#This Row],[ساعات
العمل
الفعلية]],0)</f>
        <v>0</v>
      </c>
      <c r="AK1834" s="1">
        <f>IFERROR((Table1[[#This Row],[الكمية 
الفعلية
/م3]]-Table1[[#This Row],[الكمية 
المنتجة
/م3
 ]]),"")</f>
        <v>0</v>
      </c>
      <c r="AZ1834" s="1"/>
      <c r="BA1834" s="1"/>
      <c r="BB1834" s="1"/>
      <c r="BC1834" s="1"/>
      <c r="BD1834" s="1"/>
      <c r="BE1834" s="1"/>
      <c r="BF1834" s="1"/>
      <c r="CB1834"/>
      <c r="CC1834"/>
      <c r="CD1834"/>
      <c r="CE1834" s="83"/>
      <c r="CF1834"/>
      <c r="CG1834"/>
      <c r="CH1834"/>
      <c r="CI1834"/>
      <c r="CJ1834"/>
      <c r="CK1834"/>
      <c r="CL1834"/>
      <c r="CM1834"/>
      <c r="CN1834"/>
      <c r="CO1834"/>
      <c r="CP1834"/>
    </row>
    <row r="1835" spans="1:94" ht="22.5" customHeight="1">
      <c r="A1835" s="22">
        <v>44314</v>
      </c>
      <c r="B1835" s="3" t="str">
        <f>TEXT(Table1[[#This Row],[Date]],"dddd")</f>
        <v>الأربعاء</v>
      </c>
      <c r="C1835" s="3">
        <f>WEEKNUM(Table1[[#This Row],[Date]],16)</f>
        <v>18</v>
      </c>
      <c r="D1835" s="3" t="str">
        <f>TEXT(Table1[[#This Row],[Date]],"mmmm")</f>
        <v>أبريل</v>
      </c>
      <c r="E1835" s="3" t="str">
        <f>TEXT(Table1[[#This Row],[Date]],"yyyy")</f>
        <v>2021</v>
      </c>
      <c r="F1835" s="3" t="s">
        <v>9</v>
      </c>
      <c r="G1835" s="3">
        <v>1061</v>
      </c>
      <c r="H1835" s="5" t="s">
        <v>242</v>
      </c>
      <c r="I1835" s="3" t="s">
        <v>255</v>
      </c>
      <c r="J1835" s="3">
        <f>IFERROR(VLOOKUP(Table1[[#This Row],[FoamType]],$CB$1:$CC$25,2,FALSE),0)</f>
        <v>3.6</v>
      </c>
      <c r="K1835" s="3">
        <v>75</v>
      </c>
      <c r="L1835" s="3">
        <v>25</v>
      </c>
      <c r="M1835" s="3">
        <v>49</v>
      </c>
      <c r="Q1835" s="3">
        <v>15</v>
      </c>
      <c r="R1835" s="3">
        <v>208</v>
      </c>
      <c r="S1835" s="3">
        <v>49</v>
      </c>
      <c r="T1835" s="3">
        <f t="shared" si="248"/>
        <v>19.11</v>
      </c>
      <c r="U1835" s="4">
        <f t="shared" si="249"/>
        <v>19.11</v>
      </c>
      <c r="W1835" s="3"/>
      <c r="X1835" s="4">
        <f>IFERROR(   Table1[[#This Row],[البلوكات /م3]]+Table1[[#This Row],[البواقى
 المنصرفه
/م3]]-Table1[[#This Row],[البواقى
/م3]],0)</f>
        <v>0</v>
      </c>
      <c r="Y1835" s="21">
        <f t="shared" si="247"/>
        <v>0</v>
      </c>
      <c r="AD1835" s="20">
        <f t="shared" si="250"/>
        <v>-19.11</v>
      </c>
      <c r="AE1835" s="29" t="e">
        <f t="shared" si="251"/>
        <v>#DIV/0!</v>
      </c>
      <c r="AG1835" s="5">
        <f>IFERROR((Table1[[#This Row],[عدد
البلوكات]]*0.12),"")</f>
        <v>0</v>
      </c>
      <c r="AH183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5.3083333333333327</v>
      </c>
      <c r="AJ1835" s="59">
        <f>IFERROR(Table1[[#This Row],[Plan Hour]]/Table1[[#This Row],[ساعات
العمل
الفعلية]],0)</f>
        <v>0</v>
      </c>
      <c r="AK1835" s="1">
        <f>IFERROR((Table1[[#This Row],[الكمية 
الفعلية
/م3]]-Table1[[#This Row],[الكمية 
المنتجة
/م3
 ]]),"")</f>
        <v>0</v>
      </c>
      <c r="AZ1835" s="1"/>
      <c r="BA1835" s="1"/>
      <c r="BB1835" s="1"/>
      <c r="BC1835" s="1"/>
      <c r="BD1835" s="1"/>
      <c r="BE1835" s="1"/>
      <c r="BF1835" s="1"/>
      <c r="CB1835"/>
      <c r="CC1835"/>
      <c r="CD1835"/>
      <c r="CE1835" s="83"/>
      <c r="CF1835"/>
      <c r="CG1835"/>
      <c r="CH1835"/>
      <c r="CI1835"/>
      <c r="CJ1835"/>
      <c r="CK1835"/>
      <c r="CL1835"/>
      <c r="CM1835"/>
      <c r="CN1835"/>
      <c r="CO1835"/>
      <c r="CP1835"/>
    </row>
    <row r="1836" spans="1:94" ht="22.5" customHeight="1">
      <c r="A1836" s="22">
        <v>44314</v>
      </c>
      <c r="B1836" s="3" t="str">
        <f>TEXT(Table1[[#This Row],[Date]],"dddd")</f>
        <v>الأربعاء</v>
      </c>
      <c r="C1836" s="3">
        <f>WEEKNUM(Table1[[#This Row],[Date]],16)</f>
        <v>18</v>
      </c>
      <c r="D1836" s="3" t="str">
        <f>TEXT(Table1[[#This Row],[Date]],"mmmm")</f>
        <v>أبريل</v>
      </c>
      <c r="E1836" s="3" t="str">
        <f>TEXT(Table1[[#This Row],[Date]],"yyyy")</f>
        <v>2021</v>
      </c>
      <c r="F1836" s="3" t="s">
        <v>9</v>
      </c>
      <c r="G1836" s="3">
        <v>1878</v>
      </c>
      <c r="I1836" s="3" t="s">
        <v>92</v>
      </c>
      <c r="J1836" s="3">
        <f>IFERROR(VLOOKUP(Table1[[#This Row],[FoamType]],$CB$1:$CC$25,2,FALSE),0)</f>
        <v>0.6</v>
      </c>
      <c r="K1836" s="3">
        <v>98</v>
      </c>
      <c r="L1836" s="3">
        <v>15</v>
      </c>
      <c r="M1836" s="3">
        <v>2</v>
      </c>
      <c r="Q1836" s="3">
        <v>10</v>
      </c>
      <c r="R1836" s="3">
        <v>3150</v>
      </c>
      <c r="S1836" s="3">
        <v>2.2000000000000002</v>
      </c>
      <c r="T1836" s="3">
        <f t="shared" si="248"/>
        <v>10.187099999999999</v>
      </c>
      <c r="U1836" s="4">
        <f t="shared" si="249"/>
        <v>9.2609999999999992</v>
      </c>
      <c r="W1836" s="3"/>
      <c r="X1836" s="4">
        <f>IFERROR(   Table1[[#This Row],[البلوكات /م3]]+Table1[[#This Row],[البواقى
 المنصرفه
/م3]]-Table1[[#This Row],[البواقى
/م3]],0)</f>
        <v>12.97</v>
      </c>
      <c r="Y1836" s="21">
        <f t="shared" si="247"/>
        <v>0</v>
      </c>
      <c r="AA1836" s="12">
        <v>12.97</v>
      </c>
      <c r="AB1836" s="3">
        <v>10</v>
      </c>
      <c r="AC1836" s="20">
        <v>0</v>
      </c>
      <c r="AD1836" s="20">
        <f t="shared" si="250"/>
        <v>3.7090000000000014</v>
      </c>
      <c r="AE1836" s="29">
        <f t="shared" si="251"/>
        <v>0.28596761757902861</v>
      </c>
      <c r="AG1836" s="5">
        <f>IFERROR((Table1[[#This Row],[عدد
البلوكات]]*0.12),"")</f>
        <v>0</v>
      </c>
      <c r="AH183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15.434999999999999</v>
      </c>
      <c r="AJ1836" s="59">
        <f>IFERROR(Table1[[#This Row],[Plan Hour]]/Table1[[#This Row],[ساعات
العمل
الفعلية]],0)</f>
        <v>0</v>
      </c>
      <c r="AK1836" s="1">
        <f>IFERROR((Table1[[#This Row],[الكمية 
الفعلية
/م3]]-Table1[[#This Row],[الكمية 
المنتجة
/م3
 ]]),"")</f>
        <v>0.92609999999999992</v>
      </c>
      <c r="AZ1836" s="1"/>
      <c r="BA1836" s="1"/>
      <c r="BB1836" s="1"/>
      <c r="BC1836" s="1"/>
      <c r="BD1836" s="1"/>
      <c r="BE1836" s="1"/>
      <c r="BF1836" s="1"/>
      <c r="CB1836"/>
      <c r="CC1836"/>
      <c r="CD1836"/>
      <c r="CE1836" s="83"/>
      <c r="CF1836"/>
      <c r="CG1836"/>
      <c r="CH1836"/>
      <c r="CI1836"/>
      <c r="CJ1836"/>
      <c r="CK1836"/>
      <c r="CL1836"/>
      <c r="CM1836"/>
      <c r="CN1836"/>
      <c r="CO1836"/>
      <c r="CP1836"/>
    </row>
    <row r="1837" spans="1:94" ht="22.5" customHeight="1">
      <c r="A1837" s="22">
        <v>44315</v>
      </c>
      <c r="B1837" s="9" t="str">
        <f>TEXT(Table1[[#This Row],[Date]],"dddd")</f>
        <v>الخميس</v>
      </c>
      <c r="C1837" s="9">
        <f>WEEKNUM(Table1[[#This Row],[Date]],16)</f>
        <v>18</v>
      </c>
      <c r="D1837" s="9" t="str">
        <f>TEXT(Table1[[#This Row],[Date]],"mmmm")</f>
        <v>أبريل</v>
      </c>
      <c r="E1837" s="9" t="str">
        <f>TEXT(Table1[[#This Row],[Date]],"yyyy")</f>
        <v>2021</v>
      </c>
      <c r="F1837" s="9" t="s">
        <v>8</v>
      </c>
      <c r="G1837" s="9">
        <v>1863</v>
      </c>
      <c r="H1837" s="9" t="s">
        <v>365</v>
      </c>
      <c r="I1837" s="9" t="s">
        <v>91</v>
      </c>
      <c r="J1837" s="9">
        <f>IFERROR(VLOOKUP(Table1[[#This Row],[FoamType]],$CB$1:$CC$25,2,FALSE),0)</f>
        <v>1</v>
      </c>
      <c r="K1837" s="9">
        <v>100</v>
      </c>
      <c r="L1837" s="9">
        <v>20</v>
      </c>
      <c r="M1837" s="9">
        <v>10</v>
      </c>
      <c r="N1837" s="9"/>
      <c r="O1837" s="9"/>
      <c r="P1837" s="9"/>
      <c r="Q1837" s="9">
        <v>28</v>
      </c>
      <c r="R1837" s="9">
        <v>660</v>
      </c>
      <c r="S1837" s="9">
        <v>10.1</v>
      </c>
      <c r="T1837" s="9">
        <f t="shared" si="248"/>
        <v>13.332000000000001</v>
      </c>
      <c r="U1837" s="9">
        <f t="shared" si="249"/>
        <v>13.2</v>
      </c>
      <c r="V1837" s="9"/>
      <c r="W1837" s="9">
        <v>25</v>
      </c>
      <c r="X1837" s="9">
        <f>IFERROR(   Table1[[#This Row],[البلوكات /م3]]+Table1[[#This Row],[البواقى
 المنصرفه
/م3]]-Table1[[#This Row],[البواقى
/م3]],0)</f>
        <v>13.07</v>
      </c>
      <c r="Y1837" s="9">
        <f t="shared" si="247"/>
        <v>7.32</v>
      </c>
      <c r="Z1837" s="9">
        <v>1</v>
      </c>
      <c r="AA1837" s="9">
        <v>6</v>
      </c>
      <c r="AB1837" s="9">
        <v>25</v>
      </c>
      <c r="AC1837" s="9">
        <v>0.25</v>
      </c>
      <c r="AD1837" s="9">
        <f t="shared" si="250"/>
        <v>-0.12999999999999901</v>
      </c>
      <c r="AE1837" s="9">
        <f t="shared" si="251"/>
        <v>-9.7597597597596855E-3</v>
      </c>
      <c r="AF1837" s="9"/>
      <c r="AG1837" s="9">
        <f>IFERROR((Table1[[#This Row],[عدد
البلوكات]]*0.12),"")</f>
        <v>0.12</v>
      </c>
      <c r="AH1837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13.2</v>
      </c>
      <c r="AI1837" s="9">
        <v>32</v>
      </c>
      <c r="AJ1837" s="9">
        <f>IFERROR(Table1[[#This Row],[Plan Hour]]/Table1[[#This Row],[ساعات
العمل
الفعلية]],0)</f>
        <v>0.41249999999999998</v>
      </c>
      <c r="AK1837" s="9">
        <f>IFERROR((Table1[[#This Row],[الكمية 
الفعلية
/م3]]-Table1[[#This Row],[الكمية 
المنتجة
/م3
 ]]),"")</f>
        <v>0.13200000000000145</v>
      </c>
      <c r="AL1837" s="9"/>
      <c r="AM1837" s="9"/>
      <c r="AN1837" s="9"/>
      <c r="AO1837" s="9"/>
      <c r="AP1837" s="9">
        <v>0</v>
      </c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CB1837"/>
      <c r="CC1837"/>
      <c r="CD1837"/>
      <c r="CE1837" s="83"/>
      <c r="CF1837"/>
      <c r="CG1837"/>
      <c r="CH1837"/>
      <c r="CI1837"/>
      <c r="CJ1837"/>
      <c r="CK1837"/>
      <c r="CL1837"/>
      <c r="CM1837"/>
      <c r="CN1837"/>
      <c r="CO1837"/>
      <c r="CP1837"/>
    </row>
    <row r="1838" spans="1:94" ht="22.5" customHeight="1">
      <c r="A1838" s="22">
        <v>44315</v>
      </c>
      <c r="B1838" s="3" t="str">
        <f>TEXT(Table1[[#This Row],[Date]],"dddd")</f>
        <v>الخميس</v>
      </c>
      <c r="C1838" s="3">
        <f>WEEKNUM(Table1[[#This Row],[Date]],16)</f>
        <v>18</v>
      </c>
      <c r="D1838" s="3" t="str">
        <f>TEXT(Table1[[#This Row],[Date]],"mmmm")</f>
        <v>أبريل</v>
      </c>
      <c r="E1838" s="3" t="str">
        <f>TEXT(Table1[[#This Row],[Date]],"yyyy")</f>
        <v>2021</v>
      </c>
      <c r="F1838" s="3" t="s">
        <v>8</v>
      </c>
      <c r="G1838" s="3">
        <v>1851</v>
      </c>
      <c r="H1838" s="5" t="s">
        <v>29</v>
      </c>
      <c r="I1838" s="3" t="s">
        <v>96</v>
      </c>
      <c r="J1838" s="3">
        <f>IFERROR(VLOOKUP(Table1[[#This Row],[FoamType]],$CB$1:$CC$25,2,FALSE),0)</f>
        <v>200</v>
      </c>
      <c r="K1838" s="3">
        <v>96</v>
      </c>
      <c r="L1838" s="3">
        <v>8</v>
      </c>
      <c r="M1838" s="3">
        <v>8</v>
      </c>
      <c r="Q1838" s="3" t="s">
        <v>6</v>
      </c>
      <c r="R1838" s="3">
        <v>1425</v>
      </c>
      <c r="S1838" s="3">
        <v>8.1</v>
      </c>
      <c r="T1838" s="3">
        <f t="shared" si="248"/>
        <v>8.8646399999999996</v>
      </c>
      <c r="U1838" s="4">
        <f t="shared" si="249"/>
        <v>8.7552000000000003</v>
      </c>
      <c r="W1838" s="3" t="s">
        <v>6</v>
      </c>
      <c r="X1838" s="4">
        <f>IFERROR(   Table1[[#This Row],[البلوكات /م3]]+Table1[[#This Row],[البواقى
 المنصرفه
/م3]]-Table1[[#This Row],[البواقى
/م3]],0)</f>
        <v>7.32</v>
      </c>
      <c r="Y1838" s="21">
        <f t="shared" si="247"/>
        <v>7.32</v>
      </c>
      <c r="Z1838" s="3">
        <v>1</v>
      </c>
      <c r="AA1838" s="12">
        <v>0</v>
      </c>
      <c r="AB1838" s="3" t="s">
        <v>6</v>
      </c>
      <c r="AC1838" s="20">
        <v>0</v>
      </c>
      <c r="AD1838" s="20">
        <f t="shared" si="250"/>
        <v>-1.4352</v>
      </c>
      <c r="AE1838" s="29">
        <f t="shared" si="251"/>
        <v>-0.1960655737704918</v>
      </c>
      <c r="AG1838" s="5">
        <f>IFERROR((Table1[[#This Row],[عدد
البلوكات]]*0.12),"")</f>
        <v>0.12</v>
      </c>
      <c r="AH183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7.125</v>
      </c>
      <c r="AJ1838" s="59">
        <f>IFERROR(Table1[[#This Row],[Plan Hour]]/Table1[[#This Row],[ساعات
العمل
الفعلية]],0)</f>
        <v>0</v>
      </c>
      <c r="AK1838" s="1">
        <f>IFERROR((Table1[[#This Row],[الكمية 
الفعلية
/م3]]-Table1[[#This Row],[الكمية 
المنتجة
/م3
 ]]),"")</f>
        <v>0.10943999999999932</v>
      </c>
      <c r="AZ1838" s="1"/>
      <c r="BA1838" s="1"/>
      <c r="BB1838" s="1"/>
      <c r="BC1838" s="1"/>
      <c r="BD1838" s="1"/>
      <c r="BE1838" s="1"/>
      <c r="BF1838" s="1"/>
      <c r="CB1838"/>
      <c r="CC1838"/>
      <c r="CD1838"/>
      <c r="CE1838" s="83"/>
      <c r="CF1838"/>
      <c r="CG1838"/>
      <c r="CH1838"/>
      <c r="CI1838"/>
      <c r="CJ1838"/>
      <c r="CK1838"/>
      <c r="CL1838"/>
      <c r="CM1838"/>
      <c r="CN1838"/>
      <c r="CO1838"/>
      <c r="CP1838"/>
    </row>
    <row r="1839" spans="1:94" ht="22.5" customHeight="1">
      <c r="A1839" s="22">
        <v>44315</v>
      </c>
      <c r="B1839" s="3" t="str">
        <f>TEXT(Table1[[#This Row],[Date]],"dddd")</f>
        <v>الخميس</v>
      </c>
      <c r="C1839" s="3">
        <f>WEEKNUM(Table1[[#This Row],[Date]],16)</f>
        <v>18</v>
      </c>
      <c r="D1839" s="3" t="str">
        <f>TEXT(Table1[[#This Row],[Date]],"mmmm")</f>
        <v>أبريل</v>
      </c>
      <c r="E1839" s="3" t="str">
        <f>TEXT(Table1[[#This Row],[Date]],"yyyy")</f>
        <v>2021</v>
      </c>
      <c r="F1839" s="3" t="s">
        <v>8</v>
      </c>
      <c r="G1839" s="3">
        <v>1061</v>
      </c>
      <c r="H1839" s="5" t="s">
        <v>242</v>
      </c>
      <c r="I1839" s="3" t="s">
        <v>255</v>
      </c>
      <c r="J1839" s="3">
        <f>IFERROR(VLOOKUP(Table1[[#This Row],[FoamType]],$CB$1:$CC$25,2,FALSE),0)</f>
        <v>3.6</v>
      </c>
      <c r="K1839" s="3">
        <v>75</v>
      </c>
      <c r="L1839" s="3">
        <v>25</v>
      </c>
      <c r="M1839" s="3">
        <v>49</v>
      </c>
      <c r="Q1839" s="3">
        <v>15</v>
      </c>
      <c r="R1839" s="3">
        <v>81</v>
      </c>
      <c r="S1839" s="3">
        <v>49</v>
      </c>
      <c r="T1839" s="3">
        <f t="shared" si="248"/>
        <v>7.4418749999999996</v>
      </c>
      <c r="U1839" s="4">
        <f t="shared" si="249"/>
        <v>7.4418749999999996</v>
      </c>
      <c r="W1839" s="3">
        <v>15</v>
      </c>
      <c r="X1839" s="4">
        <f>IFERROR(   Table1[[#This Row],[البلوكات /م3]]+Table1[[#This Row],[البواقى
 المنصرفه
/م3]]-Table1[[#This Row],[البواقى
/م3]],0)</f>
        <v>41</v>
      </c>
      <c r="Y1839" s="21">
        <v>48</v>
      </c>
      <c r="Z1839" s="3">
        <v>8</v>
      </c>
      <c r="AA1839" s="12">
        <v>0</v>
      </c>
      <c r="AB1839" s="3">
        <v>15</v>
      </c>
      <c r="AC1839" s="20">
        <v>7</v>
      </c>
      <c r="AD1839" s="20">
        <f t="shared" si="250"/>
        <v>33.558125000000004</v>
      </c>
      <c r="AE1839" s="29">
        <f t="shared" si="251"/>
        <v>0.69912760416666675</v>
      </c>
      <c r="AG1839" s="5">
        <f>IFERROR((Table1[[#This Row],[عدد
البلوكات]]*0.12),"")</f>
        <v>0.96</v>
      </c>
      <c r="AH183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2.0671874999999997</v>
      </c>
      <c r="AJ1839" s="59">
        <f>IFERROR(Table1[[#This Row],[Plan Hour]]/Table1[[#This Row],[ساعات
العمل
الفعلية]],0)</f>
        <v>0</v>
      </c>
      <c r="AK1839" s="1">
        <f>IFERROR((Table1[[#This Row],[الكمية 
الفعلية
/م3]]-Table1[[#This Row],[الكمية 
المنتجة
/م3
 ]]),"")</f>
        <v>0</v>
      </c>
      <c r="AZ1839" s="1"/>
      <c r="BA1839" s="1"/>
      <c r="BB1839" s="1"/>
      <c r="BC1839" s="1"/>
      <c r="BD1839" s="1"/>
      <c r="BE1839" s="1"/>
      <c r="BF1839" s="1"/>
      <c r="CB1839"/>
      <c r="CC1839"/>
      <c r="CD1839"/>
      <c r="CE1839" s="83"/>
      <c r="CF1839"/>
      <c r="CG1839"/>
      <c r="CH1839"/>
      <c r="CI1839"/>
      <c r="CJ1839"/>
      <c r="CK1839"/>
      <c r="CL1839"/>
      <c r="CM1839"/>
      <c r="CN1839"/>
      <c r="CO1839"/>
      <c r="CP1839"/>
    </row>
    <row r="1840" spans="1:94" ht="22.5" customHeight="1">
      <c r="A1840" s="22">
        <v>44315</v>
      </c>
      <c r="B1840" s="3" t="str">
        <f>TEXT(Table1[[#This Row],[Date]],"dddd")</f>
        <v>الخميس</v>
      </c>
      <c r="C1840" s="3">
        <f>WEEKNUM(Table1[[#This Row],[Date]],16)</f>
        <v>18</v>
      </c>
      <c r="D1840" s="3" t="str">
        <f>TEXT(Table1[[#This Row],[Date]],"mmmm")</f>
        <v>أبريل</v>
      </c>
      <c r="E1840" s="3" t="str">
        <f>TEXT(Table1[[#This Row],[Date]],"yyyy")</f>
        <v>2021</v>
      </c>
      <c r="F1840" s="3" t="s">
        <v>8</v>
      </c>
      <c r="G1840" s="3">
        <v>1867</v>
      </c>
      <c r="I1840" s="3" t="s">
        <v>255</v>
      </c>
      <c r="J1840" s="3">
        <f>IFERROR(VLOOKUP(Table1[[#This Row],[FoamType]],$CB$1:$CC$25,2,FALSE),0)</f>
        <v>3.6</v>
      </c>
      <c r="K1840" s="3">
        <v>75</v>
      </c>
      <c r="L1840" s="3">
        <v>75</v>
      </c>
      <c r="M1840" s="3">
        <v>50</v>
      </c>
      <c r="Q1840" s="3">
        <v>15</v>
      </c>
      <c r="R1840" s="3">
        <v>28</v>
      </c>
      <c r="S1840" s="3">
        <v>50</v>
      </c>
      <c r="T1840" s="3">
        <f t="shared" si="248"/>
        <v>7.875</v>
      </c>
      <c r="U1840" s="4">
        <f t="shared" si="249"/>
        <v>7.875</v>
      </c>
      <c r="W1840" s="3"/>
      <c r="X1840" s="4">
        <f>IFERROR(   Table1[[#This Row],[البلوكات /م3]]+Table1[[#This Row],[البواقى
 المنصرفه
/م3]]-Table1[[#This Row],[البواقى
/م3]],0)</f>
        <v>0</v>
      </c>
      <c r="Y1840" s="21">
        <f t="shared" si="247"/>
        <v>0</v>
      </c>
      <c r="AD1840" s="20">
        <f t="shared" si="250"/>
        <v>-7.875</v>
      </c>
      <c r="AE1840" s="29" t="e">
        <f t="shared" si="251"/>
        <v>#DIV/0!</v>
      </c>
      <c r="AG1840" s="5">
        <f>IFERROR((Table1[[#This Row],[عدد
البلوكات]]*0.12),"")</f>
        <v>0</v>
      </c>
      <c r="AH184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2.1875</v>
      </c>
      <c r="AJ1840" s="59">
        <f>IFERROR(Table1[[#This Row],[Plan Hour]]/Table1[[#This Row],[ساعات
العمل
الفعلية]],0)</f>
        <v>0</v>
      </c>
      <c r="AK1840" s="1">
        <f>IFERROR((Table1[[#This Row],[الكمية 
الفعلية
/م3]]-Table1[[#This Row],[الكمية 
المنتجة
/م3
 ]]),"")</f>
        <v>0</v>
      </c>
      <c r="AZ1840" s="1"/>
      <c r="BA1840" s="1"/>
      <c r="BB1840" s="1"/>
      <c r="BC1840" s="1"/>
      <c r="BD1840" s="1"/>
      <c r="BE1840" s="1"/>
      <c r="BF1840" s="1"/>
      <c r="CB1840"/>
      <c r="CC1840"/>
      <c r="CD1840"/>
      <c r="CE1840" s="83"/>
      <c r="CF1840"/>
      <c r="CG1840"/>
      <c r="CH1840"/>
      <c r="CI1840"/>
      <c r="CJ1840"/>
      <c r="CK1840"/>
      <c r="CL1840"/>
      <c r="CM1840"/>
      <c r="CN1840"/>
      <c r="CO1840"/>
      <c r="CP1840"/>
    </row>
    <row r="1841" spans="1:94" ht="22.5" customHeight="1">
      <c r="A1841" s="22">
        <v>44315</v>
      </c>
      <c r="B1841" s="3" t="str">
        <f>TEXT(Table1[[#This Row],[Date]],"dddd")</f>
        <v>الخميس</v>
      </c>
      <c r="C1841" s="3">
        <f>WEEKNUM(Table1[[#This Row],[Date]],16)</f>
        <v>18</v>
      </c>
      <c r="D1841" s="3" t="str">
        <f>TEXT(Table1[[#This Row],[Date]],"mmmm")</f>
        <v>أبريل</v>
      </c>
      <c r="E1841" s="3" t="str">
        <f>TEXT(Table1[[#This Row],[Date]],"yyyy")</f>
        <v>2021</v>
      </c>
      <c r="F1841" s="3" t="s">
        <v>8</v>
      </c>
      <c r="G1841" s="3">
        <v>1867</v>
      </c>
      <c r="I1841" s="3" t="s">
        <v>255</v>
      </c>
      <c r="J1841" s="3">
        <f>IFERROR(VLOOKUP(Table1[[#This Row],[FoamType]],$CB$1:$CC$25,2,FALSE),0)</f>
        <v>3.6</v>
      </c>
      <c r="K1841" s="3">
        <v>75</v>
      </c>
      <c r="L1841" s="3">
        <v>25</v>
      </c>
      <c r="M1841" s="3">
        <v>50</v>
      </c>
      <c r="Q1841" s="3">
        <v>15</v>
      </c>
      <c r="R1841" s="3">
        <v>261</v>
      </c>
      <c r="S1841" s="3">
        <v>50</v>
      </c>
      <c r="T1841" s="3">
        <f t="shared" si="248"/>
        <v>24.46875</v>
      </c>
      <c r="U1841" s="4">
        <f t="shared" si="249"/>
        <v>24.46875</v>
      </c>
      <c r="W1841" s="3"/>
      <c r="X1841" s="4">
        <f>IFERROR(   Table1[[#This Row],[البلوكات /م3]]+Table1[[#This Row],[البواقى
 المنصرفه
/م3]]-Table1[[#This Row],[البواقى
/م3]],0)</f>
        <v>0</v>
      </c>
      <c r="Y1841" s="21">
        <f t="shared" si="247"/>
        <v>0</v>
      </c>
      <c r="AD1841" s="20">
        <f t="shared" si="250"/>
        <v>-24.46875</v>
      </c>
      <c r="AE1841" s="29" t="e">
        <f t="shared" si="251"/>
        <v>#DIV/0!</v>
      </c>
      <c r="AG1841" s="5">
        <f>IFERROR((Table1[[#This Row],[عدد
البلوكات]]*0.12),"")</f>
        <v>0</v>
      </c>
      <c r="AH184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6.796875</v>
      </c>
      <c r="AJ1841" s="59">
        <f>IFERROR(Table1[[#This Row],[Plan Hour]]/Table1[[#This Row],[ساعات
العمل
الفعلية]],0)</f>
        <v>0</v>
      </c>
      <c r="AK1841" s="1">
        <f>IFERROR((Table1[[#This Row],[الكمية 
الفعلية
/م3]]-Table1[[#This Row],[الكمية 
المنتجة
/م3
 ]]),"")</f>
        <v>0</v>
      </c>
      <c r="AZ1841" s="1"/>
      <c r="BA1841" s="1"/>
      <c r="BB1841" s="1"/>
      <c r="BC1841" s="1"/>
      <c r="BD1841" s="1"/>
      <c r="BE1841" s="1"/>
      <c r="BF1841" s="1"/>
      <c r="CB1841"/>
      <c r="CC1841"/>
      <c r="CD1841"/>
      <c r="CE1841" s="83"/>
      <c r="CF1841"/>
      <c r="CG1841"/>
      <c r="CH1841"/>
      <c r="CI1841"/>
      <c r="CJ1841"/>
      <c r="CK1841"/>
      <c r="CL1841"/>
      <c r="CM1841"/>
      <c r="CN1841"/>
      <c r="CO1841"/>
      <c r="CP1841"/>
    </row>
    <row r="1842" spans="1:94" ht="22.5" customHeight="1">
      <c r="A1842" s="22">
        <v>44315</v>
      </c>
      <c r="B1842" s="3" t="str">
        <f>TEXT(Table1[[#This Row],[Date]],"dddd")</f>
        <v>الخميس</v>
      </c>
      <c r="C1842" s="3">
        <f>WEEKNUM(Table1[[#This Row],[Date]],16)</f>
        <v>18</v>
      </c>
      <c r="D1842" s="3" t="str">
        <f>TEXT(Table1[[#This Row],[Date]],"mmmm")</f>
        <v>أبريل</v>
      </c>
      <c r="E1842" s="3" t="str">
        <f>TEXT(Table1[[#This Row],[Date]],"yyyy")</f>
        <v>2021</v>
      </c>
      <c r="F1842" s="3" t="s">
        <v>8</v>
      </c>
      <c r="G1842" s="3">
        <v>1878</v>
      </c>
      <c r="I1842" s="3" t="s">
        <v>92</v>
      </c>
      <c r="J1842" s="3">
        <f>IFERROR(VLOOKUP(Table1[[#This Row],[FoamType]],$CB$1:$CC$25,2,FALSE),0)</f>
        <v>0.6</v>
      </c>
      <c r="K1842" s="3">
        <v>98</v>
      </c>
      <c r="L1842" s="3">
        <v>15</v>
      </c>
      <c r="M1842" s="3">
        <v>2</v>
      </c>
      <c r="Q1842" s="3">
        <v>8</v>
      </c>
      <c r="S1842" s="3">
        <v>2.2000000000000002</v>
      </c>
      <c r="T1842" s="3">
        <v>0.8</v>
      </c>
      <c r="U1842" s="4">
        <v>0.74</v>
      </c>
      <c r="W1842" s="3"/>
      <c r="X1842" s="4">
        <f>IFERROR(   Table1[[#This Row],[البلوكات /م3]]+Table1[[#This Row],[البواقى
 المنصرفه
/م3]]-Table1[[#This Row],[البواقى
/م3]],0)</f>
        <v>2</v>
      </c>
      <c r="Y1842" s="21">
        <f t="shared" si="247"/>
        <v>0</v>
      </c>
      <c r="AA1842" s="12">
        <v>2</v>
      </c>
      <c r="AB1842" s="3">
        <v>8</v>
      </c>
      <c r="AC1842" s="20">
        <v>0</v>
      </c>
      <c r="AD1842" s="20">
        <f t="shared" si="250"/>
        <v>1.26</v>
      </c>
      <c r="AE1842" s="29">
        <f t="shared" si="251"/>
        <v>0.63</v>
      </c>
      <c r="AG1842" s="5">
        <f>IFERROR((Table1[[#This Row],[عدد
البلوكات]]*0.12),"")</f>
        <v>0</v>
      </c>
      <c r="AH184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1.2333333333333334</v>
      </c>
      <c r="AJ1842" s="59">
        <f>IFERROR(Table1[[#This Row],[Plan Hour]]/Table1[[#This Row],[ساعات
العمل
الفعلية]],0)</f>
        <v>0</v>
      </c>
      <c r="AK1842" s="1">
        <f>IFERROR((Table1[[#This Row],[الكمية 
الفعلية
/م3]]-Table1[[#This Row],[الكمية 
المنتجة
/م3
 ]]),"")</f>
        <v>6.0000000000000053E-2</v>
      </c>
      <c r="AZ1842" s="1"/>
      <c r="BA1842" s="1"/>
      <c r="BB1842" s="1"/>
      <c r="BC1842" s="1"/>
      <c r="BD1842" s="1"/>
      <c r="BE1842" s="1"/>
      <c r="BF1842" s="1"/>
      <c r="CB1842"/>
      <c r="CC1842"/>
      <c r="CD1842"/>
      <c r="CE1842" s="83"/>
      <c r="CF1842"/>
      <c r="CG1842"/>
      <c r="CH1842"/>
      <c r="CI1842"/>
      <c r="CJ1842"/>
      <c r="CK1842"/>
      <c r="CL1842"/>
      <c r="CM1842"/>
      <c r="CN1842"/>
      <c r="CO1842"/>
      <c r="CP1842"/>
    </row>
    <row r="1843" spans="1:94" ht="22.5" customHeight="1">
      <c r="A1843" s="22">
        <v>44319</v>
      </c>
      <c r="B1843" s="9" t="str">
        <f>TEXT(Table1[[#This Row],[Date]],"dddd")</f>
        <v>الإثنين</v>
      </c>
      <c r="C1843" s="9">
        <f>WEEKNUM(Table1[[#This Row],[Date]],16)</f>
        <v>19</v>
      </c>
      <c r="D1843" s="9" t="str">
        <f>TEXT(Table1[[#This Row],[Date]],"mmmm")</f>
        <v>مايو</v>
      </c>
      <c r="E1843" s="9" t="str">
        <f>TEXT(Table1[[#This Row],[Date]],"yyyy")</f>
        <v>2021</v>
      </c>
      <c r="F1843" s="9" t="s">
        <v>8</v>
      </c>
      <c r="G1843" s="9">
        <v>1856</v>
      </c>
      <c r="H1843" s="9" t="s">
        <v>368</v>
      </c>
      <c r="I1843" s="9" t="s">
        <v>255</v>
      </c>
      <c r="J1843" s="9">
        <f>IFERROR(VLOOKUP(Table1[[#This Row],[FoamType]],$CB$1:$CC$25,2,FALSE),0)</f>
        <v>3.6</v>
      </c>
      <c r="K1843" s="9">
        <v>120</v>
      </c>
      <c r="L1843" s="9">
        <v>100</v>
      </c>
      <c r="M1843" s="9">
        <v>25</v>
      </c>
      <c r="N1843" s="9"/>
      <c r="O1843" s="9"/>
      <c r="P1843" s="9"/>
      <c r="Q1843" s="9">
        <v>35</v>
      </c>
      <c r="R1843" s="9">
        <v>127</v>
      </c>
      <c r="S1843" s="9">
        <v>25</v>
      </c>
      <c r="T1843" s="9">
        <f t="shared" si="248"/>
        <v>38.1</v>
      </c>
      <c r="U1843" s="9">
        <f t="shared" si="249"/>
        <v>38.1</v>
      </c>
      <c r="V1843" s="9"/>
      <c r="W1843" s="9">
        <v>35</v>
      </c>
      <c r="X1843" s="9">
        <f>IFERROR(   Table1[[#This Row],[البلوكات /م3]]+Table1[[#This Row],[البواقى
 المنصرفه
/م3]]-Table1[[#This Row],[البواقى
/م3]],0)</f>
        <v>34.5</v>
      </c>
      <c r="Y1843" s="9">
        <v>34.5</v>
      </c>
      <c r="Z1843" s="9">
        <v>5</v>
      </c>
      <c r="AA1843" s="9">
        <v>0</v>
      </c>
      <c r="AB1843" s="9">
        <v>35</v>
      </c>
      <c r="AC1843" s="9"/>
      <c r="AD1843" s="9">
        <f t="shared" si="250"/>
        <v>-3.6000000000000014</v>
      </c>
      <c r="AE1843" s="9">
        <f t="shared" si="251"/>
        <v>-0.10434782608695656</v>
      </c>
      <c r="AF1843" s="9"/>
      <c r="AG1843" s="9">
        <f>IFERROR((Table1[[#This Row],[عدد
البلوكات]]*0.12),"")</f>
        <v>0.6</v>
      </c>
      <c r="AH1843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10.583333333333334</v>
      </c>
      <c r="AI1843" s="9">
        <v>64</v>
      </c>
      <c r="AJ1843" s="9">
        <f>IFERROR(Table1[[#This Row],[Plan Hour]]/Table1[[#This Row],[ساعات
العمل
الفعلية]],0)</f>
        <v>0.16536458333333334</v>
      </c>
      <c r="AK1843" s="9">
        <f>IFERROR((Table1[[#This Row],[الكمية 
الفعلية
/م3]]-Table1[[#This Row],[الكمية 
المنتجة
/م3
 ]]),"")</f>
        <v>0</v>
      </c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CB1843"/>
      <c r="CC1843"/>
      <c r="CD1843"/>
      <c r="CE1843" s="83"/>
      <c r="CF1843"/>
      <c r="CG1843"/>
      <c r="CH1843"/>
      <c r="CI1843"/>
      <c r="CJ1843"/>
      <c r="CK1843"/>
      <c r="CL1843"/>
      <c r="CM1843"/>
      <c r="CN1843"/>
      <c r="CO1843"/>
      <c r="CP1843"/>
    </row>
    <row r="1844" spans="1:94" ht="22.5" customHeight="1">
      <c r="A1844" s="22">
        <v>44319</v>
      </c>
      <c r="B1844" s="3" t="str">
        <f>TEXT(Table1[[#This Row],[Date]],"dddd")</f>
        <v>الإثنين</v>
      </c>
      <c r="C1844" s="3">
        <f>WEEKNUM(Table1[[#This Row],[Date]],16)</f>
        <v>19</v>
      </c>
      <c r="D1844" s="3" t="str">
        <f>TEXT(Table1[[#This Row],[Date]],"mmmm")</f>
        <v>مايو</v>
      </c>
      <c r="E1844" s="3" t="str">
        <f>TEXT(Table1[[#This Row],[Date]],"yyyy")</f>
        <v>2021</v>
      </c>
      <c r="F1844" s="3" t="s">
        <v>8</v>
      </c>
      <c r="G1844" s="3">
        <v>1851</v>
      </c>
      <c r="H1844" s="5" t="s">
        <v>29</v>
      </c>
      <c r="I1844" s="3" t="s">
        <v>96</v>
      </c>
      <c r="J1844" s="3">
        <f>IFERROR(VLOOKUP(Table1[[#This Row],[FoamType]],$CB$1:$CC$25,2,FALSE),0)</f>
        <v>200</v>
      </c>
      <c r="K1844" s="3">
        <v>96</v>
      </c>
      <c r="L1844" s="3">
        <v>8</v>
      </c>
      <c r="M1844" s="3">
        <v>8</v>
      </c>
      <c r="Q1844" s="3" t="s">
        <v>6</v>
      </c>
      <c r="R1844" s="3">
        <v>800</v>
      </c>
      <c r="S1844" s="3">
        <v>8.1999999999999993</v>
      </c>
      <c r="T1844" s="3">
        <f t="shared" si="248"/>
        <v>5.0380799999999999</v>
      </c>
      <c r="U1844" s="4">
        <f t="shared" si="249"/>
        <v>4.9151999999999996</v>
      </c>
      <c r="W1844" s="3">
        <v>35</v>
      </c>
      <c r="X1844" s="4">
        <f>IFERROR(   Table1[[#This Row],[البلوكات /م3]]+Table1[[#This Row],[البواقى
 المنصرفه
/م3]]-Table1[[#This Row],[البواقى
/م3]],0)</f>
        <v>5.6000000000000014</v>
      </c>
      <c r="Y1844" s="21">
        <f t="shared" ref="Y1844:Y1907" si="252">Z1844*7.32</f>
        <v>21.96</v>
      </c>
      <c r="Z1844" s="3">
        <v>3</v>
      </c>
      <c r="AC1844" s="20">
        <v>16.36</v>
      </c>
      <c r="AD1844" s="20">
        <f t="shared" si="250"/>
        <v>0.68480000000000274</v>
      </c>
      <c r="AE1844" s="29">
        <f t="shared" si="251"/>
        <v>3.1183970856102129E-2</v>
      </c>
      <c r="AG1844" s="5">
        <f>IFERROR((Table1[[#This Row],[عدد
البلوكات]]*0.12),"")</f>
        <v>0.36</v>
      </c>
      <c r="AH184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844" s="59">
        <f>IFERROR(Table1[[#This Row],[Plan Hour]]/Table1[[#This Row],[ساعات
العمل
الفعلية]],0)</f>
        <v>0</v>
      </c>
      <c r="AK1844" s="1">
        <f>IFERROR((Table1[[#This Row],[الكمية 
الفعلية
/م3]]-Table1[[#This Row],[الكمية 
المنتجة
/م3
 ]]),"")</f>
        <v>0.12288000000000032</v>
      </c>
      <c r="AZ1844" s="1"/>
      <c r="BA1844" s="1"/>
      <c r="BB1844" s="1"/>
      <c r="BC1844" s="1"/>
      <c r="BD1844" s="1"/>
      <c r="BE1844" s="1"/>
      <c r="BF1844" s="1"/>
      <c r="CB1844"/>
      <c r="CC1844"/>
      <c r="CD1844"/>
      <c r="CE1844" s="83"/>
      <c r="CF1844"/>
      <c r="CG1844"/>
      <c r="CH1844"/>
      <c r="CI1844"/>
      <c r="CJ1844"/>
      <c r="CK1844"/>
      <c r="CL1844"/>
      <c r="CM1844"/>
      <c r="CN1844"/>
      <c r="CO1844"/>
      <c r="CP1844"/>
    </row>
    <row r="1845" spans="1:94" ht="22.5" customHeight="1">
      <c r="A1845" s="22">
        <v>44319</v>
      </c>
      <c r="B1845" s="3" t="str">
        <f>TEXT(Table1[[#This Row],[Date]],"dddd")</f>
        <v>الإثنين</v>
      </c>
      <c r="C1845" s="3">
        <f>WEEKNUM(Table1[[#This Row],[Date]],16)</f>
        <v>19</v>
      </c>
      <c r="D1845" s="3" t="str">
        <f>TEXT(Table1[[#This Row],[Date]],"mmmm")</f>
        <v>مايو</v>
      </c>
      <c r="E1845" s="3" t="str">
        <f>TEXT(Table1[[#This Row],[Date]],"yyyy")</f>
        <v>2021</v>
      </c>
      <c r="F1845" s="3" t="s">
        <v>8</v>
      </c>
      <c r="G1845" s="3">
        <v>1851</v>
      </c>
      <c r="H1845" s="5" t="s">
        <v>29</v>
      </c>
      <c r="I1845" s="3" t="s">
        <v>92</v>
      </c>
      <c r="J1845" s="3">
        <f>IFERROR(VLOOKUP(Table1[[#This Row],[FoamType]],$CB$1:$CC$25,2,FALSE),0)</f>
        <v>0.6</v>
      </c>
      <c r="K1845" s="3">
        <v>65</v>
      </c>
      <c r="L1845" s="3">
        <v>56</v>
      </c>
      <c r="M1845" s="3">
        <v>4</v>
      </c>
      <c r="Q1845" s="3" t="s">
        <v>6</v>
      </c>
      <c r="R1845" s="3">
        <v>2124</v>
      </c>
      <c r="S1845" s="3">
        <v>4.0999999999999996</v>
      </c>
      <c r="T1845" s="3">
        <f t="shared" si="248"/>
        <v>31.698575999999996</v>
      </c>
      <c r="U1845" s="4">
        <f t="shared" si="249"/>
        <v>30.925439999999998</v>
      </c>
      <c r="W1845" s="3" t="s">
        <v>6</v>
      </c>
      <c r="X1845" s="4">
        <f>IFERROR(   Table1[[#This Row],[البلوكات /م3]]+Table1[[#This Row],[البواقى
 المنصرفه
/م3]]-Table1[[#This Row],[البواقى
/م3]],0)</f>
        <v>37.230000000000004</v>
      </c>
      <c r="Y1845" s="21">
        <f t="shared" si="252"/>
        <v>58.56</v>
      </c>
      <c r="Z1845" s="3">
        <v>8</v>
      </c>
      <c r="AA1845" s="12">
        <v>0</v>
      </c>
      <c r="AB1845" s="3" t="s">
        <v>6</v>
      </c>
      <c r="AC1845" s="20">
        <v>21.33</v>
      </c>
      <c r="AD1845" s="20">
        <f t="shared" si="250"/>
        <v>6.3045600000000093</v>
      </c>
      <c r="AE1845" s="29">
        <f t="shared" si="251"/>
        <v>0.10765983606557393</v>
      </c>
      <c r="AG1845" s="5">
        <f>IFERROR((Table1[[#This Row],[عدد
البلوكات]]*0.12),"")</f>
        <v>0.96</v>
      </c>
      <c r="AH184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51.542400000000001</v>
      </c>
      <c r="AJ1845" s="59">
        <f>IFERROR(Table1[[#This Row],[Plan Hour]]/Table1[[#This Row],[ساعات
العمل
الفعلية]],0)</f>
        <v>0</v>
      </c>
      <c r="AK1845" s="1">
        <f>IFERROR((Table1[[#This Row],[الكمية 
الفعلية
/م3]]-Table1[[#This Row],[الكمية 
المنتجة
/م3
 ]]),"")</f>
        <v>0.77313599999999738</v>
      </c>
      <c r="AZ1845" s="1"/>
      <c r="BA1845" s="1"/>
      <c r="BB1845" s="1"/>
      <c r="BC1845" s="1"/>
      <c r="BD1845" s="1"/>
      <c r="BE1845" s="1"/>
      <c r="BF1845" s="1"/>
      <c r="CB1845"/>
      <c r="CC1845"/>
      <c r="CD1845"/>
      <c r="CE1845" s="83"/>
      <c r="CF1845"/>
      <c r="CG1845"/>
      <c r="CH1845"/>
      <c r="CI1845"/>
      <c r="CJ1845"/>
      <c r="CK1845"/>
      <c r="CL1845"/>
      <c r="CM1845"/>
      <c r="CN1845"/>
      <c r="CO1845"/>
      <c r="CP1845"/>
    </row>
    <row r="1846" spans="1:94" ht="22.5" customHeight="1">
      <c r="A1846" s="22">
        <v>44320</v>
      </c>
      <c r="B1846" s="9" t="str">
        <f>TEXT(Table1[[#This Row],[Date]],"dddd")</f>
        <v>الثلاثاء</v>
      </c>
      <c r="C1846" s="9">
        <f>WEEKNUM(Table1[[#This Row],[Date]],16)</f>
        <v>19</v>
      </c>
      <c r="D1846" s="9" t="str">
        <f>TEXT(Table1[[#This Row],[Date]],"mmmm")</f>
        <v>مايو</v>
      </c>
      <c r="E1846" s="9" t="str">
        <f>TEXT(Table1[[#This Row],[Date]],"yyyy")</f>
        <v>2021</v>
      </c>
      <c r="F1846" s="9" t="s">
        <v>9</v>
      </c>
      <c r="G1846" s="9">
        <v>1863</v>
      </c>
      <c r="H1846" s="9" t="s">
        <v>365</v>
      </c>
      <c r="I1846" s="9" t="s">
        <v>91</v>
      </c>
      <c r="J1846" s="9">
        <f>IFERROR(VLOOKUP(Table1[[#This Row],[FoamType]],$CB$1:$CC$25,2,FALSE),0)</f>
        <v>1</v>
      </c>
      <c r="K1846" s="9">
        <v>100</v>
      </c>
      <c r="L1846" s="9">
        <v>20</v>
      </c>
      <c r="M1846" s="9">
        <v>10</v>
      </c>
      <c r="N1846" s="9"/>
      <c r="O1846" s="9"/>
      <c r="P1846" s="9"/>
      <c r="Q1846" s="9">
        <v>25</v>
      </c>
      <c r="R1846" s="9">
        <v>120</v>
      </c>
      <c r="S1846" s="9">
        <v>10.1</v>
      </c>
      <c r="T1846" s="9">
        <f t="shared" si="248"/>
        <v>2.4239999999999999</v>
      </c>
      <c r="U1846" s="9">
        <f t="shared" si="249"/>
        <v>2.4</v>
      </c>
      <c r="V1846" s="9"/>
      <c r="W1846" s="9"/>
      <c r="X1846" s="9">
        <f>IFERROR(   Table1[[#This Row],[البلوكات /م3]]+Table1[[#This Row],[البواقى
 المنصرفه
/م3]]-Table1[[#This Row],[البواقى
/م3]],0)</f>
        <v>2.4</v>
      </c>
      <c r="Y1846" s="9">
        <f t="shared" si="252"/>
        <v>0</v>
      </c>
      <c r="Z1846" s="9"/>
      <c r="AA1846" s="9">
        <v>2.4</v>
      </c>
      <c r="AB1846" s="9">
        <v>25</v>
      </c>
      <c r="AC1846" s="9">
        <v>0</v>
      </c>
      <c r="AD1846" s="9">
        <f t="shared" si="250"/>
        <v>0</v>
      </c>
      <c r="AE1846" s="9">
        <f t="shared" si="251"/>
        <v>0</v>
      </c>
      <c r="AF1846" s="9"/>
      <c r="AG1846" s="9">
        <f>IFERROR((Table1[[#This Row],[عدد
البلوكات]]*0.12),"")</f>
        <v>0</v>
      </c>
      <c r="AH1846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I1846" s="9">
        <v>49</v>
      </c>
      <c r="AJ1846" s="9">
        <f>IFERROR(Table1[[#This Row],[Plan Hour]]/Table1[[#This Row],[ساعات
العمل
الفعلية]],0)</f>
        <v>4.8979591836734691E-2</v>
      </c>
      <c r="AK1846" s="9">
        <f>IFERROR((Table1[[#This Row],[الكمية 
الفعلية
/م3]]-Table1[[#This Row],[الكمية 
المنتجة
/م3
 ]]),"")</f>
        <v>2.4000000000000021E-2</v>
      </c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CB1846"/>
      <c r="CC1846"/>
      <c r="CD1846"/>
      <c r="CE1846" s="83"/>
      <c r="CF1846"/>
      <c r="CG1846"/>
      <c r="CH1846"/>
      <c r="CI1846"/>
      <c r="CJ1846"/>
      <c r="CK1846"/>
      <c r="CL1846"/>
      <c r="CM1846"/>
      <c r="CN1846"/>
      <c r="CO1846"/>
      <c r="CP1846"/>
    </row>
    <row r="1847" spans="1:94" ht="22.5" customHeight="1">
      <c r="A1847" s="22">
        <v>44320</v>
      </c>
      <c r="B1847" s="3" t="str">
        <f>TEXT(Table1[[#This Row],[Date]],"dddd")</f>
        <v>الثلاثاء</v>
      </c>
      <c r="C1847" s="3">
        <f>WEEKNUM(Table1[[#This Row],[Date]],16)</f>
        <v>19</v>
      </c>
      <c r="D1847" s="3" t="str">
        <f>TEXT(Table1[[#This Row],[Date]],"mmmm")</f>
        <v>مايو</v>
      </c>
      <c r="E1847" s="3" t="str">
        <f>TEXT(Table1[[#This Row],[Date]],"yyyy")</f>
        <v>2021</v>
      </c>
      <c r="F1847" s="3" t="s">
        <v>9</v>
      </c>
      <c r="G1847" s="3">
        <v>1898</v>
      </c>
      <c r="H1847" s="5" t="s">
        <v>367</v>
      </c>
      <c r="I1847" s="3" t="s">
        <v>91</v>
      </c>
      <c r="J1847" s="3">
        <f>IFERROR(VLOOKUP(Table1[[#This Row],[FoamType]],$CB$1:$CC$25,2,FALSE),0)</f>
        <v>1</v>
      </c>
      <c r="K1847" s="3">
        <v>100</v>
      </c>
      <c r="L1847" s="3">
        <v>50</v>
      </c>
      <c r="M1847" s="3">
        <v>2.5</v>
      </c>
      <c r="Q1847" s="3">
        <v>20</v>
      </c>
      <c r="S1847" s="3">
        <v>2.6</v>
      </c>
      <c r="T1847" s="3">
        <v>3.2</v>
      </c>
      <c r="U1847" s="4">
        <v>3</v>
      </c>
      <c r="W1847" s="3"/>
      <c r="X1847" s="4">
        <f>IFERROR(   Table1[[#This Row],[البلوكات /م3]]+Table1[[#This Row],[البواقى
 المنصرفه
/م3]]-Table1[[#This Row],[البواقى
/م3]],0)</f>
        <v>3</v>
      </c>
      <c r="Y1847" s="21">
        <f t="shared" si="252"/>
        <v>0</v>
      </c>
      <c r="AA1847" s="12">
        <v>3</v>
      </c>
      <c r="AB1847" s="3">
        <v>20</v>
      </c>
      <c r="AC1847" s="20">
        <v>0</v>
      </c>
      <c r="AD1847" s="20">
        <f t="shared" si="250"/>
        <v>0</v>
      </c>
      <c r="AE1847" s="29">
        <f t="shared" si="251"/>
        <v>0</v>
      </c>
      <c r="AG1847" s="5">
        <f>IFERROR((Table1[[#This Row],[عدد
البلوكات]]*0.12),"")</f>
        <v>0</v>
      </c>
      <c r="AH184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</v>
      </c>
      <c r="AJ1847" s="59">
        <f>IFERROR(Table1[[#This Row],[Plan Hour]]/Table1[[#This Row],[ساعات
العمل
الفعلية]],0)</f>
        <v>0</v>
      </c>
      <c r="AK1847" s="1">
        <f>IFERROR((Table1[[#This Row],[الكمية 
الفعلية
/م3]]-Table1[[#This Row],[الكمية 
المنتجة
/م3
 ]]),"")</f>
        <v>0.20000000000000018</v>
      </c>
      <c r="AL1847" s="123"/>
      <c r="AM1847" s="123"/>
      <c r="AN1847" s="123"/>
      <c r="AO1847" s="123"/>
      <c r="AP1847" s="17">
        <f>Table1[[#This Row],[شطره
1]]+Table1[[#This Row],[أبعاد خطأ
2]]+Table1[[#This Row],[كسر زوايا
3]]+AO1847</f>
        <v>0</v>
      </c>
      <c r="AZ1847" s="1"/>
      <c r="BA1847" s="1"/>
      <c r="BB1847" s="1"/>
      <c r="BC1847" s="1"/>
      <c r="BD1847" s="1"/>
      <c r="BE1847" s="1"/>
      <c r="BF1847" s="1"/>
      <c r="CB1847"/>
      <c r="CC1847"/>
      <c r="CD1847"/>
      <c r="CE1847" s="83"/>
      <c r="CF1847"/>
      <c r="CG1847"/>
      <c r="CH1847"/>
      <c r="CI1847"/>
      <c r="CJ1847"/>
      <c r="CK1847"/>
      <c r="CL1847"/>
      <c r="CM1847"/>
      <c r="CN1847"/>
      <c r="CO1847"/>
      <c r="CP1847"/>
    </row>
    <row r="1848" spans="1:94" ht="22.5" customHeight="1">
      <c r="A1848" s="22">
        <v>44320</v>
      </c>
      <c r="B1848" s="3" t="str">
        <f>TEXT(Table1[[#This Row],[Date]],"dddd")</f>
        <v>الثلاثاء</v>
      </c>
      <c r="C1848" s="3">
        <f>WEEKNUM(Table1[[#This Row],[Date]],16)</f>
        <v>19</v>
      </c>
      <c r="D1848" s="3" t="str">
        <f>TEXT(Table1[[#This Row],[Date]],"mmmm")</f>
        <v>مايو</v>
      </c>
      <c r="E1848" s="3" t="str">
        <f>TEXT(Table1[[#This Row],[Date]],"yyyy")</f>
        <v>2021</v>
      </c>
      <c r="F1848" s="3" t="s">
        <v>9</v>
      </c>
      <c r="G1848" s="3">
        <v>1918</v>
      </c>
      <c r="H1848" s="5" t="s">
        <v>366</v>
      </c>
      <c r="I1848" s="3" t="s">
        <v>91</v>
      </c>
      <c r="J1848" s="3">
        <f>IFERROR(VLOOKUP(Table1[[#This Row],[FoamType]],$CB$1:$CC$25,2,FALSE),0)</f>
        <v>1</v>
      </c>
      <c r="K1848" s="3">
        <v>100</v>
      </c>
      <c r="L1848" s="3">
        <v>50</v>
      </c>
      <c r="M1848" s="3">
        <v>2</v>
      </c>
      <c r="Q1848" s="3">
        <v>10</v>
      </c>
      <c r="R1848" s="3">
        <v>50</v>
      </c>
      <c r="S1848" s="3">
        <v>2.2000000000000002</v>
      </c>
      <c r="T1848" s="3">
        <f t="shared" si="248"/>
        <v>0.55000000000000004</v>
      </c>
      <c r="U1848" s="4">
        <f t="shared" si="249"/>
        <v>0.5</v>
      </c>
      <c r="W1848" s="3"/>
      <c r="X1848" s="4">
        <f>IFERROR(   Table1[[#This Row],[البلوكات /م3]]+Table1[[#This Row],[البواقى
 المنصرفه
/م3]]-Table1[[#This Row],[البواقى
/م3]],0)</f>
        <v>0.48</v>
      </c>
      <c r="Y1848" s="21">
        <f t="shared" si="252"/>
        <v>0</v>
      </c>
      <c r="AA1848" s="12">
        <v>0.48</v>
      </c>
      <c r="AB1848" s="3">
        <v>10</v>
      </c>
      <c r="AC1848" s="20">
        <v>0</v>
      </c>
      <c r="AD1848" s="20">
        <f t="shared" si="250"/>
        <v>-2.0000000000000018E-2</v>
      </c>
      <c r="AE1848" s="29">
        <f t="shared" si="251"/>
        <v>-4.1666666666666706E-2</v>
      </c>
      <c r="AG1848" s="5">
        <f>IFERROR((Table1[[#This Row],[عدد
البلوكات]]*0.12),"")</f>
        <v>0</v>
      </c>
      <c r="AH184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</v>
      </c>
      <c r="AJ1848" s="59">
        <f>IFERROR(Table1[[#This Row],[Plan Hour]]/Table1[[#This Row],[ساعات
العمل
الفعلية]],0)</f>
        <v>0</v>
      </c>
      <c r="AK1848" s="1">
        <f>IFERROR((Table1[[#This Row],[الكمية 
الفعلية
/م3]]-Table1[[#This Row],[الكمية 
المنتجة
/م3
 ]]),"")</f>
        <v>5.0000000000000044E-2</v>
      </c>
      <c r="AL1848" s="123"/>
      <c r="AM1848" s="123"/>
      <c r="AN1848" s="123"/>
      <c r="AO1848" s="123"/>
      <c r="AP1848" s="17">
        <f>Table1[[#This Row],[شطره
1]]+Table1[[#This Row],[أبعاد خطأ
2]]+Table1[[#This Row],[كسر زوايا
3]]+AO1848</f>
        <v>0</v>
      </c>
      <c r="AZ1848" s="1"/>
      <c r="BA1848" s="1"/>
      <c r="BB1848" s="1"/>
      <c r="BC1848" s="1"/>
      <c r="BD1848" s="1"/>
      <c r="BE1848" s="1"/>
      <c r="BF1848" s="1"/>
      <c r="CB1848"/>
      <c r="CC1848"/>
      <c r="CD1848"/>
      <c r="CE1848" s="83"/>
      <c r="CF1848"/>
      <c r="CG1848"/>
      <c r="CH1848"/>
      <c r="CI1848"/>
      <c r="CJ1848"/>
      <c r="CK1848"/>
      <c r="CL1848"/>
      <c r="CM1848"/>
      <c r="CN1848"/>
      <c r="CO1848"/>
      <c r="CP1848"/>
    </row>
    <row r="1849" spans="1:94" ht="22.5" customHeight="1">
      <c r="A1849" s="22">
        <v>44320</v>
      </c>
      <c r="B1849" s="3" t="str">
        <f>TEXT(Table1[[#This Row],[Date]],"dddd")</f>
        <v>الثلاثاء</v>
      </c>
      <c r="C1849" s="3">
        <f>WEEKNUM(Table1[[#This Row],[Date]],16)</f>
        <v>19</v>
      </c>
      <c r="D1849" s="3" t="str">
        <f>TEXT(Table1[[#This Row],[Date]],"mmmm")</f>
        <v>مايو</v>
      </c>
      <c r="E1849" s="3" t="str">
        <f>TEXT(Table1[[#This Row],[Date]],"yyyy")</f>
        <v>2021</v>
      </c>
      <c r="F1849" s="3" t="s">
        <v>9</v>
      </c>
      <c r="G1849" s="3">
        <v>1856</v>
      </c>
      <c r="H1849" s="5" t="s">
        <v>368</v>
      </c>
      <c r="I1849" s="3" t="s">
        <v>91</v>
      </c>
      <c r="J1849" s="3">
        <f>IFERROR(VLOOKUP(Table1[[#This Row],[FoamType]],$CB$1:$CC$25,2,FALSE),0)</f>
        <v>1</v>
      </c>
      <c r="K1849" s="3">
        <v>120</v>
      </c>
      <c r="L1849" s="3">
        <v>100</v>
      </c>
      <c r="M1849" s="3">
        <v>25</v>
      </c>
      <c r="Q1849" s="3">
        <v>35</v>
      </c>
      <c r="R1849" s="3">
        <v>2</v>
      </c>
      <c r="S1849" s="3">
        <v>25</v>
      </c>
      <c r="T1849" s="3">
        <f t="shared" si="248"/>
        <v>0.6</v>
      </c>
      <c r="U1849" s="4">
        <f t="shared" si="249"/>
        <v>0.6</v>
      </c>
      <c r="W1849" s="3"/>
      <c r="X1849" s="4">
        <f>IFERROR(   Table1[[#This Row],[البلوكات /م3]]+Table1[[#This Row],[البواقى
 المنصرفه
/م3]]-Table1[[#This Row],[البواقى
/م3]],0)</f>
        <v>0.6</v>
      </c>
      <c r="Y1849" s="21">
        <f t="shared" si="252"/>
        <v>0</v>
      </c>
      <c r="AA1849" s="12">
        <v>0.6</v>
      </c>
      <c r="AB1849" s="3">
        <v>35</v>
      </c>
      <c r="AC1849" s="20">
        <v>0</v>
      </c>
      <c r="AD1849" s="20">
        <f t="shared" si="250"/>
        <v>0</v>
      </c>
      <c r="AE1849" s="29">
        <f t="shared" si="251"/>
        <v>0</v>
      </c>
      <c r="AG1849" s="5">
        <f>IFERROR((Table1[[#This Row],[عدد
البلوكات]]*0.12),"")</f>
        <v>0</v>
      </c>
      <c r="AH184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</v>
      </c>
      <c r="AJ1849" s="59">
        <f>IFERROR(Table1[[#This Row],[Plan Hour]]/Table1[[#This Row],[ساعات
العمل
الفعلية]],0)</f>
        <v>0</v>
      </c>
      <c r="AK1849" s="1">
        <f>IFERROR((Table1[[#This Row],[الكمية 
الفعلية
/م3]]-Table1[[#This Row],[الكمية 
المنتجة
/م3
 ]]),"")</f>
        <v>0</v>
      </c>
      <c r="AL1849" s="123"/>
      <c r="AM1849" s="123"/>
      <c r="AN1849" s="123"/>
      <c r="AO1849" s="123"/>
      <c r="AP1849" s="17">
        <f>Table1[[#This Row],[شطره
1]]+Table1[[#This Row],[أبعاد خطأ
2]]+Table1[[#This Row],[كسر زوايا
3]]+AO1849</f>
        <v>0</v>
      </c>
      <c r="AZ1849" s="1"/>
      <c r="BA1849" s="1"/>
      <c r="BB1849" s="1"/>
      <c r="BC1849" s="1"/>
      <c r="BD1849" s="1"/>
      <c r="BE1849" s="1"/>
      <c r="BF1849" s="1"/>
      <c r="CB1849"/>
      <c r="CC1849"/>
      <c r="CD1849"/>
      <c r="CE1849" s="83"/>
      <c r="CF1849"/>
      <c r="CG1849"/>
      <c r="CH1849"/>
      <c r="CI1849"/>
      <c r="CJ1849"/>
      <c r="CK1849"/>
      <c r="CL1849"/>
      <c r="CM1849"/>
      <c r="CN1849"/>
      <c r="CO1849"/>
      <c r="CP1849"/>
    </row>
    <row r="1850" spans="1:94" ht="22.5" customHeight="1">
      <c r="A1850" s="22">
        <v>44320</v>
      </c>
      <c r="B1850" s="3" t="str">
        <f>TEXT(Table1[[#This Row],[Date]],"dddd")</f>
        <v>الثلاثاء</v>
      </c>
      <c r="C1850" s="3">
        <f>WEEKNUM(Table1[[#This Row],[Date]],16)</f>
        <v>19</v>
      </c>
      <c r="D1850" s="3" t="str">
        <f>TEXT(Table1[[#This Row],[Date]],"mmmm")</f>
        <v>مايو</v>
      </c>
      <c r="E1850" s="3" t="str">
        <f>TEXT(Table1[[#This Row],[Date]],"yyyy")</f>
        <v>2021</v>
      </c>
      <c r="F1850" s="3" t="s">
        <v>9</v>
      </c>
      <c r="G1850" s="3">
        <v>1851</v>
      </c>
      <c r="H1850" s="5" t="s">
        <v>29</v>
      </c>
      <c r="I1850" s="3" t="s">
        <v>96</v>
      </c>
      <c r="J1850" s="3">
        <f>IFERROR(VLOOKUP(Table1[[#This Row],[FoamType]],$CB$1:$CC$25,2,FALSE),0)</f>
        <v>200</v>
      </c>
      <c r="K1850" s="3">
        <v>96</v>
      </c>
      <c r="L1850" s="3">
        <v>8</v>
      </c>
      <c r="M1850" s="3">
        <v>8</v>
      </c>
      <c r="Q1850" s="3" t="s">
        <v>6</v>
      </c>
      <c r="R1850" s="3">
        <v>1825</v>
      </c>
      <c r="S1850" s="3">
        <v>8.3000000000000007</v>
      </c>
      <c r="T1850" s="3">
        <f t="shared" si="248"/>
        <v>11.633280000000003</v>
      </c>
      <c r="U1850" s="4">
        <f t="shared" si="249"/>
        <v>11.2128</v>
      </c>
      <c r="W1850" s="3"/>
      <c r="X1850" s="4">
        <f>IFERROR(   Table1[[#This Row],[البلوكات /م3]]+Table1[[#This Row],[البواقى
 المنصرفه
/م3]]-Table1[[#This Row],[البواقى
/م3]],0)</f>
        <v>14.620000000000001</v>
      </c>
      <c r="Y1850" s="21">
        <f t="shared" si="252"/>
        <v>0</v>
      </c>
      <c r="AA1850" s="12">
        <v>19.5</v>
      </c>
      <c r="AB1850" s="3" t="s">
        <v>6</v>
      </c>
      <c r="AC1850" s="20">
        <v>4.88</v>
      </c>
      <c r="AD1850" s="20">
        <f t="shared" si="250"/>
        <v>3.4071999999999996</v>
      </c>
      <c r="AE1850" s="29">
        <f t="shared" si="251"/>
        <v>0.17472820512820511</v>
      </c>
      <c r="AG1850" s="5">
        <f>IFERROR((Table1[[#This Row],[عدد
البلوكات]]*0.12),"")</f>
        <v>0</v>
      </c>
      <c r="AH185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9.125</v>
      </c>
      <c r="AJ1850" s="59">
        <f>IFERROR(Table1[[#This Row],[Plan Hour]]/Table1[[#This Row],[ساعات
العمل
الفعلية]],0)</f>
        <v>0</v>
      </c>
      <c r="AK1850" s="1">
        <f>IFERROR((Table1[[#This Row],[الكمية 
الفعلية
/م3]]-Table1[[#This Row],[الكمية 
المنتجة
/م3
 ]]),"")</f>
        <v>0.42048000000000307</v>
      </c>
      <c r="AL1850" s="123"/>
      <c r="AM1850" s="123"/>
      <c r="AN1850" s="123"/>
      <c r="AO1850" s="123"/>
      <c r="AP1850" s="17">
        <f>Table1[[#This Row],[شطره
1]]+Table1[[#This Row],[أبعاد خطأ
2]]+Table1[[#This Row],[كسر زوايا
3]]+AO1850</f>
        <v>0</v>
      </c>
      <c r="AZ1850" s="1"/>
      <c r="BA1850" s="1"/>
      <c r="BB1850" s="1"/>
      <c r="BC1850" s="1"/>
      <c r="BD1850" s="1"/>
      <c r="BE1850" s="1"/>
      <c r="BF1850" s="1"/>
      <c r="CB1850"/>
      <c r="CC1850"/>
      <c r="CD1850"/>
      <c r="CE1850" s="83"/>
      <c r="CF1850"/>
      <c r="CG1850"/>
      <c r="CH1850"/>
      <c r="CI1850"/>
      <c r="CJ1850"/>
      <c r="CK1850"/>
      <c r="CL1850"/>
      <c r="CM1850"/>
      <c r="CN1850"/>
      <c r="CO1850"/>
      <c r="CP1850"/>
    </row>
    <row r="1851" spans="1:94" ht="22.5" customHeight="1">
      <c r="A1851" s="22">
        <v>44320</v>
      </c>
      <c r="B1851" s="3" t="str">
        <f>TEXT(Table1[[#This Row],[Date]],"dddd")</f>
        <v>الثلاثاء</v>
      </c>
      <c r="C1851" s="3">
        <f>WEEKNUM(Table1[[#This Row],[Date]],16)</f>
        <v>19</v>
      </c>
      <c r="D1851" s="3" t="str">
        <f>TEXT(Table1[[#This Row],[Date]],"mmmm")</f>
        <v>مايو</v>
      </c>
      <c r="E1851" s="3" t="str">
        <f>TEXT(Table1[[#This Row],[Date]],"yyyy")</f>
        <v>2021</v>
      </c>
      <c r="F1851" s="3" t="s">
        <v>9</v>
      </c>
      <c r="G1851" s="3">
        <v>1061</v>
      </c>
      <c r="H1851" s="5" t="s">
        <v>242</v>
      </c>
      <c r="I1851" s="3" t="s">
        <v>255</v>
      </c>
      <c r="J1851" s="3">
        <f>IFERROR(VLOOKUP(Table1[[#This Row],[FoamType]],$CB$1:$CC$25,2,FALSE),0)</f>
        <v>3.6</v>
      </c>
      <c r="K1851" s="3">
        <v>75</v>
      </c>
      <c r="L1851" s="3">
        <v>75</v>
      </c>
      <c r="M1851" s="3">
        <v>49</v>
      </c>
      <c r="Q1851" s="3">
        <v>15</v>
      </c>
      <c r="R1851" s="3">
        <v>118</v>
      </c>
      <c r="S1851" s="3">
        <v>49</v>
      </c>
      <c r="T1851" s="3">
        <f t="shared" si="248"/>
        <v>32.52375</v>
      </c>
      <c r="U1851" s="4">
        <f t="shared" si="249"/>
        <v>32.52375</v>
      </c>
      <c r="W1851" s="3">
        <v>15</v>
      </c>
      <c r="X1851" s="4">
        <f>IFERROR(   Table1[[#This Row],[البلوكات /م3]]+Table1[[#This Row],[البواقى
 المنصرفه
/م3]]-Table1[[#This Row],[البواقى
/م3]],0)</f>
        <v>43</v>
      </c>
      <c r="Y1851" s="21">
        <v>48</v>
      </c>
      <c r="Z1851" s="3">
        <v>8</v>
      </c>
      <c r="AB1851" s="3">
        <v>15</v>
      </c>
      <c r="AC1851" s="20">
        <v>5</v>
      </c>
      <c r="AD1851" s="20">
        <f t="shared" si="250"/>
        <v>10.47625</v>
      </c>
      <c r="AE1851" s="29">
        <f t="shared" si="251"/>
        <v>0.21825520833333334</v>
      </c>
      <c r="AG1851" s="5">
        <f>IFERROR((Table1[[#This Row],[عدد
البلوكات]]*0.12),"")</f>
        <v>0.96</v>
      </c>
      <c r="AH185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9.0343749999999989</v>
      </c>
      <c r="AJ1851" s="59">
        <f>IFERROR(Table1[[#This Row],[Plan Hour]]/Table1[[#This Row],[ساعات
العمل
الفعلية]],0)</f>
        <v>0</v>
      </c>
      <c r="AK1851" s="1">
        <f>IFERROR((Table1[[#This Row],[الكمية 
الفعلية
/م3]]-Table1[[#This Row],[الكمية 
المنتجة
/م3
 ]]),"")</f>
        <v>0</v>
      </c>
      <c r="AL1851" s="123"/>
      <c r="AM1851" s="123"/>
      <c r="AN1851" s="123"/>
      <c r="AO1851" s="123"/>
      <c r="AP1851" s="17">
        <f>Table1[[#This Row],[شطره
1]]+Table1[[#This Row],[أبعاد خطأ
2]]+Table1[[#This Row],[كسر زوايا
3]]+AO1851</f>
        <v>0</v>
      </c>
      <c r="AZ1851" s="1"/>
      <c r="BA1851" s="1"/>
      <c r="BB1851" s="1"/>
      <c r="BC1851" s="1"/>
      <c r="BD1851" s="1"/>
      <c r="BE1851" s="1"/>
      <c r="BF1851" s="1"/>
      <c r="CB1851"/>
      <c r="CC1851"/>
      <c r="CD1851"/>
      <c r="CE1851" s="83"/>
      <c r="CF1851"/>
      <c r="CG1851"/>
      <c r="CH1851"/>
      <c r="CI1851"/>
      <c r="CJ1851"/>
      <c r="CK1851"/>
      <c r="CL1851"/>
      <c r="CM1851"/>
      <c r="CN1851"/>
      <c r="CO1851"/>
      <c r="CP1851"/>
    </row>
    <row r="1852" spans="1:94" ht="22.5" customHeight="1">
      <c r="A1852" s="22">
        <v>44320</v>
      </c>
      <c r="B1852" s="3" t="str">
        <f>TEXT(Table1[[#This Row],[Date]],"dddd")</f>
        <v>الثلاثاء</v>
      </c>
      <c r="C1852" s="3">
        <f>WEEKNUM(Table1[[#This Row],[Date]],16)</f>
        <v>19</v>
      </c>
      <c r="D1852" s="3" t="str">
        <f>TEXT(Table1[[#This Row],[Date]],"mmmm")</f>
        <v>مايو</v>
      </c>
      <c r="E1852" s="3" t="str">
        <f>TEXT(Table1[[#This Row],[Date]],"yyyy")</f>
        <v>2021</v>
      </c>
      <c r="F1852" s="3" t="s">
        <v>9</v>
      </c>
      <c r="G1852" s="3">
        <v>1061</v>
      </c>
      <c r="H1852" s="5" t="s">
        <v>242</v>
      </c>
      <c r="I1852" s="3" t="s">
        <v>255</v>
      </c>
      <c r="J1852" s="3">
        <f>IFERROR(VLOOKUP(Table1[[#This Row],[FoamType]],$CB$1:$CC$25,2,FALSE),0)</f>
        <v>3.6</v>
      </c>
      <c r="K1852" s="3">
        <v>75</v>
      </c>
      <c r="L1852" s="3">
        <v>25</v>
      </c>
      <c r="M1852" s="3">
        <v>49</v>
      </c>
      <c r="Q1852" s="3">
        <v>15</v>
      </c>
      <c r="R1852" s="3">
        <v>167</v>
      </c>
      <c r="S1852" s="3">
        <v>49</v>
      </c>
      <c r="T1852" s="3">
        <f t="shared" si="248"/>
        <v>15.343125000000001</v>
      </c>
      <c r="U1852" s="4">
        <f t="shared" si="249"/>
        <v>15.343125000000001</v>
      </c>
      <c r="W1852" s="3">
        <v>15</v>
      </c>
      <c r="X1852" s="4">
        <f>IFERROR(   Table1[[#This Row],[البلوكات /م3]]+Table1[[#This Row],[البواقى
 المنصرفه
/م3]]-Table1[[#This Row],[البواقى
/م3]],0)</f>
        <v>6.9</v>
      </c>
      <c r="Y1852" s="21">
        <v>6.9</v>
      </c>
      <c r="Z1852" s="3">
        <v>1</v>
      </c>
      <c r="AD1852" s="20">
        <f t="shared" si="250"/>
        <v>-8.4431250000000002</v>
      </c>
      <c r="AE1852" s="29">
        <f t="shared" si="251"/>
        <v>-1.223641304347826</v>
      </c>
      <c r="AG1852" s="5">
        <f>IFERROR((Table1[[#This Row],[عدد
البلوكات]]*0.12),"")</f>
        <v>0.12</v>
      </c>
      <c r="AH185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4.2619791666666664</v>
      </c>
      <c r="AJ1852" s="59">
        <f>IFERROR(Table1[[#This Row],[Plan Hour]]/Table1[[#This Row],[ساعات
العمل
الفعلية]],0)</f>
        <v>0</v>
      </c>
      <c r="AK1852" s="1">
        <f>IFERROR((Table1[[#This Row],[الكمية 
الفعلية
/م3]]-Table1[[#This Row],[الكمية 
المنتجة
/م3
 ]]),"")</f>
        <v>0</v>
      </c>
      <c r="AL1852" s="123"/>
      <c r="AM1852" s="123"/>
      <c r="AN1852" s="123"/>
      <c r="AO1852" s="123"/>
      <c r="AP1852" s="17">
        <f>Table1[[#This Row],[شطره
1]]+Table1[[#This Row],[أبعاد خطأ
2]]+Table1[[#This Row],[كسر زوايا
3]]+AO1852</f>
        <v>0</v>
      </c>
      <c r="AZ1852" s="1"/>
      <c r="BA1852" s="1"/>
      <c r="BB1852" s="1"/>
      <c r="BC1852" s="1"/>
      <c r="BD1852" s="1"/>
      <c r="BE1852" s="1"/>
      <c r="BF1852" s="1"/>
      <c r="CB1852"/>
      <c r="CC1852"/>
      <c r="CD1852"/>
      <c r="CE1852" s="83"/>
      <c r="CF1852"/>
      <c r="CG1852"/>
      <c r="CH1852"/>
      <c r="CI1852"/>
      <c r="CJ1852"/>
      <c r="CK1852"/>
      <c r="CL1852"/>
      <c r="CM1852"/>
      <c r="CN1852"/>
      <c r="CO1852"/>
      <c r="CP1852"/>
    </row>
    <row r="1853" spans="1:94" ht="22.5" customHeight="1">
      <c r="A1853" s="22">
        <v>44320</v>
      </c>
      <c r="B1853" s="3" t="str">
        <f>TEXT(Table1[[#This Row],[Date]],"dddd")</f>
        <v>الثلاثاء</v>
      </c>
      <c r="C1853" s="3">
        <f>WEEKNUM(Table1[[#This Row],[Date]],16)</f>
        <v>19</v>
      </c>
      <c r="D1853" s="3" t="str">
        <f>TEXT(Table1[[#This Row],[Date]],"mmmm")</f>
        <v>مايو</v>
      </c>
      <c r="E1853" s="3" t="str">
        <f>TEXT(Table1[[#This Row],[Date]],"yyyy")</f>
        <v>2021</v>
      </c>
      <c r="F1853" s="3" t="s">
        <v>9</v>
      </c>
      <c r="G1853" s="3">
        <v>1851</v>
      </c>
      <c r="H1853" s="5" t="s">
        <v>29</v>
      </c>
      <c r="I1853" s="3" t="s">
        <v>92</v>
      </c>
      <c r="J1853" s="3">
        <f>IFERROR(VLOOKUP(Table1[[#This Row],[FoamType]],$CB$1:$CC$25,2,FALSE),0)</f>
        <v>0.6</v>
      </c>
      <c r="K1853" s="3">
        <v>65</v>
      </c>
      <c r="L1853" s="3">
        <v>56</v>
      </c>
      <c r="M1853" s="3">
        <v>4</v>
      </c>
      <c r="Q1853" s="3" t="s">
        <v>6</v>
      </c>
      <c r="R1853" s="3">
        <v>176</v>
      </c>
      <c r="S1853" s="3">
        <v>4.0999999999999996</v>
      </c>
      <c r="T1853" s="3">
        <f t="shared" si="248"/>
        <v>2.6266240000000001</v>
      </c>
      <c r="U1853" s="4">
        <f t="shared" si="249"/>
        <v>2.5625599999999999</v>
      </c>
      <c r="W1853" s="3"/>
      <c r="X1853" s="4">
        <f>IFERROR(   Table1[[#This Row],[البلوكات /م3]]+Table1[[#This Row],[البواقى
 المنصرفه
/م3]]-Table1[[#This Row],[البواقى
/م3]],0)</f>
        <v>0</v>
      </c>
      <c r="Y1853" s="21">
        <f t="shared" si="252"/>
        <v>0</v>
      </c>
      <c r="AD1853" s="20">
        <f t="shared" si="250"/>
        <v>-2.5625599999999999</v>
      </c>
      <c r="AE1853" s="29" t="e">
        <f t="shared" si="251"/>
        <v>#DIV/0!</v>
      </c>
      <c r="AG1853" s="5">
        <f>IFERROR((Table1[[#This Row],[عدد
البلوكات]]*0.12),"")</f>
        <v>0</v>
      </c>
      <c r="AH185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4.2709333333333337</v>
      </c>
      <c r="AJ1853" s="59">
        <f>IFERROR(Table1[[#This Row],[Plan Hour]]/Table1[[#This Row],[ساعات
العمل
الفعلية]],0)</f>
        <v>0</v>
      </c>
      <c r="AK1853" s="1">
        <f>IFERROR((Table1[[#This Row],[الكمية 
الفعلية
/م3]]-Table1[[#This Row],[الكمية 
المنتجة
/م3
 ]]),"")</f>
        <v>6.4064000000000121E-2</v>
      </c>
      <c r="AL1853" s="123"/>
      <c r="AM1853" s="123"/>
      <c r="AN1853" s="123"/>
      <c r="AO1853" s="123"/>
      <c r="AP1853" s="17">
        <f>Table1[[#This Row],[شطره
1]]+Table1[[#This Row],[أبعاد خطأ
2]]+Table1[[#This Row],[كسر زوايا
3]]+AO1853</f>
        <v>0</v>
      </c>
      <c r="AZ1853" s="1"/>
      <c r="BA1853" s="1"/>
      <c r="BB1853" s="1"/>
      <c r="BC1853" s="1"/>
      <c r="BD1853" s="1"/>
      <c r="BE1853" s="1"/>
      <c r="BF1853" s="1"/>
      <c r="CB1853"/>
      <c r="CC1853"/>
      <c r="CD1853"/>
      <c r="CE1853" s="83"/>
      <c r="CF1853"/>
      <c r="CG1853"/>
      <c r="CH1853"/>
      <c r="CI1853"/>
      <c r="CJ1853"/>
      <c r="CK1853"/>
      <c r="CL1853"/>
      <c r="CM1853"/>
      <c r="CN1853"/>
      <c r="CO1853"/>
      <c r="CP1853"/>
    </row>
    <row r="1854" spans="1:94" ht="22.5" customHeight="1">
      <c r="A1854" s="22">
        <v>44320</v>
      </c>
      <c r="B1854" s="3" t="str">
        <f>TEXT(Table1[[#This Row],[Date]],"dddd")</f>
        <v>الثلاثاء</v>
      </c>
      <c r="C1854" s="3">
        <f>WEEKNUM(Table1[[#This Row],[Date]],16)</f>
        <v>19</v>
      </c>
      <c r="D1854" s="3" t="str">
        <f>TEXT(Table1[[#This Row],[Date]],"mmmm")</f>
        <v>مايو</v>
      </c>
      <c r="E1854" s="3" t="str">
        <f>TEXT(Table1[[#This Row],[Date]],"yyyy")</f>
        <v>2021</v>
      </c>
      <c r="F1854" s="3" t="s">
        <v>9</v>
      </c>
      <c r="G1854" s="3">
        <v>1897</v>
      </c>
      <c r="H1854" s="5" t="s">
        <v>331</v>
      </c>
      <c r="I1854" s="3" t="s">
        <v>92</v>
      </c>
      <c r="J1854" s="3">
        <f>IFERROR(VLOOKUP(Table1[[#This Row],[FoamType]],$CB$1:$CC$25,2,FALSE),0)</f>
        <v>0.6</v>
      </c>
      <c r="K1854" s="3">
        <v>61</v>
      </c>
      <c r="L1854" s="3">
        <v>44</v>
      </c>
      <c r="M1854" s="3">
        <v>3</v>
      </c>
      <c r="Q1854" s="3">
        <v>15</v>
      </c>
      <c r="R1854" s="3">
        <v>500</v>
      </c>
      <c r="S1854" s="3">
        <v>3.1</v>
      </c>
      <c r="T1854" s="3">
        <f t="shared" si="248"/>
        <v>4.1601999999999997</v>
      </c>
      <c r="U1854" s="4">
        <f t="shared" si="249"/>
        <v>4.0259999999999998</v>
      </c>
      <c r="W1854" s="3"/>
      <c r="X1854" s="4">
        <f>IFERROR(   Table1[[#This Row],[البلوكات /م3]]+Table1[[#This Row],[البواقى
 المنصرفه
/م3]]-Table1[[#This Row],[البواقى
/م3]],0)</f>
        <v>9.5</v>
      </c>
      <c r="Y1854" s="21">
        <f t="shared" si="252"/>
        <v>0</v>
      </c>
      <c r="AA1854" s="12">
        <v>9.5</v>
      </c>
      <c r="AB1854" s="3">
        <v>15</v>
      </c>
      <c r="AC1854" s="20">
        <v>0</v>
      </c>
      <c r="AD1854" s="20">
        <f t="shared" si="250"/>
        <v>5.4740000000000002</v>
      </c>
      <c r="AE1854" s="29">
        <f t="shared" si="251"/>
        <v>0.57621052631578951</v>
      </c>
      <c r="AG1854" s="5">
        <f>IFERROR((Table1[[#This Row],[عدد
البلوكات]]*0.12),"")</f>
        <v>0</v>
      </c>
      <c r="AH185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6.71</v>
      </c>
      <c r="AJ1854" s="59">
        <f>IFERROR(Table1[[#This Row],[Plan Hour]]/Table1[[#This Row],[ساعات
العمل
الفعلية]],0)</f>
        <v>0</v>
      </c>
      <c r="AK1854" s="1">
        <f>IFERROR((Table1[[#This Row],[الكمية 
الفعلية
/م3]]-Table1[[#This Row],[الكمية 
المنتجة
/م3
 ]]),"")</f>
        <v>0.13419999999999987</v>
      </c>
      <c r="AL1854" s="123"/>
      <c r="AM1854" s="123"/>
      <c r="AN1854" s="123"/>
      <c r="AO1854" s="123"/>
      <c r="AP1854" s="17">
        <f>Table1[[#This Row],[شطره
1]]+Table1[[#This Row],[أبعاد خطأ
2]]+Table1[[#This Row],[كسر زوايا
3]]+AO1854</f>
        <v>0</v>
      </c>
      <c r="AZ1854" s="1"/>
      <c r="BA1854" s="1"/>
      <c r="BB1854" s="1"/>
      <c r="BC1854" s="1"/>
      <c r="BD1854" s="1"/>
      <c r="BE1854" s="1"/>
      <c r="BF1854" s="1"/>
      <c r="CB1854"/>
      <c r="CC1854"/>
      <c r="CD1854"/>
      <c r="CE1854" s="83"/>
      <c r="CF1854"/>
      <c r="CG1854"/>
      <c r="CH1854"/>
      <c r="CI1854"/>
      <c r="CJ1854"/>
      <c r="CK1854"/>
      <c r="CL1854"/>
      <c r="CM1854"/>
      <c r="CN1854"/>
      <c r="CO1854"/>
      <c r="CP1854"/>
    </row>
    <row r="1855" spans="1:94" ht="22.5" customHeight="1">
      <c r="A1855" s="22">
        <v>44320</v>
      </c>
      <c r="B1855" s="3" t="str">
        <f>TEXT(Table1[[#This Row],[Date]],"dddd")</f>
        <v>الثلاثاء</v>
      </c>
      <c r="C1855" s="3">
        <f>WEEKNUM(Table1[[#This Row],[Date]],16)</f>
        <v>19</v>
      </c>
      <c r="D1855" s="3" t="str">
        <f>TEXT(Table1[[#This Row],[Date]],"mmmm")</f>
        <v>مايو</v>
      </c>
      <c r="E1855" s="3" t="str">
        <f>TEXT(Table1[[#This Row],[Date]],"yyyy")</f>
        <v>2021</v>
      </c>
      <c r="F1855" s="3" t="s">
        <v>9</v>
      </c>
      <c r="G1855" s="3">
        <v>1897</v>
      </c>
      <c r="H1855" s="5" t="s">
        <v>331</v>
      </c>
      <c r="I1855" s="3" t="s">
        <v>92</v>
      </c>
      <c r="J1855" s="3">
        <f>IFERROR(VLOOKUP(Table1[[#This Row],[FoamType]],$CB$1:$CC$25,2,FALSE),0)</f>
        <v>0.6</v>
      </c>
      <c r="K1855" s="3">
        <v>61</v>
      </c>
      <c r="L1855" s="3">
        <v>44</v>
      </c>
      <c r="M1855" s="3">
        <v>4</v>
      </c>
      <c r="Q1855" s="3">
        <v>15</v>
      </c>
      <c r="R1855" s="3">
        <v>500</v>
      </c>
      <c r="S1855" s="3">
        <v>4.0999999999999996</v>
      </c>
      <c r="T1855" s="3">
        <f t="shared" si="248"/>
        <v>5.5021999999999993</v>
      </c>
      <c r="U1855" s="4">
        <f t="shared" si="249"/>
        <v>5.3680000000000003</v>
      </c>
      <c r="W1855" s="3"/>
      <c r="X1855" s="4">
        <f>IFERROR(   Table1[[#This Row],[البلوكات /م3]]+Table1[[#This Row],[البواقى
 المنصرفه
/م3]]-Table1[[#This Row],[البواقى
/م3]],0)</f>
        <v>0</v>
      </c>
      <c r="Y1855" s="21">
        <f t="shared" si="252"/>
        <v>0</v>
      </c>
      <c r="AD1855" s="20">
        <f t="shared" si="250"/>
        <v>-5.3680000000000003</v>
      </c>
      <c r="AE1855" s="29" t="e">
        <f t="shared" si="251"/>
        <v>#DIV/0!</v>
      </c>
      <c r="AG1855" s="5">
        <f>IFERROR((Table1[[#This Row],[عدد
البلوكات]]*0.12),"")</f>
        <v>0</v>
      </c>
      <c r="AH185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8.9466666666666672</v>
      </c>
      <c r="AJ1855" s="59">
        <f>IFERROR(Table1[[#This Row],[Plan Hour]]/Table1[[#This Row],[ساعات
العمل
الفعلية]],0)</f>
        <v>0</v>
      </c>
      <c r="AK1855" s="1">
        <f>IFERROR((Table1[[#This Row],[الكمية 
الفعلية
/م3]]-Table1[[#This Row],[الكمية 
المنتجة
/م3
 ]]),"")</f>
        <v>0.13419999999999899</v>
      </c>
      <c r="AL1855" s="123"/>
      <c r="AM1855" s="123"/>
      <c r="AN1855" s="123"/>
      <c r="AO1855" s="123"/>
      <c r="AP1855" s="17">
        <f>Table1[[#This Row],[شطره
1]]+Table1[[#This Row],[أبعاد خطأ
2]]+Table1[[#This Row],[كسر زوايا
3]]+AO1855</f>
        <v>0</v>
      </c>
      <c r="AZ1855" s="1"/>
      <c r="BA1855" s="1"/>
      <c r="BB1855" s="1"/>
      <c r="BC1855" s="1"/>
      <c r="BD1855" s="1"/>
      <c r="BE1855" s="1"/>
      <c r="BF1855" s="1"/>
      <c r="CB1855"/>
      <c r="CC1855"/>
      <c r="CD1855"/>
      <c r="CE1855" s="83"/>
      <c r="CF1855"/>
      <c r="CG1855"/>
      <c r="CH1855"/>
      <c r="CI1855"/>
      <c r="CJ1855"/>
      <c r="CK1855"/>
      <c r="CL1855"/>
      <c r="CM1855"/>
      <c r="CN1855"/>
      <c r="CO1855"/>
      <c r="CP1855"/>
    </row>
    <row r="1856" spans="1:94" ht="22.5" customHeight="1">
      <c r="A1856" s="22">
        <v>44320</v>
      </c>
      <c r="B1856" s="9" t="str">
        <f>TEXT(Table1[[#This Row],[Date]],"dddd")</f>
        <v>الثلاثاء</v>
      </c>
      <c r="C1856" s="9">
        <f>WEEKNUM(Table1[[#This Row],[Date]],16)</f>
        <v>19</v>
      </c>
      <c r="D1856" s="9" t="str">
        <f>TEXT(Table1[[#This Row],[Date]],"mmmm")</f>
        <v>مايو</v>
      </c>
      <c r="E1856" s="9" t="str">
        <f>TEXT(Table1[[#This Row],[Date]],"yyyy")</f>
        <v>2021</v>
      </c>
      <c r="F1856" s="9" t="s">
        <v>8</v>
      </c>
      <c r="G1856" s="9">
        <v>1896</v>
      </c>
      <c r="H1856" s="9" t="s">
        <v>46</v>
      </c>
      <c r="I1856" s="9" t="s">
        <v>86</v>
      </c>
      <c r="J1856" s="9">
        <f>IFERROR(VLOOKUP(Table1[[#This Row],[FoamType]],$CB$1:$CC$25,2,FALSE),0)</f>
        <v>3</v>
      </c>
      <c r="K1856" s="9">
        <v>199</v>
      </c>
      <c r="L1856" s="9">
        <v>99</v>
      </c>
      <c r="M1856" s="9">
        <v>2</v>
      </c>
      <c r="N1856" s="9"/>
      <c r="O1856" s="9"/>
      <c r="P1856" s="9"/>
      <c r="Q1856" s="9">
        <v>10</v>
      </c>
      <c r="R1856" s="9">
        <v>175</v>
      </c>
      <c r="S1856" s="9">
        <v>2.2000000000000002</v>
      </c>
      <c r="T1856" s="9">
        <v>7</v>
      </c>
      <c r="U1856" s="9">
        <v>7</v>
      </c>
      <c r="V1856" s="9"/>
      <c r="W1856" s="9">
        <v>10</v>
      </c>
      <c r="X1856" s="9">
        <f>IFERROR(   Table1[[#This Row],[البلوكات /م3]]+Table1[[#This Row],[البواقى
 المنصرفه
/م3]]-Table1[[#This Row],[البواقى
/م3]],0)</f>
        <v>8.4600000000000009</v>
      </c>
      <c r="Y1856" s="9">
        <f t="shared" si="252"/>
        <v>29.28</v>
      </c>
      <c r="Z1856" s="9">
        <v>4</v>
      </c>
      <c r="AA1856" s="9">
        <v>0</v>
      </c>
      <c r="AB1856" s="9">
        <v>10</v>
      </c>
      <c r="AC1856" s="9">
        <v>20.82</v>
      </c>
      <c r="AD1856" s="9">
        <f t="shared" si="250"/>
        <v>1.4600000000000009</v>
      </c>
      <c r="AE1856" s="9">
        <f t="shared" si="251"/>
        <v>4.9863387978142104E-2</v>
      </c>
      <c r="AF1856" s="9"/>
      <c r="AG1856" s="9">
        <f>IFERROR((Table1[[#This Row],[عدد
البلوكات]]*0.12),"")</f>
        <v>0.48</v>
      </c>
      <c r="AH1856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2.3333333333333335</v>
      </c>
      <c r="AI1856" s="9">
        <v>51</v>
      </c>
      <c r="AJ1856" s="9">
        <f>IFERROR(Table1[[#This Row],[Plan Hour]]/Table1[[#This Row],[ساعات
العمل
الفعلية]],0)</f>
        <v>4.5751633986928109E-2</v>
      </c>
      <c r="AK1856" s="9">
        <f>IFERROR((Table1[[#This Row],[الكمية 
الفعلية
/م3]]-Table1[[#This Row],[الكمية 
المنتجة
/م3
 ]]),"")</f>
        <v>0</v>
      </c>
      <c r="AL1856" s="9"/>
      <c r="AM1856" s="9"/>
      <c r="AN1856" s="9"/>
      <c r="AO1856" s="9"/>
      <c r="AP1856" s="9">
        <f>Table1[[#This Row],[شطره
1]]+Table1[[#This Row],[أبعاد خطأ
2]]+Table1[[#This Row],[كسر زوايا
3]]+AO1856</f>
        <v>0</v>
      </c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CB1856"/>
      <c r="CC1856"/>
      <c r="CD1856"/>
      <c r="CE1856" s="83"/>
      <c r="CF1856"/>
      <c r="CG1856"/>
      <c r="CH1856"/>
      <c r="CI1856"/>
      <c r="CJ1856"/>
      <c r="CK1856"/>
      <c r="CL1856"/>
      <c r="CM1856"/>
      <c r="CN1856"/>
      <c r="CO1856"/>
      <c r="CP1856"/>
    </row>
    <row r="1857" spans="1:94" ht="22.5" customHeight="1">
      <c r="A1857" s="22">
        <v>44320</v>
      </c>
      <c r="B1857" s="3" t="str">
        <f>TEXT(Table1[[#This Row],[Date]],"dddd")</f>
        <v>الثلاثاء</v>
      </c>
      <c r="C1857" s="3">
        <f>WEEKNUM(Table1[[#This Row],[Date]],16)</f>
        <v>19</v>
      </c>
      <c r="D1857" s="3" t="str">
        <f>TEXT(Table1[[#This Row],[Date]],"mmmm")</f>
        <v>مايو</v>
      </c>
      <c r="E1857" s="3" t="str">
        <f>TEXT(Table1[[#This Row],[Date]],"yyyy")</f>
        <v>2021</v>
      </c>
      <c r="F1857" s="3" t="s">
        <v>8</v>
      </c>
      <c r="G1857" s="3">
        <v>1919</v>
      </c>
      <c r="I1857" s="3" t="s">
        <v>86</v>
      </c>
      <c r="J1857" s="3">
        <f>IFERROR(VLOOKUP(Table1[[#This Row],[FoamType]],$CB$1:$CC$25,2,FALSE),0)</f>
        <v>3</v>
      </c>
      <c r="K1857" s="3">
        <v>198</v>
      </c>
      <c r="L1857" s="3">
        <v>98</v>
      </c>
      <c r="M1857" s="3">
        <v>2</v>
      </c>
      <c r="Q1857" s="3">
        <v>8</v>
      </c>
      <c r="S1857" s="3">
        <v>2.2000000000000002</v>
      </c>
      <c r="T1857" s="3">
        <v>4</v>
      </c>
      <c r="U1857" s="4">
        <v>4</v>
      </c>
      <c r="W1857" s="3" t="s">
        <v>40</v>
      </c>
      <c r="X1857" s="4">
        <f>IFERROR(   Table1[[#This Row],[البلوكات /م3]]+Table1[[#This Row],[البواقى
 المنصرفه
/م3]]-Table1[[#This Row],[البواقى
/م3]],0)</f>
        <v>4.33</v>
      </c>
      <c r="Y1857" s="21">
        <f t="shared" si="252"/>
        <v>7.32</v>
      </c>
      <c r="Z1857" s="3">
        <v>1</v>
      </c>
      <c r="AA1857" s="12">
        <v>0</v>
      </c>
      <c r="AB1857" s="3" t="s">
        <v>40</v>
      </c>
      <c r="AC1857" s="20">
        <v>2.99</v>
      </c>
      <c r="AD1857" s="20">
        <f t="shared" si="250"/>
        <v>0.33000000000000007</v>
      </c>
      <c r="AE1857" s="29">
        <f t="shared" si="251"/>
        <v>4.5081967213114763E-2</v>
      </c>
      <c r="AG1857" s="5">
        <f>IFERROR((Table1[[#This Row],[عدد
البلوكات]]*0.12),"")</f>
        <v>0.12</v>
      </c>
      <c r="AH185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1.3333333333333333</v>
      </c>
      <c r="AJ1857" s="59">
        <f>IFERROR(Table1[[#This Row],[Plan Hour]]/Table1[[#This Row],[ساعات
العمل
الفعلية]],0)</f>
        <v>0</v>
      </c>
      <c r="AK1857" s="1">
        <f>IFERROR((Table1[[#This Row],[الكمية 
الفعلية
/م3]]-Table1[[#This Row],[الكمية 
المنتجة
/م3
 ]]),"")</f>
        <v>0</v>
      </c>
      <c r="AL1857" s="123"/>
      <c r="AM1857" s="123"/>
      <c r="AN1857" s="123"/>
      <c r="AO1857" s="123"/>
      <c r="AP1857" s="17">
        <f>Table1[[#This Row],[شطره
1]]+Table1[[#This Row],[أبعاد خطأ
2]]+Table1[[#This Row],[كسر زوايا
3]]+AO1857</f>
        <v>0</v>
      </c>
      <c r="AZ1857" s="1"/>
      <c r="BA1857" s="1"/>
      <c r="BB1857" s="1"/>
      <c r="BC1857" s="1"/>
      <c r="BD1857" s="1"/>
      <c r="BE1857" s="1"/>
      <c r="BF1857" s="1"/>
      <c r="CB1857"/>
      <c r="CC1857"/>
      <c r="CD1857"/>
      <c r="CE1857" s="83"/>
      <c r="CF1857"/>
      <c r="CG1857"/>
      <c r="CH1857"/>
      <c r="CI1857"/>
      <c r="CJ1857"/>
      <c r="CK1857"/>
      <c r="CL1857"/>
      <c r="CM1857"/>
      <c r="CN1857"/>
      <c r="CO1857"/>
      <c r="CP1857"/>
    </row>
    <row r="1858" spans="1:94" ht="22.5" customHeight="1">
      <c r="A1858" s="22">
        <v>44320</v>
      </c>
      <c r="B1858" s="3" t="str">
        <f>TEXT(Table1[[#This Row],[Date]],"dddd")</f>
        <v>الثلاثاء</v>
      </c>
      <c r="C1858" s="3">
        <f>WEEKNUM(Table1[[#This Row],[Date]],16)</f>
        <v>19</v>
      </c>
      <c r="D1858" s="3" t="str">
        <f>TEXT(Table1[[#This Row],[Date]],"mmmm")</f>
        <v>مايو</v>
      </c>
      <c r="E1858" s="3" t="str">
        <f>TEXT(Table1[[#This Row],[Date]],"yyyy")</f>
        <v>2021</v>
      </c>
      <c r="F1858" s="3" t="s">
        <v>8</v>
      </c>
      <c r="G1858" s="3">
        <v>1832</v>
      </c>
      <c r="H1858" s="5" t="s">
        <v>363</v>
      </c>
      <c r="I1858" s="3" t="s">
        <v>87</v>
      </c>
      <c r="J1858" s="3">
        <f>IFERROR(VLOOKUP(Table1[[#This Row],[FoamType]],$CB$1:$CC$25,2,FALSE),0)</f>
        <v>2</v>
      </c>
      <c r="K1858" s="3">
        <v>200</v>
      </c>
      <c r="L1858" s="3">
        <v>100</v>
      </c>
      <c r="M1858" s="3">
        <v>120</v>
      </c>
      <c r="Q1858" s="3">
        <v>25</v>
      </c>
      <c r="R1858" s="3">
        <v>13</v>
      </c>
      <c r="S1858" s="3">
        <v>120</v>
      </c>
      <c r="T1858" s="3">
        <f t="shared" si="248"/>
        <v>31.2</v>
      </c>
      <c r="U1858" s="4">
        <f t="shared" si="249"/>
        <v>31.2</v>
      </c>
      <c r="W1858" s="3"/>
      <c r="X1858" s="4">
        <f>IFERROR(   Table1[[#This Row],[البلوكات /م3]]+Table1[[#This Row],[البواقى
 المنصرفه
/م3]]-Table1[[#This Row],[البواقى
/م3]],0)</f>
        <v>0</v>
      </c>
      <c r="Y1858" s="21">
        <f t="shared" si="252"/>
        <v>0</v>
      </c>
      <c r="AD1858" s="20">
        <f t="shared" si="250"/>
        <v>-31.2</v>
      </c>
      <c r="AE1858" s="29" t="e">
        <f t="shared" si="251"/>
        <v>#DIV/0!</v>
      </c>
      <c r="AG1858" s="5">
        <f>IFERROR((Table1[[#This Row],[عدد
البلوكات]]*0.12),"")</f>
        <v>0</v>
      </c>
      <c r="AH185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15.6</v>
      </c>
      <c r="AJ1858" s="59">
        <f>IFERROR(Table1[[#This Row],[Plan Hour]]/Table1[[#This Row],[ساعات
العمل
الفعلية]],0)</f>
        <v>0</v>
      </c>
      <c r="AK1858" s="1">
        <f>IFERROR((Table1[[#This Row],[الكمية 
الفعلية
/م3]]-Table1[[#This Row],[الكمية 
المنتجة
/م3
 ]]),"")</f>
        <v>0</v>
      </c>
      <c r="AL1858" s="123"/>
      <c r="AM1858" s="123"/>
      <c r="AN1858" s="123"/>
      <c r="AO1858" s="123"/>
      <c r="AP1858" s="17">
        <f>Table1[[#This Row],[شطره
1]]+Table1[[#This Row],[أبعاد خطأ
2]]+Table1[[#This Row],[كسر زوايا
3]]+AO1858</f>
        <v>0</v>
      </c>
      <c r="AZ1858" s="1"/>
      <c r="BA1858" s="1"/>
      <c r="BB1858" s="1"/>
      <c r="BC1858" s="1"/>
      <c r="BD1858" s="1"/>
      <c r="BE1858" s="1"/>
      <c r="BF1858" s="1"/>
      <c r="CB1858"/>
      <c r="CC1858"/>
      <c r="CD1858"/>
      <c r="CE1858" s="83"/>
      <c r="CF1858"/>
      <c r="CG1858"/>
      <c r="CH1858"/>
      <c r="CI1858"/>
      <c r="CJ1858"/>
      <c r="CK1858"/>
      <c r="CL1858"/>
      <c r="CM1858"/>
      <c r="CN1858"/>
      <c r="CO1858"/>
      <c r="CP1858"/>
    </row>
    <row r="1859" spans="1:94" ht="22.5" customHeight="1">
      <c r="A1859" s="22">
        <v>44320</v>
      </c>
      <c r="B1859" s="3" t="str">
        <f>TEXT(Table1[[#This Row],[Date]],"dddd")</f>
        <v>الثلاثاء</v>
      </c>
      <c r="C1859" s="3">
        <f>WEEKNUM(Table1[[#This Row],[Date]],16)</f>
        <v>19</v>
      </c>
      <c r="D1859" s="3" t="str">
        <f>TEXT(Table1[[#This Row],[Date]],"mmmm")</f>
        <v>مايو</v>
      </c>
      <c r="E1859" s="3" t="str">
        <f>TEXT(Table1[[#This Row],[Date]],"yyyy")</f>
        <v>2021</v>
      </c>
      <c r="F1859" s="3" t="s">
        <v>8</v>
      </c>
      <c r="G1859" s="3">
        <v>1895</v>
      </c>
      <c r="H1859" s="5" t="s">
        <v>363</v>
      </c>
      <c r="I1859" s="3" t="s">
        <v>87</v>
      </c>
      <c r="J1859" s="3">
        <f>IFERROR(VLOOKUP(Table1[[#This Row],[FoamType]],$CB$1:$CC$25,2,FALSE),0)</f>
        <v>2</v>
      </c>
      <c r="K1859" s="3">
        <v>200</v>
      </c>
      <c r="L1859" s="3">
        <v>100</v>
      </c>
      <c r="M1859" s="3">
        <v>120</v>
      </c>
      <c r="Q1859" s="3">
        <v>25</v>
      </c>
      <c r="R1859" s="3">
        <v>12</v>
      </c>
      <c r="S1859" s="3">
        <v>120</v>
      </c>
      <c r="T1859" s="3">
        <f t="shared" si="248"/>
        <v>28.8</v>
      </c>
      <c r="U1859" s="4">
        <f t="shared" si="249"/>
        <v>28.8</v>
      </c>
      <c r="W1859" s="3"/>
      <c r="X1859" s="4">
        <f>IFERROR(   Table1[[#This Row],[البلوكات /م3]]+Table1[[#This Row],[البواقى
 المنصرفه
/م3]]-Table1[[#This Row],[البواقى
/م3]],0)</f>
        <v>0</v>
      </c>
      <c r="Y1859" s="21">
        <f t="shared" si="252"/>
        <v>0</v>
      </c>
      <c r="AD1859" s="20">
        <f t="shared" si="250"/>
        <v>-28.8</v>
      </c>
      <c r="AE1859" s="29" t="e">
        <f t="shared" si="251"/>
        <v>#DIV/0!</v>
      </c>
      <c r="AG1859" s="5">
        <f>IFERROR((Table1[[#This Row],[عدد
البلوكات]]*0.12),"")</f>
        <v>0</v>
      </c>
      <c r="AH185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14.4</v>
      </c>
      <c r="AJ1859" s="59">
        <f>IFERROR(Table1[[#This Row],[Plan Hour]]/Table1[[#This Row],[ساعات
العمل
الفعلية]],0)</f>
        <v>0</v>
      </c>
      <c r="AK1859" s="1">
        <f>IFERROR((Table1[[#This Row],[الكمية 
الفعلية
/م3]]-Table1[[#This Row],[الكمية 
المنتجة
/م3
 ]]),"")</f>
        <v>0</v>
      </c>
      <c r="AL1859" s="123"/>
      <c r="AM1859" s="123"/>
      <c r="AN1859" s="123"/>
      <c r="AO1859" s="123"/>
      <c r="AP1859" s="17">
        <f>Table1[[#This Row],[شطره
1]]+Table1[[#This Row],[أبعاد خطأ
2]]+Table1[[#This Row],[كسر زوايا
3]]+AO1859</f>
        <v>0</v>
      </c>
      <c r="AZ1859" s="1"/>
      <c r="BA1859" s="1"/>
      <c r="BB1859" s="1"/>
      <c r="BC1859" s="1"/>
      <c r="BD1859" s="1"/>
      <c r="BE1859" s="1"/>
      <c r="BF1859" s="1"/>
      <c r="CB1859"/>
      <c r="CC1859"/>
      <c r="CD1859"/>
      <c r="CE1859" s="83"/>
      <c r="CF1859"/>
      <c r="CG1859"/>
      <c r="CH1859"/>
      <c r="CI1859"/>
      <c r="CJ1859"/>
      <c r="CK1859"/>
      <c r="CL1859"/>
      <c r="CM1859"/>
      <c r="CN1859"/>
      <c r="CO1859"/>
      <c r="CP1859"/>
    </row>
    <row r="1860" spans="1:94" ht="22.5" customHeight="1">
      <c r="A1860" s="22">
        <v>44320</v>
      </c>
      <c r="B1860" s="3" t="str">
        <f>TEXT(Table1[[#This Row],[Date]],"dddd")</f>
        <v>الثلاثاء</v>
      </c>
      <c r="C1860" s="3">
        <f>WEEKNUM(Table1[[#This Row],[Date]],16)</f>
        <v>19</v>
      </c>
      <c r="D1860" s="3" t="str">
        <f>TEXT(Table1[[#This Row],[Date]],"mmmm")</f>
        <v>مايو</v>
      </c>
      <c r="E1860" s="3" t="str">
        <f>TEXT(Table1[[#This Row],[Date]],"yyyy")</f>
        <v>2021</v>
      </c>
      <c r="F1860" s="3" t="s">
        <v>8</v>
      </c>
      <c r="G1860" s="3">
        <v>1863</v>
      </c>
      <c r="H1860" s="5" t="s">
        <v>365</v>
      </c>
      <c r="I1860" s="3" t="s">
        <v>91</v>
      </c>
      <c r="J1860" s="3">
        <f>IFERROR(VLOOKUP(Table1[[#This Row],[FoamType]],$CB$1:$CC$25,2,FALSE),0)</f>
        <v>1</v>
      </c>
      <c r="K1860" s="3">
        <v>100</v>
      </c>
      <c r="L1860" s="3">
        <v>20</v>
      </c>
      <c r="M1860" s="3">
        <v>10</v>
      </c>
      <c r="Q1860" s="3">
        <v>25</v>
      </c>
      <c r="R1860" s="3">
        <v>370</v>
      </c>
      <c r="S1860" s="3">
        <v>10.1</v>
      </c>
      <c r="T1860" s="3">
        <f t="shared" si="248"/>
        <v>7.4740000000000002</v>
      </c>
      <c r="U1860" s="4">
        <f t="shared" si="249"/>
        <v>7.4</v>
      </c>
      <c r="W1860" s="3">
        <v>25</v>
      </c>
      <c r="X1860" s="4">
        <f>IFERROR(   Table1[[#This Row],[البلوكات /م3]]+Table1[[#This Row],[البواقى
 المنصرفه
/م3]]-Table1[[#This Row],[البواقى
/م3]],0)</f>
        <v>68.320000000000007</v>
      </c>
      <c r="Y1860" s="21">
        <f t="shared" si="252"/>
        <v>102.48</v>
      </c>
      <c r="Z1860" s="3">
        <v>14</v>
      </c>
      <c r="AA1860" s="12">
        <v>0</v>
      </c>
      <c r="AB1860" s="3">
        <v>25</v>
      </c>
      <c r="AC1860" s="20">
        <v>34.159999999999997</v>
      </c>
      <c r="AD1860" s="20">
        <f t="shared" si="250"/>
        <v>60.920000000000009</v>
      </c>
      <c r="AE1860" s="29">
        <f t="shared" si="251"/>
        <v>0.59445745511319292</v>
      </c>
      <c r="AG1860" s="5">
        <f>IFERROR((Table1[[#This Row],[عدد
البلوكات]]*0.12),"")</f>
        <v>1.68</v>
      </c>
      <c r="AH186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7.4</v>
      </c>
      <c r="AJ1860" s="59">
        <f>IFERROR(Table1[[#This Row],[Plan Hour]]/Table1[[#This Row],[ساعات
العمل
الفعلية]],0)</f>
        <v>0</v>
      </c>
      <c r="AK1860" s="1">
        <f>IFERROR((Table1[[#This Row],[الكمية 
الفعلية
/م3]]-Table1[[#This Row],[الكمية 
المنتجة
/م3
 ]]),"")</f>
        <v>7.3999999999999844E-2</v>
      </c>
      <c r="AL1860" s="123"/>
      <c r="AM1860" s="123"/>
      <c r="AN1860" s="123"/>
      <c r="AO1860" s="123"/>
      <c r="AP1860" s="17">
        <f>Table1[[#This Row],[شطره
1]]+Table1[[#This Row],[أبعاد خطأ
2]]+Table1[[#This Row],[كسر زوايا
3]]+AO1860</f>
        <v>0</v>
      </c>
      <c r="AZ1860" s="1"/>
      <c r="BA1860" s="1"/>
      <c r="BB1860" s="1"/>
      <c r="BC1860" s="1"/>
      <c r="BD1860" s="1"/>
      <c r="BE1860" s="1"/>
      <c r="BF1860" s="1"/>
      <c r="CB1860"/>
      <c r="CC1860"/>
      <c r="CD1860"/>
      <c r="CE1860" s="83"/>
      <c r="CF1860"/>
      <c r="CG1860"/>
      <c r="CH1860"/>
      <c r="CI1860"/>
      <c r="CJ1860"/>
      <c r="CK1860"/>
      <c r="CL1860"/>
      <c r="CM1860"/>
      <c r="CN1860"/>
      <c r="CO1860"/>
      <c r="CP1860"/>
    </row>
    <row r="1861" spans="1:94" ht="22.5" customHeight="1">
      <c r="A1861" s="22">
        <v>44320</v>
      </c>
      <c r="B1861" s="3" t="str">
        <f>TEXT(Table1[[#This Row],[Date]],"dddd")</f>
        <v>الثلاثاء</v>
      </c>
      <c r="C1861" s="3">
        <f>WEEKNUM(Table1[[#This Row],[Date]],16)</f>
        <v>19</v>
      </c>
      <c r="D1861" s="3" t="str">
        <f>TEXT(Table1[[#This Row],[Date]],"mmmm")</f>
        <v>مايو</v>
      </c>
      <c r="E1861" s="3" t="str">
        <f>TEXT(Table1[[#This Row],[Date]],"yyyy")</f>
        <v>2021</v>
      </c>
      <c r="F1861" s="3" t="s">
        <v>8</v>
      </c>
      <c r="G1861" s="3">
        <v>1851</v>
      </c>
      <c r="H1861" s="5" t="s">
        <v>29</v>
      </c>
      <c r="I1861" s="3" t="s">
        <v>96</v>
      </c>
      <c r="J1861" s="3">
        <f>IFERROR(VLOOKUP(Table1[[#This Row],[FoamType]],$CB$1:$CC$25,2,FALSE),0)</f>
        <v>200</v>
      </c>
      <c r="K1861" s="3">
        <v>96</v>
      </c>
      <c r="L1861" s="3">
        <v>8</v>
      </c>
      <c r="M1861" s="3">
        <v>8</v>
      </c>
      <c r="Q1861" s="3" t="s">
        <v>6</v>
      </c>
      <c r="R1861" s="3">
        <v>500</v>
      </c>
      <c r="S1861" s="3">
        <v>8.3000000000000007</v>
      </c>
      <c r="T1861" s="3">
        <f t="shared" si="248"/>
        <v>3.1872000000000003</v>
      </c>
      <c r="U1861" s="4">
        <f t="shared" si="249"/>
        <v>3.0720000000000001</v>
      </c>
      <c r="W1861" s="3"/>
      <c r="X1861" s="4">
        <f>IFERROR(   Table1[[#This Row],[البلوكات /م3]]+Table1[[#This Row],[البواقى
 المنصرفه
/م3]]-Table1[[#This Row],[البواقى
/م3]],0)</f>
        <v>0</v>
      </c>
      <c r="Y1861" s="21">
        <f t="shared" si="252"/>
        <v>0</v>
      </c>
      <c r="AD1861" s="20">
        <f t="shared" si="250"/>
        <v>-3.0720000000000001</v>
      </c>
      <c r="AE1861" s="29" t="e">
        <f t="shared" si="251"/>
        <v>#DIV/0!</v>
      </c>
      <c r="AG1861" s="5">
        <f>IFERROR((Table1[[#This Row],[عدد
البلوكات]]*0.12),"")</f>
        <v>0</v>
      </c>
      <c r="AH186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2.5</v>
      </c>
      <c r="AJ1861" s="59">
        <f>IFERROR(Table1[[#This Row],[Plan Hour]]/Table1[[#This Row],[ساعات
العمل
الفعلية]],0)</f>
        <v>0</v>
      </c>
      <c r="AK1861" s="1">
        <f>IFERROR((Table1[[#This Row],[الكمية 
الفعلية
/م3]]-Table1[[#This Row],[الكمية 
المنتجة
/م3
 ]]),"")</f>
        <v>0.11520000000000019</v>
      </c>
      <c r="AL1861" s="123"/>
      <c r="AM1861" s="123"/>
      <c r="AN1861" s="123"/>
      <c r="AO1861" s="123"/>
      <c r="AP1861" s="17">
        <f>Table1[[#This Row],[شطره
1]]+Table1[[#This Row],[أبعاد خطأ
2]]+Table1[[#This Row],[كسر زوايا
3]]+AO1861</f>
        <v>0</v>
      </c>
      <c r="AZ1861" s="1"/>
      <c r="BA1861" s="1"/>
      <c r="BB1861" s="1"/>
      <c r="BC1861" s="1"/>
      <c r="BD1861" s="1"/>
      <c r="BE1861" s="1"/>
      <c r="BF1861" s="1"/>
      <c r="CB1861"/>
      <c r="CC1861"/>
      <c r="CD1861"/>
      <c r="CE1861" s="83"/>
      <c r="CF1861"/>
      <c r="CG1861"/>
      <c r="CH1861"/>
      <c r="CI1861"/>
      <c r="CJ1861"/>
      <c r="CK1861"/>
      <c r="CL1861"/>
      <c r="CM1861"/>
      <c r="CN1861"/>
      <c r="CO1861"/>
      <c r="CP1861"/>
    </row>
    <row r="1862" spans="1:94" ht="22.5" customHeight="1">
      <c r="A1862" s="22">
        <v>44320</v>
      </c>
      <c r="B1862" s="3" t="str">
        <f>TEXT(Table1[[#This Row],[Date]],"dddd")</f>
        <v>الثلاثاء</v>
      </c>
      <c r="C1862" s="3">
        <f>WEEKNUM(Table1[[#This Row],[Date]],16)</f>
        <v>19</v>
      </c>
      <c r="D1862" s="3" t="str">
        <f>TEXT(Table1[[#This Row],[Date]],"mmmm")</f>
        <v>مايو</v>
      </c>
      <c r="E1862" s="3" t="str">
        <f>TEXT(Table1[[#This Row],[Date]],"yyyy")</f>
        <v>2021</v>
      </c>
      <c r="F1862" s="3" t="s">
        <v>8</v>
      </c>
      <c r="G1862" s="3">
        <v>1061</v>
      </c>
      <c r="H1862" s="5" t="s">
        <v>242</v>
      </c>
      <c r="I1862" s="3" t="s">
        <v>255</v>
      </c>
      <c r="J1862" s="3">
        <f>IFERROR(VLOOKUP(Table1[[#This Row],[FoamType]],$CB$1:$CC$25,2,FALSE),0)</f>
        <v>3.6</v>
      </c>
      <c r="K1862" s="3">
        <v>75</v>
      </c>
      <c r="L1862" s="3">
        <v>25</v>
      </c>
      <c r="M1862" s="3">
        <v>49</v>
      </c>
      <c r="Q1862" s="3" t="s">
        <v>6</v>
      </c>
      <c r="R1862" s="3">
        <v>187</v>
      </c>
      <c r="S1862" s="3">
        <v>49</v>
      </c>
      <c r="T1862" s="3">
        <f t="shared" si="248"/>
        <v>17.180624999999999</v>
      </c>
      <c r="U1862" s="4">
        <f t="shared" si="249"/>
        <v>17.180624999999999</v>
      </c>
      <c r="W1862" s="3" t="s">
        <v>6</v>
      </c>
      <c r="X1862" s="4">
        <f>IFERROR(   Table1[[#This Row],[البلوكات /م3]]+Table1[[#This Row],[البواقى
 المنصرفه
/م3]]-Table1[[#This Row],[البواقى
/م3]],0)</f>
        <v>21.27</v>
      </c>
      <c r="Y1862" s="21">
        <f t="shared" si="252"/>
        <v>21.96</v>
      </c>
      <c r="Z1862" s="3">
        <v>3</v>
      </c>
      <c r="AA1862" s="12">
        <v>4.34</v>
      </c>
      <c r="AB1862" s="3" t="s">
        <v>6</v>
      </c>
      <c r="AC1862" s="20">
        <v>5.03</v>
      </c>
      <c r="AD1862" s="20">
        <f t="shared" si="250"/>
        <v>4.0893750000000004</v>
      </c>
      <c r="AE1862" s="29">
        <f t="shared" si="251"/>
        <v>0.15548954372623575</v>
      </c>
      <c r="AG1862" s="5">
        <f>IFERROR((Table1[[#This Row],[عدد
البلوكات]]*0.12),"")</f>
        <v>0.36</v>
      </c>
      <c r="AH186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4.7723958333333334</v>
      </c>
      <c r="AJ1862" s="59">
        <f>IFERROR(Table1[[#This Row],[Plan Hour]]/Table1[[#This Row],[ساعات
العمل
الفعلية]],0)</f>
        <v>0</v>
      </c>
      <c r="AK1862" s="1">
        <f>IFERROR((Table1[[#This Row],[الكمية 
الفعلية
/م3]]-Table1[[#This Row],[الكمية 
المنتجة
/م3
 ]]),"")</f>
        <v>0</v>
      </c>
      <c r="AL1862" s="123"/>
      <c r="AM1862" s="123"/>
      <c r="AN1862" s="123"/>
      <c r="AO1862" s="123"/>
      <c r="AP1862" s="17">
        <f>Table1[[#This Row],[شطره
1]]+Table1[[#This Row],[أبعاد خطأ
2]]+Table1[[#This Row],[كسر زوايا
3]]+AO1862</f>
        <v>0</v>
      </c>
      <c r="AZ1862" s="1"/>
      <c r="BA1862" s="1"/>
      <c r="BB1862" s="1"/>
      <c r="BC1862" s="1"/>
      <c r="BD1862" s="1"/>
      <c r="BE1862" s="1"/>
      <c r="BF1862" s="1"/>
      <c r="CB1862"/>
      <c r="CC1862"/>
      <c r="CD1862"/>
      <c r="CE1862" s="83"/>
      <c r="CF1862"/>
      <c r="CG1862"/>
      <c r="CH1862"/>
      <c r="CI1862"/>
      <c r="CJ1862"/>
      <c r="CK1862"/>
      <c r="CL1862"/>
      <c r="CM1862"/>
      <c r="CN1862"/>
      <c r="CO1862"/>
      <c r="CP1862"/>
    </row>
    <row r="1863" spans="1:94" ht="22.5" customHeight="1">
      <c r="A1863" s="22">
        <v>44321</v>
      </c>
      <c r="B1863" s="9" t="str">
        <f>TEXT(Table1[[#This Row],[Date]],"dddd")</f>
        <v>الأربعاء</v>
      </c>
      <c r="C1863" s="9">
        <f>WEEKNUM(Table1[[#This Row],[Date]],16)</f>
        <v>19</v>
      </c>
      <c r="D1863" s="9" t="str">
        <f>TEXT(Table1[[#This Row],[Date]],"mmmm")</f>
        <v>مايو</v>
      </c>
      <c r="E1863" s="9" t="str">
        <f>TEXT(Table1[[#This Row],[Date]],"yyyy")</f>
        <v>2021</v>
      </c>
      <c r="F1863" s="9" t="s">
        <v>9</v>
      </c>
      <c r="G1863" s="9">
        <v>1895</v>
      </c>
      <c r="H1863" s="9" t="s">
        <v>363</v>
      </c>
      <c r="I1863" s="9" t="s">
        <v>87</v>
      </c>
      <c r="J1863" s="9">
        <f>IFERROR(VLOOKUP(Table1[[#This Row],[FoamType]],$CB$1:$CC$25,2,FALSE),0)</f>
        <v>2</v>
      </c>
      <c r="K1863" s="9">
        <v>200</v>
      </c>
      <c r="L1863" s="9">
        <v>100</v>
      </c>
      <c r="M1863" s="9">
        <v>120</v>
      </c>
      <c r="N1863" s="9"/>
      <c r="O1863" s="9"/>
      <c r="P1863" s="9"/>
      <c r="Q1863" s="9">
        <v>25</v>
      </c>
      <c r="R1863" s="9">
        <v>5</v>
      </c>
      <c r="S1863" s="9">
        <v>120</v>
      </c>
      <c r="T1863" s="9">
        <f t="shared" si="248"/>
        <v>12</v>
      </c>
      <c r="U1863" s="9">
        <f t="shared" si="249"/>
        <v>12</v>
      </c>
      <c r="V1863" s="9"/>
      <c r="W1863" s="9">
        <v>25</v>
      </c>
      <c r="X1863" s="9">
        <f>IFERROR(   Table1[[#This Row],[البلوكات /م3]]+Table1[[#This Row],[البواقى
 المنصرفه
/م3]]-Table1[[#This Row],[البواقى
/م3]],0)</f>
        <v>12.2</v>
      </c>
      <c r="Y1863" s="9">
        <f t="shared" si="252"/>
        <v>7.32</v>
      </c>
      <c r="Z1863" s="9">
        <v>1</v>
      </c>
      <c r="AA1863" s="9">
        <v>4.88</v>
      </c>
      <c r="AB1863" s="9">
        <v>25</v>
      </c>
      <c r="AC1863" s="9">
        <v>0</v>
      </c>
      <c r="AD1863" s="9">
        <f t="shared" si="250"/>
        <v>0.19999999999999929</v>
      </c>
      <c r="AE1863" s="9">
        <f t="shared" si="251"/>
        <v>1.6393442622950762E-2</v>
      </c>
      <c r="AF1863" s="9"/>
      <c r="AG1863" s="9">
        <f>IFERROR((Table1[[#This Row],[عدد
البلوكات]]*0.12),"")</f>
        <v>0.12</v>
      </c>
      <c r="AH1863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</v>
      </c>
      <c r="AI1863" s="9">
        <v>53</v>
      </c>
      <c r="AJ1863" s="9">
        <f>IFERROR(Table1[[#This Row],[Plan Hour]]/Table1[[#This Row],[ساعات
العمل
الفعلية]],0)</f>
        <v>0.11320754716981132</v>
      </c>
      <c r="AK1863" s="9">
        <f>IFERROR((Table1[[#This Row],[الكمية 
الفعلية
/م3]]-Table1[[#This Row],[الكمية 
المنتجة
/م3
 ]]),"")</f>
        <v>0</v>
      </c>
      <c r="AL1863" s="9"/>
      <c r="AM1863" s="9"/>
      <c r="AN1863" s="9"/>
      <c r="AO1863" s="9"/>
      <c r="AP1863" s="9">
        <f>Table1[[#This Row],[شطره
1]]+Table1[[#This Row],[أبعاد خطأ
2]]+Table1[[#This Row],[كسر زوايا
3]]+AO1863</f>
        <v>0</v>
      </c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A1863" s="9"/>
      <c r="BB1863" s="9"/>
      <c r="BC1863" s="9"/>
      <c r="BD1863" s="9"/>
      <c r="BE1863" s="9"/>
      <c r="BF1863" s="9"/>
      <c r="BG1863" s="9"/>
      <c r="CB1863"/>
      <c r="CC1863"/>
      <c r="CD1863"/>
      <c r="CE1863" s="83"/>
      <c r="CF1863"/>
      <c r="CG1863"/>
      <c r="CH1863"/>
      <c r="CI1863"/>
      <c r="CJ1863"/>
      <c r="CK1863"/>
      <c r="CL1863"/>
      <c r="CM1863"/>
      <c r="CN1863"/>
      <c r="CO1863"/>
      <c r="CP1863"/>
    </row>
    <row r="1864" spans="1:94" ht="22.5" customHeight="1">
      <c r="A1864" s="22">
        <v>44321</v>
      </c>
      <c r="B1864" s="3" t="str">
        <f>TEXT(Table1[[#This Row],[Date]],"dddd")</f>
        <v>الأربعاء</v>
      </c>
      <c r="C1864" s="3">
        <f>WEEKNUM(Table1[[#This Row],[Date]],16)</f>
        <v>19</v>
      </c>
      <c r="D1864" s="3" t="str">
        <f>TEXT(Table1[[#This Row],[Date]],"mmmm")</f>
        <v>مايو</v>
      </c>
      <c r="E1864" s="3" t="str">
        <f>TEXT(Table1[[#This Row],[Date]],"yyyy")</f>
        <v>2021</v>
      </c>
      <c r="F1864" s="3" t="s">
        <v>9</v>
      </c>
      <c r="G1864" s="3">
        <v>1904</v>
      </c>
      <c r="H1864" s="5" t="s">
        <v>371</v>
      </c>
      <c r="I1864" s="3" t="s">
        <v>255</v>
      </c>
      <c r="J1864" s="3">
        <f>IFERROR(VLOOKUP(Table1[[#This Row],[FoamType]],$CB$1:$CC$25,2,FALSE),0)</f>
        <v>3.6</v>
      </c>
      <c r="K1864" s="3">
        <v>200</v>
      </c>
      <c r="L1864" s="3">
        <v>100</v>
      </c>
      <c r="M1864" s="3">
        <v>50</v>
      </c>
      <c r="Q1864" s="3">
        <v>25</v>
      </c>
      <c r="R1864" s="3">
        <v>10</v>
      </c>
      <c r="S1864" s="3">
        <v>50</v>
      </c>
      <c r="T1864" s="3">
        <f t="shared" si="248"/>
        <v>10</v>
      </c>
      <c r="U1864" s="4">
        <f t="shared" si="249"/>
        <v>10</v>
      </c>
      <c r="W1864" s="3"/>
      <c r="X1864" s="4">
        <f>IFERROR(   Table1[[#This Row],[البلوكات /م3]]+Table1[[#This Row],[البواقى
 المنصرفه
/م3]]-Table1[[#This Row],[البواقى
/م3]],0)</f>
        <v>10.199999999999999</v>
      </c>
      <c r="Y1864" s="21">
        <f t="shared" si="252"/>
        <v>0</v>
      </c>
      <c r="AA1864" s="12">
        <v>14.64</v>
      </c>
      <c r="AB1864" s="3">
        <v>25</v>
      </c>
      <c r="AC1864" s="20">
        <v>4.4400000000000004</v>
      </c>
      <c r="AD1864" s="20">
        <f t="shared" si="250"/>
        <v>0.19999999999999929</v>
      </c>
      <c r="AE1864" s="29">
        <f t="shared" si="251"/>
        <v>1.3661202185792301E-2</v>
      </c>
      <c r="AG1864" s="5">
        <f>IFERROR((Table1[[#This Row],[عدد
البلوكات]]*0.12),"")</f>
        <v>0</v>
      </c>
      <c r="AH186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2.7777777777777777</v>
      </c>
      <c r="AJ1864" s="59">
        <f>IFERROR(Table1[[#This Row],[Plan Hour]]/Table1[[#This Row],[ساعات
العمل
الفعلية]],0)</f>
        <v>0</v>
      </c>
      <c r="AK1864" s="1">
        <f>IFERROR((Table1[[#This Row],[الكمية 
الفعلية
/م3]]-Table1[[#This Row],[الكمية 
المنتجة
/م3
 ]]),"")</f>
        <v>0</v>
      </c>
      <c r="AL1864" s="123"/>
      <c r="AM1864" s="123"/>
      <c r="AN1864" s="123"/>
      <c r="AO1864" s="123"/>
      <c r="AP1864" s="17">
        <f>Table1[[#This Row],[شطره
1]]+Table1[[#This Row],[أبعاد خطأ
2]]+Table1[[#This Row],[كسر زوايا
3]]+AO1864</f>
        <v>0</v>
      </c>
      <c r="AZ1864" s="1"/>
      <c r="BA1864" s="1"/>
      <c r="BB1864" s="1"/>
      <c r="BC1864" s="1"/>
      <c r="BD1864" s="1"/>
      <c r="BE1864" s="1"/>
      <c r="BF1864" s="1"/>
      <c r="CB1864"/>
      <c r="CC1864"/>
      <c r="CD1864"/>
      <c r="CE1864" s="83"/>
      <c r="CF1864"/>
      <c r="CG1864"/>
      <c r="CH1864"/>
      <c r="CI1864"/>
      <c r="CJ1864"/>
      <c r="CK1864"/>
      <c r="CL1864"/>
      <c r="CM1864"/>
      <c r="CN1864"/>
      <c r="CO1864"/>
      <c r="CP1864"/>
    </row>
    <row r="1865" spans="1:94" ht="22.5" customHeight="1">
      <c r="A1865" s="22">
        <v>44321</v>
      </c>
      <c r="B1865" s="3" t="str">
        <f>TEXT(Table1[[#This Row],[Date]],"dddd")</f>
        <v>الأربعاء</v>
      </c>
      <c r="C1865" s="3">
        <f>WEEKNUM(Table1[[#This Row],[Date]],16)</f>
        <v>19</v>
      </c>
      <c r="D1865" s="3" t="str">
        <f>TEXT(Table1[[#This Row],[Date]],"mmmm")</f>
        <v>مايو</v>
      </c>
      <c r="E1865" s="3" t="str">
        <f>TEXT(Table1[[#This Row],[Date]],"yyyy")</f>
        <v>2021</v>
      </c>
      <c r="F1865" s="3" t="s">
        <v>9</v>
      </c>
      <c r="G1865" s="3">
        <v>1907</v>
      </c>
      <c r="H1865" s="5" t="s">
        <v>67</v>
      </c>
      <c r="I1865" s="3" t="s">
        <v>91</v>
      </c>
      <c r="J1865" s="3">
        <f>IFERROR(VLOOKUP(Table1[[#This Row],[FoamType]],$CB$1:$CC$25,2,FALSE),0)</f>
        <v>1</v>
      </c>
      <c r="K1865" s="3">
        <v>120</v>
      </c>
      <c r="L1865" s="3">
        <v>25</v>
      </c>
      <c r="M1865" s="3">
        <v>10</v>
      </c>
      <c r="Q1865" s="3">
        <v>20</v>
      </c>
      <c r="R1865" s="3">
        <v>760</v>
      </c>
      <c r="S1865" s="3">
        <v>10.1</v>
      </c>
      <c r="T1865" s="3">
        <f t="shared" si="248"/>
        <v>23.027999999999999</v>
      </c>
      <c r="U1865" s="4">
        <f t="shared" si="249"/>
        <v>22.8</v>
      </c>
      <c r="W1865" s="3">
        <v>20</v>
      </c>
      <c r="X1865" s="4">
        <f>IFERROR(   Table1[[#This Row],[البلوكات /م3]]+Table1[[#This Row],[البواقى
 المنصرفه
/م3]]-Table1[[#This Row],[البواقى
/م3]],0)</f>
        <v>23.240000000000002</v>
      </c>
      <c r="Y1865" s="21">
        <f t="shared" si="252"/>
        <v>29.28</v>
      </c>
      <c r="Z1865" s="3">
        <v>4</v>
      </c>
      <c r="AA1865" s="12">
        <v>0</v>
      </c>
      <c r="AB1865" s="3">
        <v>20</v>
      </c>
      <c r="AC1865" s="20">
        <v>6.04</v>
      </c>
      <c r="AD1865" s="20">
        <f t="shared" si="250"/>
        <v>0.44000000000000128</v>
      </c>
      <c r="AE1865" s="29">
        <f t="shared" si="251"/>
        <v>1.5027322404371627E-2</v>
      </c>
      <c r="AG1865" s="5">
        <f>IFERROR((Table1[[#This Row],[عدد
البلوكات]]*0.12),"")</f>
        <v>0.48</v>
      </c>
      <c r="AH186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22.8</v>
      </c>
      <c r="AJ1865" s="59">
        <f>IFERROR(Table1[[#This Row],[Plan Hour]]/Table1[[#This Row],[ساعات
العمل
الفعلية]],0)</f>
        <v>0</v>
      </c>
      <c r="AK1865" s="1">
        <f>IFERROR((Table1[[#This Row],[الكمية 
الفعلية
/م3]]-Table1[[#This Row],[الكمية 
المنتجة
/م3
 ]]),"")</f>
        <v>0.22799999999999798</v>
      </c>
      <c r="AL1865" s="123"/>
      <c r="AM1865" s="123"/>
      <c r="AN1865" s="123"/>
      <c r="AO1865" s="123"/>
      <c r="AP1865" s="17">
        <f>Table1[[#This Row],[شطره
1]]+Table1[[#This Row],[أبعاد خطأ
2]]+Table1[[#This Row],[كسر زوايا
3]]+AO1865</f>
        <v>0</v>
      </c>
      <c r="AZ1865" s="1"/>
      <c r="BA1865" s="1"/>
      <c r="BB1865" s="1"/>
      <c r="BC1865" s="1"/>
      <c r="BD1865" s="1"/>
      <c r="BE1865" s="1"/>
      <c r="BF1865" s="1"/>
      <c r="CB1865"/>
      <c r="CC1865"/>
      <c r="CD1865"/>
      <c r="CE1865" s="83"/>
      <c r="CF1865"/>
      <c r="CG1865"/>
      <c r="CH1865"/>
      <c r="CI1865"/>
      <c r="CJ1865"/>
      <c r="CK1865"/>
      <c r="CL1865"/>
      <c r="CM1865"/>
      <c r="CN1865"/>
      <c r="CO1865"/>
      <c r="CP1865"/>
    </row>
    <row r="1866" spans="1:94" ht="22.5" customHeight="1">
      <c r="A1866" s="22">
        <v>44321</v>
      </c>
      <c r="B1866" s="3" t="str">
        <f>TEXT(Table1[[#This Row],[Date]],"dddd")</f>
        <v>الأربعاء</v>
      </c>
      <c r="C1866" s="3">
        <f>WEEKNUM(Table1[[#This Row],[Date]],16)</f>
        <v>19</v>
      </c>
      <c r="D1866" s="3" t="str">
        <f>TEXT(Table1[[#This Row],[Date]],"mmmm")</f>
        <v>مايو</v>
      </c>
      <c r="E1866" s="3" t="str">
        <f>TEXT(Table1[[#This Row],[Date]],"yyyy")</f>
        <v>2021</v>
      </c>
      <c r="F1866" s="3" t="s">
        <v>9</v>
      </c>
      <c r="G1866" s="3">
        <v>1863</v>
      </c>
      <c r="H1866" s="5" t="s">
        <v>369</v>
      </c>
      <c r="I1866" s="3" t="s">
        <v>91</v>
      </c>
      <c r="J1866" s="3">
        <f>IFERROR(VLOOKUP(Table1[[#This Row],[FoamType]],$CB$1:$CC$25,2,FALSE),0)</f>
        <v>1</v>
      </c>
      <c r="K1866" s="3">
        <v>100</v>
      </c>
      <c r="L1866" s="3">
        <v>20</v>
      </c>
      <c r="M1866" s="3">
        <v>10</v>
      </c>
      <c r="Q1866" s="3">
        <v>25</v>
      </c>
      <c r="R1866" s="3">
        <v>878</v>
      </c>
      <c r="S1866" s="3">
        <v>10.1</v>
      </c>
      <c r="T1866" s="3">
        <f t="shared" si="248"/>
        <v>17.735600000000002</v>
      </c>
      <c r="U1866" s="4">
        <f t="shared" si="249"/>
        <v>17.559999999999999</v>
      </c>
      <c r="W1866" s="3">
        <v>25</v>
      </c>
      <c r="X1866" s="4">
        <f>IFERROR(   Table1[[#This Row],[البلوكات /م3]]+Table1[[#This Row],[البواقى
 المنصرفه
/م3]]-Table1[[#This Row],[البواقى
/م3]],0)</f>
        <v>18.04</v>
      </c>
      <c r="Y1866" s="21">
        <f t="shared" si="252"/>
        <v>14.64</v>
      </c>
      <c r="Z1866" s="3">
        <v>2</v>
      </c>
      <c r="AA1866" s="12">
        <v>14.64</v>
      </c>
      <c r="AB1866" s="3">
        <v>25</v>
      </c>
      <c r="AC1866" s="20">
        <v>11.24</v>
      </c>
      <c r="AD1866" s="20">
        <f t="shared" si="250"/>
        <v>0.48000000000000398</v>
      </c>
      <c r="AE1866" s="29">
        <f t="shared" si="251"/>
        <v>1.6393442622950956E-2</v>
      </c>
      <c r="AG1866" s="5">
        <f>IFERROR((Table1[[#This Row],[عدد
البلوكات]]*0.12),"")</f>
        <v>0.24</v>
      </c>
      <c r="AH186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17.559999999999999</v>
      </c>
      <c r="AJ1866" s="59">
        <f>IFERROR(Table1[[#This Row],[Plan Hour]]/Table1[[#This Row],[ساعات
العمل
الفعلية]],0)</f>
        <v>0</v>
      </c>
      <c r="AK1866" s="1">
        <f>IFERROR((Table1[[#This Row],[الكمية 
الفعلية
/م3]]-Table1[[#This Row],[الكمية 
المنتجة
/م3
 ]]),"")</f>
        <v>0.17560000000000286</v>
      </c>
      <c r="AL1866" s="123"/>
      <c r="AM1866" s="123"/>
      <c r="AN1866" s="123"/>
      <c r="AO1866" s="123"/>
      <c r="AP1866" s="17">
        <f>Table1[[#This Row],[شطره
1]]+Table1[[#This Row],[أبعاد خطأ
2]]+Table1[[#This Row],[كسر زوايا
3]]+AO1866</f>
        <v>0</v>
      </c>
      <c r="AZ1866" s="1"/>
      <c r="BA1866" s="1"/>
      <c r="BB1866" s="1"/>
      <c r="BC1866" s="1"/>
      <c r="BD1866" s="1"/>
      <c r="BE1866" s="1"/>
      <c r="BF1866" s="1"/>
      <c r="CB1866"/>
      <c r="CC1866"/>
      <c r="CD1866"/>
      <c r="CE1866" s="83"/>
      <c r="CF1866"/>
      <c r="CG1866"/>
      <c r="CH1866"/>
      <c r="CI1866"/>
      <c r="CJ1866"/>
      <c r="CK1866"/>
      <c r="CL1866"/>
      <c r="CM1866"/>
      <c r="CN1866"/>
      <c r="CO1866"/>
      <c r="CP1866"/>
    </row>
    <row r="1867" spans="1:94" ht="22.5" customHeight="1">
      <c r="A1867" s="22">
        <v>44321</v>
      </c>
      <c r="B1867" s="3" t="str">
        <f>TEXT(Table1[[#This Row],[Date]],"dddd")</f>
        <v>الأربعاء</v>
      </c>
      <c r="C1867" s="3">
        <f>WEEKNUM(Table1[[#This Row],[Date]],16)</f>
        <v>19</v>
      </c>
      <c r="D1867" s="3" t="str">
        <f>TEXT(Table1[[#This Row],[Date]],"mmmm")</f>
        <v>مايو</v>
      </c>
      <c r="E1867" s="3" t="str">
        <f>TEXT(Table1[[#This Row],[Date]],"yyyy")</f>
        <v>2021</v>
      </c>
      <c r="F1867" s="3" t="s">
        <v>9</v>
      </c>
      <c r="G1867" s="3">
        <v>1930</v>
      </c>
      <c r="H1867" s="5" t="s">
        <v>370</v>
      </c>
      <c r="I1867" s="3" t="s">
        <v>255</v>
      </c>
      <c r="J1867" s="3">
        <f>IFERROR(VLOOKUP(Table1[[#This Row],[FoamType]],$CB$1:$CC$25,2,FALSE),0)</f>
        <v>3.6</v>
      </c>
      <c r="K1867" s="3">
        <v>60</v>
      </c>
      <c r="L1867" s="3">
        <v>60</v>
      </c>
      <c r="M1867" s="3">
        <v>60</v>
      </c>
      <c r="Q1867" s="3">
        <v>35</v>
      </c>
      <c r="R1867" s="3">
        <v>40</v>
      </c>
      <c r="S1867" s="3">
        <v>60</v>
      </c>
      <c r="T1867" s="3">
        <f t="shared" ref="T1867:T1930" si="253">K1867*L1867*R1867*S1867/1000000</f>
        <v>8.64</v>
      </c>
      <c r="U1867" s="4">
        <f t="shared" ref="U1867:U1930" si="254">K1867*L1867*M1867*R1867/1000000</f>
        <v>8.64</v>
      </c>
      <c r="W1867" s="3">
        <v>35</v>
      </c>
      <c r="X1867" s="4">
        <f>IFERROR(   Table1[[#This Row],[البلوكات /م3]]+Table1[[#This Row],[البواقى
 المنصرفه
/م3]]-Table1[[#This Row],[البواقى
/م3]],0)</f>
        <v>18.5</v>
      </c>
      <c r="Y1867" s="21">
        <f t="shared" si="252"/>
        <v>21.96</v>
      </c>
      <c r="Z1867" s="3">
        <v>3</v>
      </c>
      <c r="AA1867" s="12">
        <v>2.76</v>
      </c>
      <c r="AB1867" s="3">
        <v>35</v>
      </c>
      <c r="AC1867" s="20">
        <v>6.22</v>
      </c>
      <c r="AD1867" s="20">
        <f t="shared" si="250"/>
        <v>9.86</v>
      </c>
      <c r="AE1867" s="29">
        <f t="shared" si="251"/>
        <v>0.39886731391585761</v>
      </c>
      <c r="AG1867" s="5">
        <f>IFERROR((Table1[[#This Row],[عدد
البلوكات]]*0.12),"")</f>
        <v>0.36</v>
      </c>
      <c r="AH186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1867" s="59">
        <f>IFERROR(Table1[[#This Row],[Plan Hour]]/Table1[[#This Row],[ساعات
العمل
الفعلية]],0)</f>
        <v>0</v>
      </c>
      <c r="AK1867" s="1">
        <f>IFERROR((Table1[[#This Row],[الكمية 
الفعلية
/م3]]-Table1[[#This Row],[الكمية 
المنتجة
/م3
 ]]),"")</f>
        <v>0</v>
      </c>
      <c r="AL1867" s="123"/>
      <c r="AM1867" s="123"/>
      <c r="AN1867" s="123"/>
      <c r="AO1867" s="123"/>
      <c r="AP1867" s="17">
        <f>Table1[[#This Row],[شطره
1]]+Table1[[#This Row],[أبعاد خطأ
2]]+Table1[[#This Row],[كسر زوايا
3]]+AO1867</f>
        <v>0</v>
      </c>
      <c r="AZ1867" s="1"/>
      <c r="BA1867" s="1"/>
      <c r="BB1867" s="1"/>
      <c r="BC1867" s="1"/>
      <c r="BD1867" s="1"/>
      <c r="BE1867" s="1"/>
      <c r="BF1867" s="1"/>
      <c r="CB1867"/>
      <c r="CC1867"/>
      <c r="CD1867"/>
      <c r="CE1867" s="83"/>
      <c r="CF1867"/>
      <c r="CG1867"/>
      <c r="CH1867"/>
      <c r="CI1867"/>
      <c r="CJ1867"/>
      <c r="CK1867"/>
      <c r="CL1867"/>
      <c r="CM1867"/>
      <c r="CN1867"/>
      <c r="CO1867"/>
      <c r="CP1867"/>
    </row>
    <row r="1868" spans="1:94" ht="22.5" customHeight="1">
      <c r="A1868" s="22">
        <v>44321</v>
      </c>
      <c r="B1868" s="3" t="str">
        <f>TEXT(Table1[[#This Row],[Date]],"dddd")</f>
        <v>الأربعاء</v>
      </c>
      <c r="C1868" s="3">
        <f>WEEKNUM(Table1[[#This Row],[Date]],16)</f>
        <v>19</v>
      </c>
      <c r="D1868" s="3" t="str">
        <f>TEXT(Table1[[#This Row],[Date]],"mmmm")</f>
        <v>مايو</v>
      </c>
      <c r="E1868" s="3" t="str">
        <f>TEXT(Table1[[#This Row],[Date]],"yyyy")</f>
        <v>2021</v>
      </c>
      <c r="F1868" s="3" t="s">
        <v>9</v>
      </c>
      <c r="G1868" s="3">
        <v>1930</v>
      </c>
      <c r="H1868" s="5" t="s">
        <v>370</v>
      </c>
      <c r="I1868" s="3" t="s">
        <v>255</v>
      </c>
      <c r="J1868" s="3">
        <f>IFERROR(VLOOKUP(Table1[[#This Row],[FoamType]],$CB$1:$CC$25,2,FALSE),0)</f>
        <v>3.6</v>
      </c>
      <c r="K1868" s="3">
        <v>60</v>
      </c>
      <c r="L1868" s="3">
        <v>60</v>
      </c>
      <c r="M1868" s="3">
        <v>40</v>
      </c>
      <c r="Q1868" s="3">
        <v>35</v>
      </c>
      <c r="R1868" s="3">
        <v>60</v>
      </c>
      <c r="S1868" s="3">
        <v>40</v>
      </c>
      <c r="T1868" s="3">
        <f t="shared" si="253"/>
        <v>8.64</v>
      </c>
      <c r="U1868" s="4">
        <f t="shared" si="254"/>
        <v>8.64</v>
      </c>
      <c r="W1868" s="3"/>
      <c r="X1868" s="4">
        <f>IFERROR(   Table1[[#This Row],[البلوكات /م3]]+Table1[[#This Row],[البواقى
 المنصرفه
/م3]]-Table1[[#This Row],[البواقى
/م3]],0)</f>
        <v>0</v>
      </c>
      <c r="Y1868" s="21">
        <f t="shared" si="252"/>
        <v>0</v>
      </c>
      <c r="AD1868" s="20">
        <f t="shared" si="250"/>
        <v>-8.64</v>
      </c>
      <c r="AE1868" s="29" t="e">
        <f t="shared" si="251"/>
        <v>#DIV/0!</v>
      </c>
      <c r="AG1868" s="5">
        <f>IFERROR((Table1[[#This Row],[عدد
البلوكات]]*0.12),"")</f>
        <v>0</v>
      </c>
      <c r="AH186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</v>
      </c>
      <c r="AJ1868" s="59">
        <f>IFERROR(Table1[[#This Row],[Plan Hour]]/Table1[[#This Row],[ساعات
العمل
الفعلية]],0)</f>
        <v>0</v>
      </c>
      <c r="AK1868" s="1">
        <f>IFERROR((Table1[[#This Row],[الكمية 
الفعلية
/م3]]-Table1[[#This Row],[الكمية 
المنتجة
/م3
 ]]),"")</f>
        <v>0</v>
      </c>
      <c r="AL1868" s="123"/>
      <c r="AM1868" s="123"/>
      <c r="AN1868" s="123"/>
      <c r="AO1868" s="123"/>
      <c r="AP1868" s="17">
        <f>Table1[[#This Row],[شطره
1]]+Table1[[#This Row],[أبعاد خطأ
2]]+Table1[[#This Row],[كسر زوايا
3]]+AO1868</f>
        <v>0</v>
      </c>
      <c r="AZ1868" s="1"/>
      <c r="BA1868" s="1"/>
      <c r="BB1868" s="1"/>
      <c r="BC1868" s="1"/>
      <c r="BD1868" s="1"/>
      <c r="BE1868" s="1"/>
      <c r="BF1868" s="1"/>
      <c r="CB1868"/>
      <c r="CC1868"/>
      <c r="CD1868"/>
      <c r="CE1868" s="83"/>
      <c r="CF1868"/>
      <c r="CG1868"/>
      <c r="CH1868"/>
      <c r="CI1868"/>
      <c r="CJ1868"/>
      <c r="CK1868"/>
      <c r="CL1868"/>
      <c r="CM1868"/>
      <c r="CN1868"/>
      <c r="CO1868"/>
      <c r="CP1868"/>
    </row>
    <row r="1869" spans="1:94" ht="22.5" customHeight="1">
      <c r="A1869" s="22">
        <v>44321</v>
      </c>
      <c r="B1869" s="3" t="str">
        <f>TEXT(Table1[[#This Row],[Date]],"dddd")</f>
        <v>الأربعاء</v>
      </c>
      <c r="C1869" s="3">
        <f>WEEKNUM(Table1[[#This Row],[Date]],16)</f>
        <v>19</v>
      </c>
      <c r="D1869" s="3" t="str">
        <f>TEXT(Table1[[#This Row],[Date]],"mmmm")</f>
        <v>مايو</v>
      </c>
      <c r="E1869" s="3" t="str">
        <f>TEXT(Table1[[#This Row],[Date]],"yyyy")</f>
        <v>2021</v>
      </c>
      <c r="F1869" s="3" t="s">
        <v>9</v>
      </c>
      <c r="G1869" s="3">
        <v>1930</v>
      </c>
      <c r="H1869" s="5" t="s">
        <v>370</v>
      </c>
      <c r="I1869" s="3" t="s">
        <v>255</v>
      </c>
      <c r="J1869" s="3">
        <f>IFERROR(VLOOKUP(Table1[[#This Row],[FoamType]],$CB$1:$CC$25,2,FALSE),0)</f>
        <v>3.6</v>
      </c>
      <c r="K1869" s="3">
        <v>60</v>
      </c>
      <c r="L1869" s="3">
        <v>60</v>
      </c>
      <c r="M1869" s="3">
        <v>50</v>
      </c>
      <c r="Q1869" s="3">
        <v>35</v>
      </c>
      <c r="R1869" s="3">
        <v>6</v>
      </c>
      <c r="S1869" s="3">
        <v>50</v>
      </c>
      <c r="T1869" s="3">
        <f t="shared" si="253"/>
        <v>1.08</v>
      </c>
      <c r="U1869" s="4">
        <f t="shared" si="254"/>
        <v>1.08</v>
      </c>
      <c r="W1869" s="3"/>
      <c r="X1869" s="4">
        <f>IFERROR(   Table1[[#This Row],[البلوكات /م3]]+Table1[[#This Row],[البواقى
 المنصرفه
/م3]]-Table1[[#This Row],[البواقى
/م3]],0)</f>
        <v>0</v>
      </c>
      <c r="Y1869" s="21">
        <f t="shared" si="252"/>
        <v>0</v>
      </c>
      <c r="AD1869" s="20">
        <f t="shared" si="250"/>
        <v>-1.08</v>
      </c>
      <c r="AE1869" s="29" t="e">
        <f t="shared" si="251"/>
        <v>#DIV/0!</v>
      </c>
      <c r="AG1869" s="5">
        <f>IFERROR((Table1[[#This Row],[عدد
البلوكات]]*0.12),"")</f>
        <v>0</v>
      </c>
      <c r="AH186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</v>
      </c>
      <c r="AJ1869" s="59">
        <f>IFERROR(Table1[[#This Row],[Plan Hour]]/Table1[[#This Row],[ساعات
العمل
الفعلية]],0)</f>
        <v>0</v>
      </c>
      <c r="AK1869" s="1">
        <f>IFERROR((Table1[[#This Row],[الكمية 
الفعلية
/م3]]-Table1[[#This Row],[الكمية 
المنتجة
/م3
 ]]),"")</f>
        <v>0</v>
      </c>
      <c r="AL1869" s="123"/>
      <c r="AM1869" s="123"/>
      <c r="AN1869" s="123"/>
      <c r="AO1869" s="123"/>
      <c r="AP1869" s="17">
        <f>Table1[[#This Row],[شطره
1]]+Table1[[#This Row],[أبعاد خطأ
2]]+Table1[[#This Row],[كسر زوايا
3]]+AO1869</f>
        <v>0</v>
      </c>
      <c r="AZ1869" s="1"/>
      <c r="BA1869" s="1"/>
      <c r="BB1869" s="1"/>
      <c r="BC1869" s="1"/>
      <c r="BD1869" s="1"/>
      <c r="BE1869" s="1"/>
      <c r="BF1869" s="1"/>
      <c r="CB1869"/>
      <c r="CC1869"/>
      <c r="CD1869"/>
      <c r="CE1869" s="83"/>
      <c r="CF1869"/>
      <c r="CG1869"/>
      <c r="CH1869"/>
      <c r="CI1869"/>
      <c r="CJ1869"/>
      <c r="CK1869"/>
      <c r="CL1869"/>
      <c r="CM1869"/>
      <c r="CN1869"/>
      <c r="CO1869"/>
      <c r="CP1869"/>
    </row>
    <row r="1870" spans="1:94" ht="22.5" customHeight="1">
      <c r="A1870" s="22">
        <v>44321</v>
      </c>
      <c r="B1870" s="3" t="str">
        <f>TEXT(Table1[[#This Row],[Date]],"dddd")</f>
        <v>الأربعاء</v>
      </c>
      <c r="C1870" s="3">
        <f>WEEKNUM(Table1[[#This Row],[Date]],16)</f>
        <v>19</v>
      </c>
      <c r="D1870" s="3" t="str">
        <f>TEXT(Table1[[#This Row],[Date]],"mmmm")</f>
        <v>مايو</v>
      </c>
      <c r="E1870" s="3" t="str">
        <f>TEXT(Table1[[#This Row],[Date]],"yyyy")</f>
        <v>2021</v>
      </c>
      <c r="F1870" s="3" t="s">
        <v>9</v>
      </c>
      <c r="G1870" s="3">
        <v>1920</v>
      </c>
      <c r="H1870" s="5" t="s">
        <v>41</v>
      </c>
      <c r="I1870" s="3" t="s">
        <v>107</v>
      </c>
      <c r="J1870" s="3">
        <f>IFERROR(VLOOKUP(Table1[[#This Row],[FoamType]],$CB$1:$CC$25,2,FALSE),0)</f>
        <v>50</v>
      </c>
      <c r="K1870" s="3">
        <v>20</v>
      </c>
      <c r="L1870" s="3">
        <v>10</v>
      </c>
      <c r="M1870" s="3">
        <v>2</v>
      </c>
      <c r="Q1870" s="3">
        <v>35</v>
      </c>
      <c r="R1870" s="3">
        <v>2</v>
      </c>
      <c r="S1870" s="3">
        <v>2.1</v>
      </c>
      <c r="T1870" s="3">
        <f t="shared" si="253"/>
        <v>8.4000000000000003E-4</v>
      </c>
      <c r="U1870" s="4">
        <f t="shared" si="254"/>
        <v>8.0000000000000004E-4</v>
      </c>
      <c r="W1870" s="3"/>
      <c r="X1870" s="4">
        <f>IFERROR(   Table1[[#This Row],[البلوكات /م3]]+Table1[[#This Row],[البواقى
 المنصرفه
/م3]]-Table1[[#This Row],[البواقى
/م3]],0)</f>
        <v>0</v>
      </c>
      <c r="Y1870" s="21">
        <f t="shared" si="252"/>
        <v>0</v>
      </c>
      <c r="AD1870" s="20">
        <f t="shared" si="250"/>
        <v>-8.0000000000000004E-4</v>
      </c>
      <c r="AE1870" s="29" t="e">
        <f t="shared" si="251"/>
        <v>#DIV/0!</v>
      </c>
      <c r="AG1870" s="5">
        <f>IFERROR((Table1[[#This Row],[عدد
البلوكات]]*0.12),"")</f>
        <v>0</v>
      </c>
      <c r="AH187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0.04</v>
      </c>
      <c r="AJ1870" s="59">
        <f>IFERROR(Table1[[#This Row],[Plan Hour]]/Table1[[#This Row],[ساعات
العمل
الفعلية]],0)</f>
        <v>0</v>
      </c>
      <c r="AK1870" s="1">
        <f>IFERROR((Table1[[#This Row],[الكمية 
الفعلية
/م3]]-Table1[[#This Row],[الكمية 
المنتجة
/م3
 ]]),"")</f>
        <v>3.9999999999999996E-5</v>
      </c>
      <c r="AL1870" s="123"/>
      <c r="AM1870" s="123"/>
      <c r="AN1870" s="123"/>
      <c r="AO1870" s="123"/>
      <c r="AP1870" s="17">
        <f>Table1[[#This Row],[شطره
1]]+Table1[[#This Row],[أبعاد خطأ
2]]+Table1[[#This Row],[كسر زوايا
3]]+AO1870</f>
        <v>0</v>
      </c>
      <c r="AZ1870" s="1"/>
      <c r="BA1870" s="1"/>
      <c r="BB1870" s="1"/>
      <c r="BC1870" s="1"/>
      <c r="BD1870" s="1"/>
      <c r="BE1870" s="1"/>
      <c r="BF1870" s="1"/>
      <c r="CB1870"/>
      <c r="CC1870"/>
      <c r="CD1870"/>
      <c r="CE1870" s="83"/>
      <c r="CF1870"/>
      <c r="CG1870"/>
      <c r="CH1870"/>
      <c r="CI1870"/>
      <c r="CJ1870"/>
      <c r="CK1870"/>
      <c r="CL1870"/>
      <c r="CM1870"/>
      <c r="CN1870"/>
      <c r="CO1870"/>
      <c r="CP1870"/>
    </row>
    <row r="1871" spans="1:94" ht="22.5" customHeight="1">
      <c r="A1871" s="22">
        <v>44321</v>
      </c>
      <c r="B1871" s="3" t="str">
        <f>TEXT(Table1[[#This Row],[Date]],"dddd")</f>
        <v>الأربعاء</v>
      </c>
      <c r="C1871" s="3">
        <f>WEEKNUM(Table1[[#This Row],[Date]],16)</f>
        <v>19</v>
      </c>
      <c r="D1871" s="3" t="str">
        <f>TEXT(Table1[[#This Row],[Date]],"mmmm")</f>
        <v>مايو</v>
      </c>
      <c r="E1871" s="3" t="str">
        <f>TEXT(Table1[[#This Row],[Date]],"yyyy")</f>
        <v>2021</v>
      </c>
      <c r="F1871" s="3" t="s">
        <v>9</v>
      </c>
      <c r="G1871" s="3">
        <v>1920</v>
      </c>
      <c r="H1871" s="5" t="s">
        <v>41</v>
      </c>
      <c r="I1871" s="3" t="s">
        <v>107</v>
      </c>
      <c r="J1871" s="3">
        <f>IFERROR(VLOOKUP(Table1[[#This Row],[FoamType]],$CB$1:$CC$25,2,FALSE),0)</f>
        <v>50</v>
      </c>
      <c r="K1871" s="3">
        <v>20</v>
      </c>
      <c r="L1871" s="3">
        <v>10</v>
      </c>
      <c r="M1871" s="3">
        <v>2</v>
      </c>
      <c r="Q1871" s="3">
        <v>30</v>
      </c>
      <c r="R1871" s="3">
        <v>2</v>
      </c>
      <c r="S1871" s="3">
        <v>2.1</v>
      </c>
      <c r="T1871" s="3">
        <f t="shared" si="253"/>
        <v>8.4000000000000003E-4</v>
      </c>
      <c r="U1871" s="4">
        <f t="shared" si="254"/>
        <v>8.0000000000000004E-4</v>
      </c>
      <c r="W1871" s="3"/>
      <c r="X1871" s="4">
        <f>IFERROR(   Table1[[#This Row],[البلوكات /م3]]+Table1[[#This Row],[البواقى
 المنصرفه
/م3]]-Table1[[#This Row],[البواقى
/م3]],0)</f>
        <v>0</v>
      </c>
      <c r="Y1871" s="21">
        <f t="shared" si="252"/>
        <v>0</v>
      </c>
      <c r="AD1871" s="20">
        <f t="shared" si="250"/>
        <v>-8.0000000000000004E-4</v>
      </c>
      <c r="AE1871" s="29" t="e">
        <f t="shared" si="251"/>
        <v>#DIV/0!</v>
      </c>
      <c r="AG1871" s="5">
        <f>IFERROR((Table1[[#This Row],[عدد
البلوكات]]*0.12),"")</f>
        <v>0</v>
      </c>
      <c r="AH187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0.04</v>
      </c>
      <c r="AJ1871" s="59">
        <f>IFERROR(Table1[[#This Row],[Plan Hour]]/Table1[[#This Row],[ساعات
العمل
الفعلية]],0)</f>
        <v>0</v>
      </c>
      <c r="AK1871" s="1">
        <f>IFERROR((Table1[[#This Row],[الكمية 
الفعلية
/م3]]-Table1[[#This Row],[الكمية 
المنتجة
/م3
 ]]),"")</f>
        <v>3.9999999999999996E-5</v>
      </c>
      <c r="AL1871" s="123"/>
      <c r="AM1871" s="123"/>
      <c r="AN1871" s="123"/>
      <c r="AO1871" s="123"/>
      <c r="AP1871" s="17">
        <f>Table1[[#This Row],[شطره
1]]+Table1[[#This Row],[أبعاد خطأ
2]]+Table1[[#This Row],[كسر زوايا
3]]+AO1871</f>
        <v>0</v>
      </c>
      <c r="AZ1871" s="1"/>
      <c r="BA1871" s="1"/>
      <c r="BB1871" s="1"/>
      <c r="BC1871" s="1"/>
      <c r="BD1871" s="1"/>
      <c r="BE1871" s="1"/>
      <c r="BF1871" s="1"/>
      <c r="CB1871"/>
      <c r="CC1871"/>
      <c r="CD1871"/>
      <c r="CE1871" s="83"/>
      <c r="CF1871"/>
      <c r="CG1871"/>
      <c r="CH1871"/>
      <c r="CI1871"/>
      <c r="CJ1871"/>
      <c r="CK1871"/>
      <c r="CL1871"/>
      <c r="CM1871"/>
      <c r="CN1871"/>
      <c r="CO1871"/>
      <c r="CP1871"/>
    </row>
    <row r="1872" spans="1:94" ht="22.5" customHeight="1">
      <c r="A1872" s="22">
        <v>44321</v>
      </c>
      <c r="B1872" s="3" t="str">
        <f>TEXT(Table1[[#This Row],[Date]],"dddd")</f>
        <v>الأربعاء</v>
      </c>
      <c r="C1872" s="3">
        <f>WEEKNUM(Table1[[#This Row],[Date]],16)</f>
        <v>19</v>
      </c>
      <c r="D1872" s="3" t="str">
        <f>TEXT(Table1[[#This Row],[Date]],"mmmm")</f>
        <v>مايو</v>
      </c>
      <c r="E1872" s="3" t="str">
        <f>TEXT(Table1[[#This Row],[Date]],"yyyy")</f>
        <v>2021</v>
      </c>
      <c r="F1872" s="3" t="s">
        <v>9</v>
      </c>
      <c r="G1872" s="3">
        <v>1938</v>
      </c>
      <c r="H1872" s="5" t="s">
        <v>41</v>
      </c>
      <c r="I1872" s="3" t="s">
        <v>107</v>
      </c>
      <c r="J1872" s="3">
        <f>IFERROR(VLOOKUP(Table1[[#This Row],[FoamType]],$CB$1:$CC$25,2,FALSE),0)</f>
        <v>50</v>
      </c>
      <c r="K1872" s="3">
        <v>42.5</v>
      </c>
      <c r="L1872" s="3">
        <v>66.5</v>
      </c>
      <c r="M1872" s="3">
        <v>1.8</v>
      </c>
      <c r="Q1872" s="3">
        <v>8</v>
      </c>
      <c r="R1872" s="3">
        <v>2</v>
      </c>
      <c r="S1872" s="3">
        <v>2</v>
      </c>
      <c r="T1872" s="3">
        <f t="shared" si="253"/>
        <v>1.1305000000000001E-2</v>
      </c>
      <c r="U1872" s="4">
        <f t="shared" si="254"/>
        <v>1.01745E-2</v>
      </c>
      <c r="W1872" s="3"/>
      <c r="X1872" s="4">
        <f>IFERROR(   Table1[[#This Row],[البلوكات /م3]]+Table1[[#This Row],[البواقى
 المنصرفه
/م3]]-Table1[[#This Row],[البواقى
/م3]],0)</f>
        <v>0</v>
      </c>
      <c r="Y1872" s="21">
        <f t="shared" si="252"/>
        <v>0</v>
      </c>
      <c r="AD1872" s="20">
        <f t="shared" si="250"/>
        <v>-1.01745E-2</v>
      </c>
      <c r="AE1872" s="29" t="e">
        <f t="shared" si="251"/>
        <v>#DIV/0!</v>
      </c>
      <c r="AG1872" s="5">
        <f>IFERROR((Table1[[#This Row],[عدد
البلوكات]]*0.12),"")</f>
        <v>0</v>
      </c>
      <c r="AH187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0.04</v>
      </c>
      <c r="AJ1872" s="59">
        <f>IFERROR(Table1[[#This Row],[Plan Hour]]/Table1[[#This Row],[ساعات
العمل
الفعلية]],0)</f>
        <v>0</v>
      </c>
      <c r="AK1872" s="1">
        <f>IFERROR((Table1[[#This Row],[الكمية 
الفعلية
/م3]]-Table1[[#This Row],[الكمية 
المنتجة
/م3
 ]]),"")</f>
        <v>1.1305000000000013E-3</v>
      </c>
      <c r="AL1872" s="123"/>
      <c r="AM1872" s="123"/>
      <c r="AN1872" s="123"/>
      <c r="AO1872" s="123"/>
      <c r="AP1872" s="17">
        <f>Table1[[#This Row],[شطره
1]]+Table1[[#This Row],[أبعاد خطأ
2]]+Table1[[#This Row],[كسر زوايا
3]]+AO1872</f>
        <v>0</v>
      </c>
      <c r="AZ1872" s="1"/>
      <c r="BA1872" s="1"/>
      <c r="BB1872" s="1"/>
      <c r="BC1872" s="1"/>
      <c r="BD1872" s="1"/>
      <c r="BE1872" s="1"/>
      <c r="BF1872" s="1"/>
      <c r="CB1872"/>
      <c r="CC1872"/>
      <c r="CD1872"/>
      <c r="CE1872" s="83"/>
      <c r="CF1872"/>
      <c r="CG1872"/>
      <c r="CH1872"/>
      <c r="CI1872"/>
      <c r="CJ1872"/>
      <c r="CK1872"/>
      <c r="CL1872"/>
      <c r="CM1872"/>
      <c r="CN1872"/>
      <c r="CO1872"/>
      <c r="CP1872"/>
    </row>
    <row r="1873" spans="1:94" ht="22.5" customHeight="1">
      <c r="A1873" s="22">
        <v>44321</v>
      </c>
      <c r="B1873" s="9" t="str">
        <f>TEXT(Table1[[#This Row],[Date]],"dddd")</f>
        <v>الأربعاء</v>
      </c>
      <c r="C1873" s="9">
        <f>WEEKNUM(Table1[[#This Row],[Date]],16)</f>
        <v>19</v>
      </c>
      <c r="D1873" s="9" t="str">
        <f>TEXT(Table1[[#This Row],[Date]],"mmmm")</f>
        <v>مايو</v>
      </c>
      <c r="E1873" s="9" t="str">
        <f>TEXT(Table1[[#This Row],[Date]],"yyyy")</f>
        <v>2021</v>
      </c>
      <c r="F1873" s="9" t="s">
        <v>8</v>
      </c>
      <c r="G1873" s="9">
        <v>1896</v>
      </c>
      <c r="H1873" s="9" t="s">
        <v>46</v>
      </c>
      <c r="I1873" s="9" t="s">
        <v>86</v>
      </c>
      <c r="J1873" s="9">
        <f>IFERROR(VLOOKUP(Table1[[#This Row],[FoamType]],$CB$1:$CC$25,2,FALSE),0)</f>
        <v>3</v>
      </c>
      <c r="K1873" s="9">
        <v>199</v>
      </c>
      <c r="L1873" s="9">
        <v>99</v>
      </c>
      <c r="M1873" s="9">
        <v>2</v>
      </c>
      <c r="N1873" s="9"/>
      <c r="O1873" s="9"/>
      <c r="P1873" s="9"/>
      <c r="Q1873" s="9">
        <v>10</v>
      </c>
      <c r="R1873" s="9">
        <v>325</v>
      </c>
      <c r="S1873" s="9">
        <v>2.2000000000000002</v>
      </c>
      <c r="T1873" s="9">
        <f t="shared" si="253"/>
        <v>14.086215000000001</v>
      </c>
      <c r="U1873" s="9">
        <v>13</v>
      </c>
      <c r="V1873" s="9"/>
      <c r="W1873" s="9">
        <v>10</v>
      </c>
      <c r="X1873" s="9">
        <f>IFERROR(   Table1[[#This Row],[البلوكات /م3]]+Table1[[#This Row],[البواقى
 المنصرفه
/م3]]-Table1[[#This Row],[البواقى
/م3]],0)</f>
        <v>22.87</v>
      </c>
      <c r="Y1873" s="9">
        <f t="shared" si="252"/>
        <v>51.24</v>
      </c>
      <c r="Z1873" s="9">
        <v>7</v>
      </c>
      <c r="AA1873" s="9">
        <v>0</v>
      </c>
      <c r="AB1873" s="9">
        <v>10</v>
      </c>
      <c r="AC1873" s="9">
        <v>28.37</v>
      </c>
      <c r="AD1873" s="9">
        <f t="shared" si="250"/>
        <v>9.8699999999999974</v>
      </c>
      <c r="AE1873" s="9">
        <f t="shared" si="251"/>
        <v>0.19262295081967207</v>
      </c>
      <c r="AF1873" s="9"/>
      <c r="AG1873" s="9">
        <f>IFERROR((Table1[[#This Row],[عدد
البلوكات]]*0.12),"")</f>
        <v>0.84</v>
      </c>
      <c r="AH1873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4.333333333333333</v>
      </c>
      <c r="AI1873" s="9">
        <v>48</v>
      </c>
      <c r="AJ1873" s="9">
        <f>IFERROR(Table1[[#This Row],[Plan Hour]]/Table1[[#This Row],[ساعات
العمل
الفعلية]],0)</f>
        <v>9.0277777777777776E-2</v>
      </c>
      <c r="AK1873" s="9">
        <f>IFERROR((Table1[[#This Row],[الكمية 
الفعلية
/م3]]-Table1[[#This Row],[الكمية 
المنتجة
/م3
 ]]),"")</f>
        <v>1.086215000000001</v>
      </c>
      <c r="AL1873" s="9"/>
      <c r="AM1873" s="9"/>
      <c r="AN1873" s="9"/>
      <c r="AO1873" s="9"/>
      <c r="AP1873" s="9">
        <f>Table1[[#This Row],[شطره
1]]+Table1[[#This Row],[أبعاد خطأ
2]]+Table1[[#This Row],[كسر زوايا
3]]+AO1873</f>
        <v>0</v>
      </c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CB1873"/>
      <c r="CC1873"/>
      <c r="CD1873"/>
      <c r="CE1873" s="83"/>
      <c r="CF1873"/>
      <c r="CG1873"/>
      <c r="CH1873"/>
      <c r="CI1873"/>
      <c r="CJ1873"/>
      <c r="CK1873"/>
      <c r="CL1873"/>
      <c r="CM1873"/>
      <c r="CN1873"/>
      <c r="CO1873"/>
      <c r="CP1873"/>
    </row>
    <row r="1874" spans="1:94" ht="22.5" customHeight="1">
      <c r="A1874" s="22">
        <v>44321</v>
      </c>
      <c r="B1874" s="3" t="str">
        <f>TEXT(Table1[[#This Row],[Date]],"dddd")</f>
        <v>الأربعاء</v>
      </c>
      <c r="C1874" s="3">
        <f>WEEKNUM(Table1[[#This Row],[Date]],16)</f>
        <v>19</v>
      </c>
      <c r="D1874" s="3" t="str">
        <f>TEXT(Table1[[#This Row],[Date]],"mmmm")</f>
        <v>مايو</v>
      </c>
      <c r="E1874" s="3" t="str">
        <f>TEXT(Table1[[#This Row],[Date]],"yyyy")</f>
        <v>2021</v>
      </c>
      <c r="F1874" s="3" t="s">
        <v>8</v>
      </c>
      <c r="G1874" s="3">
        <v>1896</v>
      </c>
      <c r="H1874" s="5" t="s">
        <v>46</v>
      </c>
      <c r="I1874" s="3" t="s">
        <v>86</v>
      </c>
      <c r="J1874" s="3">
        <f>IFERROR(VLOOKUP(Table1[[#This Row],[FoamType]],$CB$1:$CC$25,2,FALSE),0)</f>
        <v>3</v>
      </c>
      <c r="K1874" s="3">
        <v>199</v>
      </c>
      <c r="L1874" s="3">
        <v>99</v>
      </c>
      <c r="M1874" s="3">
        <v>5</v>
      </c>
      <c r="Q1874" s="3">
        <v>10</v>
      </c>
      <c r="R1874" s="3">
        <v>50</v>
      </c>
      <c r="S1874" s="3">
        <v>5.2</v>
      </c>
      <c r="T1874" s="3">
        <f t="shared" si="253"/>
        <v>5.1222599999999998</v>
      </c>
      <c r="U1874" s="4">
        <v>5</v>
      </c>
      <c r="W1874" s="3"/>
      <c r="X1874" s="4">
        <f>IFERROR(   Table1[[#This Row],[البلوكات /م3]]+Table1[[#This Row],[البواقى
 المنصرفه
/م3]]-Table1[[#This Row],[البواقى
/م3]],0)</f>
        <v>12</v>
      </c>
      <c r="Y1874" s="21">
        <f t="shared" si="252"/>
        <v>0</v>
      </c>
      <c r="AA1874" s="102">
        <v>12</v>
      </c>
      <c r="AD1874" s="20">
        <f t="shared" si="250"/>
        <v>7</v>
      </c>
      <c r="AE1874" s="29">
        <f t="shared" si="251"/>
        <v>0.58333333333333337</v>
      </c>
      <c r="AG1874" s="5">
        <f>IFERROR((Table1[[#This Row],[عدد
البلوكات]]*0.12),"")</f>
        <v>0</v>
      </c>
      <c r="AH187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1.6666666666666667</v>
      </c>
      <c r="AJ1874" s="59">
        <f>IFERROR(Table1[[#This Row],[Plan Hour]]/Table1[[#This Row],[ساعات
العمل
الفعلية]],0)</f>
        <v>0</v>
      </c>
      <c r="AK1874" s="1">
        <f>IFERROR((Table1[[#This Row],[الكمية 
الفعلية
/م3]]-Table1[[#This Row],[الكمية 
المنتجة
/م3
 ]]),"")</f>
        <v>0.12225999999999981</v>
      </c>
      <c r="AL1874" s="123"/>
      <c r="AM1874" s="123"/>
      <c r="AN1874" s="123"/>
      <c r="AO1874" s="123"/>
      <c r="AP1874" s="17">
        <f>Table1[[#This Row],[شطره
1]]+Table1[[#This Row],[أبعاد خطأ
2]]+Table1[[#This Row],[كسر زوايا
3]]+AO1874</f>
        <v>0</v>
      </c>
      <c r="AZ1874" s="1"/>
      <c r="BA1874" s="1"/>
      <c r="BB1874" s="1"/>
      <c r="BC1874" s="1"/>
      <c r="BD1874" s="1"/>
      <c r="BE1874" s="1"/>
      <c r="BF1874" s="1"/>
      <c r="CB1874"/>
      <c r="CC1874"/>
      <c r="CD1874"/>
      <c r="CE1874" s="83"/>
      <c r="CF1874"/>
      <c r="CG1874"/>
      <c r="CH1874"/>
      <c r="CI1874"/>
      <c r="CJ1874"/>
      <c r="CK1874"/>
      <c r="CL1874"/>
      <c r="CM1874"/>
      <c r="CN1874"/>
      <c r="CO1874"/>
      <c r="CP1874"/>
    </row>
    <row r="1875" spans="1:94" ht="22.5" customHeight="1">
      <c r="A1875" s="22">
        <v>44321</v>
      </c>
      <c r="B1875" s="3" t="str">
        <f>TEXT(Table1[[#This Row],[Date]],"dddd")</f>
        <v>الأربعاء</v>
      </c>
      <c r="C1875" s="3">
        <f>WEEKNUM(Table1[[#This Row],[Date]],16)</f>
        <v>19</v>
      </c>
      <c r="D1875" s="3" t="str">
        <f>TEXT(Table1[[#This Row],[Date]],"mmmm")</f>
        <v>مايو</v>
      </c>
      <c r="E1875" s="3" t="str">
        <f>TEXT(Table1[[#This Row],[Date]],"yyyy")</f>
        <v>2021</v>
      </c>
      <c r="F1875" s="3" t="s">
        <v>8</v>
      </c>
      <c r="G1875" s="3">
        <v>1905</v>
      </c>
      <c r="H1875" s="5" t="s">
        <v>371</v>
      </c>
      <c r="I1875" s="3" t="s">
        <v>255</v>
      </c>
      <c r="J1875" s="3">
        <f>IFERROR(VLOOKUP(Table1[[#This Row],[FoamType]],$CB$1:$CC$25,2,FALSE),0)</f>
        <v>3.6</v>
      </c>
      <c r="K1875" s="3">
        <v>200</v>
      </c>
      <c r="L1875" s="3">
        <v>100</v>
      </c>
      <c r="M1875" s="3">
        <v>50</v>
      </c>
      <c r="Q1875" s="3">
        <v>35</v>
      </c>
      <c r="R1875" s="3">
        <v>10</v>
      </c>
      <c r="S1875" s="3">
        <v>50</v>
      </c>
      <c r="T1875" s="3">
        <f t="shared" si="253"/>
        <v>10</v>
      </c>
      <c r="U1875" s="4">
        <f t="shared" si="254"/>
        <v>10</v>
      </c>
      <c r="W1875" s="3"/>
      <c r="X1875" s="4">
        <f>IFERROR(   Table1[[#This Row],[البلوكات /م3]]+Table1[[#This Row],[البواقى
 المنصرفه
/م3]]-Table1[[#This Row],[البواقى
/م3]],0)</f>
        <v>0</v>
      </c>
      <c r="Y1875" s="21">
        <f t="shared" si="252"/>
        <v>0</v>
      </c>
      <c r="AD1875" s="20">
        <f t="shared" si="250"/>
        <v>-10</v>
      </c>
      <c r="AE1875" s="29" t="e">
        <f t="shared" si="251"/>
        <v>#DIV/0!</v>
      </c>
      <c r="AG1875" s="5">
        <f>IFERROR((Table1[[#This Row],[عدد
البلوكات]]*0.12),"")</f>
        <v>0</v>
      </c>
      <c r="AH187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2.7777777777777777</v>
      </c>
      <c r="AJ1875" s="59">
        <f>IFERROR(Table1[[#This Row],[Plan Hour]]/Table1[[#This Row],[ساعات
العمل
الفعلية]],0)</f>
        <v>0</v>
      </c>
      <c r="AK1875" s="1">
        <f>IFERROR((Table1[[#This Row],[الكمية 
الفعلية
/م3]]-Table1[[#This Row],[الكمية 
المنتجة
/م3
 ]]),"")</f>
        <v>0</v>
      </c>
      <c r="AL1875" s="123"/>
      <c r="AM1875" s="123"/>
      <c r="AN1875" s="123"/>
      <c r="AO1875" s="123"/>
      <c r="AP1875" s="17">
        <f>Table1[[#This Row],[شطره
1]]+Table1[[#This Row],[أبعاد خطأ
2]]+Table1[[#This Row],[كسر زوايا
3]]+AO1875</f>
        <v>0</v>
      </c>
      <c r="AZ1875" s="1"/>
      <c r="BA1875" s="1"/>
      <c r="BB1875" s="1"/>
      <c r="BC1875" s="1"/>
      <c r="BD1875" s="1"/>
      <c r="BE1875" s="1"/>
      <c r="BF1875" s="1"/>
      <c r="CB1875"/>
      <c r="CC1875"/>
      <c r="CD1875"/>
      <c r="CE1875" s="83"/>
      <c r="CF1875"/>
      <c r="CG1875"/>
      <c r="CH1875"/>
      <c r="CI1875"/>
      <c r="CJ1875"/>
      <c r="CK1875"/>
      <c r="CL1875"/>
      <c r="CM1875"/>
      <c r="CN1875"/>
      <c r="CO1875"/>
      <c r="CP1875"/>
    </row>
    <row r="1876" spans="1:94" ht="22.5" customHeight="1">
      <c r="A1876" s="22">
        <v>44321</v>
      </c>
      <c r="B1876" s="3" t="str">
        <f>TEXT(Table1[[#This Row],[Date]],"dddd")</f>
        <v>الأربعاء</v>
      </c>
      <c r="C1876" s="3">
        <f>WEEKNUM(Table1[[#This Row],[Date]],16)</f>
        <v>19</v>
      </c>
      <c r="D1876" s="3" t="str">
        <f>TEXT(Table1[[#This Row],[Date]],"mmmm")</f>
        <v>مايو</v>
      </c>
      <c r="E1876" s="3" t="str">
        <f>TEXT(Table1[[#This Row],[Date]],"yyyy")</f>
        <v>2021</v>
      </c>
      <c r="F1876" s="3" t="s">
        <v>8</v>
      </c>
      <c r="G1876" s="3">
        <v>1863</v>
      </c>
      <c r="H1876" s="5" t="s">
        <v>369</v>
      </c>
      <c r="I1876" s="3" t="s">
        <v>91</v>
      </c>
      <c r="J1876" s="3">
        <f>IFERROR(VLOOKUP(Table1[[#This Row],[FoamType]],$CB$1:$CC$25,2,FALSE),0)</f>
        <v>1</v>
      </c>
      <c r="K1876" s="3">
        <v>100</v>
      </c>
      <c r="L1876" s="3">
        <v>20</v>
      </c>
      <c r="M1876" s="3">
        <v>10</v>
      </c>
      <c r="Q1876" s="3">
        <v>25</v>
      </c>
      <c r="R1876" s="3">
        <v>200</v>
      </c>
      <c r="S1876" s="3">
        <v>10.1</v>
      </c>
      <c r="T1876" s="3">
        <f t="shared" si="253"/>
        <v>4.04</v>
      </c>
      <c r="U1876" s="4">
        <f t="shared" si="254"/>
        <v>4</v>
      </c>
      <c r="W1876" s="3">
        <v>25</v>
      </c>
      <c r="X1876" s="4">
        <f>IFERROR(   Table1[[#This Row],[البلوكات /م3]]+Table1[[#This Row],[البواقى
 المنصرفه
/م3]]-Table1[[#This Row],[البواقى
/م3]],0)</f>
        <v>7.32</v>
      </c>
      <c r="Y1876" s="21">
        <f t="shared" si="252"/>
        <v>7.32</v>
      </c>
      <c r="Z1876" s="3">
        <v>1</v>
      </c>
      <c r="AA1876" s="12">
        <v>0</v>
      </c>
      <c r="AC1876" s="20">
        <v>0</v>
      </c>
      <c r="AD1876" s="20">
        <f t="shared" si="250"/>
        <v>3.3200000000000003</v>
      </c>
      <c r="AE1876" s="29">
        <f t="shared" si="251"/>
        <v>0.45355191256830601</v>
      </c>
      <c r="AG1876" s="5">
        <f>IFERROR((Table1[[#This Row],[عدد
البلوكات]]*0.12),"")</f>
        <v>0.12</v>
      </c>
      <c r="AH187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876" s="59">
        <f>IFERROR(Table1[[#This Row],[Plan Hour]]/Table1[[#This Row],[ساعات
العمل
الفعلية]],0)</f>
        <v>0</v>
      </c>
      <c r="AK1876" s="1">
        <f>IFERROR((Table1[[#This Row],[الكمية 
الفعلية
/م3]]-Table1[[#This Row],[الكمية 
المنتجة
/م3
 ]]),"")</f>
        <v>4.0000000000000036E-2</v>
      </c>
      <c r="AL1876" s="123"/>
      <c r="AM1876" s="123"/>
      <c r="AN1876" s="123"/>
      <c r="AO1876" s="123"/>
      <c r="AP1876" s="17">
        <f>Table1[[#This Row],[شطره
1]]+Table1[[#This Row],[أبعاد خطأ
2]]+Table1[[#This Row],[كسر زوايا
3]]+AO1876</f>
        <v>0</v>
      </c>
      <c r="AZ1876" s="1"/>
      <c r="BA1876" s="1"/>
      <c r="BB1876" s="1"/>
      <c r="BC1876" s="1"/>
      <c r="BD1876" s="1"/>
      <c r="BE1876" s="1"/>
      <c r="BF1876" s="1"/>
      <c r="CB1876"/>
      <c r="CC1876"/>
      <c r="CD1876"/>
      <c r="CE1876" s="83"/>
      <c r="CF1876"/>
      <c r="CG1876"/>
      <c r="CH1876"/>
      <c r="CI1876"/>
      <c r="CJ1876"/>
      <c r="CK1876"/>
      <c r="CL1876"/>
      <c r="CM1876"/>
      <c r="CN1876"/>
      <c r="CO1876"/>
      <c r="CP1876"/>
    </row>
    <row r="1877" spans="1:94" ht="22.5" customHeight="1">
      <c r="A1877" s="22">
        <v>44321</v>
      </c>
      <c r="B1877" s="3" t="str">
        <f>TEXT(Table1[[#This Row],[Date]],"dddd")</f>
        <v>الأربعاء</v>
      </c>
      <c r="C1877" s="3">
        <f>WEEKNUM(Table1[[#This Row],[Date]],16)</f>
        <v>19</v>
      </c>
      <c r="D1877" s="3" t="str">
        <f>TEXT(Table1[[#This Row],[Date]],"mmmm")</f>
        <v>مايو</v>
      </c>
      <c r="E1877" s="3" t="str">
        <f>TEXT(Table1[[#This Row],[Date]],"yyyy")</f>
        <v>2021</v>
      </c>
      <c r="F1877" s="3" t="s">
        <v>8</v>
      </c>
      <c r="G1877" s="3">
        <v>1907</v>
      </c>
      <c r="H1877" s="5" t="s">
        <v>67</v>
      </c>
      <c r="I1877" s="3" t="s">
        <v>91</v>
      </c>
      <c r="J1877" s="3">
        <f>IFERROR(VLOOKUP(Table1[[#This Row],[FoamType]],$CB$1:$CC$25,2,FALSE),0)</f>
        <v>1</v>
      </c>
      <c r="K1877" s="3">
        <v>120</v>
      </c>
      <c r="L1877" s="3">
        <v>25</v>
      </c>
      <c r="M1877" s="3">
        <v>10</v>
      </c>
      <c r="Q1877" s="3">
        <v>20</v>
      </c>
      <c r="R1877" s="3">
        <v>40</v>
      </c>
      <c r="S1877" s="3">
        <v>10.1</v>
      </c>
      <c r="T1877" s="3">
        <f t="shared" si="253"/>
        <v>1.212</v>
      </c>
      <c r="U1877" s="4">
        <f t="shared" si="254"/>
        <v>1.2</v>
      </c>
      <c r="W1877" s="3"/>
      <c r="X1877" s="4">
        <f>IFERROR(   Table1[[#This Row],[البلوكات /م3]]+Table1[[#This Row],[البواقى
 المنصرفه
/م3]]-Table1[[#This Row],[البواقى
/م3]],0)</f>
        <v>0</v>
      </c>
      <c r="Y1877" s="21">
        <f t="shared" si="252"/>
        <v>0</v>
      </c>
      <c r="AD1877" s="20">
        <f t="shared" si="250"/>
        <v>-1.2</v>
      </c>
      <c r="AE1877" s="29" t="e">
        <f t="shared" si="251"/>
        <v>#DIV/0!</v>
      </c>
      <c r="AG1877" s="5">
        <f>IFERROR((Table1[[#This Row],[عدد
البلوكات]]*0.12),"")</f>
        <v>0</v>
      </c>
      <c r="AH187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</v>
      </c>
      <c r="AJ1877" s="59">
        <f>IFERROR(Table1[[#This Row],[Plan Hour]]/Table1[[#This Row],[ساعات
العمل
الفعلية]],0)</f>
        <v>0</v>
      </c>
      <c r="AK1877" s="1">
        <f>IFERROR((Table1[[#This Row],[الكمية 
الفعلية
/م3]]-Table1[[#This Row],[الكمية 
المنتجة
/م3
 ]]),"")</f>
        <v>1.2000000000000011E-2</v>
      </c>
      <c r="AL1877" s="123"/>
      <c r="AM1877" s="123"/>
      <c r="AN1877" s="123"/>
      <c r="AO1877" s="123"/>
      <c r="AP1877" s="17">
        <f>Table1[[#This Row],[شطره
1]]+Table1[[#This Row],[أبعاد خطأ
2]]+Table1[[#This Row],[كسر زوايا
3]]+AO1877</f>
        <v>0</v>
      </c>
      <c r="AZ1877" s="1"/>
      <c r="BA1877" s="1"/>
      <c r="BB1877" s="1"/>
      <c r="BC1877" s="1"/>
      <c r="BD1877" s="1"/>
      <c r="BE1877" s="1"/>
      <c r="BF1877" s="1"/>
      <c r="CB1877"/>
      <c r="CC1877"/>
      <c r="CD1877"/>
      <c r="CE1877" s="83"/>
      <c r="CF1877"/>
      <c r="CG1877"/>
      <c r="CH1877"/>
      <c r="CI1877"/>
      <c r="CJ1877"/>
      <c r="CK1877"/>
      <c r="CL1877"/>
      <c r="CM1877"/>
      <c r="CN1877"/>
      <c r="CO1877"/>
      <c r="CP1877"/>
    </row>
    <row r="1878" spans="1:94" ht="22.5" customHeight="1">
      <c r="A1878" s="22">
        <v>44321</v>
      </c>
      <c r="B1878" s="3" t="str">
        <f>TEXT(Table1[[#This Row],[Date]],"dddd")</f>
        <v>الأربعاء</v>
      </c>
      <c r="C1878" s="3">
        <f>WEEKNUM(Table1[[#This Row],[Date]],16)</f>
        <v>19</v>
      </c>
      <c r="D1878" s="3" t="str">
        <f>TEXT(Table1[[#This Row],[Date]],"mmmm")</f>
        <v>مايو</v>
      </c>
      <c r="E1878" s="3" t="str">
        <f>TEXT(Table1[[#This Row],[Date]],"yyyy")</f>
        <v>2021</v>
      </c>
      <c r="F1878" s="3" t="s">
        <v>8</v>
      </c>
      <c r="G1878" s="3">
        <v>1923</v>
      </c>
      <c r="H1878" s="5" t="s">
        <v>25</v>
      </c>
      <c r="I1878" s="3" t="s">
        <v>96</v>
      </c>
      <c r="J1878" s="3">
        <f>IFERROR(VLOOKUP(Table1[[#This Row],[FoamType]],$CB$1:$CC$25,2,FALSE),0)</f>
        <v>200</v>
      </c>
      <c r="K1878" s="3">
        <v>116</v>
      </c>
      <c r="L1878" s="3">
        <v>10</v>
      </c>
      <c r="M1878" s="3">
        <v>4</v>
      </c>
      <c r="Q1878" s="3">
        <v>20</v>
      </c>
      <c r="R1878" s="3">
        <v>810</v>
      </c>
      <c r="S1878" s="3">
        <v>4.0999999999999996</v>
      </c>
      <c r="T1878" s="3">
        <f t="shared" si="253"/>
        <v>3.8523599999999996</v>
      </c>
      <c r="U1878" s="4">
        <f t="shared" si="254"/>
        <v>3.7584</v>
      </c>
      <c r="W1878" s="3"/>
      <c r="X1878" s="4">
        <f>IFERROR(   Table1[[#This Row],[البلوكات /م3]]+Table1[[#This Row],[البواقى
 المنصرفه
/م3]]-Table1[[#This Row],[البواقى
/م3]],0)</f>
        <v>3.8100000000000005</v>
      </c>
      <c r="Y1878" s="21">
        <f t="shared" si="252"/>
        <v>0</v>
      </c>
      <c r="Z1878" s="3">
        <v>0</v>
      </c>
      <c r="AA1878" s="12">
        <v>7.73</v>
      </c>
      <c r="AB1878" s="3">
        <v>20</v>
      </c>
      <c r="AC1878" s="20">
        <v>3.92</v>
      </c>
      <c r="AD1878" s="20">
        <f t="shared" si="250"/>
        <v>5.1600000000000534E-2</v>
      </c>
      <c r="AE1878" s="29">
        <f t="shared" si="251"/>
        <v>6.6752910737387493E-3</v>
      </c>
      <c r="AG1878" s="5">
        <f>IFERROR((Table1[[#This Row],[عدد
البلوكات]]*0.12),"")</f>
        <v>0</v>
      </c>
      <c r="AH187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4.05</v>
      </c>
      <c r="AJ1878" s="59">
        <f>IFERROR(Table1[[#This Row],[Plan Hour]]/Table1[[#This Row],[ساعات
العمل
الفعلية]],0)</f>
        <v>0</v>
      </c>
      <c r="AK1878" s="1">
        <f>IFERROR((Table1[[#This Row],[الكمية 
الفعلية
/م3]]-Table1[[#This Row],[الكمية 
المنتجة
/م3
 ]]),"")</f>
        <v>9.3959999999999599E-2</v>
      </c>
      <c r="AL1878" s="123"/>
      <c r="AM1878" s="123"/>
      <c r="AN1878" s="123"/>
      <c r="AO1878" s="123"/>
      <c r="AP1878" s="17">
        <f>Table1[[#This Row],[شطره
1]]+Table1[[#This Row],[أبعاد خطأ
2]]+Table1[[#This Row],[كسر زوايا
3]]+AO1878</f>
        <v>0</v>
      </c>
      <c r="AZ1878" s="1"/>
      <c r="BA1878" s="1"/>
      <c r="BB1878" s="1"/>
      <c r="BC1878" s="1"/>
      <c r="BD1878" s="1"/>
      <c r="BE1878" s="1"/>
      <c r="BF1878" s="1"/>
      <c r="CB1878"/>
      <c r="CC1878"/>
      <c r="CD1878"/>
      <c r="CE1878" s="83"/>
      <c r="CF1878"/>
      <c r="CG1878"/>
      <c r="CH1878"/>
      <c r="CI1878"/>
      <c r="CJ1878"/>
      <c r="CK1878"/>
      <c r="CL1878"/>
      <c r="CM1878"/>
      <c r="CN1878"/>
      <c r="CO1878"/>
      <c r="CP1878"/>
    </row>
    <row r="1879" spans="1:94" ht="22.5" customHeight="1">
      <c r="A1879" s="22">
        <v>44321</v>
      </c>
      <c r="B1879" s="3" t="str">
        <f>TEXT(Table1[[#This Row],[Date]],"dddd")</f>
        <v>الأربعاء</v>
      </c>
      <c r="C1879" s="3">
        <f>WEEKNUM(Table1[[#This Row],[Date]],16)</f>
        <v>19</v>
      </c>
      <c r="D1879" s="3" t="str">
        <f>TEXT(Table1[[#This Row],[Date]],"mmmm")</f>
        <v>مايو</v>
      </c>
      <c r="E1879" s="3" t="str">
        <f>TEXT(Table1[[#This Row],[Date]],"yyyy")</f>
        <v>2021</v>
      </c>
      <c r="F1879" s="3" t="s">
        <v>8</v>
      </c>
      <c r="G1879" s="3">
        <v>1926</v>
      </c>
      <c r="H1879" s="5" t="s">
        <v>252</v>
      </c>
      <c r="I1879" s="3" t="s">
        <v>255</v>
      </c>
      <c r="J1879" s="3">
        <f>IFERROR(VLOOKUP(Table1[[#This Row],[FoamType]],$CB$1:$CC$25,2,FALSE),0)</f>
        <v>3.6</v>
      </c>
      <c r="K1879" s="3">
        <v>40</v>
      </c>
      <c r="L1879" s="3">
        <v>40</v>
      </c>
      <c r="M1879" s="3">
        <v>34</v>
      </c>
      <c r="Q1879" s="3">
        <v>12</v>
      </c>
      <c r="R1879" s="3">
        <v>197</v>
      </c>
      <c r="S1879" s="3">
        <v>34</v>
      </c>
      <c r="T1879" s="3">
        <f t="shared" si="253"/>
        <v>10.716799999999999</v>
      </c>
      <c r="U1879" s="4">
        <f t="shared" si="254"/>
        <v>10.716799999999999</v>
      </c>
      <c r="W1879" s="3">
        <v>12</v>
      </c>
      <c r="X1879" s="4">
        <f>IFERROR(   Table1[[#This Row],[البلوكات /م3]]+Table1[[#This Row],[البواقى
 المنصرفه
/م3]]-Table1[[#This Row],[البواقى
/م3]],0)</f>
        <v>10.72</v>
      </c>
      <c r="Y1879" s="21">
        <f t="shared" si="252"/>
        <v>14.64</v>
      </c>
      <c r="Z1879" s="3">
        <v>2</v>
      </c>
      <c r="AA1879" s="12">
        <v>0</v>
      </c>
      <c r="AB1879" s="3">
        <v>12</v>
      </c>
      <c r="AC1879" s="20">
        <v>3.92</v>
      </c>
      <c r="AD1879" s="20">
        <f t="shared" si="250"/>
        <v>3.2000000000014239E-3</v>
      </c>
      <c r="AE1879" s="29">
        <f t="shared" si="251"/>
        <v>2.1857923497277485E-4</v>
      </c>
      <c r="AG1879" s="5">
        <f>IFERROR((Table1[[#This Row],[عدد
البلوكات]]*0.12),"")</f>
        <v>0.24</v>
      </c>
      <c r="AH187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2.9768888888888885</v>
      </c>
      <c r="AJ1879" s="59">
        <f>IFERROR(Table1[[#This Row],[Plan Hour]]/Table1[[#This Row],[ساعات
العمل
الفعلية]],0)</f>
        <v>0</v>
      </c>
      <c r="AK1879" s="1">
        <f>IFERROR((Table1[[#This Row],[الكمية 
الفعلية
/م3]]-Table1[[#This Row],[الكمية 
المنتجة
/م3
 ]]),"")</f>
        <v>0</v>
      </c>
      <c r="AL1879" s="123"/>
      <c r="AM1879" s="123"/>
      <c r="AN1879" s="123"/>
      <c r="AO1879" s="123"/>
      <c r="AP1879" s="17">
        <f>Table1[[#This Row],[شطره
1]]+Table1[[#This Row],[أبعاد خطأ
2]]+Table1[[#This Row],[كسر زوايا
3]]+AO1879</f>
        <v>0</v>
      </c>
      <c r="AZ1879" s="1"/>
      <c r="BA1879" s="1"/>
      <c r="BB1879" s="1"/>
      <c r="BC1879" s="1"/>
      <c r="BD1879" s="1"/>
      <c r="BE1879" s="1"/>
      <c r="BF1879" s="1"/>
      <c r="CB1879"/>
      <c r="CC1879"/>
      <c r="CD1879"/>
      <c r="CE1879" s="83"/>
      <c r="CF1879"/>
      <c r="CG1879"/>
      <c r="CH1879"/>
      <c r="CI1879"/>
      <c r="CJ1879"/>
      <c r="CK1879"/>
      <c r="CL1879"/>
      <c r="CM1879"/>
      <c r="CN1879"/>
      <c r="CO1879"/>
      <c r="CP1879"/>
    </row>
    <row r="1880" spans="1:94" ht="22.5" customHeight="1">
      <c r="A1880" s="22">
        <v>44321</v>
      </c>
      <c r="B1880" s="3" t="str">
        <f>TEXT(Table1[[#This Row],[Date]],"dddd")</f>
        <v>الأربعاء</v>
      </c>
      <c r="C1880" s="3">
        <f>WEEKNUM(Table1[[#This Row],[Date]],16)</f>
        <v>19</v>
      </c>
      <c r="D1880" s="3" t="str">
        <f>TEXT(Table1[[#This Row],[Date]],"mmmm")</f>
        <v>مايو</v>
      </c>
      <c r="E1880" s="3" t="str">
        <f>TEXT(Table1[[#This Row],[Date]],"yyyy")</f>
        <v>2021</v>
      </c>
      <c r="F1880" s="3" t="s">
        <v>8</v>
      </c>
      <c r="G1880" s="3">
        <v>1930</v>
      </c>
      <c r="H1880" s="5" t="s">
        <v>370</v>
      </c>
      <c r="I1880" s="3" t="s">
        <v>135</v>
      </c>
      <c r="J1880" s="3">
        <f>IFERROR(VLOOKUP(Table1[[#This Row],[FoamType]],$CB$1:$CC$25,2,FALSE),0)</f>
        <v>1.5</v>
      </c>
      <c r="K1880" s="3">
        <v>60</v>
      </c>
      <c r="L1880" s="3">
        <v>60</v>
      </c>
      <c r="M1880" s="3">
        <v>50</v>
      </c>
      <c r="Q1880" s="3">
        <v>35</v>
      </c>
      <c r="R1880" s="3">
        <v>44</v>
      </c>
      <c r="S1880" s="3">
        <v>50</v>
      </c>
      <c r="T1880" s="3">
        <f t="shared" si="253"/>
        <v>7.92</v>
      </c>
      <c r="U1880" s="4">
        <f t="shared" si="254"/>
        <v>7.92</v>
      </c>
      <c r="W1880" s="3">
        <v>35</v>
      </c>
      <c r="X1880" s="4">
        <f>IFERROR(   Table1[[#This Row],[البلوكات /م3]]+Table1[[#This Row],[البواقى
 المنصرفه
/م3]]-Table1[[#This Row],[البواقى
/م3]],0)</f>
        <v>-0.19000000000000128</v>
      </c>
      <c r="Y1880" s="21">
        <f t="shared" si="252"/>
        <v>21.96</v>
      </c>
      <c r="Z1880" s="3">
        <v>3</v>
      </c>
      <c r="AA1880" s="12">
        <v>6.22</v>
      </c>
      <c r="AB1880" s="3">
        <v>35</v>
      </c>
      <c r="AC1880" s="20">
        <v>28.37</v>
      </c>
      <c r="AD1880" s="20">
        <f t="shared" si="250"/>
        <v>-8.11</v>
      </c>
      <c r="AE1880" s="29">
        <f t="shared" si="251"/>
        <v>-0.28779276082327893</v>
      </c>
      <c r="AG1880" s="5">
        <f>IFERROR((Table1[[#This Row],[عدد
البلوكات]]*0.12),"")</f>
        <v>0.36</v>
      </c>
      <c r="AH188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5.28</v>
      </c>
      <c r="AJ1880" s="59">
        <f>IFERROR(Table1[[#This Row],[Plan Hour]]/Table1[[#This Row],[ساعات
العمل
الفعلية]],0)</f>
        <v>0</v>
      </c>
      <c r="AK1880" s="1">
        <f>IFERROR((Table1[[#This Row],[الكمية 
الفعلية
/م3]]-Table1[[#This Row],[الكمية 
المنتجة
/م3
 ]]),"")</f>
        <v>0</v>
      </c>
      <c r="AL1880" s="123"/>
      <c r="AM1880" s="123"/>
      <c r="AN1880" s="123"/>
      <c r="AO1880" s="123"/>
      <c r="AP1880" s="17">
        <f>Table1[[#This Row],[شطره
1]]+Table1[[#This Row],[أبعاد خطأ
2]]+Table1[[#This Row],[كسر زوايا
3]]+AO1880</f>
        <v>0</v>
      </c>
      <c r="AZ1880" s="1"/>
      <c r="BA1880" s="1"/>
      <c r="BB1880" s="1"/>
      <c r="BC1880" s="1"/>
      <c r="BD1880" s="1"/>
      <c r="BE1880" s="1"/>
      <c r="BF1880" s="1"/>
      <c r="CB1880"/>
      <c r="CC1880"/>
      <c r="CD1880"/>
      <c r="CE1880" s="83"/>
      <c r="CF1880"/>
      <c r="CG1880"/>
      <c r="CH1880"/>
      <c r="CI1880"/>
      <c r="CJ1880"/>
      <c r="CK1880"/>
      <c r="CL1880"/>
      <c r="CM1880"/>
      <c r="CN1880"/>
      <c r="CO1880"/>
      <c r="CP1880"/>
    </row>
    <row r="1881" spans="1:94" ht="22.5" customHeight="1">
      <c r="A1881" s="22">
        <v>44321</v>
      </c>
      <c r="B1881" s="3" t="str">
        <f>TEXT(Table1[[#This Row],[Date]],"dddd")</f>
        <v>الأربعاء</v>
      </c>
      <c r="C1881" s="3">
        <f>WEEKNUM(Table1[[#This Row],[Date]],16)</f>
        <v>19</v>
      </c>
      <c r="D1881" s="3" t="str">
        <f>TEXT(Table1[[#This Row],[Date]],"mmmm")</f>
        <v>مايو</v>
      </c>
      <c r="E1881" s="3" t="str">
        <f>TEXT(Table1[[#This Row],[Date]],"yyyy")</f>
        <v>2021</v>
      </c>
      <c r="F1881" s="3" t="s">
        <v>8</v>
      </c>
      <c r="G1881" s="3">
        <v>1930</v>
      </c>
      <c r="H1881" s="5" t="s">
        <v>370</v>
      </c>
      <c r="I1881" s="3" t="s">
        <v>135</v>
      </c>
      <c r="J1881" s="3">
        <f>IFERROR(VLOOKUP(Table1[[#This Row],[FoamType]],$CB$1:$CC$25,2,FALSE),0)</f>
        <v>1.5</v>
      </c>
      <c r="K1881" s="3">
        <v>60</v>
      </c>
      <c r="L1881" s="3">
        <v>60</v>
      </c>
      <c r="M1881" s="3">
        <v>40</v>
      </c>
      <c r="Q1881" s="3">
        <v>35</v>
      </c>
      <c r="R1881" s="3">
        <v>2</v>
      </c>
      <c r="S1881" s="3">
        <v>40</v>
      </c>
      <c r="T1881" s="3">
        <f t="shared" si="253"/>
        <v>0.28799999999999998</v>
      </c>
      <c r="U1881" s="4">
        <f t="shared" si="254"/>
        <v>0.28799999999999998</v>
      </c>
      <c r="W1881" s="3"/>
      <c r="X1881" s="4">
        <f>IFERROR(   Table1[[#This Row],[البلوكات /م3]]+Table1[[#This Row],[البواقى
 المنصرفه
/م3]]-Table1[[#This Row],[البواقى
/م3]],0)</f>
        <v>0</v>
      </c>
      <c r="Y1881" s="21">
        <f t="shared" si="252"/>
        <v>0</v>
      </c>
      <c r="AD1881" s="20">
        <f t="shared" ref="AD1881:AD1944" si="255">(Y1881+AA1881)-(U1881+AC1881)</f>
        <v>-0.28799999999999998</v>
      </c>
      <c r="AE1881" s="29" t="e">
        <f t="shared" ref="AE1881:AE1944" si="256">AD1881/(Y1881+AA1881)</f>
        <v>#DIV/0!</v>
      </c>
      <c r="AG1881" s="5">
        <f>IFERROR((Table1[[#This Row],[عدد
البلوكات]]*0.12),"")</f>
        <v>0</v>
      </c>
      <c r="AH188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0.19199999999999998</v>
      </c>
      <c r="AJ1881" s="59">
        <f>IFERROR(Table1[[#This Row],[Plan Hour]]/Table1[[#This Row],[ساعات
العمل
الفعلية]],0)</f>
        <v>0</v>
      </c>
      <c r="AK1881" s="1">
        <f>IFERROR((Table1[[#This Row],[الكمية 
الفعلية
/م3]]-Table1[[#This Row],[الكمية 
المنتجة
/م3
 ]]),"")</f>
        <v>0</v>
      </c>
      <c r="AL1881" s="123"/>
      <c r="AM1881" s="123"/>
      <c r="AN1881" s="123"/>
      <c r="AO1881" s="123"/>
      <c r="AP1881" s="17">
        <f>Table1[[#This Row],[شطره
1]]+Table1[[#This Row],[أبعاد خطأ
2]]+Table1[[#This Row],[كسر زوايا
3]]+AO1881</f>
        <v>0</v>
      </c>
      <c r="AZ1881" s="1"/>
      <c r="BA1881" s="1"/>
      <c r="BB1881" s="1"/>
      <c r="BC1881" s="1"/>
      <c r="BD1881" s="1"/>
      <c r="BE1881" s="1"/>
      <c r="BF1881" s="1"/>
      <c r="CB1881"/>
      <c r="CC1881"/>
      <c r="CD1881"/>
      <c r="CE1881" s="83"/>
      <c r="CF1881"/>
      <c r="CG1881"/>
      <c r="CH1881"/>
      <c r="CI1881"/>
      <c r="CJ1881"/>
      <c r="CK1881"/>
      <c r="CL1881"/>
      <c r="CM1881"/>
      <c r="CN1881"/>
      <c r="CO1881"/>
      <c r="CP1881"/>
    </row>
    <row r="1882" spans="1:94" ht="22.5" customHeight="1">
      <c r="A1882" s="22">
        <v>44322</v>
      </c>
      <c r="B1882" s="9" t="str">
        <f>TEXT(Table1[[#This Row],[Date]],"dddd")</f>
        <v>الخميس</v>
      </c>
      <c r="C1882" s="9">
        <f>WEEKNUM(Table1[[#This Row],[Date]],16)</f>
        <v>19</v>
      </c>
      <c r="D1882" s="9" t="str">
        <f>TEXT(Table1[[#This Row],[Date]],"mmmm")</f>
        <v>مايو</v>
      </c>
      <c r="E1882" s="9" t="str">
        <f>TEXT(Table1[[#This Row],[Date]],"yyyy")</f>
        <v>2021</v>
      </c>
      <c r="F1882" s="9" t="s">
        <v>9</v>
      </c>
      <c r="G1882" s="9">
        <v>1896</v>
      </c>
      <c r="H1882" s="9" t="s">
        <v>46</v>
      </c>
      <c r="I1882" s="9" t="s">
        <v>86</v>
      </c>
      <c r="J1882" s="9">
        <f>IFERROR(VLOOKUP(Table1[[#This Row],[FoamType]],$CB$1:$CC$25,2,FALSE),0)</f>
        <v>3</v>
      </c>
      <c r="K1882" s="9">
        <v>199</v>
      </c>
      <c r="L1882" s="9">
        <v>99</v>
      </c>
      <c r="M1882" s="9">
        <v>5</v>
      </c>
      <c r="N1882" s="9"/>
      <c r="O1882" s="9"/>
      <c r="P1882" s="9"/>
      <c r="Q1882" s="9">
        <v>10</v>
      </c>
      <c r="R1882" s="9">
        <v>150</v>
      </c>
      <c r="S1882" s="9">
        <v>5.2</v>
      </c>
      <c r="T1882" s="9">
        <f t="shared" si="253"/>
        <v>15.36678</v>
      </c>
      <c r="U1882" s="9">
        <v>15</v>
      </c>
      <c r="V1882" s="9"/>
      <c r="W1882" s="9">
        <v>10</v>
      </c>
      <c r="X1882" s="9">
        <f>IFERROR(   Table1[[#This Row],[البلوكات /م3]]+Table1[[#This Row],[البواقى
 المنصرفه
/م3]]-Table1[[#This Row],[البواقى
/م3]],0)</f>
        <v>15.780000000000001</v>
      </c>
      <c r="Y1882" s="9">
        <f t="shared" si="252"/>
        <v>21.96</v>
      </c>
      <c r="Z1882" s="9">
        <v>3</v>
      </c>
      <c r="AA1882" s="9">
        <v>1.57</v>
      </c>
      <c r="AB1882" s="9">
        <v>10</v>
      </c>
      <c r="AC1882" s="9">
        <v>7.75</v>
      </c>
      <c r="AD1882" s="9">
        <f t="shared" si="255"/>
        <v>0.78000000000000114</v>
      </c>
      <c r="AE1882" s="9">
        <f t="shared" si="256"/>
        <v>3.3149171270718279E-2</v>
      </c>
      <c r="AF1882" s="9"/>
      <c r="AG1882" s="9">
        <f>IFERROR((Table1[[#This Row],[عدد
البلوكات]]*0.12),"")</f>
        <v>0.36</v>
      </c>
      <c r="AH1882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I1882" s="9">
        <v>48</v>
      </c>
      <c r="AJ1882" s="9">
        <f>IFERROR(Table1[[#This Row],[Plan Hour]]/Table1[[#This Row],[ساعات
العمل
الفعلية]],0)</f>
        <v>0.10416666666666667</v>
      </c>
      <c r="AK1882" s="9">
        <f>IFERROR((Table1[[#This Row],[الكمية 
الفعلية
/م3]]-Table1[[#This Row],[الكمية 
المنتجة
/م3
 ]]),"")</f>
        <v>0.36678000000000033</v>
      </c>
      <c r="AL1882" s="9"/>
      <c r="AM1882" s="9"/>
      <c r="AN1882" s="9"/>
      <c r="AO1882" s="9"/>
      <c r="AP1882" s="9">
        <f>Table1[[#This Row],[شطره
1]]+Table1[[#This Row],[أبعاد خطأ
2]]+Table1[[#This Row],[كسر زوايا
3]]+AO1882</f>
        <v>0</v>
      </c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D1882" s="9"/>
      <c r="BE1882" s="9"/>
      <c r="BF1882" s="9"/>
      <c r="BG1882" s="9"/>
      <c r="CB1882"/>
      <c r="CC1882"/>
      <c r="CD1882"/>
      <c r="CE1882" s="83"/>
      <c r="CF1882"/>
      <c r="CG1882"/>
      <c r="CH1882"/>
      <c r="CI1882"/>
      <c r="CJ1882"/>
      <c r="CK1882"/>
      <c r="CL1882"/>
      <c r="CM1882"/>
      <c r="CN1882"/>
      <c r="CO1882"/>
      <c r="CP1882"/>
    </row>
    <row r="1883" spans="1:94" ht="22.5" customHeight="1">
      <c r="A1883" s="22">
        <v>44322</v>
      </c>
      <c r="B1883" s="3" t="str">
        <f>TEXT(Table1[[#This Row],[Date]],"dddd")</f>
        <v>الخميس</v>
      </c>
      <c r="C1883" s="3">
        <f>WEEKNUM(Table1[[#This Row],[Date]],16)</f>
        <v>19</v>
      </c>
      <c r="D1883" s="3" t="str">
        <f>TEXT(Table1[[#This Row],[Date]],"mmmm")</f>
        <v>مايو</v>
      </c>
      <c r="E1883" s="3" t="str">
        <f>TEXT(Table1[[#This Row],[Date]],"yyyy")</f>
        <v>2021</v>
      </c>
      <c r="F1883" s="3" t="s">
        <v>9</v>
      </c>
      <c r="G1883" s="3">
        <v>1923</v>
      </c>
      <c r="H1883" s="5" t="s">
        <v>25</v>
      </c>
      <c r="I1883" s="3" t="s">
        <v>87</v>
      </c>
      <c r="J1883" s="3">
        <f>IFERROR(VLOOKUP(Table1[[#This Row],[FoamType]],$CB$1:$CC$25,2,FALSE),0)</f>
        <v>2</v>
      </c>
      <c r="K1883" s="3">
        <v>200</v>
      </c>
      <c r="L1883" s="3">
        <v>100</v>
      </c>
      <c r="M1883" s="3">
        <v>1</v>
      </c>
      <c r="Q1883" s="3">
        <v>20</v>
      </c>
      <c r="S1883" s="3">
        <v>1.1000000000000001</v>
      </c>
      <c r="T1883" s="3">
        <v>14.25</v>
      </c>
      <c r="U1883" s="4">
        <v>14</v>
      </c>
      <c r="W1883" s="3">
        <v>20</v>
      </c>
      <c r="X1883" s="4">
        <f>IFERROR(   Table1[[#This Row],[البلوكات /م3]]+Table1[[#This Row],[البواقى
 المنصرفه
/م3]]-Table1[[#This Row],[البواقى
/م3]],0)</f>
        <v>21.96</v>
      </c>
      <c r="Y1883" s="21">
        <f t="shared" si="252"/>
        <v>21.96</v>
      </c>
      <c r="Z1883" s="3">
        <v>3</v>
      </c>
      <c r="AA1883" s="12">
        <v>0</v>
      </c>
      <c r="AC1883" s="20">
        <v>0</v>
      </c>
      <c r="AD1883" s="20">
        <f t="shared" si="255"/>
        <v>7.9600000000000009</v>
      </c>
      <c r="AE1883" s="29">
        <f t="shared" si="256"/>
        <v>0.3624772313296904</v>
      </c>
      <c r="AG1883" s="5">
        <f>IFERROR((Table1[[#This Row],[عدد
البلوكات]]*0.12),"")</f>
        <v>0.36</v>
      </c>
      <c r="AH188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</v>
      </c>
      <c r="AJ1883" s="59">
        <f>IFERROR(Table1[[#This Row],[Plan Hour]]/Table1[[#This Row],[ساعات
العمل
الفعلية]],0)</f>
        <v>0</v>
      </c>
      <c r="AK1883" s="1">
        <f>IFERROR((Table1[[#This Row],[الكمية 
الفعلية
/م3]]-Table1[[#This Row],[الكمية 
المنتجة
/م3
 ]]),"")</f>
        <v>0.25</v>
      </c>
      <c r="AL1883" s="123"/>
      <c r="AM1883" s="123"/>
      <c r="AN1883" s="123"/>
      <c r="AO1883" s="123"/>
      <c r="AP1883" s="17">
        <f>Table1[[#This Row],[شطره
1]]+Table1[[#This Row],[أبعاد خطأ
2]]+Table1[[#This Row],[كسر زوايا
3]]+AO1883</f>
        <v>0</v>
      </c>
      <c r="AZ1883" s="1"/>
      <c r="BA1883" s="1"/>
      <c r="BB1883" s="1"/>
      <c r="BC1883" s="1"/>
      <c r="BD1883" s="1"/>
      <c r="BE1883" s="1"/>
      <c r="BF1883" s="1"/>
      <c r="CB1883"/>
      <c r="CC1883"/>
      <c r="CD1883"/>
      <c r="CE1883" s="83"/>
      <c r="CF1883"/>
      <c r="CG1883"/>
      <c r="CH1883"/>
      <c r="CI1883"/>
      <c r="CJ1883"/>
      <c r="CK1883"/>
      <c r="CL1883"/>
      <c r="CM1883"/>
      <c r="CN1883"/>
      <c r="CO1883"/>
      <c r="CP1883"/>
    </row>
    <row r="1884" spans="1:94" ht="22.5" customHeight="1">
      <c r="A1884" s="22">
        <v>44322</v>
      </c>
      <c r="B1884" s="3" t="str">
        <f>TEXT(Table1[[#This Row],[Date]],"dddd")</f>
        <v>الخميس</v>
      </c>
      <c r="C1884" s="3">
        <f>WEEKNUM(Table1[[#This Row],[Date]],16)</f>
        <v>19</v>
      </c>
      <c r="D1884" s="3" t="str">
        <f>TEXT(Table1[[#This Row],[Date]],"mmmm")</f>
        <v>مايو</v>
      </c>
      <c r="E1884" s="3" t="str">
        <f>TEXT(Table1[[#This Row],[Date]],"yyyy")</f>
        <v>2021</v>
      </c>
      <c r="F1884" s="3" t="s">
        <v>9</v>
      </c>
      <c r="G1884" s="3">
        <v>1944</v>
      </c>
      <c r="H1884" s="5" t="s">
        <v>371</v>
      </c>
      <c r="I1884" s="3" t="s">
        <v>91</v>
      </c>
      <c r="J1884" s="3">
        <f>IFERROR(VLOOKUP(Table1[[#This Row],[FoamType]],$CB$1:$CC$25,2,FALSE),0)</f>
        <v>1</v>
      </c>
      <c r="K1884" s="3">
        <v>125</v>
      </c>
      <c r="L1884" s="3">
        <v>60</v>
      </c>
      <c r="M1884" s="3">
        <v>12.5</v>
      </c>
      <c r="Q1884" s="3" t="s">
        <v>49</v>
      </c>
      <c r="S1884" s="3">
        <v>12.6</v>
      </c>
      <c r="T1884" s="3">
        <v>2.1</v>
      </c>
      <c r="U1884" s="4">
        <v>2</v>
      </c>
      <c r="W1884" s="3"/>
      <c r="X1884" s="4">
        <f>IFERROR(   Table1[[#This Row],[البلوكات /م3]]+Table1[[#This Row],[البواقى
 المنصرفه
/م3]]-Table1[[#This Row],[البواقى
/م3]],0)</f>
        <v>2</v>
      </c>
      <c r="Y1884" s="21">
        <f t="shared" si="252"/>
        <v>0</v>
      </c>
      <c r="AA1884" s="12">
        <v>2</v>
      </c>
      <c r="AB1884" s="3" t="s">
        <v>49</v>
      </c>
      <c r="AC1884" s="20">
        <v>0</v>
      </c>
      <c r="AD1884" s="20">
        <f t="shared" si="255"/>
        <v>0</v>
      </c>
      <c r="AE1884" s="29">
        <f t="shared" si="256"/>
        <v>0</v>
      </c>
      <c r="AG1884" s="5">
        <f>IFERROR((Table1[[#This Row],[عدد
البلوكات]]*0.12),"")</f>
        <v>0</v>
      </c>
      <c r="AH188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1884" s="59">
        <f>IFERROR(Table1[[#This Row],[Plan Hour]]/Table1[[#This Row],[ساعات
العمل
الفعلية]],0)</f>
        <v>0</v>
      </c>
      <c r="AK1884" s="1">
        <f>IFERROR((Table1[[#This Row],[الكمية 
الفعلية
/م3]]-Table1[[#This Row],[الكمية 
المنتجة
/م3
 ]]),"")</f>
        <v>0.10000000000000009</v>
      </c>
      <c r="AL1884" s="123"/>
      <c r="AM1884" s="123"/>
      <c r="AN1884" s="123"/>
      <c r="AO1884" s="123"/>
      <c r="AP1884" s="17">
        <f>Table1[[#This Row],[شطره
1]]+Table1[[#This Row],[أبعاد خطأ
2]]+Table1[[#This Row],[كسر زوايا
3]]+AO1884</f>
        <v>0</v>
      </c>
      <c r="AZ1884" s="1"/>
      <c r="BA1884" s="1"/>
      <c r="BB1884" s="1"/>
      <c r="BC1884" s="1"/>
      <c r="BD1884" s="1"/>
      <c r="BE1884" s="1"/>
      <c r="BF1884" s="1"/>
      <c r="CB1884"/>
      <c r="CC1884"/>
      <c r="CD1884"/>
      <c r="CE1884" s="83"/>
      <c r="CF1884"/>
      <c r="CG1884"/>
      <c r="CH1884"/>
      <c r="CI1884"/>
      <c r="CJ1884"/>
      <c r="CK1884"/>
      <c r="CL1884"/>
      <c r="CM1884"/>
      <c r="CN1884"/>
      <c r="CO1884"/>
      <c r="CP1884"/>
    </row>
    <row r="1885" spans="1:94" ht="22.5" customHeight="1">
      <c r="A1885" s="22">
        <v>44322</v>
      </c>
      <c r="B1885" s="3" t="str">
        <f>TEXT(Table1[[#This Row],[Date]],"dddd")</f>
        <v>الخميس</v>
      </c>
      <c r="C1885" s="3">
        <f>WEEKNUM(Table1[[#This Row],[Date]],16)</f>
        <v>19</v>
      </c>
      <c r="D1885" s="3" t="str">
        <f>TEXT(Table1[[#This Row],[Date]],"mmmm")</f>
        <v>مايو</v>
      </c>
      <c r="E1885" s="3" t="str">
        <f>TEXT(Table1[[#This Row],[Date]],"yyyy")</f>
        <v>2021</v>
      </c>
      <c r="F1885" s="3" t="s">
        <v>9</v>
      </c>
      <c r="G1885" s="3">
        <v>1863</v>
      </c>
      <c r="H1885" s="5" t="s">
        <v>369</v>
      </c>
      <c r="I1885" s="3" t="s">
        <v>91</v>
      </c>
      <c r="J1885" s="3">
        <f>IFERROR(VLOOKUP(Table1[[#This Row],[FoamType]],$CB$1:$CC$25,2,FALSE),0)</f>
        <v>1</v>
      </c>
      <c r="K1885" s="3">
        <v>100</v>
      </c>
      <c r="L1885" s="3">
        <v>20</v>
      </c>
      <c r="M1885" s="3">
        <v>10</v>
      </c>
      <c r="Q1885" s="3">
        <v>25</v>
      </c>
      <c r="R1885" s="3">
        <v>107</v>
      </c>
      <c r="S1885" s="3">
        <v>10.1</v>
      </c>
      <c r="T1885" s="3">
        <f t="shared" si="253"/>
        <v>2.1614</v>
      </c>
      <c r="U1885" s="4">
        <f t="shared" si="254"/>
        <v>2.14</v>
      </c>
      <c r="W1885" s="3"/>
      <c r="X1885" s="4">
        <f>IFERROR(   Table1[[#This Row],[البلوكات /م3]]+Table1[[#This Row],[البواقى
 المنصرفه
/م3]]-Table1[[#This Row],[البواقى
/م3]],0)</f>
        <v>2.14</v>
      </c>
      <c r="Y1885" s="21">
        <f t="shared" si="252"/>
        <v>0</v>
      </c>
      <c r="AA1885" s="12">
        <v>2.14</v>
      </c>
      <c r="AB1885" s="3">
        <v>25</v>
      </c>
      <c r="AC1885" s="20">
        <v>0</v>
      </c>
      <c r="AD1885" s="20">
        <f t="shared" si="255"/>
        <v>0</v>
      </c>
      <c r="AE1885" s="29">
        <f t="shared" si="256"/>
        <v>0</v>
      </c>
      <c r="AG1885" s="5">
        <f>IFERROR((Table1[[#This Row],[عدد
البلوكات]]*0.12),"")</f>
        <v>0</v>
      </c>
      <c r="AH188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2.14</v>
      </c>
      <c r="AJ1885" s="59">
        <f>IFERROR(Table1[[#This Row],[Plan Hour]]/Table1[[#This Row],[ساعات
العمل
الفعلية]],0)</f>
        <v>0</v>
      </c>
      <c r="AK1885" s="1">
        <f>IFERROR((Table1[[#This Row],[الكمية 
الفعلية
/م3]]-Table1[[#This Row],[الكمية 
المنتجة
/م3
 ]]),"")</f>
        <v>2.1399999999999864E-2</v>
      </c>
      <c r="AL1885" s="123"/>
      <c r="AM1885" s="123"/>
      <c r="AN1885" s="123"/>
      <c r="AO1885" s="123"/>
      <c r="AP1885" s="17">
        <f>Table1[[#This Row],[شطره
1]]+Table1[[#This Row],[أبعاد خطأ
2]]+Table1[[#This Row],[كسر زوايا
3]]+AO1885</f>
        <v>0</v>
      </c>
      <c r="AZ1885" s="1"/>
      <c r="BA1885" s="1"/>
      <c r="BB1885" s="1"/>
      <c r="BC1885" s="1"/>
      <c r="BD1885" s="1"/>
      <c r="BE1885" s="1"/>
      <c r="BF1885" s="1"/>
      <c r="CB1885"/>
      <c r="CC1885"/>
      <c r="CD1885"/>
      <c r="CE1885" s="83"/>
      <c r="CF1885"/>
      <c r="CG1885"/>
      <c r="CH1885"/>
      <c r="CI1885"/>
      <c r="CJ1885"/>
      <c r="CK1885"/>
      <c r="CL1885"/>
      <c r="CM1885"/>
      <c r="CN1885"/>
      <c r="CO1885"/>
      <c r="CP1885"/>
    </row>
    <row r="1886" spans="1:94" ht="22.5" customHeight="1">
      <c r="A1886" s="22">
        <v>44322</v>
      </c>
      <c r="B1886" s="3" t="str">
        <f>TEXT(Table1[[#This Row],[Date]],"dddd")</f>
        <v>الخميس</v>
      </c>
      <c r="C1886" s="3">
        <f>WEEKNUM(Table1[[#This Row],[Date]],16)</f>
        <v>19</v>
      </c>
      <c r="D1886" s="3" t="str">
        <f>TEXT(Table1[[#This Row],[Date]],"mmmm")</f>
        <v>مايو</v>
      </c>
      <c r="E1886" s="3" t="str">
        <f>TEXT(Table1[[#This Row],[Date]],"yyyy")</f>
        <v>2021</v>
      </c>
      <c r="F1886" s="3" t="s">
        <v>9</v>
      </c>
      <c r="G1886" s="3">
        <v>1923</v>
      </c>
      <c r="H1886" s="5" t="s">
        <v>25</v>
      </c>
      <c r="I1886" s="3" t="s">
        <v>96</v>
      </c>
      <c r="J1886" s="3">
        <f>IFERROR(VLOOKUP(Table1[[#This Row],[FoamType]],$CB$1:$CC$25,2,FALSE),0)</f>
        <v>200</v>
      </c>
      <c r="K1886" s="3">
        <v>116</v>
      </c>
      <c r="L1886" s="3">
        <v>10</v>
      </c>
      <c r="M1886" s="3">
        <v>4</v>
      </c>
      <c r="Q1886" s="3">
        <v>20</v>
      </c>
      <c r="R1886" s="3">
        <v>1200</v>
      </c>
      <c r="S1886" s="3">
        <v>4.0999999999999996</v>
      </c>
      <c r="T1886" s="3">
        <f t="shared" si="253"/>
        <v>5.7071999999999994</v>
      </c>
      <c r="U1886" s="4">
        <f t="shared" si="254"/>
        <v>5.5679999999999996</v>
      </c>
      <c r="W1886" s="3">
        <v>25</v>
      </c>
      <c r="X1886" s="4">
        <f>IFERROR(   Table1[[#This Row],[البلوكات /م3]]+Table1[[#This Row],[البواقى
 المنصرفه
/م3]]-Table1[[#This Row],[البواقى
/م3]],0)</f>
        <v>1.5500000000000007</v>
      </c>
      <c r="Y1886" s="21">
        <f t="shared" si="252"/>
        <v>7.32</v>
      </c>
      <c r="Z1886" s="3">
        <v>1</v>
      </c>
      <c r="AA1886" s="12">
        <v>0</v>
      </c>
      <c r="AB1886" s="3">
        <v>25</v>
      </c>
      <c r="AC1886" s="20">
        <v>5.77</v>
      </c>
      <c r="AD1886" s="20">
        <f t="shared" si="255"/>
        <v>-4.0179999999999989</v>
      </c>
      <c r="AE1886" s="29">
        <f t="shared" si="256"/>
        <v>-0.54890710382513641</v>
      </c>
      <c r="AG1886" s="5">
        <f>IFERROR((Table1[[#This Row],[عدد
البلوكات]]*0.12),"")</f>
        <v>0.12</v>
      </c>
      <c r="AH188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</v>
      </c>
      <c r="AJ1886" s="59">
        <f>IFERROR(Table1[[#This Row],[Plan Hour]]/Table1[[#This Row],[ساعات
العمل
الفعلية]],0)</f>
        <v>0</v>
      </c>
      <c r="AK1886" s="1">
        <f>IFERROR((Table1[[#This Row],[الكمية 
الفعلية
/م3]]-Table1[[#This Row],[الكمية 
المنتجة
/م3
 ]]),"")</f>
        <v>0.13919999999999977</v>
      </c>
      <c r="AL1886" s="123"/>
      <c r="AM1886" s="123"/>
      <c r="AN1886" s="123"/>
      <c r="AO1886" s="123"/>
      <c r="AP1886" s="17">
        <f>Table1[[#This Row],[شطره
1]]+Table1[[#This Row],[أبعاد خطأ
2]]+Table1[[#This Row],[كسر زوايا
3]]+AO1886</f>
        <v>0</v>
      </c>
      <c r="AZ1886" s="1"/>
      <c r="BA1886" s="1"/>
      <c r="BB1886" s="1"/>
      <c r="BC1886" s="1"/>
      <c r="BD1886" s="1"/>
      <c r="BE1886" s="1"/>
      <c r="BF1886" s="1"/>
      <c r="CB1886"/>
      <c r="CC1886"/>
      <c r="CD1886"/>
      <c r="CE1886" s="83"/>
      <c r="CF1886"/>
      <c r="CG1886"/>
      <c r="CH1886"/>
      <c r="CI1886"/>
      <c r="CJ1886"/>
      <c r="CK1886"/>
      <c r="CL1886"/>
      <c r="CM1886"/>
      <c r="CN1886"/>
      <c r="CO1886"/>
      <c r="CP1886"/>
    </row>
    <row r="1887" spans="1:94" ht="22.5" customHeight="1">
      <c r="A1887" s="22">
        <v>44322</v>
      </c>
      <c r="B1887" s="3" t="str">
        <f>TEXT(Table1[[#This Row],[Date]],"dddd")</f>
        <v>الخميس</v>
      </c>
      <c r="C1887" s="3">
        <f>WEEKNUM(Table1[[#This Row],[Date]],16)</f>
        <v>19</v>
      </c>
      <c r="D1887" s="3" t="str">
        <f>TEXT(Table1[[#This Row],[Date]],"mmmm")</f>
        <v>مايو</v>
      </c>
      <c r="E1887" s="3" t="str">
        <f>TEXT(Table1[[#This Row],[Date]],"yyyy")</f>
        <v>2021</v>
      </c>
      <c r="F1887" s="3" t="s">
        <v>9</v>
      </c>
      <c r="G1887" s="3">
        <v>1866</v>
      </c>
      <c r="I1887" s="3" t="s">
        <v>135</v>
      </c>
      <c r="J1887" s="3">
        <f>IFERROR(VLOOKUP(Table1[[#This Row],[FoamType]],$CB$1:$CC$25,2,FALSE),0)</f>
        <v>1.5</v>
      </c>
      <c r="K1887" s="3">
        <v>100</v>
      </c>
      <c r="L1887" s="3">
        <v>60</v>
      </c>
      <c r="M1887" s="3">
        <v>49</v>
      </c>
      <c r="Q1887" s="3">
        <v>30</v>
      </c>
      <c r="R1887" s="3">
        <v>24</v>
      </c>
      <c r="S1887" s="3">
        <v>49</v>
      </c>
      <c r="T1887" s="3">
        <f t="shared" si="253"/>
        <v>7.056</v>
      </c>
      <c r="U1887" s="4">
        <f t="shared" si="254"/>
        <v>7.056</v>
      </c>
      <c r="W1887" s="3">
        <v>30</v>
      </c>
      <c r="X1887" s="4">
        <f>IFERROR(   Table1[[#This Row],[البلوكات /م3]]+Table1[[#This Row],[البواقى
 المنصرفه
/م3]]-Table1[[#This Row],[البواقى
/م3]],0)</f>
        <v>7.32</v>
      </c>
      <c r="Y1887" s="21">
        <f t="shared" si="252"/>
        <v>7.32</v>
      </c>
      <c r="Z1887" s="3">
        <v>1</v>
      </c>
      <c r="AA1887" s="12">
        <v>0</v>
      </c>
      <c r="AC1887" s="20">
        <v>0</v>
      </c>
      <c r="AD1887" s="20">
        <f t="shared" si="255"/>
        <v>0.26400000000000023</v>
      </c>
      <c r="AE1887" s="29">
        <f t="shared" si="256"/>
        <v>3.6065573770491834E-2</v>
      </c>
      <c r="AG1887" s="5">
        <f>IFERROR((Table1[[#This Row],[عدد
البلوكات]]*0.12),"")</f>
        <v>0.12</v>
      </c>
      <c r="AH188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4.7039999999999997</v>
      </c>
      <c r="AJ1887" s="59">
        <f>IFERROR(Table1[[#This Row],[Plan Hour]]/Table1[[#This Row],[ساعات
العمل
الفعلية]],0)</f>
        <v>0</v>
      </c>
      <c r="AK1887" s="1">
        <f>IFERROR((Table1[[#This Row],[الكمية 
الفعلية
/م3]]-Table1[[#This Row],[الكمية 
المنتجة
/م3
 ]]),"")</f>
        <v>0</v>
      </c>
      <c r="AL1887" s="123"/>
      <c r="AM1887" s="123"/>
      <c r="AN1887" s="123"/>
      <c r="AO1887" s="123"/>
      <c r="AP1887" s="17">
        <f>Table1[[#This Row],[شطره
1]]+Table1[[#This Row],[أبعاد خطأ
2]]+Table1[[#This Row],[كسر زوايا
3]]+AO1887</f>
        <v>0</v>
      </c>
      <c r="AZ1887" s="1"/>
      <c r="BA1887" s="1"/>
      <c r="BB1887" s="1"/>
      <c r="BC1887" s="1"/>
      <c r="BD1887" s="1"/>
      <c r="BE1887" s="1"/>
      <c r="BF1887" s="1"/>
      <c r="CB1887"/>
      <c r="CC1887"/>
      <c r="CD1887"/>
      <c r="CE1887" s="83"/>
      <c r="CF1887"/>
      <c r="CG1887"/>
      <c r="CH1887"/>
      <c r="CI1887"/>
      <c r="CJ1887"/>
      <c r="CK1887"/>
      <c r="CL1887"/>
      <c r="CM1887"/>
      <c r="CN1887"/>
      <c r="CO1887"/>
      <c r="CP1887"/>
    </row>
    <row r="1888" spans="1:94" ht="22.5" customHeight="1">
      <c r="A1888" s="22">
        <v>44322</v>
      </c>
      <c r="B1888" s="3" t="str">
        <f>TEXT(Table1[[#This Row],[Date]],"dddd")</f>
        <v>الخميس</v>
      </c>
      <c r="C1888" s="3">
        <f>WEEKNUM(Table1[[#This Row],[Date]],16)</f>
        <v>19</v>
      </c>
      <c r="D1888" s="3" t="str">
        <f>TEXT(Table1[[#This Row],[Date]],"mmmm")</f>
        <v>مايو</v>
      </c>
      <c r="E1888" s="3" t="str">
        <f>TEXT(Table1[[#This Row],[Date]],"yyyy")</f>
        <v>2021</v>
      </c>
      <c r="F1888" s="3" t="s">
        <v>9</v>
      </c>
      <c r="G1888" s="3">
        <v>1903</v>
      </c>
      <c r="H1888" s="5" t="s">
        <v>81</v>
      </c>
      <c r="I1888" s="3" t="s">
        <v>92</v>
      </c>
      <c r="J1888" s="3">
        <f>IFERROR(VLOOKUP(Table1[[#This Row],[FoamType]],$CB$1:$CC$25,2,FALSE),0)</f>
        <v>0.6</v>
      </c>
      <c r="K1888" s="3">
        <v>25</v>
      </c>
      <c r="L1888" s="3">
        <v>7.5</v>
      </c>
      <c r="M1888" s="3">
        <v>2</v>
      </c>
      <c r="Q1888" s="3">
        <v>8</v>
      </c>
      <c r="R1888" s="3">
        <v>12000</v>
      </c>
      <c r="S1888" s="3">
        <v>2.2000000000000002</v>
      </c>
      <c r="T1888" s="3">
        <f t="shared" si="253"/>
        <v>4.95</v>
      </c>
      <c r="U1888" s="4">
        <f t="shared" si="254"/>
        <v>4.5</v>
      </c>
      <c r="W1888" s="3"/>
      <c r="X1888" s="4">
        <f>IFERROR(   Table1[[#This Row],[البلوكات /م3]]+Table1[[#This Row],[البواقى
 المنصرفه
/م3]]-Table1[[#This Row],[البواقى
/م3]],0)</f>
        <v>5.56</v>
      </c>
      <c r="Y1888" s="21">
        <f t="shared" si="252"/>
        <v>0</v>
      </c>
      <c r="AA1888" s="12">
        <v>5.56</v>
      </c>
      <c r="AB1888" s="3">
        <v>12</v>
      </c>
      <c r="AC1888" s="20">
        <v>0</v>
      </c>
      <c r="AD1888" s="20">
        <f t="shared" si="255"/>
        <v>1.0599999999999996</v>
      </c>
      <c r="AE1888" s="29">
        <f t="shared" si="256"/>
        <v>0.19064748201438844</v>
      </c>
      <c r="AG1888" s="5">
        <f>IFERROR((Table1[[#This Row],[عدد
البلوكات]]*0.12),"")</f>
        <v>0</v>
      </c>
      <c r="AH188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7.5</v>
      </c>
      <c r="AJ1888" s="59">
        <f>IFERROR(Table1[[#This Row],[Plan Hour]]/Table1[[#This Row],[ساعات
العمل
الفعلية]],0)</f>
        <v>0</v>
      </c>
      <c r="AK1888" s="1">
        <f>IFERROR((Table1[[#This Row],[الكمية 
الفعلية
/م3]]-Table1[[#This Row],[الكمية 
المنتجة
/م3
 ]]),"")</f>
        <v>0.45000000000000018</v>
      </c>
      <c r="AL1888" s="123"/>
      <c r="AM1888" s="123"/>
      <c r="AN1888" s="123"/>
      <c r="AO1888" s="123"/>
      <c r="AP1888" s="17">
        <f>Table1[[#This Row],[شطره
1]]+Table1[[#This Row],[أبعاد خطأ
2]]+Table1[[#This Row],[كسر زوايا
3]]+AO1888</f>
        <v>0</v>
      </c>
      <c r="AZ1888" s="1"/>
      <c r="BA1888" s="1"/>
      <c r="BB1888" s="1"/>
      <c r="BC1888" s="1"/>
      <c r="BD1888" s="1"/>
      <c r="BE1888" s="1"/>
      <c r="BF1888" s="1"/>
      <c r="CB1888"/>
      <c r="CC1888"/>
      <c r="CD1888"/>
      <c r="CE1888" s="83"/>
      <c r="CF1888"/>
      <c r="CG1888"/>
      <c r="CH1888"/>
      <c r="CI1888"/>
      <c r="CJ1888"/>
      <c r="CK1888"/>
      <c r="CL1888"/>
      <c r="CM1888"/>
      <c r="CN1888"/>
      <c r="CO1888"/>
      <c r="CP1888"/>
    </row>
    <row r="1889" spans="1:94" ht="22.5" customHeight="1">
      <c r="A1889" s="22">
        <v>44324</v>
      </c>
      <c r="B1889" s="9" t="str">
        <f>TEXT(Table1[[#This Row],[Date]],"dddd")</f>
        <v>السبت</v>
      </c>
      <c r="C1889" s="9">
        <f>WEEKNUM(Table1[[#This Row],[Date]],16)</f>
        <v>20</v>
      </c>
      <c r="D1889" s="9" t="str">
        <f>TEXT(Table1[[#This Row],[Date]],"mmmm")</f>
        <v>مايو</v>
      </c>
      <c r="E1889" s="9" t="str">
        <f>TEXT(Table1[[#This Row],[Date]],"yyyy")</f>
        <v>2021</v>
      </c>
      <c r="F1889" s="9" t="s">
        <v>9</v>
      </c>
      <c r="G1889" s="9">
        <v>1923</v>
      </c>
      <c r="H1889" s="9" t="s">
        <v>25</v>
      </c>
      <c r="I1889" s="9" t="s">
        <v>87</v>
      </c>
      <c r="J1889" s="9">
        <f>IFERROR(VLOOKUP(Table1[[#This Row],[FoamType]],$CB$1:$CC$25,2,FALSE),0)</f>
        <v>2</v>
      </c>
      <c r="K1889" s="9">
        <v>200</v>
      </c>
      <c r="L1889" s="9">
        <v>100</v>
      </c>
      <c r="M1889" s="9">
        <v>1</v>
      </c>
      <c r="N1889" s="9"/>
      <c r="O1889" s="9"/>
      <c r="P1889" s="9"/>
      <c r="Q1889" s="9">
        <v>20</v>
      </c>
      <c r="R1889" s="9"/>
      <c r="S1889" s="9">
        <v>1.1000000000000001</v>
      </c>
      <c r="T1889" s="9">
        <v>1.1000000000000001</v>
      </c>
      <c r="U1889" s="9">
        <v>1</v>
      </c>
      <c r="V1889" s="9"/>
      <c r="W1889" s="9"/>
      <c r="X1889" s="9">
        <f>IFERROR(   Table1[[#This Row],[البلوكات /م3]]+Table1[[#This Row],[البواقى
 المنصرفه
/م3]]-Table1[[#This Row],[البواقى
/م3]],0)</f>
        <v>0</v>
      </c>
      <c r="Y1889" s="9">
        <f t="shared" si="252"/>
        <v>0</v>
      </c>
      <c r="Z1889" s="9"/>
      <c r="AA1889" s="9"/>
      <c r="AB1889" s="9"/>
      <c r="AC1889" s="9"/>
      <c r="AD1889" s="9">
        <f t="shared" si="255"/>
        <v>-1</v>
      </c>
      <c r="AE1889" s="9" t="e">
        <f t="shared" si="256"/>
        <v>#DIV/0!</v>
      </c>
      <c r="AF1889" s="9"/>
      <c r="AG1889" s="9">
        <f>IFERROR((Table1[[#This Row],[عدد
البلوكات]]*0.12),"")</f>
        <v>0</v>
      </c>
      <c r="AH1889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</v>
      </c>
      <c r="AI1889" s="9">
        <v>56</v>
      </c>
      <c r="AJ1889" s="9">
        <f>IFERROR(Table1[[#This Row],[Plan Hour]]/Table1[[#This Row],[ساعات
العمل
الفعلية]],0)</f>
        <v>8.9285714285714281E-3</v>
      </c>
      <c r="AK1889" s="9">
        <f>IFERROR((Table1[[#This Row],[الكمية 
الفعلية
/م3]]-Table1[[#This Row],[الكمية 
المنتجة
/م3
 ]]),"")</f>
        <v>0.10000000000000009</v>
      </c>
      <c r="AL1889" s="9"/>
      <c r="AM1889" s="9"/>
      <c r="AN1889" s="9"/>
      <c r="AO1889" s="9"/>
      <c r="AP1889" s="9">
        <f>Table1[[#This Row],[شطره
1]]+Table1[[#This Row],[أبعاد خطأ
2]]+Table1[[#This Row],[كسر زوايا
3]]+AO1889</f>
        <v>0</v>
      </c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CB1889"/>
      <c r="CC1889"/>
      <c r="CD1889"/>
      <c r="CE1889" s="83"/>
      <c r="CF1889"/>
      <c r="CG1889"/>
      <c r="CH1889"/>
      <c r="CI1889"/>
      <c r="CJ1889"/>
      <c r="CK1889"/>
      <c r="CL1889"/>
      <c r="CM1889"/>
      <c r="CN1889"/>
      <c r="CO1889"/>
      <c r="CP1889"/>
    </row>
    <row r="1890" spans="1:94" ht="22.5" customHeight="1">
      <c r="A1890" s="22">
        <v>44324</v>
      </c>
      <c r="B1890" s="3" t="str">
        <f>TEXT(Table1[[#This Row],[Date]],"dddd")</f>
        <v>السبت</v>
      </c>
      <c r="C1890" s="3">
        <f>WEEKNUM(Table1[[#This Row],[Date]],16)</f>
        <v>20</v>
      </c>
      <c r="D1890" s="3" t="str">
        <f>TEXT(Table1[[#This Row],[Date]],"mmmm")</f>
        <v>مايو</v>
      </c>
      <c r="E1890" s="3" t="str">
        <f>TEXT(Table1[[#This Row],[Date]],"yyyy")</f>
        <v>2021</v>
      </c>
      <c r="F1890" s="3" t="s">
        <v>9</v>
      </c>
      <c r="G1890" s="3">
        <v>1954</v>
      </c>
      <c r="I1890" s="3" t="s">
        <v>87</v>
      </c>
      <c r="J1890" s="3">
        <f>IFERROR(VLOOKUP(Table1[[#This Row],[FoamType]],$CB$1:$CC$25,2,FALSE),0)</f>
        <v>2</v>
      </c>
      <c r="K1890" s="3">
        <v>200</v>
      </c>
      <c r="L1890" s="3">
        <v>100</v>
      </c>
      <c r="M1890" s="3">
        <v>5</v>
      </c>
      <c r="Q1890" s="3">
        <v>25</v>
      </c>
      <c r="S1890" s="3">
        <v>5.0999999999999996</v>
      </c>
      <c r="T1890" s="3">
        <v>8.5</v>
      </c>
      <c r="U1890" s="4">
        <v>8</v>
      </c>
      <c r="W1890" s="3">
        <v>25</v>
      </c>
      <c r="X1890" s="4">
        <f>IFERROR(   Table1[[#This Row],[البلوكات /م3]]+Table1[[#This Row],[البواقى
 المنصرفه
/م3]]-Table1[[#This Row],[البواقى
/م3]],0)</f>
        <v>8.32</v>
      </c>
      <c r="Y1890" s="21">
        <f t="shared" si="252"/>
        <v>7.32</v>
      </c>
      <c r="Z1890" s="3">
        <v>1</v>
      </c>
      <c r="AA1890" s="12">
        <v>1</v>
      </c>
      <c r="AB1890" s="3">
        <v>25</v>
      </c>
      <c r="AC1890" s="20">
        <v>0</v>
      </c>
      <c r="AD1890" s="20">
        <f t="shared" si="255"/>
        <v>0.32000000000000028</v>
      </c>
      <c r="AE1890" s="29">
        <f t="shared" si="256"/>
        <v>3.8461538461538491E-2</v>
      </c>
      <c r="AG1890" s="5">
        <f>IFERROR((Table1[[#This Row],[عدد
البلوكات]]*0.12),"")</f>
        <v>0.12</v>
      </c>
      <c r="AH189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890" s="59">
        <f>IFERROR(Table1[[#This Row],[Plan Hour]]/Table1[[#This Row],[ساعات
العمل
الفعلية]],0)</f>
        <v>0</v>
      </c>
      <c r="AK1890" s="1">
        <f>IFERROR((Table1[[#This Row],[الكمية 
الفعلية
/م3]]-Table1[[#This Row],[الكمية 
المنتجة
/م3
 ]]),"")</f>
        <v>0.5</v>
      </c>
      <c r="AL1890" s="123"/>
      <c r="AM1890" s="123"/>
      <c r="AN1890" s="123"/>
      <c r="AO1890" s="123"/>
      <c r="AP1890" s="17">
        <f>Table1[[#This Row],[شطره
1]]+Table1[[#This Row],[أبعاد خطأ
2]]+Table1[[#This Row],[كسر زوايا
3]]+AO1890</f>
        <v>0</v>
      </c>
      <c r="AZ1890" s="1"/>
      <c r="BA1890" s="1"/>
      <c r="BB1890" s="1"/>
      <c r="BC1890" s="1"/>
      <c r="BD1890" s="1"/>
      <c r="BE1890" s="1"/>
      <c r="BF1890" s="1"/>
      <c r="CB1890"/>
      <c r="CC1890"/>
      <c r="CD1890"/>
      <c r="CE1890" s="83"/>
      <c r="CF1890"/>
      <c r="CG1890"/>
      <c r="CH1890"/>
      <c r="CI1890"/>
      <c r="CJ1890"/>
      <c r="CK1890"/>
      <c r="CL1890"/>
      <c r="CM1890"/>
      <c r="CN1890"/>
      <c r="CO1890"/>
      <c r="CP1890"/>
    </row>
    <row r="1891" spans="1:94" ht="22.5" customHeight="1">
      <c r="A1891" s="22">
        <v>44324</v>
      </c>
      <c r="B1891" s="3" t="str">
        <f>TEXT(Table1[[#This Row],[Date]],"dddd")</f>
        <v>السبت</v>
      </c>
      <c r="C1891" s="3">
        <f>WEEKNUM(Table1[[#This Row],[Date]],16)</f>
        <v>20</v>
      </c>
      <c r="D1891" s="3" t="str">
        <f>TEXT(Table1[[#This Row],[Date]],"mmmm")</f>
        <v>مايو</v>
      </c>
      <c r="E1891" s="3" t="str">
        <f>TEXT(Table1[[#This Row],[Date]],"yyyy")</f>
        <v>2021</v>
      </c>
      <c r="F1891" s="3" t="s">
        <v>9</v>
      </c>
      <c r="G1891" s="3">
        <v>1923</v>
      </c>
      <c r="H1891" s="5" t="s">
        <v>25</v>
      </c>
      <c r="I1891" s="3" t="s">
        <v>96</v>
      </c>
      <c r="J1891" s="3">
        <f>IFERROR(VLOOKUP(Table1[[#This Row],[FoamType]],$CB$1:$CC$25,2,FALSE),0)</f>
        <v>200</v>
      </c>
      <c r="K1891" s="3">
        <v>116</v>
      </c>
      <c r="L1891" s="3">
        <v>10</v>
      </c>
      <c r="M1891" s="3">
        <v>4</v>
      </c>
      <c r="Q1891" s="3">
        <v>20</v>
      </c>
      <c r="R1891" s="3">
        <v>150</v>
      </c>
      <c r="S1891" s="3">
        <v>4.0999999999999996</v>
      </c>
      <c r="T1891" s="3">
        <f t="shared" si="253"/>
        <v>0.71339999999999992</v>
      </c>
      <c r="U1891" s="4">
        <f t="shared" si="254"/>
        <v>0.69599999999999995</v>
      </c>
      <c r="W1891" s="3">
        <v>20</v>
      </c>
      <c r="X1891" s="4">
        <f>IFERROR(   Table1[[#This Row],[البلوكات /م3]]+Table1[[#This Row],[البواقى
 المنصرفه
/م3]]-Table1[[#This Row],[البواقى
/م3]],0)</f>
        <v>2.7900000000000009</v>
      </c>
      <c r="Y1891" s="21">
        <f t="shared" si="252"/>
        <v>7.32</v>
      </c>
      <c r="Z1891" s="3">
        <v>1</v>
      </c>
      <c r="AA1891" s="12">
        <v>2.37</v>
      </c>
      <c r="AB1891" s="3">
        <v>25</v>
      </c>
      <c r="AC1891" s="20">
        <v>6.9</v>
      </c>
      <c r="AD1891" s="20">
        <f t="shared" si="255"/>
        <v>2.0940000000000012</v>
      </c>
      <c r="AE1891" s="29">
        <f t="shared" si="256"/>
        <v>0.21609907120743044</v>
      </c>
      <c r="AG1891" s="5">
        <f>IFERROR((Table1[[#This Row],[عدد
البلوكات]]*0.12),"")</f>
        <v>0.12</v>
      </c>
      <c r="AH189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0.75</v>
      </c>
      <c r="AJ1891" s="59">
        <f>IFERROR(Table1[[#This Row],[Plan Hour]]/Table1[[#This Row],[ساعات
العمل
الفعلية]],0)</f>
        <v>0</v>
      </c>
      <c r="AK1891" s="1">
        <f>IFERROR((Table1[[#This Row],[الكمية 
الفعلية
/م3]]-Table1[[#This Row],[الكمية 
المنتجة
/م3
 ]]),"")</f>
        <v>1.7399999999999971E-2</v>
      </c>
      <c r="AL1891" s="123"/>
      <c r="AM1891" s="123"/>
      <c r="AN1891" s="123"/>
      <c r="AO1891" s="123"/>
      <c r="AP1891" s="17">
        <f>Table1[[#This Row],[شطره
1]]+Table1[[#This Row],[أبعاد خطأ
2]]+Table1[[#This Row],[كسر زوايا
3]]+AO1891</f>
        <v>0</v>
      </c>
      <c r="AZ1891" s="1"/>
      <c r="BA1891" s="1"/>
      <c r="BB1891" s="1"/>
      <c r="BC1891" s="1"/>
      <c r="BD1891" s="1"/>
      <c r="BE1891" s="1"/>
      <c r="BF1891" s="1"/>
      <c r="CB1891"/>
      <c r="CC1891"/>
      <c r="CD1891"/>
      <c r="CE1891" s="83"/>
      <c r="CF1891"/>
      <c r="CG1891"/>
      <c r="CH1891"/>
      <c r="CI1891"/>
      <c r="CJ1891"/>
      <c r="CK1891"/>
      <c r="CL1891"/>
      <c r="CM1891"/>
      <c r="CN1891"/>
      <c r="CO1891"/>
      <c r="CP1891"/>
    </row>
    <row r="1892" spans="1:94" ht="22.5" customHeight="1">
      <c r="A1892" s="22">
        <v>44324</v>
      </c>
      <c r="B1892" s="3" t="str">
        <f>TEXT(Table1[[#This Row],[Date]],"dddd")</f>
        <v>السبت</v>
      </c>
      <c r="C1892" s="3">
        <f>WEEKNUM(Table1[[#This Row],[Date]],16)</f>
        <v>20</v>
      </c>
      <c r="D1892" s="3" t="str">
        <f>TEXT(Table1[[#This Row],[Date]],"mmmm")</f>
        <v>مايو</v>
      </c>
      <c r="E1892" s="3" t="str">
        <f>TEXT(Table1[[#This Row],[Date]],"yyyy")</f>
        <v>2021</v>
      </c>
      <c r="F1892" s="3" t="s">
        <v>9</v>
      </c>
      <c r="G1892" s="3">
        <v>1923</v>
      </c>
      <c r="H1892" s="5" t="s">
        <v>25</v>
      </c>
      <c r="I1892" s="3" t="s">
        <v>96</v>
      </c>
      <c r="J1892" s="3">
        <f>IFERROR(VLOOKUP(Table1[[#This Row],[FoamType]],$CB$1:$CC$25,2,FALSE),0)</f>
        <v>200</v>
      </c>
      <c r="K1892" s="3">
        <v>30</v>
      </c>
      <c r="L1892" s="3">
        <v>10</v>
      </c>
      <c r="M1892" s="3">
        <v>4</v>
      </c>
      <c r="Q1892" s="3">
        <v>25</v>
      </c>
      <c r="R1892" s="3">
        <v>1000</v>
      </c>
      <c r="S1892" s="3">
        <v>4.0999999999999996</v>
      </c>
      <c r="T1892" s="3">
        <f t="shared" si="253"/>
        <v>1.23</v>
      </c>
      <c r="U1892" s="4">
        <f t="shared" si="254"/>
        <v>1.2</v>
      </c>
      <c r="W1892" s="3"/>
      <c r="X1892" s="4">
        <f>IFERROR(   Table1[[#This Row],[البلوكات /م3]]+Table1[[#This Row],[البواقى
 المنصرفه
/م3]]-Table1[[#This Row],[البواقى
/م3]],0)</f>
        <v>0</v>
      </c>
      <c r="Y1892" s="21">
        <f t="shared" si="252"/>
        <v>0</v>
      </c>
      <c r="AD1892" s="20">
        <f t="shared" si="255"/>
        <v>-1.2</v>
      </c>
      <c r="AE1892" s="29" t="e">
        <f t="shared" si="256"/>
        <v>#DIV/0!</v>
      </c>
      <c r="AG1892" s="5">
        <f>IFERROR((Table1[[#This Row],[عدد
البلوكات]]*0.12),"")</f>
        <v>0</v>
      </c>
      <c r="AH189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892" s="59">
        <f>IFERROR(Table1[[#This Row],[Plan Hour]]/Table1[[#This Row],[ساعات
العمل
الفعلية]],0)</f>
        <v>0</v>
      </c>
      <c r="AK1892" s="1">
        <f>IFERROR((Table1[[#This Row],[الكمية 
الفعلية
/م3]]-Table1[[#This Row],[الكمية 
المنتجة
/م3
 ]]),"")</f>
        <v>3.0000000000000027E-2</v>
      </c>
      <c r="AL1892" s="123"/>
      <c r="AM1892" s="123"/>
      <c r="AN1892" s="123"/>
      <c r="AO1892" s="123"/>
      <c r="AP1892" s="17">
        <f>Table1[[#This Row],[شطره
1]]+Table1[[#This Row],[أبعاد خطأ
2]]+Table1[[#This Row],[كسر زوايا
3]]+AO1892</f>
        <v>0</v>
      </c>
      <c r="AZ1892" s="1"/>
      <c r="BA1892" s="1"/>
      <c r="BB1892" s="1"/>
      <c r="BC1892" s="1"/>
      <c r="BD1892" s="1"/>
      <c r="BE1892" s="1"/>
      <c r="BF1892" s="1"/>
      <c r="CB1892"/>
      <c r="CC1892"/>
      <c r="CD1892"/>
      <c r="CE1892" s="83"/>
      <c r="CF1892"/>
      <c r="CG1892"/>
      <c r="CH1892"/>
      <c r="CI1892"/>
      <c r="CJ1892"/>
      <c r="CK1892"/>
      <c r="CL1892"/>
      <c r="CM1892"/>
      <c r="CN1892"/>
      <c r="CO1892"/>
      <c r="CP1892"/>
    </row>
    <row r="1893" spans="1:94" ht="22.5" customHeight="1">
      <c r="A1893" s="22">
        <v>44324</v>
      </c>
      <c r="B1893" s="3" t="str">
        <f>TEXT(Table1[[#This Row],[Date]],"dddd")</f>
        <v>السبت</v>
      </c>
      <c r="C1893" s="3">
        <f>WEEKNUM(Table1[[#This Row],[Date]],16)</f>
        <v>20</v>
      </c>
      <c r="D1893" s="3" t="str">
        <f>TEXT(Table1[[#This Row],[Date]],"mmmm")</f>
        <v>مايو</v>
      </c>
      <c r="E1893" s="3" t="str">
        <f>TEXT(Table1[[#This Row],[Date]],"yyyy")</f>
        <v>2021</v>
      </c>
      <c r="F1893" s="3" t="s">
        <v>9</v>
      </c>
      <c r="G1893" s="3">
        <v>1962</v>
      </c>
      <c r="I1893" s="3" t="s">
        <v>255</v>
      </c>
      <c r="J1893" s="3">
        <f>IFERROR(VLOOKUP(Table1[[#This Row],[FoamType]],$CB$1:$CC$25,2,FALSE),0)</f>
        <v>3.6</v>
      </c>
      <c r="K1893" s="3">
        <v>40</v>
      </c>
      <c r="L1893" s="3">
        <v>40</v>
      </c>
      <c r="M1893" s="3">
        <v>24</v>
      </c>
      <c r="Q1893" s="3">
        <v>22</v>
      </c>
      <c r="R1893" s="3">
        <v>1000</v>
      </c>
      <c r="S1893" s="3">
        <v>24</v>
      </c>
      <c r="T1893" s="3">
        <f t="shared" si="253"/>
        <v>38.4</v>
      </c>
      <c r="U1893" s="4">
        <f t="shared" si="254"/>
        <v>38.4</v>
      </c>
      <c r="W1893" s="3">
        <v>22</v>
      </c>
      <c r="X1893" s="4">
        <f>IFERROR(   Table1[[#This Row],[البلوكات /م3]]+Table1[[#This Row],[البواقى
 المنصرفه
/م3]]-Table1[[#This Row],[البواقى
/م3]],0)</f>
        <v>42.77</v>
      </c>
      <c r="Y1893" s="21">
        <f t="shared" si="252"/>
        <v>43.92</v>
      </c>
      <c r="Z1893" s="3">
        <v>6</v>
      </c>
      <c r="AA1893" s="12">
        <v>0</v>
      </c>
      <c r="AB1893" s="3">
        <v>22</v>
      </c>
      <c r="AC1893" s="20">
        <v>1.1499999999999999</v>
      </c>
      <c r="AD1893" s="20">
        <f t="shared" si="255"/>
        <v>4.3700000000000045</v>
      </c>
      <c r="AE1893" s="29">
        <f t="shared" si="256"/>
        <v>9.949908925318772E-2</v>
      </c>
      <c r="AG1893" s="5">
        <f>IFERROR((Table1[[#This Row],[عدد
البلوكات]]*0.12),"")</f>
        <v>0.72</v>
      </c>
      <c r="AH189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10.666666666666666</v>
      </c>
      <c r="AJ1893" s="59">
        <f>IFERROR(Table1[[#This Row],[Plan Hour]]/Table1[[#This Row],[ساعات
العمل
الفعلية]],0)</f>
        <v>0</v>
      </c>
      <c r="AK1893" s="1">
        <f>IFERROR((Table1[[#This Row],[الكمية 
الفعلية
/م3]]-Table1[[#This Row],[الكمية 
المنتجة
/م3
 ]]),"")</f>
        <v>0</v>
      </c>
      <c r="AL1893" s="123"/>
      <c r="AM1893" s="123"/>
      <c r="AN1893" s="123"/>
      <c r="AO1893" s="123"/>
      <c r="AP1893" s="17">
        <f>Table1[[#This Row],[شطره
1]]+Table1[[#This Row],[أبعاد خطأ
2]]+Table1[[#This Row],[كسر زوايا
3]]+AO1893</f>
        <v>0</v>
      </c>
      <c r="AZ1893" s="1"/>
      <c r="BA1893" s="1"/>
      <c r="BB1893" s="1"/>
      <c r="BC1893" s="1"/>
      <c r="BD1893" s="1"/>
      <c r="BE1893" s="1"/>
      <c r="BF1893" s="1"/>
      <c r="CB1893"/>
      <c r="CC1893"/>
      <c r="CD1893"/>
      <c r="CE1893" s="83"/>
      <c r="CF1893"/>
      <c r="CG1893"/>
      <c r="CH1893"/>
      <c r="CI1893"/>
      <c r="CJ1893"/>
      <c r="CK1893"/>
      <c r="CL1893"/>
      <c r="CM1893"/>
      <c r="CN1893"/>
      <c r="CO1893"/>
      <c r="CP1893"/>
    </row>
    <row r="1894" spans="1:94" ht="22.5" customHeight="1">
      <c r="A1894" s="22">
        <v>44324</v>
      </c>
      <c r="B1894" s="3" t="str">
        <f>TEXT(Table1[[#This Row],[Date]],"dddd")</f>
        <v>السبت</v>
      </c>
      <c r="C1894" s="3">
        <f>WEEKNUM(Table1[[#This Row],[Date]],16)</f>
        <v>20</v>
      </c>
      <c r="D1894" s="3" t="str">
        <f>TEXT(Table1[[#This Row],[Date]],"mmmm")</f>
        <v>مايو</v>
      </c>
      <c r="E1894" s="3" t="str">
        <f>TEXT(Table1[[#This Row],[Date]],"yyyy")</f>
        <v>2021</v>
      </c>
      <c r="F1894" s="3" t="s">
        <v>9</v>
      </c>
      <c r="G1894" s="3">
        <v>1962</v>
      </c>
      <c r="I1894" s="3" t="s">
        <v>255</v>
      </c>
      <c r="J1894" s="3">
        <f>IFERROR(VLOOKUP(Table1[[#This Row],[FoamType]],$CB$1:$CC$25,2,FALSE),0)</f>
        <v>3.6</v>
      </c>
      <c r="K1894" s="3">
        <v>40</v>
      </c>
      <c r="L1894" s="3">
        <v>20</v>
      </c>
      <c r="M1894" s="3">
        <v>24</v>
      </c>
      <c r="Q1894" s="3">
        <v>22</v>
      </c>
      <c r="R1894" s="3">
        <v>100</v>
      </c>
      <c r="S1894" s="3">
        <v>24</v>
      </c>
      <c r="T1894" s="3">
        <f t="shared" si="253"/>
        <v>1.92</v>
      </c>
      <c r="U1894" s="4">
        <f t="shared" si="254"/>
        <v>1.92</v>
      </c>
      <c r="W1894" s="3"/>
      <c r="X1894" s="4">
        <f>IFERROR(   Table1[[#This Row],[البلوكات /م3]]+Table1[[#This Row],[البواقى
 المنصرفه
/م3]]-Table1[[#This Row],[البواقى
/م3]],0)</f>
        <v>0</v>
      </c>
      <c r="Y1894" s="21">
        <f t="shared" si="252"/>
        <v>0</v>
      </c>
      <c r="AD1894" s="20">
        <f t="shared" si="255"/>
        <v>-1.92</v>
      </c>
      <c r="AE1894" s="29" t="e">
        <f t="shared" si="256"/>
        <v>#DIV/0!</v>
      </c>
      <c r="AG1894" s="5">
        <f>IFERROR((Table1[[#This Row],[عدد
البلوكات]]*0.12),"")</f>
        <v>0</v>
      </c>
      <c r="AH189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0.53333333333333333</v>
      </c>
      <c r="AJ1894" s="59">
        <f>IFERROR(Table1[[#This Row],[Plan Hour]]/Table1[[#This Row],[ساعات
العمل
الفعلية]],0)</f>
        <v>0</v>
      </c>
      <c r="AK1894" s="1">
        <f>IFERROR((Table1[[#This Row],[الكمية 
الفعلية
/م3]]-Table1[[#This Row],[الكمية 
المنتجة
/م3
 ]]),"")</f>
        <v>0</v>
      </c>
      <c r="AL1894" s="123"/>
      <c r="AM1894" s="123"/>
      <c r="AN1894" s="123"/>
      <c r="AO1894" s="123"/>
      <c r="AP1894" s="17">
        <f>Table1[[#This Row],[شطره
1]]+Table1[[#This Row],[أبعاد خطأ
2]]+Table1[[#This Row],[كسر زوايا
3]]+AO1894</f>
        <v>0</v>
      </c>
      <c r="AZ1894" s="1"/>
      <c r="BA1894" s="1"/>
      <c r="BB1894" s="1"/>
      <c r="BC1894" s="1"/>
      <c r="BD1894" s="1"/>
      <c r="BE1894" s="1"/>
      <c r="BF1894" s="1"/>
      <c r="CB1894"/>
      <c r="CC1894"/>
      <c r="CD1894"/>
      <c r="CE1894" s="83"/>
      <c r="CF1894"/>
      <c r="CG1894"/>
      <c r="CH1894"/>
      <c r="CI1894"/>
      <c r="CJ1894"/>
      <c r="CK1894"/>
      <c r="CL1894"/>
      <c r="CM1894"/>
      <c r="CN1894"/>
      <c r="CO1894"/>
      <c r="CP1894"/>
    </row>
    <row r="1895" spans="1:94" ht="22.5" customHeight="1">
      <c r="A1895" s="22">
        <v>44324</v>
      </c>
      <c r="B1895" s="3" t="str">
        <f>TEXT(Table1[[#This Row],[Date]],"dddd")</f>
        <v>السبت</v>
      </c>
      <c r="C1895" s="3">
        <f>WEEKNUM(Table1[[#This Row],[Date]],16)</f>
        <v>20</v>
      </c>
      <c r="D1895" s="3" t="str">
        <f>TEXT(Table1[[#This Row],[Date]],"mmmm")</f>
        <v>مايو</v>
      </c>
      <c r="E1895" s="3" t="str">
        <f>TEXT(Table1[[#This Row],[Date]],"yyyy")</f>
        <v>2021</v>
      </c>
      <c r="F1895" s="3" t="s">
        <v>9</v>
      </c>
      <c r="G1895" s="3">
        <v>1968</v>
      </c>
      <c r="H1895" s="5" t="s">
        <v>373</v>
      </c>
      <c r="I1895" s="3" t="s">
        <v>84</v>
      </c>
      <c r="J1895" s="3">
        <f>IFERROR(VLOOKUP(Table1[[#This Row],[FoamType]],$CB$1:$CC$25,2,FALSE),0)</f>
        <v>4</v>
      </c>
      <c r="K1895" s="3">
        <v>100</v>
      </c>
      <c r="L1895" s="3">
        <v>40</v>
      </c>
      <c r="M1895" s="3">
        <v>19</v>
      </c>
      <c r="Q1895" s="3">
        <v>10</v>
      </c>
      <c r="R1895" s="3">
        <v>156</v>
      </c>
      <c r="S1895" s="3">
        <v>19</v>
      </c>
      <c r="T1895" s="3">
        <f t="shared" si="253"/>
        <v>11.856</v>
      </c>
      <c r="U1895" s="4">
        <f t="shared" si="254"/>
        <v>11.856</v>
      </c>
      <c r="W1895" s="3"/>
      <c r="X1895" s="4">
        <f>IFERROR(   Table1[[#This Row],[البلوكات /م3]]+Table1[[#This Row],[البواقى
 المنصرفه
/م3]]-Table1[[#This Row],[البواقى
/م3]],0)</f>
        <v>14.64</v>
      </c>
      <c r="Y1895" s="21">
        <f t="shared" si="252"/>
        <v>0</v>
      </c>
      <c r="AA1895" s="12">
        <v>19.3</v>
      </c>
      <c r="AB1895" s="3">
        <v>10</v>
      </c>
      <c r="AC1895" s="20">
        <v>4.66</v>
      </c>
      <c r="AD1895" s="20">
        <f t="shared" si="255"/>
        <v>2.7840000000000025</v>
      </c>
      <c r="AE1895" s="29">
        <f t="shared" si="256"/>
        <v>0.14424870466321255</v>
      </c>
      <c r="AG1895" s="5">
        <f>IFERROR((Table1[[#This Row],[عدد
البلوكات]]*0.12),"")</f>
        <v>0</v>
      </c>
      <c r="AH189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2.964</v>
      </c>
      <c r="AJ1895" s="59">
        <f>IFERROR(Table1[[#This Row],[Plan Hour]]/Table1[[#This Row],[ساعات
العمل
الفعلية]],0)</f>
        <v>0</v>
      </c>
      <c r="AK1895" s="1">
        <f>IFERROR((Table1[[#This Row],[الكمية 
الفعلية
/م3]]-Table1[[#This Row],[الكمية 
المنتجة
/م3
 ]]),"")</f>
        <v>0</v>
      </c>
      <c r="AL1895" s="123"/>
      <c r="AM1895" s="123"/>
      <c r="AN1895" s="123"/>
      <c r="AO1895" s="123"/>
      <c r="AP1895" s="17">
        <f>Table1[[#This Row],[شطره
1]]+Table1[[#This Row],[أبعاد خطأ
2]]+Table1[[#This Row],[كسر زوايا
3]]+AO1895</f>
        <v>0</v>
      </c>
      <c r="AZ1895" s="1"/>
      <c r="BA1895" s="1"/>
      <c r="BB1895" s="1"/>
      <c r="BC1895" s="1"/>
      <c r="BD1895" s="1"/>
      <c r="BE1895" s="1"/>
      <c r="BF1895" s="1"/>
      <c r="CB1895"/>
      <c r="CC1895"/>
      <c r="CD1895"/>
      <c r="CE1895" s="83"/>
      <c r="CF1895"/>
      <c r="CG1895"/>
      <c r="CH1895"/>
      <c r="CI1895"/>
      <c r="CJ1895"/>
      <c r="CK1895"/>
      <c r="CL1895"/>
      <c r="CM1895"/>
      <c r="CN1895"/>
      <c r="CO1895"/>
      <c r="CP1895"/>
    </row>
    <row r="1896" spans="1:94" ht="22.5" customHeight="1">
      <c r="A1896" s="22">
        <v>44324</v>
      </c>
      <c r="B1896" s="3" t="str">
        <f>TEXT(Table1[[#This Row],[Date]],"dddd")</f>
        <v>السبت</v>
      </c>
      <c r="C1896" s="3">
        <f>WEEKNUM(Table1[[#This Row],[Date]],16)</f>
        <v>20</v>
      </c>
      <c r="D1896" s="3" t="str">
        <f>TEXT(Table1[[#This Row],[Date]],"mmmm")</f>
        <v>مايو</v>
      </c>
      <c r="E1896" s="3" t="str">
        <f>TEXT(Table1[[#This Row],[Date]],"yyyy")</f>
        <v>2021</v>
      </c>
      <c r="F1896" s="3" t="s">
        <v>9</v>
      </c>
      <c r="G1896" s="3">
        <v>1935</v>
      </c>
      <c r="H1896" s="5" t="s">
        <v>208</v>
      </c>
      <c r="I1896" s="3" t="s">
        <v>92</v>
      </c>
      <c r="J1896" s="3">
        <f>IFERROR(VLOOKUP(Table1[[#This Row],[FoamType]],$CB$1:$CC$25,2,FALSE),0)</f>
        <v>0.6</v>
      </c>
      <c r="K1896" s="3">
        <v>3</v>
      </c>
      <c r="L1896" s="3">
        <v>3</v>
      </c>
      <c r="M1896" s="3">
        <v>3</v>
      </c>
      <c r="Q1896" s="3">
        <v>20</v>
      </c>
      <c r="R1896" s="3">
        <v>234000</v>
      </c>
      <c r="S1896" s="3">
        <v>3.1</v>
      </c>
      <c r="T1896" s="3">
        <f t="shared" si="253"/>
        <v>6.5286</v>
      </c>
      <c r="U1896" s="4">
        <f t="shared" si="254"/>
        <v>6.3179999999999996</v>
      </c>
      <c r="W1896" s="3"/>
      <c r="X1896" s="4">
        <f>IFERROR(   Table1[[#This Row],[البلوكات /م3]]+Table1[[#This Row],[البواقى
 المنصرفه
/م3]]-Table1[[#This Row],[البواقى
/م3]],0)</f>
        <v>6.9</v>
      </c>
      <c r="Y1896" s="21">
        <f t="shared" si="252"/>
        <v>0</v>
      </c>
      <c r="AA1896" s="12">
        <v>6.9</v>
      </c>
      <c r="AB1896" s="3">
        <v>20</v>
      </c>
      <c r="AC1896" s="20">
        <v>0</v>
      </c>
      <c r="AD1896" s="20">
        <f t="shared" si="255"/>
        <v>0.58200000000000074</v>
      </c>
      <c r="AE1896" s="29">
        <f t="shared" si="256"/>
        <v>8.4347826086956623E-2</v>
      </c>
      <c r="AG1896" s="5">
        <f>IFERROR((Table1[[#This Row],[عدد
البلوكات]]*0.12),"")</f>
        <v>0</v>
      </c>
      <c r="AH189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10.53</v>
      </c>
      <c r="AJ1896" s="59">
        <f>IFERROR(Table1[[#This Row],[Plan Hour]]/Table1[[#This Row],[ساعات
العمل
الفعلية]],0)</f>
        <v>0</v>
      </c>
      <c r="AK1896" s="1">
        <f>IFERROR((Table1[[#This Row],[الكمية 
الفعلية
/م3]]-Table1[[#This Row],[الكمية 
المنتجة
/م3
 ]]),"")</f>
        <v>0.21060000000000034</v>
      </c>
      <c r="AL1896" s="123"/>
      <c r="AM1896" s="123"/>
      <c r="AN1896" s="123"/>
      <c r="AO1896" s="123"/>
      <c r="AP1896" s="17">
        <f>Table1[[#This Row],[شطره
1]]+Table1[[#This Row],[أبعاد خطأ
2]]+Table1[[#This Row],[كسر زوايا
3]]+AO1896</f>
        <v>0</v>
      </c>
      <c r="AZ1896" s="1"/>
      <c r="BA1896" s="1"/>
      <c r="BB1896" s="1"/>
      <c r="BC1896" s="1"/>
      <c r="BD1896" s="1"/>
      <c r="BE1896" s="1"/>
      <c r="BF1896" s="1"/>
      <c r="CB1896"/>
      <c r="CC1896"/>
      <c r="CD1896"/>
      <c r="CE1896" s="83"/>
      <c r="CF1896"/>
      <c r="CG1896"/>
      <c r="CH1896"/>
      <c r="CI1896"/>
      <c r="CJ1896"/>
      <c r="CK1896"/>
      <c r="CL1896"/>
      <c r="CM1896"/>
      <c r="CN1896"/>
      <c r="CO1896"/>
      <c r="CP1896"/>
    </row>
    <row r="1897" spans="1:94" ht="22.5" customHeight="1">
      <c r="A1897" s="22">
        <v>44325</v>
      </c>
      <c r="B1897" s="9" t="str">
        <f>TEXT(Table1[[#This Row],[Date]],"dddd")</f>
        <v>الأحد</v>
      </c>
      <c r="C1897" s="9">
        <f>WEEKNUM(Table1[[#This Row],[Date]],16)</f>
        <v>20</v>
      </c>
      <c r="D1897" s="9" t="str">
        <f>TEXT(Table1[[#This Row],[Date]],"mmmm")</f>
        <v>مايو</v>
      </c>
      <c r="E1897" s="9" t="str">
        <f>TEXT(Table1[[#This Row],[Date]],"yyyy")</f>
        <v>2021</v>
      </c>
      <c r="F1897" s="9" t="s">
        <v>8</v>
      </c>
      <c r="G1897" s="9">
        <v>1896</v>
      </c>
      <c r="H1897" s="9" t="s">
        <v>46</v>
      </c>
      <c r="I1897" s="9" t="s">
        <v>86</v>
      </c>
      <c r="J1897" s="9">
        <f>IFERROR(VLOOKUP(Table1[[#This Row],[FoamType]],$CB$1:$CC$25,2,FALSE),0)</f>
        <v>3</v>
      </c>
      <c r="K1897" s="9">
        <v>199</v>
      </c>
      <c r="L1897" s="9">
        <v>99</v>
      </c>
      <c r="M1897" s="9">
        <v>5</v>
      </c>
      <c r="N1897" s="9"/>
      <c r="O1897" s="9"/>
      <c r="P1897" s="9"/>
      <c r="Q1897" s="9">
        <v>10</v>
      </c>
      <c r="R1897" s="9"/>
      <c r="S1897" s="9">
        <v>5.2</v>
      </c>
      <c r="T1897" s="9">
        <v>5.2</v>
      </c>
      <c r="U1897" s="9">
        <v>5</v>
      </c>
      <c r="V1897" s="9"/>
      <c r="W1897" s="9"/>
      <c r="X1897" s="9">
        <f>IFERROR(   Table1[[#This Row],[البلوكات /م3]]+Table1[[#This Row],[البواقى
 المنصرفه
/م3]]-Table1[[#This Row],[البواقى
/م3]],0)</f>
        <v>5</v>
      </c>
      <c r="Y1897" s="9">
        <f t="shared" si="252"/>
        <v>0</v>
      </c>
      <c r="Z1897" s="9"/>
      <c r="AA1897" s="7">
        <v>5</v>
      </c>
      <c r="AB1897" s="9">
        <v>10</v>
      </c>
      <c r="AC1897" s="9">
        <v>0</v>
      </c>
      <c r="AD1897" s="9">
        <f t="shared" si="255"/>
        <v>0</v>
      </c>
      <c r="AE1897" s="9">
        <f t="shared" si="256"/>
        <v>0</v>
      </c>
      <c r="AF1897" s="9"/>
      <c r="AG1897" s="9">
        <f>IFERROR((Table1[[#This Row],[عدد
البلوكات]]*0.12),"")</f>
        <v>0</v>
      </c>
      <c r="AH1897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1.6666666666666667</v>
      </c>
      <c r="AI1897" s="9">
        <v>28</v>
      </c>
      <c r="AJ1897" s="9">
        <f>IFERROR(Table1[[#This Row],[Plan Hour]]/Table1[[#This Row],[ساعات
العمل
الفعلية]],0)</f>
        <v>5.9523809523809527E-2</v>
      </c>
      <c r="AK1897" s="9">
        <f>IFERROR((Table1[[#This Row],[الكمية 
الفعلية
/م3]]-Table1[[#This Row],[الكمية 
المنتجة
/م3
 ]]),"")</f>
        <v>0.20000000000000018</v>
      </c>
      <c r="AL1897" s="9"/>
      <c r="AM1897" s="9"/>
      <c r="AN1897" s="9"/>
      <c r="AO1897" s="9"/>
      <c r="AP1897" s="9">
        <f>Table1[[#This Row],[شطره
1]]+Table1[[#This Row],[أبعاد خطأ
2]]+Table1[[#This Row],[كسر زوايا
3]]+AO1897</f>
        <v>0</v>
      </c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CB1897"/>
      <c r="CC1897"/>
      <c r="CD1897"/>
      <c r="CE1897" s="83"/>
      <c r="CF1897"/>
      <c r="CG1897"/>
      <c r="CH1897"/>
      <c r="CI1897"/>
      <c r="CJ1897"/>
      <c r="CK1897"/>
      <c r="CL1897"/>
      <c r="CM1897"/>
      <c r="CN1897"/>
      <c r="CO1897"/>
      <c r="CP1897"/>
    </row>
    <row r="1898" spans="1:94" ht="22.5" customHeight="1">
      <c r="A1898" s="22">
        <v>44325</v>
      </c>
      <c r="B1898" s="3" t="str">
        <f>TEXT(Table1[[#This Row],[Date]],"dddd")</f>
        <v>الأحد</v>
      </c>
      <c r="C1898" s="3">
        <f>WEEKNUM(Table1[[#This Row],[Date]],16)</f>
        <v>20</v>
      </c>
      <c r="D1898" s="3" t="str">
        <f>TEXT(Table1[[#This Row],[Date]],"mmmm")</f>
        <v>مايو</v>
      </c>
      <c r="E1898" s="3" t="str">
        <f>TEXT(Table1[[#This Row],[Date]],"yyyy")</f>
        <v>2021</v>
      </c>
      <c r="F1898" s="3" t="s">
        <v>8</v>
      </c>
      <c r="G1898" s="3">
        <v>1896</v>
      </c>
      <c r="H1898" s="5" t="s">
        <v>46</v>
      </c>
      <c r="I1898" s="3" t="s">
        <v>87</v>
      </c>
      <c r="J1898" s="3">
        <f>IFERROR(VLOOKUP(Table1[[#This Row],[FoamType]],$CB$1:$CC$25,2,FALSE),0)</f>
        <v>2</v>
      </c>
      <c r="K1898" s="3">
        <v>200</v>
      </c>
      <c r="L1898" s="3">
        <v>100</v>
      </c>
      <c r="M1898" s="3">
        <v>5</v>
      </c>
      <c r="Q1898" s="3">
        <v>25</v>
      </c>
      <c r="S1898" s="3">
        <v>5.0999999999999996</v>
      </c>
      <c r="T1898" s="3">
        <v>3.1</v>
      </c>
      <c r="U1898" s="4">
        <v>3</v>
      </c>
      <c r="W1898" s="3">
        <v>25</v>
      </c>
      <c r="X1898" s="4">
        <f>IFERROR(   Table1[[#This Row],[البلوكات /م3]]+Table1[[#This Row],[البواقى
 المنصرفه
/م3]]-Table1[[#This Row],[البواقى
/م3]],0)</f>
        <v>3.0200000000000005</v>
      </c>
      <c r="Y1898" s="21">
        <f t="shared" si="252"/>
        <v>7.32</v>
      </c>
      <c r="Z1898" s="3">
        <v>1</v>
      </c>
      <c r="AA1898" s="12">
        <v>0</v>
      </c>
      <c r="AB1898" s="3">
        <v>25</v>
      </c>
      <c r="AC1898" s="20">
        <v>4.3</v>
      </c>
      <c r="AD1898" s="20">
        <f t="shared" si="255"/>
        <v>2.0000000000000462E-2</v>
      </c>
      <c r="AE1898" s="29">
        <f t="shared" si="256"/>
        <v>2.7322404371585328E-3</v>
      </c>
      <c r="AG1898" s="5">
        <f>IFERROR((Table1[[#This Row],[عدد
البلوكات]]*0.12),"")</f>
        <v>0.12</v>
      </c>
      <c r="AH189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</v>
      </c>
      <c r="AJ1898" s="59">
        <f>IFERROR(Table1[[#This Row],[Plan Hour]]/Table1[[#This Row],[ساعات
العمل
الفعلية]],0)</f>
        <v>0</v>
      </c>
      <c r="AK1898" s="1">
        <f>IFERROR((Table1[[#This Row],[الكمية 
الفعلية
/م3]]-Table1[[#This Row],[الكمية 
المنتجة
/م3
 ]]),"")</f>
        <v>0.10000000000000009</v>
      </c>
      <c r="AL1898" s="123"/>
      <c r="AM1898" s="123"/>
      <c r="AN1898" s="123"/>
      <c r="AO1898" s="123"/>
      <c r="AP1898" s="17">
        <f>Table1[[#This Row],[شطره
1]]+Table1[[#This Row],[أبعاد خطأ
2]]+Table1[[#This Row],[كسر زوايا
3]]+AO1898</f>
        <v>0</v>
      </c>
      <c r="AZ1898" s="1"/>
      <c r="BA1898" s="1"/>
      <c r="BB1898" s="1"/>
      <c r="BC1898" s="1"/>
      <c r="BD1898" s="1"/>
      <c r="BE1898" s="1"/>
      <c r="BF1898" s="1"/>
      <c r="CB1898"/>
      <c r="CC1898"/>
      <c r="CD1898"/>
      <c r="CE1898" s="83"/>
      <c r="CF1898"/>
      <c r="CG1898"/>
      <c r="CH1898"/>
      <c r="CI1898"/>
      <c r="CJ1898"/>
      <c r="CK1898"/>
      <c r="CL1898"/>
      <c r="CM1898"/>
      <c r="CN1898"/>
      <c r="CO1898"/>
      <c r="CP1898"/>
    </row>
    <row r="1899" spans="1:94" ht="22.5" customHeight="1">
      <c r="A1899" s="22">
        <v>44325</v>
      </c>
      <c r="B1899" s="3" t="str">
        <f>TEXT(Table1[[#This Row],[Date]],"dddd")</f>
        <v>الأحد</v>
      </c>
      <c r="C1899" s="3">
        <f>WEEKNUM(Table1[[#This Row],[Date]],16)</f>
        <v>20</v>
      </c>
      <c r="D1899" s="3" t="str">
        <f>TEXT(Table1[[#This Row],[Date]],"mmmm")</f>
        <v>مايو</v>
      </c>
      <c r="E1899" s="3" t="str">
        <f>TEXT(Table1[[#This Row],[Date]],"yyyy")</f>
        <v>2021</v>
      </c>
      <c r="F1899" s="3" t="s">
        <v>8</v>
      </c>
      <c r="G1899" s="3">
        <v>1975</v>
      </c>
      <c r="H1899" s="5" t="s">
        <v>375</v>
      </c>
      <c r="I1899" s="3" t="s">
        <v>91</v>
      </c>
      <c r="J1899" s="3">
        <f>IFERROR(VLOOKUP(Table1[[#This Row],[FoamType]],$CB$1:$CC$25,2,FALSE),0)</f>
        <v>1</v>
      </c>
      <c r="K1899" s="3">
        <v>100</v>
      </c>
      <c r="L1899" s="3">
        <v>24</v>
      </c>
      <c r="M1899" s="3">
        <v>2</v>
      </c>
      <c r="Q1899" s="3">
        <v>30</v>
      </c>
      <c r="R1899" s="3">
        <v>20</v>
      </c>
      <c r="S1899" s="3">
        <v>2.1</v>
      </c>
      <c r="T1899" s="3">
        <f t="shared" si="253"/>
        <v>0.1008</v>
      </c>
      <c r="U1899" s="4">
        <f t="shared" si="254"/>
        <v>9.6000000000000002E-2</v>
      </c>
      <c r="W1899" s="3"/>
      <c r="X1899" s="4">
        <f>IFERROR(   Table1[[#This Row],[البلوكات /م3]]+Table1[[#This Row],[البواقى
 المنصرفه
/م3]]-Table1[[#This Row],[البواقى
/م3]],0)</f>
        <v>-0.64</v>
      </c>
      <c r="Y1899" s="21">
        <f t="shared" si="252"/>
        <v>0</v>
      </c>
      <c r="AA1899" s="12">
        <v>0.12</v>
      </c>
      <c r="AB1899" s="3">
        <v>30</v>
      </c>
      <c r="AC1899" s="20">
        <v>0.76</v>
      </c>
      <c r="AD1899" s="20">
        <f t="shared" si="255"/>
        <v>-0.73599999999999999</v>
      </c>
      <c r="AE1899" s="29">
        <f t="shared" si="256"/>
        <v>-6.1333333333333337</v>
      </c>
      <c r="AG1899" s="5">
        <f>IFERROR((Table1[[#This Row],[عدد
البلوكات]]*0.12),"")</f>
        <v>0</v>
      </c>
      <c r="AH189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9.6000000000000002E-2</v>
      </c>
      <c r="AJ1899" s="59">
        <f>IFERROR(Table1[[#This Row],[Plan Hour]]/Table1[[#This Row],[ساعات
العمل
الفعلية]],0)</f>
        <v>0</v>
      </c>
      <c r="AK1899" s="1">
        <f>IFERROR((Table1[[#This Row],[الكمية 
الفعلية
/م3]]-Table1[[#This Row],[الكمية 
المنتجة
/م3
 ]]),"")</f>
        <v>4.7999999999999987E-3</v>
      </c>
      <c r="AL1899" s="123"/>
      <c r="AM1899" s="123"/>
      <c r="AN1899" s="123"/>
      <c r="AO1899" s="123"/>
      <c r="AP1899" s="17">
        <f>Table1[[#This Row],[شطره
1]]+Table1[[#This Row],[أبعاد خطأ
2]]+Table1[[#This Row],[كسر زوايا
3]]+AO1899</f>
        <v>0</v>
      </c>
      <c r="AZ1899" s="1"/>
      <c r="BA1899" s="1"/>
      <c r="BB1899" s="1"/>
      <c r="BC1899" s="1"/>
      <c r="BD1899" s="1"/>
      <c r="BE1899" s="1"/>
      <c r="BF1899" s="1"/>
      <c r="CB1899"/>
      <c r="CC1899"/>
      <c r="CD1899"/>
      <c r="CE1899" s="83"/>
      <c r="CF1899"/>
      <c r="CG1899"/>
      <c r="CH1899"/>
      <c r="CI1899"/>
      <c r="CJ1899"/>
      <c r="CK1899"/>
      <c r="CL1899"/>
      <c r="CM1899"/>
      <c r="CN1899"/>
      <c r="CO1899"/>
      <c r="CP1899"/>
    </row>
    <row r="1900" spans="1:94" ht="22.5" customHeight="1">
      <c r="A1900" s="22">
        <v>44325</v>
      </c>
      <c r="B1900" s="3" t="str">
        <f>TEXT(Table1[[#This Row],[Date]],"dddd")</f>
        <v>الأحد</v>
      </c>
      <c r="C1900" s="3">
        <f>WEEKNUM(Table1[[#This Row],[Date]],16)</f>
        <v>20</v>
      </c>
      <c r="D1900" s="3" t="str">
        <f>TEXT(Table1[[#This Row],[Date]],"mmmm")</f>
        <v>مايو</v>
      </c>
      <c r="E1900" s="3" t="str">
        <f>TEXT(Table1[[#This Row],[Date]],"yyyy")</f>
        <v>2021</v>
      </c>
      <c r="F1900" s="3" t="s">
        <v>8</v>
      </c>
      <c r="G1900" s="3">
        <v>1968</v>
      </c>
      <c r="H1900" s="5" t="s">
        <v>373</v>
      </c>
      <c r="I1900" s="3" t="s">
        <v>255</v>
      </c>
      <c r="J1900" s="3">
        <f>IFERROR(VLOOKUP(Table1[[#This Row],[FoamType]],$CB$1:$CC$25,2,FALSE),0)</f>
        <v>3.6</v>
      </c>
      <c r="K1900" s="3">
        <v>40</v>
      </c>
      <c r="L1900" s="3">
        <v>20</v>
      </c>
      <c r="M1900" s="3">
        <v>19</v>
      </c>
      <c r="Q1900" s="3">
        <v>10</v>
      </c>
      <c r="R1900" s="3">
        <v>313</v>
      </c>
      <c r="S1900" s="3">
        <v>19</v>
      </c>
      <c r="T1900" s="3">
        <f t="shared" si="253"/>
        <v>4.7576000000000001</v>
      </c>
      <c r="U1900" s="4">
        <f t="shared" si="254"/>
        <v>4.7576000000000001</v>
      </c>
      <c r="W1900" s="3"/>
      <c r="X1900" s="4">
        <f>IFERROR(   Table1[[#This Row],[البلوكات /م3]]+Table1[[#This Row],[البواقى
 المنصرفه
/م3]]-Table1[[#This Row],[البواقى
/م3]],0)</f>
        <v>12.9</v>
      </c>
      <c r="Y1900" s="21">
        <f t="shared" si="252"/>
        <v>0</v>
      </c>
      <c r="AA1900" s="12">
        <v>12.9</v>
      </c>
      <c r="AB1900" s="3">
        <v>10</v>
      </c>
      <c r="AC1900" s="20">
        <v>0</v>
      </c>
      <c r="AD1900" s="20">
        <f t="shared" si="255"/>
        <v>8.1424000000000003</v>
      </c>
      <c r="AE1900" s="29">
        <f t="shared" si="256"/>
        <v>0.63119379844961243</v>
      </c>
      <c r="AG1900" s="5">
        <f>IFERROR((Table1[[#This Row],[عدد
البلوكات]]*0.12),"")</f>
        <v>0</v>
      </c>
      <c r="AH190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1.3215555555555556</v>
      </c>
      <c r="AJ1900" s="59">
        <f>IFERROR(Table1[[#This Row],[Plan Hour]]/Table1[[#This Row],[ساعات
العمل
الفعلية]],0)</f>
        <v>0</v>
      </c>
      <c r="AK1900" s="1">
        <f>IFERROR((Table1[[#This Row],[الكمية 
الفعلية
/م3]]-Table1[[#This Row],[الكمية 
المنتجة
/م3
 ]]),"")</f>
        <v>0</v>
      </c>
      <c r="AL1900" s="123"/>
      <c r="AM1900" s="123"/>
      <c r="AN1900" s="123"/>
      <c r="AO1900" s="123"/>
      <c r="AP1900" s="17">
        <f>Table1[[#This Row],[شطره
1]]+Table1[[#This Row],[أبعاد خطأ
2]]+Table1[[#This Row],[كسر زوايا
3]]+AO1900</f>
        <v>0</v>
      </c>
      <c r="AZ1900" s="1"/>
      <c r="BA1900" s="1"/>
      <c r="BB1900" s="1"/>
      <c r="BC1900" s="1"/>
      <c r="BD1900" s="1"/>
      <c r="BE1900" s="1"/>
      <c r="BF1900" s="1"/>
      <c r="CB1900"/>
      <c r="CC1900"/>
      <c r="CD1900"/>
      <c r="CE1900" s="83"/>
      <c r="CF1900"/>
      <c r="CG1900"/>
      <c r="CH1900"/>
      <c r="CI1900"/>
      <c r="CJ1900"/>
      <c r="CK1900"/>
      <c r="CL1900"/>
      <c r="CM1900"/>
      <c r="CN1900"/>
      <c r="CO1900"/>
      <c r="CP1900"/>
    </row>
    <row r="1901" spans="1:94" ht="22.5" customHeight="1">
      <c r="A1901" s="22">
        <v>44325</v>
      </c>
      <c r="B1901" s="3" t="str">
        <f>TEXT(Table1[[#This Row],[Date]],"dddd")</f>
        <v>الأحد</v>
      </c>
      <c r="C1901" s="3">
        <f>WEEKNUM(Table1[[#This Row],[Date]],16)</f>
        <v>20</v>
      </c>
      <c r="D1901" s="3" t="str">
        <f>TEXT(Table1[[#This Row],[Date]],"mmmm")</f>
        <v>مايو</v>
      </c>
      <c r="E1901" s="3" t="str">
        <f>TEXT(Table1[[#This Row],[Date]],"yyyy")</f>
        <v>2021</v>
      </c>
      <c r="F1901" s="3" t="s">
        <v>8</v>
      </c>
      <c r="G1901" s="3">
        <v>1968</v>
      </c>
      <c r="H1901" s="5" t="s">
        <v>373</v>
      </c>
      <c r="I1901" s="3" t="s">
        <v>255</v>
      </c>
      <c r="J1901" s="3">
        <f>IFERROR(VLOOKUP(Table1[[#This Row],[FoamType]],$CB$1:$CC$25,2,FALSE),0)</f>
        <v>3.6</v>
      </c>
      <c r="K1901" s="3">
        <v>100</v>
      </c>
      <c r="L1901" s="3">
        <v>40</v>
      </c>
      <c r="M1901" s="3">
        <v>19</v>
      </c>
      <c r="Q1901" s="3">
        <v>10</v>
      </c>
      <c r="R1901" s="3">
        <v>69</v>
      </c>
      <c r="S1901" s="3">
        <v>19</v>
      </c>
      <c r="T1901" s="3">
        <f t="shared" si="253"/>
        <v>5.2439999999999998</v>
      </c>
      <c r="U1901" s="4">
        <f t="shared" si="254"/>
        <v>5.2439999999999998</v>
      </c>
      <c r="W1901" s="3"/>
      <c r="X1901" s="4">
        <f>IFERROR(   Table1[[#This Row],[البلوكات /م3]]+Table1[[#This Row],[البواقى
 المنصرفه
/م3]]-Table1[[#This Row],[البواقى
/م3]],0)</f>
        <v>0</v>
      </c>
      <c r="Y1901" s="21">
        <f t="shared" si="252"/>
        <v>0</v>
      </c>
      <c r="AD1901" s="20">
        <f t="shared" si="255"/>
        <v>-5.2439999999999998</v>
      </c>
      <c r="AE1901" s="29" t="e">
        <f t="shared" si="256"/>
        <v>#DIV/0!</v>
      </c>
      <c r="AG1901" s="5">
        <f>IFERROR((Table1[[#This Row],[عدد
البلوكات]]*0.12),"")</f>
        <v>0</v>
      </c>
      <c r="AH190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1.4566666666666666</v>
      </c>
      <c r="AJ1901" s="59">
        <f>IFERROR(Table1[[#This Row],[Plan Hour]]/Table1[[#This Row],[ساعات
العمل
الفعلية]],0)</f>
        <v>0</v>
      </c>
      <c r="AK1901" s="1">
        <f>IFERROR((Table1[[#This Row],[الكمية 
الفعلية
/م3]]-Table1[[#This Row],[الكمية 
المنتجة
/م3
 ]]),"")</f>
        <v>0</v>
      </c>
      <c r="AL1901" s="123"/>
      <c r="AM1901" s="123"/>
      <c r="AN1901" s="123"/>
      <c r="AO1901" s="123"/>
      <c r="AP1901" s="17">
        <f>Table1[[#This Row],[شطره
1]]+Table1[[#This Row],[أبعاد خطأ
2]]+Table1[[#This Row],[كسر زوايا
3]]+AO1901</f>
        <v>0</v>
      </c>
      <c r="AZ1901" s="1"/>
      <c r="BA1901" s="1"/>
      <c r="BB1901" s="1"/>
      <c r="BC1901" s="1"/>
      <c r="BD1901" s="1"/>
      <c r="BE1901" s="1"/>
      <c r="BF1901" s="1"/>
      <c r="CB1901"/>
      <c r="CC1901"/>
      <c r="CD1901"/>
      <c r="CE1901" s="83"/>
      <c r="CF1901"/>
      <c r="CG1901"/>
      <c r="CH1901"/>
      <c r="CI1901"/>
      <c r="CJ1901"/>
      <c r="CK1901"/>
      <c r="CL1901"/>
      <c r="CM1901"/>
      <c r="CN1901"/>
      <c r="CO1901"/>
      <c r="CP1901"/>
    </row>
    <row r="1902" spans="1:94" ht="22.5" customHeight="1">
      <c r="A1902" s="22">
        <v>44325</v>
      </c>
      <c r="B1902" s="3" t="str">
        <f>TEXT(Table1[[#This Row],[Date]],"dddd")</f>
        <v>الأحد</v>
      </c>
      <c r="C1902" s="3">
        <f>WEEKNUM(Table1[[#This Row],[Date]],16)</f>
        <v>20</v>
      </c>
      <c r="D1902" s="3" t="str">
        <f>TEXT(Table1[[#This Row],[Date]],"mmmm")</f>
        <v>مايو</v>
      </c>
      <c r="E1902" s="3" t="str">
        <f>TEXT(Table1[[#This Row],[Date]],"yyyy")</f>
        <v>2021</v>
      </c>
      <c r="F1902" s="3" t="s">
        <v>8</v>
      </c>
      <c r="G1902" s="3">
        <v>1935</v>
      </c>
      <c r="H1902" s="5" t="s">
        <v>208</v>
      </c>
      <c r="I1902" s="3" t="s">
        <v>92</v>
      </c>
      <c r="J1902" s="3">
        <f>IFERROR(VLOOKUP(Table1[[#This Row],[FoamType]],$CB$1:$CC$25,2,FALSE),0)</f>
        <v>0.6</v>
      </c>
      <c r="K1902" s="3">
        <v>3</v>
      </c>
      <c r="L1902" s="3">
        <v>3</v>
      </c>
      <c r="M1902" s="3">
        <v>3</v>
      </c>
      <c r="Q1902" s="3">
        <v>20</v>
      </c>
      <c r="R1902" s="3">
        <v>54000</v>
      </c>
      <c r="S1902" s="3">
        <v>3.1</v>
      </c>
      <c r="T1902" s="3">
        <f t="shared" si="253"/>
        <v>1.5065999999999999</v>
      </c>
      <c r="U1902" s="4">
        <f t="shared" si="254"/>
        <v>1.458</v>
      </c>
      <c r="W1902" s="3"/>
      <c r="X1902" s="4">
        <f>IFERROR(   Table1[[#This Row],[البلوكات /م3]]+Table1[[#This Row],[البواقى
 المنصرفه
/م3]]-Table1[[#This Row],[البواقى
/م3]],0)</f>
        <v>1.57</v>
      </c>
      <c r="Y1902" s="21">
        <f t="shared" si="252"/>
        <v>0</v>
      </c>
      <c r="AA1902" s="12">
        <v>2.77</v>
      </c>
      <c r="AB1902" s="3">
        <v>20</v>
      </c>
      <c r="AC1902" s="20">
        <v>1.2</v>
      </c>
      <c r="AD1902" s="20">
        <f t="shared" si="255"/>
        <v>0.1120000000000001</v>
      </c>
      <c r="AE1902" s="29">
        <f t="shared" si="256"/>
        <v>4.0433212996389925E-2</v>
      </c>
      <c r="AG1902" s="5">
        <f>IFERROR((Table1[[#This Row],[عدد
البلوكات]]*0.12),"")</f>
        <v>0</v>
      </c>
      <c r="AH190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2.4300000000000002</v>
      </c>
      <c r="AJ1902" s="59">
        <f>IFERROR(Table1[[#This Row],[Plan Hour]]/Table1[[#This Row],[ساعات
العمل
الفعلية]],0)</f>
        <v>0</v>
      </c>
      <c r="AK1902" s="1">
        <f>IFERROR((Table1[[#This Row],[الكمية 
الفعلية
/م3]]-Table1[[#This Row],[الكمية 
المنتجة
/م3
 ]]),"")</f>
        <v>4.8599999999999977E-2</v>
      </c>
      <c r="AL1902" s="123"/>
      <c r="AM1902" s="123"/>
      <c r="AN1902" s="123"/>
      <c r="AO1902" s="123"/>
      <c r="AP1902" s="17">
        <f>Table1[[#This Row],[شطره
1]]+Table1[[#This Row],[أبعاد خطأ
2]]+Table1[[#This Row],[كسر زوايا
3]]+AO1902</f>
        <v>0</v>
      </c>
      <c r="AZ1902" s="1"/>
      <c r="BA1902" s="1"/>
      <c r="BB1902" s="1"/>
      <c r="BC1902" s="1"/>
      <c r="BD1902" s="1"/>
      <c r="BE1902" s="1"/>
      <c r="BF1902" s="1"/>
      <c r="CB1902"/>
      <c r="CC1902"/>
      <c r="CD1902"/>
      <c r="CE1902" s="83"/>
      <c r="CF1902"/>
      <c r="CG1902"/>
      <c r="CH1902"/>
      <c r="CI1902"/>
      <c r="CJ1902"/>
      <c r="CK1902"/>
      <c r="CL1902"/>
      <c r="CM1902"/>
      <c r="CN1902"/>
      <c r="CO1902"/>
      <c r="CP1902"/>
    </row>
    <row r="1903" spans="1:94" ht="22.5" customHeight="1">
      <c r="A1903" s="22">
        <v>44325</v>
      </c>
      <c r="B1903" s="3" t="str">
        <f>TEXT(Table1[[#This Row],[Date]],"dddd")</f>
        <v>الأحد</v>
      </c>
      <c r="C1903" s="3">
        <f>WEEKNUM(Table1[[#This Row],[Date]],16)</f>
        <v>20</v>
      </c>
      <c r="D1903" s="3" t="str">
        <f>TEXT(Table1[[#This Row],[Date]],"mmmm")</f>
        <v>مايو</v>
      </c>
      <c r="E1903" s="3" t="str">
        <f>TEXT(Table1[[#This Row],[Date]],"yyyy")</f>
        <v>2021</v>
      </c>
      <c r="F1903" s="3" t="s">
        <v>8</v>
      </c>
      <c r="G1903" s="3">
        <v>1961</v>
      </c>
      <c r="H1903" s="5" t="s">
        <v>374</v>
      </c>
      <c r="I1903" s="3" t="s">
        <v>92</v>
      </c>
      <c r="J1903" s="3">
        <f>IFERROR(VLOOKUP(Table1[[#This Row],[FoamType]],$CB$1:$CC$25,2,FALSE),0)</f>
        <v>0.6</v>
      </c>
      <c r="K1903" s="3">
        <v>53</v>
      </c>
      <c r="L1903" s="3">
        <v>11</v>
      </c>
      <c r="M1903" s="3">
        <v>3</v>
      </c>
      <c r="Q1903" s="3">
        <v>10</v>
      </c>
      <c r="R1903" s="3">
        <v>2</v>
      </c>
      <c r="S1903" s="3">
        <v>3.2</v>
      </c>
      <c r="T1903" s="3">
        <f t="shared" si="253"/>
        <v>3.7312000000000005E-3</v>
      </c>
      <c r="U1903" s="4">
        <f t="shared" si="254"/>
        <v>3.4979999999999998E-3</v>
      </c>
      <c r="W1903" s="3"/>
      <c r="X1903" s="4">
        <f>IFERROR(   Table1[[#This Row],[البلوكات /م3]]+Table1[[#This Row],[البواقى
 المنصرفه
/م3]]-Table1[[#This Row],[البواقى
/م3]],0)</f>
        <v>0</v>
      </c>
      <c r="Y1903" s="21">
        <f t="shared" si="252"/>
        <v>0</v>
      </c>
      <c r="AD1903" s="20">
        <f t="shared" si="255"/>
        <v>-3.4979999999999998E-3</v>
      </c>
      <c r="AE1903" s="29" t="e">
        <f t="shared" si="256"/>
        <v>#DIV/0!</v>
      </c>
      <c r="AG1903" s="5">
        <f>IFERROR((Table1[[#This Row],[عدد
البلوكات]]*0.12),"")</f>
        <v>0</v>
      </c>
      <c r="AH190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5.8300000000000001E-3</v>
      </c>
      <c r="AJ1903" s="59">
        <f>IFERROR(Table1[[#This Row],[Plan Hour]]/Table1[[#This Row],[ساعات
العمل
الفعلية]],0)</f>
        <v>0</v>
      </c>
      <c r="AK1903" s="1">
        <f>IFERROR((Table1[[#This Row],[الكمية 
الفعلية
/م3]]-Table1[[#This Row],[الكمية 
المنتجة
/م3
 ]]),"")</f>
        <v>2.3320000000000068E-4</v>
      </c>
      <c r="AL1903" s="123"/>
      <c r="AM1903" s="123"/>
      <c r="AN1903" s="123"/>
      <c r="AO1903" s="123"/>
      <c r="AP1903" s="17">
        <f>Table1[[#This Row],[شطره
1]]+Table1[[#This Row],[أبعاد خطأ
2]]+Table1[[#This Row],[كسر زوايا
3]]+AO1903</f>
        <v>0</v>
      </c>
      <c r="AZ1903" s="1"/>
      <c r="BA1903" s="1"/>
      <c r="BB1903" s="1"/>
      <c r="BC1903" s="1"/>
      <c r="BD1903" s="1"/>
      <c r="BE1903" s="1"/>
      <c r="BF1903" s="1"/>
      <c r="CB1903"/>
      <c r="CC1903"/>
      <c r="CD1903"/>
      <c r="CE1903" s="83"/>
      <c r="CF1903"/>
      <c r="CG1903"/>
      <c r="CH1903"/>
      <c r="CI1903"/>
      <c r="CJ1903"/>
      <c r="CK1903"/>
      <c r="CL1903"/>
      <c r="CM1903"/>
      <c r="CN1903"/>
      <c r="CO1903"/>
      <c r="CP1903"/>
    </row>
    <row r="1904" spans="1:94" ht="22.5" customHeight="1">
      <c r="A1904" s="22">
        <v>44325</v>
      </c>
      <c r="B1904" s="3" t="str">
        <f>TEXT(Table1[[#This Row],[Date]],"dddd")</f>
        <v>الأحد</v>
      </c>
      <c r="C1904" s="3">
        <f>WEEKNUM(Table1[[#This Row],[Date]],16)</f>
        <v>20</v>
      </c>
      <c r="D1904" s="3" t="str">
        <f>TEXT(Table1[[#This Row],[Date]],"mmmm")</f>
        <v>مايو</v>
      </c>
      <c r="E1904" s="3" t="str">
        <f>TEXT(Table1[[#This Row],[Date]],"yyyy")</f>
        <v>2021</v>
      </c>
      <c r="F1904" s="3" t="s">
        <v>8</v>
      </c>
      <c r="G1904" s="3">
        <v>1915</v>
      </c>
      <c r="H1904" s="5" t="s">
        <v>372</v>
      </c>
      <c r="I1904" s="3" t="s">
        <v>92</v>
      </c>
      <c r="J1904" s="3">
        <f>IFERROR(VLOOKUP(Table1[[#This Row],[FoamType]],$CB$1:$CC$25,2,FALSE),0)</f>
        <v>0.6</v>
      </c>
      <c r="K1904" s="3">
        <v>75</v>
      </c>
      <c r="L1904" s="3">
        <v>27</v>
      </c>
      <c r="M1904" s="3">
        <v>2</v>
      </c>
      <c r="Q1904" s="3">
        <v>10</v>
      </c>
      <c r="R1904" s="3">
        <v>160</v>
      </c>
      <c r="S1904" s="3">
        <v>2.2000000000000002</v>
      </c>
      <c r="T1904" s="3">
        <f t="shared" si="253"/>
        <v>0.71279999999999999</v>
      </c>
      <c r="U1904" s="4">
        <f t="shared" si="254"/>
        <v>0.64800000000000002</v>
      </c>
      <c r="W1904" s="3"/>
      <c r="X1904" s="4">
        <f>IFERROR(   Table1[[#This Row],[البلوكات /م3]]+Table1[[#This Row],[البواقى
 المنصرفه
/م3]]-Table1[[#This Row],[البواقى
/م3]],0)</f>
        <v>7.2</v>
      </c>
      <c r="Y1904" s="21">
        <f t="shared" si="252"/>
        <v>0</v>
      </c>
      <c r="AA1904" s="12">
        <v>7.2</v>
      </c>
      <c r="AB1904" s="3">
        <v>10</v>
      </c>
      <c r="AC1904" s="20">
        <v>0</v>
      </c>
      <c r="AD1904" s="20">
        <f t="shared" si="255"/>
        <v>6.5520000000000005</v>
      </c>
      <c r="AE1904" s="29">
        <f t="shared" si="256"/>
        <v>0.91</v>
      </c>
      <c r="AG1904" s="5">
        <f>IFERROR((Table1[[#This Row],[عدد
البلوكات]]*0.12),"")</f>
        <v>0</v>
      </c>
      <c r="AH190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1.08</v>
      </c>
      <c r="AJ1904" s="59">
        <f>IFERROR(Table1[[#This Row],[Plan Hour]]/Table1[[#This Row],[ساعات
العمل
الفعلية]],0)</f>
        <v>0</v>
      </c>
      <c r="AK1904" s="1">
        <f>IFERROR((Table1[[#This Row],[الكمية 
الفعلية
/م3]]-Table1[[#This Row],[الكمية 
المنتجة
/م3
 ]]),"")</f>
        <v>6.4799999999999969E-2</v>
      </c>
      <c r="AL1904" s="123"/>
      <c r="AM1904" s="123"/>
      <c r="AN1904" s="123"/>
      <c r="AO1904" s="123"/>
      <c r="AP1904" s="17">
        <f>Table1[[#This Row],[شطره
1]]+Table1[[#This Row],[أبعاد خطأ
2]]+Table1[[#This Row],[كسر زوايا
3]]+AO1904</f>
        <v>0</v>
      </c>
      <c r="AZ1904" s="1"/>
      <c r="BA1904" s="1"/>
      <c r="BB1904" s="1"/>
      <c r="BC1904" s="1"/>
      <c r="BD1904" s="1"/>
      <c r="BE1904" s="1"/>
      <c r="BF1904" s="1"/>
      <c r="CB1904"/>
      <c r="CC1904"/>
      <c r="CD1904"/>
      <c r="CE1904" s="83"/>
      <c r="CF1904"/>
      <c r="CG1904"/>
      <c r="CH1904"/>
      <c r="CI1904"/>
      <c r="CJ1904"/>
      <c r="CK1904"/>
      <c r="CL1904"/>
      <c r="CM1904"/>
      <c r="CN1904"/>
      <c r="CO1904"/>
      <c r="CP1904"/>
    </row>
    <row r="1905" spans="1:94" ht="22.5" customHeight="1">
      <c r="A1905" s="22">
        <v>44325</v>
      </c>
      <c r="B1905" s="3" t="str">
        <f>TEXT(Table1[[#This Row],[Date]],"dddd")</f>
        <v>الأحد</v>
      </c>
      <c r="C1905" s="3">
        <f>WEEKNUM(Table1[[#This Row],[Date]],16)</f>
        <v>20</v>
      </c>
      <c r="D1905" s="3" t="str">
        <f>TEXT(Table1[[#This Row],[Date]],"mmmm")</f>
        <v>مايو</v>
      </c>
      <c r="E1905" s="3" t="str">
        <f>TEXT(Table1[[#This Row],[Date]],"yyyy")</f>
        <v>2021</v>
      </c>
      <c r="F1905" s="3" t="s">
        <v>8</v>
      </c>
      <c r="G1905" s="3">
        <v>1915</v>
      </c>
      <c r="H1905" s="5" t="s">
        <v>372</v>
      </c>
      <c r="I1905" s="3" t="s">
        <v>92</v>
      </c>
      <c r="J1905" s="3">
        <f>IFERROR(VLOOKUP(Table1[[#This Row],[FoamType]],$CB$1:$CC$25,2,FALSE),0)</f>
        <v>0.6</v>
      </c>
      <c r="K1905" s="3">
        <v>53</v>
      </c>
      <c r="L1905" s="3">
        <v>27</v>
      </c>
      <c r="M1905" s="3">
        <v>2</v>
      </c>
      <c r="Q1905" s="3">
        <v>10</v>
      </c>
      <c r="R1905" s="3">
        <v>160</v>
      </c>
      <c r="S1905" s="3">
        <v>2.2000000000000002</v>
      </c>
      <c r="T1905" s="3">
        <f t="shared" si="253"/>
        <v>0.50371200000000005</v>
      </c>
      <c r="U1905" s="4">
        <f t="shared" si="254"/>
        <v>0.45791999999999999</v>
      </c>
      <c r="W1905" s="3"/>
      <c r="X1905" s="4">
        <f>IFERROR(   Table1[[#This Row],[البلوكات /م3]]+Table1[[#This Row],[البواقى
 المنصرفه
/م3]]-Table1[[#This Row],[البواقى
/م3]],0)</f>
        <v>0</v>
      </c>
      <c r="Y1905" s="21">
        <f t="shared" si="252"/>
        <v>0</v>
      </c>
      <c r="AD1905" s="20">
        <f t="shared" si="255"/>
        <v>-0.45791999999999999</v>
      </c>
      <c r="AE1905" s="29" t="e">
        <f t="shared" si="256"/>
        <v>#DIV/0!</v>
      </c>
      <c r="AG1905" s="5">
        <f>IFERROR((Table1[[#This Row],[عدد
البلوكات]]*0.12),"")</f>
        <v>0</v>
      </c>
      <c r="AH190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0.76319999999999999</v>
      </c>
      <c r="AJ1905" s="59">
        <f>IFERROR(Table1[[#This Row],[Plan Hour]]/Table1[[#This Row],[ساعات
العمل
الفعلية]],0)</f>
        <v>0</v>
      </c>
      <c r="AK1905" s="1">
        <f>IFERROR((Table1[[#This Row],[الكمية 
الفعلية
/م3]]-Table1[[#This Row],[الكمية 
المنتجة
/م3
 ]]),"")</f>
        <v>4.5792000000000055E-2</v>
      </c>
      <c r="AL1905" s="123"/>
      <c r="AM1905" s="123"/>
      <c r="AN1905" s="123"/>
      <c r="AO1905" s="123"/>
      <c r="AP1905" s="17">
        <f>Table1[[#This Row],[شطره
1]]+Table1[[#This Row],[أبعاد خطأ
2]]+Table1[[#This Row],[كسر زوايا
3]]+AO1905</f>
        <v>0</v>
      </c>
      <c r="AZ1905" s="1"/>
      <c r="BA1905" s="1"/>
      <c r="BB1905" s="1"/>
      <c r="BC1905" s="1"/>
      <c r="BD1905" s="1"/>
      <c r="BE1905" s="1"/>
      <c r="BF1905" s="1"/>
      <c r="CB1905"/>
      <c r="CC1905"/>
      <c r="CD1905"/>
      <c r="CE1905" s="83"/>
      <c r="CF1905"/>
      <c r="CG1905"/>
      <c r="CH1905"/>
      <c r="CI1905"/>
      <c r="CJ1905"/>
      <c r="CK1905"/>
      <c r="CL1905"/>
      <c r="CM1905"/>
      <c r="CN1905"/>
      <c r="CO1905"/>
      <c r="CP1905"/>
    </row>
    <row r="1906" spans="1:94" ht="22.5" customHeight="1">
      <c r="A1906" s="22">
        <v>44325</v>
      </c>
      <c r="B1906" s="3" t="str">
        <f>TEXT(Table1[[#This Row],[Date]],"dddd")</f>
        <v>الأحد</v>
      </c>
      <c r="C1906" s="3">
        <f>WEEKNUM(Table1[[#This Row],[Date]],16)</f>
        <v>20</v>
      </c>
      <c r="D1906" s="3" t="str">
        <f>TEXT(Table1[[#This Row],[Date]],"mmmm")</f>
        <v>مايو</v>
      </c>
      <c r="E1906" s="3" t="str">
        <f>TEXT(Table1[[#This Row],[Date]],"yyyy")</f>
        <v>2021</v>
      </c>
      <c r="F1906" s="3" t="s">
        <v>8</v>
      </c>
      <c r="G1906" s="3">
        <v>1915</v>
      </c>
      <c r="H1906" s="5" t="s">
        <v>372</v>
      </c>
      <c r="I1906" s="3" t="s">
        <v>92</v>
      </c>
      <c r="J1906" s="3">
        <f>IFERROR(VLOOKUP(Table1[[#This Row],[FoamType]],$CB$1:$CC$25,2,FALSE),0)</f>
        <v>0.6</v>
      </c>
      <c r="K1906" s="3">
        <v>80</v>
      </c>
      <c r="L1906" s="3">
        <v>25</v>
      </c>
      <c r="M1906" s="3">
        <v>2</v>
      </c>
      <c r="Q1906" s="3">
        <v>10</v>
      </c>
      <c r="R1906" s="3">
        <v>220</v>
      </c>
      <c r="S1906" s="3">
        <v>2.2000000000000002</v>
      </c>
      <c r="T1906" s="3">
        <f t="shared" si="253"/>
        <v>0.96800000000000008</v>
      </c>
      <c r="U1906" s="4">
        <f t="shared" si="254"/>
        <v>0.88</v>
      </c>
      <c r="W1906" s="3"/>
      <c r="X1906" s="4">
        <f>IFERROR(   Table1[[#This Row],[البلوكات /م3]]+Table1[[#This Row],[البواقى
 المنصرفه
/م3]]-Table1[[#This Row],[البواقى
/م3]],0)</f>
        <v>0</v>
      </c>
      <c r="Y1906" s="21">
        <f t="shared" si="252"/>
        <v>0</v>
      </c>
      <c r="AD1906" s="20">
        <f t="shared" si="255"/>
        <v>-0.88</v>
      </c>
      <c r="AE1906" s="29" t="e">
        <f t="shared" si="256"/>
        <v>#DIV/0!</v>
      </c>
      <c r="AG1906" s="5">
        <f>IFERROR((Table1[[#This Row],[عدد
البلوكات]]*0.12),"")</f>
        <v>0</v>
      </c>
      <c r="AH190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1.4666666666666668</v>
      </c>
      <c r="AJ1906" s="59">
        <f>IFERROR(Table1[[#This Row],[Plan Hour]]/Table1[[#This Row],[ساعات
العمل
الفعلية]],0)</f>
        <v>0</v>
      </c>
      <c r="AK1906" s="1">
        <f>IFERROR((Table1[[#This Row],[الكمية 
الفعلية
/م3]]-Table1[[#This Row],[الكمية 
المنتجة
/م3
 ]]),"")</f>
        <v>8.8000000000000078E-2</v>
      </c>
      <c r="AL1906" s="123"/>
      <c r="AM1906" s="123"/>
      <c r="AN1906" s="123"/>
      <c r="AO1906" s="123"/>
      <c r="AP1906" s="17">
        <f>Table1[[#This Row],[شطره
1]]+Table1[[#This Row],[أبعاد خطأ
2]]+Table1[[#This Row],[كسر زوايا
3]]+AO1906</f>
        <v>0</v>
      </c>
      <c r="AZ1906" s="1"/>
      <c r="BA1906" s="1"/>
      <c r="BB1906" s="1"/>
      <c r="BC1906" s="1"/>
      <c r="BD1906" s="1"/>
      <c r="BE1906" s="1"/>
      <c r="BF1906" s="1"/>
      <c r="CB1906"/>
      <c r="CC1906"/>
      <c r="CD1906"/>
      <c r="CE1906" s="83"/>
      <c r="CF1906"/>
      <c r="CG1906"/>
      <c r="CH1906"/>
      <c r="CI1906"/>
      <c r="CJ1906"/>
      <c r="CK1906"/>
      <c r="CL1906"/>
      <c r="CM1906"/>
      <c r="CN1906"/>
      <c r="CO1906"/>
      <c r="CP1906"/>
    </row>
    <row r="1907" spans="1:94" ht="22.5" customHeight="1">
      <c r="A1907" s="22">
        <v>44325</v>
      </c>
      <c r="B1907" s="3" t="str">
        <f>TEXT(Table1[[#This Row],[Date]],"dddd")</f>
        <v>الأحد</v>
      </c>
      <c r="C1907" s="3">
        <f>WEEKNUM(Table1[[#This Row],[Date]],16)</f>
        <v>20</v>
      </c>
      <c r="D1907" s="3" t="str">
        <f>TEXT(Table1[[#This Row],[Date]],"mmmm")</f>
        <v>مايو</v>
      </c>
      <c r="E1907" s="3" t="str">
        <f>TEXT(Table1[[#This Row],[Date]],"yyyy")</f>
        <v>2021</v>
      </c>
      <c r="F1907" s="3" t="s">
        <v>8</v>
      </c>
      <c r="G1907" s="3">
        <v>1915</v>
      </c>
      <c r="H1907" s="5" t="s">
        <v>372</v>
      </c>
      <c r="I1907" s="3" t="s">
        <v>92</v>
      </c>
      <c r="J1907" s="3">
        <f>IFERROR(VLOOKUP(Table1[[#This Row],[FoamType]],$CB$1:$CC$25,2,FALSE),0)</f>
        <v>0.6</v>
      </c>
      <c r="K1907" s="3">
        <v>47</v>
      </c>
      <c r="L1907" s="3">
        <v>23</v>
      </c>
      <c r="M1907" s="3">
        <v>2</v>
      </c>
      <c r="Q1907" s="3">
        <v>10</v>
      </c>
      <c r="R1907" s="3">
        <v>100</v>
      </c>
      <c r="S1907" s="3">
        <v>2.2000000000000002</v>
      </c>
      <c r="T1907" s="3">
        <f t="shared" si="253"/>
        <v>0.23782000000000003</v>
      </c>
      <c r="U1907" s="4">
        <f t="shared" si="254"/>
        <v>0.2162</v>
      </c>
      <c r="W1907" s="3"/>
      <c r="X1907" s="4">
        <f>IFERROR(   Table1[[#This Row],[البلوكات /م3]]+Table1[[#This Row],[البواقى
 المنصرفه
/م3]]-Table1[[#This Row],[البواقى
/م3]],0)</f>
        <v>0</v>
      </c>
      <c r="Y1907" s="21">
        <f t="shared" si="252"/>
        <v>0</v>
      </c>
      <c r="AD1907" s="20">
        <f t="shared" si="255"/>
        <v>-0.2162</v>
      </c>
      <c r="AE1907" s="29" t="e">
        <f t="shared" si="256"/>
        <v>#DIV/0!</v>
      </c>
      <c r="AG1907" s="5">
        <f>IFERROR((Table1[[#This Row],[عدد
البلوكات]]*0.12),"")</f>
        <v>0</v>
      </c>
      <c r="AH190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0.36033333333333334</v>
      </c>
      <c r="AJ1907" s="59">
        <f>IFERROR(Table1[[#This Row],[Plan Hour]]/Table1[[#This Row],[ساعات
العمل
الفعلية]],0)</f>
        <v>0</v>
      </c>
      <c r="AK1907" s="1">
        <f>IFERROR((Table1[[#This Row],[الكمية 
الفعلية
/م3]]-Table1[[#This Row],[الكمية 
المنتجة
/م3
 ]]),"")</f>
        <v>2.1620000000000028E-2</v>
      </c>
      <c r="AL1907" s="123"/>
      <c r="AM1907" s="123"/>
      <c r="AN1907" s="123"/>
      <c r="AO1907" s="123"/>
      <c r="AP1907" s="17">
        <f>Table1[[#This Row],[شطره
1]]+Table1[[#This Row],[أبعاد خطأ
2]]+Table1[[#This Row],[كسر زوايا
3]]+AO1907</f>
        <v>0</v>
      </c>
      <c r="AZ1907" s="1"/>
      <c r="BA1907" s="1"/>
      <c r="BB1907" s="1"/>
      <c r="BC1907" s="1"/>
      <c r="BD1907" s="1"/>
      <c r="BE1907" s="1"/>
      <c r="BF1907" s="1"/>
      <c r="CB1907"/>
      <c r="CC1907"/>
      <c r="CD1907"/>
      <c r="CE1907" s="83"/>
      <c r="CF1907"/>
      <c r="CG1907"/>
      <c r="CH1907"/>
      <c r="CI1907"/>
      <c r="CJ1907"/>
      <c r="CK1907"/>
      <c r="CL1907"/>
      <c r="CM1907"/>
      <c r="CN1907"/>
      <c r="CO1907"/>
      <c r="CP1907"/>
    </row>
    <row r="1908" spans="1:94" ht="22.5" customHeight="1">
      <c r="A1908" s="22">
        <v>44325</v>
      </c>
      <c r="B1908" s="3" t="str">
        <f>TEXT(Table1[[#This Row],[Date]],"dddd")</f>
        <v>الأحد</v>
      </c>
      <c r="C1908" s="3">
        <f>WEEKNUM(Table1[[#This Row],[Date]],16)</f>
        <v>20</v>
      </c>
      <c r="D1908" s="3" t="str">
        <f>TEXT(Table1[[#This Row],[Date]],"mmmm")</f>
        <v>مايو</v>
      </c>
      <c r="E1908" s="3" t="str">
        <f>TEXT(Table1[[#This Row],[Date]],"yyyy")</f>
        <v>2021</v>
      </c>
      <c r="F1908" s="3" t="s">
        <v>8</v>
      </c>
      <c r="G1908" s="3">
        <v>1915</v>
      </c>
      <c r="H1908" s="5" t="s">
        <v>372</v>
      </c>
      <c r="I1908" s="3" t="s">
        <v>92</v>
      </c>
      <c r="J1908" s="3">
        <f>IFERROR(VLOOKUP(Table1[[#This Row],[FoamType]],$CB$1:$CC$25,2,FALSE),0)</f>
        <v>0.6</v>
      </c>
      <c r="K1908" s="3">
        <v>80</v>
      </c>
      <c r="L1908" s="3">
        <v>80</v>
      </c>
      <c r="M1908" s="3">
        <v>2</v>
      </c>
      <c r="Q1908" s="3">
        <v>10</v>
      </c>
      <c r="R1908" s="3">
        <v>116</v>
      </c>
      <c r="S1908" s="3">
        <v>2.2000000000000002</v>
      </c>
      <c r="T1908" s="3">
        <f t="shared" si="253"/>
        <v>1.6332800000000003</v>
      </c>
      <c r="U1908" s="4">
        <f t="shared" si="254"/>
        <v>1.4847999999999999</v>
      </c>
      <c r="W1908" s="3"/>
      <c r="X1908" s="4">
        <f>IFERROR(   Table1[[#This Row],[البلوكات /م3]]+Table1[[#This Row],[البواقى
 المنصرفه
/م3]]-Table1[[#This Row],[البواقى
/م3]],0)</f>
        <v>0</v>
      </c>
      <c r="Y1908" s="21">
        <f t="shared" ref="Y1908:Y1971" si="257">Z1908*7.32</f>
        <v>0</v>
      </c>
      <c r="AD1908" s="20">
        <f t="shared" si="255"/>
        <v>-1.4847999999999999</v>
      </c>
      <c r="AE1908" s="29" t="e">
        <f t="shared" si="256"/>
        <v>#DIV/0!</v>
      </c>
      <c r="AG1908" s="5">
        <f>IFERROR((Table1[[#This Row],[عدد
البلوكات]]*0.12),"")</f>
        <v>0</v>
      </c>
      <c r="AH190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2.4746666666666668</v>
      </c>
      <c r="AJ1908" s="59">
        <f>IFERROR(Table1[[#This Row],[Plan Hour]]/Table1[[#This Row],[ساعات
العمل
الفعلية]],0)</f>
        <v>0</v>
      </c>
      <c r="AK1908" s="1">
        <f>IFERROR((Table1[[#This Row],[الكمية 
الفعلية
/م3]]-Table1[[#This Row],[الكمية 
المنتجة
/م3
 ]]),"")</f>
        <v>0.14848000000000039</v>
      </c>
      <c r="AL1908" s="123"/>
      <c r="AM1908" s="123"/>
      <c r="AN1908" s="123"/>
      <c r="AO1908" s="123"/>
      <c r="AP1908" s="17">
        <f>Table1[[#This Row],[شطره
1]]+Table1[[#This Row],[أبعاد خطأ
2]]+Table1[[#This Row],[كسر زوايا
3]]+AO1908</f>
        <v>0</v>
      </c>
      <c r="AZ1908" s="1"/>
      <c r="BA1908" s="1"/>
      <c r="BB1908" s="1"/>
      <c r="BC1908" s="1"/>
      <c r="BD1908" s="1"/>
      <c r="BE1908" s="1"/>
      <c r="BF1908" s="1"/>
      <c r="CB1908"/>
      <c r="CC1908"/>
      <c r="CD1908"/>
      <c r="CE1908" s="83"/>
      <c r="CF1908"/>
      <c r="CG1908"/>
      <c r="CH1908"/>
      <c r="CI1908"/>
      <c r="CJ1908"/>
      <c r="CK1908"/>
      <c r="CL1908"/>
      <c r="CM1908"/>
      <c r="CN1908"/>
      <c r="CO1908"/>
      <c r="CP1908"/>
    </row>
    <row r="1909" spans="1:94" ht="22.5" customHeight="1">
      <c r="A1909" s="22">
        <v>44325</v>
      </c>
      <c r="B1909" s="3" t="str">
        <f>TEXT(Table1[[#This Row],[Date]],"dddd")</f>
        <v>الأحد</v>
      </c>
      <c r="C1909" s="3">
        <f>WEEKNUM(Table1[[#This Row],[Date]],16)</f>
        <v>20</v>
      </c>
      <c r="D1909" s="3" t="str">
        <f>TEXT(Table1[[#This Row],[Date]],"mmmm")</f>
        <v>مايو</v>
      </c>
      <c r="E1909" s="3" t="str">
        <f>TEXT(Table1[[#This Row],[Date]],"yyyy")</f>
        <v>2021</v>
      </c>
      <c r="F1909" s="3" t="s">
        <v>8</v>
      </c>
      <c r="G1909" s="3">
        <v>1915</v>
      </c>
      <c r="H1909" s="5" t="s">
        <v>372</v>
      </c>
      <c r="I1909" s="3" t="s">
        <v>92</v>
      </c>
      <c r="J1909" s="3">
        <f>IFERROR(VLOOKUP(Table1[[#This Row],[FoamType]],$CB$1:$CC$25,2,FALSE),0)</f>
        <v>0.6</v>
      </c>
      <c r="K1909" s="3">
        <v>75</v>
      </c>
      <c r="L1909" s="3">
        <v>75</v>
      </c>
      <c r="M1909" s="3">
        <v>2</v>
      </c>
      <c r="Q1909" s="3">
        <v>10</v>
      </c>
      <c r="R1909" s="3">
        <v>50</v>
      </c>
      <c r="S1909" s="3">
        <v>2.2000000000000002</v>
      </c>
      <c r="T1909" s="3">
        <f t="shared" si="253"/>
        <v>0.61875000000000002</v>
      </c>
      <c r="U1909" s="4">
        <f t="shared" si="254"/>
        <v>0.5625</v>
      </c>
      <c r="W1909" s="3"/>
      <c r="X1909" s="4">
        <f>IFERROR(   Table1[[#This Row],[البلوكات /م3]]+Table1[[#This Row],[البواقى
 المنصرفه
/م3]]-Table1[[#This Row],[البواقى
/م3]],0)</f>
        <v>0</v>
      </c>
      <c r="Y1909" s="21">
        <f t="shared" si="257"/>
        <v>0</v>
      </c>
      <c r="AD1909" s="20">
        <f t="shared" si="255"/>
        <v>-0.5625</v>
      </c>
      <c r="AE1909" s="29" t="e">
        <f t="shared" si="256"/>
        <v>#DIV/0!</v>
      </c>
      <c r="AG1909" s="5">
        <f>IFERROR((Table1[[#This Row],[عدد
البلوكات]]*0.12),"")</f>
        <v>0</v>
      </c>
      <c r="AH190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0.9375</v>
      </c>
      <c r="AJ1909" s="59">
        <f>IFERROR(Table1[[#This Row],[Plan Hour]]/Table1[[#This Row],[ساعات
العمل
الفعلية]],0)</f>
        <v>0</v>
      </c>
      <c r="AK1909" s="1">
        <f>IFERROR((Table1[[#This Row],[الكمية 
الفعلية
/م3]]-Table1[[#This Row],[الكمية 
المنتجة
/م3
 ]]),"")</f>
        <v>5.6250000000000022E-2</v>
      </c>
      <c r="AL1909" s="123"/>
      <c r="AM1909" s="123"/>
      <c r="AN1909" s="123"/>
      <c r="AO1909" s="123"/>
      <c r="AP1909" s="17">
        <f>Table1[[#This Row],[شطره
1]]+Table1[[#This Row],[أبعاد خطأ
2]]+Table1[[#This Row],[كسر زوايا
3]]+AO1909</f>
        <v>0</v>
      </c>
      <c r="AZ1909" s="1"/>
      <c r="BA1909" s="1"/>
      <c r="BB1909" s="1"/>
      <c r="BC1909" s="1"/>
      <c r="BD1909" s="1"/>
      <c r="BE1909" s="1"/>
      <c r="BF1909" s="1"/>
      <c r="CB1909"/>
      <c r="CC1909"/>
      <c r="CD1909"/>
      <c r="CE1909" s="83"/>
      <c r="CF1909"/>
      <c r="CG1909"/>
      <c r="CH1909"/>
      <c r="CI1909"/>
      <c r="CJ1909"/>
      <c r="CK1909"/>
      <c r="CL1909"/>
      <c r="CM1909"/>
      <c r="CN1909"/>
      <c r="CO1909"/>
      <c r="CP1909"/>
    </row>
    <row r="1910" spans="1:94" ht="22.5" customHeight="1">
      <c r="A1910" s="22">
        <v>44325</v>
      </c>
      <c r="B1910" s="3" t="str">
        <f>TEXT(Table1[[#This Row],[Date]],"dddd")</f>
        <v>الأحد</v>
      </c>
      <c r="C1910" s="3">
        <f>WEEKNUM(Table1[[#This Row],[Date]],16)</f>
        <v>20</v>
      </c>
      <c r="D1910" s="3" t="str">
        <f>TEXT(Table1[[#This Row],[Date]],"mmmm")</f>
        <v>مايو</v>
      </c>
      <c r="E1910" s="3" t="str">
        <f>TEXT(Table1[[#This Row],[Date]],"yyyy")</f>
        <v>2021</v>
      </c>
      <c r="F1910" s="3" t="s">
        <v>8</v>
      </c>
      <c r="G1910" s="3">
        <v>1915</v>
      </c>
      <c r="H1910" s="5" t="s">
        <v>372</v>
      </c>
      <c r="I1910" s="3" t="s">
        <v>92</v>
      </c>
      <c r="J1910" s="3">
        <f>IFERROR(VLOOKUP(Table1[[#This Row],[FoamType]],$CB$1:$CC$25,2,FALSE),0)</f>
        <v>0.6</v>
      </c>
      <c r="K1910" s="3">
        <v>51</v>
      </c>
      <c r="L1910" s="3">
        <v>21</v>
      </c>
      <c r="M1910" s="3">
        <v>2</v>
      </c>
      <c r="Q1910" s="3">
        <v>10</v>
      </c>
      <c r="R1910" s="3">
        <v>60</v>
      </c>
      <c r="S1910" s="3">
        <v>2.2000000000000002</v>
      </c>
      <c r="T1910" s="3">
        <f t="shared" si="253"/>
        <v>0.141372</v>
      </c>
      <c r="U1910" s="4">
        <f t="shared" si="254"/>
        <v>0.12852</v>
      </c>
      <c r="W1910" s="3"/>
      <c r="X1910" s="4">
        <f>IFERROR(   Table1[[#This Row],[البلوكات /م3]]+Table1[[#This Row],[البواقى
 المنصرفه
/م3]]-Table1[[#This Row],[البواقى
/م3]],0)</f>
        <v>0</v>
      </c>
      <c r="Y1910" s="21">
        <f t="shared" si="257"/>
        <v>0</v>
      </c>
      <c r="AD1910" s="20">
        <f t="shared" si="255"/>
        <v>-0.12852</v>
      </c>
      <c r="AE1910" s="29" t="e">
        <f t="shared" si="256"/>
        <v>#DIV/0!</v>
      </c>
      <c r="AG1910" s="5">
        <f>IFERROR((Table1[[#This Row],[عدد
البلوكات]]*0.12),"")</f>
        <v>0</v>
      </c>
      <c r="AH191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0.2142</v>
      </c>
      <c r="AJ1910" s="59">
        <f>IFERROR(Table1[[#This Row],[Plan Hour]]/Table1[[#This Row],[ساعات
العمل
الفعلية]],0)</f>
        <v>0</v>
      </c>
      <c r="AK1910" s="1">
        <f>IFERROR((Table1[[#This Row],[الكمية 
الفعلية
/م3]]-Table1[[#This Row],[الكمية 
المنتجة
/م3
 ]]),"")</f>
        <v>1.2852000000000002E-2</v>
      </c>
      <c r="AL1910" s="123"/>
      <c r="AM1910" s="123"/>
      <c r="AN1910" s="123"/>
      <c r="AO1910" s="123"/>
      <c r="AP1910" s="17">
        <f>Table1[[#This Row],[شطره
1]]+Table1[[#This Row],[أبعاد خطأ
2]]+Table1[[#This Row],[كسر زوايا
3]]+AO1910</f>
        <v>0</v>
      </c>
      <c r="AZ1910" s="1"/>
      <c r="BA1910" s="1"/>
      <c r="BB1910" s="1"/>
      <c r="BC1910" s="1"/>
      <c r="BD1910" s="1"/>
      <c r="BE1910" s="1"/>
      <c r="BF1910" s="1"/>
      <c r="CB1910"/>
      <c r="CC1910"/>
      <c r="CD1910"/>
      <c r="CE1910" s="83"/>
      <c r="CF1910"/>
      <c r="CG1910"/>
      <c r="CH1910"/>
      <c r="CI1910"/>
      <c r="CJ1910"/>
      <c r="CK1910"/>
      <c r="CL1910"/>
      <c r="CM1910"/>
      <c r="CN1910"/>
      <c r="CO1910"/>
      <c r="CP1910"/>
    </row>
    <row r="1911" spans="1:94" ht="22.5" customHeight="1">
      <c r="A1911" s="22">
        <v>44325</v>
      </c>
      <c r="B1911" s="9" t="str">
        <f>TEXT(Table1[[#This Row],[Date]],"dddd")</f>
        <v>الأحد</v>
      </c>
      <c r="C1911" s="9">
        <f>WEEKNUM(Table1[[#This Row],[Date]],16)</f>
        <v>20</v>
      </c>
      <c r="D1911" s="9" t="str">
        <f>TEXT(Table1[[#This Row],[Date]],"mmmm")</f>
        <v>مايو</v>
      </c>
      <c r="E1911" s="9" t="str">
        <f>TEXT(Table1[[#This Row],[Date]],"yyyy")</f>
        <v>2021</v>
      </c>
      <c r="F1911" s="9" t="s">
        <v>9</v>
      </c>
      <c r="G1911" s="9">
        <v>1863</v>
      </c>
      <c r="H1911" s="9" t="s">
        <v>369</v>
      </c>
      <c r="I1911" s="9" t="s">
        <v>91</v>
      </c>
      <c r="J1911" s="9">
        <f>IFERROR(VLOOKUP(Table1[[#This Row],[FoamType]],$CB$1:$CC$25,2,FALSE),0)</f>
        <v>1</v>
      </c>
      <c r="K1911" s="9">
        <v>100</v>
      </c>
      <c r="L1911" s="9">
        <v>20</v>
      </c>
      <c r="M1911" s="9">
        <v>10</v>
      </c>
      <c r="N1911" s="9"/>
      <c r="O1911" s="9"/>
      <c r="P1911" s="9"/>
      <c r="Q1911" s="9">
        <v>25</v>
      </c>
      <c r="R1911" s="9">
        <v>690</v>
      </c>
      <c r="S1911" s="9">
        <v>10.1</v>
      </c>
      <c r="T1911" s="9">
        <f t="shared" si="253"/>
        <v>13.938000000000001</v>
      </c>
      <c r="U1911" s="9">
        <f t="shared" si="254"/>
        <v>13.8</v>
      </c>
      <c r="V1911" s="9"/>
      <c r="W1911" s="9"/>
      <c r="X1911" s="9">
        <f>IFERROR(   Table1[[#This Row],[البلوكات /م3]]+Table1[[#This Row],[البواقى
 المنصرفه
/م3]]-Table1[[#This Row],[البواقى
/م3]],0)</f>
        <v>16.440000000000005</v>
      </c>
      <c r="Y1911" s="9">
        <f t="shared" si="257"/>
        <v>51.24</v>
      </c>
      <c r="Z1911" s="9">
        <v>7</v>
      </c>
      <c r="AA1911" s="9">
        <v>0</v>
      </c>
      <c r="AB1911" s="9">
        <v>25</v>
      </c>
      <c r="AC1911" s="9">
        <v>34.799999999999997</v>
      </c>
      <c r="AD1911" s="9">
        <f t="shared" si="255"/>
        <v>2.6400000000000077</v>
      </c>
      <c r="AE1911" s="9">
        <f t="shared" si="256"/>
        <v>5.1522248243559866E-2</v>
      </c>
      <c r="AF1911" s="9"/>
      <c r="AG1911" s="9">
        <f>IFERROR((Table1[[#This Row],[عدد
البلوكات]]*0.12),"")</f>
        <v>0.84</v>
      </c>
      <c r="AH1911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13.8</v>
      </c>
      <c r="AI1911" s="9">
        <v>91</v>
      </c>
      <c r="AJ1911" s="9">
        <f>IFERROR(Table1[[#This Row],[Plan Hour]]/Table1[[#This Row],[ساعات
العمل
الفعلية]],0)</f>
        <v>0.15164835164835166</v>
      </c>
      <c r="AK1911" s="9">
        <f>IFERROR((Table1[[#This Row],[الكمية 
الفعلية
/م3]]-Table1[[#This Row],[الكمية 
المنتجة
/م3
 ]]),"")</f>
        <v>0.1379999999999999</v>
      </c>
      <c r="AL1911" s="9"/>
      <c r="AM1911" s="9"/>
      <c r="AN1911" s="9"/>
      <c r="AO1911" s="9"/>
      <c r="AP1911" s="9">
        <f>Table1[[#This Row],[شطره
1]]+Table1[[#This Row],[أبعاد خطأ
2]]+Table1[[#This Row],[كسر زوايا
3]]+AO1911</f>
        <v>0</v>
      </c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CB1911"/>
      <c r="CC1911"/>
      <c r="CD1911"/>
      <c r="CE1911" s="83"/>
      <c r="CF1911"/>
      <c r="CG1911"/>
      <c r="CH1911"/>
      <c r="CI1911"/>
      <c r="CJ1911"/>
      <c r="CK1911"/>
      <c r="CL1911"/>
      <c r="CM1911"/>
      <c r="CN1911"/>
      <c r="CO1911"/>
      <c r="CP1911"/>
    </row>
    <row r="1912" spans="1:94" ht="22.5" customHeight="1">
      <c r="A1912" s="22">
        <v>44325</v>
      </c>
      <c r="B1912" s="3" t="str">
        <f>TEXT(Table1[[#This Row],[Date]],"dddd")</f>
        <v>الأحد</v>
      </c>
      <c r="C1912" s="3">
        <f>WEEKNUM(Table1[[#This Row],[Date]],16)</f>
        <v>20</v>
      </c>
      <c r="D1912" s="3" t="str">
        <f>TEXT(Table1[[#This Row],[Date]],"mmmm")</f>
        <v>مايو</v>
      </c>
      <c r="E1912" s="3" t="str">
        <f>TEXT(Table1[[#This Row],[Date]],"yyyy")</f>
        <v>2021</v>
      </c>
      <c r="F1912" s="3" t="s">
        <v>9</v>
      </c>
      <c r="G1912" s="3">
        <v>1923</v>
      </c>
      <c r="H1912" s="5" t="s">
        <v>25</v>
      </c>
      <c r="I1912" s="3" t="s">
        <v>107</v>
      </c>
      <c r="J1912" s="3">
        <f>IFERROR(VLOOKUP(Table1[[#This Row],[FoamType]],$CB$1:$CC$25,2,FALSE),0)</f>
        <v>50</v>
      </c>
      <c r="K1912" s="3">
        <v>20</v>
      </c>
      <c r="L1912" s="3">
        <v>20</v>
      </c>
      <c r="M1912" s="3">
        <v>4</v>
      </c>
      <c r="Q1912" s="3">
        <v>20</v>
      </c>
      <c r="R1912" s="3">
        <v>500</v>
      </c>
      <c r="S1912" s="3">
        <v>4.0999999999999996</v>
      </c>
      <c r="T1912" s="3">
        <f t="shared" si="253"/>
        <v>0.81999999999999984</v>
      </c>
      <c r="U1912" s="4">
        <f t="shared" si="254"/>
        <v>0.8</v>
      </c>
      <c r="W1912" s="3"/>
      <c r="X1912" s="4">
        <f>IFERROR(   Table1[[#This Row],[البلوكات /م3]]+Table1[[#This Row],[البواقى
 المنصرفه
/م3]]-Table1[[#This Row],[البواقى
/م3]],0)</f>
        <v>3</v>
      </c>
      <c r="Y1912" s="21">
        <f t="shared" si="257"/>
        <v>0</v>
      </c>
      <c r="AA1912" s="12">
        <v>3</v>
      </c>
      <c r="AB1912" s="3">
        <v>20</v>
      </c>
      <c r="AC1912" s="20">
        <v>0</v>
      </c>
      <c r="AD1912" s="20">
        <f t="shared" si="255"/>
        <v>2.2000000000000002</v>
      </c>
      <c r="AE1912" s="29">
        <f t="shared" si="256"/>
        <v>0.73333333333333339</v>
      </c>
      <c r="AG1912" s="5">
        <f>IFERROR((Table1[[#This Row],[عدد
البلوكات]]*0.12),"")</f>
        <v>0</v>
      </c>
      <c r="AH19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</v>
      </c>
      <c r="AJ1912" s="59">
        <f>IFERROR(Table1[[#This Row],[Plan Hour]]/Table1[[#This Row],[ساعات
العمل
الفعلية]],0)</f>
        <v>0</v>
      </c>
      <c r="AK1912" s="1">
        <f>IFERROR((Table1[[#This Row],[الكمية 
الفعلية
/م3]]-Table1[[#This Row],[الكمية 
المنتجة
/م3
 ]]),"")</f>
        <v>1.9999999999999796E-2</v>
      </c>
      <c r="AL1912" s="123"/>
      <c r="AM1912" s="123"/>
      <c r="AN1912" s="123"/>
      <c r="AO1912" s="123"/>
      <c r="AP1912" s="17">
        <f>Table1[[#This Row],[شطره
1]]+Table1[[#This Row],[أبعاد خطأ
2]]+Table1[[#This Row],[كسر زوايا
3]]+AO1912</f>
        <v>0</v>
      </c>
      <c r="AZ1912" s="1"/>
      <c r="BA1912" s="1"/>
      <c r="BB1912" s="1"/>
      <c r="BC1912" s="1"/>
      <c r="BD1912" s="1"/>
      <c r="BE1912" s="1"/>
      <c r="BF1912" s="1"/>
      <c r="CB1912"/>
      <c r="CC1912"/>
      <c r="CD1912"/>
      <c r="CE1912" s="83"/>
      <c r="CF1912"/>
      <c r="CG1912"/>
      <c r="CH1912"/>
      <c r="CI1912"/>
      <c r="CJ1912"/>
      <c r="CK1912"/>
      <c r="CL1912"/>
      <c r="CM1912"/>
      <c r="CN1912"/>
      <c r="CO1912"/>
      <c r="CP1912"/>
    </row>
    <row r="1913" spans="1:94" ht="22.5" customHeight="1">
      <c r="A1913" s="22">
        <v>44325</v>
      </c>
      <c r="B1913" s="3" t="str">
        <f>TEXT(Table1[[#This Row],[Date]],"dddd")</f>
        <v>الأحد</v>
      </c>
      <c r="C1913" s="3">
        <f>WEEKNUM(Table1[[#This Row],[Date]],16)</f>
        <v>20</v>
      </c>
      <c r="D1913" s="3" t="str">
        <f>TEXT(Table1[[#This Row],[Date]],"mmmm")</f>
        <v>مايو</v>
      </c>
      <c r="E1913" s="3" t="str">
        <f>TEXT(Table1[[#This Row],[Date]],"yyyy")</f>
        <v>2021</v>
      </c>
      <c r="F1913" s="3" t="s">
        <v>9</v>
      </c>
      <c r="G1913" s="3">
        <v>1781</v>
      </c>
      <c r="H1913" s="5" t="s">
        <v>334</v>
      </c>
      <c r="I1913" s="3" t="s">
        <v>86</v>
      </c>
      <c r="J1913" s="3">
        <f>IFERROR(VLOOKUP(Table1[[#This Row],[FoamType]],$CB$1:$CC$25,2,FALSE),0)</f>
        <v>3</v>
      </c>
      <c r="K1913" s="3">
        <v>200</v>
      </c>
      <c r="L1913" s="3">
        <v>100</v>
      </c>
      <c r="M1913" s="3">
        <v>5</v>
      </c>
      <c r="Q1913" s="3" t="s">
        <v>3</v>
      </c>
      <c r="R1913" s="3">
        <v>350</v>
      </c>
      <c r="S1913" s="3">
        <v>5.0999999999999996</v>
      </c>
      <c r="T1913" s="3">
        <f t="shared" si="253"/>
        <v>35.700000000000003</v>
      </c>
      <c r="U1913" s="4">
        <f t="shared" si="254"/>
        <v>35</v>
      </c>
      <c r="W1913" s="3" t="s">
        <v>3</v>
      </c>
      <c r="X1913" s="4">
        <f>IFERROR(   Table1[[#This Row],[البلوكات /م3]]+Table1[[#This Row],[البواقى
 المنصرفه
/م3]]-Table1[[#This Row],[البواقى
/م3]],0)</f>
        <v>47.36</v>
      </c>
      <c r="Y1913" s="21">
        <f t="shared" si="257"/>
        <v>65.88</v>
      </c>
      <c r="Z1913" s="3">
        <v>9</v>
      </c>
      <c r="AA1913" s="12">
        <v>0</v>
      </c>
      <c r="AB1913" s="3" t="s">
        <v>3</v>
      </c>
      <c r="AC1913" s="20">
        <v>18.52</v>
      </c>
      <c r="AD1913" s="20">
        <f t="shared" si="255"/>
        <v>12.36</v>
      </c>
      <c r="AE1913" s="29">
        <f t="shared" si="256"/>
        <v>0.18761384335154827</v>
      </c>
      <c r="AG1913" s="5">
        <f>IFERROR((Table1[[#This Row],[عدد
البلوكات]]*0.12),"")</f>
        <v>1.08</v>
      </c>
      <c r="AH191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11.666666666666666</v>
      </c>
      <c r="AJ1913" s="59">
        <f>IFERROR(Table1[[#This Row],[Plan Hour]]/Table1[[#This Row],[ساعات
العمل
الفعلية]],0)</f>
        <v>0</v>
      </c>
      <c r="AK1913" s="1">
        <f>IFERROR((Table1[[#This Row],[الكمية 
الفعلية
/م3]]-Table1[[#This Row],[الكمية 
المنتجة
/م3
 ]]),"")</f>
        <v>0.70000000000000284</v>
      </c>
      <c r="AL1913" s="123"/>
      <c r="AM1913" s="123"/>
      <c r="AN1913" s="123"/>
      <c r="AO1913" s="123"/>
      <c r="AP1913" s="17">
        <f>Table1[[#This Row],[شطره
1]]+Table1[[#This Row],[أبعاد خطأ
2]]+Table1[[#This Row],[كسر زوايا
3]]+AO1913</f>
        <v>0</v>
      </c>
      <c r="AZ1913" s="1"/>
      <c r="BA1913" s="1"/>
      <c r="BB1913" s="1"/>
      <c r="BC1913" s="1"/>
      <c r="BD1913" s="1"/>
      <c r="BE1913" s="1"/>
      <c r="BF1913" s="1"/>
      <c r="CB1913"/>
      <c r="CC1913"/>
      <c r="CD1913"/>
      <c r="CE1913" s="83"/>
      <c r="CF1913"/>
      <c r="CG1913"/>
      <c r="CH1913"/>
      <c r="CI1913"/>
      <c r="CJ1913"/>
      <c r="CK1913"/>
      <c r="CL1913"/>
      <c r="CM1913"/>
      <c r="CN1913"/>
      <c r="CO1913"/>
      <c r="CP1913"/>
    </row>
    <row r="1914" spans="1:94" ht="22.5" customHeight="1">
      <c r="A1914" s="22">
        <v>44325</v>
      </c>
      <c r="B1914" s="3" t="str">
        <f>TEXT(Table1[[#This Row],[Date]],"dddd")</f>
        <v>الأحد</v>
      </c>
      <c r="C1914" s="3">
        <f>WEEKNUM(Table1[[#This Row],[Date]],16)</f>
        <v>20</v>
      </c>
      <c r="D1914" s="3" t="str">
        <f>TEXT(Table1[[#This Row],[Date]],"mmmm")</f>
        <v>مايو</v>
      </c>
      <c r="E1914" s="3" t="str">
        <f>TEXT(Table1[[#This Row],[Date]],"yyyy")</f>
        <v>2021</v>
      </c>
      <c r="F1914" s="3" t="s">
        <v>9</v>
      </c>
      <c r="G1914" s="3">
        <v>1781</v>
      </c>
      <c r="H1914" s="5" t="s">
        <v>334</v>
      </c>
      <c r="I1914" s="3" t="s">
        <v>86</v>
      </c>
      <c r="J1914" s="3">
        <f>IFERROR(VLOOKUP(Table1[[#This Row],[FoamType]],$CB$1:$CC$25,2,FALSE),0)</f>
        <v>3</v>
      </c>
      <c r="K1914" s="3">
        <v>200</v>
      </c>
      <c r="L1914" s="3">
        <v>100</v>
      </c>
      <c r="M1914" s="3">
        <v>4</v>
      </c>
      <c r="Q1914" s="3" t="s">
        <v>3</v>
      </c>
      <c r="R1914" s="3">
        <v>100</v>
      </c>
      <c r="S1914" s="3">
        <v>4.0999999999999996</v>
      </c>
      <c r="T1914" s="3">
        <f t="shared" si="253"/>
        <v>8.1999999999999993</v>
      </c>
      <c r="U1914" s="4">
        <f t="shared" si="254"/>
        <v>8</v>
      </c>
      <c r="W1914" s="3"/>
      <c r="X1914" s="4">
        <f>IFERROR(   Table1[[#This Row],[البلوكات /م3]]+Table1[[#This Row],[البواقى
 المنصرفه
/م3]]-Table1[[#This Row],[البواقى
/م3]],0)</f>
        <v>0</v>
      </c>
      <c r="Y1914" s="21">
        <f t="shared" si="257"/>
        <v>0</v>
      </c>
      <c r="AD1914" s="20">
        <f t="shared" si="255"/>
        <v>-8</v>
      </c>
      <c r="AE1914" s="29" t="e">
        <f t="shared" si="256"/>
        <v>#DIV/0!</v>
      </c>
      <c r="AG1914" s="5">
        <f>IFERROR((Table1[[#This Row],[عدد
البلوكات]]*0.12),"")</f>
        <v>0</v>
      </c>
      <c r="AH191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2.6666666666666665</v>
      </c>
      <c r="AJ1914" s="59">
        <f>IFERROR(Table1[[#This Row],[Plan Hour]]/Table1[[#This Row],[ساعات
العمل
الفعلية]],0)</f>
        <v>0</v>
      </c>
      <c r="AK1914" s="1">
        <f>IFERROR((Table1[[#This Row],[الكمية 
الفعلية
/م3]]-Table1[[#This Row],[الكمية 
المنتجة
/م3
 ]]),"")</f>
        <v>0.19999999999999929</v>
      </c>
      <c r="AL1914" s="123"/>
      <c r="AM1914" s="123"/>
      <c r="AN1914" s="123"/>
      <c r="AO1914" s="123"/>
      <c r="AP1914" s="17">
        <f>Table1[[#This Row],[شطره
1]]+Table1[[#This Row],[أبعاد خطأ
2]]+Table1[[#This Row],[كسر زوايا
3]]+AO1914</f>
        <v>0</v>
      </c>
      <c r="AZ1914" s="1"/>
      <c r="BA1914" s="1"/>
      <c r="BB1914" s="1"/>
      <c r="BC1914" s="1"/>
      <c r="BD1914" s="1"/>
      <c r="BE1914" s="1"/>
      <c r="BF1914" s="1"/>
      <c r="CB1914"/>
      <c r="CC1914"/>
      <c r="CD1914"/>
      <c r="CE1914" s="83"/>
      <c r="CF1914"/>
      <c r="CG1914"/>
      <c r="CH1914"/>
      <c r="CI1914"/>
      <c r="CJ1914"/>
      <c r="CK1914"/>
      <c r="CL1914"/>
      <c r="CM1914"/>
      <c r="CN1914"/>
      <c r="CO1914"/>
      <c r="CP1914"/>
    </row>
    <row r="1915" spans="1:94" ht="22.5" customHeight="1">
      <c r="A1915" s="22">
        <v>44325</v>
      </c>
      <c r="B1915" s="3" t="str">
        <f>TEXT(Table1[[#This Row],[Date]],"dddd")</f>
        <v>الأحد</v>
      </c>
      <c r="C1915" s="3">
        <f>WEEKNUM(Table1[[#This Row],[Date]],16)</f>
        <v>20</v>
      </c>
      <c r="D1915" s="3" t="str">
        <f>TEXT(Table1[[#This Row],[Date]],"mmmm")</f>
        <v>مايو</v>
      </c>
      <c r="E1915" s="3" t="str">
        <f>TEXT(Table1[[#This Row],[Date]],"yyyy")</f>
        <v>2021</v>
      </c>
      <c r="F1915" s="3" t="s">
        <v>9</v>
      </c>
      <c r="G1915" s="3">
        <v>1921</v>
      </c>
      <c r="H1915" s="5" t="s">
        <v>363</v>
      </c>
      <c r="I1915" s="3" t="s">
        <v>86</v>
      </c>
      <c r="J1915" s="3">
        <f>IFERROR(VLOOKUP(Table1[[#This Row],[FoamType]],$CB$1:$CC$25,2,FALSE),0)</f>
        <v>3</v>
      </c>
      <c r="K1915" s="3">
        <v>200</v>
      </c>
      <c r="L1915" s="3">
        <v>100</v>
      </c>
      <c r="M1915" s="3">
        <v>120</v>
      </c>
      <c r="Q1915" s="3">
        <v>8</v>
      </c>
      <c r="R1915" s="3">
        <v>13</v>
      </c>
      <c r="S1915" s="3">
        <v>120</v>
      </c>
      <c r="T1915" s="3">
        <f t="shared" si="253"/>
        <v>31.2</v>
      </c>
      <c r="U1915" s="4">
        <f t="shared" si="254"/>
        <v>31.2</v>
      </c>
      <c r="W1915" s="3">
        <v>8</v>
      </c>
      <c r="X1915" s="4">
        <f>IFERROR(   Table1[[#This Row],[البلوكات /م3]]+Table1[[#This Row],[البواقى
 المنصرفه
/م3]]-Table1[[#This Row],[البواقى
/م3]],0)</f>
        <v>31.720000000000002</v>
      </c>
      <c r="Y1915" s="21">
        <f t="shared" si="257"/>
        <v>36.6</v>
      </c>
      <c r="Z1915" s="3">
        <v>5</v>
      </c>
      <c r="AA1915" s="12">
        <v>0</v>
      </c>
      <c r="AB1915" s="3">
        <v>8</v>
      </c>
      <c r="AC1915" s="20">
        <v>4.88</v>
      </c>
      <c r="AD1915" s="20">
        <f t="shared" si="255"/>
        <v>0.52000000000000313</v>
      </c>
      <c r="AE1915" s="29">
        <f t="shared" si="256"/>
        <v>1.4207650273224128E-2</v>
      </c>
      <c r="AG1915" s="5">
        <f>IFERROR((Table1[[#This Row],[عدد
البلوكات]]*0.12),"")</f>
        <v>0.6</v>
      </c>
      <c r="AH191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10.4</v>
      </c>
      <c r="AJ1915" s="59">
        <f>IFERROR(Table1[[#This Row],[Plan Hour]]/Table1[[#This Row],[ساعات
العمل
الفعلية]],0)</f>
        <v>0</v>
      </c>
      <c r="AK1915" s="1">
        <f>IFERROR((Table1[[#This Row],[الكمية 
الفعلية
/م3]]-Table1[[#This Row],[الكمية 
المنتجة
/م3
 ]]),"")</f>
        <v>0</v>
      </c>
      <c r="AL1915" s="123"/>
      <c r="AM1915" s="123"/>
      <c r="AN1915" s="123"/>
      <c r="AO1915" s="123"/>
      <c r="AP1915" s="17">
        <f>Table1[[#This Row],[شطره
1]]+Table1[[#This Row],[أبعاد خطأ
2]]+Table1[[#This Row],[كسر زوايا
3]]+AO1915</f>
        <v>0</v>
      </c>
      <c r="AZ1915" s="1"/>
      <c r="BA1915" s="1"/>
      <c r="BB1915" s="1"/>
      <c r="BC1915" s="1"/>
      <c r="BD1915" s="1"/>
      <c r="BE1915" s="1"/>
      <c r="BF1915" s="1"/>
      <c r="CB1915"/>
      <c r="CC1915"/>
      <c r="CD1915"/>
      <c r="CE1915" s="83"/>
      <c r="CF1915"/>
      <c r="CG1915"/>
      <c r="CH1915"/>
      <c r="CI1915"/>
      <c r="CJ1915"/>
      <c r="CK1915"/>
      <c r="CL1915"/>
      <c r="CM1915"/>
      <c r="CN1915"/>
      <c r="CO1915"/>
      <c r="CP1915"/>
    </row>
    <row r="1916" spans="1:94" ht="22.5" customHeight="1">
      <c r="A1916" s="22">
        <v>44325</v>
      </c>
      <c r="B1916" s="3" t="str">
        <f>TEXT(Table1[[#This Row],[Date]],"dddd")</f>
        <v>الأحد</v>
      </c>
      <c r="C1916" s="3">
        <f>WEEKNUM(Table1[[#This Row],[Date]],16)</f>
        <v>20</v>
      </c>
      <c r="D1916" s="3" t="str">
        <f>TEXT(Table1[[#This Row],[Date]],"mmmm")</f>
        <v>مايو</v>
      </c>
      <c r="E1916" s="3" t="str">
        <f>TEXT(Table1[[#This Row],[Date]],"yyyy")</f>
        <v>2021</v>
      </c>
      <c r="F1916" s="3" t="s">
        <v>9</v>
      </c>
      <c r="G1916" s="3">
        <v>1976</v>
      </c>
      <c r="H1916" s="5" t="s">
        <v>363</v>
      </c>
      <c r="I1916" s="3" t="s">
        <v>86</v>
      </c>
      <c r="J1916" s="3">
        <f>IFERROR(VLOOKUP(Table1[[#This Row],[FoamType]],$CB$1:$CC$25,2,FALSE),0)</f>
        <v>3</v>
      </c>
      <c r="K1916" s="3">
        <v>200</v>
      </c>
      <c r="L1916" s="3">
        <v>100</v>
      </c>
      <c r="M1916" s="3">
        <v>120</v>
      </c>
      <c r="Q1916" s="3">
        <v>17</v>
      </c>
      <c r="R1916" s="3">
        <v>1</v>
      </c>
      <c r="S1916" s="3">
        <v>120</v>
      </c>
      <c r="T1916" s="3">
        <f t="shared" si="253"/>
        <v>2.4</v>
      </c>
      <c r="U1916" s="4">
        <f t="shared" si="254"/>
        <v>2.4</v>
      </c>
      <c r="W1916" s="3">
        <v>15</v>
      </c>
      <c r="X1916" s="4">
        <f>IFERROR(   Table1[[#This Row],[البلوكات /م3]]+Table1[[#This Row],[البواقى
 المنصرفه
/م3]]-Table1[[#This Row],[البواقى
/م3]],0)</f>
        <v>12.200000000000001</v>
      </c>
      <c r="Y1916" s="21">
        <f t="shared" si="257"/>
        <v>14.64</v>
      </c>
      <c r="Z1916" s="3">
        <v>2</v>
      </c>
      <c r="AA1916" s="12">
        <v>0</v>
      </c>
      <c r="AB1916" s="3">
        <v>15</v>
      </c>
      <c r="AC1916" s="20">
        <v>2.44</v>
      </c>
      <c r="AD1916" s="20">
        <f t="shared" si="255"/>
        <v>9.8000000000000007</v>
      </c>
      <c r="AE1916" s="29">
        <f t="shared" si="256"/>
        <v>0.66939890710382521</v>
      </c>
      <c r="AG1916" s="5">
        <f>IFERROR((Table1[[#This Row],[عدد
البلوكات]]*0.12),"")</f>
        <v>0.24</v>
      </c>
      <c r="AH191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0.79999999999999993</v>
      </c>
      <c r="AJ1916" s="59">
        <f>IFERROR(Table1[[#This Row],[Plan Hour]]/Table1[[#This Row],[ساعات
العمل
الفعلية]],0)</f>
        <v>0</v>
      </c>
      <c r="AK1916" s="1">
        <f>IFERROR((Table1[[#This Row],[الكمية 
الفعلية
/م3]]-Table1[[#This Row],[الكمية 
المنتجة
/م3
 ]]),"")</f>
        <v>0</v>
      </c>
      <c r="AL1916" s="123"/>
      <c r="AM1916" s="123"/>
      <c r="AN1916" s="123"/>
      <c r="AO1916" s="123"/>
      <c r="AP1916" s="17">
        <f>Table1[[#This Row],[شطره
1]]+Table1[[#This Row],[أبعاد خطأ
2]]+Table1[[#This Row],[كسر زوايا
3]]+AO1916</f>
        <v>0</v>
      </c>
      <c r="AZ1916" s="1"/>
      <c r="BA1916" s="1"/>
      <c r="BB1916" s="1"/>
      <c r="BC1916" s="1"/>
      <c r="BD1916" s="1"/>
      <c r="BE1916" s="1"/>
      <c r="BF1916" s="1"/>
      <c r="CB1916"/>
      <c r="CC1916"/>
      <c r="CD1916"/>
      <c r="CE1916" s="83"/>
      <c r="CF1916"/>
      <c r="CG1916"/>
      <c r="CH1916"/>
      <c r="CI1916"/>
      <c r="CJ1916"/>
      <c r="CK1916"/>
      <c r="CL1916"/>
      <c r="CM1916"/>
      <c r="CN1916"/>
      <c r="CO1916"/>
      <c r="CP1916"/>
    </row>
    <row r="1917" spans="1:94" ht="22.5" customHeight="1">
      <c r="A1917" s="22">
        <v>44325</v>
      </c>
      <c r="B1917" s="3" t="str">
        <f>TEXT(Table1[[#This Row],[Date]],"dddd")</f>
        <v>الأحد</v>
      </c>
      <c r="C1917" s="3">
        <f>WEEKNUM(Table1[[#This Row],[Date]],16)</f>
        <v>20</v>
      </c>
      <c r="D1917" s="3" t="str">
        <f>TEXT(Table1[[#This Row],[Date]],"mmmm")</f>
        <v>مايو</v>
      </c>
      <c r="E1917" s="3" t="str">
        <f>TEXT(Table1[[#This Row],[Date]],"yyyy")</f>
        <v>2021</v>
      </c>
      <c r="F1917" s="3" t="s">
        <v>9</v>
      </c>
      <c r="G1917" s="3">
        <v>1976</v>
      </c>
      <c r="H1917" s="5" t="s">
        <v>363</v>
      </c>
      <c r="I1917" s="3" t="s">
        <v>86</v>
      </c>
      <c r="J1917" s="3">
        <f>IFERROR(VLOOKUP(Table1[[#This Row],[FoamType]],$CB$1:$CC$25,2,FALSE),0)</f>
        <v>3</v>
      </c>
      <c r="K1917" s="3">
        <v>200</v>
      </c>
      <c r="L1917" s="3">
        <v>100</v>
      </c>
      <c r="M1917" s="3">
        <v>120</v>
      </c>
      <c r="Q1917" s="3">
        <v>15</v>
      </c>
      <c r="R1917" s="3">
        <v>5</v>
      </c>
      <c r="S1917" s="3">
        <v>120</v>
      </c>
      <c r="T1917" s="3">
        <f t="shared" si="253"/>
        <v>12</v>
      </c>
      <c r="U1917" s="4">
        <f t="shared" si="254"/>
        <v>12</v>
      </c>
      <c r="W1917" s="3">
        <v>17</v>
      </c>
      <c r="X1917" s="4">
        <f>IFERROR(   Table1[[#This Row],[البلوكات /م3]]+Table1[[#This Row],[البواقى
 المنصرفه
/م3]]-Table1[[#This Row],[البواقى
/م3]],0)</f>
        <v>2.4400000000000013</v>
      </c>
      <c r="Y1917" s="21">
        <f t="shared" si="257"/>
        <v>14.64</v>
      </c>
      <c r="Z1917" s="3">
        <v>2</v>
      </c>
      <c r="AA1917" s="12">
        <v>0</v>
      </c>
      <c r="AB1917" s="3">
        <v>17</v>
      </c>
      <c r="AC1917" s="20">
        <v>12.2</v>
      </c>
      <c r="AD1917" s="20">
        <f t="shared" si="255"/>
        <v>-9.5599999999999987</v>
      </c>
      <c r="AE1917" s="29">
        <f t="shared" si="256"/>
        <v>-0.65300546448087415</v>
      </c>
      <c r="AG1917" s="5">
        <f>IFERROR((Table1[[#This Row],[عدد
البلوكات]]*0.12),"")</f>
        <v>0.24</v>
      </c>
      <c r="AH19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917" s="59">
        <f>IFERROR(Table1[[#This Row],[Plan Hour]]/Table1[[#This Row],[ساعات
العمل
الفعلية]],0)</f>
        <v>0</v>
      </c>
      <c r="AK1917" s="1">
        <f>IFERROR((Table1[[#This Row],[الكمية 
الفعلية
/م3]]-Table1[[#This Row],[الكمية 
المنتجة
/م3
 ]]),"")</f>
        <v>0</v>
      </c>
      <c r="AL1917" s="123"/>
      <c r="AM1917" s="123"/>
      <c r="AN1917" s="123"/>
      <c r="AO1917" s="123"/>
      <c r="AP1917" s="17">
        <f>Table1[[#This Row],[شطره
1]]+Table1[[#This Row],[أبعاد خطأ
2]]+Table1[[#This Row],[كسر زوايا
3]]+AO1917</f>
        <v>0</v>
      </c>
      <c r="AZ1917" s="1"/>
      <c r="BA1917" s="1"/>
      <c r="BB1917" s="1"/>
      <c r="BC1917" s="1"/>
      <c r="BD1917" s="1"/>
      <c r="BE1917" s="1"/>
      <c r="BF1917" s="1"/>
      <c r="CB1917"/>
      <c r="CC1917"/>
      <c r="CD1917"/>
      <c r="CE1917" s="83"/>
      <c r="CF1917"/>
      <c r="CG1917"/>
      <c r="CH1917"/>
      <c r="CI1917"/>
      <c r="CJ1917"/>
      <c r="CK1917"/>
      <c r="CL1917"/>
      <c r="CM1917"/>
      <c r="CN1917"/>
      <c r="CO1917"/>
      <c r="CP1917"/>
    </row>
    <row r="1918" spans="1:94" ht="22.5" customHeight="1">
      <c r="A1918" s="22">
        <v>44325</v>
      </c>
      <c r="B1918" s="3" t="str">
        <f>TEXT(Table1[[#This Row],[Date]],"dddd")</f>
        <v>الأحد</v>
      </c>
      <c r="C1918" s="3">
        <f>WEEKNUM(Table1[[#This Row],[Date]],16)</f>
        <v>20</v>
      </c>
      <c r="D1918" s="3" t="str">
        <f>TEXT(Table1[[#This Row],[Date]],"mmmm")</f>
        <v>مايو</v>
      </c>
      <c r="E1918" s="3" t="str">
        <f>TEXT(Table1[[#This Row],[Date]],"yyyy")</f>
        <v>2021</v>
      </c>
      <c r="F1918" s="3" t="s">
        <v>9</v>
      </c>
      <c r="G1918" s="3">
        <v>1863</v>
      </c>
      <c r="H1918" s="5" t="s">
        <v>365</v>
      </c>
      <c r="I1918" s="3" t="s">
        <v>91</v>
      </c>
      <c r="J1918" s="3">
        <f>IFERROR(VLOOKUP(Table1[[#This Row],[FoamType]],$CB$1:$CC$25,2,FALSE),0)</f>
        <v>1</v>
      </c>
      <c r="K1918" s="3">
        <v>100</v>
      </c>
      <c r="L1918" s="3">
        <v>20</v>
      </c>
      <c r="M1918" s="3">
        <v>10</v>
      </c>
      <c r="Q1918" s="3">
        <v>25</v>
      </c>
      <c r="R1918" s="3">
        <v>435</v>
      </c>
      <c r="S1918" s="3">
        <v>10.1</v>
      </c>
      <c r="T1918" s="3">
        <f t="shared" si="253"/>
        <v>8.7870000000000008</v>
      </c>
      <c r="U1918" s="4">
        <f t="shared" si="254"/>
        <v>8.6999999999999993</v>
      </c>
      <c r="W1918" s="3"/>
      <c r="X1918" s="4">
        <f>IFERROR(   Table1[[#This Row],[البلوكات /م3]]+Table1[[#This Row],[البواقى
 المنصرفه
/م3]]-Table1[[#This Row],[البواقى
/م3]],0)</f>
        <v>8.6999999999999993</v>
      </c>
      <c r="Y1918" s="21">
        <f t="shared" si="257"/>
        <v>0</v>
      </c>
      <c r="AA1918" s="12">
        <v>14.4</v>
      </c>
      <c r="AB1918" s="3">
        <v>25</v>
      </c>
      <c r="AC1918" s="20">
        <v>5.7</v>
      </c>
      <c r="AD1918" s="20">
        <f t="shared" si="255"/>
        <v>0</v>
      </c>
      <c r="AE1918" s="29">
        <f t="shared" si="256"/>
        <v>0</v>
      </c>
      <c r="AG1918" s="5">
        <f>IFERROR((Table1[[#This Row],[عدد
البلوكات]]*0.12),"")</f>
        <v>0</v>
      </c>
      <c r="AH191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8.6999999999999993</v>
      </c>
      <c r="AJ1918" s="59">
        <f>IFERROR(Table1[[#This Row],[Plan Hour]]/Table1[[#This Row],[ساعات
العمل
الفعلية]],0)</f>
        <v>0</v>
      </c>
      <c r="AK1918" s="1">
        <f>IFERROR((Table1[[#This Row],[الكمية 
الفعلية
/م3]]-Table1[[#This Row],[الكمية 
المنتجة
/م3
 ]]),"")</f>
        <v>8.7000000000001521E-2</v>
      </c>
      <c r="AL1918" s="123"/>
      <c r="AM1918" s="123"/>
      <c r="AN1918" s="123"/>
      <c r="AO1918" s="123"/>
      <c r="AP1918" s="17">
        <f>Table1[[#This Row],[شطره
1]]+Table1[[#This Row],[أبعاد خطأ
2]]+Table1[[#This Row],[كسر زوايا
3]]+AO1918</f>
        <v>0</v>
      </c>
      <c r="AZ1918" s="1"/>
      <c r="BA1918" s="1"/>
      <c r="BB1918" s="1"/>
      <c r="BC1918" s="1"/>
      <c r="BD1918" s="1"/>
      <c r="BE1918" s="1"/>
      <c r="BF1918" s="1"/>
      <c r="CB1918"/>
      <c r="CC1918"/>
      <c r="CD1918"/>
      <c r="CE1918" s="83"/>
      <c r="CF1918"/>
      <c r="CG1918"/>
      <c r="CH1918"/>
      <c r="CI1918"/>
      <c r="CJ1918"/>
      <c r="CK1918"/>
      <c r="CL1918"/>
      <c r="CM1918"/>
      <c r="CN1918"/>
      <c r="CO1918"/>
      <c r="CP1918"/>
    </row>
    <row r="1919" spans="1:94" ht="22.5" customHeight="1">
      <c r="A1919" s="22">
        <v>44325</v>
      </c>
      <c r="B1919" s="3" t="str">
        <f>TEXT(Table1[[#This Row],[Date]],"dddd")</f>
        <v>الأحد</v>
      </c>
      <c r="C1919" s="3">
        <f>WEEKNUM(Table1[[#This Row],[Date]],16)</f>
        <v>20</v>
      </c>
      <c r="D1919" s="3" t="str">
        <f>TEXT(Table1[[#This Row],[Date]],"mmmm")</f>
        <v>مايو</v>
      </c>
      <c r="E1919" s="3" t="str">
        <f>TEXT(Table1[[#This Row],[Date]],"yyyy")</f>
        <v>2021</v>
      </c>
      <c r="F1919" s="3" t="s">
        <v>9</v>
      </c>
      <c r="G1919" s="3">
        <v>1958</v>
      </c>
      <c r="H1919" s="5" t="s">
        <v>31</v>
      </c>
      <c r="I1919" s="3" t="s">
        <v>91</v>
      </c>
      <c r="J1919" s="3">
        <f>IFERROR(VLOOKUP(Table1[[#This Row],[FoamType]],$CB$1:$CC$25,2,FALSE),0)</f>
        <v>1</v>
      </c>
      <c r="K1919" s="3">
        <v>120</v>
      </c>
      <c r="L1919" s="3">
        <v>100</v>
      </c>
      <c r="M1919" s="3">
        <v>2</v>
      </c>
      <c r="Q1919" s="3">
        <v>25</v>
      </c>
      <c r="R1919" s="3">
        <v>225</v>
      </c>
      <c r="S1919" s="3">
        <v>2.1</v>
      </c>
      <c r="T1919" s="3">
        <f t="shared" si="253"/>
        <v>5.67</v>
      </c>
      <c r="U1919" s="4">
        <f t="shared" si="254"/>
        <v>5.4</v>
      </c>
      <c r="W1919" s="3">
        <v>25</v>
      </c>
      <c r="X1919" s="4">
        <f>IFERROR(   Table1[[#This Row],[البلوكات /م3]]+Table1[[#This Row],[البواقى
 المنصرفه
/م3]]-Table1[[#This Row],[البواقى
/م3]],0)</f>
        <v>6.0500000000000007</v>
      </c>
      <c r="Y1919" s="21">
        <f t="shared" si="257"/>
        <v>7.32</v>
      </c>
      <c r="Z1919" s="3">
        <v>1</v>
      </c>
      <c r="AA1919" s="12">
        <v>0</v>
      </c>
      <c r="AB1919" s="3">
        <v>25</v>
      </c>
      <c r="AC1919" s="20">
        <v>1.27</v>
      </c>
      <c r="AD1919" s="20">
        <f t="shared" si="255"/>
        <v>0.65000000000000036</v>
      </c>
      <c r="AE1919" s="29">
        <f t="shared" si="256"/>
        <v>8.8797814207650316E-2</v>
      </c>
      <c r="AG1919" s="5">
        <f>IFERROR((Table1[[#This Row],[عدد
البلوكات]]*0.12),"")</f>
        <v>0.12</v>
      </c>
      <c r="AH191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5.4</v>
      </c>
      <c r="AJ1919" s="59">
        <f>IFERROR(Table1[[#This Row],[Plan Hour]]/Table1[[#This Row],[ساعات
العمل
الفعلية]],0)</f>
        <v>0</v>
      </c>
      <c r="AK1919" s="1">
        <f>IFERROR((Table1[[#This Row],[الكمية 
الفعلية
/م3]]-Table1[[#This Row],[الكمية 
المنتجة
/م3
 ]]),"")</f>
        <v>0.26999999999999957</v>
      </c>
      <c r="AL1919" s="123"/>
      <c r="AM1919" s="123"/>
      <c r="AN1919" s="123"/>
      <c r="AO1919" s="123"/>
      <c r="AP1919" s="17">
        <f>Table1[[#This Row],[شطره
1]]+Table1[[#This Row],[أبعاد خطأ
2]]+Table1[[#This Row],[كسر زوايا
3]]+AO1919</f>
        <v>0</v>
      </c>
      <c r="AZ1919" s="1"/>
      <c r="BA1919" s="1"/>
      <c r="BB1919" s="1"/>
      <c r="BC1919" s="1"/>
      <c r="BD1919" s="1"/>
      <c r="BE1919" s="1"/>
      <c r="BF1919" s="1"/>
      <c r="CB1919"/>
      <c r="CC1919"/>
      <c r="CD1919"/>
      <c r="CE1919" s="83"/>
      <c r="CF1919"/>
      <c r="CG1919"/>
      <c r="CH1919"/>
      <c r="CI1919"/>
      <c r="CJ1919"/>
      <c r="CK1919"/>
      <c r="CL1919"/>
      <c r="CM1919"/>
      <c r="CN1919"/>
      <c r="CO1919"/>
      <c r="CP1919"/>
    </row>
    <row r="1920" spans="1:94" ht="22.5" customHeight="1">
      <c r="A1920" s="22">
        <v>44325</v>
      </c>
      <c r="B1920" s="3" t="str">
        <f>TEXT(Table1[[#This Row],[Date]],"dddd")</f>
        <v>الأحد</v>
      </c>
      <c r="C1920" s="3">
        <f>WEEKNUM(Table1[[#This Row],[Date]],16)</f>
        <v>20</v>
      </c>
      <c r="D1920" s="3" t="str">
        <f>TEXT(Table1[[#This Row],[Date]],"mmmm")</f>
        <v>مايو</v>
      </c>
      <c r="E1920" s="3" t="str">
        <f>TEXT(Table1[[#This Row],[Date]],"yyyy")</f>
        <v>2021</v>
      </c>
      <c r="F1920" s="3" t="s">
        <v>9</v>
      </c>
      <c r="G1920" s="3">
        <v>1935</v>
      </c>
      <c r="H1920" s="5" t="s">
        <v>208</v>
      </c>
      <c r="I1920" s="3" t="s">
        <v>92</v>
      </c>
      <c r="J1920" s="3">
        <f>IFERROR(VLOOKUP(Table1[[#This Row],[FoamType]],$CB$1:$CC$25,2,FALSE),0)</f>
        <v>0.6</v>
      </c>
      <c r="K1920" s="3">
        <v>3</v>
      </c>
      <c r="L1920" s="3">
        <v>3</v>
      </c>
      <c r="M1920" s="3">
        <v>3</v>
      </c>
      <c r="Q1920" s="3">
        <v>20</v>
      </c>
      <c r="R1920" s="3">
        <v>82425</v>
      </c>
      <c r="S1920" s="3">
        <v>3.1</v>
      </c>
      <c r="T1920" s="3">
        <f t="shared" si="253"/>
        <v>2.2996574999999999</v>
      </c>
      <c r="U1920" s="4">
        <f t="shared" si="254"/>
        <v>2.2254749999999999</v>
      </c>
      <c r="W1920" s="3"/>
      <c r="X1920" s="4">
        <f>IFERROR(   Table1[[#This Row],[البلوكات /م3]]+Table1[[#This Row],[البواقى
 المنصرفه
/م3]]-Table1[[#This Row],[البواقى
/م3]],0)</f>
        <v>2.2199999999999998</v>
      </c>
      <c r="Y1920" s="21">
        <f t="shared" si="257"/>
        <v>0</v>
      </c>
      <c r="AA1920" s="12">
        <v>3.44</v>
      </c>
      <c r="AB1920" s="3">
        <v>20</v>
      </c>
      <c r="AC1920" s="20">
        <v>1.22</v>
      </c>
      <c r="AD1920" s="20">
        <f t="shared" si="255"/>
        <v>-5.4750000000001187E-3</v>
      </c>
      <c r="AE1920" s="29">
        <f t="shared" si="256"/>
        <v>-1.5915697674418949E-3</v>
      </c>
      <c r="AG1920" s="5">
        <f>IFERROR((Table1[[#This Row],[عدد
البلوكات]]*0.12),"")</f>
        <v>0</v>
      </c>
      <c r="AH192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3.7091249999999998</v>
      </c>
      <c r="AJ1920" s="59">
        <f>IFERROR(Table1[[#This Row],[Plan Hour]]/Table1[[#This Row],[ساعات
العمل
الفعلية]],0)</f>
        <v>0</v>
      </c>
      <c r="AK1920" s="1">
        <f>IFERROR((Table1[[#This Row],[الكمية 
الفعلية
/م3]]-Table1[[#This Row],[الكمية 
المنتجة
/م3
 ]]),"")</f>
        <v>7.418250000000004E-2</v>
      </c>
      <c r="AL1920" s="123"/>
      <c r="AM1920" s="123"/>
      <c r="AN1920" s="123"/>
      <c r="AO1920" s="123"/>
      <c r="AP1920" s="17">
        <f>Table1[[#This Row],[شطره
1]]+Table1[[#This Row],[أبعاد خطأ
2]]+Table1[[#This Row],[كسر زوايا
3]]+AO1920</f>
        <v>0</v>
      </c>
      <c r="AZ1920" s="1"/>
      <c r="BA1920" s="1"/>
      <c r="BB1920" s="1"/>
      <c r="BC1920" s="1"/>
      <c r="BD1920" s="1"/>
      <c r="BE1920" s="1"/>
      <c r="BF1920" s="1"/>
      <c r="CB1920"/>
      <c r="CC1920"/>
      <c r="CD1920"/>
      <c r="CE1920" s="83"/>
      <c r="CF1920"/>
      <c r="CG1920"/>
      <c r="CH1920"/>
      <c r="CI1920"/>
      <c r="CJ1920"/>
      <c r="CK1920"/>
      <c r="CL1920"/>
      <c r="CM1920"/>
      <c r="CN1920"/>
      <c r="CO1920"/>
      <c r="CP1920"/>
    </row>
    <row r="1921" spans="1:94" ht="22.5" customHeight="1">
      <c r="A1921" s="22">
        <v>44325</v>
      </c>
      <c r="B1921" s="3" t="str">
        <f>TEXT(Table1[[#This Row],[Date]],"dddd")</f>
        <v>الأحد</v>
      </c>
      <c r="C1921" s="3">
        <f>WEEKNUM(Table1[[#This Row],[Date]],16)</f>
        <v>20</v>
      </c>
      <c r="D1921" s="3" t="str">
        <f>TEXT(Table1[[#This Row],[Date]],"mmmm")</f>
        <v>مايو</v>
      </c>
      <c r="E1921" s="3" t="str">
        <f>TEXT(Table1[[#This Row],[Date]],"yyyy")</f>
        <v>2021</v>
      </c>
      <c r="F1921" s="3" t="s">
        <v>9</v>
      </c>
      <c r="G1921" s="3">
        <v>1923</v>
      </c>
      <c r="H1921" s="5" t="s">
        <v>25</v>
      </c>
      <c r="I1921" s="3" t="s">
        <v>107</v>
      </c>
      <c r="J1921" s="3">
        <f>IFERROR(VLOOKUP(Table1[[#This Row],[FoamType]],$CB$1:$CC$25,2,FALSE),0)</f>
        <v>50</v>
      </c>
      <c r="K1921" s="3">
        <v>20</v>
      </c>
      <c r="L1921" s="3">
        <v>20</v>
      </c>
      <c r="M1921" s="3">
        <v>4</v>
      </c>
      <c r="Q1921" s="3">
        <v>20</v>
      </c>
      <c r="R1921" s="3">
        <v>600</v>
      </c>
      <c r="S1921" s="3">
        <v>4.0999999999999996</v>
      </c>
      <c r="T1921" s="3">
        <f t="shared" si="253"/>
        <v>0.98399999999999987</v>
      </c>
      <c r="U1921" s="4">
        <f t="shared" si="254"/>
        <v>0.96</v>
      </c>
      <c r="W1921" s="3"/>
      <c r="X1921" s="4">
        <f>IFERROR(   Table1[[#This Row],[البلوكات /م3]]+Table1[[#This Row],[البواقى
 المنصرفه
/م3]]-Table1[[#This Row],[البواقى
/م3]],0)</f>
        <v>1.22</v>
      </c>
      <c r="Y1921" s="21">
        <f t="shared" si="257"/>
        <v>0</v>
      </c>
      <c r="AA1921" s="12">
        <v>1.22</v>
      </c>
      <c r="AB1921" s="3">
        <v>20</v>
      </c>
      <c r="AC1921" s="20">
        <v>0</v>
      </c>
      <c r="AD1921" s="20">
        <f t="shared" si="255"/>
        <v>0.26</v>
      </c>
      <c r="AE1921" s="29">
        <f t="shared" si="256"/>
        <v>0.21311475409836067</v>
      </c>
      <c r="AG1921" s="5">
        <f>IFERROR((Table1[[#This Row],[عدد
البلوكات]]*0.12),"")</f>
        <v>0</v>
      </c>
      <c r="AH192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</v>
      </c>
      <c r="AJ1921" s="59">
        <f>IFERROR(Table1[[#This Row],[Plan Hour]]/Table1[[#This Row],[ساعات
العمل
الفعلية]],0)</f>
        <v>0</v>
      </c>
      <c r="AK1921" s="1">
        <f>IFERROR((Table1[[#This Row],[الكمية 
الفعلية
/م3]]-Table1[[#This Row],[الكمية 
المنتجة
/م3
 ]]),"")</f>
        <v>2.399999999999991E-2</v>
      </c>
      <c r="AL1921" s="123"/>
      <c r="AM1921" s="123"/>
      <c r="AN1921" s="123"/>
      <c r="AO1921" s="123"/>
      <c r="AP1921" s="17">
        <f>Table1[[#This Row],[شطره
1]]+Table1[[#This Row],[أبعاد خطأ
2]]+Table1[[#This Row],[كسر زوايا
3]]+AO1921</f>
        <v>0</v>
      </c>
      <c r="AZ1921" s="1"/>
      <c r="BA1921" s="1"/>
      <c r="BB1921" s="1"/>
      <c r="BC1921" s="1"/>
      <c r="BD1921" s="1"/>
      <c r="BE1921" s="1"/>
      <c r="BF1921" s="1"/>
      <c r="CB1921"/>
      <c r="CC1921"/>
      <c r="CD1921"/>
      <c r="CE1921" s="83"/>
      <c r="CF1921"/>
      <c r="CG1921"/>
      <c r="CH1921"/>
      <c r="CI1921"/>
      <c r="CJ1921"/>
      <c r="CK1921"/>
      <c r="CL1921"/>
      <c r="CM1921"/>
      <c r="CN1921"/>
      <c r="CO1921"/>
      <c r="CP1921"/>
    </row>
    <row r="1922" spans="1:94" ht="22.5" customHeight="1">
      <c r="A1922" s="22">
        <v>44326</v>
      </c>
      <c r="B1922" s="9" t="str">
        <f>TEXT(Table1[[#This Row],[Date]],"dddd")</f>
        <v>الإثنين</v>
      </c>
      <c r="C1922" s="9">
        <f>WEEKNUM(Table1[[#This Row],[Date]],16)</f>
        <v>20</v>
      </c>
      <c r="D1922" s="9" t="str">
        <f>TEXT(Table1[[#This Row],[Date]],"mmmm")</f>
        <v>مايو</v>
      </c>
      <c r="E1922" s="9" t="str">
        <f>TEXT(Table1[[#This Row],[Date]],"yyyy")</f>
        <v>2021</v>
      </c>
      <c r="F1922" s="9" t="s">
        <v>8</v>
      </c>
      <c r="G1922" s="9">
        <v>1863</v>
      </c>
      <c r="H1922" s="9" t="s">
        <v>365</v>
      </c>
      <c r="I1922" s="9" t="s">
        <v>91</v>
      </c>
      <c r="J1922" s="9">
        <f>IFERROR(VLOOKUP(Table1[[#This Row],[FoamType]],$CB$1:$CC$25,2,FALSE),0)</f>
        <v>1</v>
      </c>
      <c r="K1922" s="9">
        <v>100</v>
      </c>
      <c r="L1922" s="9">
        <v>20</v>
      </c>
      <c r="M1922" s="9">
        <v>10</v>
      </c>
      <c r="N1922" s="9"/>
      <c r="O1922" s="9"/>
      <c r="P1922" s="9"/>
      <c r="Q1922" s="9">
        <v>25</v>
      </c>
      <c r="R1922" s="9">
        <v>285</v>
      </c>
      <c r="S1922" s="9">
        <v>10.1</v>
      </c>
      <c r="T1922" s="9">
        <f t="shared" si="253"/>
        <v>5.7569999999999997</v>
      </c>
      <c r="U1922" s="9">
        <f t="shared" si="254"/>
        <v>5.7</v>
      </c>
      <c r="V1922" s="9"/>
      <c r="W1922" s="9">
        <v>25</v>
      </c>
      <c r="X1922" s="9">
        <f>IFERROR(   Table1[[#This Row],[البلوكات /م3]]+Table1[[#This Row],[البواقى
 المنصرفه
/م3]]-Table1[[#This Row],[البواقى
/م3]],0)</f>
        <v>5.82</v>
      </c>
      <c r="Y1922" s="9">
        <f t="shared" si="257"/>
        <v>7.32</v>
      </c>
      <c r="Z1922" s="9">
        <v>1</v>
      </c>
      <c r="AA1922" s="9"/>
      <c r="AB1922" s="9">
        <v>25</v>
      </c>
      <c r="AC1922" s="9">
        <v>1.5</v>
      </c>
      <c r="AD1922" s="9">
        <f t="shared" si="255"/>
        <v>0.12000000000000011</v>
      </c>
      <c r="AE1922" s="9">
        <f t="shared" si="256"/>
        <v>1.6393442622950834E-2</v>
      </c>
      <c r="AF1922" s="9"/>
      <c r="AG1922" s="9">
        <f>IFERROR((Table1[[#This Row],[عدد
البلوكات]]*0.12),"")</f>
        <v>0.12</v>
      </c>
      <c r="AH1922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5.7</v>
      </c>
      <c r="AI1922" s="9">
        <v>63</v>
      </c>
      <c r="AJ1922" s="9">
        <f>IFERROR(Table1[[#This Row],[Plan Hour]]/Table1[[#This Row],[ساعات
العمل
الفعلية]],0)</f>
        <v>9.0476190476190474E-2</v>
      </c>
      <c r="AK1922" s="9">
        <f>IFERROR((Table1[[#This Row],[الكمية 
الفعلية
/م3]]-Table1[[#This Row],[الكمية 
المنتجة
/م3
 ]]),"")</f>
        <v>5.6999999999999496E-2</v>
      </c>
      <c r="AL1922" s="9"/>
      <c r="AM1922" s="9"/>
      <c r="AN1922" s="9"/>
      <c r="AO1922" s="9"/>
      <c r="AP1922" s="9">
        <f>Table1[[#This Row],[شطره
1]]+Table1[[#This Row],[أبعاد خطأ
2]]+Table1[[#This Row],[كسر زوايا
3]]+AO1922</f>
        <v>0</v>
      </c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/>
      <c r="BG1922" s="9"/>
      <c r="CB1922"/>
      <c r="CC1922"/>
      <c r="CD1922"/>
      <c r="CE1922" s="83"/>
      <c r="CF1922"/>
      <c r="CG1922"/>
      <c r="CH1922"/>
      <c r="CI1922"/>
      <c r="CJ1922"/>
      <c r="CK1922"/>
      <c r="CL1922"/>
      <c r="CM1922"/>
      <c r="CN1922"/>
      <c r="CO1922"/>
      <c r="CP1922"/>
    </row>
    <row r="1923" spans="1:94" ht="22.5" customHeight="1">
      <c r="A1923" s="22">
        <v>44326</v>
      </c>
      <c r="B1923" s="3" t="str">
        <f>TEXT(Table1[[#This Row],[Date]],"dddd")</f>
        <v>الإثنين</v>
      </c>
      <c r="C1923" s="3">
        <f>WEEKNUM(Table1[[#This Row],[Date]],16)</f>
        <v>20</v>
      </c>
      <c r="D1923" s="3" t="str">
        <f>TEXT(Table1[[#This Row],[Date]],"mmmm")</f>
        <v>مايو</v>
      </c>
      <c r="E1923" s="3" t="str">
        <f>TEXT(Table1[[#This Row],[Date]],"yyyy")</f>
        <v>2021</v>
      </c>
      <c r="F1923" s="3" t="s">
        <v>8</v>
      </c>
      <c r="G1923" s="3">
        <v>1958</v>
      </c>
      <c r="H1923" s="5" t="s">
        <v>31</v>
      </c>
      <c r="I1923" s="3" t="s">
        <v>91</v>
      </c>
      <c r="J1923" s="3">
        <f>IFERROR(VLOOKUP(Table1[[#This Row],[FoamType]],$CB$1:$CC$25,2,FALSE),0)</f>
        <v>1</v>
      </c>
      <c r="K1923" s="3">
        <v>120</v>
      </c>
      <c r="L1923" s="3">
        <v>100</v>
      </c>
      <c r="M1923" s="3">
        <v>2</v>
      </c>
      <c r="Q1923" s="3">
        <v>25</v>
      </c>
      <c r="R1923" s="3">
        <v>375</v>
      </c>
      <c r="S1923" s="3">
        <v>2.1</v>
      </c>
      <c r="T1923" s="3">
        <f t="shared" si="253"/>
        <v>9.4499999999999993</v>
      </c>
      <c r="U1923" s="4">
        <f t="shared" si="254"/>
        <v>9</v>
      </c>
      <c r="W1923" s="3">
        <v>25</v>
      </c>
      <c r="X1923" s="4">
        <f>IFERROR(   Table1[[#This Row],[البلوكات /م3]]+Table1[[#This Row],[البواقى
 المنصرفه
/م3]]-Table1[[#This Row],[البواقى
/م3]],0)</f>
        <v>5.4300000000000006</v>
      </c>
      <c r="Y1923" s="21">
        <f t="shared" si="257"/>
        <v>7.32</v>
      </c>
      <c r="Z1923" s="3">
        <v>1</v>
      </c>
      <c r="AA1923" s="12">
        <v>2.64</v>
      </c>
      <c r="AB1923" s="3">
        <v>25</v>
      </c>
      <c r="AC1923" s="20">
        <v>4.53</v>
      </c>
      <c r="AD1923" s="20">
        <f t="shared" si="255"/>
        <v>-3.5700000000000003</v>
      </c>
      <c r="AE1923" s="29">
        <f t="shared" si="256"/>
        <v>-0.35843373493975905</v>
      </c>
      <c r="AG1923" s="5">
        <f>IFERROR((Table1[[#This Row],[عدد
البلوكات]]*0.12),"")</f>
        <v>0.12</v>
      </c>
      <c r="AH192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</v>
      </c>
      <c r="AJ1923" s="59">
        <f>IFERROR(Table1[[#This Row],[Plan Hour]]/Table1[[#This Row],[ساعات
العمل
الفعلية]],0)</f>
        <v>0</v>
      </c>
      <c r="AK1923" s="1">
        <f>IFERROR((Table1[[#This Row],[الكمية 
الفعلية
/م3]]-Table1[[#This Row],[الكمية 
المنتجة
/م3
 ]]),"")</f>
        <v>0.44999999999999929</v>
      </c>
      <c r="AL1923" s="123"/>
      <c r="AM1923" s="123"/>
      <c r="AN1923" s="123"/>
      <c r="AO1923" s="123"/>
      <c r="AP1923" s="17">
        <f>Table1[[#This Row],[شطره
1]]+Table1[[#This Row],[أبعاد خطأ
2]]+Table1[[#This Row],[كسر زوايا
3]]+AO1923</f>
        <v>0</v>
      </c>
      <c r="AZ1923" s="1"/>
      <c r="BA1923" s="1"/>
      <c r="BB1923" s="1"/>
      <c r="BC1923" s="1"/>
      <c r="BD1923" s="1"/>
      <c r="BE1923" s="1"/>
      <c r="BF1923" s="1"/>
      <c r="CB1923"/>
      <c r="CC1923"/>
      <c r="CD1923"/>
      <c r="CE1923" s="83"/>
      <c r="CF1923"/>
      <c r="CG1923"/>
      <c r="CH1923"/>
      <c r="CI1923"/>
      <c r="CJ1923"/>
      <c r="CK1923"/>
      <c r="CL1923"/>
      <c r="CM1923"/>
      <c r="CN1923"/>
      <c r="CO1923"/>
      <c r="CP1923"/>
    </row>
    <row r="1924" spans="1:94" ht="22.5" customHeight="1">
      <c r="A1924" s="22">
        <v>44326</v>
      </c>
      <c r="B1924" s="3" t="str">
        <f>TEXT(Table1[[#This Row],[Date]],"dddd")</f>
        <v>الإثنين</v>
      </c>
      <c r="C1924" s="3">
        <f>WEEKNUM(Table1[[#This Row],[Date]],16)</f>
        <v>20</v>
      </c>
      <c r="D1924" s="3" t="str">
        <f>TEXT(Table1[[#This Row],[Date]],"mmmm")</f>
        <v>مايو</v>
      </c>
      <c r="E1924" s="3" t="str">
        <f>TEXT(Table1[[#This Row],[Date]],"yyyy")</f>
        <v>2021</v>
      </c>
      <c r="F1924" s="3" t="s">
        <v>8</v>
      </c>
      <c r="G1924" s="3">
        <v>1939</v>
      </c>
      <c r="I1924" s="3" t="s">
        <v>91</v>
      </c>
      <c r="J1924" s="3">
        <f>IFERROR(VLOOKUP(Table1[[#This Row],[FoamType]],$CB$1:$CC$25,2,FALSE),0)</f>
        <v>1</v>
      </c>
      <c r="K1924" s="3">
        <v>125</v>
      </c>
      <c r="L1924" s="3">
        <v>30</v>
      </c>
      <c r="M1924" s="3">
        <v>7</v>
      </c>
      <c r="Q1924" s="3" t="s">
        <v>50</v>
      </c>
      <c r="R1924" s="3">
        <v>540</v>
      </c>
      <c r="S1924" s="3">
        <v>7.1</v>
      </c>
      <c r="T1924" s="3">
        <f t="shared" si="253"/>
        <v>14.3775</v>
      </c>
      <c r="U1924" s="4">
        <f t="shared" si="254"/>
        <v>14.175000000000001</v>
      </c>
      <c r="W1924" s="3"/>
      <c r="X1924" s="4">
        <f>IFERROR(   Table1[[#This Row],[البلوكات /م3]]+Table1[[#This Row],[البواقى
 المنصرفه
/م3]]-Table1[[#This Row],[البواقى
/م3]],0)</f>
        <v>14.175000000000001</v>
      </c>
      <c r="Y1924" s="21">
        <f t="shared" si="257"/>
        <v>0</v>
      </c>
      <c r="AA1924" s="12">
        <v>14.175000000000001</v>
      </c>
      <c r="AB1924" s="3" t="s">
        <v>50</v>
      </c>
      <c r="AC1924" s="20">
        <v>0</v>
      </c>
      <c r="AD1924" s="20">
        <f t="shared" si="255"/>
        <v>0</v>
      </c>
      <c r="AE1924" s="29">
        <f t="shared" si="256"/>
        <v>0</v>
      </c>
      <c r="AG1924" s="5">
        <f>IFERROR((Table1[[#This Row],[عدد
البلوكات]]*0.12),"")</f>
        <v>0</v>
      </c>
      <c r="AH192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14.175000000000001</v>
      </c>
      <c r="AJ1924" s="59">
        <f>IFERROR(Table1[[#This Row],[Plan Hour]]/Table1[[#This Row],[ساعات
العمل
الفعلية]],0)</f>
        <v>0</v>
      </c>
      <c r="AK1924" s="1">
        <f>IFERROR((Table1[[#This Row],[الكمية 
الفعلية
/م3]]-Table1[[#This Row],[الكمية 
المنتجة
/م3
 ]]),"")</f>
        <v>0.20249999999999879</v>
      </c>
      <c r="AL1924" s="123"/>
      <c r="AM1924" s="123"/>
      <c r="AN1924" s="123"/>
      <c r="AO1924" s="123"/>
      <c r="AP1924" s="17">
        <f>Table1[[#This Row],[شطره
1]]+Table1[[#This Row],[أبعاد خطأ
2]]+Table1[[#This Row],[كسر زوايا
3]]+AO1924</f>
        <v>0</v>
      </c>
      <c r="AZ1924" s="1"/>
      <c r="BA1924" s="1"/>
      <c r="BB1924" s="1"/>
      <c r="BC1924" s="1"/>
      <c r="BD1924" s="1"/>
      <c r="BE1924" s="1"/>
      <c r="BF1924" s="1"/>
      <c r="CB1924"/>
      <c r="CC1924"/>
      <c r="CD1924"/>
      <c r="CE1924" s="83"/>
      <c r="CF1924"/>
      <c r="CG1924"/>
      <c r="CH1924"/>
      <c r="CI1924"/>
      <c r="CJ1924"/>
      <c r="CK1924"/>
      <c r="CL1924"/>
      <c r="CM1924"/>
      <c r="CN1924"/>
      <c r="CO1924"/>
      <c r="CP1924"/>
    </row>
    <row r="1925" spans="1:94" ht="22.5" customHeight="1">
      <c r="A1925" s="22">
        <v>44326</v>
      </c>
      <c r="B1925" s="3" t="str">
        <f>TEXT(Table1[[#This Row],[Date]],"dddd")</f>
        <v>الإثنين</v>
      </c>
      <c r="C1925" s="3">
        <f>WEEKNUM(Table1[[#This Row],[Date]],16)</f>
        <v>20</v>
      </c>
      <c r="D1925" s="3" t="str">
        <f>TEXT(Table1[[#This Row],[Date]],"mmmm")</f>
        <v>مايو</v>
      </c>
      <c r="E1925" s="3" t="str">
        <f>TEXT(Table1[[#This Row],[Date]],"yyyy")</f>
        <v>2021</v>
      </c>
      <c r="F1925" s="3" t="s">
        <v>8</v>
      </c>
      <c r="G1925" s="3">
        <v>1961</v>
      </c>
      <c r="H1925" s="5" t="s">
        <v>57</v>
      </c>
      <c r="I1925" s="3" t="s">
        <v>92</v>
      </c>
      <c r="J1925" s="3">
        <f>IFERROR(VLOOKUP(Table1[[#This Row],[FoamType]],$CB$1:$CC$25,2,FALSE),0)</f>
        <v>0.6</v>
      </c>
      <c r="K1925" s="3">
        <v>34</v>
      </c>
      <c r="L1925" s="3">
        <v>46</v>
      </c>
      <c r="M1925" s="3">
        <v>2</v>
      </c>
      <c r="Q1925" s="3">
        <v>10</v>
      </c>
      <c r="R1925" s="3">
        <v>2</v>
      </c>
      <c r="S1925" s="3">
        <v>2.2000000000000002</v>
      </c>
      <c r="T1925" s="3">
        <f t="shared" si="253"/>
        <v>6.8816000000000007E-3</v>
      </c>
      <c r="U1925" s="4">
        <f t="shared" si="254"/>
        <v>6.2560000000000003E-3</v>
      </c>
      <c r="W1925" s="3"/>
      <c r="X1925" s="4">
        <f>IFERROR(   Table1[[#This Row],[البلوكات /م3]]+Table1[[#This Row],[البواقى
 المنصرفه
/م3]]-Table1[[#This Row],[البواقى
/م3]],0)</f>
        <v>0</v>
      </c>
      <c r="Y1925" s="21">
        <f t="shared" si="257"/>
        <v>0</v>
      </c>
      <c r="AD1925" s="20">
        <f t="shared" si="255"/>
        <v>-6.2560000000000003E-3</v>
      </c>
      <c r="AE1925" s="29" t="e">
        <f t="shared" si="256"/>
        <v>#DIV/0!</v>
      </c>
      <c r="AG1925" s="5">
        <f>IFERROR((Table1[[#This Row],[عدد
البلوكات]]*0.12),"")</f>
        <v>0</v>
      </c>
      <c r="AH192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1.0426666666666667E-2</v>
      </c>
      <c r="AJ1925" s="59">
        <f>IFERROR(Table1[[#This Row],[Plan Hour]]/Table1[[#This Row],[ساعات
العمل
الفعلية]],0)</f>
        <v>0</v>
      </c>
      <c r="AK1925" s="1">
        <f>IFERROR((Table1[[#This Row],[الكمية 
الفعلية
/م3]]-Table1[[#This Row],[الكمية 
المنتجة
/م3
 ]]),"")</f>
        <v>6.2560000000000046E-4</v>
      </c>
      <c r="AL1925" s="123"/>
      <c r="AM1925" s="123"/>
      <c r="AN1925" s="123"/>
      <c r="AO1925" s="123"/>
      <c r="AP1925" s="17">
        <f>Table1[[#This Row],[شطره
1]]+Table1[[#This Row],[أبعاد خطأ
2]]+Table1[[#This Row],[كسر زوايا
3]]+AO1925</f>
        <v>0</v>
      </c>
      <c r="AZ1925" s="1"/>
      <c r="BA1925" s="1"/>
      <c r="BB1925" s="1"/>
      <c r="BC1925" s="1"/>
      <c r="BD1925" s="1"/>
      <c r="BE1925" s="1"/>
      <c r="BF1925" s="1"/>
      <c r="CB1925"/>
      <c r="CC1925"/>
      <c r="CD1925"/>
      <c r="CE1925" s="83"/>
      <c r="CF1925"/>
      <c r="CG1925"/>
      <c r="CH1925"/>
      <c r="CI1925"/>
      <c r="CJ1925"/>
      <c r="CK1925"/>
      <c r="CL1925"/>
      <c r="CM1925"/>
      <c r="CN1925"/>
      <c r="CO1925"/>
      <c r="CP1925"/>
    </row>
    <row r="1926" spans="1:94" ht="22.5" customHeight="1">
      <c r="A1926" s="22">
        <v>44326</v>
      </c>
      <c r="B1926" s="3" t="str">
        <f>TEXT(Table1[[#This Row],[Date]],"dddd")</f>
        <v>الإثنين</v>
      </c>
      <c r="C1926" s="3">
        <f>WEEKNUM(Table1[[#This Row],[Date]],16)</f>
        <v>20</v>
      </c>
      <c r="D1926" s="3" t="str">
        <f>TEXT(Table1[[#This Row],[Date]],"mmmm")</f>
        <v>مايو</v>
      </c>
      <c r="E1926" s="3" t="str">
        <f>TEXT(Table1[[#This Row],[Date]],"yyyy")</f>
        <v>2021</v>
      </c>
      <c r="F1926" s="3" t="s">
        <v>8</v>
      </c>
      <c r="G1926" s="3">
        <v>1915</v>
      </c>
      <c r="H1926" s="5" t="s">
        <v>372</v>
      </c>
      <c r="I1926" s="3" t="s">
        <v>92</v>
      </c>
      <c r="J1926" s="3">
        <f>IFERROR(VLOOKUP(Table1[[#This Row],[FoamType]],$CB$1:$CC$25,2,FALSE),0)</f>
        <v>0.6</v>
      </c>
      <c r="K1926" s="3">
        <v>53</v>
      </c>
      <c r="L1926" s="3">
        <v>27</v>
      </c>
      <c r="M1926" s="3">
        <v>2</v>
      </c>
      <c r="Q1926" s="3">
        <v>10</v>
      </c>
      <c r="R1926" s="3">
        <v>160</v>
      </c>
      <c r="S1926" s="3">
        <v>2.2000000000000002</v>
      </c>
      <c r="T1926" s="3">
        <f t="shared" si="253"/>
        <v>0.50371200000000005</v>
      </c>
      <c r="U1926" s="4">
        <f t="shared" si="254"/>
        <v>0.45791999999999999</v>
      </c>
      <c r="W1926" s="3"/>
      <c r="X1926" s="4">
        <f>IFERROR(   Table1[[#This Row],[البلوكات /م3]]+Table1[[#This Row],[البواقى
 المنصرفه
/م3]]-Table1[[#This Row],[البواقى
/م3]],0)</f>
        <v>19.599999999999998</v>
      </c>
      <c r="Y1926" s="21">
        <f t="shared" si="257"/>
        <v>0</v>
      </c>
      <c r="AA1926" s="12">
        <v>20.9</v>
      </c>
      <c r="AB1926" s="3">
        <v>10</v>
      </c>
      <c r="AC1926" s="20">
        <v>1.3</v>
      </c>
      <c r="AD1926" s="20">
        <f t="shared" si="255"/>
        <v>19.14208</v>
      </c>
      <c r="AE1926" s="29">
        <f t="shared" si="256"/>
        <v>0.91588899521531109</v>
      </c>
      <c r="AG1926" s="5">
        <f>IFERROR((Table1[[#This Row],[عدد
البلوكات]]*0.12),"")</f>
        <v>0</v>
      </c>
      <c r="AH192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0.76319999999999999</v>
      </c>
      <c r="AJ1926" s="59">
        <f>IFERROR(Table1[[#This Row],[Plan Hour]]/Table1[[#This Row],[ساعات
العمل
الفعلية]],0)</f>
        <v>0</v>
      </c>
      <c r="AK1926" s="1">
        <f>IFERROR((Table1[[#This Row],[الكمية 
الفعلية
/م3]]-Table1[[#This Row],[الكمية 
المنتجة
/م3
 ]]),"")</f>
        <v>4.5792000000000055E-2</v>
      </c>
      <c r="AL1926" s="123"/>
      <c r="AM1926" s="123"/>
      <c r="AN1926" s="123"/>
      <c r="AO1926" s="123"/>
      <c r="AP1926" s="17">
        <f>Table1[[#This Row],[شطره
1]]+Table1[[#This Row],[أبعاد خطأ
2]]+Table1[[#This Row],[كسر زوايا
3]]+AO1926</f>
        <v>0</v>
      </c>
      <c r="AZ1926" s="1"/>
      <c r="BA1926" s="1"/>
      <c r="BB1926" s="1"/>
      <c r="BC1926" s="1"/>
      <c r="BD1926" s="1"/>
      <c r="BE1926" s="1"/>
      <c r="BF1926" s="1"/>
      <c r="CB1926"/>
      <c r="CC1926"/>
      <c r="CD1926"/>
      <c r="CE1926" s="83"/>
      <c r="CF1926"/>
      <c r="CG1926"/>
      <c r="CH1926"/>
      <c r="CI1926"/>
      <c r="CJ1926"/>
      <c r="CK1926"/>
      <c r="CL1926"/>
      <c r="CM1926"/>
      <c r="CN1926"/>
      <c r="CO1926"/>
      <c r="CP1926"/>
    </row>
    <row r="1927" spans="1:94" ht="22.5" customHeight="1">
      <c r="A1927" s="22">
        <v>44326</v>
      </c>
      <c r="B1927" s="3" t="str">
        <f>TEXT(Table1[[#This Row],[Date]],"dddd")</f>
        <v>الإثنين</v>
      </c>
      <c r="C1927" s="3">
        <f>WEEKNUM(Table1[[#This Row],[Date]],16)</f>
        <v>20</v>
      </c>
      <c r="D1927" s="3" t="str">
        <f>TEXT(Table1[[#This Row],[Date]],"mmmm")</f>
        <v>مايو</v>
      </c>
      <c r="E1927" s="3" t="str">
        <f>TEXT(Table1[[#This Row],[Date]],"yyyy")</f>
        <v>2021</v>
      </c>
      <c r="F1927" s="3" t="s">
        <v>8</v>
      </c>
      <c r="G1927" s="3">
        <v>1915</v>
      </c>
      <c r="H1927" s="5" t="s">
        <v>372</v>
      </c>
      <c r="I1927" s="3" t="s">
        <v>92</v>
      </c>
      <c r="J1927" s="3">
        <f>IFERROR(VLOOKUP(Table1[[#This Row],[FoamType]],$CB$1:$CC$25,2,FALSE),0)</f>
        <v>0.6</v>
      </c>
      <c r="K1927" s="3">
        <v>53</v>
      </c>
      <c r="L1927" s="3">
        <v>61</v>
      </c>
      <c r="M1927" s="3">
        <v>2</v>
      </c>
      <c r="Q1927" s="3">
        <v>10</v>
      </c>
      <c r="R1927" s="3">
        <v>160</v>
      </c>
      <c r="S1927" s="3">
        <v>2.2000000000000002</v>
      </c>
      <c r="T1927" s="3">
        <f t="shared" si="253"/>
        <v>1.1380159999999999</v>
      </c>
      <c r="U1927" s="4">
        <f t="shared" si="254"/>
        <v>1.0345599999999999</v>
      </c>
      <c r="W1927" s="3"/>
      <c r="X1927" s="4">
        <f>IFERROR(   Table1[[#This Row],[البلوكات /م3]]+Table1[[#This Row],[البواقى
 المنصرفه
/م3]]-Table1[[#This Row],[البواقى
/م3]],0)</f>
        <v>0</v>
      </c>
      <c r="Y1927" s="21">
        <f t="shared" si="257"/>
        <v>0</v>
      </c>
      <c r="AD1927" s="20">
        <f t="shared" si="255"/>
        <v>-1.0345599999999999</v>
      </c>
      <c r="AE1927" s="29" t="e">
        <f t="shared" si="256"/>
        <v>#DIV/0!</v>
      </c>
      <c r="AG1927" s="5">
        <f>IFERROR((Table1[[#This Row],[عدد
البلوكات]]*0.12),"")</f>
        <v>0</v>
      </c>
      <c r="AH192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1.7242666666666666</v>
      </c>
      <c r="AJ1927" s="59">
        <f>IFERROR(Table1[[#This Row],[Plan Hour]]/Table1[[#This Row],[ساعات
العمل
الفعلية]],0)</f>
        <v>0</v>
      </c>
      <c r="AK1927" s="1">
        <f>IFERROR((Table1[[#This Row],[الكمية 
الفعلية
/م3]]-Table1[[#This Row],[الكمية 
المنتجة
/م3
 ]]),"")</f>
        <v>0.10345599999999999</v>
      </c>
      <c r="AL1927" s="123"/>
      <c r="AM1927" s="123"/>
      <c r="AN1927" s="123"/>
      <c r="AO1927" s="123"/>
      <c r="AP1927" s="17">
        <f>Table1[[#This Row],[شطره
1]]+Table1[[#This Row],[أبعاد خطأ
2]]+Table1[[#This Row],[كسر زوايا
3]]+AO1927</f>
        <v>0</v>
      </c>
      <c r="AZ1927" s="1"/>
      <c r="BA1927" s="1"/>
      <c r="BB1927" s="1"/>
      <c r="BC1927" s="1"/>
      <c r="BD1927" s="1"/>
      <c r="BE1927" s="1"/>
      <c r="BF1927" s="1"/>
      <c r="CB1927"/>
      <c r="CC1927"/>
      <c r="CD1927"/>
      <c r="CE1927" s="83"/>
      <c r="CF1927"/>
      <c r="CG1927"/>
      <c r="CH1927"/>
      <c r="CI1927"/>
      <c r="CJ1927"/>
      <c r="CK1927"/>
      <c r="CL1927"/>
      <c r="CM1927"/>
      <c r="CN1927"/>
      <c r="CO1927"/>
      <c r="CP1927"/>
    </row>
    <row r="1928" spans="1:94" ht="22.5" customHeight="1">
      <c r="A1928" s="22">
        <v>44326</v>
      </c>
      <c r="B1928" s="3" t="str">
        <f>TEXT(Table1[[#This Row],[Date]],"dddd")</f>
        <v>الإثنين</v>
      </c>
      <c r="C1928" s="3">
        <f>WEEKNUM(Table1[[#This Row],[Date]],16)</f>
        <v>20</v>
      </c>
      <c r="D1928" s="3" t="str">
        <f>TEXT(Table1[[#This Row],[Date]],"mmmm")</f>
        <v>مايو</v>
      </c>
      <c r="E1928" s="3" t="str">
        <f>TEXT(Table1[[#This Row],[Date]],"yyyy")</f>
        <v>2021</v>
      </c>
      <c r="F1928" s="3" t="s">
        <v>8</v>
      </c>
      <c r="G1928" s="3">
        <v>1915</v>
      </c>
      <c r="H1928" s="5" t="s">
        <v>372</v>
      </c>
      <c r="I1928" s="3" t="s">
        <v>92</v>
      </c>
      <c r="J1928" s="3">
        <f>IFERROR(VLOOKUP(Table1[[#This Row],[FoamType]],$CB$1:$CC$25,2,FALSE),0)</f>
        <v>0.6</v>
      </c>
      <c r="K1928" s="3">
        <v>51</v>
      </c>
      <c r="L1928" s="3">
        <v>51</v>
      </c>
      <c r="M1928" s="3">
        <v>2</v>
      </c>
      <c r="Q1928" s="3">
        <v>10</v>
      </c>
      <c r="R1928" s="3">
        <v>240</v>
      </c>
      <c r="S1928" s="3">
        <v>2.2000000000000002</v>
      </c>
      <c r="T1928" s="3">
        <f t="shared" si="253"/>
        <v>1.3733280000000001</v>
      </c>
      <c r="U1928" s="4">
        <f t="shared" si="254"/>
        <v>1.24848</v>
      </c>
      <c r="W1928" s="3"/>
      <c r="X1928" s="4">
        <f>IFERROR(   Table1[[#This Row],[البلوكات /م3]]+Table1[[#This Row],[البواقى
 المنصرفه
/م3]]-Table1[[#This Row],[البواقى
/م3]],0)</f>
        <v>0</v>
      </c>
      <c r="Y1928" s="21">
        <f t="shared" si="257"/>
        <v>0</v>
      </c>
      <c r="AD1928" s="20">
        <f t="shared" si="255"/>
        <v>-1.24848</v>
      </c>
      <c r="AE1928" s="29" t="e">
        <f t="shared" si="256"/>
        <v>#DIV/0!</v>
      </c>
      <c r="AG1928" s="5">
        <f>IFERROR((Table1[[#This Row],[عدد
البلوكات]]*0.12),"")</f>
        <v>0</v>
      </c>
      <c r="AH192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2.0808</v>
      </c>
      <c r="AJ1928" s="59">
        <f>IFERROR(Table1[[#This Row],[Plan Hour]]/Table1[[#This Row],[ساعات
العمل
الفعلية]],0)</f>
        <v>0</v>
      </c>
      <c r="AK1928" s="1">
        <f>IFERROR((Table1[[#This Row],[الكمية 
الفعلية
/م3]]-Table1[[#This Row],[الكمية 
المنتجة
/م3
 ]]),"")</f>
        <v>0.12484800000000007</v>
      </c>
      <c r="AL1928" s="123"/>
      <c r="AM1928" s="123"/>
      <c r="AN1928" s="123"/>
      <c r="AO1928" s="123"/>
      <c r="AP1928" s="17">
        <f>Table1[[#This Row],[شطره
1]]+Table1[[#This Row],[أبعاد خطأ
2]]+Table1[[#This Row],[كسر زوايا
3]]+AO1928</f>
        <v>0</v>
      </c>
      <c r="AZ1928" s="1"/>
      <c r="BA1928" s="1"/>
      <c r="BB1928" s="1"/>
      <c r="BC1928" s="1"/>
      <c r="BD1928" s="1"/>
      <c r="BE1928" s="1"/>
      <c r="BF1928" s="1"/>
      <c r="CB1928"/>
      <c r="CC1928"/>
      <c r="CD1928"/>
      <c r="CE1928" s="83"/>
      <c r="CF1928"/>
      <c r="CG1928"/>
      <c r="CH1928"/>
      <c r="CI1928"/>
      <c r="CJ1928"/>
      <c r="CK1928"/>
      <c r="CL1928"/>
      <c r="CM1928"/>
      <c r="CN1928"/>
      <c r="CO1928"/>
      <c r="CP1928"/>
    </row>
    <row r="1929" spans="1:94" ht="22.5" customHeight="1">
      <c r="A1929" s="22">
        <v>44326</v>
      </c>
      <c r="B1929" s="3" t="str">
        <f>TEXT(Table1[[#This Row],[Date]],"dddd")</f>
        <v>الإثنين</v>
      </c>
      <c r="C1929" s="3">
        <f>WEEKNUM(Table1[[#This Row],[Date]],16)</f>
        <v>20</v>
      </c>
      <c r="D1929" s="3" t="str">
        <f>TEXT(Table1[[#This Row],[Date]],"mmmm")</f>
        <v>مايو</v>
      </c>
      <c r="E1929" s="3" t="str">
        <f>TEXT(Table1[[#This Row],[Date]],"yyyy")</f>
        <v>2021</v>
      </c>
      <c r="F1929" s="3" t="s">
        <v>8</v>
      </c>
      <c r="G1929" s="3">
        <v>1915</v>
      </c>
      <c r="H1929" s="5" t="s">
        <v>372</v>
      </c>
      <c r="I1929" s="3" t="s">
        <v>92</v>
      </c>
      <c r="J1929" s="3">
        <f>IFERROR(VLOOKUP(Table1[[#This Row],[FoamType]],$CB$1:$CC$25,2,FALSE),0)</f>
        <v>0.6</v>
      </c>
      <c r="K1929" s="3">
        <v>51</v>
      </c>
      <c r="L1929" s="3">
        <v>21</v>
      </c>
      <c r="M1929" s="3">
        <v>2</v>
      </c>
      <c r="Q1929" s="3">
        <v>10</v>
      </c>
      <c r="R1929" s="3">
        <v>140</v>
      </c>
      <c r="S1929" s="3">
        <v>2.2000000000000002</v>
      </c>
      <c r="T1929" s="3">
        <f t="shared" si="253"/>
        <v>0.32986799999999999</v>
      </c>
      <c r="U1929" s="4">
        <f t="shared" si="254"/>
        <v>0.29987999999999998</v>
      </c>
      <c r="W1929" s="3"/>
      <c r="X1929" s="4">
        <f>IFERROR(   Table1[[#This Row],[البلوكات /م3]]+Table1[[#This Row],[البواقى
 المنصرفه
/م3]]-Table1[[#This Row],[البواقى
/م3]],0)</f>
        <v>0</v>
      </c>
      <c r="Y1929" s="21">
        <f t="shared" si="257"/>
        <v>0</v>
      </c>
      <c r="AD1929" s="20">
        <f t="shared" si="255"/>
        <v>-0.29987999999999998</v>
      </c>
      <c r="AE1929" s="29" t="e">
        <f t="shared" si="256"/>
        <v>#DIV/0!</v>
      </c>
      <c r="AG1929" s="5">
        <f>IFERROR((Table1[[#This Row],[عدد
البلوكات]]*0.12),"")</f>
        <v>0</v>
      </c>
      <c r="AH192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0.49979999999999997</v>
      </c>
      <c r="AJ1929" s="59">
        <f>IFERROR(Table1[[#This Row],[Plan Hour]]/Table1[[#This Row],[ساعات
العمل
الفعلية]],0)</f>
        <v>0</v>
      </c>
      <c r="AK1929" s="1">
        <f>IFERROR((Table1[[#This Row],[الكمية 
الفعلية
/م3]]-Table1[[#This Row],[الكمية 
المنتجة
/م3
 ]]),"")</f>
        <v>2.9988000000000015E-2</v>
      </c>
      <c r="AL1929" s="123"/>
      <c r="AM1929" s="123"/>
      <c r="AN1929" s="123"/>
      <c r="AO1929" s="123"/>
      <c r="AP1929" s="17">
        <f>Table1[[#This Row],[شطره
1]]+Table1[[#This Row],[أبعاد خطأ
2]]+Table1[[#This Row],[كسر زوايا
3]]+AO1929</f>
        <v>0</v>
      </c>
      <c r="AZ1929" s="1"/>
      <c r="BA1929" s="1"/>
      <c r="BB1929" s="1"/>
      <c r="BC1929" s="1"/>
      <c r="BD1929" s="1"/>
      <c r="BE1929" s="1"/>
      <c r="BF1929" s="1"/>
      <c r="CB1929"/>
      <c r="CC1929"/>
      <c r="CD1929"/>
      <c r="CE1929" s="83"/>
      <c r="CF1929"/>
      <c r="CG1929"/>
      <c r="CH1929"/>
      <c r="CI1929"/>
      <c r="CJ1929"/>
      <c r="CK1929"/>
      <c r="CL1929"/>
      <c r="CM1929"/>
      <c r="CN1929"/>
      <c r="CO1929"/>
      <c r="CP1929"/>
    </row>
    <row r="1930" spans="1:94" ht="22.5" customHeight="1">
      <c r="A1930" s="22">
        <v>44326</v>
      </c>
      <c r="B1930" s="3" t="str">
        <f>TEXT(Table1[[#This Row],[Date]],"dddd")</f>
        <v>الإثنين</v>
      </c>
      <c r="C1930" s="3">
        <f>WEEKNUM(Table1[[#This Row],[Date]],16)</f>
        <v>20</v>
      </c>
      <c r="D1930" s="3" t="str">
        <f>TEXT(Table1[[#This Row],[Date]],"mmmm")</f>
        <v>مايو</v>
      </c>
      <c r="E1930" s="3" t="str">
        <f>TEXT(Table1[[#This Row],[Date]],"yyyy")</f>
        <v>2021</v>
      </c>
      <c r="F1930" s="3" t="s">
        <v>8</v>
      </c>
      <c r="G1930" s="3">
        <v>1915</v>
      </c>
      <c r="H1930" s="5" t="s">
        <v>372</v>
      </c>
      <c r="I1930" s="3" t="s">
        <v>92</v>
      </c>
      <c r="J1930" s="3">
        <f>IFERROR(VLOOKUP(Table1[[#This Row],[FoamType]],$CB$1:$CC$25,2,FALSE),0)</f>
        <v>0.6</v>
      </c>
      <c r="K1930" s="3">
        <v>47</v>
      </c>
      <c r="L1930" s="3">
        <v>47</v>
      </c>
      <c r="M1930" s="3">
        <v>2</v>
      </c>
      <c r="Q1930" s="3">
        <v>10</v>
      </c>
      <c r="R1930" s="3">
        <v>140</v>
      </c>
      <c r="S1930" s="3">
        <v>2.2000000000000002</v>
      </c>
      <c r="T1930" s="3">
        <f t="shared" si="253"/>
        <v>0.68037199999999998</v>
      </c>
      <c r="U1930" s="4">
        <f t="shared" si="254"/>
        <v>0.61851999999999996</v>
      </c>
      <c r="W1930" s="3"/>
      <c r="X1930" s="4">
        <f>IFERROR(   Table1[[#This Row],[البلوكات /م3]]+Table1[[#This Row],[البواقى
 المنصرفه
/م3]]-Table1[[#This Row],[البواقى
/م3]],0)</f>
        <v>0</v>
      </c>
      <c r="Y1930" s="21">
        <f t="shared" si="257"/>
        <v>0</v>
      </c>
      <c r="AD1930" s="20">
        <f t="shared" si="255"/>
        <v>-0.61851999999999996</v>
      </c>
      <c r="AE1930" s="29" t="e">
        <f t="shared" si="256"/>
        <v>#DIV/0!</v>
      </c>
      <c r="AG1930" s="5">
        <f>IFERROR((Table1[[#This Row],[عدد
البلوكات]]*0.12),"")</f>
        <v>0</v>
      </c>
      <c r="AH193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1.0308666666666666</v>
      </c>
      <c r="AJ1930" s="59">
        <f>IFERROR(Table1[[#This Row],[Plan Hour]]/Table1[[#This Row],[ساعات
العمل
الفعلية]],0)</f>
        <v>0</v>
      </c>
      <c r="AK1930" s="1">
        <f>IFERROR((Table1[[#This Row],[الكمية 
الفعلية
/م3]]-Table1[[#This Row],[الكمية 
المنتجة
/م3
 ]]),"")</f>
        <v>6.1852000000000018E-2</v>
      </c>
      <c r="AL1930" s="123"/>
      <c r="AM1930" s="123"/>
      <c r="AN1930" s="123"/>
      <c r="AO1930" s="123"/>
      <c r="AP1930" s="17">
        <f>Table1[[#This Row],[شطره
1]]+Table1[[#This Row],[أبعاد خطأ
2]]+Table1[[#This Row],[كسر زوايا
3]]+AO1930</f>
        <v>0</v>
      </c>
      <c r="AZ1930" s="1"/>
      <c r="BA1930" s="1"/>
      <c r="BB1930" s="1"/>
      <c r="BC1930" s="1"/>
      <c r="BD1930" s="1"/>
      <c r="BE1930" s="1"/>
      <c r="BF1930" s="1"/>
      <c r="CB1930"/>
      <c r="CC1930"/>
      <c r="CD1930"/>
      <c r="CE1930" s="83"/>
      <c r="CF1930"/>
      <c r="CG1930"/>
      <c r="CH1930"/>
      <c r="CI1930"/>
      <c r="CJ1930"/>
      <c r="CK1930"/>
      <c r="CL1930"/>
      <c r="CM1930"/>
      <c r="CN1930"/>
      <c r="CO1930"/>
      <c r="CP1930"/>
    </row>
    <row r="1931" spans="1:94" ht="22.5" customHeight="1">
      <c r="A1931" s="22">
        <v>44326</v>
      </c>
      <c r="B1931" s="3" t="str">
        <f>TEXT(Table1[[#This Row],[Date]],"dddd")</f>
        <v>الإثنين</v>
      </c>
      <c r="C1931" s="3">
        <f>WEEKNUM(Table1[[#This Row],[Date]],16)</f>
        <v>20</v>
      </c>
      <c r="D1931" s="3" t="str">
        <f>TEXT(Table1[[#This Row],[Date]],"mmmm")</f>
        <v>مايو</v>
      </c>
      <c r="E1931" s="3" t="str">
        <f>TEXT(Table1[[#This Row],[Date]],"yyyy")</f>
        <v>2021</v>
      </c>
      <c r="F1931" s="3" t="s">
        <v>8</v>
      </c>
      <c r="G1931" s="3">
        <v>1915</v>
      </c>
      <c r="H1931" s="5" t="s">
        <v>372</v>
      </c>
      <c r="I1931" s="3" t="s">
        <v>92</v>
      </c>
      <c r="J1931" s="3">
        <f>IFERROR(VLOOKUP(Table1[[#This Row],[FoamType]],$CB$1:$CC$25,2,FALSE),0)</f>
        <v>0.6</v>
      </c>
      <c r="K1931" s="3">
        <v>80</v>
      </c>
      <c r="L1931" s="3">
        <v>80</v>
      </c>
      <c r="M1931" s="3">
        <v>2</v>
      </c>
      <c r="Q1931" s="3">
        <v>10</v>
      </c>
      <c r="R1931" s="3">
        <v>220</v>
      </c>
      <c r="S1931" s="3">
        <v>2.2000000000000002</v>
      </c>
      <c r="T1931" s="3">
        <f t="shared" ref="T1931:T1994" si="258">K1931*L1931*R1931*S1931/1000000</f>
        <v>3.0976000000000004</v>
      </c>
      <c r="U1931" s="4">
        <f t="shared" ref="U1931:U1994" si="259">K1931*L1931*M1931*R1931/1000000</f>
        <v>2.8159999999999998</v>
      </c>
      <c r="W1931" s="3"/>
      <c r="X1931" s="4">
        <f>IFERROR(   Table1[[#This Row],[البلوكات /م3]]+Table1[[#This Row],[البواقى
 المنصرفه
/م3]]-Table1[[#This Row],[البواقى
/م3]],0)</f>
        <v>0</v>
      </c>
      <c r="Y1931" s="21">
        <f t="shared" si="257"/>
        <v>0</v>
      </c>
      <c r="AD1931" s="20">
        <f t="shared" si="255"/>
        <v>-2.8159999999999998</v>
      </c>
      <c r="AE1931" s="29" t="e">
        <f t="shared" si="256"/>
        <v>#DIV/0!</v>
      </c>
      <c r="AG1931" s="5">
        <f>IFERROR((Table1[[#This Row],[عدد
البلوكات]]*0.12),"")</f>
        <v>0</v>
      </c>
      <c r="AH193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4.6933333333333334</v>
      </c>
      <c r="AJ1931" s="59">
        <f>IFERROR(Table1[[#This Row],[Plan Hour]]/Table1[[#This Row],[ساعات
العمل
الفعلية]],0)</f>
        <v>0</v>
      </c>
      <c r="AK1931" s="1">
        <f>IFERROR((Table1[[#This Row],[الكمية 
الفعلية
/م3]]-Table1[[#This Row],[الكمية 
المنتجة
/م3
 ]]),"")</f>
        <v>0.28160000000000052</v>
      </c>
      <c r="AL1931" s="123"/>
      <c r="AM1931" s="123"/>
      <c r="AN1931" s="123"/>
      <c r="AO1931" s="123"/>
      <c r="AP1931" s="17">
        <f>Table1[[#This Row],[شطره
1]]+Table1[[#This Row],[أبعاد خطأ
2]]+Table1[[#This Row],[كسر زوايا
3]]+AO1931</f>
        <v>0</v>
      </c>
      <c r="AZ1931" s="1"/>
      <c r="BA1931" s="1"/>
      <c r="BB1931" s="1"/>
      <c r="BC1931" s="1"/>
      <c r="BD1931" s="1"/>
      <c r="BE1931" s="1"/>
      <c r="BF1931" s="1"/>
      <c r="CB1931"/>
      <c r="CC1931"/>
      <c r="CD1931"/>
      <c r="CE1931" s="83"/>
      <c r="CF1931"/>
      <c r="CG1931"/>
      <c r="CH1931"/>
      <c r="CI1931"/>
      <c r="CJ1931"/>
      <c r="CK1931"/>
      <c r="CL1931"/>
      <c r="CM1931"/>
      <c r="CN1931"/>
      <c r="CO1931"/>
      <c r="CP1931"/>
    </row>
    <row r="1932" spans="1:94" ht="22.5" customHeight="1">
      <c r="A1932" s="22">
        <v>44326</v>
      </c>
      <c r="B1932" s="3" t="str">
        <f>TEXT(Table1[[#This Row],[Date]],"dddd")</f>
        <v>الإثنين</v>
      </c>
      <c r="C1932" s="3">
        <f>WEEKNUM(Table1[[#This Row],[Date]],16)</f>
        <v>20</v>
      </c>
      <c r="D1932" s="3" t="str">
        <f>TEXT(Table1[[#This Row],[Date]],"mmmm")</f>
        <v>مايو</v>
      </c>
      <c r="E1932" s="3" t="str">
        <f>TEXT(Table1[[#This Row],[Date]],"yyyy")</f>
        <v>2021</v>
      </c>
      <c r="F1932" s="3" t="s">
        <v>8</v>
      </c>
      <c r="G1932" s="3">
        <v>1923</v>
      </c>
      <c r="H1932" s="5" t="s">
        <v>25</v>
      </c>
      <c r="I1932" s="3" t="s">
        <v>107</v>
      </c>
      <c r="J1932" s="3">
        <f>IFERROR(VLOOKUP(Table1[[#This Row],[FoamType]],$CB$1:$CC$25,2,FALSE),0)</f>
        <v>50</v>
      </c>
      <c r="K1932" s="3">
        <v>20</v>
      </c>
      <c r="L1932" s="3">
        <v>20</v>
      </c>
      <c r="M1932" s="3">
        <v>4</v>
      </c>
      <c r="Q1932" s="3">
        <v>20</v>
      </c>
      <c r="R1932" s="3">
        <v>935</v>
      </c>
      <c r="S1932" s="3">
        <v>4.0999999999999996</v>
      </c>
      <c r="T1932" s="3">
        <f t="shared" si="258"/>
        <v>1.5333999999999999</v>
      </c>
      <c r="U1932" s="4">
        <f t="shared" si="259"/>
        <v>1.496</v>
      </c>
      <c r="W1932" s="3"/>
      <c r="X1932" s="4">
        <f>IFERROR(   Table1[[#This Row],[البلوكات /م3]]+Table1[[#This Row],[البواقى
 المنصرفه
/م3]]-Table1[[#This Row],[البواقى
/م3]],0)</f>
        <v>1.29</v>
      </c>
      <c r="Y1932" s="21">
        <f t="shared" si="257"/>
        <v>0</v>
      </c>
      <c r="AA1932" s="12">
        <v>1.29</v>
      </c>
      <c r="AB1932" s="3">
        <v>20</v>
      </c>
      <c r="AC1932" s="20">
        <v>0</v>
      </c>
      <c r="AD1932" s="20">
        <f t="shared" si="255"/>
        <v>-0.20599999999999996</v>
      </c>
      <c r="AE1932" s="29">
        <f t="shared" si="256"/>
        <v>-0.15968992248062011</v>
      </c>
      <c r="AG1932" s="5">
        <f>IFERROR((Table1[[#This Row],[عدد
البلوكات]]*0.12),"")</f>
        <v>0</v>
      </c>
      <c r="AH193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18.7</v>
      </c>
      <c r="AJ1932" s="59">
        <f>IFERROR(Table1[[#This Row],[Plan Hour]]/Table1[[#This Row],[ساعات
العمل
الفعلية]],0)</f>
        <v>0</v>
      </c>
      <c r="AK1932" s="1">
        <f>IFERROR((Table1[[#This Row],[الكمية 
الفعلية
/م3]]-Table1[[#This Row],[الكمية 
المنتجة
/م3
 ]]),"")</f>
        <v>3.7399999999999878E-2</v>
      </c>
      <c r="AL1932" s="123"/>
      <c r="AM1932" s="123"/>
      <c r="AN1932" s="123"/>
      <c r="AO1932" s="123"/>
      <c r="AP1932" s="17">
        <f>Table1[[#This Row],[شطره
1]]+Table1[[#This Row],[أبعاد خطأ
2]]+Table1[[#This Row],[كسر زوايا
3]]+AO1932</f>
        <v>0</v>
      </c>
      <c r="AZ1932" s="1"/>
      <c r="BA1932" s="1"/>
      <c r="BB1932" s="1"/>
      <c r="BC1932" s="1"/>
      <c r="BD1932" s="1"/>
      <c r="BE1932" s="1"/>
      <c r="BF1932" s="1"/>
      <c r="CB1932"/>
      <c r="CC1932"/>
      <c r="CD1932"/>
      <c r="CE1932" s="83"/>
      <c r="CF1932"/>
      <c r="CG1932"/>
      <c r="CH1932"/>
      <c r="CI1932"/>
      <c r="CJ1932"/>
      <c r="CK1932"/>
      <c r="CL1932"/>
      <c r="CM1932"/>
      <c r="CN1932"/>
      <c r="CO1932"/>
      <c r="CP1932"/>
    </row>
    <row r="1933" spans="1:94" ht="22.5" customHeight="1">
      <c r="A1933" s="22">
        <v>44326</v>
      </c>
      <c r="B1933" s="3" t="str">
        <f>TEXT(Table1[[#This Row],[Date]],"dddd")</f>
        <v>الإثنين</v>
      </c>
      <c r="C1933" s="3">
        <f>WEEKNUM(Table1[[#This Row],[Date]],16)</f>
        <v>20</v>
      </c>
      <c r="D1933" s="3" t="str">
        <f>TEXT(Table1[[#This Row],[Date]],"mmmm")</f>
        <v>مايو</v>
      </c>
      <c r="E1933" s="3" t="str">
        <f>TEXT(Table1[[#This Row],[Date]],"yyyy")</f>
        <v>2021</v>
      </c>
      <c r="F1933" s="3" t="s">
        <v>8</v>
      </c>
      <c r="G1933" s="3">
        <v>1915</v>
      </c>
      <c r="H1933" s="5" t="s">
        <v>372</v>
      </c>
      <c r="I1933" s="3" t="s">
        <v>92</v>
      </c>
      <c r="J1933" s="3">
        <f>IFERROR(VLOOKUP(Table1[[#This Row],[FoamType]],$CB$1:$CC$25,2,FALSE),0)</f>
        <v>0.6</v>
      </c>
      <c r="K1933" s="3">
        <v>86</v>
      </c>
      <c r="L1933" s="3">
        <v>36</v>
      </c>
      <c r="M1933" s="3">
        <v>2</v>
      </c>
      <c r="Q1933" s="3">
        <v>10</v>
      </c>
      <c r="R1933" s="3">
        <v>40</v>
      </c>
      <c r="S1933" s="3">
        <v>2.2000000000000002</v>
      </c>
      <c r="T1933" s="3">
        <f t="shared" si="258"/>
        <v>0.27244800000000002</v>
      </c>
      <c r="U1933" s="4">
        <f t="shared" si="259"/>
        <v>0.24768000000000001</v>
      </c>
      <c r="W1933" s="3"/>
      <c r="X1933" s="4">
        <f>IFERROR(   Table1[[#This Row],[البلوكات /م3]]+Table1[[#This Row],[البواقى
 المنصرفه
/م3]]-Table1[[#This Row],[البواقى
/م3]],0)</f>
        <v>0</v>
      </c>
      <c r="Y1933" s="21">
        <f t="shared" si="257"/>
        <v>0</v>
      </c>
      <c r="AD1933" s="20">
        <f t="shared" si="255"/>
        <v>-0.24768000000000001</v>
      </c>
      <c r="AE1933" s="29" t="e">
        <f t="shared" si="256"/>
        <v>#DIV/0!</v>
      </c>
      <c r="AG1933" s="5">
        <f>IFERROR((Table1[[#This Row],[عدد
البلوكات]]*0.12),"")</f>
        <v>0</v>
      </c>
      <c r="AH193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0.41280000000000006</v>
      </c>
      <c r="AJ1933" s="59">
        <f>IFERROR(Table1[[#This Row],[Plan Hour]]/Table1[[#This Row],[ساعات
العمل
الفعلية]],0)</f>
        <v>0</v>
      </c>
      <c r="AK1933" s="1">
        <f>IFERROR((Table1[[#This Row],[الكمية 
الفعلية
/م3]]-Table1[[#This Row],[الكمية 
المنتجة
/م3
 ]]),"")</f>
        <v>2.4768000000000012E-2</v>
      </c>
      <c r="AL1933" s="123"/>
      <c r="AM1933" s="123"/>
      <c r="AN1933" s="123"/>
      <c r="AO1933" s="123"/>
      <c r="AP1933" s="17">
        <f>Table1[[#This Row],[شطره
1]]+Table1[[#This Row],[أبعاد خطأ
2]]+Table1[[#This Row],[كسر زوايا
3]]+AO1933</f>
        <v>0</v>
      </c>
      <c r="AZ1933" s="1"/>
      <c r="BA1933" s="1"/>
      <c r="BB1933" s="1"/>
      <c r="BC1933" s="1"/>
      <c r="BD1933" s="1"/>
      <c r="BE1933" s="1"/>
      <c r="BF1933" s="1"/>
      <c r="CB1933"/>
      <c r="CC1933"/>
      <c r="CD1933"/>
      <c r="CE1933" s="83"/>
      <c r="CF1933"/>
      <c r="CG1933"/>
      <c r="CH1933"/>
      <c r="CI1933"/>
      <c r="CJ1933"/>
      <c r="CK1933"/>
      <c r="CL1933"/>
      <c r="CM1933"/>
      <c r="CN1933"/>
      <c r="CO1933"/>
      <c r="CP1933"/>
    </row>
    <row r="1934" spans="1:94" ht="22.5" customHeight="1">
      <c r="A1934" s="22">
        <v>44326</v>
      </c>
      <c r="B1934" s="3" t="str">
        <f>TEXT(Table1[[#This Row],[Date]],"dddd")</f>
        <v>الإثنين</v>
      </c>
      <c r="C1934" s="3">
        <f>WEEKNUM(Table1[[#This Row],[Date]],16)</f>
        <v>20</v>
      </c>
      <c r="D1934" s="3" t="str">
        <f>TEXT(Table1[[#This Row],[Date]],"mmmm")</f>
        <v>مايو</v>
      </c>
      <c r="E1934" s="3" t="str">
        <f>TEXT(Table1[[#This Row],[Date]],"yyyy")</f>
        <v>2021</v>
      </c>
      <c r="F1934" s="3" t="s">
        <v>8</v>
      </c>
      <c r="G1934" s="3">
        <v>1915</v>
      </c>
      <c r="H1934" s="5" t="s">
        <v>372</v>
      </c>
      <c r="I1934" s="3" t="s">
        <v>92</v>
      </c>
      <c r="J1934" s="3">
        <f>IFERROR(VLOOKUP(Table1[[#This Row],[FoamType]],$CB$1:$CC$25,2,FALSE),0)</f>
        <v>0.6</v>
      </c>
      <c r="K1934" s="3">
        <v>70</v>
      </c>
      <c r="L1934" s="3">
        <v>28</v>
      </c>
      <c r="M1934" s="3">
        <v>2</v>
      </c>
      <c r="Q1934" s="3">
        <v>10</v>
      </c>
      <c r="R1934" s="3">
        <v>80</v>
      </c>
      <c r="S1934" s="3">
        <v>2.2000000000000002</v>
      </c>
      <c r="T1934" s="3">
        <f t="shared" si="258"/>
        <v>0.34495999999999999</v>
      </c>
      <c r="U1934" s="4">
        <f t="shared" si="259"/>
        <v>0.31359999999999999</v>
      </c>
      <c r="W1934" s="3"/>
      <c r="X1934" s="4">
        <f>IFERROR(   Table1[[#This Row],[البلوكات /م3]]+Table1[[#This Row],[البواقى
 المنصرفه
/م3]]-Table1[[#This Row],[البواقى
/م3]],0)</f>
        <v>0</v>
      </c>
      <c r="Y1934" s="21">
        <f t="shared" si="257"/>
        <v>0</v>
      </c>
      <c r="AD1934" s="20">
        <f t="shared" si="255"/>
        <v>-0.31359999999999999</v>
      </c>
      <c r="AE1934" s="29" t="e">
        <f t="shared" si="256"/>
        <v>#DIV/0!</v>
      </c>
      <c r="AG1934" s="5">
        <f>IFERROR((Table1[[#This Row],[عدد
البلوكات]]*0.12),"")</f>
        <v>0</v>
      </c>
      <c r="AH193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0.52266666666666672</v>
      </c>
      <c r="AJ1934" s="59">
        <f>IFERROR(Table1[[#This Row],[Plan Hour]]/Table1[[#This Row],[ساعات
العمل
الفعلية]],0)</f>
        <v>0</v>
      </c>
      <c r="AK1934" s="1">
        <f>IFERROR((Table1[[#This Row],[الكمية 
الفعلية
/م3]]-Table1[[#This Row],[الكمية 
المنتجة
/م3
 ]]),"")</f>
        <v>3.1359999999999999E-2</v>
      </c>
      <c r="AL1934" s="123"/>
      <c r="AM1934" s="123"/>
      <c r="AN1934" s="123"/>
      <c r="AO1934" s="123"/>
      <c r="AP1934" s="17">
        <f>Table1[[#This Row],[شطره
1]]+Table1[[#This Row],[أبعاد خطأ
2]]+Table1[[#This Row],[كسر زوايا
3]]+AO1934</f>
        <v>0</v>
      </c>
      <c r="AZ1934" s="1"/>
      <c r="BA1934" s="1"/>
      <c r="BB1934" s="1"/>
      <c r="BC1934" s="1"/>
      <c r="BD1934" s="1"/>
      <c r="BE1934" s="1"/>
      <c r="BF1934" s="1"/>
      <c r="CB1934"/>
      <c r="CC1934"/>
      <c r="CD1934"/>
      <c r="CE1934" s="83"/>
      <c r="CF1934"/>
      <c r="CG1934"/>
      <c r="CH1934"/>
      <c r="CI1934"/>
      <c r="CJ1934"/>
      <c r="CK1934"/>
      <c r="CL1934"/>
      <c r="CM1934"/>
      <c r="CN1934"/>
      <c r="CO1934"/>
      <c r="CP1934"/>
    </row>
    <row r="1935" spans="1:94" ht="22.5" customHeight="1">
      <c r="A1935" s="22">
        <v>44326</v>
      </c>
      <c r="B1935" s="3" t="str">
        <f>TEXT(Table1[[#This Row],[Date]],"dddd")</f>
        <v>الإثنين</v>
      </c>
      <c r="C1935" s="3">
        <f>WEEKNUM(Table1[[#This Row],[Date]],16)</f>
        <v>20</v>
      </c>
      <c r="D1935" s="3" t="str">
        <f>TEXT(Table1[[#This Row],[Date]],"mmmm")</f>
        <v>مايو</v>
      </c>
      <c r="E1935" s="3" t="str">
        <f>TEXT(Table1[[#This Row],[Date]],"yyyy")</f>
        <v>2021</v>
      </c>
      <c r="F1935" s="3" t="s">
        <v>8</v>
      </c>
      <c r="G1935" s="3">
        <v>1915</v>
      </c>
      <c r="H1935" s="5" t="s">
        <v>372</v>
      </c>
      <c r="I1935" s="3" t="s">
        <v>92</v>
      </c>
      <c r="J1935" s="3">
        <f>IFERROR(VLOOKUP(Table1[[#This Row],[FoamType]],$CB$1:$CC$25,2,FALSE),0)</f>
        <v>0.6</v>
      </c>
      <c r="K1935" s="3">
        <v>220</v>
      </c>
      <c r="L1935" s="3">
        <v>120</v>
      </c>
      <c r="M1935" s="3">
        <v>2</v>
      </c>
      <c r="Q1935" s="3">
        <v>10</v>
      </c>
      <c r="R1935" s="3">
        <v>20</v>
      </c>
      <c r="S1935" s="3">
        <v>2.2000000000000002</v>
      </c>
      <c r="T1935" s="3">
        <f t="shared" si="258"/>
        <v>1.1616</v>
      </c>
      <c r="U1935" s="4">
        <f t="shared" si="259"/>
        <v>1.056</v>
      </c>
      <c r="W1935" s="3"/>
      <c r="X1935" s="4">
        <f>IFERROR(   Table1[[#This Row],[البلوكات /م3]]+Table1[[#This Row],[البواقى
 المنصرفه
/م3]]-Table1[[#This Row],[البواقى
/م3]],0)</f>
        <v>0</v>
      </c>
      <c r="Y1935" s="21">
        <f t="shared" si="257"/>
        <v>0</v>
      </c>
      <c r="AD1935" s="20">
        <f t="shared" si="255"/>
        <v>-1.056</v>
      </c>
      <c r="AE1935" s="29" t="e">
        <f t="shared" si="256"/>
        <v>#DIV/0!</v>
      </c>
      <c r="AG1935" s="5">
        <f>IFERROR((Table1[[#This Row],[عدد
البلوكات]]*0.12),"")</f>
        <v>0</v>
      </c>
      <c r="AH193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1.7600000000000002</v>
      </c>
      <c r="AJ1935" s="59">
        <f>IFERROR(Table1[[#This Row],[Plan Hour]]/Table1[[#This Row],[ساعات
العمل
الفعلية]],0)</f>
        <v>0</v>
      </c>
      <c r="AK1935" s="1">
        <f>IFERROR((Table1[[#This Row],[الكمية 
الفعلية
/م3]]-Table1[[#This Row],[الكمية 
المنتجة
/م3
 ]]),"")</f>
        <v>0.10559999999999992</v>
      </c>
      <c r="AL1935" s="123"/>
      <c r="AM1935" s="123"/>
      <c r="AN1935" s="123"/>
      <c r="AO1935" s="123"/>
      <c r="AP1935" s="17">
        <f>Table1[[#This Row],[شطره
1]]+Table1[[#This Row],[أبعاد خطأ
2]]+Table1[[#This Row],[كسر زوايا
3]]+AO1935</f>
        <v>0</v>
      </c>
      <c r="AZ1935" s="1"/>
      <c r="BA1935" s="1"/>
      <c r="BB1935" s="1"/>
      <c r="BC1935" s="1"/>
      <c r="BD1935" s="1"/>
      <c r="BE1935" s="1"/>
      <c r="BF1935" s="1"/>
      <c r="CB1935"/>
      <c r="CC1935"/>
      <c r="CD1935"/>
      <c r="CE1935" s="83"/>
      <c r="CF1935"/>
      <c r="CG1935"/>
      <c r="CH1935"/>
      <c r="CI1935"/>
      <c r="CJ1935"/>
      <c r="CK1935"/>
      <c r="CL1935"/>
      <c r="CM1935"/>
      <c r="CN1935"/>
      <c r="CO1935"/>
      <c r="CP1935"/>
    </row>
    <row r="1936" spans="1:94" ht="22.5" customHeight="1">
      <c r="A1936" s="22">
        <v>44326</v>
      </c>
      <c r="B1936" s="3" t="str">
        <f>TEXT(Table1[[#This Row],[Date]],"dddd")</f>
        <v>الإثنين</v>
      </c>
      <c r="C1936" s="3">
        <f>WEEKNUM(Table1[[#This Row],[Date]],16)</f>
        <v>20</v>
      </c>
      <c r="D1936" s="3" t="str">
        <f>TEXT(Table1[[#This Row],[Date]],"mmmm")</f>
        <v>مايو</v>
      </c>
      <c r="E1936" s="3" t="str">
        <f>TEXT(Table1[[#This Row],[Date]],"yyyy")</f>
        <v>2021</v>
      </c>
      <c r="F1936" s="3" t="s">
        <v>8</v>
      </c>
      <c r="G1936" s="3">
        <v>1915</v>
      </c>
      <c r="H1936" s="5" t="s">
        <v>372</v>
      </c>
      <c r="I1936" s="3" t="s">
        <v>92</v>
      </c>
      <c r="J1936" s="3">
        <f>IFERROR(VLOOKUP(Table1[[#This Row],[FoamType]],$CB$1:$CC$25,2,FALSE),0)</f>
        <v>0.6</v>
      </c>
      <c r="K1936" s="3">
        <v>75</v>
      </c>
      <c r="L1936" s="3">
        <v>25</v>
      </c>
      <c r="M1936" s="3">
        <v>2</v>
      </c>
      <c r="Q1936" s="3">
        <v>10</v>
      </c>
      <c r="R1936" s="3">
        <v>220</v>
      </c>
      <c r="S1936" s="3">
        <v>2.2000000000000002</v>
      </c>
      <c r="T1936" s="3">
        <f t="shared" si="258"/>
        <v>0.90750000000000008</v>
      </c>
      <c r="U1936" s="4">
        <f t="shared" si="259"/>
        <v>0.82499999999999996</v>
      </c>
      <c r="W1936" s="3"/>
      <c r="X1936" s="4">
        <f>IFERROR(   Table1[[#This Row],[البلوكات /م3]]+Table1[[#This Row],[البواقى
 المنصرفه
/م3]]-Table1[[#This Row],[البواقى
/م3]],0)</f>
        <v>0</v>
      </c>
      <c r="Y1936" s="21">
        <f t="shared" si="257"/>
        <v>0</v>
      </c>
      <c r="AD1936" s="20">
        <f t="shared" si="255"/>
        <v>-0.82499999999999996</v>
      </c>
      <c r="AE1936" s="29" t="e">
        <f t="shared" si="256"/>
        <v>#DIV/0!</v>
      </c>
      <c r="AG1936" s="5">
        <f>IFERROR((Table1[[#This Row],[عدد
البلوكات]]*0.12),"")</f>
        <v>0</v>
      </c>
      <c r="AH193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1.375</v>
      </c>
      <c r="AJ1936" s="59">
        <f>IFERROR(Table1[[#This Row],[Plan Hour]]/Table1[[#This Row],[ساعات
العمل
الفعلية]],0)</f>
        <v>0</v>
      </c>
      <c r="AK1936" s="1">
        <f>IFERROR((Table1[[#This Row],[الكمية 
الفعلية
/م3]]-Table1[[#This Row],[الكمية 
المنتجة
/م3
 ]]),"")</f>
        <v>8.2500000000000129E-2</v>
      </c>
      <c r="AL1936" s="123"/>
      <c r="AM1936" s="123"/>
      <c r="AN1936" s="123"/>
      <c r="AO1936" s="123"/>
      <c r="AP1936" s="17">
        <f>Table1[[#This Row],[شطره
1]]+Table1[[#This Row],[أبعاد خطأ
2]]+Table1[[#This Row],[كسر زوايا
3]]+AO1936</f>
        <v>0</v>
      </c>
      <c r="AZ1936" s="1"/>
      <c r="BA1936" s="1"/>
      <c r="BB1936" s="1"/>
      <c r="BC1936" s="1"/>
      <c r="BD1936" s="1"/>
      <c r="BE1936" s="1"/>
      <c r="BF1936" s="1"/>
      <c r="CB1936"/>
      <c r="CC1936"/>
      <c r="CD1936"/>
      <c r="CE1936" s="83"/>
      <c r="CF1936"/>
      <c r="CG1936"/>
      <c r="CH1936"/>
      <c r="CI1936"/>
      <c r="CJ1936"/>
      <c r="CK1936"/>
      <c r="CL1936"/>
      <c r="CM1936"/>
      <c r="CN1936"/>
      <c r="CO1936"/>
      <c r="CP1936"/>
    </row>
    <row r="1937" spans="1:94" ht="22.5" customHeight="1">
      <c r="A1937" s="22">
        <v>44326</v>
      </c>
      <c r="B1937" s="3" t="str">
        <f>TEXT(Table1[[#This Row],[Date]],"dddd")</f>
        <v>الإثنين</v>
      </c>
      <c r="C1937" s="3">
        <f>WEEKNUM(Table1[[#This Row],[Date]],16)</f>
        <v>20</v>
      </c>
      <c r="D1937" s="3" t="str">
        <f>TEXT(Table1[[#This Row],[Date]],"mmmm")</f>
        <v>مايو</v>
      </c>
      <c r="E1937" s="3" t="str">
        <f>TEXT(Table1[[#This Row],[Date]],"yyyy")</f>
        <v>2021</v>
      </c>
      <c r="F1937" s="3" t="s">
        <v>8</v>
      </c>
      <c r="G1937" s="3">
        <v>1915</v>
      </c>
      <c r="H1937" s="5" t="s">
        <v>372</v>
      </c>
      <c r="I1937" s="3" t="s">
        <v>92</v>
      </c>
      <c r="J1937" s="3">
        <f>IFERROR(VLOOKUP(Table1[[#This Row],[FoamType]],$CB$1:$CC$25,2,FALSE),0)</f>
        <v>0.6</v>
      </c>
      <c r="K1937" s="3">
        <v>51</v>
      </c>
      <c r="L1937" s="3">
        <v>23</v>
      </c>
      <c r="M1937" s="3">
        <v>2</v>
      </c>
      <c r="Q1937" s="3">
        <v>10</v>
      </c>
      <c r="R1937" s="3">
        <v>100</v>
      </c>
      <c r="S1937" s="3">
        <v>2.2000000000000002</v>
      </c>
      <c r="T1937" s="3">
        <f t="shared" si="258"/>
        <v>0.25806000000000001</v>
      </c>
      <c r="U1937" s="4">
        <f t="shared" si="259"/>
        <v>0.2346</v>
      </c>
      <c r="W1937" s="3"/>
      <c r="X1937" s="4">
        <f>IFERROR(   Table1[[#This Row],[البلوكات /م3]]+Table1[[#This Row],[البواقى
 المنصرفه
/م3]]-Table1[[#This Row],[البواقى
/م3]],0)</f>
        <v>0</v>
      </c>
      <c r="Y1937" s="21">
        <f t="shared" si="257"/>
        <v>0</v>
      </c>
      <c r="AD1937" s="20">
        <f t="shared" si="255"/>
        <v>-0.2346</v>
      </c>
      <c r="AE1937" s="29" t="e">
        <f t="shared" si="256"/>
        <v>#DIV/0!</v>
      </c>
      <c r="AG1937" s="5">
        <f>IFERROR((Table1[[#This Row],[عدد
البلوكات]]*0.12),"")</f>
        <v>0</v>
      </c>
      <c r="AH193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0.39100000000000001</v>
      </c>
      <c r="AJ1937" s="59">
        <f>IFERROR(Table1[[#This Row],[Plan Hour]]/Table1[[#This Row],[ساعات
العمل
الفعلية]],0)</f>
        <v>0</v>
      </c>
      <c r="AK1937" s="1">
        <f>IFERROR((Table1[[#This Row],[الكمية 
الفعلية
/م3]]-Table1[[#This Row],[الكمية 
المنتجة
/م3
 ]]),"")</f>
        <v>2.3460000000000009E-2</v>
      </c>
      <c r="AL1937" s="123"/>
      <c r="AM1937" s="123"/>
      <c r="AN1937" s="123"/>
      <c r="AO1937" s="123"/>
      <c r="AP1937" s="17">
        <f>Table1[[#This Row],[شطره
1]]+Table1[[#This Row],[أبعاد خطأ
2]]+Table1[[#This Row],[كسر زوايا
3]]+AO1937</f>
        <v>0</v>
      </c>
      <c r="AZ1937" s="1"/>
      <c r="BA1937" s="1"/>
      <c r="BB1937" s="1"/>
      <c r="BC1937" s="1"/>
      <c r="BD1937" s="1"/>
      <c r="BE1937" s="1"/>
      <c r="BF1937" s="1"/>
      <c r="CB1937"/>
      <c r="CC1937"/>
      <c r="CD1937"/>
      <c r="CE1937" s="83"/>
      <c r="CF1937"/>
      <c r="CG1937"/>
      <c r="CH1937"/>
      <c r="CI1937"/>
      <c r="CJ1937"/>
      <c r="CK1937"/>
      <c r="CL1937"/>
      <c r="CM1937"/>
      <c r="CN1937"/>
      <c r="CO1937"/>
      <c r="CP1937"/>
    </row>
    <row r="1938" spans="1:94" ht="22.5" customHeight="1">
      <c r="A1938" s="22">
        <v>44326</v>
      </c>
      <c r="B1938" s="3" t="str">
        <f>TEXT(Table1[[#This Row],[Date]],"dddd")</f>
        <v>الإثنين</v>
      </c>
      <c r="C1938" s="3">
        <f>WEEKNUM(Table1[[#This Row],[Date]],16)</f>
        <v>20</v>
      </c>
      <c r="D1938" s="3" t="str">
        <f>TEXT(Table1[[#This Row],[Date]],"mmmm")</f>
        <v>مايو</v>
      </c>
      <c r="E1938" s="3" t="str">
        <f>TEXT(Table1[[#This Row],[Date]],"yyyy")</f>
        <v>2021</v>
      </c>
      <c r="F1938" s="3" t="s">
        <v>8</v>
      </c>
      <c r="G1938" s="3">
        <v>1915</v>
      </c>
      <c r="H1938" s="5" t="s">
        <v>372</v>
      </c>
      <c r="I1938" s="3" t="s">
        <v>92</v>
      </c>
      <c r="J1938" s="3">
        <f>IFERROR(VLOOKUP(Table1[[#This Row],[FoamType]],$CB$1:$CC$25,2,FALSE),0)</f>
        <v>0.6</v>
      </c>
      <c r="K1938" s="3">
        <v>47</v>
      </c>
      <c r="L1938" s="3">
        <v>23</v>
      </c>
      <c r="M1938" s="3">
        <v>2</v>
      </c>
      <c r="Q1938" s="3">
        <v>10</v>
      </c>
      <c r="R1938" s="3">
        <v>100</v>
      </c>
      <c r="S1938" s="3">
        <v>2.2000000000000002</v>
      </c>
      <c r="T1938" s="3">
        <f t="shared" si="258"/>
        <v>0.23782000000000003</v>
      </c>
      <c r="U1938" s="4">
        <f t="shared" si="259"/>
        <v>0.2162</v>
      </c>
      <c r="W1938" s="3"/>
      <c r="X1938" s="4">
        <f>IFERROR(   Table1[[#This Row],[البلوكات /م3]]+Table1[[#This Row],[البواقى
 المنصرفه
/م3]]-Table1[[#This Row],[البواقى
/م3]],0)</f>
        <v>0</v>
      </c>
      <c r="Y1938" s="21">
        <f t="shared" si="257"/>
        <v>0</v>
      </c>
      <c r="AD1938" s="20">
        <f t="shared" si="255"/>
        <v>-0.2162</v>
      </c>
      <c r="AE1938" s="29" t="e">
        <f t="shared" si="256"/>
        <v>#DIV/0!</v>
      </c>
      <c r="AG1938" s="5">
        <f>IFERROR((Table1[[#This Row],[عدد
البلوكات]]*0.12),"")</f>
        <v>0</v>
      </c>
      <c r="AH193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0.36033333333333334</v>
      </c>
      <c r="AJ1938" s="59">
        <f>IFERROR(Table1[[#This Row],[Plan Hour]]/Table1[[#This Row],[ساعات
العمل
الفعلية]],0)</f>
        <v>0</v>
      </c>
      <c r="AK1938" s="1">
        <f>IFERROR((Table1[[#This Row],[الكمية 
الفعلية
/م3]]-Table1[[#This Row],[الكمية 
المنتجة
/م3
 ]]),"")</f>
        <v>2.1620000000000028E-2</v>
      </c>
      <c r="AL1938" s="123"/>
      <c r="AM1938" s="123"/>
      <c r="AN1938" s="123"/>
      <c r="AO1938" s="123"/>
      <c r="AP1938" s="17">
        <f>Table1[[#This Row],[شطره
1]]+Table1[[#This Row],[أبعاد خطأ
2]]+Table1[[#This Row],[كسر زوايا
3]]+AO1938</f>
        <v>0</v>
      </c>
      <c r="AZ1938" s="1"/>
      <c r="BA1938" s="1"/>
      <c r="BB1938" s="1"/>
      <c r="BC1938" s="1"/>
      <c r="BD1938" s="1"/>
      <c r="BE1938" s="1"/>
      <c r="BF1938" s="1"/>
      <c r="CB1938"/>
      <c r="CC1938"/>
      <c r="CD1938"/>
      <c r="CE1938" s="83"/>
      <c r="CF1938"/>
      <c r="CG1938"/>
      <c r="CH1938"/>
      <c r="CI1938"/>
      <c r="CJ1938"/>
      <c r="CK1938"/>
      <c r="CL1938"/>
      <c r="CM1938"/>
      <c r="CN1938"/>
      <c r="CO1938"/>
      <c r="CP1938"/>
    </row>
    <row r="1939" spans="1:94" ht="22.5" customHeight="1">
      <c r="A1939" s="22">
        <v>44326</v>
      </c>
      <c r="B1939" s="3" t="str">
        <f>TEXT(Table1[[#This Row],[Date]],"dddd")</f>
        <v>الإثنين</v>
      </c>
      <c r="C1939" s="3">
        <f>WEEKNUM(Table1[[#This Row],[Date]],16)</f>
        <v>20</v>
      </c>
      <c r="D1939" s="3" t="str">
        <f>TEXT(Table1[[#This Row],[Date]],"mmmm")</f>
        <v>مايو</v>
      </c>
      <c r="E1939" s="3" t="str">
        <f>TEXT(Table1[[#This Row],[Date]],"yyyy")</f>
        <v>2021</v>
      </c>
      <c r="F1939" s="3" t="s">
        <v>8</v>
      </c>
      <c r="G1939" s="3">
        <v>1915</v>
      </c>
      <c r="H1939" s="5" t="s">
        <v>372</v>
      </c>
      <c r="I1939" s="3" t="s">
        <v>92</v>
      </c>
      <c r="J1939" s="3">
        <f>IFERROR(VLOOKUP(Table1[[#This Row],[FoamType]],$CB$1:$CC$25,2,FALSE),0)</f>
        <v>0.6</v>
      </c>
      <c r="K1939" s="3">
        <v>90</v>
      </c>
      <c r="L1939" s="3">
        <v>90</v>
      </c>
      <c r="M1939" s="3">
        <v>2</v>
      </c>
      <c r="Q1939" s="3">
        <v>10</v>
      </c>
      <c r="R1939" s="3">
        <v>40</v>
      </c>
      <c r="S1939" s="3">
        <v>2.2000000000000002</v>
      </c>
      <c r="T1939" s="3">
        <f t="shared" si="258"/>
        <v>0.71279999999999999</v>
      </c>
      <c r="U1939" s="4">
        <f t="shared" si="259"/>
        <v>0.64800000000000002</v>
      </c>
      <c r="W1939" s="3"/>
      <c r="X1939" s="4">
        <f>IFERROR(   Table1[[#This Row],[البلوكات /م3]]+Table1[[#This Row],[البواقى
 المنصرفه
/م3]]-Table1[[#This Row],[البواقى
/م3]],0)</f>
        <v>0</v>
      </c>
      <c r="Y1939" s="21">
        <f t="shared" si="257"/>
        <v>0</v>
      </c>
      <c r="AD1939" s="20">
        <f t="shared" si="255"/>
        <v>-0.64800000000000002</v>
      </c>
      <c r="AE1939" s="29" t="e">
        <f t="shared" si="256"/>
        <v>#DIV/0!</v>
      </c>
      <c r="AG1939" s="5">
        <f>IFERROR((Table1[[#This Row],[عدد
البلوكات]]*0.12),"")</f>
        <v>0</v>
      </c>
      <c r="AH193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1.08</v>
      </c>
      <c r="AJ1939" s="59">
        <f>IFERROR(Table1[[#This Row],[Plan Hour]]/Table1[[#This Row],[ساعات
العمل
الفعلية]],0)</f>
        <v>0</v>
      </c>
      <c r="AK1939" s="1">
        <f>IFERROR((Table1[[#This Row],[الكمية 
الفعلية
/م3]]-Table1[[#This Row],[الكمية 
المنتجة
/م3
 ]]),"")</f>
        <v>6.4799999999999969E-2</v>
      </c>
      <c r="AL1939" s="123"/>
      <c r="AM1939" s="123"/>
      <c r="AN1939" s="123"/>
      <c r="AO1939" s="123"/>
      <c r="AP1939" s="17">
        <f>Table1[[#This Row],[شطره
1]]+Table1[[#This Row],[أبعاد خطأ
2]]+Table1[[#This Row],[كسر زوايا
3]]+AO1939</f>
        <v>0</v>
      </c>
      <c r="AZ1939" s="1"/>
      <c r="BA1939" s="1"/>
      <c r="BB1939" s="1"/>
      <c r="BC1939" s="1"/>
      <c r="BD1939" s="1"/>
      <c r="BE1939" s="1"/>
      <c r="BF1939" s="1"/>
      <c r="CB1939"/>
      <c r="CC1939"/>
      <c r="CD1939"/>
      <c r="CE1939" s="83"/>
      <c r="CF1939"/>
      <c r="CG1939"/>
      <c r="CH1939"/>
      <c r="CI1939"/>
      <c r="CJ1939"/>
      <c r="CK1939"/>
      <c r="CL1939"/>
      <c r="CM1939"/>
      <c r="CN1939"/>
      <c r="CO1939"/>
      <c r="CP1939"/>
    </row>
    <row r="1940" spans="1:94" ht="22.5" customHeight="1">
      <c r="A1940" s="22">
        <v>44326</v>
      </c>
      <c r="B1940" s="3" t="str">
        <f>TEXT(Table1[[#This Row],[Date]],"dddd")</f>
        <v>الإثنين</v>
      </c>
      <c r="C1940" s="3">
        <f>WEEKNUM(Table1[[#This Row],[Date]],16)</f>
        <v>20</v>
      </c>
      <c r="D1940" s="3" t="str">
        <f>TEXT(Table1[[#This Row],[Date]],"mmmm")</f>
        <v>مايو</v>
      </c>
      <c r="E1940" s="3" t="str">
        <f>TEXT(Table1[[#This Row],[Date]],"yyyy")</f>
        <v>2021</v>
      </c>
      <c r="F1940" s="3" t="s">
        <v>8</v>
      </c>
      <c r="G1940" s="3">
        <v>1915</v>
      </c>
      <c r="H1940" s="5" t="s">
        <v>372</v>
      </c>
      <c r="I1940" s="3" t="s">
        <v>92</v>
      </c>
      <c r="J1940" s="3">
        <f>IFERROR(VLOOKUP(Table1[[#This Row],[FoamType]],$CB$1:$CC$25,2,FALSE),0)</f>
        <v>0.6</v>
      </c>
      <c r="K1940" s="3">
        <v>90</v>
      </c>
      <c r="L1940" s="3">
        <v>36</v>
      </c>
      <c r="M1940" s="3">
        <v>2</v>
      </c>
      <c r="Q1940" s="3">
        <v>10</v>
      </c>
      <c r="R1940" s="3">
        <v>40</v>
      </c>
      <c r="S1940" s="3">
        <v>2.2000000000000002</v>
      </c>
      <c r="T1940" s="3">
        <f t="shared" si="258"/>
        <v>0.28511999999999998</v>
      </c>
      <c r="U1940" s="4">
        <f t="shared" si="259"/>
        <v>0.25919999999999999</v>
      </c>
      <c r="W1940" s="3"/>
      <c r="X1940" s="4">
        <f>IFERROR(   Table1[[#This Row],[البلوكات /م3]]+Table1[[#This Row],[البواقى
 المنصرفه
/م3]]-Table1[[#This Row],[البواقى
/م3]],0)</f>
        <v>0</v>
      </c>
      <c r="Y1940" s="21">
        <f t="shared" si="257"/>
        <v>0</v>
      </c>
      <c r="AD1940" s="20">
        <f t="shared" si="255"/>
        <v>-0.25919999999999999</v>
      </c>
      <c r="AE1940" s="29" t="e">
        <f t="shared" si="256"/>
        <v>#DIV/0!</v>
      </c>
      <c r="AG1940" s="5">
        <f>IFERROR((Table1[[#This Row],[عدد
البلوكات]]*0.12),"")</f>
        <v>0</v>
      </c>
      <c r="AH194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0.432</v>
      </c>
      <c r="AJ1940" s="59">
        <f>IFERROR(Table1[[#This Row],[Plan Hour]]/Table1[[#This Row],[ساعات
العمل
الفعلية]],0)</f>
        <v>0</v>
      </c>
      <c r="AK1940" s="1">
        <f>IFERROR((Table1[[#This Row],[الكمية 
الفعلية
/م3]]-Table1[[#This Row],[الكمية 
المنتجة
/م3
 ]]),"")</f>
        <v>2.5919999999999999E-2</v>
      </c>
      <c r="AL1940" s="123"/>
      <c r="AM1940" s="123"/>
      <c r="AN1940" s="123"/>
      <c r="AO1940" s="123"/>
      <c r="AP1940" s="17">
        <f>Table1[[#This Row],[شطره
1]]+Table1[[#This Row],[أبعاد خطأ
2]]+Table1[[#This Row],[كسر زوايا
3]]+AO1940</f>
        <v>0</v>
      </c>
      <c r="AZ1940" s="1"/>
      <c r="BA1940" s="1"/>
      <c r="BB1940" s="1"/>
      <c r="BC1940" s="1"/>
      <c r="BD1940" s="1"/>
      <c r="BE1940" s="1"/>
      <c r="BF1940" s="1"/>
      <c r="CB1940"/>
      <c r="CC1940"/>
      <c r="CD1940"/>
      <c r="CE1940" s="83"/>
      <c r="CF1940"/>
      <c r="CG1940"/>
      <c r="CH1940"/>
      <c r="CI1940"/>
      <c r="CJ1940"/>
      <c r="CK1940"/>
      <c r="CL1940"/>
      <c r="CM1940"/>
      <c r="CN1940"/>
      <c r="CO1940"/>
      <c r="CP1940"/>
    </row>
    <row r="1941" spans="1:94" ht="22.5" customHeight="1">
      <c r="A1941" s="22">
        <v>44326</v>
      </c>
      <c r="B1941" s="3" t="str">
        <f>TEXT(Table1[[#This Row],[Date]],"dddd")</f>
        <v>الإثنين</v>
      </c>
      <c r="C1941" s="3">
        <f>WEEKNUM(Table1[[#This Row],[Date]],16)</f>
        <v>20</v>
      </c>
      <c r="D1941" s="3" t="str">
        <f>TEXT(Table1[[#This Row],[Date]],"mmmm")</f>
        <v>مايو</v>
      </c>
      <c r="E1941" s="3" t="str">
        <f>TEXT(Table1[[#This Row],[Date]],"yyyy")</f>
        <v>2021</v>
      </c>
      <c r="F1941" s="3" t="s">
        <v>8</v>
      </c>
      <c r="G1941" s="3">
        <v>1915</v>
      </c>
      <c r="H1941" s="5" t="s">
        <v>372</v>
      </c>
      <c r="I1941" s="3" t="s">
        <v>92</v>
      </c>
      <c r="J1941" s="3">
        <f>IFERROR(VLOOKUP(Table1[[#This Row],[FoamType]],$CB$1:$CC$25,2,FALSE),0)</f>
        <v>0.6</v>
      </c>
      <c r="K1941" s="3">
        <v>70</v>
      </c>
      <c r="L1941" s="3">
        <v>60</v>
      </c>
      <c r="M1941" s="3">
        <v>2</v>
      </c>
      <c r="Q1941" s="3">
        <v>10</v>
      </c>
      <c r="R1941" s="3">
        <v>80</v>
      </c>
      <c r="S1941" s="3">
        <v>2.2000000000000002</v>
      </c>
      <c r="T1941" s="3">
        <f t="shared" si="258"/>
        <v>0.73920000000000008</v>
      </c>
      <c r="U1941" s="4">
        <f t="shared" si="259"/>
        <v>0.67200000000000004</v>
      </c>
      <c r="W1941" s="3"/>
      <c r="X1941" s="4">
        <f>IFERROR(   Table1[[#This Row],[البلوكات /م3]]+Table1[[#This Row],[البواقى
 المنصرفه
/م3]]-Table1[[#This Row],[البواقى
/م3]],0)</f>
        <v>0</v>
      </c>
      <c r="Y1941" s="21">
        <f t="shared" si="257"/>
        <v>0</v>
      </c>
      <c r="AD1941" s="20">
        <f t="shared" si="255"/>
        <v>-0.67200000000000004</v>
      </c>
      <c r="AE1941" s="29" t="e">
        <f t="shared" si="256"/>
        <v>#DIV/0!</v>
      </c>
      <c r="AG1941" s="5">
        <f>IFERROR((Table1[[#This Row],[عدد
البلوكات]]*0.12),"")</f>
        <v>0</v>
      </c>
      <c r="AH194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1.1200000000000001</v>
      </c>
      <c r="AJ1941" s="59">
        <f>IFERROR(Table1[[#This Row],[Plan Hour]]/Table1[[#This Row],[ساعات
العمل
الفعلية]],0)</f>
        <v>0</v>
      </c>
      <c r="AK1941" s="1">
        <f>IFERROR((Table1[[#This Row],[الكمية 
الفعلية
/م3]]-Table1[[#This Row],[الكمية 
المنتجة
/م3
 ]]),"")</f>
        <v>6.7200000000000037E-2</v>
      </c>
      <c r="AL1941" s="123"/>
      <c r="AM1941" s="123"/>
      <c r="AN1941" s="123"/>
      <c r="AO1941" s="123"/>
      <c r="AP1941" s="17">
        <f>Table1[[#This Row],[شطره
1]]+Table1[[#This Row],[أبعاد خطأ
2]]+Table1[[#This Row],[كسر زوايا
3]]+AO1941</f>
        <v>0</v>
      </c>
      <c r="AZ1941" s="1"/>
      <c r="BA1941" s="1"/>
      <c r="BB1941" s="1"/>
      <c r="BC1941" s="1"/>
      <c r="BD1941" s="1"/>
      <c r="BE1941" s="1"/>
      <c r="BF1941" s="1"/>
      <c r="CB1941"/>
      <c r="CC1941"/>
      <c r="CD1941"/>
      <c r="CE1941" s="83"/>
      <c r="CF1941"/>
      <c r="CG1941"/>
      <c r="CH1941"/>
      <c r="CI1941"/>
      <c r="CJ1941"/>
      <c r="CK1941"/>
      <c r="CL1941"/>
      <c r="CM1941"/>
      <c r="CN1941"/>
      <c r="CO1941"/>
      <c r="CP1941"/>
    </row>
    <row r="1942" spans="1:94" ht="22.5" customHeight="1">
      <c r="A1942" s="22">
        <v>44326</v>
      </c>
      <c r="B1942" s="3" t="str">
        <f>TEXT(Table1[[#This Row],[Date]],"dddd")</f>
        <v>الإثنين</v>
      </c>
      <c r="C1942" s="3">
        <f>WEEKNUM(Table1[[#This Row],[Date]],16)</f>
        <v>20</v>
      </c>
      <c r="D1942" s="3" t="str">
        <f>TEXT(Table1[[#This Row],[Date]],"mmmm")</f>
        <v>مايو</v>
      </c>
      <c r="E1942" s="3" t="str">
        <f>TEXT(Table1[[#This Row],[Date]],"yyyy")</f>
        <v>2021</v>
      </c>
      <c r="F1942" s="3" t="s">
        <v>8</v>
      </c>
      <c r="G1942" s="3">
        <v>1915</v>
      </c>
      <c r="H1942" s="5" t="s">
        <v>372</v>
      </c>
      <c r="I1942" s="3" t="s">
        <v>92</v>
      </c>
      <c r="J1942" s="3">
        <f>IFERROR(VLOOKUP(Table1[[#This Row],[FoamType]],$CB$1:$CC$25,2,FALSE),0)</f>
        <v>0.6</v>
      </c>
      <c r="K1942" s="3">
        <v>54</v>
      </c>
      <c r="L1942" s="3">
        <v>28</v>
      </c>
      <c r="M1942" s="3">
        <v>2</v>
      </c>
      <c r="Q1942" s="3">
        <v>10</v>
      </c>
      <c r="R1942" s="3">
        <v>80</v>
      </c>
      <c r="S1942" s="3">
        <v>2.2000000000000002</v>
      </c>
      <c r="T1942" s="3">
        <f t="shared" si="258"/>
        <v>0.26611200000000002</v>
      </c>
      <c r="U1942" s="4">
        <f t="shared" si="259"/>
        <v>0.24192</v>
      </c>
      <c r="W1942" s="3"/>
      <c r="X1942" s="4">
        <f>IFERROR(   Table1[[#This Row],[البلوكات /م3]]+Table1[[#This Row],[البواقى
 المنصرفه
/م3]]-Table1[[#This Row],[البواقى
/م3]],0)</f>
        <v>0</v>
      </c>
      <c r="Y1942" s="21">
        <f t="shared" si="257"/>
        <v>0</v>
      </c>
      <c r="AD1942" s="20">
        <f t="shared" si="255"/>
        <v>-0.24192</v>
      </c>
      <c r="AE1942" s="29" t="e">
        <f t="shared" si="256"/>
        <v>#DIV/0!</v>
      </c>
      <c r="AG1942" s="5">
        <f>IFERROR((Table1[[#This Row],[عدد
البلوكات]]*0.12),"")</f>
        <v>0</v>
      </c>
      <c r="AH194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0.4032</v>
      </c>
      <c r="AJ1942" s="59">
        <f>IFERROR(Table1[[#This Row],[Plan Hour]]/Table1[[#This Row],[ساعات
العمل
الفعلية]],0)</f>
        <v>0</v>
      </c>
      <c r="AK1942" s="1">
        <f>IFERROR((Table1[[#This Row],[الكمية 
الفعلية
/م3]]-Table1[[#This Row],[الكمية 
المنتجة
/م3
 ]]),"")</f>
        <v>2.4192000000000019E-2</v>
      </c>
      <c r="AL1942" s="123"/>
      <c r="AM1942" s="123"/>
      <c r="AN1942" s="123"/>
      <c r="AO1942" s="123"/>
      <c r="AP1942" s="17">
        <f>Table1[[#This Row],[شطره
1]]+Table1[[#This Row],[أبعاد خطأ
2]]+Table1[[#This Row],[كسر زوايا
3]]+AO1942</f>
        <v>0</v>
      </c>
      <c r="AZ1942" s="1"/>
      <c r="BA1942" s="1"/>
      <c r="BB1942" s="1"/>
      <c r="BC1942" s="1"/>
      <c r="BD1942" s="1"/>
      <c r="BE1942" s="1"/>
      <c r="BF1942" s="1"/>
      <c r="CB1942"/>
      <c r="CC1942"/>
      <c r="CD1942"/>
      <c r="CE1942" s="83"/>
      <c r="CF1942"/>
      <c r="CG1942"/>
      <c r="CH1942"/>
      <c r="CI1942"/>
      <c r="CJ1942"/>
      <c r="CK1942"/>
      <c r="CL1942"/>
      <c r="CM1942"/>
      <c r="CN1942"/>
      <c r="CO1942"/>
      <c r="CP1942"/>
    </row>
    <row r="1943" spans="1:94" ht="22.5" customHeight="1">
      <c r="A1943" s="22">
        <v>44326</v>
      </c>
      <c r="B1943" s="9" t="str">
        <f>TEXT(Table1[[#This Row],[Date]],"dddd")</f>
        <v>الإثنين</v>
      </c>
      <c r="C1943" s="9">
        <f>WEEKNUM(Table1[[#This Row],[Date]],16)</f>
        <v>20</v>
      </c>
      <c r="D1943" s="9" t="str">
        <f>TEXT(Table1[[#This Row],[Date]],"mmmm")</f>
        <v>مايو</v>
      </c>
      <c r="E1943" s="9" t="str">
        <f>TEXT(Table1[[#This Row],[Date]],"yyyy")</f>
        <v>2021</v>
      </c>
      <c r="F1943" s="9" t="s">
        <v>9</v>
      </c>
      <c r="G1943" s="9">
        <v>1698</v>
      </c>
      <c r="H1943" s="9" t="s">
        <v>332</v>
      </c>
      <c r="I1943" s="9" t="s">
        <v>92</v>
      </c>
      <c r="J1943" s="9">
        <f>IFERROR(VLOOKUP(Table1[[#This Row],[FoamType]],$CB$1:$CC$25,2,FALSE),0)</f>
        <v>0.6</v>
      </c>
      <c r="K1943" s="9">
        <v>25</v>
      </c>
      <c r="L1943" s="9">
        <v>7.5</v>
      </c>
      <c r="M1943" s="9">
        <v>0.5</v>
      </c>
      <c r="N1943" s="9"/>
      <c r="O1943" s="9"/>
      <c r="P1943" s="9"/>
      <c r="Q1943" s="9">
        <v>12</v>
      </c>
      <c r="R1943" s="9">
        <v>107800</v>
      </c>
      <c r="S1943" s="9">
        <v>0.7</v>
      </c>
      <c r="T1943" s="9">
        <f t="shared" si="258"/>
        <v>14.14875</v>
      </c>
      <c r="U1943" s="9">
        <f t="shared" si="259"/>
        <v>10.106249999999999</v>
      </c>
      <c r="V1943" s="9"/>
      <c r="W1943" s="9">
        <v>12</v>
      </c>
      <c r="X1943" s="9">
        <f>IFERROR(   Table1[[#This Row],[البلوكات /م3]]+Table1[[#This Row],[البواقى
 المنصرفه
/م3]]-Table1[[#This Row],[البواقى
/م3]],0)</f>
        <v>22.28</v>
      </c>
      <c r="Y1943" s="9">
        <f t="shared" si="257"/>
        <v>21.96</v>
      </c>
      <c r="Z1943" s="9">
        <v>3</v>
      </c>
      <c r="AA1943" s="9">
        <v>1.69</v>
      </c>
      <c r="AB1943" s="9">
        <v>12</v>
      </c>
      <c r="AC1943" s="9">
        <v>1.37</v>
      </c>
      <c r="AD1943" s="9">
        <f t="shared" si="255"/>
        <v>12.173750000000002</v>
      </c>
      <c r="AE1943" s="9">
        <f t="shared" si="256"/>
        <v>0.51474630021141654</v>
      </c>
      <c r="AF1943" s="9"/>
      <c r="AG1943" s="9">
        <f>IFERROR((Table1[[#This Row],[عدد
البلوكات]]*0.12),"")</f>
        <v>0.36</v>
      </c>
      <c r="AH1943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16.84375</v>
      </c>
      <c r="AI1943" s="9">
        <v>91</v>
      </c>
      <c r="AJ1943" s="9">
        <f>IFERROR(Table1[[#This Row],[Plan Hour]]/Table1[[#This Row],[ساعات
العمل
الفعلية]],0)</f>
        <v>0.18509615384615385</v>
      </c>
      <c r="AK1943" s="9">
        <f>IFERROR((Table1[[#This Row],[الكمية 
الفعلية
/م3]]-Table1[[#This Row],[الكمية 
المنتجة
/م3
 ]]),"")</f>
        <v>4.0425000000000004</v>
      </c>
      <c r="AL1943" s="9"/>
      <c r="AM1943" s="9"/>
      <c r="AN1943" s="9"/>
      <c r="AO1943" s="9"/>
      <c r="AP1943" s="9">
        <f>Table1[[#This Row],[شطره
1]]+Table1[[#This Row],[أبعاد خطأ
2]]+Table1[[#This Row],[كسر زوايا
3]]+AO1943</f>
        <v>0</v>
      </c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D1943" s="9"/>
      <c r="BE1943" s="9"/>
      <c r="BF1943" s="9"/>
      <c r="BG1943" s="9"/>
      <c r="CB1943"/>
      <c r="CC1943"/>
      <c r="CD1943"/>
      <c r="CE1943" s="83"/>
      <c r="CF1943"/>
      <c r="CG1943"/>
      <c r="CH1943"/>
      <c r="CI1943"/>
      <c r="CJ1943"/>
      <c r="CK1943"/>
      <c r="CL1943"/>
      <c r="CM1943"/>
      <c r="CN1943"/>
      <c r="CO1943"/>
      <c r="CP1943"/>
    </row>
    <row r="1944" spans="1:94" ht="22.5" customHeight="1">
      <c r="A1944" s="22">
        <v>44326</v>
      </c>
      <c r="B1944" s="3" t="str">
        <f>TEXT(Table1[[#This Row],[Date]],"dddd")</f>
        <v>الإثنين</v>
      </c>
      <c r="C1944" s="3">
        <f>WEEKNUM(Table1[[#This Row],[Date]],16)</f>
        <v>20</v>
      </c>
      <c r="D1944" s="3" t="str">
        <f>TEXT(Table1[[#This Row],[Date]],"mmmm")</f>
        <v>مايو</v>
      </c>
      <c r="E1944" s="3" t="str">
        <f>TEXT(Table1[[#This Row],[Date]],"yyyy")</f>
        <v>2021</v>
      </c>
      <c r="F1944" s="3" t="s">
        <v>9</v>
      </c>
      <c r="G1944" s="3">
        <v>1698</v>
      </c>
      <c r="H1944" s="5" t="s">
        <v>332</v>
      </c>
      <c r="I1944" s="3" t="s">
        <v>92</v>
      </c>
      <c r="J1944" s="3">
        <f>IFERROR(VLOOKUP(Table1[[#This Row],[FoamType]],$CB$1:$CC$25,2,FALSE),0)</f>
        <v>0.6</v>
      </c>
      <c r="K1944" s="3">
        <v>25</v>
      </c>
      <c r="L1944" s="3">
        <v>7.5</v>
      </c>
      <c r="M1944" s="3">
        <v>1</v>
      </c>
      <c r="Q1944" s="3">
        <v>12</v>
      </c>
      <c r="R1944" s="3">
        <v>34300</v>
      </c>
      <c r="S1944" s="3">
        <v>1.2</v>
      </c>
      <c r="T1944" s="3">
        <f t="shared" si="258"/>
        <v>7.7175000000000002</v>
      </c>
      <c r="U1944" s="4">
        <f t="shared" si="259"/>
        <v>6.4312500000000004</v>
      </c>
      <c r="W1944" s="3"/>
      <c r="X1944" s="4">
        <f>IFERROR(   Table1[[#This Row],[البلوكات /م3]]+Table1[[#This Row],[البواقى
 المنصرفه
/م3]]-Table1[[#This Row],[البواقى
/م3]],0)</f>
        <v>0</v>
      </c>
      <c r="Y1944" s="21">
        <f t="shared" si="257"/>
        <v>0</v>
      </c>
      <c r="AD1944" s="20">
        <f t="shared" si="255"/>
        <v>-6.4312500000000004</v>
      </c>
      <c r="AE1944" s="29" t="e">
        <f t="shared" si="256"/>
        <v>#DIV/0!</v>
      </c>
      <c r="AG1944" s="5">
        <f>IFERROR((Table1[[#This Row],[عدد
البلوكات]]*0.12),"")</f>
        <v>0</v>
      </c>
      <c r="AH194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10.718750000000002</v>
      </c>
      <c r="AJ1944" s="59">
        <f>IFERROR(Table1[[#This Row],[Plan Hour]]/Table1[[#This Row],[ساعات
العمل
الفعلية]],0)</f>
        <v>0</v>
      </c>
      <c r="AK1944" s="1">
        <f>IFERROR((Table1[[#This Row],[الكمية 
الفعلية
/م3]]-Table1[[#This Row],[الكمية 
المنتجة
/م3
 ]]),"")</f>
        <v>1.2862499999999999</v>
      </c>
      <c r="AL1944" s="123"/>
      <c r="AM1944" s="123"/>
      <c r="AN1944" s="123"/>
      <c r="AO1944" s="123"/>
      <c r="AP1944" s="17">
        <f>Table1[[#This Row],[شطره
1]]+Table1[[#This Row],[أبعاد خطأ
2]]+Table1[[#This Row],[كسر زوايا
3]]+AO1944</f>
        <v>0</v>
      </c>
      <c r="AZ1944" s="1"/>
      <c r="BA1944" s="1"/>
      <c r="BB1944" s="1"/>
      <c r="BC1944" s="1"/>
      <c r="BD1944" s="1"/>
      <c r="BE1944" s="1"/>
      <c r="BF1944" s="1"/>
      <c r="CB1944"/>
      <c r="CC1944"/>
      <c r="CD1944"/>
      <c r="CE1944" s="83"/>
      <c r="CF1944"/>
      <c r="CG1944"/>
      <c r="CH1944"/>
      <c r="CI1944"/>
      <c r="CJ1944"/>
      <c r="CK1944"/>
      <c r="CL1944"/>
      <c r="CM1944"/>
      <c r="CN1944"/>
      <c r="CO1944"/>
      <c r="CP1944"/>
    </row>
    <row r="1945" spans="1:94" ht="22.5" customHeight="1">
      <c r="A1945" s="22">
        <v>44326</v>
      </c>
      <c r="B1945" s="3" t="str">
        <f>TEXT(Table1[[#This Row],[Date]],"dddd")</f>
        <v>الإثنين</v>
      </c>
      <c r="C1945" s="3">
        <f>WEEKNUM(Table1[[#This Row],[Date]],16)</f>
        <v>20</v>
      </c>
      <c r="D1945" s="3" t="str">
        <f>TEXT(Table1[[#This Row],[Date]],"mmmm")</f>
        <v>مايو</v>
      </c>
      <c r="E1945" s="3" t="str">
        <f>TEXT(Table1[[#This Row],[Date]],"yyyy")</f>
        <v>2021</v>
      </c>
      <c r="F1945" s="3" t="s">
        <v>9</v>
      </c>
      <c r="G1945" s="3">
        <v>1923</v>
      </c>
      <c r="H1945" s="5" t="s">
        <v>25</v>
      </c>
      <c r="I1945" s="3" t="s">
        <v>107</v>
      </c>
      <c r="J1945" s="3">
        <f>IFERROR(VLOOKUP(Table1[[#This Row],[FoamType]],$CB$1:$CC$25,2,FALSE),0)</f>
        <v>50</v>
      </c>
      <c r="K1945" s="3">
        <v>10</v>
      </c>
      <c r="L1945" s="3">
        <v>4</v>
      </c>
      <c r="M1945" s="3">
        <v>4</v>
      </c>
      <c r="Q1945" s="3">
        <v>25</v>
      </c>
      <c r="R1945" s="3">
        <v>500</v>
      </c>
      <c r="S1945" s="3">
        <v>4.0999999999999996</v>
      </c>
      <c r="T1945" s="3">
        <f t="shared" si="258"/>
        <v>8.2000000000000003E-2</v>
      </c>
      <c r="U1945" s="4">
        <f t="shared" si="259"/>
        <v>0.08</v>
      </c>
      <c r="W1945" s="3"/>
      <c r="X1945" s="4">
        <f>IFERROR(   Table1[[#This Row],[البلوكات /م3]]+Table1[[#This Row],[البواقى
 المنصرفه
/م3]]-Table1[[#This Row],[البواقى
/م3]],0)</f>
        <v>0.08</v>
      </c>
      <c r="Y1945" s="21">
        <f t="shared" si="257"/>
        <v>0</v>
      </c>
      <c r="AA1945" s="12">
        <v>0.08</v>
      </c>
      <c r="AB1945" s="3">
        <v>20</v>
      </c>
      <c r="AC1945" s="20">
        <v>0</v>
      </c>
      <c r="AD1945" s="20">
        <f t="shared" ref="AD1945:AD2008" si="260">(Y1945+AA1945)-(U1945+AC1945)</f>
        <v>0</v>
      </c>
      <c r="AE1945" s="29">
        <f t="shared" ref="AE1945:AE2008" si="261">AD1945/(Y1945+AA1945)</f>
        <v>0</v>
      </c>
      <c r="AG1945" s="5">
        <f>IFERROR((Table1[[#This Row],[عدد
البلوكات]]*0.12),"")</f>
        <v>0</v>
      </c>
      <c r="AH194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</v>
      </c>
      <c r="AJ1945" s="59">
        <f>IFERROR(Table1[[#This Row],[Plan Hour]]/Table1[[#This Row],[ساعات
العمل
الفعلية]],0)</f>
        <v>0</v>
      </c>
      <c r="AK1945" s="1">
        <f>IFERROR((Table1[[#This Row],[الكمية 
الفعلية
/م3]]-Table1[[#This Row],[الكمية 
المنتجة
/م3
 ]]),"")</f>
        <v>2.0000000000000018E-3</v>
      </c>
      <c r="AL1945" s="123"/>
      <c r="AM1945" s="123"/>
      <c r="AN1945" s="123"/>
      <c r="AO1945" s="123"/>
      <c r="AP1945" s="17">
        <f>Table1[[#This Row],[شطره
1]]+Table1[[#This Row],[أبعاد خطأ
2]]+Table1[[#This Row],[كسر زوايا
3]]+AO1945</f>
        <v>0</v>
      </c>
      <c r="AZ1945" s="1"/>
      <c r="BA1945" s="1"/>
      <c r="BB1945" s="1"/>
      <c r="BC1945" s="1"/>
      <c r="BD1945" s="1"/>
      <c r="BE1945" s="1"/>
      <c r="BF1945" s="1"/>
      <c r="CB1945"/>
      <c r="CC1945"/>
      <c r="CD1945"/>
      <c r="CE1945" s="83"/>
      <c r="CF1945"/>
      <c r="CG1945"/>
      <c r="CH1945"/>
      <c r="CI1945"/>
      <c r="CJ1945"/>
      <c r="CK1945"/>
      <c r="CL1945"/>
      <c r="CM1945"/>
      <c r="CN1945"/>
      <c r="CO1945"/>
      <c r="CP1945"/>
    </row>
    <row r="1946" spans="1:94" ht="22.5" customHeight="1">
      <c r="A1946" s="22">
        <v>44326</v>
      </c>
      <c r="B1946" s="3" t="str">
        <f>TEXT(Table1[[#This Row],[Date]],"dddd")</f>
        <v>الإثنين</v>
      </c>
      <c r="C1946" s="3">
        <f>WEEKNUM(Table1[[#This Row],[Date]],16)</f>
        <v>20</v>
      </c>
      <c r="D1946" s="3" t="str">
        <f>TEXT(Table1[[#This Row],[Date]],"mmmm")</f>
        <v>مايو</v>
      </c>
      <c r="E1946" s="3" t="str">
        <f>TEXT(Table1[[#This Row],[Date]],"yyyy")</f>
        <v>2021</v>
      </c>
      <c r="F1946" s="3" t="s">
        <v>9</v>
      </c>
      <c r="G1946" s="3">
        <v>1959</v>
      </c>
      <c r="I1946" s="3" t="s">
        <v>86</v>
      </c>
      <c r="J1946" s="3">
        <f>IFERROR(VLOOKUP(Table1[[#This Row],[FoamType]],$CB$1:$CC$25,2,FALSE),0)</f>
        <v>3</v>
      </c>
      <c r="K1946" s="3">
        <v>270</v>
      </c>
      <c r="L1946" s="3">
        <v>116</v>
      </c>
      <c r="M1946" s="3">
        <v>10</v>
      </c>
      <c r="Q1946" s="3" t="s">
        <v>39</v>
      </c>
      <c r="R1946" s="3">
        <v>100</v>
      </c>
      <c r="S1946" s="3">
        <v>10.199999999999999</v>
      </c>
      <c r="T1946" s="3">
        <f t="shared" si="258"/>
        <v>31.946399999999997</v>
      </c>
      <c r="U1946" s="4">
        <f t="shared" si="259"/>
        <v>31.32</v>
      </c>
      <c r="W1946" s="3" t="s">
        <v>39</v>
      </c>
      <c r="X1946" s="4">
        <f>IFERROR(   Table1[[#This Row],[البلوكات /م3]]+Table1[[#This Row],[البواقى
 المنصرفه
/م3]]-Table1[[#This Row],[البواقى
/م3]],0)</f>
        <v>36.14</v>
      </c>
      <c r="Y1946" s="21">
        <f t="shared" si="257"/>
        <v>43.92</v>
      </c>
      <c r="Z1946" s="3">
        <v>6</v>
      </c>
      <c r="AA1946" s="12">
        <v>0</v>
      </c>
      <c r="AB1946" s="3" t="s">
        <v>39</v>
      </c>
      <c r="AC1946" s="20">
        <v>7.78</v>
      </c>
      <c r="AD1946" s="20">
        <f t="shared" si="260"/>
        <v>4.82</v>
      </c>
      <c r="AE1946" s="29">
        <f t="shared" si="261"/>
        <v>0.10974499089253188</v>
      </c>
      <c r="AG1946" s="5">
        <f>IFERROR((Table1[[#This Row],[عدد
البلوكات]]*0.12),"")</f>
        <v>0.72</v>
      </c>
      <c r="AH194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10.44</v>
      </c>
      <c r="AJ1946" s="59">
        <f>IFERROR(Table1[[#This Row],[Plan Hour]]/Table1[[#This Row],[ساعات
العمل
الفعلية]],0)</f>
        <v>0</v>
      </c>
      <c r="AK1946" s="1">
        <f>IFERROR((Table1[[#This Row],[الكمية 
الفعلية
/م3]]-Table1[[#This Row],[الكمية 
المنتجة
/م3
 ]]),"")</f>
        <v>0.62639999999999674</v>
      </c>
      <c r="AL1946" s="123"/>
      <c r="AM1946" s="123"/>
      <c r="AN1946" s="123"/>
      <c r="AO1946" s="123"/>
      <c r="AP1946" s="17">
        <f>Table1[[#This Row],[شطره
1]]+Table1[[#This Row],[أبعاد خطأ
2]]+Table1[[#This Row],[كسر زوايا
3]]+AO1946</f>
        <v>0</v>
      </c>
      <c r="AZ1946" s="1"/>
      <c r="BA1946" s="1"/>
      <c r="BB1946" s="1"/>
      <c r="BC1946" s="1"/>
      <c r="BD1946" s="1"/>
      <c r="BE1946" s="1"/>
      <c r="BF1946" s="1"/>
      <c r="CB1946"/>
      <c r="CC1946"/>
      <c r="CD1946"/>
      <c r="CE1946" s="83"/>
      <c r="CF1946"/>
      <c r="CG1946"/>
      <c r="CH1946"/>
      <c r="CI1946"/>
      <c r="CJ1946"/>
      <c r="CK1946"/>
      <c r="CL1946"/>
      <c r="CM1946"/>
      <c r="CN1946"/>
      <c r="CO1946"/>
      <c r="CP1946"/>
    </row>
    <row r="1947" spans="1:94" ht="22.5" customHeight="1">
      <c r="A1947" s="22">
        <v>44326</v>
      </c>
      <c r="B1947" s="3" t="str">
        <f>TEXT(Table1[[#This Row],[Date]],"dddd")</f>
        <v>الإثنين</v>
      </c>
      <c r="C1947" s="3">
        <f>WEEKNUM(Table1[[#This Row],[Date]],16)</f>
        <v>20</v>
      </c>
      <c r="D1947" s="3" t="str">
        <f>TEXT(Table1[[#This Row],[Date]],"mmmm")</f>
        <v>مايو</v>
      </c>
      <c r="E1947" s="3" t="str">
        <f>TEXT(Table1[[#This Row],[Date]],"yyyy")</f>
        <v>2021</v>
      </c>
      <c r="F1947" s="3" t="s">
        <v>9</v>
      </c>
      <c r="G1947" s="3">
        <v>1939</v>
      </c>
      <c r="I1947" s="3" t="s">
        <v>91</v>
      </c>
      <c r="J1947" s="3">
        <f>IFERROR(VLOOKUP(Table1[[#This Row],[FoamType]],$CB$1:$CC$25,2,FALSE),0)</f>
        <v>1</v>
      </c>
      <c r="K1947" s="3">
        <v>125</v>
      </c>
      <c r="L1947" s="3">
        <v>30</v>
      </c>
      <c r="M1947" s="3">
        <v>7</v>
      </c>
      <c r="Q1947" s="3" t="s">
        <v>50</v>
      </c>
      <c r="R1947" s="3">
        <v>223</v>
      </c>
      <c r="S1947" s="3">
        <v>7.1</v>
      </c>
      <c r="T1947" s="3">
        <f t="shared" si="258"/>
        <v>5.9373750000000003</v>
      </c>
      <c r="U1947" s="4">
        <f t="shared" si="259"/>
        <v>5.8537499999999998</v>
      </c>
      <c r="W1947" s="3"/>
      <c r="X1947" s="4">
        <f>IFERROR(   Table1[[#This Row],[البلوكات /م3]]+Table1[[#This Row],[البواقى
 المنصرفه
/م3]]-Table1[[#This Row],[البواقى
/م3]],0)</f>
        <v>0</v>
      </c>
      <c r="Y1947" s="21">
        <f t="shared" si="257"/>
        <v>0</v>
      </c>
      <c r="AD1947" s="20">
        <f t="shared" si="260"/>
        <v>-5.8537499999999998</v>
      </c>
      <c r="AE1947" s="29" t="e">
        <f t="shared" si="261"/>
        <v>#DIV/0!</v>
      </c>
      <c r="AG1947" s="5">
        <f>IFERROR((Table1[[#This Row],[عدد
البلوكات]]*0.12),"")</f>
        <v>0</v>
      </c>
      <c r="AH194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5.8537499999999998</v>
      </c>
      <c r="AJ1947" s="59">
        <f>IFERROR(Table1[[#This Row],[Plan Hour]]/Table1[[#This Row],[ساعات
العمل
الفعلية]],0)</f>
        <v>0</v>
      </c>
      <c r="AK1947" s="1">
        <f>IFERROR((Table1[[#This Row],[الكمية 
الفعلية
/م3]]-Table1[[#This Row],[الكمية 
المنتجة
/م3
 ]]),"")</f>
        <v>8.3625000000000504E-2</v>
      </c>
      <c r="AL1947" s="123"/>
      <c r="AM1947" s="123"/>
      <c r="AN1947" s="123"/>
      <c r="AO1947" s="123"/>
      <c r="AP1947" s="17">
        <f>Table1[[#This Row],[شطره
1]]+Table1[[#This Row],[أبعاد خطأ
2]]+Table1[[#This Row],[كسر زوايا
3]]+AO1947</f>
        <v>0</v>
      </c>
      <c r="AZ1947" s="1"/>
      <c r="BA1947" s="1"/>
      <c r="BB1947" s="1"/>
      <c r="BC1947" s="1"/>
      <c r="BD1947" s="1"/>
      <c r="BE1947" s="1"/>
      <c r="BF1947" s="1"/>
      <c r="CB1947"/>
      <c r="CC1947"/>
      <c r="CD1947"/>
      <c r="CE1947" s="83"/>
      <c r="CF1947"/>
      <c r="CG1947"/>
      <c r="CH1947"/>
      <c r="CI1947"/>
      <c r="CJ1947"/>
      <c r="CK1947"/>
      <c r="CL1947"/>
      <c r="CM1947"/>
      <c r="CN1947"/>
      <c r="CO1947"/>
      <c r="CP1947"/>
    </row>
    <row r="1948" spans="1:94" ht="22.5" customHeight="1">
      <c r="A1948" s="22">
        <v>44326</v>
      </c>
      <c r="B1948" s="3" t="str">
        <f>TEXT(Table1[[#This Row],[Date]],"dddd")</f>
        <v>الإثنين</v>
      </c>
      <c r="C1948" s="3">
        <f>WEEKNUM(Table1[[#This Row],[Date]],16)</f>
        <v>20</v>
      </c>
      <c r="D1948" s="3" t="str">
        <f>TEXT(Table1[[#This Row],[Date]],"mmmm")</f>
        <v>مايو</v>
      </c>
      <c r="E1948" s="3" t="str">
        <f>TEXT(Table1[[#This Row],[Date]],"yyyy")</f>
        <v>2021</v>
      </c>
      <c r="F1948" s="3" t="s">
        <v>9</v>
      </c>
      <c r="G1948" s="3">
        <v>1698</v>
      </c>
      <c r="H1948" s="5" t="s">
        <v>332</v>
      </c>
      <c r="I1948" s="3" t="s">
        <v>92</v>
      </c>
      <c r="J1948" s="3">
        <f>IFERROR(VLOOKUP(Table1[[#This Row],[FoamType]],$CB$1:$CC$25,2,FALSE),0)</f>
        <v>0.6</v>
      </c>
      <c r="K1948" s="3">
        <v>25</v>
      </c>
      <c r="L1948" s="3">
        <v>7.5</v>
      </c>
      <c r="M1948" s="3">
        <v>1</v>
      </c>
      <c r="Q1948" s="3">
        <v>12</v>
      </c>
      <c r="R1948" s="3">
        <v>41650</v>
      </c>
      <c r="S1948" s="3">
        <v>1.2</v>
      </c>
      <c r="T1948" s="3">
        <f t="shared" si="258"/>
        <v>9.3712499999999999</v>
      </c>
      <c r="U1948" s="4">
        <f t="shared" si="259"/>
        <v>7.8093750000000002</v>
      </c>
      <c r="W1948" s="3">
        <v>12</v>
      </c>
      <c r="X1948" s="4">
        <f>IFERROR(   Table1[[#This Row],[البلوكات /م3]]+Table1[[#This Row],[البواقى
 المنصرفه
/م3]]-Table1[[#This Row],[البواقى
/م3]],0)</f>
        <v>8.6900000000000013</v>
      </c>
      <c r="Y1948" s="21">
        <f t="shared" si="257"/>
        <v>7.32</v>
      </c>
      <c r="Z1948" s="3">
        <v>1</v>
      </c>
      <c r="AA1948" s="12">
        <v>1.37</v>
      </c>
      <c r="AB1948" s="3">
        <v>12</v>
      </c>
      <c r="AC1948" s="20">
        <v>0</v>
      </c>
      <c r="AD1948" s="20">
        <f t="shared" si="260"/>
        <v>0.8806250000000011</v>
      </c>
      <c r="AE1948" s="29">
        <f t="shared" si="261"/>
        <v>0.10133774453394717</v>
      </c>
      <c r="AG1948" s="5">
        <f>IFERROR((Table1[[#This Row],[عدد
البلوكات]]*0.12),"")</f>
        <v>0.12</v>
      </c>
      <c r="AH194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13.015625</v>
      </c>
      <c r="AJ1948" s="59">
        <f>IFERROR(Table1[[#This Row],[Plan Hour]]/Table1[[#This Row],[ساعات
العمل
الفعلية]],0)</f>
        <v>0</v>
      </c>
      <c r="AK1948" s="1">
        <f>IFERROR((Table1[[#This Row],[الكمية 
الفعلية
/م3]]-Table1[[#This Row],[الكمية 
المنتجة
/م3
 ]]),"")</f>
        <v>1.5618749999999997</v>
      </c>
      <c r="AL1948" s="123"/>
      <c r="AM1948" s="123"/>
      <c r="AN1948" s="123"/>
      <c r="AO1948" s="123"/>
      <c r="AP1948" s="17">
        <f>Table1[[#This Row],[شطره
1]]+Table1[[#This Row],[أبعاد خطأ
2]]+Table1[[#This Row],[كسر زوايا
3]]+AO1948</f>
        <v>0</v>
      </c>
      <c r="AZ1948" s="1"/>
      <c r="BA1948" s="1"/>
      <c r="BB1948" s="1"/>
      <c r="BC1948" s="1"/>
      <c r="BD1948" s="1"/>
      <c r="BE1948" s="1"/>
      <c r="BF1948" s="1"/>
      <c r="CB1948"/>
      <c r="CC1948"/>
      <c r="CD1948"/>
      <c r="CE1948" s="83"/>
      <c r="CF1948"/>
      <c r="CG1948"/>
      <c r="CH1948"/>
      <c r="CI1948"/>
      <c r="CJ1948"/>
      <c r="CK1948"/>
      <c r="CL1948"/>
      <c r="CM1948"/>
      <c r="CN1948"/>
      <c r="CO1948"/>
      <c r="CP1948"/>
    </row>
    <row r="1949" spans="1:94" ht="22.5" customHeight="1">
      <c r="A1949" s="22">
        <v>44326</v>
      </c>
      <c r="B1949" s="3" t="str">
        <f>TEXT(Table1[[#This Row],[Date]],"dddd")</f>
        <v>الإثنين</v>
      </c>
      <c r="C1949" s="3">
        <f>WEEKNUM(Table1[[#This Row],[Date]],16)</f>
        <v>20</v>
      </c>
      <c r="D1949" s="3" t="str">
        <f>TEXT(Table1[[#This Row],[Date]],"mmmm")</f>
        <v>مايو</v>
      </c>
      <c r="E1949" s="3" t="str">
        <f>TEXT(Table1[[#This Row],[Date]],"yyyy")</f>
        <v>2021</v>
      </c>
      <c r="F1949" s="3" t="s">
        <v>9</v>
      </c>
      <c r="G1949" s="3">
        <v>1630</v>
      </c>
      <c r="H1949" s="5" t="s">
        <v>25</v>
      </c>
      <c r="I1949" s="3" t="s">
        <v>92</v>
      </c>
      <c r="J1949" s="3">
        <f>IFERROR(VLOOKUP(Table1[[#This Row],[FoamType]],$CB$1:$CC$25,2,FALSE),0)</f>
        <v>0.6</v>
      </c>
      <c r="K1949" s="3">
        <v>70</v>
      </c>
      <c r="L1949" s="3">
        <v>35</v>
      </c>
      <c r="M1949" s="3">
        <v>1</v>
      </c>
      <c r="Q1949" s="3">
        <v>12</v>
      </c>
      <c r="S1949" s="3">
        <v>1.2</v>
      </c>
      <c r="T1949" s="3">
        <v>5.5</v>
      </c>
      <c r="U1949" s="4">
        <v>5</v>
      </c>
      <c r="W1949" s="3">
        <v>12</v>
      </c>
      <c r="X1949" s="4">
        <f>IFERROR(   Table1[[#This Row],[البلوكات /م3]]+Table1[[#This Row],[البواقى
 المنصرفه
/م3]]-Table1[[#This Row],[البواقى
/م3]],0)</f>
        <v>10.9</v>
      </c>
      <c r="Y1949" s="21">
        <f t="shared" si="257"/>
        <v>14.64</v>
      </c>
      <c r="Z1949" s="3">
        <v>2</v>
      </c>
      <c r="AA1949" s="12">
        <v>1.26</v>
      </c>
      <c r="AB1949" s="3">
        <v>12</v>
      </c>
      <c r="AC1949" s="20">
        <v>5</v>
      </c>
      <c r="AD1949" s="20">
        <f t="shared" si="260"/>
        <v>5.9</v>
      </c>
      <c r="AE1949" s="29">
        <f t="shared" si="261"/>
        <v>0.37106918238993714</v>
      </c>
      <c r="AG1949" s="5">
        <f>IFERROR((Table1[[#This Row],[عدد
البلوكات]]*0.12),"")</f>
        <v>0.24</v>
      </c>
      <c r="AH194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8.3333333333333339</v>
      </c>
      <c r="AJ1949" s="59">
        <f>IFERROR(Table1[[#This Row],[Plan Hour]]/Table1[[#This Row],[ساعات
العمل
الفعلية]],0)</f>
        <v>0</v>
      </c>
      <c r="AK1949" s="1">
        <f>IFERROR((Table1[[#This Row],[الكمية 
الفعلية
/م3]]-Table1[[#This Row],[الكمية 
المنتجة
/م3
 ]]),"")</f>
        <v>0.5</v>
      </c>
      <c r="AL1949" s="123"/>
      <c r="AM1949" s="123"/>
      <c r="AN1949" s="123"/>
      <c r="AO1949" s="123"/>
      <c r="AP1949" s="17">
        <f>Table1[[#This Row],[شطره
1]]+Table1[[#This Row],[أبعاد خطأ
2]]+Table1[[#This Row],[كسر زوايا
3]]+AO1949</f>
        <v>0</v>
      </c>
      <c r="AZ1949" s="1"/>
      <c r="BA1949" s="1"/>
      <c r="BB1949" s="1"/>
      <c r="BC1949" s="1"/>
      <c r="BD1949" s="1"/>
      <c r="BE1949" s="1"/>
      <c r="BF1949" s="1"/>
      <c r="CB1949"/>
      <c r="CC1949"/>
      <c r="CD1949"/>
      <c r="CE1949" s="83"/>
      <c r="CF1949"/>
      <c r="CG1949"/>
      <c r="CH1949"/>
      <c r="CI1949"/>
      <c r="CJ1949"/>
      <c r="CK1949"/>
      <c r="CL1949"/>
      <c r="CM1949"/>
      <c r="CN1949"/>
      <c r="CO1949"/>
      <c r="CP1949"/>
    </row>
    <row r="1950" spans="1:94" ht="22.5" customHeight="1">
      <c r="A1950" s="22">
        <v>44326</v>
      </c>
      <c r="B1950" s="3" t="str">
        <f>TEXT(Table1[[#This Row],[Date]],"dddd")</f>
        <v>الإثنين</v>
      </c>
      <c r="C1950" s="3">
        <f>WEEKNUM(Table1[[#This Row],[Date]],16)</f>
        <v>20</v>
      </c>
      <c r="D1950" s="3" t="str">
        <f>TEXT(Table1[[#This Row],[Date]],"mmmm")</f>
        <v>مايو</v>
      </c>
      <c r="E1950" s="3" t="str">
        <f>TEXT(Table1[[#This Row],[Date]],"yyyy")</f>
        <v>2021</v>
      </c>
      <c r="F1950" s="3" t="s">
        <v>9</v>
      </c>
      <c r="G1950" s="3">
        <v>1923</v>
      </c>
      <c r="H1950" s="5" t="s">
        <v>25</v>
      </c>
      <c r="I1950" s="3" t="s">
        <v>107</v>
      </c>
      <c r="J1950" s="3">
        <f>IFERROR(VLOOKUP(Table1[[#This Row],[FoamType]],$CB$1:$CC$25,2,FALSE),0)</f>
        <v>50</v>
      </c>
      <c r="K1950" s="3">
        <v>10</v>
      </c>
      <c r="L1950" s="3">
        <v>10</v>
      </c>
      <c r="M1950" s="3">
        <v>4</v>
      </c>
      <c r="Q1950" s="3">
        <v>25</v>
      </c>
      <c r="R1950" s="3">
        <v>1000</v>
      </c>
      <c r="S1950" s="3">
        <v>4.0999999999999996</v>
      </c>
      <c r="T1950" s="3">
        <f t="shared" si="258"/>
        <v>0.40999999999999992</v>
      </c>
      <c r="U1950" s="4">
        <f t="shared" si="259"/>
        <v>0.4</v>
      </c>
      <c r="W1950" s="3"/>
      <c r="X1950" s="4">
        <f>IFERROR(   Table1[[#This Row],[البلوكات /م3]]+Table1[[#This Row],[البواقى
 المنصرفه
/م3]]-Table1[[#This Row],[البواقى
/م3]],0)</f>
        <v>0.72</v>
      </c>
      <c r="Y1950" s="21">
        <f t="shared" si="257"/>
        <v>0</v>
      </c>
      <c r="AA1950" s="12">
        <v>0.72</v>
      </c>
      <c r="AB1950" s="3">
        <v>25</v>
      </c>
      <c r="AC1950" s="20">
        <v>0</v>
      </c>
      <c r="AD1950" s="20">
        <f t="shared" si="260"/>
        <v>0.31999999999999995</v>
      </c>
      <c r="AE1950" s="29">
        <f t="shared" si="261"/>
        <v>0.44444444444444442</v>
      </c>
      <c r="AG1950" s="5">
        <f>IFERROR((Table1[[#This Row],[عدد
البلوكات]]*0.12),"")</f>
        <v>0</v>
      </c>
      <c r="AH195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20</v>
      </c>
      <c r="AJ1950" s="59">
        <f>IFERROR(Table1[[#This Row],[Plan Hour]]/Table1[[#This Row],[ساعات
العمل
الفعلية]],0)</f>
        <v>0</v>
      </c>
      <c r="AK1950" s="1">
        <f>IFERROR((Table1[[#This Row],[الكمية 
الفعلية
/م3]]-Table1[[#This Row],[الكمية 
المنتجة
/م3
 ]]),"")</f>
        <v>9.9999999999998979E-3</v>
      </c>
      <c r="AL1950" s="123"/>
      <c r="AM1950" s="123"/>
      <c r="AN1950" s="123"/>
      <c r="AO1950" s="123"/>
      <c r="AP1950" s="17">
        <f>Table1[[#This Row],[شطره
1]]+Table1[[#This Row],[أبعاد خطأ
2]]+Table1[[#This Row],[كسر زوايا
3]]+AO1950</f>
        <v>0</v>
      </c>
      <c r="AZ1950" s="1"/>
      <c r="BA1950" s="1"/>
      <c r="BB1950" s="1"/>
      <c r="BC1950" s="1"/>
      <c r="BD1950" s="1"/>
      <c r="BE1950" s="1"/>
      <c r="BF1950" s="1"/>
      <c r="CB1950"/>
      <c r="CC1950"/>
      <c r="CD1950"/>
      <c r="CE1950" s="83"/>
      <c r="CF1950"/>
      <c r="CG1950"/>
      <c r="CH1950"/>
      <c r="CI1950"/>
      <c r="CJ1950"/>
      <c r="CK1950"/>
      <c r="CL1950"/>
      <c r="CM1950"/>
      <c r="CN1950"/>
      <c r="CO1950"/>
      <c r="CP1950"/>
    </row>
    <row r="1951" spans="1:94" ht="22.5" customHeight="1">
      <c r="A1951" s="22">
        <v>44327</v>
      </c>
      <c r="B1951" s="9" t="str">
        <f>TEXT(Table1[[#This Row],[Date]],"dddd")</f>
        <v>الثلاثاء</v>
      </c>
      <c r="C1951" s="9">
        <f>WEEKNUM(Table1[[#This Row],[Date]],16)</f>
        <v>20</v>
      </c>
      <c r="D1951" s="9" t="str">
        <f>TEXT(Table1[[#This Row],[Date]],"mmmm")</f>
        <v>مايو</v>
      </c>
      <c r="E1951" s="9" t="str">
        <f>TEXT(Table1[[#This Row],[Date]],"yyyy")</f>
        <v>2021</v>
      </c>
      <c r="F1951" s="9" t="s">
        <v>8</v>
      </c>
      <c r="G1951" s="9">
        <v>1630</v>
      </c>
      <c r="H1951" s="9" t="s">
        <v>25</v>
      </c>
      <c r="I1951" s="9" t="s">
        <v>92</v>
      </c>
      <c r="J1951" s="9">
        <f>IFERROR(VLOOKUP(Table1[[#This Row],[FoamType]],$CB$1:$CC$25,2,FALSE),0)</f>
        <v>0.6</v>
      </c>
      <c r="K1951" s="9">
        <v>70</v>
      </c>
      <c r="L1951" s="9">
        <v>35</v>
      </c>
      <c r="M1951" s="9">
        <v>1</v>
      </c>
      <c r="N1951" s="9"/>
      <c r="O1951" s="9"/>
      <c r="P1951" s="9"/>
      <c r="Q1951" s="9">
        <v>12</v>
      </c>
      <c r="R1951" s="9"/>
      <c r="S1951" s="9">
        <v>1.1000000000000001</v>
      </c>
      <c r="T1951" s="9">
        <v>21</v>
      </c>
      <c r="U1951" s="9">
        <v>20</v>
      </c>
      <c r="V1951" s="9"/>
      <c r="W1951" s="9">
        <v>12</v>
      </c>
      <c r="X1951" s="9">
        <f>IFERROR(   Table1[[#This Row],[البلوكات /م3]]+Table1[[#This Row],[البواقى
 المنصرفه
/م3]]-Table1[[#This Row],[البواقى
/م3]],0)</f>
        <v>21.18</v>
      </c>
      <c r="Y1951" s="9">
        <f t="shared" si="257"/>
        <v>21.96</v>
      </c>
      <c r="Z1951" s="9">
        <v>3</v>
      </c>
      <c r="AA1951" s="9">
        <v>5.32</v>
      </c>
      <c r="AB1951" s="9">
        <v>12</v>
      </c>
      <c r="AC1951" s="9">
        <v>6.1</v>
      </c>
      <c r="AD1951" s="9">
        <f t="shared" si="260"/>
        <v>1.1799999999999997</v>
      </c>
      <c r="AE1951" s="9">
        <f t="shared" si="261"/>
        <v>4.3255131964809374E-2</v>
      </c>
      <c r="AF1951" s="9"/>
      <c r="AG1951" s="9">
        <f>IFERROR((Table1[[#This Row],[عدد
البلوكات]]*0.12),"")</f>
        <v>0.36</v>
      </c>
      <c r="AH1951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33.333333333333336</v>
      </c>
      <c r="AI1951" s="9">
        <v>32</v>
      </c>
      <c r="AJ1951" s="9">
        <f>IFERROR(Table1[[#This Row],[Plan Hour]]/Table1[[#This Row],[ساعات
العمل
الفعلية]],0)</f>
        <v>1.0416666666666667</v>
      </c>
      <c r="AK1951" s="9">
        <f>IFERROR((Table1[[#This Row],[الكمية 
الفعلية
/م3]]-Table1[[#This Row],[الكمية 
المنتجة
/م3
 ]]),"")</f>
        <v>1</v>
      </c>
      <c r="AL1951" s="9"/>
      <c r="AM1951" s="9"/>
      <c r="AN1951" s="9"/>
      <c r="AO1951" s="9"/>
      <c r="AP1951" s="9">
        <f>Table1[[#This Row],[شطره
1]]+Table1[[#This Row],[أبعاد خطأ
2]]+Table1[[#This Row],[كسر زوايا
3]]+AO1951</f>
        <v>0</v>
      </c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CB1951"/>
      <c r="CC1951"/>
      <c r="CD1951"/>
      <c r="CE1951" s="83"/>
      <c r="CF1951"/>
      <c r="CG1951"/>
      <c r="CH1951"/>
      <c r="CI1951"/>
      <c r="CJ1951"/>
      <c r="CK1951"/>
      <c r="CL1951"/>
      <c r="CM1951"/>
      <c r="CN1951"/>
      <c r="CO1951"/>
      <c r="CP1951"/>
    </row>
    <row r="1952" spans="1:94" ht="22.5" customHeight="1">
      <c r="A1952" s="22">
        <v>44327</v>
      </c>
      <c r="B1952" s="3" t="str">
        <f>TEXT(Table1[[#This Row],[Date]],"dddd")</f>
        <v>الثلاثاء</v>
      </c>
      <c r="C1952" s="3">
        <f>WEEKNUM(Table1[[#This Row],[Date]],16)</f>
        <v>20</v>
      </c>
      <c r="D1952" s="3" t="str">
        <f>TEXT(Table1[[#This Row],[Date]],"mmmm")</f>
        <v>مايو</v>
      </c>
      <c r="E1952" s="3" t="str">
        <f>TEXT(Table1[[#This Row],[Date]],"yyyy")</f>
        <v>2021</v>
      </c>
      <c r="F1952" s="3" t="s">
        <v>8</v>
      </c>
      <c r="G1952" s="3">
        <v>3</v>
      </c>
      <c r="H1952" s="5" t="s">
        <v>25</v>
      </c>
      <c r="I1952" s="5" t="s">
        <v>92</v>
      </c>
      <c r="J1952" s="3">
        <f>IFERROR(VLOOKUP(Table1[[#This Row],[FoamType]],$CB$1:$CC$25,2,FALSE),0)</f>
        <v>0.6</v>
      </c>
      <c r="K1952" s="3">
        <v>10</v>
      </c>
      <c r="L1952" s="3">
        <v>8</v>
      </c>
      <c r="M1952" s="3">
        <v>4</v>
      </c>
      <c r="Q1952" s="3">
        <v>35</v>
      </c>
      <c r="S1952" s="3">
        <v>4.0999999999999996</v>
      </c>
      <c r="T1952" s="3">
        <v>1.1000000000000001</v>
      </c>
      <c r="U1952" s="4">
        <v>1</v>
      </c>
      <c r="W1952" s="3"/>
      <c r="X1952" s="4">
        <f>IFERROR(   Table1[[#This Row],[البلوكات /م3]]+Table1[[#This Row],[البواقى
 المنصرفه
/م3]]-Table1[[#This Row],[البواقى
/م3]],0)</f>
        <v>0</v>
      </c>
      <c r="Y1952" s="21">
        <f t="shared" si="257"/>
        <v>0</v>
      </c>
      <c r="AD1952" s="20">
        <f t="shared" si="260"/>
        <v>-1</v>
      </c>
      <c r="AE1952" s="29" t="e">
        <f t="shared" si="261"/>
        <v>#DIV/0!</v>
      </c>
      <c r="AG1952" s="5">
        <f>IFERROR((Table1[[#This Row],[عدد
البلوكات]]*0.12),"")</f>
        <v>0</v>
      </c>
      <c r="AH195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1.6666666666666667</v>
      </c>
      <c r="AJ1952" s="59">
        <f>IFERROR(Table1[[#This Row],[Plan Hour]]/Table1[[#This Row],[ساعات
العمل
الفعلية]],0)</f>
        <v>0</v>
      </c>
      <c r="AK1952" s="1">
        <f>IFERROR((Table1[[#This Row],[الكمية 
الفعلية
/م3]]-Table1[[#This Row],[الكمية 
المنتجة
/م3
 ]]),"")</f>
        <v>0.10000000000000009</v>
      </c>
      <c r="AL1952" s="123"/>
      <c r="AM1952" s="123"/>
      <c r="AN1952" s="123"/>
      <c r="AO1952" s="123"/>
      <c r="AP1952" s="17">
        <f>Table1[[#This Row],[شطره
1]]+Table1[[#This Row],[أبعاد خطأ
2]]+Table1[[#This Row],[كسر زوايا
3]]+AO1952</f>
        <v>0</v>
      </c>
      <c r="AZ1952" s="1"/>
      <c r="BA1952" s="1"/>
      <c r="BB1952" s="1"/>
      <c r="BC1952" s="1"/>
      <c r="BD1952" s="1"/>
      <c r="BE1952" s="1"/>
      <c r="BF1952" s="1"/>
      <c r="CB1952"/>
      <c r="CC1952"/>
      <c r="CD1952"/>
      <c r="CE1952" s="83"/>
      <c r="CF1952"/>
      <c r="CG1952"/>
      <c r="CH1952"/>
      <c r="CI1952"/>
      <c r="CJ1952"/>
      <c r="CK1952"/>
      <c r="CL1952"/>
      <c r="CM1952"/>
      <c r="CN1952"/>
      <c r="CO1952"/>
      <c r="CP1952"/>
    </row>
    <row r="1953" spans="1:94" ht="22.5" customHeight="1">
      <c r="A1953" s="22">
        <v>44333</v>
      </c>
      <c r="B1953" s="9" t="str">
        <f>TEXT(Table1[[#This Row],[Date]],"dddd")</f>
        <v>الإثنين</v>
      </c>
      <c r="C1953" s="9">
        <f>WEEKNUM(Table1[[#This Row],[Date]],16)</f>
        <v>21</v>
      </c>
      <c r="D1953" s="9" t="str">
        <f>TEXT(Table1[[#This Row],[Date]],"mmmm")</f>
        <v>مايو</v>
      </c>
      <c r="E1953" s="9" t="str">
        <f>TEXT(Table1[[#This Row],[Date]],"yyyy")</f>
        <v>2021</v>
      </c>
      <c r="F1953" s="9" t="s">
        <v>8</v>
      </c>
      <c r="G1953" s="9">
        <v>1996</v>
      </c>
      <c r="H1953" s="9" t="s">
        <v>193</v>
      </c>
      <c r="I1953" s="9" t="s">
        <v>86</v>
      </c>
      <c r="J1953" s="9">
        <f>IFERROR(VLOOKUP(Table1[[#This Row],[FoamType]],$CB$1:$CC$25,2,FALSE),0)</f>
        <v>3</v>
      </c>
      <c r="K1953" s="9">
        <v>198</v>
      </c>
      <c r="L1953" s="9">
        <v>98</v>
      </c>
      <c r="M1953" s="9">
        <v>2</v>
      </c>
      <c r="N1953" s="9"/>
      <c r="O1953" s="9"/>
      <c r="P1953" s="9"/>
      <c r="Q1953" s="9">
        <v>8</v>
      </c>
      <c r="R1953" s="9">
        <v>600</v>
      </c>
      <c r="S1953" s="9">
        <v>2.2000000000000002</v>
      </c>
      <c r="T1953" s="9">
        <f t="shared" si="258"/>
        <v>25.613280000000003</v>
      </c>
      <c r="U1953" s="9">
        <f t="shared" si="259"/>
        <v>23.284800000000001</v>
      </c>
      <c r="V1953" s="9"/>
      <c r="W1953" s="9">
        <v>10</v>
      </c>
      <c r="X1953" s="9">
        <f>IFERROR(   Table1[[#This Row],[البلوكات /م3]]+Table1[[#This Row],[البواقى
 المنصرفه
/م3]]-Table1[[#This Row],[البواقى
/م3]],0)</f>
        <v>29.910000000000004</v>
      </c>
      <c r="Y1953" s="9">
        <f t="shared" si="257"/>
        <v>43.92</v>
      </c>
      <c r="Z1953" s="9">
        <v>6</v>
      </c>
      <c r="AA1953" s="9">
        <v>0</v>
      </c>
      <c r="AB1953" s="9">
        <v>10</v>
      </c>
      <c r="AC1953" s="9">
        <v>14.01</v>
      </c>
      <c r="AD1953" s="9">
        <f t="shared" si="260"/>
        <v>6.6251999999999995</v>
      </c>
      <c r="AE1953" s="9">
        <f t="shared" si="261"/>
        <v>0.15084699453551911</v>
      </c>
      <c r="AF1953" s="9"/>
      <c r="AG1953" s="9">
        <f>IFERROR((Table1[[#This Row],[عدد
البلوكات]]*0.12),"")</f>
        <v>0.72</v>
      </c>
      <c r="AH1953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7.7616000000000005</v>
      </c>
      <c r="AI1953" s="9">
        <v>53</v>
      </c>
      <c r="AJ1953" s="9">
        <f>IFERROR(Table1[[#This Row],[Plan Hour]]/Table1[[#This Row],[ساعات
العمل
الفعلية]],0)</f>
        <v>0.14644528301886794</v>
      </c>
      <c r="AK1953" s="9">
        <f>IFERROR((Table1[[#This Row],[الكمية 
الفعلية
/م3]]-Table1[[#This Row],[الكمية 
المنتجة
/م3
 ]]),"")</f>
        <v>2.3284800000000025</v>
      </c>
      <c r="AL1953" s="9"/>
      <c r="AM1953" s="9"/>
      <c r="AN1953" s="9"/>
      <c r="AO1953" s="9"/>
      <c r="AP1953" s="9">
        <f>Table1[[#This Row],[شطره
1]]+Table1[[#This Row],[أبعاد خطأ
2]]+Table1[[#This Row],[كسر زوايا
3]]+AO1953</f>
        <v>0</v>
      </c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CB1953"/>
      <c r="CC1953"/>
      <c r="CD1953"/>
      <c r="CE1953" s="83"/>
      <c r="CF1953"/>
      <c r="CG1953"/>
      <c r="CH1953"/>
      <c r="CI1953"/>
      <c r="CJ1953"/>
      <c r="CK1953"/>
      <c r="CL1953"/>
      <c r="CM1953"/>
      <c r="CN1953"/>
      <c r="CO1953"/>
      <c r="CP1953"/>
    </row>
    <row r="1954" spans="1:94" ht="22.5" customHeight="1">
      <c r="A1954" s="22">
        <v>44333</v>
      </c>
      <c r="B1954" s="3" t="str">
        <f>TEXT(Table1[[#This Row],[Date]],"dddd")</f>
        <v>الإثنين</v>
      </c>
      <c r="C1954" s="3">
        <f>WEEKNUM(Table1[[#This Row],[Date]],16)</f>
        <v>21</v>
      </c>
      <c r="D1954" s="3" t="str">
        <f>TEXT(Table1[[#This Row],[Date]],"mmmm")</f>
        <v>مايو</v>
      </c>
      <c r="E1954" s="3" t="str">
        <f>TEXT(Table1[[#This Row],[Date]],"yyyy")</f>
        <v>2021</v>
      </c>
      <c r="F1954" s="3" t="s">
        <v>8</v>
      </c>
      <c r="G1954" s="3">
        <v>2003</v>
      </c>
      <c r="H1954" s="5" t="s">
        <v>376</v>
      </c>
      <c r="I1954" s="3" t="s">
        <v>255</v>
      </c>
      <c r="J1954" s="3">
        <f>IFERROR(VLOOKUP(Table1[[#This Row],[FoamType]],$CB$1:$CC$25,2,FALSE),0)</f>
        <v>3.6</v>
      </c>
      <c r="K1954" s="3">
        <v>120</v>
      </c>
      <c r="L1954" s="3">
        <v>100</v>
      </c>
      <c r="M1954" s="3">
        <v>25</v>
      </c>
      <c r="Q1954" s="3">
        <v>35</v>
      </c>
      <c r="R1954" s="3">
        <v>14</v>
      </c>
      <c r="S1954" s="3">
        <v>25</v>
      </c>
      <c r="T1954" s="3">
        <f t="shared" si="258"/>
        <v>4.2</v>
      </c>
      <c r="U1954" s="4">
        <f t="shared" si="259"/>
        <v>4.2</v>
      </c>
      <c r="W1954" s="3">
        <v>35</v>
      </c>
      <c r="X1954" s="4">
        <f>IFERROR(   Table1[[#This Row],[البلوكات /م3]]+Table1[[#This Row],[البواقى
 المنصرفه
/م3]]-Table1[[#This Row],[البواقى
/م3]],0)</f>
        <v>4.9700000000000006</v>
      </c>
      <c r="Y1954" s="21">
        <f t="shared" si="257"/>
        <v>7.32</v>
      </c>
      <c r="Z1954" s="3">
        <v>1</v>
      </c>
      <c r="AA1954" s="12">
        <v>0</v>
      </c>
      <c r="AB1954" s="3">
        <v>35</v>
      </c>
      <c r="AC1954" s="20">
        <v>2.35</v>
      </c>
      <c r="AD1954" s="20">
        <f t="shared" si="260"/>
        <v>0.76999999999999957</v>
      </c>
      <c r="AE1954" s="29">
        <f t="shared" si="261"/>
        <v>0.10519125683060103</v>
      </c>
      <c r="AG1954" s="5">
        <f>IFERROR((Table1[[#This Row],[عدد
البلوكات]]*0.12),"")</f>
        <v>0.12</v>
      </c>
      <c r="AH195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1.1666666666666667</v>
      </c>
      <c r="AJ1954" s="59">
        <f>IFERROR(Table1[[#This Row],[Plan Hour]]/Table1[[#This Row],[ساعات
العمل
الفعلية]],0)</f>
        <v>0</v>
      </c>
      <c r="AK1954" s="1">
        <f>IFERROR((Table1[[#This Row],[الكمية 
الفعلية
/م3]]-Table1[[#This Row],[الكمية 
المنتجة
/م3
 ]]),"")</f>
        <v>0</v>
      </c>
      <c r="AL1954" s="123"/>
      <c r="AM1954" s="123"/>
      <c r="AN1954" s="123"/>
      <c r="AO1954" s="123"/>
      <c r="AP1954" s="17">
        <f>Table1[[#This Row],[شطره
1]]+Table1[[#This Row],[أبعاد خطأ
2]]+Table1[[#This Row],[كسر زوايا
3]]+AO1954</f>
        <v>0</v>
      </c>
      <c r="AZ1954" s="1"/>
      <c r="BA1954" s="1"/>
      <c r="BB1954" s="1"/>
      <c r="BC1954" s="1"/>
      <c r="BD1954" s="1"/>
      <c r="BE1954" s="1"/>
      <c r="BF1954" s="1"/>
      <c r="CB1954"/>
      <c r="CC1954"/>
      <c r="CD1954"/>
      <c r="CE1954" s="83"/>
      <c r="CF1954"/>
      <c r="CG1954"/>
      <c r="CH1954"/>
      <c r="CI1954"/>
      <c r="CJ1954"/>
      <c r="CK1954"/>
      <c r="CL1954"/>
      <c r="CM1954"/>
      <c r="CN1954"/>
      <c r="CO1954"/>
      <c r="CP1954"/>
    </row>
    <row r="1955" spans="1:94" ht="22.5" customHeight="1">
      <c r="A1955" s="22">
        <v>44333</v>
      </c>
      <c r="B1955" s="3" t="str">
        <f>TEXT(Table1[[#This Row],[Date]],"dddd")</f>
        <v>الإثنين</v>
      </c>
      <c r="C1955" s="3">
        <f>WEEKNUM(Table1[[#This Row],[Date]],16)</f>
        <v>21</v>
      </c>
      <c r="D1955" s="3" t="str">
        <f>TEXT(Table1[[#This Row],[Date]],"mmmm")</f>
        <v>مايو</v>
      </c>
      <c r="E1955" s="3" t="str">
        <f>TEXT(Table1[[#This Row],[Date]],"yyyy")</f>
        <v>2021</v>
      </c>
      <c r="F1955" s="3" t="s">
        <v>8</v>
      </c>
      <c r="G1955" s="3">
        <v>3</v>
      </c>
      <c r="H1955" s="5" t="s">
        <v>332</v>
      </c>
      <c r="I1955" s="3" t="s">
        <v>92</v>
      </c>
      <c r="J1955" s="3">
        <f>IFERROR(VLOOKUP(Table1[[#This Row],[FoamType]],$CB$1:$CC$25,2,FALSE),0)</f>
        <v>0.6</v>
      </c>
      <c r="K1955" s="3">
        <v>10</v>
      </c>
      <c r="L1955" s="3">
        <v>8</v>
      </c>
      <c r="M1955" s="3">
        <v>4</v>
      </c>
      <c r="Q1955" s="3">
        <v>35</v>
      </c>
      <c r="S1955" s="3">
        <v>4.0999999999999996</v>
      </c>
      <c r="T1955" s="3">
        <v>5.0999999999999996</v>
      </c>
      <c r="U1955" s="4">
        <v>5</v>
      </c>
      <c r="W1955" s="3"/>
      <c r="X1955" s="4">
        <f>IFERROR(   Table1[[#This Row],[البلوكات /م3]]+Table1[[#This Row],[البواقى
 المنصرفه
/م3]]-Table1[[#This Row],[البواقى
/م3]],0)</f>
        <v>1.74</v>
      </c>
      <c r="Y1955" s="21">
        <f t="shared" ref="Y1955" si="262">Z1955*7.32</f>
        <v>0</v>
      </c>
      <c r="AA1955" s="12">
        <v>1.74</v>
      </c>
      <c r="AB1955" s="3">
        <v>35</v>
      </c>
      <c r="AC1955" s="20">
        <v>0</v>
      </c>
      <c r="AD1955" s="20">
        <f t="shared" si="260"/>
        <v>-3.26</v>
      </c>
      <c r="AE1955" s="29">
        <f t="shared" si="261"/>
        <v>-1.8735632183908044</v>
      </c>
      <c r="AG1955" s="5">
        <f>IFERROR((Table1[[#This Row],[عدد
البلوكات]]*0.12),"")</f>
        <v>0</v>
      </c>
      <c r="AH195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8.3333333333333339</v>
      </c>
      <c r="AJ1955" s="59">
        <f>IFERROR(Table1[[#This Row],[Plan Hour]]/Table1[[#This Row],[ساعات
العمل
الفعلية]],0)</f>
        <v>0</v>
      </c>
      <c r="AK1955" s="1">
        <f>IFERROR((Table1[[#This Row],[الكمية 
الفعلية
/م3]]-Table1[[#This Row],[الكمية 
المنتجة
/م3
 ]]),"")</f>
        <v>9.9999999999999645E-2</v>
      </c>
      <c r="AL1955" s="123"/>
      <c r="AM1955" s="123"/>
      <c r="AN1955" s="123"/>
      <c r="AO1955" s="123"/>
      <c r="AP1955" s="17">
        <f>Table1[[#This Row],[شطره
1]]+Table1[[#This Row],[أبعاد خطأ
2]]+Table1[[#This Row],[كسر زوايا
3]]+AO1955</f>
        <v>0</v>
      </c>
      <c r="AZ1955" s="1"/>
      <c r="BA1955" s="1"/>
      <c r="BB1955" s="1"/>
      <c r="BC1955" s="1"/>
      <c r="BD1955" s="1"/>
      <c r="BE1955" s="1"/>
      <c r="BF1955" s="1"/>
      <c r="CB1955"/>
      <c r="CC1955"/>
      <c r="CD1955"/>
      <c r="CE1955" s="83"/>
      <c r="CF1955"/>
      <c r="CG1955"/>
      <c r="CH1955"/>
      <c r="CI1955"/>
      <c r="CJ1955"/>
      <c r="CK1955"/>
      <c r="CL1955"/>
      <c r="CM1955"/>
      <c r="CN1955"/>
      <c r="CO1955"/>
      <c r="CP1955"/>
    </row>
    <row r="1956" spans="1:94" ht="22.5" customHeight="1">
      <c r="A1956" s="22">
        <v>44333</v>
      </c>
      <c r="B1956" s="3" t="str">
        <f>TEXT(Table1[[#This Row],[Date]],"dddd")</f>
        <v>الإثنين</v>
      </c>
      <c r="C1956" s="3">
        <f>WEEKNUM(Table1[[#This Row],[Date]],16)</f>
        <v>21</v>
      </c>
      <c r="D1956" s="3" t="str">
        <f>TEXT(Table1[[#This Row],[Date]],"mmmm")</f>
        <v>مايو</v>
      </c>
      <c r="E1956" s="3" t="str">
        <f>TEXT(Table1[[#This Row],[Date]],"yyyy")</f>
        <v>2021</v>
      </c>
      <c r="F1956" s="3" t="s">
        <v>8</v>
      </c>
      <c r="G1956" s="3">
        <v>2008</v>
      </c>
      <c r="I1956" s="3" t="s">
        <v>92</v>
      </c>
      <c r="J1956" s="3">
        <f>IFERROR(VLOOKUP(Table1[[#This Row],[FoamType]],$CB$1:$CC$25,2,FALSE),0)</f>
        <v>0.6</v>
      </c>
      <c r="K1956" s="3">
        <v>199</v>
      </c>
      <c r="L1956" s="3">
        <v>10</v>
      </c>
      <c r="M1956" s="3">
        <v>2.5</v>
      </c>
      <c r="Q1956" s="3">
        <v>20</v>
      </c>
      <c r="S1956" s="3">
        <v>2.6</v>
      </c>
      <c r="T1956" s="3">
        <v>0.6</v>
      </c>
      <c r="U1956" s="4">
        <v>0.5</v>
      </c>
      <c r="W1956" s="3"/>
      <c r="X1956" s="4">
        <f>IFERROR(   Table1[[#This Row],[البلوكات /م3]]+Table1[[#This Row],[البواقى
 المنصرفه
/م3]]-Table1[[#This Row],[البواقى
/م3]],0)</f>
        <v>4.08</v>
      </c>
      <c r="Y1956" s="21">
        <f t="shared" si="257"/>
        <v>0</v>
      </c>
      <c r="Z1956" s="3">
        <v>0</v>
      </c>
      <c r="AA1956" s="12">
        <v>4.8</v>
      </c>
      <c r="AB1956" s="3">
        <v>20</v>
      </c>
      <c r="AC1956" s="20">
        <v>0.72</v>
      </c>
      <c r="AD1956" s="20">
        <f t="shared" si="260"/>
        <v>3.58</v>
      </c>
      <c r="AE1956" s="29">
        <f t="shared" si="261"/>
        <v>0.74583333333333335</v>
      </c>
      <c r="AG1956" s="5">
        <f>IFERROR((Table1[[#This Row],[عدد
البلوكات]]*0.12),"")</f>
        <v>0</v>
      </c>
      <c r="AH195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0.83333333333333337</v>
      </c>
      <c r="AJ1956" s="59">
        <f>IFERROR(Table1[[#This Row],[Plan Hour]]/Table1[[#This Row],[ساعات
العمل
الفعلية]],0)</f>
        <v>0</v>
      </c>
      <c r="AK1956" s="1">
        <f>IFERROR((Table1[[#This Row],[الكمية 
الفعلية
/م3]]-Table1[[#This Row],[الكمية 
المنتجة
/م3
 ]]),"")</f>
        <v>9.9999999999999978E-2</v>
      </c>
      <c r="AL1956" s="123"/>
      <c r="AM1956" s="123"/>
      <c r="AN1956" s="123"/>
      <c r="AO1956" s="123"/>
      <c r="AP1956" s="17">
        <f>Table1[[#This Row],[شطره
1]]+Table1[[#This Row],[أبعاد خطأ
2]]+Table1[[#This Row],[كسر زوايا
3]]+AO1956</f>
        <v>0</v>
      </c>
      <c r="AZ1956" s="1"/>
      <c r="BA1956" s="1"/>
      <c r="BB1956" s="1"/>
      <c r="BC1956" s="1"/>
      <c r="BD1956" s="1"/>
      <c r="BE1956" s="1"/>
      <c r="BF1956" s="1"/>
      <c r="CB1956"/>
      <c r="CC1956"/>
      <c r="CD1956"/>
      <c r="CE1956" s="83"/>
      <c r="CF1956"/>
      <c r="CG1956"/>
      <c r="CH1956"/>
      <c r="CI1956"/>
      <c r="CJ1956"/>
      <c r="CK1956"/>
      <c r="CL1956"/>
      <c r="CM1956"/>
      <c r="CN1956"/>
      <c r="CO1956"/>
      <c r="CP1956"/>
    </row>
    <row r="1957" spans="1:94" ht="22.5" customHeight="1">
      <c r="A1957" s="22">
        <v>44333</v>
      </c>
      <c r="B1957" s="3" t="str">
        <f>TEXT(Table1[[#This Row],[Date]],"dddd")</f>
        <v>الإثنين</v>
      </c>
      <c r="C1957" s="3">
        <f>WEEKNUM(Table1[[#This Row],[Date]],16)</f>
        <v>21</v>
      </c>
      <c r="D1957" s="3" t="str">
        <f>TEXT(Table1[[#This Row],[Date]],"mmmm")</f>
        <v>مايو</v>
      </c>
      <c r="E1957" s="3" t="str">
        <f>TEXT(Table1[[#This Row],[Date]],"yyyy")</f>
        <v>2021</v>
      </c>
      <c r="F1957" s="3" t="s">
        <v>8</v>
      </c>
      <c r="G1957" s="3">
        <v>2008</v>
      </c>
      <c r="I1957" s="3" t="s">
        <v>92</v>
      </c>
      <c r="J1957" s="3">
        <f>IFERROR(VLOOKUP(Table1[[#This Row],[FoamType]],$CB$1:$CC$25,2,FALSE),0)</f>
        <v>0.6</v>
      </c>
      <c r="K1957" s="3">
        <v>100</v>
      </c>
      <c r="L1957" s="3">
        <v>10</v>
      </c>
      <c r="M1957" s="3">
        <v>5</v>
      </c>
      <c r="Q1957" s="3">
        <v>20</v>
      </c>
      <c r="S1957" s="3">
        <v>5.0999999999999996</v>
      </c>
      <c r="T1957" s="3">
        <v>3.1</v>
      </c>
      <c r="U1957" s="4">
        <v>3</v>
      </c>
      <c r="W1957" s="3"/>
      <c r="X1957" s="4">
        <f>IFERROR(   Table1[[#This Row],[البلوكات /م3]]+Table1[[#This Row],[البواقى
 المنصرفه
/م3]]-Table1[[#This Row],[البواقى
/م3]],0)</f>
        <v>0</v>
      </c>
      <c r="Y1957" s="21">
        <f t="shared" si="257"/>
        <v>0</v>
      </c>
      <c r="AD1957" s="20">
        <f t="shared" si="260"/>
        <v>-3</v>
      </c>
      <c r="AE1957" s="29" t="e">
        <f t="shared" si="261"/>
        <v>#DIV/0!</v>
      </c>
      <c r="AG1957" s="5">
        <f>IFERROR((Table1[[#This Row],[عدد
البلوكات]]*0.12),"")</f>
        <v>0</v>
      </c>
      <c r="AH195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957" s="59">
        <f>IFERROR(Table1[[#This Row],[Plan Hour]]/Table1[[#This Row],[ساعات
العمل
الفعلية]],0)</f>
        <v>0</v>
      </c>
      <c r="AK1957" s="1">
        <f>IFERROR((Table1[[#This Row],[الكمية 
الفعلية
/م3]]-Table1[[#This Row],[الكمية 
المنتجة
/م3
 ]]),"")</f>
        <v>0.10000000000000009</v>
      </c>
      <c r="AL1957" s="123"/>
      <c r="AM1957" s="123"/>
      <c r="AN1957" s="123"/>
      <c r="AO1957" s="123"/>
      <c r="AP1957" s="17">
        <f>Table1[[#This Row],[شطره
1]]+Table1[[#This Row],[أبعاد خطأ
2]]+Table1[[#This Row],[كسر زوايا
3]]+AO1957</f>
        <v>0</v>
      </c>
      <c r="AZ1957" s="1"/>
      <c r="BA1957" s="1"/>
      <c r="BB1957" s="1"/>
      <c r="BC1957" s="1"/>
      <c r="BD1957" s="1"/>
      <c r="BE1957" s="1"/>
      <c r="BF1957" s="1"/>
      <c r="CB1957"/>
      <c r="CC1957"/>
      <c r="CD1957"/>
      <c r="CE1957" s="83"/>
      <c r="CF1957"/>
      <c r="CG1957"/>
      <c r="CH1957"/>
      <c r="CI1957"/>
      <c r="CJ1957"/>
      <c r="CK1957"/>
      <c r="CL1957"/>
      <c r="CM1957"/>
      <c r="CN1957"/>
      <c r="CO1957"/>
      <c r="CP1957"/>
    </row>
    <row r="1958" spans="1:94" ht="22.5" customHeight="1">
      <c r="A1958" s="22">
        <v>44333</v>
      </c>
      <c r="B1958" s="3" t="str">
        <f>TEXT(Table1[[#This Row],[Date]],"dddd")</f>
        <v>الإثنين</v>
      </c>
      <c r="C1958" s="3">
        <f>WEEKNUM(Table1[[#This Row],[Date]],16)</f>
        <v>21</v>
      </c>
      <c r="D1958" s="3" t="str">
        <f>TEXT(Table1[[#This Row],[Date]],"mmmm")</f>
        <v>مايو</v>
      </c>
      <c r="E1958" s="3" t="str">
        <f>TEXT(Table1[[#This Row],[Date]],"yyyy")</f>
        <v>2021</v>
      </c>
      <c r="F1958" s="3" t="s">
        <v>8</v>
      </c>
      <c r="G1958" s="3">
        <v>2001</v>
      </c>
      <c r="H1958" s="5" t="s">
        <v>25</v>
      </c>
      <c r="I1958" s="3" t="s">
        <v>92</v>
      </c>
      <c r="J1958" s="3">
        <f>IFERROR(VLOOKUP(Table1[[#This Row],[FoamType]],$CB$1:$CC$25,2,FALSE),0)</f>
        <v>0.6</v>
      </c>
      <c r="K1958" s="3">
        <v>70</v>
      </c>
      <c r="L1958" s="3">
        <v>35</v>
      </c>
      <c r="M1958" s="3">
        <v>1</v>
      </c>
      <c r="Q1958" s="3">
        <v>12</v>
      </c>
      <c r="S1958" s="3">
        <v>1.1000000000000001</v>
      </c>
      <c r="T1958" s="3">
        <v>0.8</v>
      </c>
      <c r="U1958" s="4">
        <v>0.75</v>
      </c>
      <c r="W1958" s="3"/>
      <c r="X1958" s="4">
        <f>IFERROR(   Table1[[#This Row],[البلوكات /م3]]+Table1[[#This Row],[البواقى
 المنصرفه
/م3]]-Table1[[#This Row],[البواقى
/م3]],0)</f>
        <v>0.97</v>
      </c>
      <c r="Y1958" s="21">
        <f t="shared" si="257"/>
        <v>0</v>
      </c>
      <c r="Z1958" s="3">
        <v>0</v>
      </c>
      <c r="AA1958" s="12">
        <v>0.97</v>
      </c>
      <c r="AB1958" s="3">
        <v>12</v>
      </c>
      <c r="AC1958" s="20">
        <v>0</v>
      </c>
      <c r="AD1958" s="20">
        <f t="shared" si="260"/>
        <v>0.21999999999999997</v>
      </c>
      <c r="AE1958" s="29">
        <f t="shared" si="261"/>
        <v>0.22680412371134018</v>
      </c>
      <c r="AG1958" s="5">
        <f>IFERROR((Table1[[#This Row],[عدد
البلوكات]]*0.12),"")</f>
        <v>0</v>
      </c>
      <c r="AH195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1.25</v>
      </c>
      <c r="AJ1958" s="59">
        <f>IFERROR(Table1[[#This Row],[Plan Hour]]/Table1[[#This Row],[ساعات
العمل
الفعلية]],0)</f>
        <v>0</v>
      </c>
      <c r="AK1958" s="1">
        <f>IFERROR((Table1[[#This Row],[الكمية 
الفعلية
/م3]]-Table1[[#This Row],[الكمية 
المنتجة
/م3
 ]]),"")</f>
        <v>5.0000000000000044E-2</v>
      </c>
      <c r="AL1958" s="123"/>
      <c r="AM1958" s="123"/>
      <c r="AN1958" s="123"/>
      <c r="AO1958" s="123"/>
      <c r="AP1958" s="17">
        <f>Table1[[#This Row],[شطره
1]]+Table1[[#This Row],[أبعاد خطأ
2]]+Table1[[#This Row],[كسر زوايا
3]]+AO1958</f>
        <v>0</v>
      </c>
      <c r="AZ1958" s="1"/>
      <c r="BA1958" s="1"/>
      <c r="BB1958" s="1"/>
      <c r="BC1958" s="1"/>
      <c r="BD1958" s="1"/>
      <c r="BE1958" s="1"/>
      <c r="BF1958" s="1"/>
      <c r="CB1958"/>
      <c r="CC1958"/>
      <c r="CD1958"/>
      <c r="CE1958" s="83"/>
      <c r="CF1958"/>
      <c r="CG1958"/>
      <c r="CH1958"/>
      <c r="CI1958"/>
      <c r="CJ1958"/>
      <c r="CK1958"/>
      <c r="CL1958"/>
      <c r="CM1958"/>
      <c r="CN1958"/>
      <c r="CO1958"/>
      <c r="CP1958"/>
    </row>
    <row r="1959" spans="1:94" ht="22.5" customHeight="1">
      <c r="A1959" s="22">
        <v>44333</v>
      </c>
      <c r="B1959" s="3" t="str">
        <f>TEXT(Table1[[#This Row],[Date]],"dddd")</f>
        <v>الإثنين</v>
      </c>
      <c r="C1959" s="3">
        <f>WEEKNUM(Table1[[#This Row],[Date]],16)</f>
        <v>21</v>
      </c>
      <c r="D1959" s="3" t="str">
        <f>TEXT(Table1[[#This Row],[Date]],"mmmm")</f>
        <v>مايو</v>
      </c>
      <c r="E1959" s="3" t="str">
        <f>TEXT(Table1[[#This Row],[Date]],"yyyy")</f>
        <v>2021</v>
      </c>
      <c r="F1959" s="3" t="s">
        <v>8</v>
      </c>
      <c r="G1959" s="3">
        <v>3</v>
      </c>
      <c r="H1959" s="5" t="s">
        <v>332</v>
      </c>
      <c r="I1959" s="3" t="s">
        <v>92</v>
      </c>
      <c r="J1959" s="3">
        <f>IFERROR(VLOOKUP(Table1[[#This Row],[FoamType]],$CB$1:$CC$25,2,FALSE),0)</f>
        <v>0.6</v>
      </c>
      <c r="K1959" s="3">
        <v>60</v>
      </c>
      <c r="L1959" s="3">
        <v>7</v>
      </c>
      <c r="M1959" s="3">
        <v>7</v>
      </c>
      <c r="Q1959" s="3">
        <v>35</v>
      </c>
      <c r="R1959" s="3">
        <v>588</v>
      </c>
      <c r="S1959" s="3">
        <v>7.1</v>
      </c>
      <c r="T1959" s="3">
        <f t="shared" si="258"/>
        <v>1.7534160000000001</v>
      </c>
      <c r="U1959" s="4">
        <f t="shared" si="259"/>
        <v>1.72872</v>
      </c>
      <c r="W1959" s="3"/>
      <c r="X1959" s="4">
        <f>IFERROR(   Table1[[#This Row],[البلوكات /م3]]+Table1[[#This Row],[البواقى
 المنصرفه
/م3]]-Table1[[#This Row],[البواقى
/م3]],0)</f>
        <v>0</v>
      </c>
      <c r="Y1959" s="21">
        <f t="shared" si="257"/>
        <v>0</v>
      </c>
      <c r="AD1959" s="20">
        <f t="shared" si="260"/>
        <v>-1.72872</v>
      </c>
      <c r="AE1959" s="29" t="e">
        <f t="shared" si="261"/>
        <v>#DIV/0!</v>
      </c>
      <c r="AG1959" s="5">
        <f>IFERROR((Table1[[#This Row],[عدد
البلوكات]]*0.12),"")</f>
        <v>0</v>
      </c>
      <c r="AH195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2.8812000000000002</v>
      </c>
      <c r="AJ1959" s="59">
        <f>IFERROR(Table1[[#This Row],[Plan Hour]]/Table1[[#This Row],[ساعات
العمل
الفعلية]],0)</f>
        <v>0</v>
      </c>
      <c r="AK1959" s="1">
        <f>IFERROR((Table1[[#This Row],[الكمية 
الفعلية
/م3]]-Table1[[#This Row],[الكمية 
المنتجة
/م3
 ]]),"")</f>
        <v>2.4696000000000051E-2</v>
      </c>
      <c r="AL1959" s="123"/>
      <c r="AM1959" s="123"/>
      <c r="AN1959" s="123"/>
      <c r="AO1959" s="123"/>
      <c r="AP1959" s="17">
        <f>Table1[[#This Row],[شطره
1]]+Table1[[#This Row],[أبعاد خطأ
2]]+Table1[[#This Row],[كسر زوايا
3]]+AO1959</f>
        <v>0</v>
      </c>
      <c r="AZ1959" s="1"/>
      <c r="BA1959" s="1"/>
      <c r="BB1959" s="1"/>
      <c r="BC1959" s="1"/>
      <c r="BD1959" s="1"/>
      <c r="BE1959" s="1"/>
      <c r="BF1959" s="1"/>
      <c r="CB1959"/>
      <c r="CC1959"/>
      <c r="CD1959"/>
      <c r="CE1959" s="83"/>
      <c r="CF1959"/>
      <c r="CG1959"/>
      <c r="CH1959"/>
      <c r="CI1959"/>
      <c r="CJ1959"/>
      <c r="CK1959"/>
      <c r="CL1959"/>
      <c r="CM1959"/>
      <c r="CN1959"/>
      <c r="CO1959"/>
      <c r="CP1959"/>
    </row>
    <row r="1960" spans="1:94" ht="22.5" customHeight="1">
      <c r="A1960" s="22">
        <v>44333</v>
      </c>
      <c r="B1960" s="3" t="str">
        <f>TEXT(Table1[[#This Row],[Date]],"dddd")</f>
        <v>الإثنين</v>
      </c>
      <c r="C1960" s="3">
        <f>WEEKNUM(Table1[[#This Row],[Date]],16)</f>
        <v>21</v>
      </c>
      <c r="D1960" s="3" t="str">
        <f>TEXT(Table1[[#This Row],[Date]],"mmmm")</f>
        <v>مايو</v>
      </c>
      <c r="E1960" s="3" t="str">
        <f>TEXT(Table1[[#This Row],[Date]],"yyyy")</f>
        <v>2021</v>
      </c>
      <c r="F1960" s="3" t="s">
        <v>8</v>
      </c>
      <c r="G1960" s="3">
        <v>3</v>
      </c>
      <c r="H1960" s="5" t="s">
        <v>332</v>
      </c>
      <c r="I1960" s="3" t="s">
        <v>92</v>
      </c>
      <c r="J1960" s="3">
        <f>IFERROR(VLOOKUP(Table1[[#This Row],[FoamType]],$CB$1:$CC$25,2,FALSE),0)</f>
        <v>0.6</v>
      </c>
      <c r="K1960" s="3">
        <v>30</v>
      </c>
      <c r="L1960" s="3">
        <v>7</v>
      </c>
      <c r="M1960" s="3">
        <v>7</v>
      </c>
      <c r="Q1960" s="3">
        <v>35</v>
      </c>
      <c r="R1960" s="3">
        <v>245</v>
      </c>
      <c r="S1960" s="3">
        <v>7.1</v>
      </c>
      <c r="T1960" s="3">
        <f t="shared" si="258"/>
        <v>0.36529499999999998</v>
      </c>
      <c r="U1960" s="4">
        <f t="shared" si="259"/>
        <v>0.36015000000000003</v>
      </c>
      <c r="W1960" s="3"/>
      <c r="X1960" s="4">
        <f>IFERROR(   Table1[[#This Row],[البلوكات /م3]]+Table1[[#This Row],[البواقى
 المنصرفه
/م3]]-Table1[[#This Row],[البواقى
/م3]],0)</f>
        <v>0</v>
      </c>
      <c r="Y1960" s="21">
        <f t="shared" si="257"/>
        <v>0</v>
      </c>
      <c r="AD1960" s="20">
        <f t="shared" si="260"/>
        <v>-0.36015000000000003</v>
      </c>
      <c r="AE1960" s="29" t="e">
        <f t="shared" si="261"/>
        <v>#DIV/0!</v>
      </c>
      <c r="AG1960" s="5">
        <f>IFERROR((Table1[[#This Row],[عدد
البلوكات]]*0.12),"")</f>
        <v>0</v>
      </c>
      <c r="AH196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0.60025000000000006</v>
      </c>
      <c r="AJ1960" s="59">
        <f>IFERROR(Table1[[#This Row],[Plan Hour]]/Table1[[#This Row],[ساعات
العمل
الفعلية]],0)</f>
        <v>0</v>
      </c>
      <c r="AK1960" s="1">
        <f>IFERROR((Table1[[#This Row],[الكمية 
الفعلية
/م3]]-Table1[[#This Row],[الكمية 
المنتجة
/م3
 ]]),"")</f>
        <v>5.1449999999999552E-3</v>
      </c>
      <c r="AL1960" s="123"/>
      <c r="AM1960" s="123"/>
      <c r="AN1960" s="123"/>
      <c r="AO1960" s="123"/>
      <c r="AP1960" s="17">
        <f>Table1[[#This Row],[شطره
1]]+Table1[[#This Row],[أبعاد خطأ
2]]+Table1[[#This Row],[كسر زوايا
3]]+AO1960</f>
        <v>0</v>
      </c>
      <c r="AZ1960" s="1"/>
      <c r="BA1960" s="1"/>
      <c r="BB1960" s="1"/>
      <c r="BC1960" s="1"/>
      <c r="BD1960" s="1"/>
      <c r="BE1960" s="1"/>
      <c r="BF1960" s="1"/>
      <c r="CB1960"/>
      <c r="CC1960"/>
      <c r="CD1960"/>
      <c r="CE1960" s="83"/>
      <c r="CF1960"/>
      <c r="CG1960"/>
      <c r="CH1960"/>
      <c r="CI1960"/>
      <c r="CJ1960"/>
      <c r="CK1960"/>
      <c r="CL1960"/>
      <c r="CM1960"/>
      <c r="CN1960"/>
      <c r="CO1960"/>
      <c r="CP1960"/>
    </row>
    <row r="1961" spans="1:94" ht="22.5" customHeight="1">
      <c r="A1961" s="22">
        <v>44333</v>
      </c>
      <c r="B1961" s="3" t="str">
        <f>TEXT(Table1[[#This Row],[Date]],"dddd")</f>
        <v>الإثنين</v>
      </c>
      <c r="C1961" s="3">
        <f>WEEKNUM(Table1[[#This Row],[Date]],16)</f>
        <v>21</v>
      </c>
      <c r="D1961" s="3" t="str">
        <f>TEXT(Table1[[#This Row],[Date]],"mmmm")</f>
        <v>مايو</v>
      </c>
      <c r="E1961" s="3" t="str">
        <f>TEXT(Table1[[#This Row],[Date]],"yyyy")</f>
        <v>2021</v>
      </c>
      <c r="F1961" s="3" t="s">
        <v>8</v>
      </c>
      <c r="G1961" s="3">
        <v>2002</v>
      </c>
      <c r="H1961" s="5" t="s">
        <v>78</v>
      </c>
      <c r="I1961" s="3" t="s">
        <v>92</v>
      </c>
      <c r="J1961" s="3">
        <f>IFERROR(VLOOKUP(Table1[[#This Row],[FoamType]],$CB$1:$CC$25,2,FALSE),0)</f>
        <v>0.6</v>
      </c>
      <c r="K1961" s="3">
        <v>20</v>
      </c>
      <c r="L1961" s="3">
        <v>10</v>
      </c>
      <c r="M1961" s="3">
        <v>5</v>
      </c>
      <c r="Q1961" s="3" t="s">
        <v>50</v>
      </c>
      <c r="R1961" s="3">
        <v>310</v>
      </c>
      <c r="S1961" s="3">
        <v>5.0999999999999996</v>
      </c>
      <c r="T1961" s="3">
        <f t="shared" si="258"/>
        <v>0.31619999999999998</v>
      </c>
      <c r="U1961" s="4">
        <f t="shared" si="259"/>
        <v>0.31</v>
      </c>
      <c r="W1961" s="3"/>
      <c r="X1961" s="4">
        <f>IFERROR(   Table1[[#This Row],[البلوكات /م3]]+Table1[[#This Row],[البواقى
 المنصرفه
/م3]]-Table1[[#This Row],[البواقى
/م3]],0)</f>
        <v>0.31</v>
      </c>
      <c r="Y1961" s="21">
        <f t="shared" si="257"/>
        <v>0</v>
      </c>
      <c r="AA1961" s="12">
        <v>0.31</v>
      </c>
      <c r="AB1961" s="3" t="s">
        <v>50</v>
      </c>
      <c r="AD1961" s="20">
        <f t="shared" si="260"/>
        <v>0</v>
      </c>
      <c r="AE1961" s="29">
        <f t="shared" si="261"/>
        <v>0</v>
      </c>
      <c r="AG1961" s="5">
        <f>IFERROR((Table1[[#This Row],[عدد
البلوكات]]*0.12),"")</f>
        <v>0</v>
      </c>
      <c r="AH196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0.51666666666666672</v>
      </c>
      <c r="AJ1961" s="59">
        <f>IFERROR(Table1[[#This Row],[Plan Hour]]/Table1[[#This Row],[ساعات
العمل
الفعلية]],0)</f>
        <v>0</v>
      </c>
      <c r="AK1961" s="1">
        <f>IFERROR((Table1[[#This Row],[الكمية 
الفعلية
/م3]]-Table1[[#This Row],[الكمية 
المنتجة
/م3
 ]]),"")</f>
        <v>6.1999999999999833E-3</v>
      </c>
      <c r="AL1961" s="123"/>
      <c r="AM1961" s="123"/>
      <c r="AN1961" s="123"/>
      <c r="AO1961" s="123"/>
      <c r="AP1961" s="17">
        <f>Table1[[#This Row],[شطره
1]]+Table1[[#This Row],[أبعاد خطأ
2]]+Table1[[#This Row],[كسر زوايا
3]]+AO1961</f>
        <v>0</v>
      </c>
      <c r="AZ1961" s="1"/>
      <c r="BA1961" s="1"/>
      <c r="BB1961" s="1"/>
      <c r="BC1961" s="1"/>
      <c r="BD1961" s="1"/>
      <c r="BE1961" s="1"/>
      <c r="BF1961" s="1"/>
      <c r="CB1961"/>
      <c r="CC1961"/>
      <c r="CD1961"/>
      <c r="CE1961" s="83"/>
      <c r="CF1961"/>
      <c r="CG1961"/>
      <c r="CH1961"/>
      <c r="CI1961"/>
      <c r="CJ1961"/>
      <c r="CK1961"/>
      <c r="CL1961"/>
      <c r="CM1961"/>
      <c r="CN1961"/>
      <c r="CO1961"/>
      <c r="CP1961"/>
    </row>
    <row r="1962" spans="1:94" ht="22.5" customHeight="1">
      <c r="A1962" s="22">
        <v>44333</v>
      </c>
      <c r="B1962" s="3" t="str">
        <f>TEXT(Table1[[#This Row],[Date]],"dddd")</f>
        <v>الإثنين</v>
      </c>
      <c r="C1962" s="3">
        <f>WEEKNUM(Table1[[#This Row],[Date]],16)</f>
        <v>21</v>
      </c>
      <c r="D1962" s="3" t="str">
        <f>TEXT(Table1[[#This Row],[Date]],"mmmm")</f>
        <v>مايو</v>
      </c>
      <c r="E1962" s="3" t="str">
        <f>TEXT(Table1[[#This Row],[Date]],"yyyy")</f>
        <v>2021</v>
      </c>
      <c r="F1962" s="3" t="s">
        <v>8</v>
      </c>
      <c r="G1962" s="3">
        <v>3</v>
      </c>
      <c r="H1962" s="5" t="s">
        <v>335</v>
      </c>
      <c r="I1962" s="3" t="s">
        <v>107</v>
      </c>
      <c r="J1962" s="3">
        <f>IFERROR(VLOOKUP(Table1[[#This Row],[FoamType]],$CB$1:$CC$25,2,FALSE),0)</f>
        <v>50</v>
      </c>
      <c r="K1962" s="3">
        <v>10</v>
      </c>
      <c r="L1962" s="3">
        <v>10</v>
      </c>
      <c r="M1962" s="3">
        <v>4</v>
      </c>
      <c r="Q1962" s="3">
        <v>25</v>
      </c>
      <c r="R1962" s="3">
        <v>1000</v>
      </c>
      <c r="S1962" s="3">
        <v>4.0999999999999996</v>
      </c>
      <c r="T1962" s="3">
        <f t="shared" si="258"/>
        <v>0.40999999999999992</v>
      </c>
      <c r="U1962" s="4">
        <f t="shared" si="259"/>
        <v>0.4</v>
      </c>
      <c r="W1962" s="3"/>
      <c r="X1962" s="4">
        <f>IFERROR(   Table1[[#This Row],[البلوكات /م3]]+Table1[[#This Row],[البواقى
 المنصرفه
/م3]]-Table1[[#This Row],[البواقى
/م3]],0)</f>
        <v>0</v>
      </c>
      <c r="Y1962" s="21">
        <f t="shared" si="257"/>
        <v>0</v>
      </c>
      <c r="AD1962" s="20">
        <f t="shared" si="260"/>
        <v>-0.4</v>
      </c>
      <c r="AE1962" s="29" t="e">
        <f t="shared" si="261"/>
        <v>#DIV/0!</v>
      </c>
      <c r="AG1962" s="5">
        <f>IFERROR((Table1[[#This Row],[عدد
البلوكات]]*0.12),"")</f>
        <v>0</v>
      </c>
      <c r="AH196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20</v>
      </c>
      <c r="AJ1962" s="59">
        <f>IFERROR(Table1[[#This Row],[Plan Hour]]/Table1[[#This Row],[ساعات
العمل
الفعلية]],0)</f>
        <v>0</v>
      </c>
      <c r="AK1962" s="1">
        <f>IFERROR((Table1[[#This Row],[الكمية 
الفعلية
/م3]]-Table1[[#This Row],[الكمية 
المنتجة
/م3
 ]]),"")</f>
        <v>9.9999999999998979E-3</v>
      </c>
      <c r="AL1962" s="123"/>
      <c r="AM1962" s="123"/>
      <c r="AN1962" s="123"/>
      <c r="AO1962" s="123"/>
      <c r="AP1962" s="17">
        <f>Table1[[#This Row],[شطره
1]]+Table1[[#This Row],[أبعاد خطأ
2]]+Table1[[#This Row],[كسر زوايا
3]]+AO1962</f>
        <v>0</v>
      </c>
      <c r="AZ1962" s="1"/>
      <c r="BA1962" s="1"/>
      <c r="BB1962" s="1"/>
      <c r="BC1962" s="1"/>
      <c r="BD1962" s="1"/>
      <c r="BE1962" s="1"/>
      <c r="BF1962" s="1"/>
      <c r="CB1962"/>
      <c r="CC1962"/>
      <c r="CD1962"/>
      <c r="CE1962" s="83"/>
      <c r="CF1962"/>
      <c r="CG1962"/>
      <c r="CH1962"/>
      <c r="CI1962"/>
      <c r="CJ1962"/>
      <c r="CK1962"/>
      <c r="CL1962"/>
      <c r="CM1962"/>
      <c r="CN1962"/>
      <c r="CO1962"/>
      <c r="CP1962"/>
    </row>
    <row r="1963" spans="1:94" ht="22.5" customHeight="1">
      <c r="A1963" s="22">
        <v>44333</v>
      </c>
      <c r="B1963" s="9" t="str">
        <f>TEXT(Table1[[#This Row],[Date]],"dddd")</f>
        <v>الإثنين</v>
      </c>
      <c r="C1963" s="9">
        <f>WEEKNUM(Table1[[#This Row],[Date]],16)</f>
        <v>21</v>
      </c>
      <c r="D1963" s="9" t="str">
        <f>TEXT(Table1[[#This Row],[Date]],"mmmm")</f>
        <v>مايو</v>
      </c>
      <c r="E1963" s="9" t="str">
        <f>TEXT(Table1[[#This Row],[Date]],"yyyy")</f>
        <v>2021</v>
      </c>
      <c r="F1963" s="9" t="s">
        <v>9</v>
      </c>
      <c r="G1963" s="9">
        <v>2004</v>
      </c>
      <c r="H1963" s="9" t="s">
        <v>378</v>
      </c>
      <c r="I1963" s="9" t="s">
        <v>87</v>
      </c>
      <c r="J1963" s="9">
        <f>IFERROR(VLOOKUP(Table1[[#This Row],[FoamType]],$CB$1:$CC$25,2,FALSE),0)</f>
        <v>2</v>
      </c>
      <c r="K1963" s="9">
        <v>200</v>
      </c>
      <c r="L1963" s="9">
        <v>100</v>
      </c>
      <c r="M1963" s="9">
        <v>120</v>
      </c>
      <c r="N1963" s="9"/>
      <c r="O1963" s="9"/>
      <c r="P1963" s="9"/>
      <c r="Q1963" s="9">
        <v>20</v>
      </c>
      <c r="R1963" s="9">
        <v>15</v>
      </c>
      <c r="S1963" s="9">
        <v>120</v>
      </c>
      <c r="T1963" s="9">
        <f t="shared" si="258"/>
        <v>36</v>
      </c>
      <c r="U1963" s="9">
        <f t="shared" si="259"/>
        <v>36</v>
      </c>
      <c r="V1963" s="9"/>
      <c r="W1963" s="9">
        <v>20</v>
      </c>
      <c r="X1963" s="9">
        <f>IFERROR(   Table1[[#This Row],[البلوكات /م3]]+Table1[[#This Row],[البواقى
 المنصرفه
/م3]]-Table1[[#This Row],[البواقى
/م3]],0)</f>
        <v>36.6</v>
      </c>
      <c r="Y1963" s="9">
        <f t="shared" si="257"/>
        <v>36.6</v>
      </c>
      <c r="Z1963" s="9">
        <v>5</v>
      </c>
      <c r="AA1963" s="9">
        <v>0</v>
      </c>
      <c r="AB1963" s="9">
        <v>20</v>
      </c>
      <c r="AC1963" s="9">
        <v>0</v>
      </c>
      <c r="AD1963" s="9">
        <f t="shared" si="260"/>
        <v>0.60000000000000142</v>
      </c>
      <c r="AE1963" s="9">
        <f t="shared" si="261"/>
        <v>1.6393442622950859E-2</v>
      </c>
      <c r="AF1963" s="9"/>
      <c r="AG1963" s="9">
        <f>IFERROR((Table1[[#This Row],[عدد
البلوكات]]*0.12),"")</f>
        <v>0.6</v>
      </c>
      <c r="AH1963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18</v>
      </c>
      <c r="AI1963" s="9">
        <v>71</v>
      </c>
      <c r="AJ1963" s="9">
        <f>IFERROR(Table1[[#This Row],[Plan Hour]]/Table1[[#This Row],[ساعات
العمل
الفعلية]],0)</f>
        <v>0.25352112676056338</v>
      </c>
      <c r="AK1963" s="9">
        <f>IFERROR((Table1[[#This Row],[الكمية 
الفعلية
/م3]]-Table1[[#This Row],[الكمية 
المنتجة
/م3
 ]]),"")</f>
        <v>0</v>
      </c>
      <c r="AL1963" s="9"/>
      <c r="AM1963" s="9"/>
      <c r="AN1963" s="9"/>
      <c r="AO1963" s="9"/>
      <c r="AP1963" s="9">
        <f>Table1[[#This Row],[شطره
1]]+Table1[[#This Row],[أبعاد خطأ
2]]+Table1[[#This Row],[كسر زوايا
3]]+AO1963</f>
        <v>0</v>
      </c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CB1963"/>
      <c r="CC1963"/>
      <c r="CD1963"/>
      <c r="CE1963" s="83"/>
      <c r="CF1963"/>
      <c r="CG1963"/>
      <c r="CH1963"/>
      <c r="CI1963"/>
      <c r="CJ1963"/>
      <c r="CK1963"/>
      <c r="CL1963"/>
      <c r="CM1963"/>
      <c r="CN1963"/>
      <c r="CO1963"/>
      <c r="CP1963"/>
    </row>
    <row r="1964" spans="1:94" ht="22.5" customHeight="1">
      <c r="A1964" s="22">
        <v>44333</v>
      </c>
      <c r="B1964" s="3" t="str">
        <f>TEXT(Table1[[#This Row],[Date]],"dddd")</f>
        <v>الإثنين</v>
      </c>
      <c r="C1964" s="3">
        <f>WEEKNUM(Table1[[#This Row],[Date]],16)</f>
        <v>21</v>
      </c>
      <c r="D1964" s="3" t="str">
        <f>TEXT(Table1[[#This Row],[Date]],"mmmm")</f>
        <v>مايو</v>
      </c>
      <c r="E1964" s="3" t="str">
        <f>TEXT(Table1[[#This Row],[Date]],"yyyy")</f>
        <v>2021</v>
      </c>
      <c r="F1964" s="3" t="s">
        <v>9</v>
      </c>
      <c r="G1964" s="3">
        <v>1995</v>
      </c>
      <c r="H1964" s="5" t="s">
        <v>377</v>
      </c>
      <c r="I1964" s="3" t="s">
        <v>91</v>
      </c>
      <c r="J1964" s="3">
        <f>IFERROR(VLOOKUP(Table1[[#This Row],[FoamType]],$CB$1:$CC$25,2,FALSE),0)</f>
        <v>1</v>
      </c>
      <c r="K1964" s="3">
        <v>100</v>
      </c>
      <c r="L1964" s="3">
        <v>50</v>
      </c>
      <c r="M1964" s="3">
        <v>1</v>
      </c>
      <c r="Q1964" s="3">
        <v>15</v>
      </c>
      <c r="R1964" s="3">
        <v>500</v>
      </c>
      <c r="S1964" s="3">
        <v>1.1000000000000001</v>
      </c>
      <c r="T1964" s="3">
        <f t="shared" si="258"/>
        <v>2.75</v>
      </c>
      <c r="U1964" s="4">
        <f t="shared" si="259"/>
        <v>2.5</v>
      </c>
      <c r="W1964" s="3"/>
      <c r="X1964" s="4">
        <f>IFERROR(   Table1[[#This Row],[البلوكات /م3]]+Table1[[#This Row],[البواقى
 المنصرفه
/م3]]-Table1[[#This Row],[البواقى
/م3]],0)</f>
        <v>3.82</v>
      </c>
      <c r="Y1964" s="21">
        <f t="shared" si="257"/>
        <v>0</v>
      </c>
      <c r="AA1964" s="12">
        <v>3.82</v>
      </c>
      <c r="AB1964" s="3">
        <v>17</v>
      </c>
      <c r="AC1964" s="20">
        <v>0</v>
      </c>
      <c r="AD1964" s="20">
        <f t="shared" si="260"/>
        <v>1.3199999999999998</v>
      </c>
      <c r="AE1964" s="29">
        <f t="shared" si="261"/>
        <v>0.34554973821989526</v>
      </c>
      <c r="AG1964" s="5">
        <f>IFERROR((Table1[[#This Row],[عدد
البلوكات]]*0.12),"")</f>
        <v>0</v>
      </c>
      <c r="AH196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2.5</v>
      </c>
      <c r="AJ1964" s="59">
        <f>IFERROR(Table1[[#This Row],[Plan Hour]]/Table1[[#This Row],[ساعات
العمل
الفعلية]],0)</f>
        <v>0</v>
      </c>
      <c r="AK1964" s="1">
        <f>IFERROR((Table1[[#This Row],[الكمية 
الفعلية
/م3]]-Table1[[#This Row],[الكمية 
المنتجة
/م3
 ]]),"")</f>
        <v>0.25</v>
      </c>
      <c r="AL1964" s="123"/>
      <c r="AM1964" s="123"/>
      <c r="AN1964" s="123"/>
      <c r="AO1964" s="123"/>
      <c r="AP1964" s="17">
        <f>Table1[[#This Row],[شطره
1]]+Table1[[#This Row],[أبعاد خطأ
2]]+Table1[[#This Row],[كسر زوايا
3]]+AO1964</f>
        <v>0</v>
      </c>
      <c r="AZ1964" s="1"/>
      <c r="BA1964" s="1"/>
      <c r="BB1964" s="1"/>
      <c r="BC1964" s="1"/>
      <c r="BD1964" s="1"/>
      <c r="BE1964" s="1"/>
      <c r="BF1964" s="1"/>
      <c r="CB1964"/>
      <c r="CC1964"/>
      <c r="CD1964"/>
      <c r="CE1964" s="83"/>
      <c r="CF1964"/>
      <c r="CG1964"/>
      <c r="CH1964"/>
      <c r="CI1964"/>
      <c r="CJ1964"/>
      <c r="CK1964"/>
      <c r="CL1964"/>
      <c r="CM1964"/>
      <c r="CN1964"/>
      <c r="CO1964"/>
      <c r="CP1964"/>
    </row>
    <row r="1965" spans="1:94" ht="22.5" customHeight="1">
      <c r="A1965" s="22">
        <v>44333</v>
      </c>
      <c r="B1965" s="3" t="str">
        <f>TEXT(Table1[[#This Row],[Date]],"dddd")</f>
        <v>الإثنين</v>
      </c>
      <c r="C1965" s="3">
        <f>WEEKNUM(Table1[[#This Row],[Date]],16)</f>
        <v>21</v>
      </c>
      <c r="D1965" s="3" t="str">
        <f>TEXT(Table1[[#This Row],[Date]],"mmmm")</f>
        <v>مايو</v>
      </c>
      <c r="E1965" s="3" t="str">
        <f>TEXT(Table1[[#This Row],[Date]],"yyyy")</f>
        <v>2021</v>
      </c>
      <c r="F1965" s="3" t="s">
        <v>9</v>
      </c>
      <c r="G1965" s="3">
        <v>1995</v>
      </c>
      <c r="H1965" s="5" t="s">
        <v>377</v>
      </c>
      <c r="I1965" s="3" t="s">
        <v>91</v>
      </c>
      <c r="J1965" s="3">
        <f>IFERROR(VLOOKUP(Table1[[#This Row],[FoamType]],$CB$1:$CC$25,2,FALSE),0)</f>
        <v>1</v>
      </c>
      <c r="K1965" s="3">
        <v>100</v>
      </c>
      <c r="L1965" s="3">
        <v>50</v>
      </c>
      <c r="M1965" s="3">
        <v>2</v>
      </c>
      <c r="Q1965" s="3">
        <v>15</v>
      </c>
      <c r="R1965" s="3">
        <v>100</v>
      </c>
      <c r="S1965" s="3">
        <v>2.1</v>
      </c>
      <c r="T1965" s="3">
        <f t="shared" si="258"/>
        <v>1.05</v>
      </c>
      <c r="U1965" s="4">
        <f t="shared" si="259"/>
        <v>1</v>
      </c>
      <c r="W1965" s="3"/>
      <c r="X1965" s="4">
        <f>IFERROR(   Table1[[#This Row],[البلوكات /م3]]+Table1[[#This Row],[البواقى
 المنصرفه
/م3]]-Table1[[#This Row],[البواقى
/م3]],0)</f>
        <v>0</v>
      </c>
      <c r="Y1965" s="21">
        <f t="shared" si="257"/>
        <v>0</v>
      </c>
      <c r="AD1965" s="20">
        <f t="shared" si="260"/>
        <v>-1</v>
      </c>
      <c r="AE1965" s="29" t="e">
        <f t="shared" si="261"/>
        <v>#DIV/0!</v>
      </c>
      <c r="AG1965" s="5">
        <f>IFERROR((Table1[[#This Row],[عدد
البلوكات]]*0.12),"")</f>
        <v>0</v>
      </c>
      <c r="AH196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1965" s="59">
        <f>IFERROR(Table1[[#This Row],[Plan Hour]]/Table1[[#This Row],[ساعات
العمل
الفعلية]],0)</f>
        <v>0</v>
      </c>
      <c r="AK1965" s="1">
        <f>IFERROR((Table1[[#This Row],[الكمية 
الفعلية
/م3]]-Table1[[#This Row],[الكمية 
المنتجة
/م3
 ]]),"")</f>
        <v>5.0000000000000044E-2</v>
      </c>
      <c r="AL1965" s="123"/>
      <c r="AM1965" s="123"/>
      <c r="AN1965" s="123"/>
      <c r="AO1965" s="123"/>
      <c r="AP1965" s="17">
        <f>Table1[[#This Row],[شطره
1]]+Table1[[#This Row],[أبعاد خطأ
2]]+Table1[[#This Row],[كسر زوايا
3]]+AO1965</f>
        <v>0</v>
      </c>
      <c r="AZ1965" s="1"/>
      <c r="BA1965" s="1"/>
      <c r="BB1965" s="1"/>
      <c r="BC1965" s="1"/>
      <c r="BD1965" s="1"/>
      <c r="BE1965" s="1"/>
      <c r="BF1965" s="1"/>
      <c r="CB1965"/>
      <c r="CC1965"/>
      <c r="CD1965"/>
      <c r="CE1965" s="83"/>
      <c r="CF1965"/>
      <c r="CG1965"/>
      <c r="CH1965"/>
      <c r="CI1965"/>
      <c r="CJ1965"/>
      <c r="CK1965"/>
      <c r="CL1965"/>
      <c r="CM1965"/>
      <c r="CN1965"/>
      <c r="CO1965"/>
      <c r="CP1965"/>
    </row>
    <row r="1966" spans="1:94" ht="22.5" customHeight="1">
      <c r="A1966" s="22">
        <v>44333</v>
      </c>
      <c r="B1966" s="3" t="str">
        <f>TEXT(Table1[[#This Row],[Date]],"dddd")</f>
        <v>الإثنين</v>
      </c>
      <c r="C1966" s="3">
        <f>WEEKNUM(Table1[[#This Row],[Date]],16)</f>
        <v>21</v>
      </c>
      <c r="D1966" s="3" t="str">
        <f>TEXT(Table1[[#This Row],[Date]],"mmmm")</f>
        <v>مايو</v>
      </c>
      <c r="E1966" s="3" t="str">
        <f>TEXT(Table1[[#This Row],[Date]],"yyyy")</f>
        <v>2021</v>
      </c>
      <c r="F1966" s="3" t="s">
        <v>9</v>
      </c>
      <c r="G1966" s="3">
        <v>2003</v>
      </c>
      <c r="H1966" s="5" t="s">
        <v>376</v>
      </c>
      <c r="I1966" s="3" t="s">
        <v>255</v>
      </c>
      <c r="J1966" s="3">
        <f>IFERROR(VLOOKUP(Table1[[#This Row],[FoamType]],$CB$1:$CC$25,2,FALSE),0)</f>
        <v>3.6</v>
      </c>
      <c r="K1966" s="3">
        <v>120</v>
      </c>
      <c r="L1966" s="3">
        <v>100</v>
      </c>
      <c r="M1966" s="3">
        <v>25</v>
      </c>
      <c r="Q1966" s="3">
        <v>35</v>
      </c>
      <c r="R1966" s="3">
        <v>87</v>
      </c>
      <c r="S1966" s="3">
        <v>25</v>
      </c>
      <c r="T1966" s="3">
        <f t="shared" si="258"/>
        <v>26.1</v>
      </c>
      <c r="U1966" s="4">
        <f t="shared" si="259"/>
        <v>26.1</v>
      </c>
      <c r="W1966" s="3">
        <v>35</v>
      </c>
      <c r="X1966" s="4">
        <f>IFERROR(   Table1[[#This Row],[البلوكات /م3]]+Table1[[#This Row],[البواقى
 المنصرفه
/م3]]-Table1[[#This Row],[البواقى
/م3]],0)</f>
        <v>27.130000000000003</v>
      </c>
      <c r="Y1966" s="21">
        <f t="shared" si="257"/>
        <v>36.6</v>
      </c>
      <c r="Z1966" s="3">
        <v>5</v>
      </c>
      <c r="AA1966" s="12">
        <v>0</v>
      </c>
      <c r="AB1966" s="3">
        <v>35</v>
      </c>
      <c r="AC1966" s="20">
        <v>9.4700000000000006</v>
      </c>
      <c r="AD1966" s="20">
        <f t="shared" si="260"/>
        <v>1.0300000000000011</v>
      </c>
      <c r="AE1966" s="29">
        <f t="shared" si="261"/>
        <v>2.8142076502732271E-2</v>
      </c>
      <c r="AG1966" s="5">
        <f>IFERROR((Table1[[#This Row],[عدد
البلوكات]]*0.12),"")</f>
        <v>0.6</v>
      </c>
      <c r="AH196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7.25</v>
      </c>
      <c r="AJ1966" s="59">
        <f>IFERROR(Table1[[#This Row],[Plan Hour]]/Table1[[#This Row],[ساعات
العمل
الفعلية]],0)</f>
        <v>0</v>
      </c>
      <c r="AK1966" s="1">
        <f>IFERROR((Table1[[#This Row],[الكمية 
الفعلية
/م3]]-Table1[[#This Row],[الكمية 
المنتجة
/م3
 ]]),"")</f>
        <v>0</v>
      </c>
      <c r="AL1966" s="123"/>
      <c r="AM1966" s="123"/>
      <c r="AN1966" s="123"/>
      <c r="AO1966" s="123"/>
      <c r="AP1966" s="17">
        <f>Table1[[#This Row],[شطره
1]]+Table1[[#This Row],[أبعاد خطأ
2]]+Table1[[#This Row],[كسر زوايا
3]]+AO1966</f>
        <v>0</v>
      </c>
      <c r="AZ1966" s="1"/>
      <c r="BA1966" s="1"/>
      <c r="BB1966" s="1"/>
      <c r="BC1966" s="1"/>
      <c r="BD1966" s="1"/>
      <c r="BE1966" s="1"/>
      <c r="BF1966" s="1"/>
      <c r="CB1966"/>
      <c r="CC1966"/>
      <c r="CD1966"/>
      <c r="CE1966" s="83"/>
      <c r="CF1966"/>
      <c r="CG1966"/>
      <c r="CH1966"/>
      <c r="CI1966"/>
      <c r="CJ1966"/>
      <c r="CK1966"/>
      <c r="CL1966"/>
      <c r="CM1966"/>
      <c r="CN1966"/>
      <c r="CO1966"/>
      <c r="CP1966"/>
    </row>
    <row r="1967" spans="1:94" ht="22.5" customHeight="1">
      <c r="A1967" s="22">
        <v>44333</v>
      </c>
      <c r="B1967" s="3" t="str">
        <f>TEXT(Table1[[#This Row],[Date]],"dddd")</f>
        <v>الإثنين</v>
      </c>
      <c r="C1967" s="3">
        <f>WEEKNUM(Table1[[#This Row],[Date]],16)</f>
        <v>21</v>
      </c>
      <c r="D1967" s="3" t="str">
        <f>TEXT(Table1[[#This Row],[Date]],"mmmm")</f>
        <v>مايو</v>
      </c>
      <c r="E1967" s="3" t="str">
        <f>TEXT(Table1[[#This Row],[Date]],"yyyy")</f>
        <v>2021</v>
      </c>
      <c r="F1967" s="3" t="s">
        <v>9</v>
      </c>
      <c r="G1967" s="3">
        <v>2001</v>
      </c>
      <c r="H1967" s="5" t="s">
        <v>25</v>
      </c>
      <c r="I1967" s="3" t="s">
        <v>92</v>
      </c>
      <c r="J1967" s="3">
        <f>IFERROR(VLOOKUP(Table1[[#This Row],[FoamType]],$CB$1:$CC$25,2,FALSE),0)</f>
        <v>0.6</v>
      </c>
      <c r="K1967" s="3">
        <v>70</v>
      </c>
      <c r="L1967" s="3">
        <v>35</v>
      </c>
      <c r="M1967" s="3">
        <v>1</v>
      </c>
      <c r="Q1967" s="3">
        <v>12</v>
      </c>
      <c r="S1967" s="3">
        <v>1.1000000000000001</v>
      </c>
      <c r="T1967" s="3">
        <v>3.1</v>
      </c>
      <c r="U1967" s="4">
        <v>3</v>
      </c>
      <c r="W1967" s="3"/>
      <c r="X1967" s="4">
        <f>IFERROR(   Table1[[#This Row],[البلوكات /م3]]+Table1[[#This Row],[البواقى
 المنصرفه
/م3]]-Table1[[#This Row],[البواقى
/م3]],0)</f>
        <v>0</v>
      </c>
      <c r="Y1967" s="21">
        <f t="shared" si="257"/>
        <v>0</v>
      </c>
      <c r="AD1967" s="20">
        <f t="shared" si="260"/>
        <v>-3</v>
      </c>
      <c r="AE1967" s="29" t="e">
        <f t="shared" si="261"/>
        <v>#DIV/0!</v>
      </c>
      <c r="AG1967" s="5">
        <f>IFERROR((Table1[[#This Row],[عدد
البلوكات]]*0.12),"")</f>
        <v>0</v>
      </c>
      <c r="AH196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1967" s="59">
        <f>IFERROR(Table1[[#This Row],[Plan Hour]]/Table1[[#This Row],[ساعات
العمل
الفعلية]],0)</f>
        <v>0</v>
      </c>
      <c r="AK1967" s="1">
        <f>IFERROR((Table1[[#This Row],[الكمية 
الفعلية
/م3]]-Table1[[#This Row],[الكمية 
المنتجة
/م3
 ]]),"")</f>
        <v>0.10000000000000009</v>
      </c>
      <c r="AL1967" s="123"/>
      <c r="AM1967" s="123"/>
      <c r="AN1967" s="123"/>
      <c r="AO1967" s="123"/>
      <c r="AP1967" s="17">
        <f>Table1[[#This Row],[شطره
1]]+Table1[[#This Row],[أبعاد خطأ
2]]+Table1[[#This Row],[كسر زوايا
3]]+AO1967</f>
        <v>0</v>
      </c>
      <c r="AZ1967" s="1"/>
      <c r="BA1967" s="1"/>
      <c r="BB1967" s="1"/>
      <c r="BC1967" s="1"/>
      <c r="BD1967" s="1"/>
      <c r="BE1967" s="1"/>
      <c r="BF1967" s="1"/>
      <c r="CB1967"/>
      <c r="CC1967"/>
      <c r="CD1967"/>
      <c r="CE1967" s="83"/>
      <c r="CF1967"/>
      <c r="CG1967"/>
      <c r="CH1967"/>
      <c r="CI1967"/>
      <c r="CJ1967"/>
      <c r="CK1967"/>
      <c r="CL1967"/>
      <c r="CM1967"/>
      <c r="CN1967"/>
      <c r="CO1967"/>
      <c r="CP1967"/>
    </row>
    <row r="1968" spans="1:94" ht="22.5" customHeight="1">
      <c r="A1968" s="22">
        <v>44333</v>
      </c>
      <c r="B1968" s="3" t="str">
        <f>TEXT(Table1[[#This Row],[Date]],"dddd")</f>
        <v>الإثنين</v>
      </c>
      <c r="C1968" s="3">
        <f>WEEKNUM(Table1[[#This Row],[Date]],16)</f>
        <v>21</v>
      </c>
      <c r="D1968" s="3" t="str">
        <f>TEXT(Table1[[#This Row],[Date]],"mmmm")</f>
        <v>مايو</v>
      </c>
      <c r="E1968" s="3" t="str">
        <f>TEXT(Table1[[#This Row],[Date]],"yyyy")</f>
        <v>2021</v>
      </c>
      <c r="F1968" s="3" t="s">
        <v>9</v>
      </c>
      <c r="G1968" s="3">
        <v>1997</v>
      </c>
      <c r="H1968" s="5" t="s">
        <v>332</v>
      </c>
      <c r="I1968" s="3" t="s">
        <v>92</v>
      </c>
      <c r="J1968" s="3">
        <f>IFERROR(VLOOKUP(Table1[[#This Row],[FoamType]],$CB$1:$CC$25,2,FALSE),0)</f>
        <v>0.6</v>
      </c>
      <c r="K1968" s="3">
        <v>25</v>
      </c>
      <c r="L1968" s="3">
        <v>7.5</v>
      </c>
      <c r="M1968" s="3">
        <v>1</v>
      </c>
      <c r="Q1968" s="3">
        <v>12</v>
      </c>
      <c r="R1968" s="3">
        <v>29400</v>
      </c>
      <c r="S1968" s="3">
        <v>1.2</v>
      </c>
      <c r="T1968" s="3">
        <f t="shared" si="258"/>
        <v>6.6150000000000002</v>
      </c>
      <c r="U1968" s="4">
        <f t="shared" si="259"/>
        <v>5.5125000000000002</v>
      </c>
      <c r="W1968" s="3">
        <v>12</v>
      </c>
      <c r="X1968" s="4">
        <f>IFERROR(   Table1[[#This Row],[البلوكات /م3]]+Table1[[#This Row],[البواقى
 المنصرفه
/م3]]-Table1[[#This Row],[البواقى
/م3]],0)</f>
        <v>12.379999999999999</v>
      </c>
      <c r="Y1968" s="21">
        <f t="shared" si="257"/>
        <v>7.32</v>
      </c>
      <c r="Z1968" s="3">
        <v>1</v>
      </c>
      <c r="AA1968" s="12">
        <v>5.0599999999999996</v>
      </c>
      <c r="AB1968" s="3">
        <v>12</v>
      </c>
      <c r="AC1968" s="20">
        <v>0</v>
      </c>
      <c r="AD1968" s="20">
        <f t="shared" si="260"/>
        <v>6.8674999999999988</v>
      </c>
      <c r="AE1968" s="29">
        <f t="shared" si="261"/>
        <v>0.55472536348949919</v>
      </c>
      <c r="AG1968" s="5">
        <f>IFERROR((Table1[[#This Row],[عدد
البلوكات]]*0.12),"")</f>
        <v>0.12</v>
      </c>
      <c r="AH196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9.1875</v>
      </c>
      <c r="AJ1968" s="59">
        <f>IFERROR(Table1[[#This Row],[Plan Hour]]/Table1[[#This Row],[ساعات
العمل
الفعلية]],0)</f>
        <v>0</v>
      </c>
      <c r="AK1968" s="1">
        <f>IFERROR((Table1[[#This Row],[الكمية 
الفعلية
/م3]]-Table1[[#This Row],[الكمية 
المنتجة
/م3
 ]]),"")</f>
        <v>1.1025</v>
      </c>
      <c r="AL1968" s="123"/>
      <c r="AM1968" s="123"/>
      <c r="AN1968" s="123"/>
      <c r="AO1968" s="123"/>
      <c r="AP1968" s="17">
        <f>Table1[[#This Row],[شطره
1]]+Table1[[#This Row],[أبعاد خطأ
2]]+Table1[[#This Row],[كسر زوايا
3]]+AO1968</f>
        <v>0</v>
      </c>
      <c r="AZ1968" s="1"/>
      <c r="BA1968" s="1"/>
      <c r="BB1968" s="1"/>
      <c r="BC1968" s="1"/>
      <c r="BD1968" s="1"/>
      <c r="BE1968" s="1"/>
      <c r="BF1968" s="1"/>
      <c r="CB1968"/>
      <c r="CC1968"/>
      <c r="CD1968"/>
      <c r="CE1968" s="83"/>
      <c r="CF1968"/>
      <c r="CG1968"/>
      <c r="CH1968"/>
      <c r="CI1968"/>
      <c r="CJ1968"/>
      <c r="CK1968"/>
      <c r="CL1968"/>
      <c r="CM1968"/>
      <c r="CN1968"/>
      <c r="CO1968"/>
      <c r="CP1968"/>
    </row>
    <row r="1969" spans="1:94" ht="22.5" customHeight="1">
      <c r="A1969" s="22">
        <v>44333</v>
      </c>
      <c r="B1969" s="3" t="str">
        <f>TEXT(Table1[[#This Row],[Date]],"dddd")</f>
        <v>الإثنين</v>
      </c>
      <c r="C1969" s="3">
        <f>WEEKNUM(Table1[[#This Row],[Date]],16)</f>
        <v>21</v>
      </c>
      <c r="D1969" s="3" t="str">
        <f>TEXT(Table1[[#This Row],[Date]],"mmmm")</f>
        <v>مايو</v>
      </c>
      <c r="E1969" s="3" t="str">
        <f>TEXT(Table1[[#This Row],[Date]],"yyyy")</f>
        <v>2021</v>
      </c>
      <c r="F1969" s="3" t="s">
        <v>9</v>
      </c>
      <c r="G1969" s="3">
        <v>3</v>
      </c>
      <c r="H1969" s="5" t="s">
        <v>332</v>
      </c>
      <c r="I1969" s="3" t="s">
        <v>92</v>
      </c>
      <c r="J1969" s="3">
        <f>IFERROR(VLOOKUP(Table1[[#This Row],[FoamType]],$CB$1:$CC$25,2,FALSE),0)</f>
        <v>0.6</v>
      </c>
      <c r="K1969" s="3">
        <v>10</v>
      </c>
      <c r="L1969" s="3">
        <v>8</v>
      </c>
      <c r="M1969" s="3">
        <v>4</v>
      </c>
      <c r="Q1969" s="3">
        <v>35</v>
      </c>
      <c r="S1969" s="3">
        <v>4.0999999999999996</v>
      </c>
      <c r="T1969" s="3">
        <v>0.6</v>
      </c>
      <c r="U1969" s="4">
        <v>0.5</v>
      </c>
      <c r="W1969" s="3"/>
      <c r="X1969" s="4">
        <f>IFERROR(   Table1[[#This Row],[البلوكات /م3]]+Table1[[#This Row],[البواقى
 المنصرفه
/م3]]-Table1[[#This Row],[البواقى
/م3]],0)</f>
        <v>1.83</v>
      </c>
      <c r="Y1969" s="21">
        <f t="shared" si="257"/>
        <v>0</v>
      </c>
      <c r="AA1969" s="12">
        <v>1.83</v>
      </c>
      <c r="AB1969" s="3">
        <v>25</v>
      </c>
      <c r="AC1969" s="20">
        <v>0</v>
      </c>
      <c r="AD1969" s="20">
        <f t="shared" si="260"/>
        <v>1.33</v>
      </c>
      <c r="AE1969" s="29">
        <f t="shared" si="261"/>
        <v>0.72677595628415304</v>
      </c>
      <c r="AG1969" s="5">
        <f>IFERROR((Table1[[#This Row],[عدد
البلوكات]]*0.12),"")</f>
        <v>0</v>
      </c>
      <c r="AH196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0.83333333333333337</v>
      </c>
      <c r="AJ1969" s="59">
        <f>IFERROR(Table1[[#This Row],[Plan Hour]]/Table1[[#This Row],[ساعات
العمل
الفعلية]],0)</f>
        <v>0</v>
      </c>
      <c r="AK1969" s="1">
        <f>IFERROR((Table1[[#This Row],[الكمية 
الفعلية
/م3]]-Table1[[#This Row],[الكمية 
المنتجة
/م3
 ]]),"")</f>
        <v>9.9999999999999978E-2</v>
      </c>
      <c r="AL1969" s="123"/>
      <c r="AM1969" s="123"/>
      <c r="AN1969" s="123"/>
      <c r="AO1969" s="123"/>
      <c r="AP1969" s="17">
        <f>Table1[[#This Row],[شطره
1]]+Table1[[#This Row],[أبعاد خطأ
2]]+Table1[[#This Row],[كسر زوايا
3]]+AO1969</f>
        <v>0</v>
      </c>
      <c r="AZ1969" s="1"/>
      <c r="BA1969" s="1"/>
      <c r="BB1969" s="1"/>
      <c r="BC1969" s="1"/>
      <c r="BD1969" s="1"/>
      <c r="BE1969" s="1"/>
      <c r="BF1969" s="1"/>
      <c r="CB1969"/>
      <c r="CC1969"/>
      <c r="CD1969"/>
      <c r="CE1969" s="83"/>
      <c r="CF1969"/>
      <c r="CG1969"/>
      <c r="CH1969"/>
      <c r="CI1969"/>
      <c r="CJ1969"/>
      <c r="CK1969"/>
      <c r="CL1969"/>
      <c r="CM1969"/>
      <c r="CN1969"/>
      <c r="CO1969"/>
      <c r="CP1969"/>
    </row>
    <row r="1970" spans="1:94" ht="22.5" customHeight="1">
      <c r="A1970" s="22">
        <v>44333</v>
      </c>
      <c r="B1970" s="3" t="str">
        <f>TEXT(Table1[[#This Row],[Date]],"dddd")</f>
        <v>الإثنين</v>
      </c>
      <c r="C1970" s="3">
        <f>WEEKNUM(Table1[[#This Row],[Date]],16)</f>
        <v>21</v>
      </c>
      <c r="D1970" s="3" t="str">
        <f>TEXT(Table1[[#This Row],[Date]],"mmmm")</f>
        <v>مايو</v>
      </c>
      <c r="E1970" s="3" t="str">
        <f>TEXT(Table1[[#This Row],[Date]],"yyyy")</f>
        <v>2021</v>
      </c>
      <c r="F1970" s="3" t="s">
        <v>9</v>
      </c>
      <c r="G1970" s="3">
        <v>3</v>
      </c>
      <c r="H1970" s="5" t="s">
        <v>332</v>
      </c>
      <c r="I1970" s="3" t="s">
        <v>107</v>
      </c>
      <c r="J1970" s="3">
        <f>IFERROR(VLOOKUP(Table1[[#This Row],[FoamType]],$CB$1:$CC$25,2,FALSE),0)</f>
        <v>50</v>
      </c>
      <c r="K1970" s="3">
        <v>10</v>
      </c>
      <c r="L1970" s="3">
        <v>4</v>
      </c>
      <c r="M1970" s="3">
        <v>4</v>
      </c>
      <c r="Q1970" s="3">
        <v>25</v>
      </c>
      <c r="R1970" s="3">
        <v>1500</v>
      </c>
      <c r="S1970" s="3">
        <v>4.0999999999999996</v>
      </c>
      <c r="T1970" s="3">
        <f t="shared" si="258"/>
        <v>0.24599999999999997</v>
      </c>
      <c r="U1970" s="4">
        <f t="shared" si="259"/>
        <v>0.24</v>
      </c>
      <c r="W1970" s="3"/>
      <c r="X1970" s="4">
        <f>IFERROR(   Table1[[#This Row],[البلوكات /م3]]+Table1[[#This Row],[البواقى
 المنصرفه
/م3]]-Table1[[#This Row],[البواقى
/م3]],0)</f>
        <v>0</v>
      </c>
      <c r="Y1970" s="21">
        <f t="shared" si="257"/>
        <v>0</v>
      </c>
      <c r="AD1970" s="20">
        <f t="shared" si="260"/>
        <v>-0.24</v>
      </c>
      <c r="AE1970" s="29" t="e">
        <f t="shared" si="261"/>
        <v>#DIV/0!</v>
      </c>
      <c r="AG1970" s="5">
        <f>IFERROR((Table1[[#This Row],[عدد
البلوكات]]*0.12),"")</f>
        <v>0</v>
      </c>
      <c r="AH197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30</v>
      </c>
      <c r="AJ1970" s="59">
        <f>IFERROR(Table1[[#This Row],[Plan Hour]]/Table1[[#This Row],[ساعات
العمل
الفعلية]],0)</f>
        <v>0</v>
      </c>
      <c r="AK1970" s="1">
        <f>IFERROR((Table1[[#This Row],[الكمية 
الفعلية
/م3]]-Table1[[#This Row],[الكمية 
المنتجة
/م3
 ]]),"")</f>
        <v>5.9999999999999776E-3</v>
      </c>
      <c r="AL1970" s="123"/>
      <c r="AM1970" s="123"/>
      <c r="AN1970" s="123"/>
      <c r="AO1970" s="123"/>
      <c r="AP1970" s="17">
        <f>Table1[[#This Row],[شطره
1]]+Table1[[#This Row],[أبعاد خطأ
2]]+Table1[[#This Row],[كسر زوايا
3]]+AO1970</f>
        <v>0</v>
      </c>
      <c r="AZ1970" s="1"/>
      <c r="BA1970" s="1"/>
      <c r="BB1970" s="1"/>
      <c r="BC1970" s="1"/>
      <c r="BD1970" s="1"/>
      <c r="BE1970" s="1"/>
      <c r="BF1970" s="1"/>
      <c r="CB1970"/>
      <c r="CC1970"/>
      <c r="CD1970"/>
      <c r="CE1970" s="83"/>
      <c r="CF1970"/>
      <c r="CG1970"/>
      <c r="CH1970"/>
      <c r="CI1970"/>
      <c r="CJ1970"/>
      <c r="CK1970"/>
      <c r="CL1970"/>
      <c r="CM1970"/>
      <c r="CN1970"/>
      <c r="CO1970"/>
      <c r="CP1970"/>
    </row>
    <row r="1971" spans="1:94" ht="22.5" customHeight="1">
      <c r="A1971" s="22">
        <v>44333</v>
      </c>
      <c r="B1971" s="3" t="str">
        <f>TEXT(Table1[[#This Row],[Date]],"dddd")</f>
        <v>الإثنين</v>
      </c>
      <c r="C1971" s="3">
        <f>WEEKNUM(Table1[[#This Row],[Date]],16)</f>
        <v>21</v>
      </c>
      <c r="D1971" s="3" t="str">
        <f>TEXT(Table1[[#This Row],[Date]],"mmmm")</f>
        <v>مايو</v>
      </c>
      <c r="E1971" s="3" t="str">
        <f>TEXT(Table1[[#This Row],[Date]],"yyyy")</f>
        <v>2021</v>
      </c>
      <c r="F1971" s="3" t="s">
        <v>8</v>
      </c>
      <c r="G1971" s="3">
        <v>2002</v>
      </c>
      <c r="H1971" s="5" t="s">
        <v>78</v>
      </c>
      <c r="I1971" s="3" t="s">
        <v>92</v>
      </c>
      <c r="J1971" s="3">
        <f>IFERROR(VLOOKUP(Table1[[#This Row],[FoamType]],$CB$1:$CC$25,2,FALSE),0)</f>
        <v>0.6</v>
      </c>
      <c r="K1971" s="3">
        <v>20</v>
      </c>
      <c r="L1971" s="3">
        <v>10</v>
      </c>
      <c r="M1971" s="3">
        <v>3</v>
      </c>
      <c r="Q1971" s="3" t="s">
        <v>49</v>
      </c>
      <c r="R1971" s="3">
        <v>540</v>
      </c>
      <c r="S1971" s="3">
        <v>3.1</v>
      </c>
      <c r="T1971" s="3">
        <f t="shared" si="258"/>
        <v>0.33479999999999999</v>
      </c>
      <c r="U1971" s="4">
        <f t="shared" si="259"/>
        <v>0.32400000000000001</v>
      </c>
      <c r="W1971" s="3"/>
      <c r="X1971" s="4">
        <f>IFERROR(   Table1[[#This Row],[البلوكات /م3]]+Table1[[#This Row],[البواقى
 المنصرفه
/م3]]-Table1[[#This Row],[البواقى
/م3]],0)</f>
        <v>0.32400000000000001</v>
      </c>
      <c r="Y1971" s="21">
        <f t="shared" si="257"/>
        <v>0</v>
      </c>
      <c r="AA1971" s="12">
        <v>0.32400000000000001</v>
      </c>
      <c r="AB1971" s="3" t="s">
        <v>49</v>
      </c>
      <c r="AD1971" s="20">
        <f t="shared" si="260"/>
        <v>0</v>
      </c>
      <c r="AE1971" s="29">
        <f t="shared" si="261"/>
        <v>0</v>
      </c>
      <c r="AG1971" s="5">
        <f>IFERROR((Table1[[#This Row],[عدد
البلوكات]]*0.12),"")</f>
        <v>0</v>
      </c>
      <c r="AH197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0.54</v>
      </c>
      <c r="AJ1971" s="59">
        <f>IFERROR(Table1[[#This Row],[Plan Hour]]/Table1[[#This Row],[ساعات
العمل
الفعلية]],0)</f>
        <v>0</v>
      </c>
      <c r="AK1971" s="1">
        <f>IFERROR((Table1[[#This Row],[الكمية 
الفعلية
/م3]]-Table1[[#This Row],[الكمية 
المنتجة
/م3
 ]]),"")</f>
        <v>1.0799999999999976E-2</v>
      </c>
      <c r="AL1971" s="123"/>
      <c r="AM1971" s="123"/>
      <c r="AN1971" s="123"/>
      <c r="AO1971" s="123"/>
      <c r="AP1971" s="17">
        <f>Table1[[#This Row],[شطره
1]]+Table1[[#This Row],[أبعاد خطأ
2]]+Table1[[#This Row],[كسر زوايا
3]]+AO1971</f>
        <v>0</v>
      </c>
      <c r="AZ1971" s="1"/>
      <c r="BA1971" s="1"/>
      <c r="BB1971" s="1"/>
      <c r="BC1971" s="1"/>
      <c r="BD1971" s="1"/>
      <c r="BE1971" s="1"/>
      <c r="BF1971" s="1"/>
      <c r="CB1971"/>
      <c r="CC1971"/>
      <c r="CD1971"/>
      <c r="CE1971" s="83"/>
      <c r="CF1971"/>
      <c r="CG1971"/>
      <c r="CH1971"/>
      <c r="CI1971"/>
      <c r="CJ1971"/>
      <c r="CK1971"/>
      <c r="CL1971"/>
      <c r="CM1971"/>
      <c r="CN1971"/>
      <c r="CO1971"/>
      <c r="CP1971"/>
    </row>
    <row r="1972" spans="1:94" ht="22.5" customHeight="1">
      <c r="A1972" s="22">
        <v>44333</v>
      </c>
      <c r="B1972" s="3" t="str">
        <f>TEXT(Table1[[#This Row],[Date]],"dddd")</f>
        <v>الإثنين</v>
      </c>
      <c r="C1972" s="3">
        <f>WEEKNUM(Table1[[#This Row],[Date]],16)</f>
        <v>21</v>
      </c>
      <c r="D1972" s="3" t="str">
        <f>TEXT(Table1[[#This Row],[Date]],"mmmm")</f>
        <v>مايو</v>
      </c>
      <c r="E1972" s="3" t="str">
        <f>TEXT(Table1[[#This Row],[Date]],"yyyy")</f>
        <v>2021</v>
      </c>
      <c r="F1972" s="3" t="s">
        <v>8</v>
      </c>
      <c r="G1972" s="3">
        <v>2002</v>
      </c>
      <c r="H1972" s="5" t="s">
        <v>78</v>
      </c>
      <c r="I1972" s="3" t="s">
        <v>92</v>
      </c>
      <c r="J1972" s="3">
        <f>IFERROR(VLOOKUP(Table1[[#This Row],[FoamType]],$CB$1:$CC$25,2,FALSE),0)</f>
        <v>0.6</v>
      </c>
      <c r="K1972" s="3">
        <v>20</v>
      </c>
      <c r="L1972" s="3">
        <v>10</v>
      </c>
      <c r="M1972" s="3">
        <v>3</v>
      </c>
      <c r="Q1972" s="3" t="s">
        <v>50</v>
      </c>
      <c r="R1972" s="3">
        <v>540</v>
      </c>
      <c r="S1972" s="3">
        <v>3.1</v>
      </c>
      <c r="T1972" s="3">
        <f t="shared" si="258"/>
        <v>0.33479999999999999</v>
      </c>
      <c r="U1972" s="4">
        <f t="shared" si="259"/>
        <v>0.32400000000000001</v>
      </c>
      <c r="W1972" s="3"/>
      <c r="X1972" s="4">
        <f>IFERROR(   Table1[[#This Row],[البلوكات /م3]]+Table1[[#This Row],[البواقى
 المنصرفه
/م3]]-Table1[[#This Row],[البواقى
/م3]],0)</f>
        <v>0.32400000000000001</v>
      </c>
      <c r="Y1972" s="21">
        <f t="shared" ref="Y1972:Y2035" si="263">Z1972*7.32</f>
        <v>0</v>
      </c>
      <c r="AA1972" s="12">
        <v>0.32400000000000001</v>
      </c>
      <c r="AB1972" s="3" t="s">
        <v>50</v>
      </c>
      <c r="AD1972" s="20">
        <f t="shared" si="260"/>
        <v>0</v>
      </c>
      <c r="AE1972" s="29">
        <f t="shared" si="261"/>
        <v>0</v>
      </c>
      <c r="AG1972" s="5">
        <f>IFERROR((Table1[[#This Row],[عدد
البلوكات]]*0.12),"")</f>
        <v>0</v>
      </c>
      <c r="AH197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0.54</v>
      </c>
      <c r="AJ1972" s="59">
        <f>IFERROR(Table1[[#This Row],[Plan Hour]]/Table1[[#This Row],[ساعات
العمل
الفعلية]],0)</f>
        <v>0</v>
      </c>
      <c r="AK1972" s="1">
        <f>IFERROR((Table1[[#This Row],[الكمية 
الفعلية
/م3]]-Table1[[#This Row],[الكمية 
المنتجة
/م3
 ]]),"")</f>
        <v>1.0799999999999976E-2</v>
      </c>
      <c r="AL1972" s="123"/>
      <c r="AM1972" s="123"/>
      <c r="AN1972" s="123"/>
      <c r="AO1972" s="123"/>
      <c r="AP1972" s="17">
        <f>Table1[[#This Row],[شطره
1]]+Table1[[#This Row],[أبعاد خطأ
2]]+Table1[[#This Row],[كسر زوايا
3]]+AO1972</f>
        <v>0</v>
      </c>
      <c r="AZ1972" s="1"/>
      <c r="BA1972" s="1"/>
      <c r="BB1972" s="1"/>
      <c r="BC1972" s="1"/>
      <c r="BD1972" s="1"/>
      <c r="BE1972" s="1"/>
      <c r="BF1972" s="1"/>
      <c r="CB1972"/>
      <c r="CC1972"/>
      <c r="CD1972"/>
      <c r="CE1972" s="83"/>
      <c r="CF1972"/>
      <c r="CG1972"/>
      <c r="CH1972"/>
      <c r="CI1972"/>
      <c r="CJ1972"/>
      <c r="CK1972"/>
      <c r="CL1972"/>
      <c r="CM1972"/>
      <c r="CN1972"/>
      <c r="CO1972"/>
      <c r="CP1972"/>
    </row>
    <row r="1973" spans="1:94" ht="22.5" customHeight="1">
      <c r="A1973" s="22">
        <v>44333</v>
      </c>
      <c r="B1973" s="3" t="str">
        <f>TEXT(Table1[[#This Row],[Date]],"dddd")</f>
        <v>الإثنين</v>
      </c>
      <c r="C1973" s="3">
        <f>WEEKNUM(Table1[[#This Row],[Date]],16)</f>
        <v>21</v>
      </c>
      <c r="D1973" s="3" t="str">
        <f>TEXT(Table1[[#This Row],[Date]],"mmmm")</f>
        <v>مايو</v>
      </c>
      <c r="E1973" s="3" t="str">
        <f>TEXT(Table1[[#This Row],[Date]],"yyyy")</f>
        <v>2021</v>
      </c>
      <c r="F1973" s="3" t="s">
        <v>8</v>
      </c>
      <c r="G1973" s="3">
        <v>2002</v>
      </c>
      <c r="H1973" s="5" t="s">
        <v>78</v>
      </c>
      <c r="I1973" s="3" t="s">
        <v>92</v>
      </c>
      <c r="J1973" s="3">
        <f>IFERROR(VLOOKUP(Table1[[#This Row],[FoamType]],$CB$1:$CC$25,2,FALSE),0)</f>
        <v>0.6</v>
      </c>
      <c r="K1973" s="3">
        <v>20</v>
      </c>
      <c r="L1973" s="3">
        <v>10</v>
      </c>
      <c r="M1973" s="3">
        <v>3</v>
      </c>
      <c r="Q1973" s="3" t="s">
        <v>51</v>
      </c>
      <c r="R1973" s="3">
        <v>468</v>
      </c>
      <c r="S1973" s="3">
        <v>3.1</v>
      </c>
      <c r="T1973" s="3">
        <f t="shared" si="258"/>
        <v>0.29015999999999997</v>
      </c>
      <c r="U1973" s="4">
        <f t="shared" si="259"/>
        <v>0.28079999999999999</v>
      </c>
      <c r="W1973" s="3"/>
      <c r="X1973" s="4">
        <f>IFERROR(   Table1[[#This Row],[البلوكات /م3]]+Table1[[#This Row],[البواقى
 المنصرفه
/م3]]-Table1[[#This Row],[البواقى
/م3]],0)</f>
        <v>0.28079999999999999</v>
      </c>
      <c r="Y1973" s="21">
        <f t="shared" si="263"/>
        <v>0</v>
      </c>
      <c r="AA1973" s="12">
        <v>0.28079999999999999</v>
      </c>
      <c r="AB1973" s="3" t="s">
        <v>51</v>
      </c>
      <c r="AD1973" s="20">
        <f t="shared" si="260"/>
        <v>0</v>
      </c>
      <c r="AE1973" s="29">
        <f t="shared" si="261"/>
        <v>0</v>
      </c>
      <c r="AG1973" s="5">
        <f>IFERROR((Table1[[#This Row],[عدد
البلوكات]]*0.12),"")</f>
        <v>0</v>
      </c>
      <c r="AH197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0.46800000000000003</v>
      </c>
      <c r="AJ1973" s="59">
        <f>IFERROR(Table1[[#This Row],[Plan Hour]]/Table1[[#This Row],[ساعات
العمل
الفعلية]],0)</f>
        <v>0</v>
      </c>
      <c r="AK1973" s="1">
        <f>IFERROR((Table1[[#This Row],[الكمية 
الفعلية
/م3]]-Table1[[#This Row],[الكمية 
المنتجة
/م3
 ]]),"")</f>
        <v>9.3599999999999794E-3</v>
      </c>
      <c r="AL1973" s="123"/>
      <c r="AM1973" s="123"/>
      <c r="AN1973" s="123"/>
      <c r="AO1973" s="123"/>
      <c r="AP1973" s="17">
        <f>Table1[[#This Row],[شطره
1]]+Table1[[#This Row],[أبعاد خطأ
2]]+Table1[[#This Row],[كسر زوايا
3]]+AO1973</f>
        <v>0</v>
      </c>
      <c r="AZ1973" s="1"/>
      <c r="BA1973" s="1"/>
      <c r="BB1973" s="1"/>
      <c r="BC1973" s="1"/>
      <c r="BD1973" s="1"/>
      <c r="BE1973" s="1"/>
      <c r="BF1973" s="1"/>
      <c r="CB1973"/>
      <c r="CC1973"/>
      <c r="CD1973"/>
      <c r="CE1973" s="83"/>
      <c r="CF1973"/>
      <c r="CG1973"/>
      <c r="CH1973"/>
      <c r="CI1973"/>
      <c r="CJ1973"/>
      <c r="CK1973"/>
      <c r="CL1973"/>
      <c r="CM1973"/>
      <c r="CN1973"/>
      <c r="CO1973"/>
      <c r="CP1973"/>
    </row>
    <row r="1974" spans="1:94" ht="22.5" customHeight="1">
      <c r="A1974" s="22">
        <v>44334</v>
      </c>
      <c r="B1974" s="9" t="str">
        <f>TEXT(Table1[[#This Row],[Date]],"dddd")</f>
        <v>الثلاثاء</v>
      </c>
      <c r="C1974" s="9">
        <f>WEEKNUM(Table1[[#This Row],[Date]],16)</f>
        <v>21</v>
      </c>
      <c r="D1974" s="9" t="str">
        <f>TEXT(Table1[[#This Row],[Date]],"mmmm")</f>
        <v>مايو</v>
      </c>
      <c r="E1974" s="9" t="str">
        <f>TEXT(Table1[[#This Row],[Date]],"yyyy")</f>
        <v>2021</v>
      </c>
      <c r="F1974" s="9" t="s">
        <v>8</v>
      </c>
      <c r="G1974" s="9">
        <v>1988</v>
      </c>
      <c r="H1974" s="9" t="s">
        <v>379</v>
      </c>
      <c r="I1974" s="9" t="s">
        <v>86</v>
      </c>
      <c r="J1974" s="9">
        <f>IFERROR(VLOOKUP(Table1[[#This Row],[FoamType]],$CB$1:$CC$25,2,FALSE),0)</f>
        <v>3</v>
      </c>
      <c r="K1974" s="9">
        <v>200</v>
      </c>
      <c r="L1974" s="9">
        <v>100</v>
      </c>
      <c r="M1974" s="9">
        <v>1</v>
      </c>
      <c r="N1974" s="9"/>
      <c r="O1974" s="9"/>
      <c r="P1974" s="9"/>
      <c r="Q1974" s="9">
        <v>15</v>
      </c>
      <c r="R1974" s="9">
        <v>300</v>
      </c>
      <c r="S1974" s="9">
        <v>1.1000000000000001</v>
      </c>
      <c r="T1974" s="9">
        <f t="shared" si="258"/>
        <v>6.6000000000000005</v>
      </c>
      <c r="U1974" s="9">
        <f t="shared" si="259"/>
        <v>6</v>
      </c>
      <c r="V1974" s="9"/>
      <c r="W1974" s="9">
        <v>15</v>
      </c>
      <c r="X1974" s="9">
        <f>IFERROR(   Table1[[#This Row],[البلوكات /م3]]+Table1[[#This Row],[البواقى
 المنصرفه
/م3]]-Table1[[#This Row],[البواقى
/م3]],0)</f>
        <v>45.760000000000005</v>
      </c>
      <c r="Y1974" s="9">
        <f t="shared" si="263"/>
        <v>43.92</v>
      </c>
      <c r="Z1974" s="9">
        <v>6</v>
      </c>
      <c r="AA1974" s="9">
        <v>10.74</v>
      </c>
      <c r="AB1974" s="9">
        <v>15</v>
      </c>
      <c r="AC1974" s="9">
        <v>8.9</v>
      </c>
      <c r="AD1974" s="9">
        <f t="shared" si="260"/>
        <v>39.760000000000005</v>
      </c>
      <c r="AE1974" s="9">
        <f t="shared" si="261"/>
        <v>0.72740578119282839</v>
      </c>
      <c r="AF1974" s="9"/>
      <c r="AG1974" s="9">
        <f>IFERROR((Table1[[#This Row],[عدد
البلوكات]]*0.12),"")</f>
        <v>0.72</v>
      </c>
      <c r="AH1974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I1974" s="9">
        <v>52</v>
      </c>
      <c r="AJ1974" s="9">
        <f>IFERROR(Table1[[#This Row],[Plan Hour]]/Table1[[#This Row],[ساعات
العمل
الفعلية]],0)</f>
        <v>3.8461538461538464E-2</v>
      </c>
      <c r="AK1974" s="9">
        <f>IFERROR((Table1[[#This Row],[الكمية 
الفعلية
/م3]]-Table1[[#This Row],[الكمية 
المنتجة
/م3
 ]]),"")</f>
        <v>0.60000000000000053</v>
      </c>
      <c r="AL1974" s="9"/>
      <c r="AM1974" s="9"/>
      <c r="AN1974" s="9"/>
      <c r="AO1974" s="9"/>
      <c r="AP1974" s="9">
        <f>Table1[[#This Row],[شطره
1]]+Table1[[#This Row],[أبعاد خطأ
2]]+Table1[[#This Row],[كسر زوايا
3]]+AO1974</f>
        <v>0</v>
      </c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CB1974"/>
      <c r="CC1974"/>
      <c r="CD1974"/>
      <c r="CE1974" s="83"/>
      <c r="CF1974"/>
      <c r="CG1974"/>
      <c r="CH1974"/>
      <c r="CI1974"/>
      <c r="CJ1974"/>
      <c r="CK1974"/>
      <c r="CL1974"/>
      <c r="CM1974"/>
      <c r="CN1974"/>
      <c r="CO1974"/>
      <c r="CP1974"/>
    </row>
    <row r="1975" spans="1:94" ht="22.5" customHeight="1">
      <c r="A1975" s="22">
        <v>44334</v>
      </c>
      <c r="B1975" s="3" t="str">
        <f>TEXT(Table1[[#This Row],[Date]],"dddd")</f>
        <v>الثلاثاء</v>
      </c>
      <c r="C1975" s="3">
        <f>WEEKNUM(Table1[[#This Row],[Date]],16)</f>
        <v>21</v>
      </c>
      <c r="D1975" s="3" t="str">
        <f>TEXT(Table1[[#This Row],[Date]],"mmmm")</f>
        <v>مايو</v>
      </c>
      <c r="E1975" s="3" t="str">
        <f>TEXT(Table1[[#This Row],[Date]],"yyyy")</f>
        <v>2021</v>
      </c>
      <c r="F1975" s="3" t="s">
        <v>8</v>
      </c>
      <c r="G1975" s="3">
        <v>1988</v>
      </c>
      <c r="H1975" s="5" t="s">
        <v>379</v>
      </c>
      <c r="I1975" s="3" t="s">
        <v>86</v>
      </c>
      <c r="J1975" s="3">
        <f>IFERROR(VLOOKUP(Table1[[#This Row],[FoamType]],$CB$1:$CC$25,2,FALSE),0)</f>
        <v>3</v>
      </c>
      <c r="K1975" s="3">
        <v>200</v>
      </c>
      <c r="L1975" s="3">
        <v>100</v>
      </c>
      <c r="M1975" s="3">
        <v>2</v>
      </c>
      <c r="Q1975" s="3">
        <v>15</v>
      </c>
      <c r="R1975" s="3">
        <v>125</v>
      </c>
      <c r="S1975" s="3">
        <v>2.1</v>
      </c>
      <c r="T1975" s="3">
        <f t="shared" si="258"/>
        <v>5.25</v>
      </c>
      <c r="U1975" s="4">
        <f t="shared" si="259"/>
        <v>5</v>
      </c>
      <c r="W1975" s="3"/>
      <c r="X1975" s="4">
        <f>IFERROR(   Table1[[#This Row],[البلوكات /م3]]+Table1[[#This Row],[البواقى
 المنصرفه
/م3]]-Table1[[#This Row],[البواقى
/م3]],0)</f>
        <v>0</v>
      </c>
      <c r="Y1975" s="21">
        <f t="shared" si="263"/>
        <v>0</v>
      </c>
      <c r="AD1975" s="20">
        <f t="shared" si="260"/>
        <v>-5</v>
      </c>
      <c r="AE1975" s="29" t="e">
        <f t="shared" si="261"/>
        <v>#DIV/0!</v>
      </c>
      <c r="AG1975" s="5">
        <f>IFERROR((Table1[[#This Row],[عدد
البلوكات]]*0.12),"")</f>
        <v>0</v>
      </c>
      <c r="AH197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1.6666666666666667</v>
      </c>
      <c r="AJ1975" s="59">
        <f>IFERROR(Table1[[#This Row],[Plan Hour]]/Table1[[#This Row],[ساعات
العمل
الفعلية]],0)</f>
        <v>0</v>
      </c>
      <c r="AK1975" s="1">
        <f>IFERROR((Table1[[#This Row],[الكمية 
الفعلية
/م3]]-Table1[[#This Row],[الكمية 
المنتجة
/م3
 ]]),"")</f>
        <v>0.25</v>
      </c>
      <c r="AL1975" s="123"/>
      <c r="AM1975" s="123"/>
      <c r="AN1975" s="123"/>
      <c r="AO1975" s="123"/>
      <c r="AP1975" s="17">
        <f>Table1[[#This Row],[شطره
1]]+Table1[[#This Row],[أبعاد خطأ
2]]+Table1[[#This Row],[كسر زوايا
3]]+AO1975</f>
        <v>0</v>
      </c>
      <c r="AZ1975" s="1"/>
      <c r="BA1975" s="1"/>
      <c r="BB1975" s="1"/>
      <c r="BC1975" s="1"/>
      <c r="BD1975" s="1"/>
      <c r="BE1975" s="1"/>
      <c r="BF1975" s="1"/>
      <c r="CB1975"/>
      <c r="CC1975"/>
      <c r="CD1975"/>
      <c r="CE1975" s="83"/>
      <c r="CF1975"/>
      <c r="CG1975"/>
      <c r="CH1975"/>
      <c r="CI1975"/>
      <c r="CJ1975"/>
      <c r="CK1975"/>
      <c r="CL1975"/>
      <c r="CM1975"/>
      <c r="CN1975"/>
      <c r="CO1975"/>
      <c r="CP1975"/>
    </row>
    <row r="1976" spans="1:94" ht="22.5" customHeight="1">
      <c r="A1976" s="22">
        <v>44334</v>
      </c>
      <c r="B1976" s="3" t="str">
        <f>TEXT(Table1[[#This Row],[Date]],"dddd")</f>
        <v>الثلاثاء</v>
      </c>
      <c r="C1976" s="3">
        <f>WEEKNUM(Table1[[#This Row],[Date]],16)</f>
        <v>21</v>
      </c>
      <c r="D1976" s="3" t="str">
        <f>TEXT(Table1[[#This Row],[Date]],"mmmm")</f>
        <v>مايو</v>
      </c>
      <c r="E1976" s="3" t="str">
        <f>TEXT(Table1[[#This Row],[Date]],"yyyy")</f>
        <v>2021</v>
      </c>
      <c r="F1976" s="3" t="s">
        <v>8</v>
      </c>
      <c r="G1976" s="3">
        <v>1988</v>
      </c>
      <c r="H1976" s="5" t="s">
        <v>379</v>
      </c>
      <c r="I1976" s="3" t="s">
        <v>86</v>
      </c>
      <c r="J1976" s="3">
        <f>IFERROR(VLOOKUP(Table1[[#This Row],[FoamType]],$CB$1:$CC$25,2,FALSE),0)</f>
        <v>3</v>
      </c>
      <c r="K1976" s="3">
        <v>200</v>
      </c>
      <c r="L1976" s="3">
        <v>100</v>
      </c>
      <c r="M1976" s="3">
        <v>1.5</v>
      </c>
      <c r="Q1976" s="3">
        <v>15</v>
      </c>
      <c r="R1976" s="3">
        <v>300</v>
      </c>
      <c r="S1976" s="3">
        <v>1.6</v>
      </c>
      <c r="T1976" s="3">
        <f t="shared" si="258"/>
        <v>9.6</v>
      </c>
      <c r="U1976" s="4">
        <f t="shared" si="259"/>
        <v>9</v>
      </c>
      <c r="W1976" s="3"/>
      <c r="X1976" s="4">
        <f>IFERROR(   Table1[[#This Row],[البلوكات /م3]]+Table1[[#This Row],[البواقى
 المنصرفه
/م3]]-Table1[[#This Row],[البواقى
/م3]],0)</f>
        <v>0</v>
      </c>
      <c r="Y1976" s="21">
        <f t="shared" si="263"/>
        <v>0</v>
      </c>
      <c r="AD1976" s="20">
        <f t="shared" si="260"/>
        <v>-9</v>
      </c>
      <c r="AE1976" s="29" t="e">
        <f t="shared" si="261"/>
        <v>#DIV/0!</v>
      </c>
      <c r="AG1976" s="5">
        <f>IFERROR((Table1[[#This Row],[عدد
البلوكات]]*0.12),"")</f>
        <v>0</v>
      </c>
      <c r="AH197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</v>
      </c>
      <c r="AJ1976" s="59">
        <f>IFERROR(Table1[[#This Row],[Plan Hour]]/Table1[[#This Row],[ساعات
العمل
الفعلية]],0)</f>
        <v>0</v>
      </c>
      <c r="AK1976" s="1">
        <f>IFERROR((Table1[[#This Row],[الكمية 
الفعلية
/م3]]-Table1[[#This Row],[الكمية 
المنتجة
/م3
 ]]),"")</f>
        <v>0.59999999999999964</v>
      </c>
      <c r="AL1976" s="123"/>
      <c r="AM1976" s="123"/>
      <c r="AN1976" s="123"/>
      <c r="AO1976" s="123"/>
      <c r="AP1976" s="17">
        <f>Table1[[#This Row],[شطره
1]]+Table1[[#This Row],[أبعاد خطأ
2]]+Table1[[#This Row],[كسر زوايا
3]]+AO1976</f>
        <v>0</v>
      </c>
      <c r="AZ1976" s="1"/>
      <c r="BA1976" s="1"/>
      <c r="BB1976" s="1"/>
      <c r="BC1976" s="1"/>
      <c r="BD1976" s="1"/>
      <c r="BE1976" s="1"/>
      <c r="BF1976" s="1"/>
      <c r="CB1976"/>
      <c r="CC1976"/>
      <c r="CD1976"/>
      <c r="CE1976" s="83"/>
      <c r="CF1976"/>
      <c r="CG1976"/>
      <c r="CH1976"/>
      <c r="CI1976"/>
      <c r="CJ1976"/>
      <c r="CK1976"/>
      <c r="CL1976"/>
      <c r="CM1976"/>
      <c r="CN1976"/>
      <c r="CO1976"/>
      <c r="CP1976"/>
    </row>
    <row r="1977" spans="1:94" ht="22.5" customHeight="1">
      <c r="A1977" s="22">
        <v>44334</v>
      </c>
      <c r="B1977" s="3" t="str">
        <f>TEXT(Table1[[#This Row],[Date]],"dddd")</f>
        <v>الثلاثاء</v>
      </c>
      <c r="C1977" s="3">
        <f>WEEKNUM(Table1[[#This Row],[Date]],16)</f>
        <v>21</v>
      </c>
      <c r="D1977" s="3" t="str">
        <f>TEXT(Table1[[#This Row],[Date]],"mmmm")</f>
        <v>مايو</v>
      </c>
      <c r="E1977" s="3" t="str">
        <f>TEXT(Table1[[#This Row],[Date]],"yyyy")</f>
        <v>2021</v>
      </c>
      <c r="F1977" s="3" t="s">
        <v>8</v>
      </c>
      <c r="G1977" s="3">
        <v>1988</v>
      </c>
      <c r="H1977" s="5" t="s">
        <v>379</v>
      </c>
      <c r="I1977" s="3" t="s">
        <v>86</v>
      </c>
      <c r="J1977" s="3">
        <f>IFERROR(VLOOKUP(Table1[[#This Row],[FoamType]],$CB$1:$CC$25,2,FALSE),0)</f>
        <v>3</v>
      </c>
      <c r="K1977" s="3">
        <v>200</v>
      </c>
      <c r="L1977" s="3">
        <v>100</v>
      </c>
      <c r="M1977" s="3">
        <v>3</v>
      </c>
      <c r="Q1977" s="3">
        <v>15</v>
      </c>
      <c r="R1977" s="3">
        <v>200</v>
      </c>
      <c r="S1977" s="3">
        <v>3.1</v>
      </c>
      <c r="T1977" s="3">
        <f t="shared" si="258"/>
        <v>12.4</v>
      </c>
      <c r="U1977" s="4">
        <f t="shared" si="259"/>
        <v>12</v>
      </c>
      <c r="W1977" s="3"/>
      <c r="X1977" s="4">
        <f>IFERROR(   Table1[[#This Row],[البلوكات /م3]]+Table1[[#This Row],[البواقى
 المنصرفه
/م3]]-Table1[[#This Row],[البواقى
/م3]],0)</f>
        <v>0</v>
      </c>
      <c r="Y1977" s="21">
        <f t="shared" si="263"/>
        <v>0</v>
      </c>
      <c r="AD1977" s="20">
        <f t="shared" si="260"/>
        <v>-12</v>
      </c>
      <c r="AE1977" s="29" t="e">
        <f t="shared" si="261"/>
        <v>#DIV/0!</v>
      </c>
      <c r="AG1977" s="5">
        <f>IFERROR((Table1[[#This Row],[عدد
البلوكات]]*0.12),"")</f>
        <v>0</v>
      </c>
      <c r="AH197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</v>
      </c>
      <c r="AJ1977" s="59">
        <f>IFERROR(Table1[[#This Row],[Plan Hour]]/Table1[[#This Row],[ساعات
العمل
الفعلية]],0)</f>
        <v>0</v>
      </c>
      <c r="AK1977" s="1">
        <f>IFERROR((Table1[[#This Row],[الكمية 
الفعلية
/م3]]-Table1[[#This Row],[الكمية 
المنتجة
/م3
 ]]),"")</f>
        <v>0.40000000000000036</v>
      </c>
      <c r="AL1977" s="123"/>
      <c r="AM1977" s="123"/>
      <c r="AN1977" s="123"/>
      <c r="AO1977" s="123"/>
      <c r="AP1977" s="17">
        <f>Table1[[#This Row],[شطره
1]]+Table1[[#This Row],[أبعاد خطأ
2]]+Table1[[#This Row],[كسر زوايا
3]]+AO1977</f>
        <v>0</v>
      </c>
      <c r="AZ1977" s="1"/>
      <c r="BA1977" s="1"/>
      <c r="BB1977" s="1"/>
      <c r="BC1977" s="1"/>
      <c r="BD1977" s="1"/>
      <c r="BE1977" s="1"/>
      <c r="BF1977" s="1"/>
      <c r="CB1977"/>
      <c r="CC1977"/>
      <c r="CD1977"/>
      <c r="CE1977" s="83"/>
      <c r="CF1977"/>
      <c r="CG1977"/>
      <c r="CH1977"/>
      <c r="CI1977"/>
      <c r="CJ1977"/>
      <c r="CK1977"/>
      <c r="CL1977"/>
      <c r="CM1977"/>
      <c r="CN1977"/>
      <c r="CO1977"/>
      <c r="CP1977"/>
    </row>
    <row r="1978" spans="1:94" ht="22.5" customHeight="1">
      <c r="A1978" s="22">
        <v>44334</v>
      </c>
      <c r="B1978" s="3" t="str">
        <f>TEXT(Table1[[#This Row],[Date]],"dddd")</f>
        <v>الثلاثاء</v>
      </c>
      <c r="C1978" s="3">
        <f>WEEKNUM(Table1[[#This Row],[Date]],16)</f>
        <v>21</v>
      </c>
      <c r="D1978" s="3" t="str">
        <f>TEXT(Table1[[#This Row],[Date]],"mmmm")</f>
        <v>مايو</v>
      </c>
      <c r="E1978" s="3" t="str">
        <f>TEXT(Table1[[#This Row],[Date]],"yyyy")</f>
        <v>2021</v>
      </c>
      <c r="F1978" s="3" t="s">
        <v>8</v>
      </c>
      <c r="G1978" s="3">
        <v>1988</v>
      </c>
      <c r="H1978" s="5" t="s">
        <v>379</v>
      </c>
      <c r="I1978" s="3" t="s">
        <v>86</v>
      </c>
      <c r="J1978" s="3">
        <f>IFERROR(VLOOKUP(Table1[[#This Row],[FoamType]],$CB$1:$CC$25,2,FALSE),0)</f>
        <v>3</v>
      </c>
      <c r="K1978" s="3">
        <v>200</v>
      </c>
      <c r="L1978" s="3">
        <v>100</v>
      </c>
      <c r="M1978" s="3">
        <v>5</v>
      </c>
      <c r="Q1978" s="3">
        <v>15</v>
      </c>
      <c r="S1978" s="3">
        <v>5.0999999999999996</v>
      </c>
      <c r="T1978" s="3">
        <v>5.0999999999999996</v>
      </c>
      <c r="U1978" s="4">
        <v>5</v>
      </c>
      <c r="W1978" s="3"/>
      <c r="X1978" s="4">
        <f>IFERROR(   Table1[[#This Row],[البلوكات /م3]]+Table1[[#This Row],[البواقى
 المنصرفه
/م3]]-Table1[[#This Row],[البواقى
/م3]],0)</f>
        <v>0</v>
      </c>
      <c r="Y1978" s="21">
        <f t="shared" si="263"/>
        <v>0</v>
      </c>
      <c r="AD1978" s="20">
        <f t="shared" si="260"/>
        <v>-5</v>
      </c>
      <c r="AE1978" s="29" t="e">
        <f t="shared" si="261"/>
        <v>#DIV/0!</v>
      </c>
      <c r="AG1978" s="5">
        <f>IFERROR((Table1[[#This Row],[عدد
البلوكات]]*0.12),"")</f>
        <v>0</v>
      </c>
      <c r="AH197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1.6666666666666667</v>
      </c>
      <c r="AJ1978" s="59">
        <f>IFERROR(Table1[[#This Row],[Plan Hour]]/Table1[[#This Row],[ساعات
العمل
الفعلية]],0)</f>
        <v>0</v>
      </c>
      <c r="AK1978" s="1">
        <f>IFERROR((Table1[[#This Row],[الكمية 
الفعلية
/م3]]-Table1[[#This Row],[الكمية 
المنتجة
/م3
 ]]),"")</f>
        <v>9.9999999999999645E-2</v>
      </c>
      <c r="AL1978" s="123"/>
      <c r="AM1978" s="123"/>
      <c r="AN1978" s="123"/>
      <c r="AO1978" s="123"/>
      <c r="AP1978" s="17">
        <f>Table1[[#This Row],[شطره
1]]+Table1[[#This Row],[أبعاد خطأ
2]]+Table1[[#This Row],[كسر زوايا
3]]+AO1978</f>
        <v>0</v>
      </c>
      <c r="AZ1978" s="1"/>
      <c r="BA1978" s="1"/>
      <c r="BB1978" s="1"/>
      <c r="BC1978" s="1"/>
      <c r="BD1978" s="1"/>
      <c r="BE1978" s="1"/>
      <c r="BF1978" s="1"/>
      <c r="CB1978"/>
      <c r="CC1978"/>
      <c r="CD1978"/>
      <c r="CE1978" s="83"/>
      <c r="CF1978"/>
      <c r="CG1978"/>
      <c r="CH1978"/>
      <c r="CI1978"/>
      <c r="CJ1978"/>
      <c r="CK1978"/>
      <c r="CL1978"/>
      <c r="CM1978"/>
      <c r="CN1978"/>
      <c r="CO1978"/>
      <c r="CP1978"/>
    </row>
    <row r="1979" spans="1:94" ht="22.5" customHeight="1">
      <c r="A1979" s="22">
        <v>44334</v>
      </c>
      <c r="B1979" s="3" t="str">
        <f>TEXT(Table1[[#This Row],[Date]],"dddd")</f>
        <v>الثلاثاء</v>
      </c>
      <c r="C1979" s="3">
        <f>WEEKNUM(Table1[[#This Row],[Date]],16)</f>
        <v>21</v>
      </c>
      <c r="D1979" s="3" t="str">
        <f>TEXT(Table1[[#This Row],[Date]],"mmmm")</f>
        <v>مايو</v>
      </c>
      <c r="E1979" s="3" t="str">
        <f>TEXT(Table1[[#This Row],[Date]],"yyyy")</f>
        <v>2021</v>
      </c>
      <c r="F1979" s="3" t="s">
        <v>8</v>
      </c>
      <c r="G1979" s="3">
        <v>2004</v>
      </c>
      <c r="H1979" s="5" t="s">
        <v>378</v>
      </c>
      <c r="I1979" s="3" t="s">
        <v>86</v>
      </c>
      <c r="J1979" s="3">
        <f>IFERROR(VLOOKUP(Table1[[#This Row],[FoamType]],$CB$1:$CC$25,2,FALSE),0)</f>
        <v>3</v>
      </c>
      <c r="K1979" s="3">
        <v>200</v>
      </c>
      <c r="L1979" s="3">
        <v>100</v>
      </c>
      <c r="M1979" s="3">
        <v>120</v>
      </c>
      <c r="Q1979" s="3">
        <v>15</v>
      </c>
      <c r="R1979" s="3">
        <v>1</v>
      </c>
      <c r="S1979" s="3">
        <v>120</v>
      </c>
      <c r="T1979" s="3">
        <f t="shared" si="258"/>
        <v>2.4</v>
      </c>
      <c r="U1979" s="4">
        <f t="shared" si="259"/>
        <v>2.4</v>
      </c>
      <c r="W1979" s="3"/>
      <c r="X1979" s="4">
        <f>IFERROR(   Table1[[#This Row],[البلوكات /م3]]+Table1[[#This Row],[البواقى
 المنصرفه
/م3]]-Table1[[#This Row],[البواقى
/م3]],0)</f>
        <v>0</v>
      </c>
      <c r="Y1979" s="21">
        <f t="shared" si="263"/>
        <v>0</v>
      </c>
      <c r="AD1979" s="20">
        <f t="shared" si="260"/>
        <v>-2.4</v>
      </c>
      <c r="AE1979" s="29" t="e">
        <f t="shared" si="261"/>
        <v>#DIV/0!</v>
      </c>
      <c r="AG1979" s="5">
        <f>IFERROR((Table1[[#This Row],[عدد
البلوكات]]*0.12),"")</f>
        <v>0</v>
      </c>
      <c r="AH197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0.79999999999999993</v>
      </c>
      <c r="AJ1979" s="59">
        <f>IFERROR(Table1[[#This Row],[Plan Hour]]/Table1[[#This Row],[ساعات
العمل
الفعلية]],0)</f>
        <v>0</v>
      </c>
      <c r="AK1979" s="1">
        <f>IFERROR((Table1[[#This Row],[الكمية 
الفعلية
/م3]]-Table1[[#This Row],[الكمية 
المنتجة
/م3
 ]]),"")</f>
        <v>0</v>
      </c>
      <c r="AL1979" s="123"/>
      <c r="AM1979" s="123"/>
      <c r="AN1979" s="123"/>
      <c r="AO1979" s="123"/>
      <c r="AP1979" s="17">
        <f>Table1[[#This Row],[شطره
1]]+Table1[[#This Row],[أبعاد خطأ
2]]+Table1[[#This Row],[كسر زوايا
3]]+AO1979</f>
        <v>0</v>
      </c>
      <c r="AZ1979" s="1"/>
      <c r="BA1979" s="1"/>
      <c r="BB1979" s="1"/>
      <c r="BC1979" s="1"/>
      <c r="BD1979" s="1"/>
      <c r="BE1979" s="1"/>
      <c r="BF1979" s="1"/>
      <c r="CB1979"/>
      <c r="CC1979"/>
      <c r="CD1979"/>
      <c r="CE1979" s="83"/>
      <c r="CF1979"/>
      <c r="CG1979"/>
      <c r="CH1979"/>
      <c r="CI1979"/>
      <c r="CJ1979"/>
      <c r="CK1979"/>
      <c r="CL1979"/>
      <c r="CM1979"/>
      <c r="CN1979"/>
      <c r="CO1979"/>
      <c r="CP1979"/>
    </row>
    <row r="1980" spans="1:94" ht="22.5" customHeight="1">
      <c r="A1980" s="22">
        <v>44334</v>
      </c>
      <c r="B1980" s="3" t="str">
        <f>TEXT(Table1[[#This Row],[Date]],"dddd")</f>
        <v>الثلاثاء</v>
      </c>
      <c r="C1980" s="3">
        <f>WEEKNUM(Table1[[#This Row],[Date]],16)</f>
        <v>21</v>
      </c>
      <c r="D1980" s="3" t="str">
        <f>TEXT(Table1[[#This Row],[Date]],"mmmm")</f>
        <v>مايو</v>
      </c>
      <c r="E1980" s="3" t="str">
        <f>TEXT(Table1[[#This Row],[Date]],"yyyy")</f>
        <v>2021</v>
      </c>
      <c r="F1980" s="3" t="s">
        <v>8</v>
      </c>
      <c r="G1980" s="3">
        <v>2001</v>
      </c>
      <c r="H1980" s="5" t="s">
        <v>25</v>
      </c>
      <c r="I1980" s="3" t="s">
        <v>92</v>
      </c>
      <c r="J1980" s="3">
        <f>IFERROR(VLOOKUP(Table1[[#This Row],[FoamType]],$CB$1:$CC$25,2,FALSE),0)</f>
        <v>0.6</v>
      </c>
      <c r="K1980" s="3">
        <v>70</v>
      </c>
      <c r="L1980" s="3">
        <v>35</v>
      </c>
      <c r="M1980" s="3">
        <v>1</v>
      </c>
      <c r="Q1980" s="3">
        <v>12</v>
      </c>
      <c r="S1980" s="3">
        <v>1.1000000000000001</v>
      </c>
      <c r="T1980" s="3">
        <v>23.5</v>
      </c>
      <c r="U1980" s="4">
        <v>22.75</v>
      </c>
      <c r="W1980" s="3">
        <v>12</v>
      </c>
      <c r="X1980" s="4">
        <f>IFERROR(   Table1[[#This Row],[البلوكات /م3]]+Table1[[#This Row],[البواقى
 المنصرفه
/م3]]-Table1[[#This Row],[البواقى
/م3]],0)</f>
        <v>29.28</v>
      </c>
      <c r="Y1980" s="21">
        <f t="shared" si="263"/>
        <v>29.28</v>
      </c>
      <c r="Z1980" s="3">
        <v>4</v>
      </c>
      <c r="AD1980" s="20">
        <f t="shared" si="260"/>
        <v>6.5300000000000011</v>
      </c>
      <c r="AE1980" s="29">
        <f t="shared" si="261"/>
        <v>0.22301912568306015</v>
      </c>
      <c r="AG1980" s="5">
        <f>IFERROR((Table1[[#This Row],[عدد
البلوكات]]*0.12),"")</f>
        <v>0.48</v>
      </c>
      <c r="AH198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37.916666666666671</v>
      </c>
      <c r="AJ1980" s="59">
        <f>IFERROR(Table1[[#This Row],[Plan Hour]]/Table1[[#This Row],[ساعات
العمل
الفعلية]],0)</f>
        <v>0</v>
      </c>
      <c r="AK1980" s="1">
        <f>IFERROR((Table1[[#This Row],[الكمية 
الفعلية
/م3]]-Table1[[#This Row],[الكمية 
المنتجة
/م3
 ]]),"")</f>
        <v>0.75</v>
      </c>
      <c r="AL1980" s="123"/>
      <c r="AM1980" s="123"/>
      <c r="AN1980" s="123"/>
      <c r="AO1980" s="123"/>
      <c r="AP1980" s="17">
        <f>Table1[[#This Row],[شطره
1]]+Table1[[#This Row],[أبعاد خطأ
2]]+Table1[[#This Row],[كسر زوايا
3]]+AO1980</f>
        <v>0</v>
      </c>
      <c r="AZ1980" s="1"/>
      <c r="BA1980" s="1"/>
      <c r="BB1980" s="1"/>
      <c r="BC1980" s="1"/>
      <c r="BD1980" s="1"/>
      <c r="BE1980" s="1"/>
      <c r="BF1980" s="1"/>
      <c r="CB1980"/>
      <c r="CC1980"/>
      <c r="CD1980"/>
      <c r="CE1980" s="83"/>
      <c r="CF1980"/>
      <c r="CG1980"/>
      <c r="CH1980"/>
      <c r="CI1980"/>
      <c r="CJ1980"/>
      <c r="CK1980"/>
      <c r="CL1980"/>
      <c r="CM1980"/>
      <c r="CN1980"/>
      <c r="CO1980"/>
      <c r="CP1980"/>
    </row>
    <row r="1981" spans="1:94" ht="22.5" customHeight="1">
      <c r="A1981" s="22">
        <v>44334</v>
      </c>
      <c r="B1981" s="9" t="str">
        <f>TEXT(Table1[[#This Row],[Date]],"dddd")</f>
        <v>الثلاثاء</v>
      </c>
      <c r="C1981" s="9">
        <f>WEEKNUM(Table1[[#This Row],[Date]],16)</f>
        <v>21</v>
      </c>
      <c r="D1981" s="9" t="str">
        <f>TEXT(Table1[[#This Row],[Date]],"mmmm")</f>
        <v>مايو</v>
      </c>
      <c r="E1981" s="9" t="str">
        <f>TEXT(Table1[[#This Row],[Date]],"yyyy")</f>
        <v>2021</v>
      </c>
      <c r="F1981" s="9" t="s">
        <v>9</v>
      </c>
      <c r="G1981" s="9">
        <v>1988</v>
      </c>
      <c r="H1981" s="9" t="s">
        <v>379</v>
      </c>
      <c r="I1981" s="9" t="s">
        <v>86</v>
      </c>
      <c r="J1981" s="9">
        <f>IFERROR(VLOOKUP(Table1[[#This Row],[FoamType]],$CB$1:$CC$25,2,FALSE),0)</f>
        <v>3</v>
      </c>
      <c r="K1981" s="9">
        <v>200</v>
      </c>
      <c r="L1981" s="9">
        <v>100</v>
      </c>
      <c r="M1981" s="9">
        <v>5</v>
      </c>
      <c r="N1981" s="9"/>
      <c r="O1981" s="9"/>
      <c r="P1981" s="9"/>
      <c r="Q1981" s="9">
        <v>15</v>
      </c>
      <c r="R1981" s="9">
        <v>150</v>
      </c>
      <c r="S1981" s="9">
        <v>5.0999999999999996</v>
      </c>
      <c r="T1981" s="9">
        <f t="shared" si="258"/>
        <v>15.299999999999999</v>
      </c>
      <c r="U1981" s="9">
        <f t="shared" si="259"/>
        <v>15</v>
      </c>
      <c r="V1981" s="9"/>
      <c r="W1981" s="9">
        <v>15</v>
      </c>
      <c r="X1981" s="9">
        <f>IFERROR(   Table1[[#This Row],[البلوكات /م3]]+Table1[[#This Row],[البواقى
 المنصرفه
/م3]]-Table1[[#This Row],[البواقى
/م3]],0)</f>
        <v>11.98</v>
      </c>
      <c r="Y1981" s="9">
        <v>24</v>
      </c>
      <c r="Z1981" s="9">
        <v>4</v>
      </c>
      <c r="AA1981" s="9"/>
      <c r="AB1981" s="9">
        <v>15</v>
      </c>
      <c r="AC1981" s="9">
        <v>12.02</v>
      </c>
      <c r="AD1981" s="9">
        <f t="shared" si="260"/>
        <v>-3.0199999999999996</v>
      </c>
      <c r="AE1981" s="9">
        <f t="shared" si="261"/>
        <v>-0.12583333333333332</v>
      </c>
      <c r="AF1981" s="9"/>
      <c r="AG1981" s="9">
        <f>IFERROR((Table1[[#This Row],[عدد
البلوكات]]*0.12),"")</f>
        <v>0.48</v>
      </c>
      <c r="AH1981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I1981" s="9">
        <v>36</v>
      </c>
      <c r="AJ1981" s="9">
        <f>IFERROR(Table1[[#This Row],[Plan Hour]]/Table1[[#This Row],[ساعات
العمل
الفعلية]],0)</f>
        <v>0.1388888888888889</v>
      </c>
      <c r="AK1981" s="9">
        <f>IFERROR((Table1[[#This Row],[الكمية 
الفعلية
/م3]]-Table1[[#This Row],[الكمية 
المنتجة
/م3
 ]]),"")</f>
        <v>0.29999999999999893</v>
      </c>
      <c r="AL1981" s="9"/>
      <c r="AM1981" s="9"/>
      <c r="AN1981" s="9"/>
      <c r="AO1981" s="9"/>
      <c r="AP1981" s="9">
        <f>Table1[[#This Row],[شطره
1]]+Table1[[#This Row],[أبعاد خطأ
2]]+Table1[[#This Row],[كسر زوايا
3]]+AO1981</f>
        <v>0</v>
      </c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CB1981"/>
      <c r="CC1981"/>
      <c r="CD1981"/>
      <c r="CE1981" s="83"/>
      <c r="CF1981"/>
      <c r="CG1981"/>
      <c r="CH1981"/>
      <c r="CI1981"/>
      <c r="CJ1981"/>
      <c r="CK1981"/>
      <c r="CL1981"/>
      <c r="CM1981"/>
      <c r="CN1981"/>
      <c r="CO1981"/>
      <c r="CP1981"/>
    </row>
    <row r="1982" spans="1:94" ht="22.5" customHeight="1">
      <c r="A1982" s="22">
        <v>44334</v>
      </c>
      <c r="B1982" s="3" t="str">
        <f>TEXT(Table1[[#This Row],[Date]],"dddd")</f>
        <v>الثلاثاء</v>
      </c>
      <c r="C1982" s="3">
        <f>WEEKNUM(Table1[[#This Row],[Date]],16)</f>
        <v>21</v>
      </c>
      <c r="D1982" s="3" t="str">
        <f>TEXT(Table1[[#This Row],[Date]],"mmmm")</f>
        <v>مايو</v>
      </c>
      <c r="E1982" s="3" t="str">
        <f>TEXT(Table1[[#This Row],[Date]],"yyyy")</f>
        <v>2021</v>
      </c>
      <c r="F1982" s="3" t="s">
        <v>9</v>
      </c>
      <c r="G1982" s="3">
        <v>1988</v>
      </c>
      <c r="H1982" s="5" t="s">
        <v>379</v>
      </c>
      <c r="I1982" s="3" t="s">
        <v>86</v>
      </c>
      <c r="J1982" s="3">
        <f>IFERROR(VLOOKUP(Table1[[#This Row],[FoamType]],$CB$1:$CC$25,2,FALSE),0)</f>
        <v>3</v>
      </c>
      <c r="K1982" s="3">
        <v>200</v>
      </c>
      <c r="L1982" s="3">
        <v>100</v>
      </c>
      <c r="M1982" s="3">
        <v>4</v>
      </c>
      <c r="Q1982" s="3">
        <v>15</v>
      </c>
      <c r="R1982" s="3">
        <v>200</v>
      </c>
      <c r="S1982" s="3">
        <v>4.0999999999999996</v>
      </c>
      <c r="T1982" s="3">
        <f t="shared" si="258"/>
        <v>16.399999999999999</v>
      </c>
      <c r="U1982" s="4">
        <f t="shared" si="259"/>
        <v>16</v>
      </c>
      <c r="W1982" s="3">
        <v>15</v>
      </c>
      <c r="X1982" s="4">
        <f>IFERROR(   Table1[[#This Row],[البلوكات /م3]]+Table1[[#This Row],[البواقى
 المنصرفه
/م3]]-Table1[[#This Row],[البواقى
/م3]],0)</f>
        <v>29.28</v>
      </c>
      <c r="Y1982" s="21">
        <f t="shared" si="263"/>
        <v>29.28</v>
      </c>
      <c r="Z1982" s="3">
        <v>4</v>
      </c>
      <c r="AD1982" s="20">
        <f t="shared" si="260"/>
        <v>13.280000000000001</v>
      </c>
      <c r="AE1982" s="29">
        <f t="shared" si="261"/>
        <v>0.45355191256830601</v>
      </c>
      <c r="AG1982" s="5">
        <f>IFERROR((Table1[[#This Row],[عدد
البلوكات]]*0.12),"")</f>
        <v>0.48</v>
      </c>
      <c r="AH198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5.333333333333333</v>
      </c>
      <c r="AJ1982" s="59">
        <f>IFERROR(Table1[[#This Row],[Plan Hour]]/Table1[[#This Row],[ساعات
العمل
الفعلية]],0)</f>
        <v>0</v>
      </c>
      <c r="AK1982" s="1">
        <f>IFERROR((Table1[[#This Row],[الكمية 
الفعلية
/م3]]-Table1[[#This Row],[الكمية 
المنتجة
/م3
 ]]),"")</f>
        <v>0.39999999999999858</v>
      </c>
      <c r="AL1982" s="123"/>
      <c r="AM1982" s="123"/>
      <c r="AN1982" s="123"/>
      <c r="AO1982" s="123"/>
      <c r="AP1982" s="17">
        <f>Table1[[#This Row],[شطره
1]]+Table1[[#This Row],[أبعاد خطأ
2]]+Table1[[#This Row],[كسر زوايا
3]]+AO1982</f>
        <v>0</v>
      </c>
      <c r="AZ1982" s="1"/>
      <c r="BA1982" s="1"/>
      <c r="BB1982" s="1"/>
      <c r="BC1982" s="1"/>
      <c r="BD1982" s="1"/>
      <c r="BE1982" s="1"/>
      <c r="BF1982" s="1"/>
      <c r="CB1982"/>
      <c r="CC1982"/>
      <c r="CD1982"/>
      <c r="CE1982" s="83"/>
      <c r="CF1982"/>
      <c r="CG1982"/>
      <c r="CH1982"/>
      <c r="CI1982"/>
      <c r="CJ1982"/>
      <c r="CK1982"/>
      <c r="CL1982"/>
      <c r="CM1982"/>
      <c r="CN1982"/>
      <c r="CO1982"/>
      <c r="CP1982"/>
    </row>
    <row r="1983" spans="1:94" ht="22.5" customHeight="1">
      <c r="A1983" s="22">
        <v>44334</v>
      </c>
      <c r="B1983" s="3" t="str">
        <f>TEXT(Table1[[#This Row],[Date]],"dddd")</f>
        <v>الثلاثاء</v>
      </c>
      <c r="C1983" s="3">
        <f>WEEKNUM(Table1[[#This Row],[Date]],16)</f>
        <v>21</v>
      </c>
      <c r="D1983" s="3" t="str">
        <f>TEXT(Table1[[#This Row],[Date]],"mmmm")</f>
        <v>مايو</v>
      </c>
      <c r="E1983" s="3" t="str">
        <f>TEXT(Table1[[#This Row],[Date]],"yyyy")</f>
        <v>2021</v>
      </c>
      <c r="F1983" s="3" t="s">
        <v>9</v>
      </c>
      <c r="G1983" s="3">
        <v>1988</v>
      </c>
      <c r="H1983" s="5" t="s">
        <v>379</v>
      </c>
      <c r="I1983" s="3" t="s">
        <v>86</v>
      </c>
      <c r="J1983" s="3">
        <f>IFERROR(VLOOKUP(Table1[[#This Row],[FoamType]],$CB$1:$CC$25,2,FALSE),0)</f>
        <v>3</v>
      </c>
      <c r="K1983" s="3">
        <v>200</v>
      </c>
      <c r="L1983" s="3">
        <v>100</v>
      </c>
      <c r="M1983" s="3">
        <v>2</v>
      </c>
      <c r="Q1983" s="3">
        <v>15</v>
      </c>
      <c r="R1983" s="3">
        <v>175</v>
      </c>
      <c r="S1983" s="3">
        <v>2.1</v>
      </c>
      <c r="T1983" s="3">
        <f t="shared" si="258"/>
        <v>7.35</v>
      </c>
      <c r="U1983" s="4">
        <f t="shared" si="259"/>
        <v>7</v>
      </c>
      <c r="W1983" s="3"/>
      <c r="X1983" s="4">
        <f>IFERROR(   Table1[[#This Row],[البلوكات /م3]]+Table1[[#This Row],[البواقى
 المنصرفه
/م3]]-Table1[[#This Row],[البواقى
/م3]],0)</f>
        <v>0</v>
      </c>
      <c r="Y1983" s="21">
        <f t="shared" si="263"/>
        <v>0</v>
      </c>
      <c r="AD1983" s="20">
        <f t="shared" si="260"/>
        <v>-7</v>
      </c>
      <c r="AE1983" s="29" t="e">
        <f t="shared" si="261"/>
        <v>#DIV/0!</v>
      </c>
      <c r="AG1983" s="5">
        <f>IFERROR((Table1[[#This Row],[عدد
البلوكات]]*0.12),"")</f>
        <v>0</v>
      </c>
      <c r="AH198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2.3333333333333335</v>
      </c>
      <c r="AJ1983" s="59">
        <f>IFERROR(Table1[[#This Row],[Plan Hour]]/Table1[[#This Row],[ساعات
العمل
الفعلية]],0)</f>
        <v>0</v>
      </c>
      <c r="AK1983" s="1">
        <f>IFERROR((Table1[[#This Row],[الكمية 
الفعلية
/م3]]-Table1[[#This Row],[الكمية 
المنتجة
/م3
 ]]),"")</f>
        <v>0.34999999999999964</v>
      </c>
      <c r="AL1983" s="123"/>
      <c r="AM1983" s="123"/>
      <c r="AN1983" s="123"/>
      <c r="AO1983" s="123"/>
      <c r="AP1983" s="17">
        <f>Table1[[#This Row],[شطره
1]]+Table1[[#This Row],[أبعاد خطأ
2]]+Table1[[#This Row],[كسر زوايا
3]]+AO1983</f>
        <v>0</v>
      </c>
      <c r="AZ1983" s="1"/>
      <c r="BA1983" s="1"/>
      <c r="BB1983" s="1"/>
      <c r="BC1983" s="1"/>
      <c r="BD1983" s="1"/>
      <c r="BE1983" s="1"/>
      <c r="BF1983" s="1"/>
      <c r="CB1983"/>
      <c r="CC1983"/>
      <c r="CD1983"/>
      <c r="CE1983" s="83"/>
      <c r="CF1983"/>
      <c r="CG1983"/>
      <c r="CH1983"/>
      <c r="CI1983"/>
      <c r="CJ1983"/>
      <c r="CK1983"/>
      <c r="CL1983"/>
      <c r="CM1983"/>
      <c r="CN1983"/>
      <c r="CO1983"/>
      <c r="CP1983"/>
    </row>
    <row r="1984" spans="1:94" ht="22.5" customHeight="1">
      <c r="A1984" s="22">
        <v>44334</v>
      </c>
      <c r="B1984" s="3" t="str">
        <f>TEXT(Table1[[#This Row],[Date]],"dddd")</f>
        <v>الثلاثاء</v>
      </c>
      <c r="C1984" s="3">
        <f>WEEKNUM(Table1[[#This Row],[Date]],16)</f>
        <v>21</v>
      </c>
      <c r="D1984" s="3" t="str">
        <f>TEXT(Table1[[#This Row],[Date]],"mmmm")</f>
        <v>مايو</v>
      </c>
      <c r="E1984" s="3" t="str">
        <f>TEXT(Table1[[#This Row],[Date]],"yyyy")</f>
        <v>2021</v>
      </c>
      <c r="F1984" s="3" t="s">
        <v>9</v>
      </c>
      <c r="G1984" s="3">
        <v>2003</v>
      </c>
      <c r="H1984" s="5" t="s">
        <v>376</v>
      </c>
      <c r="I1984" s="3" t="s">
        <v>91</v>
      </c>
      <c r="J1984" s="3">
        <f>IFERROR(VLOOKUP(Table1[[#This Row],[FoamType]],$CB$1:$CC$25,2,FALSE),0)</f>
        <v>1</v>
      </c>
      <c r="K1984" s="3">
        <v>120</v>
      </c>
      <c r="L1984" s="3">
        <v>100</v>
      </c>
      <c r="M1984" s="3">
        <v>25</v>
      </c>
      <c r="Q1984" s="3">
        <v>35</v>
      </c>
      <c r="R1984" s="3">
        <v>12</v>
      </c>
      <c r="S1984" s="3">
        <v>25</v>
      </c>
      <c r="T1984" s="3">
        <f t="shared" si="258"/>
        <v>3.6</v>
      </c>
      <c r="U1984" s="4">
        <f t="shared" si="259"/>
        <v>3.6</v>
      </c>
      <c r="W1984" s="3">
        <v>30</v>
      </c>
      <c r="X1984" s="4">
        <f>IFERROR(   Table1[[#This Row],[البلوكات /م3]]+Table1[[#This Row],[البواقى
 المنصرفه
/م3]]-Table1[[#This Row],[البواقى
/م3]],0)</f>
        <v>4.32</v>
      </c>
      <c r="Y1984" s="21">
        <f t="shared" si="263"/>
        <v>7.32</v>
      </c>
      <c r="Z1984" s="3">
        <v>1</v>
      </c>
      <c r="AA1984" s="12">
        <v>0</v>
      </c>
      <c r="AB1984" s="3">
        <v>30</v>
      </c>
      <c r="AC1984" s="20">
        <v>3</v>
      </c>
      <c r="AD1984" s="20">
        <f t="shared" si="260"/>
        <v>0.72000000000000064</v>
      </c>
      <c r="AE1984" s="29">
        <f t="shared" si="261"/>
        <v>9.8360655737704999E-2</v>
      </c>
      <c r="AG1984" s="5">
        <f>IFERROR((Table1[[#This Row],[عدد
البلوكات]]*0.12),"")</f>
        <v>0.12</v>
      </c>
      <c r="AH198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3.6</v>
      </c>
      <c r="AJ1984" s="59">
        <f>IFERROR(Table1[[#This Row],[Plan Hour]]/Table1[[#This Row],[ساعات
العمل
الفعلية]],0)</f>
        <v>0</v>
      </c>
      <c r="AK1984" s="1">
        <f>IFERROR((Table1[[#This Row],[الكمية 
الفعلية
/م3]]-Table1[[#This Row],[الكمية 
المنتجة
/م3
 ]]),"")</f>
        <v>0</v>
      </c>
      <c r="AL1984" s="123"/>
      <c r="AM1984" s="123"/>
      <c r="AN1984" s="123"/>
      <c r="AO1984" s="123"/>
      <c r="AP1984" s="17">
        <f>Table1[[#This Row],[شطره
1]]+Table1[[#This Row],[أبعاد خطأ
2]]+Table1[[#This Row],[كسر زوايا
3]]+AO1984</f>
        <v>0</v>
      </c>
      <c r="AZ1984" s="1"/>
      <c r="BA1984" s="1"/>
      <c r="BB1984" s="1"/>
      <c r="BC1984" s="1"/>
      <c r="BD1984" s="1"/>
      <c r="BE1984" s="1"/>
      <c r="BF1984" s="1"/>
      <c r="CB1984"/>
      <c r="CC1984"/>
      <c r="CD1984"/>
      <c r="CE1984" s="83"/>
      <c r="CF1984"/>
      <c r="CG1984"/>
      <c r="CH1984"/>
      <c r="CI1984"/>
      <c r="CJ1984"/>
      <c r="CK1984"/>
      <c r="CL1984"/>
      <c r="CM1984"/>
      <c r="CN1984"/>
      <c r="CO1984"/>
      <c r="CP1984"/>
    </row>
    <row r="1985" spans="1:94" ht="22.5" customHeight="1">
      <c r="A1985" s="22">
        <v>44334</v>
      </c>
      <c r="B1985" s="3" t="str">
        <f>TEXT(Table1[[#This Row],[Date]],"dddd")</f>
        <v>الثلاثاء</v>
      </c>
      <c r="C1985" s="3">
        <f>WEEKNUM(Table1[[#This Row],[Date]],16)</f>
        <v>21</v>
      </c>
      <c r="D1985" s="3" t="str">
        <f>TEXT(Table1[[#This Row],[Date]],"mmmm")</f>
        <v>مايو</v>
      </c>
      <c r="E1985" s="3" t="str">
        <f>TEXT(Table1[[#This Row],[Date]],"yyyy")</f>
        <v>2021</v>
      </c>
      <c r="F1985" s="3" t="s">
        <v>9</v>
      </c>
      <c r="G1985" s="3">
        <v>1968</v>
      </c>
      <c r="I1985" s="3" t="s">
        <v>84</v>
      </c>
      <c r="J1985" s="3">
        <f>IFERROR(VLOOKUP(Table1[[#This Row],[FoamType]],$CB$1:$CC$25,2,FALSE),0)</f>
        <v>4</v>
      </c>
      <c r="K1985" s="3">
        <v>100</v>
      </c>
      <c r="L1985" s="3">
        <v>40</v>
      </c>
      <c r="M1985" s="3">
        <v>10</v>
      </c>
      <c r="Q1985" s="3">
        <v>10</v>
      </c>
      <c r="R1985" s="3">
        <v>10</v>
      </c>
      <c r="S1985" s="3">
        <v>10.199999999999999</v>
      </c>
      <c r="T1985" s="3">
        <f t="shared" si="258"/>
        <v>0.40799999999999997</v>
      </c>
      <c r="U1985" s="4">
        <f t="shared" si="259"/>
        <v>0.4</v>
      </c>
      <c r="W1985" s="3"/>
      <c r="X1985" s="4">
        <f>IFERROR(   Table1[[#This Row],[البلوكات /م3]]+Table1[[#This Row],[البواقى
 المنصرفه
/م3]]-Table1[[#This Row],[البواقى
/م3]],0)</f>
        <v>1.2</v>
      </c>
      <c r="Y1985" s="21">
        <f t="shared" si="263"/>
        <v>0</v>
      </c>
      <c r="AA1985" s="12">
        <v>2.17</v>
      </c>
      <c r="AB1985" s="3">
        <v>10</v>
      </c>
      <c r="AC1985" s="20">
        <v>0.97</v>
      </c>
      <c r="AD1985" s="20">
        <f t="shared" si="260"/>
        <v>0.79999999999999982</v>
      </c>
      <c r="AE1985" s="29">
        <f t="shared" si="261"/>
        <v>0.36866359447004599</v>
      </c>
      <c r="AG1985" s="5">
        <f>IFERROR((Table1[[#This Row],[عدد
البلوكات]]*0.12),"")</f>
        <v>0</v>
      </c>
      <c r="AH198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</v>
      </c>
      <c r="AJ1985" s="59">
        <f>IFERROR(Table1[[#This Row],[Plan Hour]]/Table1[[#This Row],[ساعات
العمل
الفعلية]],0)</f>
        <v>0</v>
      </c>
      <c r="AK1985" s="1">
        <f>IFERROR((Table1[[#This Row],[الكمية 
الفعلية
/م3]]-Table1[[#This Row],[الكمية 
المنتجة
/م3
 ]]),"")</f>
        <v>7.9999999999999516E-3</v>
      </c>
      <c r="AL1985" s="123"/>
      <c r="AM1985" s="123"/>
      <c r="AN1985" s="123"/>
      <c r="AO1985" s="123"/>
      <c r="AP1985" s="17">
        <f>Table1[[#This Row],[شطره
1]]+Table1[[#This Row],[أبعاد خطأ
2]]+Table1[[#This Row],[كسر زوايا
3]]+AO1985</f>
        <v>0</v>
      </c>
      <c r="AZ1985" s="1"/>
      <c r="BA1985" s="1"/>
      <c r="BB1985" s="1"/>
      <c r="BC1985" s="1"/>
      <c r="BD1985" s="1"/>
      <c r="BE1985" s="1"/>
      <c r="BF1985" s="1"/>
      <c r="CB1985"/>
      <c r="CC1985"/>
      <c r="CD1985"/>
      <c r="CE1985" s="83"/>
      <c r="CF1985"/>
      <c r="CG1985"/>
      <c r="CH1985"/>
      <c r="CI1985"/>
      <c r="CJ1985"/>
      <c r="CK1985"/>
      <c r="CL1985"/>
      <c r="CM1985"/>
      <c r="CN1985"/>
      <c r="CO1985"/>
      <c r="CP1985"/>
    </row>
    <row r="1986" spans="1:94" ht="22.5" customHeight="1">
      <c r="A1986" s="22">
        <v>44334</v>
      </c>
      <c r="B1986" s="3" t="str">
        <f>TEXT(Table1[[#This Row],[Date]],"dddd")</f>
        <v>الثلاثاء</v>
      </c>
      <c r="C1986" s="3">
        <f>WEEKNUM(Table1[[#This Row],[Date]],16)</f>
        <v>21</v>
      </c>
      <c r="D1986" s="3" t="str">
        <f>TEXT(Table1[[#This Row],[Date]],"mmmm")</f>
        <v>مايو</v>
      </c>
      <c r="E1986" s="3" t="str">
        <f>TEXT(Table1[[#This Row],[Date]],"yyyy")</f>
        <v>2021</v>
      </c>
      <c r="F1986" s="3" t="s">
        <v>9</v>
      </c>
      <c r="G1986" s="3">
        <v>2012</v>
      </c>
      <c r="H1986" s="5" t="s">
        <v>25</v>
      </c>
      <c r="I1986" s="3" t="s">
        <v>92</v>
      </c>
      <c r="J1986" s="3">
        <f>IFERROR(VLOOKUP(Table1[[#This Row],[FoamType]],$CB$1:$CC$25,2,FALSE),0)</f>
        <v>0.6</v>
      </c>
      <c r="K1986" s="3">
        <v>20</v>
      </c>
      <c r="L1986" s="3">
        <v>5</v>
      </c>
      <c r="M1986" s="3">
        <v>5</v>
      </c>
      <c r="Q1986" s="3">
        <v>25</v>
      </c>
      <c r="S1986" s="3">
        <v>5.0999999999999996</v>
      </c>
      <c r="T1986" s="3">
        <v>1.1000000000000001</v>
      </c>
      <c r="U1986" s="4">
        <v>1</v>
      </c>
      <c r="W1986" s="3"/>
      <c r="X1986" s="4">
        <f>IFERROR(   Table1[[#This Row],[البلوكات /م3]]+Table1[[#This Row],[البواقى
 المنصرفه
/م3]]-Table1[[#This Row],[البواقى
/م3]],0)</f>
        <v>1.04</v>
      </c>
      <c r="Y1986" s="21">
        <f t="shared" si="263"/>
        <v>0</v>
      </c>
      <c r="AA1986" s="12">
        <v>1.04</v>
      </c>
      <c r="AB1986" s="3">
        <v>25</v>
      </c>
      <c r="AC1986" s="20">
        <v>0</v>
      </c>
      <c r="AD1986" s="20">
        <f t="shared" si="260"/>
        <v>4.0000000000000036E-2</v>
      </c>
      <c r="AE1986" s="29">
        <f t="shared" si="261"/>
        <v>3.8461538461538491E-2</v>
      </c>
      <c r="AG1986" s="5">
        <f>IFERROR((Table1[[#This Row],[عدد
البلوكات]]*0.12),"")</f>
        <v>0</v>
      </c>
      <c r="AH198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1.6666666666666667</v>
      </c>
      <c r="AJ1986" s="59">
        <f>IFERROR(Table1[[#This Row],[Plan Hour]]/Table1[[#This Row],[ساعات
العمل
الفعلية]],0)</f>
        <v>0</v>
      </c>
      <c r="AK1986" s="1">
        <f>IFERROR((Table1[[#This Row],[الكمية 
الفعلية
/م3]]-Table1[[#This Row],[الكمية 
المنتجة
/م3
 ]]),"")</f>
        <v>0.10000000000000009</v>
      </c>
      <c r="AL1986" s="123"/>
      <c r="AM1986" s="123"/>
      <c r="AN1986" s="123"/>
      <c r="AO1986" s="123"/>
      <c r="AP1986" s="17">
        <f>Table1[[#This Row],[شطره
1]]+Table1[[#This Row],[أبعاد خطأ
2]]+Table1[[#This Row],[كسر زوايا
3]]+AO1986</f>
        <v>0</v>
      </c>
      <c r="AZ1986" s="1"/>
      <c r="BA1986" s="1"/>
      <c r="BB1986" s="1"/>
      <c r="BC1986" s="1"/>
      <c r="BD1986" s="1"/>
      <c r="BE1986" s="1"/>
      <c r="BF1986" s="1"/>
      <c r="CB1986"/>
      <c r="CC1986"/>
      <c r="CD1986"/>
      <c r="CE1986" s="83"/>
      <c r="CF1986"/>
      <c r="CG1986"/>
      <c r="CH1986"/>
      <c r="CI1986"/>
      <c r="CJ1986"/>
      <c r="CK1986"/>
      <c r="CL1986"/>
      <c r="CM1986"/>
      <c r="CN1986"/>
      <c r="CO1986"/>
      <c r="CP1986"/>
    </row>
    <row r="1987" spans="1:94" ht="22.5" customHeight="1">
      <c r="A1987" s="22">
        <v>44334</v>
      </c>
      <c r="B1987" s="3" t="str">
        <f>TEXT(Table1[[#This Row],[Date]],"dddd")</f>
        <v>الثلاثاء</v>
      </c>
      <c r="C1987" s="3">
        <f>WEEKNUM(Table1[[#This Row],[Date]],16)</f>
        <v>21</v>
      </c>
      <c r="D1987" s="3" t="str">
        <f>TEXT(Table1[[#This Row],[Date]],"mmmm")</f>
        <v>مايو</v>
      </c>
      <c r="E1987" s="3" t="str">
        <f>TEXT(Table1[[#This Row],[Date]],"yyyy")</f>
        <v>2021</v>
      </c>
      <c r="F1987" s="3" t="s">
        <v>9</v>
      </c>
      <c r="G1987" s="3">
        <v>3</v>
      </c>
      <c r="H1987" s="5" t="s">
        <v>332</v>
      </c>
      <c r="I1987" s="3" t="s">
        <v>92</v>
      </c>
      <c r="J1987" s="3">
        <f>IFERROR(VLOOKUP(Table1[[#This Row],[FoamType]],$CB$1:$CC$25,2,FALSE),0)</f>
        <v>0.6</v>
      </c>
      <c r="K1987" s="3">
        <v>10</v>
      </c>
      <c r="L1987" s="3">
        <v>8</v>
      </c>
      <c r="M1987" s="3">
        <v>4</v>
      </c>
      <c r="Q1987" s="3">
        <v>35</v>
      </c>
      <c r="S1987" s="3">
        <v>4.0999999999999996</v>
      </c>
      <c r="T1987" s="3">
        <v>0.6</v>
      </c>
      <c r="U1987" s="4">
        <v>0.5</v>
      </c>
      <c r="W1987" s="3"/>
      <c r="X1987" s="4">
        <f>IFERROR(   Table1[[#This Row],[البلوكات /م3]]+Table1[[#This Row],[البواقى
 المنصرفه
/م3]]-Table1[[#This Row],[البواقى
/م3]],0)</f>
        <v>0</v>
      </c>
      <c r="Y1987" s="21">
        <f t="shared" si="263"/>
        <v>0</v>
      </c>
      <c r="AD1987" s="20">
        <f t="shared" si="260"/>
        <v>-0.5</v>
      </c>
      <c r="AE1987" s="29" t="e">
        <f t="shared" si="261"/>
        <v>#DIV/0!</v>
      </c>
      <c r="AG1987" s="5">
        <f>IFERROR((Table1[[#This Row],[عدد
البلوكات]]*0.12),"")</f>
        <v>0</v>
      </c>
      <c r="AH198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0.83333333333333337</v>
      </c>
      <c r="AJ1987" s="59">
        <f>IFERROR(Table1[[#This Row],[Plan Hour]]/Table1[[#This Row],[ساعات
العمل
الفعلية]],0)</f>
        <v>0</v>
      </c>
      <c r="AK1987" s="1">
        <f>IFERROR((Table1[[#This Row],[الكمية 
الفعلية
/م3]]-Table1[[#This Row],[الكمية 
المنتجة
/م3
 ]]),"")</f>
        <v>9.9999999999999978E-2</v>
      </c>
      <c r="AL1987" s="123"/>
      <c r="AM1987" s="123"/>
      <c r="AN1987" s="123"/>
      <c r="AO1987" s="123"/>
      <c r="AP1987" s="17">
        <f>Table1[[#This Row],[شطره
1]]+Table1[[#This Row],[أبعاد خطأ
2]]+Table1[[#This Row],[كسر زوايا
3]]+AO1987</f>
        <v>0</v>
      </c>
      <c r="AZ1987" s="1"/>
      <c r="BA1987" s="1"/>
      <c r="BB1987" s="1"/>
      <c r="BC1987" s="1"/>
      <c r="BD1987" s="1"/>
      <c r="BE1987" s="1"/>
      <c r="BF1987" s="1"/>
      <c r="CB1987"/>
      <c r="CC1987"/>
      <c r="CD1987"/>
      <c r="CE1987" s="83"/>
      <c r="CF1987"/>
      <c r="CG1987"/>
      <c r="CH1987"/>
      <c r="CI1987"/>
      <c r="CJ1987"/>
      <c r="CK1987"/>
      <c r="CL1987"/>
      <c r="CM1987"/>
      <c r="CN1987"/>
      <c r="CO1987"/>
      <c r="CP1987"/>
    </row>
    <row r="1988" spans="1:94" ht="22.5" customHeight="1">
      <c r="A1988" s="22">
        <v>44334</v>
      </c>
      <c r="B1988" s="3" t="str">
        <f>TEXT(Table1[[#This Row],[Date]],"dddd")</f>
        <v>الثلاثاء</v>
      </c>
      <c r="C1988" s="3">
        <f>WEEKNUM(Table1[[#This Row],[Date]],16)</f>
        <v>21</v>
      </c>
      <c r="D1988" s="3" t="str">
        <f>TEXT(Table1[[#This Row],[Date]],"mmmm")</f>
        <v>مايو</v>
      </c>
      <c r="E1988" s="3" t="str">
        <f>TEXT(Table1[[#This Row],[Date]],"yyyy")</f>
        <v>2021</v>
      </c>
      <c r="F1988" s="3" t="s">
        <v>9</v>
      </c>
      <c r="G1988" s="3">
        <v>3</v>
      </c>
      <c r="H1988" s="5" t="s">
        <v>332</v>
      </c>
      <c r="I1988" s="3" t="s">
        <v>107</v>
      </c>
      <c r="J1988" s="3">
        <f>IFERROR(VLOOKUP(Table1[[#This Row],[FoamType]],$CB$1:$CC$25,2,FALSE),0)</f>
        <v>50</v>
      </c>
      <c r="K1988" s="3">
        <v>10</v>
      </c>
      <c r="L1988" s="3">
        <v>10</v>
      </c>
      <c r="M1988" s="3">
        <v>4</v>
      </c>
      <c r="Q1988" s="3">
        <v>25</v>
      </c>
      <c r="R1988" s="3">
        <v>300</v>
      </c>
      <c r="S1988" s="3">
        <v>4.0999999999999996</v>
      </c>
      <c r="T1988" s="3">
        <f t="shared" si="258"/>
        <v>0.12299999999999998</v>
      </c>
      <c r="U1988" s="4">
        <f t="shared" si="259"/>
        <v>0.12</v>
      </c>
      <c r="W1988" s="3"/>
      <c r="X1988" s="4">
        <f>IFERROR(   Table1[[#This Row],[البلوكات /م3]]+Table1[[#This Row],[البواقى
 المنصرفه
/م3]]-Table1[[#This Row],[البواقى
/م3]],0)</f>
        <v>0</v>
      </c>
      <c r="Y1988" s="21">
        <f t="shared" si="263"/>
        <v>0</v>
      </c>
      <c r="AD1988" s="20">
        <f t="shared" si="260"/>
        <v>-0.12</v>
      </c>
      <c r="AE1988" s="29" t="e">
        <f t="shared" si="261"/>
        <v>#DIV/0!</v>
      </c>
      <c r="AG1988" s="5">
        <f>IFERROR((Table1[[#This Row],[عدد
البلوكات]]*0.12),"")</f>
        <v>0</v>
      </c>
      <c r="AH198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</v>
      </c>
      <c r="AJ1988" s="59">
        <f>IFERROR(Table1[[#This Row],[Plan Hour]]/Table1[[#This Row],[ساعات
العمل
الفعلية]],0)</f>
        <v>0</v>
      </c>
      <c r="AK1988" s="1">
        <f>IFERROR((Table1[[#This Row],[الكمية 
الفعلية
/م3]]-Table1[[#This Row],[الكمية 
المنتجة
/م3
 ]]),"")</f>
        <v>2.9999999999999888E-3</v>
      </c>
      <c r="AL1988" s="123"/>
      <c r="AM1988" s="123"/>
      <c r="AN1988" s="123"/>
      <c r="AO1988" s="123"/>
      <c r="AP1988" s="17">
        <f>Table1[[#This Row],[شطره
1]]+Table1[[#This Row],[أبعاد خطأ
2]]+Table1[[#This Row],[كسر زوايا
3]]+AO1988</f>
        <v>0</v>
      </c>
      <c r="AZ1988" s="1"/>
      <c r="BA1988" s="1"/>
      <c r="BB1988" s="1"/>
      <c r="BC1988" s="1"/>
      <c r="BD1988" s="1"/>
      <c r="BE1988" s="1"/>
      <c r="BF1988" s="1"/>
      <c r="CB1988"/>
      <c r="CC1988"/>
      <c r="CD1988"/>
      <c r="CE1988" s="83"/>
      <c r="CF1988"/>
      <c r="CG1988"/>
      <c r="CH1988"/>
      <c r="CI1988"/>
      <c r="CJ1988"/>
      <c r="CK1988"/>
      <c r="CL1988"/>
      <c r="CM1988"/>
      <c r="CN1988"/>
      <c r="CO1988"/>
      <c r="CP1988"/>
    </row>
    <row r="1989" spans="1:94" ht="22.5" customHeight="1">
      <c r="A1989" s="22">
        <v>44334</v>
      </c>
      <c r="B1989" s="3" t="str">
        <f>TEXT(Table1[[#This Row],[Date]],"dddd")</f>
        <v>الثلاثاء</v>
      </c>
      <c r="C1989" s="3">
        <f>WEEKNUM(Table1[[#This Row],[Date]],16)</f>
        <v>21</v>
      </c>
      <c r="D1989" s="3" t="str">
        <f>TEXT(Table1[[#This Row],[Date]],"mmmm")</f>
        <v>مايو</v>
      </c>
      <c r="E1989" s="3" t="str">
        <f>TEXT(Table1[[#This Row],[Date]],"yyyy")</f>
        <v>2021</v>
      </c>
      <c r="F1989" s="3" t="s">
        <v>9</v>
      </c>
      <c r="G1989" s="3">
        <v>3</v>
      </c>
      <c r="H1989" s="5" t="s">
        <v>332</v>
      </c>
      <c r="I1989" s="3" t="s">
        <v>107</v>
      </c>
      <c r="J1989" s="3">
        <f>IFERROR(VLOOKUP(Table1[[#This Row],[FoamType]],$CB$1:$CC$25,2,FALSE),0)</f>
        <v>50</v>
      </c>
      <c r="K1989" s="3">
        <v>20</v>
      </c>
      <c r="L1989" s="3">
        <v>20</v>
      </c>
      <c r="M1989" s="3">
        <v>4</v>
      </c>
      <c r="Q1989" s="3">
        <v>25</v>
      </c>
      <c r="R1989" s="3">
        <v>400</v>
      </c>
      <c r="S1989" s="3">
        <v>4.0999999999999996</v>
      </c>
      <c r="T1989" s="3">
        <f t="shared" si="258"/>
        <v>0.65600000000000003</v>
      </c>
      <c r="U1989" s="4">
        <f t="shared" si="259"/>
        <v>0.64</v>
      </c>
      <c r="W1989" s="3"/>
      <c r="X1989" s="4">
        <f>IFERROR(   Table1[[#This Row],[البلوكات /م3]]+Table1[[#This Row],[البواقى
 المنصرفه
/م3]]-Table1[[#This Row],[البواقى
/م3]],0)</f>
        <v>0</v>
      </c>
      <c r="Y1989" s="21">
        <f t="shared" si="263"/>
        <v>0</v>
      </c>
      <c r="AD1989" s="20">
        <f t="shared" si="260"/>
        <v>-0.64</v>
      </c>
      <c r="AE1989" s="29" t="e">
        <f t="shared" si="261"/>
        <v>#DIV/0!</v>
      </c>
      <c r="AG1989" s="5">
        <f>IFERROR((Table1[[#This Row],[عدد
البلوكات]]*0.12),"")</f>
        <v>0</v>
      </c>
      <c r="AH198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</v>
      </c>
      <c r="AJ1989" s="59">
        <f>IFERROR(Table1[[#This Row],[Plan Hour]]/Table1[[#This Row],[ساعات
العمل
الفعلية]],0)</f>
        <v>0</v>
      </c>
      <c r="AK1989" s="1">
        <f>IFERROR((Table1[[#This Row],[الكمية 
الفعلية
/م3]]-Table1[[#This Row],[الكمية 
المنتجة
/م3
 ]]),"")</f>
        <v>1.6000000000000014E-2</v>
      </c>
      <c r="AL1989" s="123"/>
      <c r="AM1989" s="123"/>
      <c r="AN1989" s="123"/>
      <c r="AO1989" s="123"/>
      <c r="AP1989" s="17">
        <f>Table1[[#This Row],[شطره
1]]+Table1[[#This Row],[أبعاد خطأ
2]]+Table1[[#This Row],[كسر زوايا
3]]+AO1989</f>
        <v>0</v>
      </c>
      <c r="AZ1989" s="1"/>
      <c r="BA1989" s="1"/>
      <c r="BB1989" s="1"/>
      <c r="BC1989" s="1"/>
      <c r="BD1989" s="1"/>
      <c r="BE1989" s="1"/>
      <c r="BF1989" s="1"/>
      <c r="CB1989"/>
      <c r="CC1989"/>
      <c r="CD1989"/>
      <c r="CE1989" s="83"/>
      <c r="CF1989"/>
      <c r="CG1989"/>
      <c r="CH1989"/>
      <c r="CI1989"/>
      <c r="CJ1989"/>
      <c r="CK1989"/>
      <c r="CL1989"/>
      <c r="CM1989"/>
      <c r="CN1989"/>
      <c r="CO1989"/>
      <c r="CP1989"/>
    </row>
    <row r="1990" spans="1:94" ht="22.5" customHeight="1">
      <c r="A1990" s="22">
        <v>44335</v>
      </c>
      <c r="B1990" s="9" t="str">
        <f>TEXT(Table1[[#This Row],[Date]],"dddd")</f>
        <v>الأربعاء</v>
      </c>
      <c r="C1990" s="9">
        <f>WEEKNUM(Table1[[#This Row],[Date]],16)</f>
        <v>21</v>
      </c>
      <c r="D1990" s="9" t="str">
        <f>TEXT(Table1[[#This Row],[Date]],"mmmm")</f>
        <v>مايو</v>
      </c>
      <c r="E1990" s="9" t="str">
        <f>TEXT(Table1[[#This Row],[Date]],"yyyy")</f>
        <v>2021</v>
      </c>
      <c r="F1990" s="9" t="s">
        <v>9</v>
      </c>
      <c r="G1990" s="9">
        <v>2004</v>
      </c>
      <c r="H1990" s="9"/>
      <c r="I1990" s="9" t="s">
        <v>86</v>
      </c>
      <c r="J1990" s="9">
        <f>IFERROR(VLOOKUP(Table1[[#This Row],[FoamType]],$CB$1:$CC$25,2,FALSE),0)</f>
        <v>3</v>
      </c>
      <c r="K1990" s="9">
        <v>200</v>
      </c>
      <c r="L1990" s="9">
        <v>98</v>
      </c>
      <c r="M1990" s="9">
        <v>125</v>
      </c>
      <c r="N1990" s="9"/>
      <c r="O1990" s="9"/>
      <c r="P1990" s="9"/>
      <c r="Q1990" s="9">
        <v>12</v>
      </c>
      <c r="R1990" s="9">
        <v>11</v>
      </c>
      <c r="S1990" s="9">
        <v>125</v>
      </c>
      <c r="T1990" s="9">
        <f t="shared" si="258"/>
        <v>26.95</v>
      </c>
      <c r="U1990" s="9">
        <f t="shared" si="259"/>
        <v>26.95</v>
      </c>
      <c r="V1990" s="9"/>
      <c r="W1990" s="9">
        <v>12</v>
      </c>
      <c r="X1990" s="9">
        <f>IFERROR(   Table1[[#This Row],[البلوكات /م3]]+Table1[[#This Row],[البواقى
 المنصرفه
/م3]]-Table1[[#This Row],[البواقى
/م3]],0)</f>
        <v>26.970000000000002</v>
      </c>
      <c r="Y1990" s="9">
        <f t="shared" si="263"/>
        <v>43.92</v>
      </c>
      <c r="Z1990" s="9">
        <v>6</v>
      </c>
      <c r="AA1990" s="9">
        <v>0</v>
      </c>
      <c r="AB1990" s="9">
        <v>12</v>
      </c>
      <c r="AC1990" s="9">
        <v>16.95</v>
      </c>
      <c r="AD1990" s="9">
        <f t="shared" si="260"/>
        <v>2.0000000000003126E-2</v>
      </c>
      <c r="AE1990" s="9">
        <f t="shared" si="261"/>
        <v>4.553734061931495E-4</v>
      </c>
      <c r="AF1990" s="9"/>
      <c r="AG1990" s="9">
        <f>IFERROR((Table1[[#This Row],[عدد
البلوكات]]*0.12),"")</f>
        <v>0.72</v>
      </c>
      <c r="AH1990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8.9833333333333325</v>
      </c>
      <c r="AI1990" s="9">
        <v>61</v>
      </c>
      <c r="AJ1990" s="9">
        <f>IFERROR(Table1[[#This Row],[Plan Hour]]/Table1[[#This Row],[ساعات
العمل
الفعلية]],0)</f>
        <v>0.14726775956284152</v>
      </c>
      <c r="AK1990" s="9">
        <f>IFERROR((Table1[[#This Row],[الكمية 
الفعلية
/م3]]-Table1[[#This Row],[الكمية 
المنتجة
/م3
 ]]),"")</f>
        <v>0</v>
      </c>
      <c r="AL1990" s="9"/>
      <c r="AM1990" s="9"/>
      <c r="AN1990" s="9"/>
      <c r="AO1990" s="9"/>
      <c r="AP1990" s="9">
        <f>Table1[[#This Row],[شطره
1]]+Table1[[#This Row],[أبعاد خطأ
2]]+Table1[[#This Row],[كسر زوايا
3]]+AO1990</f>
        <v>0</v>
      </c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CB1990"/>
      <c r="CC1990"/>
      <c r="CD1990"/>
      <c r="CE1990" s="83"/>
      <c r="CF1990"/>
      <c r="CG1990"/>
      <c r="CH1990"/>
      <c r="CI1990"/>
      <c r="CJ1990"/>
      <c r="CK1990"/>
      <c r="CL1990"/>
      <c r="CM1990"/>
      <c r="CN1990"/>
      <c r="CO1990"/>
      <c r="CP1990"/>
    </row>
    <row r="1991" spans="1:94" ht="22.5" customHeight="1">
      <c r="A1991" s="22">
        <v>44335</v>
      </c>
      <c r="B1991" s="3" t="str">
        <f>TEXT(Table1[[#This Row],[Date]],"dddd")</f>
        <v>الأربعاء</v>
      </c>
      <c r="C1991" s="3">
        <f>WEEKNUM(Table1[[#This Row],[Date]],16)</f>
        <v>21</v>
      </c>
      <c r="D1991" s="3" t="str">
        <f>TEXT(Table1[[#This Row],[Date]],"mmmm")</f>
        <v>مايو</v>
      </c>
      <c r="E1991" s="3" t="str">
        <f>TEXT(Table1[[#This Row],[Date]],"yyyy")</f>
        <v>2021</v>
      </c>
      <c r="F1991" s="3" t="s">
        <v>9</v>
      </c>
      <c r="G1991" s="3">
        <v>2003</v>
      </c>
      <c r="I1991" s="3" t="s">
        <v>255</v>
      </c>
      <c r="J1991" s="3">
        <f>IFERROR(VLOOKUP(Table1[[#This Row],[FoamType]],$CB$1:$CC$25,2,FALSE),0)</f>
        <v>3.6</v>
      </c>
      <c r="K1991" s="3">
        <v>120</v>
      </c>
      <c r="L1991" s="3">
        <v>100</v>
      </c>
      <c r="M1991" s="3">
        <v>25</v>
      </c>
      <c r="Q1991" s="3">
        <v>35</v>
      </c>
      <c r="R1991" s="3">
        <v>217</v>
      </c>
      <c r="S1991" s="3">
        <v>25</v>
      </c>
      <c r="T1991" s="3">
        <f t="shared" si="258"/>
        <v>65.099999999999994</v>
      </c>
      <c r="U1991" s="4">
        <f t="shared" si="259"/>
        <v>65.099999999999994</v>
      </c>
      <c r="W1991" s="3">
        <v>35</v>
      </c>
      <c r="X1991" s="4">
        <f>IFERROR(   Table1[[#This Row],[البلوكات /م3]]+Table1[[#This Row],[البواقى
 المنصرفه
/م3]]-Table1[[#This Row],[البواقى
/م3]],0)</f>
        <v>66.3</v>
      </c>
      <c r="Y1991" s="21">
        <f t="shared" si="263"/>
        <v>73.2</v>
      </c>
      <c r="Z1991" s="3">
        <v>10</v>
      </c>
      <c r="AA1991" s="12">
        <v>0</v>
      </c>
      <c r="AB1991" s="3">
        <v>35</v>
      </c>
      <c r="AC1991" s="20">
        <v>6.9</v>
      </c>
      <c r="AD1991" s="20">
        <f t="shared" si="260"/>
        <v>1.2000000000000028</v>
      </c>
      <c r="AE1991" s="29">
        <f t="shared" si="261"/>
        <v>1.6393442622950859E-2</v>
      </c>
      <c r="AG1991" s="5">
        <f>IFERROR((Table1[[#This Row],[عدد
البلوكات]]*0.12),"")</f>
        <v>1.2</v>
      </c>
      <c r="AH199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18.083333333333332</v>
      </c>
      <c r="AJ1991" s="59">
        <f>IFERROR(Table1[[#This Row],[Plan Hour]]/Table1[[#This Row],[ساعات
العمل
الفعلية]],0)</f>
        <v>0</v>
      </c>
      <c r="AK1991" s="1">
        <f>IFERROR((Table1[[#This Row],[الكمية 
الفعلية
/م3]]-Table1[[#This Row],[الكمية 
المنتجة
/م3
 ]]),"")</f>
        <v>0</v>
      </c>
      <c r="AL1991" s="123"/>
      <c r="AM1991" s="123"/>
      <c r="AN1991" s="123"/>
      <c r="AO1991" s="123"/>
      <c r="AP1991" s="17">
        <f>Table1[[#This Row],[شطره
1]]+Table1[[#This Row],[أبعاد خطأ
2]]+Table1[[#This Row],[كسر زوايا
3]]+AO1991</f>
        <v>0</v>
      </c>
      <c r="AZ1991" s="1"/>
      <c r="BA1991" s="1"/>
      <c r="BB1991" s="1"/>
      <c r="BC1991" s="1"/>
      <c r="BD1991" s="1"/>
      <c r="BE1991" s="1"/>
      <c r="BF1991" s="1"/>
      <c r="CB1991"/>
      <c r="CC1991"/>
      <c r="CD1991"/>
      <c r="CE1991" s="83"/>
      <c r="CF1991"/>
      <c r="CG1991"/>
      <c r="CH1991"/>
      <c r="CI1991"/>
      <c r="CJ1991"/>
      <c r="CK1991"/>
      <c r="CL1991"/>
      <c r="CM1991"/>
      <c r="CN1991"/>
      <c r="CO1991"/>
      <c r="CP1991"/>
    </row>
    <row r="1992" spans="1:94" ht="22.5" customHeight="1">
      <c r="A1992" s="22">
        <v>44335</v>
      </c>
      <c r="B1992" s="3" t="str">
        <f>TEXT(Table1[[#This Row],[Date]],"dddd")</f>
        <v>الأربعاء</v>
      </c>
      <c r="C1992" s="3">
        <f>WEEKNUM(Table1[[#This Row],[Date]],16)</f>
        <v>21</v>
      </c>
      <c r="D1992" s="3" t="str">
        <f>TEXT(Table1[[#This Row],[Date]],"mmmm")</f>
        <v>مايو</v>
      </c>
      <c r="E1992" s="3" t="str">
        <f>TEXT(Table1[[#This Row],[Date]],"yyyy")</f>
        <v>2021</v>
      </c>
      <c r="F1992" s="3" t="s">
        <v>9</v>
      </c>
      <c r="G1992" s="3">
        <v>2017</v>
      </c>
      <c r="I1992" s="3" t="s">
        <v>96</v>
      </c>
      <c r="J1992" s="3">
        <f>IFERROR(VLOOKUP(Table1[[#This Row],[FoamType]],$CB$1:$CC$25,2,FALSE),0)</f>
        <v>200</v>
      </c>
      <c r="K1992" s="3">
        <v>20</v>
      </c>
      <c r="L1992" s="3">
        <v>20</v>
      </c>
      <c r="M1992" s="3">
        <v>20</v>
      </c>
      <c r="Q1992" s="3">
        <v>35</v>
      </c>
      <c r="R1992" s="3">
        <v>1</v>
      </c>
      <c r="S1992" s="3">
        <v>20</v>
      </c>
      <c r="T1992" s="3">
        <f t="shared" si="258"/>
        <v>8.0000000000000002E-3</v>
      </c>
      <c r="U1992" s="4">
        <f t="shared" si="259"/>
        <v>8.0000000000000002E-3</v>
      </c>
      <c r="W1992" s="3"/>
      <c r="X1992" s="4">
        <f>IFERROR(   Table1[[#This Row],[البلوكات /م3]]+Table1[[#This Row],[البواقى
 المنصرفه
/م3]]-Table1[[#This Row],[البواقى
/م3]],0)</f>
        <v>0</v>
      </c>
      <c r="Y1992" s="21">
        <f t="shared" si="263"/>
        <v>0</v>
      </c>
      <c r="AD1992" s="20">
        <f t="shared" si="260"/>
        <v>-8.0000000000000002E-3</v>
      </c>
      <c r="AE1992" s="29" t="e">
        <f t="shared" si="261"/>
        <v>#DIV/0!</v>
      </c>
      <c r="AG1992" s="5">
        <f>IFERROR((Table1[[#This Row],[عدد
البلوكات]]*0.12),"")</f>
        <v>0</v>
      </c>
      <c r="AH199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5.0000000000000001E-3</v>
      </c>
      <c r="AJ1992" s="59">
        <f>IFERROR(Table1[[#This Row],[Plan Hour]]/Table1[[#This Row],[ساعات
العمل
الفعلية]],0)</f>
        <v>0</v>
      </c>
      <c r="AK1992" s="1">
        <f>IFERROR((Table1[[#This Row],[الكمية 
الفعلية
/م3]]-Table1[[#This Row],[الكمية 
المنتجة
/م3
 ]]),"")</f>
        <v>0</v>
      </c>
      <c r="AL1992" s="123"/>
      <c r="AM1992" s="123"/>
      <c r="AN1992" s="123"/>
      <c r="AO1992" s="123"/>
      <c r="AP1992" s="17">
        <f>Table1[[#This Row],[شطره
1]]+Table1[[#This Row],[أبعاد خطأ
2]]+Table1[[#This Row],[كسر زوايا
3]]+AO1992</f>
        <v>0</v>
      </c>
      <c r="AZ1992" s="1"/>
      <c r="BA1992" s="1"/>
      <c r="BB1992" s="1"/>
      <c r="BC1992" s="1"/>
      <c r="BD1992" s="1"/>
      <c r="BE1992" s="1"/>
      <c r="BF1992" s="1"/>
      <c r="CB1992"/>
      <c r="CC1992"/>
      <c r="CD1992"/>
      <c r="CE1992" s="83"/>
      <c r="CF1992"/>
      <c r="CG1992"/>
      <c r="CH1992"/>
      <c r="CI1992"/>
      <c r="CJ1992"/>
      <c r="CK1992"/>
      <c r="CL1992"/>
      <c r="CM1992"/>
      <c r="CN1992"/>
      <c r="CO1992"/>
      <c r="CP1992"/>
    </row>
    <row r="1993" spans="1:94" ht="22.5" customHeight="1">
      <c r="A1993" s="22">
        <v>44335</v>
      </c>
      <c r="B1993" s="3" t="str">
        <f>TEXT(Table1[[#This Row],[Date]],"dddd")</f>
        <v>الأربعاء</v>
      </c>
      <c r="C1993" s="3">
        <f>WEEKNUM(Table1[[#This Row],[Date]],16)</f>
        <v>21</v>
      </c>
      <c r="D1993" s="3" t="str">
        <f>TEXT(Table1[[#This Row],[Date]],"mmmm")</f>
        <v>مايو</v>
      </c>
      <c r="E1993" s="3" t="str">
        <f>TEXT(Table1[[#This Row],[Date]],"yyyy")</f>
        <v>2021</v>
      </c>
      <c r="F1993" s="3" t="s">
        <v>9</v>
      </c>
      <c r="G1993" s="3">
        <v>2017</v>
      </c>
      <c r="I1993" s="3" t="s">
        <v>96</v>
      </c>
      <c r="J1993" s="3">
        <f>IFERROR(VLOOKUP(Table1[[#This Row],[FoamType]],$CB$1:$CC$25,2,FALSE),0)</f>
        <v>200</v>
      </c>
      <c r="K1993" s="3">
        <v>20</v>
      </c>
      <c r="L1993" s="3">
        <v>20</v>
      </c>
      <c r="M1993" s="3">
        <v>20</v>
      </c>
      <c r="Q1993" s="3">
        <v>35</v>
      </c>
      <c r="R1993" s="3">
        <v>1</v>
      </c>
      <c r="S1993" s="3">
        <v>20</v>
      </c>
      <c r="T1993" s="3">
        <f t="shared" si="258"/>
        <v>8.0000000000000002E-3</v>
      </c>
      <c r="U1993" s="4">
        <f t="shared" si="259"/>
        <v>8.0000000000000002E-3</v>
      </c>
      <c r="W1993" s="3"/>
      <c r="X1993" s="4">
        <f>IFERROR(   Table1[[#This Row],[البلوكات /م3]]+Table1[[#This Row],[البواقى
 المنصرفه
/م3]]-Table1[[#This Row],[البواقى
/م3]],0)</f>
        <v>0</v>
      </c>
      <c r="Y1993" s="21">
        <f t="shared" si="263"/>
        <v>0</v>
      </c>
      <c r="AD1993" s="20">
        <f t="shared" si="260"/>
        <v>-8.0000000000000002E-3</v>
      </c>
      <c r="AE1993" s="29" t="e">
        <f t="shared" si="261"/>
        <v>#DIV/0!</v>
      </c>
      <c r="AG1993" s="5">
        <f>IFERROR((Table1[[#This Row],[عدد
البلوكات]]*0.12),"")</f>
        <v>0</v>
      </c>
      <c r="AH199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5.0000000000000001E-3</v>
      </c>
      <c r="AJ1993" s="59">
        <f>IFERROR(Table1[[#This Row],[Plan Hour]]/Table1[[#This Row],[ساعات
العمل
الفعلية]],0)</f>
        <v>0</v>
      </c>
      <c r="AK1993" s="1">
        <f>IFERROR((Table1[[#This Row],[الكمية 
الفعلية
/م3]]-Table1[[#This Row],[الكمية 
المنتجة
/م3
 ]]),"")</f>
        <v>0</v>
      </c>
      <c r="AL1993" s="123"/>
      <c r="AM1993" s="123"/>
      <c r="AN1993" s="123"/>
      <c r="AO1993" s="123"/>
      <c r="AP1993" s="17">
        <f>Table1[[#This Row],[شطره
1]]+Table1[[#This Row],[أبعاد خطأ
2]]+Table1[[#This Row],[كسر زوايا
3]]+AO1993</f>
        <v>0</v>
      </c>
      <c r="AZ1993" s="1"/>
      <c r="BA1993" s="1"/>
      <c r="BB1993" s="1"/>
      <c r="BC1993" s="1"/>
      <c r="BD1993" s="1"/>
      <c r="BE1993" s="1"/>
      <c r="BF1993" s="1"/>
      <c r="CB1993"/>
      <c r="CC1993"/>
      <c r="CD1993"/>
      <c r="CE1993" s="83"/>
      <c r="CF1993"/>
      <c r="CG1993"/>
      <c r="CH1993"/>
      <c r="CI1993"/>
      <c r="CJ1993"/>
      <c r="CK1993"/>
      <c r="CL1993"/>
      <c r="CM1993"/>
      <c r="CN1993"/>
      <c r="CO1993"/>
      <c r="CP1993"/>
    </row>
    <row r="1994" spans="1:94" ht="22.5" customHeight="1">
      <c r="A1994" s="22">
        <v>44335</v>
      </c>
      <c r="B1994" s="3" t="str">
        <f>TEXT(Table1[[#This Row],[Date]],"dddd")</f>
        <v>الأربعاء</v>
      </c>
      <c r="C1994" s="3">
        <f>WEEKNUM(Table1[[#This Row],[Date]],16)</f>
        <v>21</v>
      </c>
      <c r="D1994" s="3" t="str">
        <f>TEXT(Table1[[#This Row],[Date]],"mmmm")</f>
        <v>مايو</v>
      </c>
      <c r="E1994" s="3" t="str">
        <f>TEXT(Table1[[#This Row],[Date]],"yyyy")</f>
        <v>2021</v>
      </c>
      <c r="F1994" s="3" t="s">
        <v>9</v>
      </c>
      <c r="G1994" s="3">
        <v>2017</v>
      </c>
      <c r="I1994" s="3" t="s">
        <v>96</v>
      </c>
      <c r="J1994" s="3">
        <f>IFERROR(VLOOKUP(Table1[[#This Row],[FoamType]],$CB$1:$CC$25,2,FALSE),0)</f>
        <v>200</v>
      </c>
      <c r="K1994" s="3">
        <v>50</v>
      </c>
      <c r="L1994" s="3">
        <v>50</v>
      </c>
      <c r="M1994" s="3">
        <v>5</v>
      </c>
      <c r="Q1994" s="3">
        <v>17</v>
      </c>
      <c r="R1994" s="3">
        <v>1</v>
      </c>
      <c r="S1994" s="3">
        <v>5</v>
      </c>
      <c r="T1994" s="3">
        <f t="shared" si="258"/>
        <v>1.2500000000000001E-2</v>
      </c>
      <c r="U1994" s="4">
        <f t="shared" si="259"/>
        <v>1.2500000000000001E-2</v>
      </c>
      <c r="W1994" s="3"/>
      <c r="X1994" s="4">
        <f>IFERROR(   Table1[[#This Row],[البلوكات /م3]]+Table1[[#This Row],[البواقى
 المنصرفه
/م3]]-Table1[[#This Row],[البواقى
/م3]],0)</f>
        <v>0</v>
      </c>
      <c r="Y1994" s="21">
        <f t="shared" si="263"/>
        <v>0</v>
      </c>
      <c r="AD1994" s="20">
        <f t="shared" si="260"/>
        <v>-1.2500000000000001E-2</v>
      </c>
      <c r="AE1994" s="29" t="e">
        <f t="shared" si="261"/>
        <v>#DIV/0!</v>
      </c>
      <c r="AG1994" s="5">
        <f>IFERROR((Table1[[#This Row],[عدد
البلوكات]]*0.12),"")</f>
        <v>0</v>
      </c>
      <c r="AH199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5.0000000000000001E-3</v>
      </c>
      <c r="AJ1994" s="59">
        <f>IFERROR(Table1[[#This Row],[Plan Hour]]/Table1[[#This Row],[ساعات
العمل
الفعلية]],0)</f>
        <v>0</v>
      </c>
      <c r="AK1994" s="1">
        <f>IFERROR((Table1[[#This Row],[الكمية 
الفعلية
/م3]]-Table1[[#This Row],[الكمية 
المنتجة
/م3
 ]]),"")</f>
        <v>0</v>
      </c>
      <c r="AL1994" s="123"/>
      <c r="AM1994" s="123"/>
      <c r="AN1994" s="123"/>
      <c r="AO1994" s="123"/>
      <c r="AP1994" s="17">
        <f>Table1[[#This Row],[شطره
1]]+Table1[[#This Row],[أبعاد خطأ
2]]+Table1[[#This Row],[كسر زوايا
3]]+AO1994</f>
        <v>0</v>
      </c>
      <c r="AZ1994" s="1"/>
      <c r="BA1994" s="1"/>
      <c r="BB1994" s="1"/>
      <c r="BC1994" s="1"/>
      <c r="BD1994" s="1"/>
      <c r="BE1994" s="1"/>
      <c r="BF1994" s="1"/>
      <c r="CB1994"/>
      <c r="CC1994"/>
      <c r="CD1994"/>
      <c r="CE1994" s="83"/>
      <c r="CF1994"/>
      <c r="CG1994"/>
      <c r="CH1994"/>
      <c r="CI1994"/>
      <c r="CJ1994"/>
      <c r="CK1994"/>
      <c r="CL1994"/>
      <c r="CM1994"/>
      <c r="CN1994"/>
      <c r="CO1994"/>
      <c r="CP1994"/>
    </row>
    <row r="1995" spans="1:94" ht="22.5" customHeight="1">
      <c r="A1995" s="22">
        <v>44335</v>
      </c>
      <c r="B1995" s="3" t="str">
        <f>TEXT(Table1[[#This Row],[Date]],"dddd")</f>
        <v>الأربعاء</v>
      </c>
      <c r="C1995" s="3">
        <f>WEEKNUM(Table1[[#This Row],[Date]],16)</f>
        <v>21</v>
      </c>
      <c r="D1995" s="3" t="str">
        <f>TEXT(Table1[[#This Row],[Date]],"mmmm")</f>
        <v>مايو</v>
      </c>
      <c r="E1995" s="3" t="str">
        <f>TEXT(Table1[[#This Row],[Date]],"yyyy")</f>
        <v>2021</v>
      </c>
      <c r="F1995" s="3" t="s">
        <v>9</v>
      </c>
      <c r="G1995" s="3">
        <v>1997</v>
      </c>
      <c r="I1995" s="3" t="s">
        <v>92</v>
      </c>
      <c r="J1995" s="3">
        <f>IFERROR(VLOOKUP(Table1[[#This Row],[FoamType]],$CB$1:$CC$25,2,FALSE),0)</f>
        <v>0.6</v>
      </c>
      <c r="K1995" s="3">
        <v>25</v>
      </c>
      <c r="L1995" s="3">
        <v>7.5</v>
      </c>
      <c r="M1995" s="3">
        <v>1</v>
      </c>
      <c r="Q1995" s="3">
        <v>12</v>
      </c>
      <c r="R1995" s="3">
        <v>61250</v>
      </c>
      <c r="S1995" s="3">
        <v>1.1000000000000001</v>
      </c>
      <c r="T1995" s="3">
        <f t="shared" ref="T1995:T2057" si="264">K1995*L1995*R1995*S1995/1000000</f>
        <v>12.632812500000002</v>
      </c>
      <c r="U1995" s="4">
        <f t="shared" ref="U1995:U2057" si="265">K1995*L1995*M1995*R1995/1000000</f>
        <v>11.484375</v>
      </c>
      <c r="W1995" s="3">
        <v>12</v>
      </c>
      <c r="X1995" s="4">
        <f>IFERROR(   Table1[[#This Row],[البلوكات /م3]]+Table1[[#This Row],[البواقى
 المنصرفه
/م3]]-Table1[[#This Row],[البواقى
/م3]],0)</f>
        <v>12.69</v>
      </c>
      <c r="Y1995" s="21">
        <f t="shared" si="263"/>
        <v>14.64</v>
      </c>
      <c r="Z1995" s="3">
        <v>2</v>
      </c>
      <c r="AA1995" s="12">
        <v>2.31</v>
      </c>
      <c r="AB1995" s="3">
        <v>12</v>
      </c>
      <c r="AC1995" s="20">
        <v>4.26</v>
      </c>
      <c r="AD1995" s="20">
        <f t="shared" si="260"/>
        <v>1.2056249999999995</v>
      </c>
      <c r="AE1995" s="29">
        <f t="shared" si="261"/>
        <v>7.1128318584070774E-2</v>
      </c>
      <c r="AG1995" s="5">
        <f>IFERROR((Table1[[#This Row],[عدد
البلوكات]]*0.12),"")</f>
        <v>0.24</v>
      </c>
      <c r="AH199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19.140625</v>
      </c>
      <c r="AJ1995" s="59">
        <f>IFERROR(Table1[[#This Row],[Plan Hour]]/Table1[[#This Row],[ساعات
العمل
الفعلية]],0)</f>
        <v>0</v>
      </c>
      <c r="AK1995" s="1">
        <f>IFERROR((Table1[[#This Row],[الكمية 
الفعلية
/م3]]-Table1[[#This Row],[الكمية 
المنتجة
/م3
 ]]),"")</f>
        <v>1.1484375000000018</v>
      </c>
      <c r="AL1995" s="123"/>
      <c r="AM1995" s="123"/>
      <c r="AN1995" s="123"/>
      <c r="AO1995" s="123"/>
      <c r="AP1995" s="17">
        <f>Table1[[#This Row],[شطره
1]]+Table1[[#This Row],[أبعاد خطأ
2]]+Table1[[#This Row],[كسر زوايا
3]]+AO1995</f>
        <v>0</v>
      </c>
      <c r="AZ1995" s="1"/>
      <c r="BA1995" s="1"/>
      <c r="BB1995" s="1"/>
      <c r="BC1995" s="1"/>
      <c r="BD1995" s="1"/>
      <c r="BE1995" s="1"/>
      <c r="BF1995" s="1"/>
      <c r="CB1995"/>
      <c r="CC1995"/>
      <c r="CD1995"/>
      <c r="CE1995" s="83"/>
      <c r="CF1995"/>
      <c r="CG1995"/>
      <c r="CH1995"/>
      <c r="CI1995"/>
      <c r="CJ1995"/>
      <c r="CK1995"/>
      <c r="CL1995"/>
      <c r="CM1995"/>
      <c r="CN1995"/>
      <c r="CO1995"/>
      <c r="CP1995"/>
    </row>
    <row r="1996" spans="1:94" ht="22.5" customHeight="1">
      <c r="A1996" s="22">
        <v>44335</v>
      </c>
      <c r="B1996" s="3" t="str">
        <f>TEXT(Table1[[#This Row],[Date]],"dddd")</f>
        <v>الأربعاء</v>
      </c>
      <c r="C1996" s="3">
        <f>WEEKNUM(Table1[[#This Row],[Date]],16)</f>
        <v>21</v>
      </c>
      <c r="D1996" s="3" t="str">
        <f>TEXT(Table1[[#This Row],[Date]],"mmmm")</f>
        <v>مايو</v>
      </c>
      <c r="E1996" s="3" t="str">
        <f>TEXT(Table1[[#This Row],[Date]],"yyyy")</f>
        <v>2021</v>
      </c>
      <c r="F1996" s="3" t="s">
        <v>9</v>
      </c>
      <c r="G1996" s="3">
        <v>2001</v>
      </c>
      <c r="I1996" s="3" t="s">
        <v>92</v>
      </c>
      <c r="J1996" s="3">
        <f>IFERROR(VLOOKUP(Table1[[#This Row],[FoamType]],$CB$1:$CC$25,2,FALSE),0)</f>
        <v>0.6</v>
      </c>
      <c r="K1996" s="3">
        <v>70</v>
      </c>
      <c r="L1996" s="3">
        <v>35</v>
      </c>
      <c r="M1996" s="3">
        <v>1</v>
      </c>
      <c r="Q1996" s="3">
        <v>12</v>
      </c>
      <c r="S1996" s="3">
        <v>1.1000000000000001</v>
      </c>
      <c r="T1996" s="3">
        <v>0.6</v>
      </c>
      <c r="U1996" s="4">
        <v>0.5</v>
      </c>
      <c r="W1996" s="3"/>
      <c r="X1996" s="4">
        <f>IFERROR(   Table1[[#This Row],[البلوكات /م3]]+Table1[[#This Row],[البواقى
 المنصرفه
/م3]]-Table1[[#This Row],[البواقى
/م3]],0)</f>
        <v>0</v>
      </c>
      <c r="Y1996" s="21">
        <f t="shared" si="263"/>
        <v>0</v>
      </c>
      <c r="AD1996" s="20">
        <f t="shared" si="260"/>
        <v>-0.5</v>
      </c>
      <c r="AE1996" s="29" t="e">
        <f t="shared" si="261"/>
        <v>#DIV/0!</v>
      </c>
      <c r="AG1996" s="5">
        <f>IFERROR((Table1[[#This Row],[عدد
البلوكات]]*0.12),"")</f>
        <v>0</v>
      </c>
      <c r="AH199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0.83333333333333337</v>
      </c>
      <c r="AJ1996" s="59">
        <f>IFERROR(Table1[[#This Row],[Plan Hour]]/Table1[[#This Row],[ساعات
العمل
الفعلية]],0)</f>
        <v>0</v>
      </c>
      <c r="AK1996" s="1">
        <f>IFERROR((Table1[[#This Row],[الكمية 
الفعلية
/م3]]-Table1[[#This Row],[الكمية 
المنتجة
/م3
 ]]),"")</f>
        <v>9.9999999999999978E-2</v>
      </c>
      <c r="AL1996" s="123"/>
      <c r="AM1996" s="123"/>
      <c r="AN1996" s="123"/>
      <c r="AO1996" s="123"/>
      <c r="AP1996" s="17">
        <f>Table1[[#This Row],[شطره
1]]+Table1[[#This Row],[أبعاد خطأ
2]]+Table1[[#This Row],[كسر زوايا
3]]+AO1996</f>
        <v>0</v>
      </c>
      <c r="AZ1996" s="1"/>
      <c r="BA1996" s="1"/>
      <c r="BB1996" s="1"/>
      <c r="BC1996" s="1"/>
      <c r="BD1996" s="1"/>
      <c r="BE1996" s="1"/>
      <c r="BF1996" s="1"/>
      <c r="CB1996"/>
      <c r="CC1996"/>
      <c r="CD1996"/>
      <c r="CE1996" s="83"/>
      <c r="CF1996"/>
      <c r="CG1996"/>
      <c r="CH1996"/>
      <c r="CI1996"/>
      <c r="CJ1996"/>
      <c r="CK1996"/>
      <c r="CL1996"/>
      <c r="CM1996"/>
      <c r="CN1996"/>
      <c r="CO1996"/>
      <c r="CP1996"/>
    </row>
    <row r="1997" spans="1:94" ht="22.5" customHeight="1">
      <c r="A1997" s="22">
        <v>44335</v>
      </c>
      <c r="B1997" s="3" t="str">
        <f>TEXT(Table1[[#This Row],[Date]],"dddd")</f>
        <v>الأربعاء</v>
      </c>
      <c r="C1997" s="3">
        <f>WEEKNUM(Table1[[#This Row],[Date]],16)</f>
        <v>21</v>
      </c>
      <c r="D1997" s="3" t="str">
        <f>TEXT(Table1[[#This Row],[Date]],"mmmm")</f>
        <v>مايو</v>
      </c>
      <c r="E1997" s="3" t="str">
        <f>TEXT(Table1[[#This Row],[Date]],"yyyy")</f>
        <v>2021</v>
      </c>
      <c r="F1997" s="3" t="s">
        <v>9</v>
      </c>
      <c r="G1997" s="3">
        <v>2025</v>
      </c>
      <c r="I1997" s="3" t="s">
        <v>107</v>
      </c>
      <c r="J1997" s="3">
        <f>IFERROR(VLOOKUP(Table1[[#This Row],[FoamType]],$CB$1:$CC$25,2,FALSE),0)</f>
        <v>50</v>
      </c>
      <c r="K1997" s="3">
        <v>10</v>
      </c>
      <c r="L1997" s="3">
        <v>10</v>
      </c>
      <c r="M1997" s="3">
        <v>4</v>
      </c>
      <c r="Q1997" s="3">
        <v>25</v>
      </c>
      <c r="R1997" s="3">
        <v>500</v>
      </c>
      <c r="S1997" s="3">
        <v>4.0999999999999996</v>
      </c>
      <c r="T1997" s="3">
        <f t="shared" si="264"/>
        <v>0.20499999999999996</v>
      </c>
      <c r="U1997" s="4">
        <f t="shared" si="265"/>
        <v>0.2</v>
      </c>
      <c r="W1997" s="3"/>
      <c r="X1997" s="4">
        <f>IFERROR(   Table1[[#This Row],[البلوكات /م3]]+Table1[[#This Row],[البواقى
 المنصرفه
/م3]]-Table1[[#This Row],[البواقى
/م3]],0)</f>
        <v>0</v>
      </c>
      <c r="Y1997" s="21">
        <f t="shared" si="263"/>
        <v>0</v>
      </c>
      <c r="AD1997" s="20">
        <f t="shared" si="260"/>
        <v>-0.2</v>
      </c>
      <c r="AE1997" s="29" t="e">
        <f t="shared" si="261"/>
        <v>#DIV/0!</v>
      </c>
      <c r="AG1997" s="5">
        <f>IFERROR((Table1[[#This Row],[عدد
البلوكات]]*0.12),"")</f>
        <v>0</v>
      </c>
      <c r="AH199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</v>
      </c>
      <c r="AJ1997" s="59">
        <f>IFERROR(Table1[[#This Row],[Plan Hour]]/Table1[[#This Row],[ساعات
العمل
الفعلية]],0)</f>
        <v>0</v>
      </c>
      <c r="AK1997" s="1">
        <f>IFERROR((Table1[[#This Row],[الكمية 
الفعلية
/م3]]-Table1[[#This Row],[الكمية 
المنتجة
/م3
 ]]),"")</f>
        <v>4.9999999999999489E-3</v>
      </c>
      <c r="AL1997" s="123"/>
      <c r="AM1997" s="123"/>
      <c r="AN1997" s="123"/>
      <c r="AO1997" s="123"/>
      <c r="AP1997" s="17">
        <f>Table1[[#This Row],[شطره
1]]+Table1[[#This Row],[أبعاد خطأ
2]]+Table1[[#This Row],[كسر زوايا
3]]+AO1997</f>
        <v>0</v>
      </c>
      <c r="AZ1997" s="1"/>
      <c r="BA1997" s="1"/>
      <c r="BB1997" s="1"/>
      <c r="BC1997" s="1"/>
      <c r="BD1997" s="1"/>
      <c r="BE1997" s="1"/>
      <c r="BF1997" s="1"/>
      <c r="CB1997"/>
      <c r="CC1997"/>
      <c r="CD1997"/>
      <c r="CE1997" s="83"/>
      <c r="CF1997"/>
      <c r="CG1997"/>
      <c r="CH1997"/>
      <c r="CI1997"/>
      <c r="CJ1997"/>
      <c r="CK1997"/>
      <c r="CL1997"/>
      <c r="CM1997"/>
      <c r="CN1997"/>
      <c r="CO1997"/>
      <c r="CP1997"/>
    </row>
    <row r="1998" spans="1:94" ht="22.5" customHeight="1">
      <c r="A1998" s="22">
        <v>44335</v>
      </c>
      <c r="B1998" s="9" t="str">
        <f>TEXT(Table1[[#This Row],[Date]],"dddd")</f>
        <v>الأربعاء</v>
      </c>
      <c r="C1998" s="9">
        <f>WEEKNUM(Table1[[#This Row],[Date]],16)</f>
        <v>21</v>
      </c>
      <c r="D1998" s="9" t="str">
        <f>TEXT(Table1[[#This Row],[Date]],"mmmm")</f>
        <v>مايو</v>
      </c>
      <c r="E1998" s="9" t="str">
        <f>TEXT(Table1[[#This Row],[Date]],"yyyy")</f>
        <v>2021</v>
      </c>
      <c r="F1998" s="9" t="s">
        <v>8</v>
      </c>
      <c r="G1998" s="9">
        <v>2031</v>
      </c>
      <c r="H1998" s="9"/>
      <c r="I1998" s="9" t="s">
        <v>87</v>
      </c>
      <c r="J1998" s="9">
        <f>IFERROR(VLOOKUP(Table1[[#This Row],[FoamType]],$CB$1:$CC$25,2,FALSE),0)</f>
        <v>2</v>
      </c>
      <c r="K1998" s="9">
        <v>200</v>
      </c>
      <c r="L1998" s="9">
        <v>100</v>
      </c>
      <c r="M1998" s="9">
        <v>125</v>
      </c>
      <c r="N1998" s="9"/>
      <c r="O1998" s="9"/>
      <c r="P1998" s="9"/>
      <c r="Q1998" s="9">
        <v>20</v>
      </c>
      <c r="R1998" s="9">
        <v>9</v>
      </c>
      <c r="S1998" s="9">
        <v>125</v>
      </c>
      <c r="T1998" s="9">
        <f t="shared" si="264"/>
        <v>22.5</v>
      </c>
      <c r="U1998" s="9">
        <f t="shared" si="265"/>
        <v>22.5</v>
      </c>
      <c r="V1998" s="9"/>
      <c r="W1998" s="9">
        <v>20</v>
      </c>
      <c r="X1998" s="9">
        <f>IFERROR(   Table1[[#This Row],[البلوكات /م3]]+Table1[[#This Row],[البواقى
 المنصرفه
/م3]]-Table1[[#This Row],[البواقى
/م3]],0)</f>
        <v>45.02</v>
      </c>
      <c r="Y1998" s="9">
        <f t="shared" si="263"/>
        <v>51.24</v>
      </c>
      <c r="Z1998" s="9">
        <v>7</v>
      </c>
      <c r="AA1998" s="9">
        <v>0</v>
      </c>
      <c r="AB1998" s="9">
        <v>20</v>
      </c>
      <c r="AC1998" s="9">
        <v>6.22</v>
      </c>
      <c r="AD1998" s="9">
        <f t="shared" si="260"/>
        <v>22.520000000000003</v>
      </c>
      <c r="AE1998" s="9">
        <f t="shared" si="261"/>
        <v>0.4395003903200625</v>
      </c>
      <c r="AF1998" s="9"/>
      <c r="AG1998" s="9">
        <f>IFERROR((Table1[[#This Row],[عدد
البلوكات]]*0.12),"")</f>
        <v>0.84</v>
      </c>
      <c r="AH1998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11.25</v>
      </c>
      <c r="AI1998" s="9">
        <v>67</v>
      </c>
      <c r="AJ1998" s="9">
        <f>IFERROR(Table1[[#This Row],[Plan Hour]]/Table1[[#This Row],[ساعات
العمل
الفعلية]],0)</f>
        <v>0.16791044776119404</v>
      </c>
      <c r="AK1998" s="9">
        <f>IFERROR((Table1[[#This Row],[الكمية 
الفعلية
/م3]]-Table1[[#This Row],[الكمية 
المنتجة
/م3
 ]]),"")</f>
        <v>0</v>
      </c>
      <c r="AL1998" s="9"/>
      <c r="AM1998" s="9"/>
      <c r="AN1998" s="9"/>
      <c r="AO1998" s="9"/>
      <c r="AP1998" s="9">
        <f>Table1[[#This Row],[شطره
1]]+Table1[[#This Row],[أبعاد خطأ
2]]+Table1[[#This Row],[كسر زوايا
3]]+AO1998</f>
        <v>0</v>
      </c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CB1998"/>
      <c r="CC1998"/>
      <c r="CD1998"/>
      <c r="CE1998" s="83"/>
      <c r="CF1998"/>
      <c r="CG1998"/>
      <c r="CH1998"/>
      <c r="CI1998"/>
      <c r="CJ1998"/>
      <c r="CK1998"/>
      <c r="CL1998"/>
      <c r="CM1998"/>
      <c r="CN1998"/>
      <c r="CO1998"/>
      <c r="CP1998"/>
    </row>
    <row r="1999" spans="1:94" ht="22.5" customHeight="1">
      <c r="A1999" s="22">
        <v>44335</v>
      </c>
      <c r="B1999" s="3" t="str">
        <f>TEXT(Table1[[#This Row],[Date]],"dddd")</f>
        <v>الأربعاء</v>
      </c>
      <c r="C1999" s="3">
        <f>WEEKNUM(Table1[[#This Row],[Date]],16)</f>
        <v>21</v>
      </c>
      <c r="D1999" s="3" t="str">
        <f>TEXT(Table1[[#This Row],[Date]],"mmmm")</f>
        <v>مايو</v>
      </c>
      <c r="E1999" s="3" t="str">
        <f>TEXT(Table1[[#This Row],[Date]],"yyyy")</f>
        <v>2021</v>
      </c>
      <c r="F1999" s="3" t="s">
        <v>8</v>
      </c>
      <c r="G1999" s="3">
        <v>2061</v>
      </c>
      <c r="I1999" s="3" t="s">
        <v>86</v>
      </c>
      <c r="J1999" s="3">
        <f>IFERROR(VLOOKUP(Table1[[#This Row],[FoamType]],$CB$1:$CC$25,2,FALSE),0)</f>
        <v>3</v>
      </c>
      <c r="K1999" s="3">
        <v>200</v>
      </c>
      <c r="L1999" s="3">
        <v>100</v>
      </c>
      <c r="M1999" s="3">
        <v>125</v>
      </c>
      <c r="Q1999" s="3">
        <v>17</v>
      </c>
      <c r="R1999" s="3">
        <v>11</v>
      </c>
      <c r="S1999" s="3">
        <v>125</v>
      </c>
      <c r="T1999" s="3">
        <f t="shared" si="264"/>
        <v>27.5</v>
      </c>
      <c r="U1999" s="4">
        <f t="shared" si="265"/>
        <v>27.5</v>
      </c>
      <c r="W1999" s="3">
        <v>17</v>
      </c>
      <c r="X1999" s="4">
        <f>IFERROR(   Table1[[#This Row],[البلوكات /م3]]+Table1[[#This Row],[البواقى
 المنصرفه
/م3]]-Table1[[#This Row],[البواقى
/م3]],0)</f>
        <v>26.82</v>
      </c>
      <c r="Y1999" s="21">
        <f t="shared" si="263"/>
        <v>29.28</v>
      </c>
      <c r="Z1999" s="3">
        <v>4</v>
      </c>
      <c r="AA1999" s="12">
        <v>0</v>
      </c>
      <c r="AB1999" s="3">
        <v>17</v>
      </c>
      <c r="AC1999" s="20">
        <v>2.46</v>
      </c>
      <c r="AD1999" s="20">
        <f t="shared" si="260"/>
        <v>-0.67999999999999972</v>
      </c>
      <c r="AE1999" s="29">
        <f t="shared" si="261"/>
        <v>-2.3224043715846986E-2</v>
      </c>
      <c r="AG1999" s="5">
        <f>IFERROR((Table1[[#This Row],[عدد
البلوكات]]*0.12),"")</f>
        <v>0.48</v>
      </c>
      <c r="AH199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9.1666666666666661</v>
      </c>
      <c r="AJ1999" s="59">
        <f>IFERROR(Table1[[#This Row],[Plan Hour]]/Table1[[#This Row],[ساعات
العمل
الفعلية]],0)</f>
        <v>0</v>
      </c>
      <c r="AK1999" s="1">
        <f>IFERROR((Table1[[#This Row],[الكمية 
الفعلية
/م3]]-Table1[[#This Row],[الكمية 
المنتجة
/م3
 ]]),"")</f>
        <v>0</v>
      </c>
      <c r="AL1999" s="123"/>
      <c r="AM1999" s="123"/>
      <c r="AN1999" s="123"/>
      <c r="AO1999" s="123"/>
      <c r="AP1999" s="17">
        <f>Table1[[#This Row],[شطره
1]]+Table1[[#This Row],[أبعاد خطأ
2]]+Table1[[#This Row],[كسر زوايا
3]]+AO1999</f>
        <v>0</v>
      </c>
      <c r="AZ1999" s="1"/>
      <c r="BA1999" s="1"/>
      <c r="BB1999" s="1"/>
      <c r="BC1999" s="1"/>
      <c r="BD1999" s="1"/>
      <c r="BE1999" s="1"/>
      <c r="BF1999" s="1"/>
      <c r="CB1999"/>
      <c r="CC1999"/>
      <c r="CD1999"/>
      <c r="CE1999" s="83"/>
      <c r="CF1999"/>
      <c r="CG1999"/>
      <c r="CH1999"/>
      <c r="CI1999"/>
      <c r="CJ1999"/>
      <c r="CK1999"/>
      <c r="CL1999"/>
      <c r="CM1999"/>
      <c r="CN1999"/>
      <c r="CO1999"/>
      <c r="CP1999"/>
    </row>
    <row r="2000" spans="1:94" ht="22.5" customHeight="1">
      <c r="A2000" s="22">
        <v>44335</v>
      </c>
      <c r="B2000" s="3" t="str">
        <f>TEXT(Table1[[#This Row],[Date]],"dddd")</f>
        <v>الأربعاء</v>
      </c>
      <c r="C2000" s="3">
        <f>WEEKNUM(Table1[[#This Row],[Date]],16)</f>
        <v>21</v>
      </c>
      <c r="D2000" s="3" t="str">
        <f>TEXT(Table1[[#This Row],[Date]],"mmmm")</f>
        <v>مايو</v>
      </c>
      <c r="E2000" s="3" t="str">
        <f>TEXT(Table1[[#This Row],[Date]],"yyyy")</f>
        <v>2021</v>
      </c>
      <c r="F2000" s="3" t="s">
        <v>8</v>
      </c>
      <c r="G2000" s="3">
        <v>2003</v>
      </c>
      <c r="I2000" s="3" t="s">
        <v>91</v>
      </c>
      <c r="J2000" s="3">
        <f>IFERROR(VLOOKUP(Table1[[#This Row],[FoamType]],$CB$1:$CC$25,2,FALSE),0)</f>
        <v>1</v>
      </c>
      <c r="K2000" s="3">
        <v>120</v>
      </c>
      <c r="L2000" s="3">
        <v>100</v>
      </c>
      <c r="M2000" s="3">
        <v>25</v>
      </c>
      <c r="Q2000" s="3">
        <v>35</v>
      </c>
      <c r="R2000" s="3">
        <v>3</v>
      </c>
      <c r="S2000" s="3">
        <v>25</v>
      </c>
      <c r="T2000" s="3">
        <f t="shared" si="264"/>
        <v>0.9</v>
      </c>
      <c r="U2000" s="4">
        <f t="shared" si="265"/>
        <v>0.9</v>
      </c>
      <c r="W2000" s="3">
        <v>35</v>
      </c>
      <c r="X2000" s="4">
        <f>IFERROR(   Table1[[#This Row],[البلوكات /م3]]+Table1[[#This Row],[البواقى
 المنصرفه
/م3]]-Table1[[#This Row],[البواقى
/م3]],0)</f>
        <v>1.0200000000000005</v>
      </c>
      <c r="Y2000" s="21">
        <f t="shared" si="263"/>
        <v>7.32</v>
      </c>
      <c r="Z2000" s="3">
        <v>1</v>
      </c>
      <c r="AA2000" s="12">
        <v>0</v>
      </c>
      <c r="AB2000" s="3">
        <v>35</v>
      </c>
      <c r="AC2000" s="20">
        <v>6.3</v>
      </c>
      <c r="AD2000" s="20">
        <f t="shared" si="260"/>
        <v>0.12000000000000011</v>
      </c>
      <c r="AE2000" s="29">
        <f t="shared" si="261"/>
        <v>1.6393442622950834E-2</v>
      </c>
      <c r="AG2000" s="5">
        <f>IFERROR((Table1[[#This Row],[عدد
البلوكات]]*0.12),"")</f>
        <v>0.12</v>
      </c>
      <c r="AH200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0.9</v>
      </c>
      <c r="AJ2000" s="59">
        <f>IFERROR(Table1[[#This Row],[Plan Hour]]/Table1[[#This Row],[ساعات
العمل
الفعلية]],0)</f>
        <v>0</v>
      </c>
      <c r="AK2000" s="1">
        <f>IFERROR((Table1[[#This Row],[الكمية 
الفعلية
/م3]]-Table1[[#This Row],[الكمية 
المنتجة
/م3
 ]]),"")</f>
        <v>0</v>
      </c>
      <c r="AL2000" s="123"/>
      <c r="AM2000" s="123"/>
      <c r="AN2000" s="123"/>
      <c r="AO2000" s="123"/>
      <c r="AP2000" s="17">
        <f>Table1[[#This Row],[شطره
1]]+Table1[[#This Row],[أبعاد خطأ
2]]+Table1[[#This Row],[كسر زوايا
3]]+AO2000</f>
        <v>0</v>
      </c>
      <c r="AZ2000" s="1"/>
      <c r="BA2000" s="1"/>
      <c r="BB2000" s="1"/>
      <c r="BC2000" s="1"/>
      <c r="BD2000" s="1"/>
      <c r="BE2000" s="1"/>
      <c r="BF2000" s="1"/>
      <c r="CB2000"/>
      <c r="CC2000"/>
      <c r="CD2000"/>
      <c r="CE2000" s="83"/>
      <c r="CF2000"/>
      <c r="CG2000"/>
      <c r="CH2000"/>
      <c r="CI2000"/>
      <c r="CJ2000"/>
      <c r="CK2000"/>
      <c r="CL2000"/>
      <c r="CM2000"/>
      <c r="CN2000"/>
      <c r="CO2000"/>
      <c r="CP2000"/>
    </row>
    <row r="2001" spans="1:94" ht="22.5" customHeight="1">
      <c r="A2001" s="22">
        <v>44335</v>
      </c>
      <c r="B2001" s="3" t="str">
        <f>TEXT(Table1[[#This Row],[Date]],"dddd")</f>
        <v>الأربعاء</v>
      </c>
      <c r="C2001" s="3">
        <f>WEEKNUM(Table1[[#This Row],[Date]],16)</f>
        <v>21</v>
      </c>
      <c r="D2001" s="3" t="str">
        <f>TEXT(Table1[[#This Row],[Date]],"mmmm")</f>
        <v>مايو</v>
      </c>
      <c r="E2001" s="3" t="str">
        <f>TEXT(Table1[[#This Row],[Date]],"yyyy")</f>
        <v>2021</v>
      </c>
      <c r="F2001" s="3" t="s">
        <v>8</v>
      </c>
      <c r="G2001" s="3">
        <v>2023</v>
      </c>
      <c r="I2001" s="3" t="s">
        <v>91</v>
      </c>
      <c r="J2001" s="3">
        <f>IFERROR(VLOOKUP(Table1[[#This Row],[FoamType]],$CB$1:$CC$25,2,FALSE),0)</f>
        <v>1</v>
      </c>
      <c r="K2001" s="3">
        <v>120</v>
      </c>
      <c r="L2001" s="3">
        <v>25</v>
      </c>
      <c r="M2001" s="3">
        <v>10</v>
      </c>
      <c r="Q2001" s="3">
        <v>20</v>
      </c>
      <c r="R2001" s="3">
        <v>320</v>
      </c>
      <c r="S2001" s="3">
        <v>10.1</v>
      </c>
      <c r="T2001" s="3">
        <f t="shared" si="264"/>
        <v>9.6959999999999997</v>
      </c>
      <c r="U2001" s="4">
        <f t="shared" si="265"/>
        <v>9.6</v>
      </c>
      <c r="W2001" s="3"/>
      <c r="X2001" s="4">
        <f>IFERROR(   Table1[[#This Row],[البلوكات /م3]]+Table1[[#This Row],[البواقى
 المنصرفه
/م3]]-Table1[[#This Row],[البواقى
/م3]],0)</f>
        <v>0</v>
      </c>
      <c r="Y2001" s="21">
        <f t="shared" si="263"/>
        <v>0</v>
      </c>
      <c r="AD2001" s="20">
        <f t="shared" si="260"/>
        <v>-9.6</v>
      </c>
      <c r="AE2001" s="29" t="e">
        <f t="shared" si="261"/>
        <v>#DIV/0!</v>
      </c>
      <c r="AG2001" s="5">
        <f>IFERROR((Table1[[#This Row],[عدد
البلوكات]]*0.12),"")</f>
        <v>0</v>
      </c>
      <c r="AH200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9.6</v>
      </c>
      <c r="AJ2001" s="59">
        <f>IFERROR(Table1[[#This Row],[Plan Hour]]/Table1[[#This Row],[ساعات
العمل
الفعلية]],0)</f>
        <v>0</v>
      </c>
      <c r="AK2001" s="1">
        <f>IFERROR((Table1[[#This Row],[الكمية 
الفعلية
/م3]]-Table1[[#This Row],[الكمية 
المنتجة
/م3
 ]]),"")</f>
        <v>9.6000000000000085E-2</v>
      </c>
      <c r="AL2001" s="123"/>
      <c r="AM2001" s="123"/>
      <c r="AN2001" s="123"/>
      <c r="AO2001" s="123"/>
      <c r="AP2001" s="17">
        <f>Table1[[#This Row],[شطره
1]]+Table1[[#This Row],[أبعاد خطأ
2]]+Table1[[#This Row],[كسر زوايا
3]]+AO2001</f>
        <v>0</v>
      </c>
      <c r="AZ2001" s="1"/>
      <c r="BA2001" s="1"/>
      <c r="BB2001" s="1"/>
      <c r="BC2001" s="1"/>
      <c r="BD2001" s="1"/>
      <c r="BE2001" s="1"/>
      <c r="BF2001" s="1"/>
      <c r="CB2001"/>
      <c r="CC2001"/>
      <c r="CD2001"/>
      <c r="CE2001" s="83"/>
      <c r="CF2001"/>
      <c r="CG2001"/>
      <c r="CH2001"/>
      <c r="CI2001"/>
      <c r="CJ2001"/>
      <c r="CK2001"/>
      <c r="CL2001"/>
      <c r="CM2001"/>
      <c r="CN2001"/>
      <c r="CO2001"/>
      <c r="CP2001"/>
    </row>
    <row r="2002" spans="1:94" ht="22.5" customHeight="1">
      <c r="A2002" s="22">
        <v>44335</v>
      </c>
      <c r="B2002" s="3" t="str">
        <f>TEXT(Table1[[#This Row],[Date]],"dddd")</f>
        <v>الأربعاء</v>
      </c>
      <c r="C2002" s="3">
        <f>WEEKNUM(Table1[[#This Row],[Date]],16)</f>
        <v>21</v>
      </c>
      <c r="D2002" s="3" t="str">
        <f>TEXT(Table1[[#This Row],[Date]],"mmmm")</f>
        <v>مايو</v>
      </c>
      <c r="E2002" s="3" t="str">
        <f>TEXT(Table1[[#This Row],[Date]],"yyyy")</f>
        <v>2021</v>
      </c>
      <c r="F2002" s="3" t="s">
        <v>8</v>
      </c>
      <c r="G2002" s="3">
        <v>2025</v>
      </c>
      <c r="I2002" s="3" t="s">
        <v>96</v>
      </c>
      <c r="J2002" s="3">
        <f>IFERROR(VLOOKUP(Table1[[#This Row],[FoamType]],$CB$1:$CC$25,2,FALSE),0)</f>
        <v>200</v>
      </c>
      <c r="K2002" s="3">
        <v>116</v>
      </c>
      <c r="L2002" s="3">
        <v>10</v>
      </c>
      <c r="M2002" s="3">
        <v>4</v>
      </c>
      <c r="Q2002" s="3">
        <v>20</v>
      </c>
      <c r="R2002" s="3">
        <v>1900</v>
      </c>
      <c r="S2002" s="3">
        <v>4.0999999999999996</v>
      </c>
      <c r="T2002" s="4">
        <v>13.585000000000001</v>
      </c>
      <c r="U2002" s="4">
        <v>13.1</v>
      </c>
      <c r="W2002" s="3"/>
      <c r="X2002" s="4">
        <f>IFERROR(   Table1[[#This Row],[البلوكات /م3]]+Table1[[#This Row],[البواقى
 المنصرفه
/م3]]-Table1[[#This Row],[البواقى
/م3]],0)</f>
        <v>0</v>
      </c>
      <c r="Y2002" s="21">
        <f t="shared" si="263"/>
        <v>0</v>
      </c>
      <c r="AD2002" s="20">
        <f t="shared" si="260"/>
        <v>-13.1</v>
      </c>
      <c r="AE2002" s="29" t="e">
        <f t="shared" si="261"/>
        <v>#DIV/0!</v>
      </c>
      <c r="AG2002" s="5">
        <f>IFERROR((Table1[[#This Row],[عدد
البلوكات]]*0.12),"")</f>
        <v>0</v>
      </c>
      <c r="AH200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9.5</v>
      </c>
      <c r="AJ2002" s="59">
        <f>IFERROR(Table1[[#This Row],[Plan Hour]]/Table1[[#This Row],[ساعات
العمل
الفعلية]],0)</f>
        <v>0</v>
      </c>
      <c r="AK2002" s="1">
        <f>IFERROR((Table1[[#This Row],[الكمية 
الفعلية
/م3]]-Table1[[#This Row],[الكمية 
المنتجة
/م3
 ]]),"")</f>
        <v>0.48500000000000121</v>
      </c>
      <c r="AL2002" s="123"/>
      <c r="AM2002" s="123"/>
      <c r="AN2002" s="123"/>
      <c r="AO2002" s="123"/>
      <c r="AP2002" s="17">
        <f>Table1[[#This Row],[شطره
1]]+Table1[[#This Row],[أبعاد خطأ
2]]+Table1[[#This Row],[كسر زوايا
3]]+AO2002</f>
        <v>0</v>
      </c>
      <c r="AZ2002" s="1"/>
      <c r="BA2002" s="1"/>
      <c r="BB2002" s="1"/>
      <c r="BC2002" s="1"/>
      <c r="BD2002" s="1"/>
      <c r="BE2002" s="1"/>
      <c r="BF2002" s="1"/>
      <c r="CB2002"/>
      <c r="CC2002"/>
      <c r="CD2002"/>
      <c r="CE2002" s="83"/>
      <c r="CF2002"/>
      <c r="CG2002"/>
      <c r="CH2002"/>
      <c r="CI2002"/>
      <c r="CJ2002"/>
      <c r="CK2002"/>
      <c r="CL2002"/>
      <c r="CM2002"/>
      <c r="CN2002"/>
      <c r="CO2002"/>
      <c r="CP2002"/>
    </row>
    <row r="2003" spans="1:94" ht="22.5" customHeight="1">
      <c r="A2003" s="22">
        <v>44335</v>
      </c>
      <c r="B2003" s="3" t="str">
        <f>TEXT(Table1[[#This Row],[Date]],"dddd")</f>
        <v>الأربعاء</v>
      </c>
      <c r="C2003" s="3">
        <f>WEEKNUM(Table1[[#This Row],[Date]],16)</f>
        <v>21</v>
      </c>
      <c r="D2003" s="3" t="str">
        <f>TEXT(Table1[[#This Row],[Date]],"mmmm")</f>
        <v>مايو</v>
      </c>
      <c r="E2003" s="3" t="str">
        <f>TEXT(Table1[[#This Row],[Date]],"yyyy")</f>
        <v>2021</v>
      </c>
      <c r="F2003" s="3" t="s">
        <v>8</v>
      </c>
      <c r="G2003" s="3">
        <v>1997</v>
      </c>
      <c r="I2003" s="3" t="s">
        <v>92</v>
      </c>
      <c r="J2003" s="3">
        <f>IFERROR(VLOOKUP(Table1[[#This Row],[FoamType]],$CB$1:$CC$25,2,FALSE),0)</f>
        <v>0.6</v>
      </c>
      <c r="K2003" s="3">
        <v>25</v>
      </c>
      <c r="L2003" s="3">
        <v>7.5</v>
      </c>
      <c r="M2003" s="3">
        <v>1</v>
      </c>
      <c r="Q2003" s="3">
        <v>12</v>
      </c>
      <c r="R2003" s="3">
        <v>7350</v>
      </c>
      <c r="S2003" s="3">
        <v>1.2</v>
      </c>
      <c r="T2003" s="3">
        <f t="shared" si="264"/>
        <v>1.6537500000000001</v>
      </c>
      <c r="U2003" s="4">
        <f t="shared" si="265"/>
        <v>1.378125</v>
      </c>
      <c r="W2003" s="3"/>
      <c r="X2003" s="4">
        <f>IFERROR(   Table1[[#This Row],[البلوكات /م3]]+Table1[[#This Row],[البواقى
 المنصرفه
/م3]]-Table1[[#This Row],[البواقى
/م3]],0)</f>
        <v>15.24</v>
      </c>
      <c r="Y2003" s="21">
        <f t="shared" si="263"/>
        <v>0</v>
      </c>
      <c r="Z2003" s="3">
        <v>0</v>
      </c>
      <c r="AA2003" s="12">
        <v>15.24</v>
      </c>
      <c r="AB2003" s="3">
        <v>12</v>
      </c>
      <c r="AC2003" s="20">
        <v>0</v>
      </c>
      <c r="AD2003" s="20">
        <f t="shared" si="260"/>
        <v>13.861875</v>
      </c>
      <c r="AE2003" s="29">
        <f t="shared" si="261"/>
        <v>0.9095718503937007</v>
      </c>
      <c r="AG2003" s="5">
        <f>IFERROR((Table1[[#This Row],[عدد
البلوكات]]*0.12),"")</f>
        <v>0</v>
      </c>
      <c r="AH200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2.296875</v>
      </c>
      <c r="AJ2003" s="59">
        <f>IFERROR(Table1[[#This Row],[Plan Hour]]/Table1[[#This Row],[ساعات
العمل
الفعلية]],0)</f>
        <v>0</v>
      </c>
      <c r="AK2003" s="1">
        <f>IFERROR((Table1[[#This Row],[الكمية 
الفعلية
/م3]]-Table1[[#This Row],[الكمية 
المنتجة
/م3
 ]]),"")</f>
        <v>0.27562500000000001</v>
      </c>
      <c r="AL2003" s="123"/>
      <c r="AM2003" s="123"/>
      <c r="AN2003" s="123"/>
      <c r="AO2003" s="123"/>
      <c r="AP2003" s="17">
        <f>Table1[[#This Row],[شطره
1]]+Table1[[#This Row],[أبعاد خطأ
2]]+Table1[[#This Row],[كسر زوايا
3]]+AO2003</f>
        <v>0</v>
      </c>
      <c r="AZ2003" s="1"/>
      <c r="BA2003" s="1"/>
      <c r="BB2003" s="1"/>
      <c r="BC2003" s="1"/>
      <c r="BD2003" s="1"/>
      <c r="BE2003" s="1"/>
      <c r="BF2003" s="1"/>
      <c r="CB2003"/>
      <c r="CC2003"/>
      <c r="CD2003"/>
      <c r="CE2003" s="83"/>
      <c r="CF2003"/>
      <c r="CG2003"/>
      <c r="CH2003"/>
      <c r="CI2003"/>
      <c r="CJ2003"/>
      <c r="CK2003"/>
      <c r="CL2003"/>
      <c r="CM2003"/>
      <c r="CN2003"/>
      <c r="CO2003"/>
      <c r="CP2003"/>
    </row>
    <row r="2004" spans="1:94" ht="22.5" customHeight="1">
      <c r="A2004" s="22">
        <v>44335</v>
      </c>
      <c r="B2004" s="3" t="str">
        <f>TEXT(Table1[[#This Row],[Date]],"dddd")</f>
        <v>الأربعاء</v>
      </c>
      <c r="C2004" s="3">
        <f>WEEKNUM(Table1[[#This Row],[Date]],16)</f>
        <v>21</v>
      </c>
      <c r="D2004" s="3" t="str">
        <f>TEXT(Table1[[#This Row],[Date]],"mmmm")</f>
        <v>مايو</v>
      </c>
      <c r="E2004" s="3" t="str">
        <f>TEXT(Table1[[#This Row],[Date]],"yyyy")</f>
        <v>2021</v>
      </c>
      <c r="F2004" s="3" t="s">
        <v>8</v>
      </c>
      <c r="G2004" s="3">
        <v>1997</v>
      </c>
      <c r="I2004" s="3" t="s">
        <v>92</v>
      </c>
      <c r="J2004" s="3">
        <f>IFERROR(VLOOKUP(Table1[[#This Row],[FoamType]],$CB$1:$CC$25,2,FALSE),0)</f>
        <v>0.6</v>
      </c>
      <c r="K2004" s="3">
        <v>25</v>
      </c>
      <c r="L2004" s="3">
        <v>7.5</v>
      </c>
      <c r="M2004" s="3">
        <v>0.5</v>
      </c>
      <c r="Q2004" s="3">
        <v>12</v>
      </c>
      <c r="R2004" s="3">
        <v>95550</v>
      </c>
      <c r="S2004" s="3">
        <v>0.6</v>
      </c>
      <c r="T2004" s="3">
        <f t="shared" si="264"/>
        <v>10.749375000000001</v>
      </c>
      <c r="U2004" s="4">
        <f t="shared" si="265"/>
        <v>8.9578124999999993</v>
      </c>
      <c r="W2004" s="3"/>
      <c r="X2004" s="4">
        <f>IFERROR(   Table1[[#This Row],[البلوكات /م3]]+Table1[[#This Row],[البواقى
 المنصرفه
/م3]]-Table1[[#This Row],[البواقى
/م3]],0)</f>
        <v>0</v>
      </c>
      <c r="Y2004" s="21">
        <f t="shared" si="263"/>
        <v>0</v>
      </c>
      <c r="AD2004" s="20">
        <f t="shared" si="260"/>
        <v>-8.9578124999999993</v>
      </c>
      <c r="AE2004" s="29" t="e">
        <f t="shared" si="261"/>
        <v>#DIV/0!</v>
      </c>
      <c r="AG2004" s="5">
        <f>IFERROR((Table1[[#This Row],[عدد
البلوكات]]*0.12),"")</f>
        <v>0</v>
      </c>
      <c r="AH200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14.9296875</v>
      </c>
      <c r="AJ2004" s="59">
        <f>IFERROR(Table1[[#This Row],[Plan Hour]]/Table1[[#This Row],[ساعات
العمل
الفعلية]],0)</f>
        <v>0</v>
      </c>
      <c r="AK2004" s="1">
        <f>IFERROR((Table1[[#This Row],[الكمية 
الفعلية
/م3]]-Table1[[#This Row],[الكمية 
المنتجة
/م3
 ]]),"")</f>
        <v>1.7915625000000013</v>
      </c>
      <c r="AL2004" s="123"/>
      <c r="AM2004" s="123"/>
      <c r="AN2004" s="123"/>
      <c r="AO2004" s="123"/>
      <c r="AP2004" s="17">
        <f>Table1[[#This Row],[شطره
1]]+Table1[[#This Row],[أبعاد خطأ
2]]+Table1[[#This Row],[كسر زوايا
3]]+AO2004</f>
        <v>0</v>
      </c>
      <c r="AZ2004" s="1"/>
      <c r="BA2004" s="1"/>
      <c r="BB2004" s="1"/>
      <c r="BC2004" s="1"/>
      <c r="BD2004" s="1"/>
      <c r="BE2004" s="1"/>
      <c r="BF2004" s="1"/>
      <c r="CB2004"/>
      <c r="CC2004"/>
      <c r="CD2004"/>
      <c r="CE2004" s="83"/>
      <c r="CF2004"/>
      <c r="CG2004"/>
      <c r="CH2004"/>
      <c r="CI2004"/>
      <c r="CJ2004"/>
      <c r="CK2004"/>
      <c r="CL2004"/>
      <c r="CM2004"/>
      <c r="CN2004"/>
      <c r="CO2004"/>
      <c r="CP2004"/>
    </row>
    <row r="2005" spans="1:94" ht="22.5" customHeight="1">
      <c r="A2005" s="22">
        <v>44336</v>
      </c>
      <c r="B2005" s="9" t="str">
        <f>TEXT(Table1[[#This Row],[Date]],"dddd")</f>
        <v>الخميس</v>
      </c>
      <c r="C2005" s="9">
        <f>WEEKNUM(Table1[[#This Row],[Date]],16)</f>
        <v>21</v>
      </c>
      <c r="D2005" s="9" t="str">
        <f>TEXT(Table1[[#This Row],[Date]],"mmmm")</f>
        <v>مايو</v>
      </c>
      <c r="E2005" s="9" t="str">
        <f>TEXT(Table1[[#This Row],[Date]],"yyyy")</f>
        <v>2021</v>
      </c>
      <c r="F2005" s="9" t="s">
        <v>9</v>
      </c>
      <c r="G2005" s="9">
        <v>2031</v>
      </c>
      <c r="H2005" s="9" t="s">
        <v>378</v>
      </c>
      <c r="I2005" s="9" t="s">
        <v>87</v>
      </c>
      <c r="J2005" s="9">
        <f>IFERROR(VLOOKUP(Table1[[#This Row],[FoamType]],$CB$1:$CC$25,2,FALSE),0)</f>
        <v>2</v>
      </c>
      <c r="K2005" s="9">
        <v>200</v>
      </c>
      <c r="L2005" s="9">
        <v>100</v>
      </c>
      <c r="M2005" s="9">
        <v>125</v>
      </c>
      <c r="N2005" s="9"/>
      <c r="O2005" s="9"/>
      <c r="P2005" s="9"/>
      <c r="Q2005" s="9">
        <v>20</v>
      </c>
      <c r="R2005" s="9">
        <v>6</v>
      </c>
      <c r="S2005" s="9">
        <v>125</v>
      </c>
      <c r="T2005" s="9">
        <f t="shared" si="264"/>
        <v>15</v>
      </c>
      <c r="U2005" s="9">
        <f t="shared" si="265"/>
        <v>15</v>
      </c>
      <c r="V2005" s="9"/>
      <c r="W2005" s="9">
        <v>20</v>
      </c>
      <c r="X2005" s="9">
        <f>IFERROR(   Table1[[#This Row],[البلوكات /م3]]+Table1[[#This Row],[البواقى
 المنصرفه
/م3]]-Table1[[#This Row],[البواقى
/م3]],0)</f>
        <v>14.64</v>
      </c>
      <c r="Y2005" s="9">
        <f t="shared" si="263"/>
        <v>14.64</v>
      </c>
      <c r="Z2005" s="9">
        <v>2</v>
      </c>
      <c r="AA2005" s="9">
        <v>0</v>
      </c>
      <c r="AB2005" s="9">
        <v>20</v>
      </c>
      <c r="AC2005" s="9">
        <v>0</v>
      </c>
      <c r="AD2005" s="9">
        <f t="shared" si="260"/>
        <v>-0.35999999999999943</v>
      </c>
      <c r="AE2005" s="9">
        <f t="shared" si="261"/>
        <v>-2.4590163934426191E-2</v>
      </c>
      <c r="AF2005" s="9"/>
      <c r="AG2005" s="9">
        <f>IFERROR((Table1[[#This Row],[عدد
البلوكات]]*0.12),"")</f>
        <v>0.24</v>
      </c>
      <c r="AH2005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7.5</v>
      </c>
      <c r="AI2005" s="9">
        <v>52</v>
      </c>
      <c r="AJ2005" s="9">
        <f>IFERROR(Table1[[#This Row],[Plan Hour]]/Table1[[#This Row],[ساعات
العمل
الفعلية]],0)</f>
        <v>0.14423076923076922</v>
      </c>
      <c r="AK2005" s="9">
        <f>IFERROR((Table1[[#This Row],[الكمية 
الفعلية
/م3]]-Table1[[#This Row],[الكمية 
المنتجة
/م3
 ]]),"")</f>
        <v>0</v>
      </c>
      <c r="AL2005" s="9"/>
      <c r="AM2005" s="9"/>
      <c r="AN2005" s="9"/>
      <c r="AO2005" s="9"/>
      <c r="AP2005" s="9">
        <f>Table1[[#This Row],[شطره
1]]+Table1[[#This Row],[أبعاد خطأ
2]]+Table1[[#This Row],[كسر زوايا
3]]+AO2005</f>
        <v>0</v>
      </c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CB2005"/>
      <c r="CC2005"/>
      <c r="CD2005"/>
      <c r="CE2005" s="83"/>
      <c r="CF2005"/>
      <c r="CG2005"/>
      <c r="CH2005"/>
      <c r="CI2005"/>
      <c r="CJ2005"/>
      <c r="CK2005"/>
      <c r="CL2005"/>
      <c r="CM2005"/>
      <c r="CN2005"/>
      <c r="CO2005"/>
      <c r="CP2005"/>
    </row>
    <row r="2006" spans="1:94" ht="22.5" customHeight="1">
      <c r="A2006" s="22">
        <v>44336</v>
      </c>
      <c r="B2006" s="3" t="str">
        <f>TEXT(Table1[[#This Row],[Date]],"dddd")</f>
        <v>الخميس</v>
      </c>
      <c r="C2006" s="3">
        <f>WEEKNUM(Table1[[#This Row],[Date]],16)</f>
        <v>21</v>
      </c>
      <c r="D2006" s="3" t="str">
        <f>TEXT(Table1[[#This Row],[Date]],"mmmm")</f>
        <v>مايو</v>
      </c>
      <c r="E2006" s="3" t="str">
        <f>TEXT(Table1[[#This Row],[Date]],"yyyy")</f>
        <v>2021</v>
      </c>
      <c r="F2006" s="3" t="s">
        <v>9</v>
      </c>
      <c r="G2006" s="3">
        <v>2023</v>
      </c>
      <c r="H2006" s="5" t="s">
        <v>67</v>
      </c>
      <c r="I2006" s="3" t="s">
        <v>91</v>
      </c>
      <c r="J2006" s="3">
        <f>IFERROR(VLOOKUP(Table1[[#This Row],[FoamType]],$CB$1:$CC$25,2,FALSE),0)</f>
        <v>1</v>
      </c>
      <c r="K2006" s="3">
        <v>120</v>
      </c>
      <c r="L2006" s="3">
        <v>25</v>
      </c>
      <c r="M2006" s="3">
        <v>10</v>
      </c>
      <c r="Q2006" s="3">
        <v>20</v>
      </c>
      <c r="R2006" s="3">
        <v>860</v>
      </c>
      <c r="S2006" s="3">
        <v>10.1</v>
      </c>
      <c r="T2006" s="3">
        <f t="shared" si="264"/>
        <v>26.058</v>
      </c>
      <c r="U2006" s="4">
        <f t="shared" si="265"/>
        <v>25.8</v>
      </c>
      <c r="W2006" s="3">
        <v>20</v>
      </c>
      <c r="X2006" s="4">
        <f>IFERROR(   Table1[[#This Row],[البلوكات /م3]]+Table1[[#This Row],[البواقى
 المنصرفه
/م3]]-Table1[[#This Row],[البواقى
/م3]],0)</f>
        <v>27.320000000000004</v>
      </c>
      <c r="Y2006" s="21">
        <f t="shared" si="263"/>
        <v>29.28</v>
      </c>
      <c r="Z2006" s="3">
        <v>4</v>
      </c>
      <c r="AA2006" s="12">
        <v>9.74</v>
      </c>
      <c r="AB2006" s="3">
        <v>20</v>
      </c>
      <c r="AC2006" s="20">
        <v>11.7</v>
      </c>
      <c r="AD2006" s="20">
        <f t="shared" si="260"/>
        <v>1.5200000000000031</v>
      </c>
      <c r="AE2006" s="29">
        <f t="shared" si="261"/>
        <v>3.8954382368016481E-2</v>
      </c>
      <c r="AG2006" s="5">
        <f>IFERROR((Table1[[#This Row],[عدد
البلوكات]]*0.12),"")</f>
        <v>0.48</v>
      </c>
      <c r="AH200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25.8</v>
      </c>
      <c r="AJ2006" s="59">
        <f>IFERROR(Table1[[#This Row],[Plan Hour]]/Table1[[#This Row],[ساعات
العمل
الفعلية]],0)</f>
        <v>0</v>
      </c>
      <c r="AK2006" s="1">
        <f>IFERROR((Table1[[#This Row],[الكمية 
الفعلية
/م3]]-Table1[[#This Row],[الكمية 
المنتجة
/م3
 ]]),"")</f>
        <v>0.25799999999999912</v>
      </c>
      <c r="AL2006" s="123"/>
      <c r="AM2006" s="123"/>
      <c r="AN2006" s="123"/>
      <c r="AO2006" s="123"/>
      <c r="AP2006" s="17">
        <f>Table1[[#This Row],[شطره
1]]+Table1[[#This Row],[أبعاد خطأ
2]]+Table1[[#This Row],[كسر زوايا
3]]+AO2006</f>
        <v>0</v>
      </c>
      <c r="AZ2006" s="1"/>
      <c r="BA2006" s="1"/>
      <c r="BB2006" s="1"/>
      <c r="BC2006" s="1"/>
      <c r="BD2006" s="1"/>
      <c r="BE2006" s="1"/>
      <c r="BF2006" s="1"/>
      <c r="CB2006"/>
      <c r="CC2006"/>
      <c r="CD2006"/>
      <c r="CE2006" s="83"/>
      <c r="CF2006"/>
      <c r="CG2006"/>
      <c r="CH2006"/>
      <c r="CI2006"/>
      <c r="CJ2006"/>
      <c r="CK2006"/>
      <c r="CL2006"/>
      <c r="CM2006"/>
      <c r="CN2006"/>
      <c r="CO2006"/>
      <c r="CP2006"/>
    </row>
    <row r="2007" spans="1:94" ht="22.5" customHeight="1">
      <c r="A2007" s="22">
        <v>44336</v>
      </c>
      <c r="B2007" s="3" t="str">
        <f>TEXT(Table1[[#This Row],[Date]],"dddd")</f>
        <v>الخميس</v>
      </c>
      <c r="C2007" s="3">
        <f>WEEKNUM(Table1[[#This Row],[Date]],16)</f>
        <v>21</v>
      </c>
      <c r="D2007" s="3" t="str">
        <f>TEXT(Table1[[#This Row],[Date]],"mmmm")</f>
        <v>مايو</v>
      </c>
      <c r="E2007" s="3" t="str">
        <f>TEXT(Table1[[#This Row],[Date]],"yyyy")</f>
        <v>2021</v>
      </c>
      <c r="F2007" s="3" t="s">
        <v>9</v>
      </c>
      <c r="G2007" s="3">
        <v>2925</v>
      </c>
      <c r="H2007" s="5" t="s">
        <v>25</v>
      </c>
      <c r="I2007" s="3" t="s">
        <v>96</v>
      </c>
      <c r="J2007" s="3">
        <f>IFERROR(VLOOKUP(Table1[[#This Row],[FoamType]],$CB$1:$CC$25,2,FALSE),0)</f>
        <v>200</v>
      </c>
      <c r="K2007" s="3">
        <v>116</v>
      </c>
      <c r="L2007" s="3">
        <v>10</v>
      </c>
      <c r="M2007" s="3">
        <v>4</v>
      </c>
      <c r="Q2007" s="3">
        <v>20</v>
      </c>
      <c r="R2007" s="3">
        <v>100</v>
      </c>
      <c r="S2007" s="3">
        <v>4.0999999999999996</v>
      </c>
      <c r="T2007" s="3">
        <f t="shared" si="264"/>
        <v>0.47559999999999997</v>
      </c>
      <c r="U2007" s="4">
        <f t="shared" si="265"/>
        <v>0.46400000000000002</v>
      </c>
      <c r="W2007" s="3"/>
      <c r="X2007" s="4">
        <f>IFERROR(   Table1[[#This Row],[البلوكات /م3]]+Table1[[#This Row],[البواقى
 المنصرفه
/م3]]-Table1[[#This Row],[البواقى
/م3]],0)</f>
        <v>0</v>
      </c>
      <c r="Y2007" s="21">
        <f t="shared" si="263"/>
        <v>0</v>
      </c>
      <c r="AD2007" s="20">
        <f t="shared" si="260"/>
        <v>-0.46400000000000002</v>
      </c>
      <c r="AE2007" s="29" t="e">
        <f t="shared" si="261"/>
        <v>#DIV/0!</v>
      </c>
      <c r="AG2007" s="5">
        <f>IFERROR((Table1[[#This Row],[عدد
البلوكات]]*0.12),"")</f>
        <v>0</v>
      </c>
      <c r="AH200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</v>
      </c>
      <c r="AJ2007" s="59">
        <f>IFERROR(Table1[[#This Row],[Plan Hour]]/Table1[[#This Row],[ساعات
العمل
الفعلية]],0)</f>
        <v>0</v>
      </c>
      <c r="AK2007" s="1">
        <f>IFERROR((Table1[[#This Row],[الكمية 
الفعلية
/م3]]-Table1[[#This Row],[الكمية 
المنتجة
/م3
 ]]),"")</f>
        <v>1.1599999999999944E-2</v>
      </c>
      <c r="AL2007" s="123"/>
      <c r="AM2007" s="123"/>
      <c r="AN2007" s="123"/>
      <c r="AO2007" s="123"/>
      <c r="AP2007" s="17">
        <f>Table1[[#This Row],[شطره
1]]+Table1[[#This Row],[أبعاد خطأ
2]]+Table1[[#This Row],[كسر زوايا
3]]+AO2007</f>
        <v>0</v>
      </c>
      <c r="AT2007" s="118"/>
      <c r="AZ2007" s="124"/>
      <c r="BA2007" s="124"/>
      <c r="BB2007" s="124"/>
      <c r="BC2007" s="124"/>
      <c r="BD2007" s="124"/>
      <c r="BE2007" s="124"/>
      <c r="BF2007" s="124"/>
      <c r="CB2007"/>
      <c r="CC2007"/>
      <c r="CD2007"/>
      <c r="CE2007" s="83"/>
      <c r="CF2007"/>
      <c r="CG2007"/>
      <c r="CH2007"/>
      <c r="CI2007"/>
      <c r="CJ2007"/>
      <c r="CK2007"/>
      <c r="CL2007"/>
      <c r="CM2007"/>
      <c r="CN2007"/>
      <c r="CO2007"/>
      <c r="CP2007"/>
    </row>
    <row r="2008" spans="1:94" ht="22.5" customHeight="1">
      <c r="A2008" s="22">
        <v>44336</v>
      </c>
      <c r="B2008" s="3" t="str">
        <f>TEXT(Table1[[#This Row],[Date]],"dddd")</f>
        <v>الخميس</v>
      </c>
      <c r="C2008" s="3">
        <f>WEEKNUM(Table1[[#This Row],[Date]],16)</f>
        <v>21</v>
      </c>
      <c r="D2008" s="3" t="str">
        <f>TEXT(Table1[[#This Row],[Date]],"mmmm")</f>
        <v>مايو</v>
      </c>
      <c r="E2008" s="3" t="str">
        <f>TEXT(Table1[[#This Row],[Date]],"yyyy")</f>
        <v>2021</v>
      </c>
      <c r="F2008" s="3" t="s">
        <v>9</v>
      </c>
      <c r="G2008" s="3">
        <v>2033</v>
      </c>
      <c r="H2008" s="5" t="s">
        <v>380</v>
      </c>
      <c r="I2008" s="3" t="s">
        <v>108</v>
      </c>
      <c r="J2008" s="3">
        <f>IFERROR(VLOOKUP(Table1[[#This Row],[FoamType]],$CB$1:$CC$25,2,FALSE),0)</f>
        <v>25</v>
      </c>
      <c r="M2008" s="3">
        <v>45</v>
      </c>
      <c r="N2008" s="3">
        <v>20</v>
      </c>
      <c r="Q2008" s="3">
        <v>20</v>
      </c>
      <c r="R2008" s="3">
        <v>15</v>
      </c>
      <c r="S2008" s="3">
        <v>47</v>
      </c>
      <c r="T2008" s="4">
        <v>0.66</v>
      </c>
      <c r="U2008" s="4">
        <v>0.66</v>
      </c>
      <c r="W2008" s="3">
        <v>20</v>
      </c>
      <c r="X2008" s="4">
        <f>IFERROR(   Table1[[#This Row],[البلوكات /م3]]+Table1[[#This Row],[البواقى
 المنصرفه
/م3]]-Table1[[#This Row],[البواقى
/م3]],0)</f>
        <v>8.85</v>
      </c>
      <c r="Y2008" s="21">
        <f t="shared" si="263"/>
        <v>7.32</v>
      </c>
      <c r="Z2008" s="3">
        <v>1</v>
      </c>
      <c r="AA2008" s="12">
        <v>3.84</v>
      </c>
      <c r="AB2008" s="3">
        <v>20</v>
      </c>
      <c r="AC2008" s="20">
        <v>2.31</v>
      </c>
      <c r="AD2008" s="20">
        <f t="shared" si="260"/>
        <v>8.19</v>
      </c>
      <c r="AE2008" s="29">
        <f t="shared" si="261"/>
        <v>0.73387096774193539</v>
      </c>
      <c r="AG2008" s="5">
        <f>IFERROR((Table1[[#This Row],[عدد
البلوكات]]*0.12),"")</f>
        <v>0.12</v>
      </c>
      <c r="AH200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</v>
      </c>
      <c r="AJ2008" s="59">
        <f>IFERROR(Table1[[#This Row],[Plan Hour]]/Table1[[#This Row],[ساعات
العمل
الفعلية]],0)</f>
        <v>0</v>
      </c>
      <c r="AK2008" s="1">
        <f>IFERROR((Table1[[#This Row],[الكمية 
الفعلية
/م3]]-Table1[[#This Row],[الكمية 
المنتجة
/م3
 ]]),"")</f>
        <v>0</v>
      </c>
      <c r="AL2008" s="123"/>
      <c r="AM2008" s="123"/>
      <c r="AN2008" s="123"/>
      <c r="AO2008" s="123"/>
      <c r="AP2008" s="17">
        <f>Table1[[#This Row],[شطره
1]]+Table1[[#This Row],[أبعاد خطأ
2]]+Table1[[#This Row],[كسر زوايا
3]]+AO2008</f>
        <v>0</v>
      </c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1"/>
      <c r="CB2008"/>
      <c r="CC2008"/>
      <c r="CD2008"/>
      <c r="CE2008" s="83"/>
      <c r="CF2008"/>
      <c r="CG2008"/>
      <c r="CH2008"/>
      <c r="CI2008"/>
      <c r="CJ2008"/>
      <c r="CK2008"/>
      <c r="CL2008"/>
      <c r="CM2008"/>
      <c r="CN2008"/>
      <c r="CO2008"/>
      <c r="CP2008"/>
    </row>
    <row r="2009" spans="1:94" ht="22.5" customHeight="1">
      <c r="A2009" s="22">
        <v>44336</v>
      </c>
      <c r="B2009" s="3" t="str">
        <f>TEXT(Table1[[#This Row],[Date]],"dddd")</f>
        <v>الخميس</v>
      </c>
      <c r="C2009" s="3">
        <f>WEEKNUM(Table1[[#This Row],[Date]],16)</f>
        <v>21</v>
      </c>
      <c r="D2009" s="3" t="str">
        <f>TEXT(Table1[[#This Row],[Date]],"mmmm")</f>
        <v>مايو</v>
      </c>
      <c r="E2009" s="3" t="str">
        <f>TEXT(Table1[[#This Row],[Date]],"yyyy")</f>
        <v>2021</v>
      </c>
      <c r="F2009" s="3" t="s">
        <v>9</v>
      </c>
      <c r="G2009" s="3">
        <v>2033</v>
      </c>
      <c r="H2009" s="5" t="s">
        <v>380</v>
      </c>
      <c r="I2009" s="3" t="s">
        <v>108</v>
      </c>
      <c r="J2009" s="3">
        <f>IFERROR(VLOOKUP(Table1[[#This Row],[FoamType]],$CB$1:$CC$25,2,FALSE),0)</f>
        <v>25</v>
      </c>
      <c r="M2009" s="3">
        <v>35</v>
      </c>
      <c r="N2009" s="3">
        <v>15</v>
      </c>
      <c r="Q2009" s="3">
        <v>20</v>
      </c>
      <c r="R2009" s="3">
        <v>15</v>
      </c>
      <c r="S2009" s="3">
        <v>37</v>
      </c>
      <c r="T2009" s="4">
        <v>0.3</v>
      </c>
      <c r="U2009" s="4">
        <v>0.3</v>
      </c>
      <c r="W2009" s="3"/>
      <c r="X2009" s="4">
        <f>IFERROR(   Table1[[#This Row],[البلوكات /م3]]+Table1[[#This Row],[البواقى
 المنصرفه
/م3]]-Table1[[#This Row],[البواقى
/م3]],0)</f>
        <v>0</v>
      </c>
      <c r="Y2009" s="21">
        <f t="shared" si="263"/>
        <v>0</v>
      </c>
      <c r="AD2009" s="20">
        <f t="shared" ref="AD2009:AD2072" si="266">(Y2009+AA2009)-(U2009+AC2009)</f>
        <v>-0.3</v>
      </c>
      <c r="AE2009" s="29" t="e">
        <f t="shared" ref="AE2009:AE2072" si="267">AD2009/(Y2009+AA2009)</f>
        <v>#DIV/0!</v>
      </c>
      <c r="AG2009" s="5">
        <f>IFERROR((Table1[[#This Row],[عدد
البلوكات]]*0.12),"")</f>
        <v>0</v>
      </c>
      <c r="AH200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</v>
      </c>
      <c r="AJ2009" s="59">
        <f>IFERROR(Table1[[#This Row],[Plan Hour]]/Table1[[#This Row],[ساعات
العمل
الفعلية]],0)</f>
        <v>0</v>
      </c>
      <c r="AK2009" s="1">
        <f>IFERROR((Table1[[#This Row],[الكمية 
الفعلية
/م3]]-Table1[[#This Row],[الكمية 
المنتجة
/م3
 ]]),"")</f>
        <v>0</v>
      </c>
      <c r="AL2009" s="123"/>
      <c r="AM2009" s="123"/>
      <c r="AN2009" s="123"/>
      <c r="AO2009" s="123"/>
      <c r="AP2009" s="17">
        <f>Table1[[#This Row],[شطره
1]]+Table1[[#This Row],[أبعاد خطأ
2]]+Table1[[#This Row],[كسر زوايا
3]]+AO2009</f>
        <v>0</v>
      </c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1"/>
      <c r="CB2009"/>
      <c r="CC2009"/>
      <c r="CD2009"/>
      <c r="CE2009" s="83"/>
      <c r="CF2009"/>
      <c r="CG2009"/>
      <c r="CH2009"/>
      <c r="CI2009"/>
      <c r="CJ2009"/>
      <c r="CK2009"/>
      <c r="CL2009"/>
      <c r="CM2009"/>
      <c r="CN2009"/>
      <c r="CO2009"/>
      <c r="CP2009"/>
    </row>
    <row r="2010" spans="1:94" ht="22.5" customHeight="1">
      <c r="A2010" s="22">
        <v>44336</v>
      </c>
      <c r="B2010" s="3" t="str">
        <f>TEXT(Table1[[#This Row],[Date]],"dddd")</f>
        <v>الخميس</v>
      </c>
      <c r="C2010" s="3">
        <f>WEEKNUM(Table1[[#This Row],[Date]],16)</f>
        <v>21</v>
      </c>
      <c r="D2010" s="3" t="str">
        <f>TEXT(Table1[[#This Row],[Date]],"mmmm")</f>
        <v>مايو</v>
      </c>
      <c r="E2010" s="3" t="str">
        <f>TEXT(Table1[[#This Row],[Date]],"yyyy")</f>
        <v>2021</v>
      </c>
      <c r="F2010" s="3" t="s">
        <v>9</v>
      </c>
      <c r="G2010" s="3">
        <v>2033</v>
      </c>
      <c r="H2010" s="5" t="s">
        <v>380</v>
      </c>
      <c r="I2010" s="3" t="s">
        <v>108</v>
      </c>
      <c r="J2010" s="3">
        <f>IFERROR(VLOOKUP(Table1[[#This Row],[FoamType]],$CB$1:$CC$25,2,FALSE),0)</f>
        <v>25</v>
      </c>
      <c r="M2010" s="3">
        <v>20</v>
      </c>
      <c r="N2010" s="3">
        <v>100</v>
      </c>
      <c r="Q2010" s="3">
        <v>20</v>
      </c>
      <c r="R2010" s="3">
        <v>4</v>
      </c>
      <c r="S2010" s="3">
        <v>22</v>
      </c>
      <c r="T2010" s="4">
        <v>0.19</v>
      </c>
      <c r="U2010" s="4">
        <v>0.19</v>
      </c>
      <c r="W2010" s="3"/>
      <c r="X2010" s="4">
        <f>IFERROR(   Table1[[#This Row],[البلوكات /م3]]+Table1[[#This Row],[البواقى
 المنصرفه
/م3]]-Table1[[#This Row],[البواقى
/م3]],0)</f>
        <v>0</v>
      </c>
      <c r="Y2010" s="21">
        <f t="shared" si="263"/>
        <v>0</v>
      </c>
      <c r="AD2010" s="20">
        <f t="shared" si="266"/>
        <v>-0.19</v>
      </c>
      <c r="AE2010" s="29" t="e">
        <f t="shared" si="267"/>
        <v>#DIV/0!</v>
      </c>
      <c r="AG2010" s="5">
        <f>IFERROR((Table1[[#This Row],[عدد
البلوكات]]*0.12),"")</f>
        <v>0</v>
      </c>
      <c r="AH201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</v>
      </c>
      <c r="AJ2010" s="59">
        <f>IFERROR(Table1[[#This Row],[Plan Hour]]/Table1[[#This Row],[ساعات
العمل
الفعلية]],0)</f>
        <v>0</v>
      </c>
      <c r="AK2010" s="1">
        <f>IFERROR((Table1[[#This Row],[الكمية 
الفعلية
/م3]]-Table1[[#This Row],[الكمية 
المنتجة
/م3
 ]]),"")</f>
        <v>0</v>
      </c>
      <c r="AL2010" s="123"/>
      <c r="AM2010" s="123"/>
      <c r="AN2010" s="123"/>
      <c r="AO2010" s="123"/>
      <c r="AP2010" s="17">
        <f>Table1[[#This Row],[شطره
1]]+Table1[[#This Row],[أبعاد خطأ
2]]+Table1[[#This Row],[كسر زوايا
3]]+AO2010</f>
        <v>0</v>
      </c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1"/>
      <c r="CB2010"/>
      <c r="CC2010"/>
      <c r="CD2010"/>
      <c r="CE2010" s="83"/>
      <c r="CF2010"/>
      <c r="CG2010"/>
      <c r="CH2010"/>
      <c r="CI2010"/>
      <c r="CJ2010"/>
      <c r="CK2010"/>
      <c r="CL2010"/>
      <c r="CM2010"/>
      <c r="CN2010"/>
      <c r="CO2010"/>
      <c r="CP2010"/>
    </row>
    <row r="2011" spans="1:94" ht="22.5" customHeight="1">
      <c r="A2011" s="22">
        <v>44336</v>
      </c>
      <c r="B2011" s="3" t="str">
        <f>TEXT(Table1[[#This Row],[Date]],"dddd")</f>
        <v>الخميس</v>
      </c>
      <c r="C2011" s="3">
        <f>WEEKNUM(Table1[[#This Row],[Date]],16)</f>
        <v>21</v>
      </c>
      <c r="D2011" s="3" t="str">
        <f>TEXT(Table1[[#This Row],[Date]],"mmmm")</f>
        <v>مايو</v>
      </c>
      <c r="E2011" s="3" t="str">
        <f>TEXT(Table1[[#This Row],[Date]],"yyyy")</f>
        <v>2021</v>
      </c>
      <c r="F2011" s="3" t="s">
        <v>9</v>
      </c>
      <c r="G2011" s="3">
        <v>2033</v>
      </c>
      <c r="H2011" s="5" t="s">
        <v>380</v>
      </c>
      <c r="I2011" s="3" t="s">
        <v>108</v>
      </c>
      <c r="J2011" s="3">
        <f>IFERROR(VLOOKUP(Table1[[#This Row],[FoamType]],$CB$1:$CC$25,2,FALSE),0)</f>
        <v>25</v>
      </c>
      <c r="M2011" s="3">
        <v>10</v>
      </c>
      <c r="N2011" s="3">
        <v>100</v>
      </c>
      <c r="Q2011" s="3">
        <v>20</v>
      </c>
      <c r="R2011" s="3">
        <v>4</v>
      </c>
      <c r="S2011" s="3">
        <v>12</v>
      </c>
      <c r="T2011" s="4">
        <v>5.7000000000000002E-2</v>
      </c>
      <c r="U2011" s="4">
        <v>5.7000000000000002E-2</v>
      </c>
      <c r="W2011" s="3"/>
      <c r="X2011" s="4">
        <f>IFERROR(   Table1[[#This Row],[البلوكات /م3]]+Table1[[#This Row],[البواقى
 المنصرفه
/م3]]-Table1[[#This Row],[البواقى
/م3]],0)</f>
        <v>0</v>
      </c>
      <c r="Y2011" s="21">
        <f t="shared" si="263"/>
        <v>0</v>
      </c>
      <c r="AD2011" s="20">
        <f t="shared" si="266"/>
        <v>-5.7000000000000002E-2</v>
      </c>
      <c r="AE2011" s="29" t="e">
        <f t="shared" si="267"/>
        <v>#DIV/0!</v>
      </c>
      <c r="AG2011" s="5">
        <f>IFERROR((Table1[[#This Row],[عدد
البلوكات]]*0.12),"")</f>
        <v>0</v>
      </c>
      <c r="AH201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</v>
      </c>
      <c r="AJ2011" s="59">
        <f>IFERROR(Table1[[#This Row],[Plan Hour]]/Table1[[#This Row],[ساعات
العمل
الفعلية]],0)</f>
        <v>0</v>
      </c>
      <c r="AK2011" s="1">
        <f>IFERROR((Table1[[#This Row],[الكمية 
الفعلية
/م3]]-Table1[[#This Row],[الكمية 
المنتجة
/م3
 ]]),"")</f>
        <v>0</v>
      </c>
      <c r="AL2011" s="123"/>
      <c r="AM2011" s="123"/>
      <c r="AN2011" s="123"/>
      <c r="AO2011" s="123"/>
      <c r="AP2011" s="17">
        <f>Table1[[#This Row],[شطره
1]]+Table1[[#This Row],[أبعاد خطأ
2]]+Table1[[#This Row],[كسر زوايا
3]]+AO2011</f>
        <v>0</v>
      </c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1"/>
      <c r="CB2011"/>
      <c r="CC2011"/>
      <c r="CD2011"/>
      <c r="CE2011" s="83"/>
      <c r="CF2011"/>
      <c r="CG2011"/>
      <c r="CH2011"/>
      <c r="CI2011"/>
      <c r="CJ2011"/>
      <c r="CK2011"/>
      <c r="CL2011"/>
      <c r="CM2011"/>
      <c r="CN2011"/>
      <c r="CO2011"/>
      <c r="CP2011"/>
    </row>
    <row r="2012" spans="1:94" ht="22.5" customHeight="1">
      <c r="A2012" s="22">
        <v>44336</v>
      </c>
      <c r="B2012" s="3" t="str">
        <f>TEXT(Table1[[#This Row],[Date]],"dddd")</f>
        <v>الخميس</v>
      </c>
      <c r="C2012" s="3">
        <f>WEEKNUM(Table1[[#This Row],[Date]],16)</f>
        <v>21</v>
      </c>
      <c r="D2012" s="3" t="str">
        <f>TEXT(Table1[[#This Row],[Date]],"mmmm")</f>
        <v>مايو</v>
      </c>
      <c r="E2012" s="3" t="str">
        <f>TEXT(Table1[[#This Row],[Date]],"yyyy")</f>
        <v>2021</v>
      </c>
      <c r="F2012" s="3" t="s">
        <v>9</v>
      </c>
      <c r="G2012" s="3">
        <v>2033</v>
      </c>
      <c r="H2012" s="5" t="s">
        <v>380</v>
      </c>
      <c r="I2012" s="3" t="s">
        <v>108</v>
      </c>
      <c r="J2012" s="3">
        <f>IFERROR(VLOOKUP(Table1[[#This Row],[FoamType]],$CB$1:$CC$25,2,FALSE),0)</f>
        <v>25</v>
      </c>
      <c r="M2012" s="3">
        <v>20</v>
      </c>
      <c r="N2012" s="3">
        <v>90</v>
      </c>
      <c r="Q2012" s="3">
        <v>20</v>
      </c>
      <c r="R2012" s="3">
        <v>4</v>
      </c>
      <c r="S2012" s="3">
        <v>22</v>
      </c>
      <c r="T2012" s="4">
        <v>0.17</v>
      </c>
      <c r="U2012" s="4">
        <v>0.17</v>
      </c>
      <c r="W2012" s="3"/>
      <c r="X2012" s="4">
        <f>IFERROR(   Table1[[#This Row],[البلوكات /م3]]+Table1[[#This Row],[البواقى
 المنصرفه
/م3]]-Table1[[#This Row],[البواقى
/م3]],0)</f>
        <v>0</v>
      </c>
      <c r="Y2012" s="21">
        <f t="shared" si="263"/>
        <v>0</v>
      </c>
      <c r="AD2012" s="20">
        <f t="shared" si="266"/>
        <v>-0.17</v>
      </c>
      <c r="AE2012" s="29" t="e">
        <f t="shared" si="267"/>
        <v>#DIV/0!</v>
      </c>
      <c r="AG2012" s="5">
        <f>IFERROR((Table1[[#This Row],[عدد
البلوكات]]*0.12),"")</f>
        <v>0</v>
      </c>
      <c r="AH20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</v>
      </c>
      <c r="AJ2012" s="59">
        <f>IFERROR(Table1[[#This Row],[Plan Hour]]/Table1[[#This Row],[ساعات
العمل
الفعلية]],0)</f>
        <v>0</v>
      </c>
      <c r="AK2012" s="1">
        <f>IFERROR((Table1[[#This Row],[الكمية 
الفعلية
/م3]]-Table1[[#This Row],[الكمية 
المنتجة
/م3
 ]]),"")</f>
        <v>0</v>
      </c>
      <c r="AL2012" s="123"/>
      <c r="AM2012" s="123"/>
      <c r="AN2012" s="123"/>
      <c r="AO2012" s="123"/>
      <c r="AP2012" s="17">
        <f>Table1[[#This Row],[شطره
1]]+Table1[[#This Row],[أبعاد خطأ
2]]+Table1[[#This Row],[كسر زوايا
3]]+AO2012</f>
        <v>0</v>
      </c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1"/>
      <c r="CB2012"/>
      <c r="CC2012"/>
      <c r="CD2012"/>
      <c r="CE2012" s="83"/>
      <c r="CF2012"/>
      <c r="CG2012"/>
      <c r="CH2012"/>
      <c r="CI2012"/>
      <c r="CJ2012"/>
      <c r="CK2012"/>
      <c r="CL2012"/>
      <c r="CM2012"/>
      <c r="CN2012"/>
      <c r="CO2012"/>
      <c r="CP2012"/>
    </row>
    <row r="2013" spans="1:94" ht="22.5" customHeight="1">
      <c r="A2013" s="22">
        <v>44336</v>
      </c>
      <c r="B2013" s="3" t="str">
        <f>TEXT(Table1[[#This Row],[Date]],"dddd")</f>
        <v>الخميس</v>
      </c>
      <c r="C2013" s="3">
        <f>WEEKNUM(Table1[[#This Row],[Date]],16)</f>
        <v>21</v>
      </c>
      <c r="D2013" s="3" t="str">
        <f>TEXT(Table1[[#This Row],[Date]],"mmmm")</f>
        <v>مايو</v>
      </c>
      <c r="E2013" s="3" t="str">
        <f>TEXT(Table1[[#This Row],[Date]],"yyyy")</f>
        <v>2021</v>
      </c>
      <c r="F2013" s="3" t="s">
        <v>9</v>
      </c>
      <c r="G2013" s="3">
        <v>2033</v>
      </c>
      <c r="H2013" s="5" t="s">
        <v>380</v>
      </c>
      <c r="I2013" s="3" t="s">
        <v>108</v>
      </c>
      <c r="J2013" s="3">
        <f>IFERROR(VLOOKUP(Table1[[#This Row],[FoamType]],$CB$1:$CC$25,2,FALSE),0)</f>
        <v>25</v>
      </c>
      <c r="M2013" s="3">
        <v>10</v>
      </c>
      <c r="N2013" s="3">
        <v>90</v>
      </c>
      <c r="Q2013" s="3">
        <v>20</v>
      </c>
      <c r="R2013" s="3">
        <v>4</v>
      </c>
      <c r="S2013" s="3">
        <v>12</v>
      </c>
      <c r="T2013" s="4">
        <v>0.05</v>
      </c>
      <c r="U2013" s="4">
        <v>0.05</v>
      </c>
      <c r="W2013" s="3"/>
      <c r="X2013" s="4">
        <f>IFERROR(   Table1[[#This Row],[البلوكات /م3]]+Table1[[#This Row],[البواقى
 المنصرفه
/م3]]-Table1[[#This Row],[البواقى
/م3]],0)</f>
        <v>0</v>
      </c>
      <c r="Y2013" s="21">
        <f t="shared" si="263"/>
        <v>0</v>
      </c>
      <c r="AD2013" s="20">
        <f t="shared" si="266"/>
        <v>-0.05</v>
      </c>
      <c r="AE2013" s="29" t="e">
        <f t="shared" si="267"/>
        <v>#DIV/0!</v>
      </c>
      <c r="AG2013" s="5">
        <f>IFERROR((Table1[[#This Row],[عدد
البلوكات]]*0.12),"")</f>
        <v>0</v>
      </c>
      <c r="AH201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</v>
      </c>
      <c r="AJ2013" s="59">
        <f>IFERROR(Table1[[#This Row],[Plan Hour]]/Table1[[#This Row],[ساعات
العمل
الفعلية]],0)</f>
        <v>0</v>
      </c>
      <c r="AK2013" s="1">
        <f>IFERROR((Table1[[#This Row],[الكمية 
الفعلية
/م3]]-Table1[[#This Row],[الكمية 
المنتجة
/م3
 ]]),"")</f>
        <v>0</v>
      </c>
      <c r="AL2013" s="123"/>
      <c r="AM2013" s="123"/>
      <c r="AN2013" s="123"/>
      <c r="AO2013" s="123"/>
      <c r="AP2013" s="17">
        <f>Table1[[#This Row],[شطره
1]]+Table1[[#This Row],[أبعاد خطأ
2]]+Table1[[#This Row],[كسر زوايا
3]]+AO2013</f>
        <v>0</v>
      </c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1"/>
      <c r="CB2013"/>
      <c r="CC2013"/>
      <c r="CD2013"/>
      <c r="CE2013" s="83"/>
      <c r="CF2013"/>
      <c r="CG2013"/>
      <c r="CH2013"/>
      <c r="CI2013"/>
      <c r="CJ2013"/>
      <c r="CK2013"/>
      <c r="CL2013"/>
      <c r="CM2013"/>
      <c r="CN2013"/>
      <c r="CO2013"/>
      <c r="CP2013"/>
    </row>
    <row r="2014" spans="1:94" ht="22.5" customHeight="1">
      <c r="A2014" s="22">
        <v>44336</v>
      </c>
      <c r="B2014" s="3" t="str">
        <f>TEXT(Table1[[#This Row],[Date]],"dddd")</f>
        <v>الخميس</v>
      </c>
      <c r="C2014" s="3">
        <f>WEEKNUM(Table1[[#This Row],[Date]],16)</f>
        <v>21</v>
      </c>
      <c r="D2014" s="3" t="str">
        <f>TEXT(Table1[[#This Row],[Date]],"mmmm")</f>
        <v>مايو</v>
      </c>
      <c r="E2014" s="3" t="str">
        <f>TEXT(Table1[[#This Row],[Date]],"yyyy")</f>
        <v>2021</v>
      </c>
      <c r="F2014" s="3" t="s">
        <v>9</v>
      </c>
      <c r="G2014" s="3">
        <v>2033</v>
      </c>
      <c r="H2014" s="5" t="s">
        <v>380</v>
      </c>
      <c r="I2014" s="3" t="s">
        <v>108</v>
      </c>
      <c r="J2014" s="3">
        <f>IFERROR(VLOOKUP(Table1[[#This Row],[FoamType]],$CB$1:$CC$25,2,FALSE),0)</f>
        <v>25</v>
      </c>
      <c r="M2014" s="3">
        <v>20</v>
      </c>
      <c r="N2014" s="3">
        <v>80</v>
      </c>
      <c r="Q2014" s="3">
        <v>20</v>
      </c>
      <c r="R2014" s="3">
        <v>4</v>
      </c>
      <c r="S2014" s="3">
        <v>22</v>
      </c>
      <c r="T2014" s="4">
        <v>0.15</v>
      </c>
      <c r="U2014" s="4">
        <v>0.15</v>
      </c>
      <c r="W2014" s="3"/>
      <c r="X2014" s="4">
        <f>IFERROR(   Table1[[#This Row],[البلوكات /م3]]+Table1[[#This Row],[البواقى
 المنصرفه
/م3]]-Table1[[#This Row],[البواقى
/م3]],0)</f>
        <v>0</v>
      </c>
      <c r="Y2014" s="21">
        <f t="shared" si="263"/>
        <v>0</v>
      </c>
      <c r="AD2014" s="20">
        <f t="shared" si="266"/>
        <v>-0.15</v>
      </c>
      <c r="AE2014" s="29" t="e">
        <f t="shared" si="267"/>
        <v>#DIV/0!</v>
      </c>
      <c r="AG2014" s="5">
        <f>IFERROR((Table1[[#This Row],[عدد
البلوكات]]*0.12),"")</f>
        <v>0</v>
      </c>
      <c r="AH201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</v>
      </c>
      <c r="AJ2014" s="59">
        <f>IFERROR(Table1[[#This Row],[Plan Hour]]/Table1[[#This Row],[ساعات
العمل
الفعلية]],0)</f>
        <v>0</v>
      </c>
      <c r="AK2014" s="1">
        <f>IFERROR((Table1[[#This Row],[الكمية 
الفعلية
/م3]]-Table1[[#This Row],[الكمية 
المنتجة
/م3
 ]]),"")</f>
        <v>0</v>
      </c>
      <c r="AL2014" s="123"/>
      <c r="AM2014" s="123"/>
      <c r="AN2014" s="123"/>
      <c r="AO2014" s="123"/>
      <c r="AP2014" s="17">
        <f>Table1[[#This Row],[شطره
1]]+Table1[[#This Row],[أبعاد خطأ
2]]+Table1[[#This Row],[كسر زوايا
3]]+AO2014</f>
        <v>0</v>
      </c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1"/>
      <c r="CB2014"/>
      <c r="CC2014"/>
      <c r="CD2014"/>
      <c r="CE2014" s="83"/>
      <c r="CF2014"/>
      <c r="CG2014"/>
      <c r="CH2014"/>
      <c r="CI2014"/>
      <c r="CJ2014"/>
      <c r="CK2014"/>
      <c r="CL2014"/>
      <c r="CM2014"/>
      <c r="CN2014"/>
      <c r="CO2014"/>
      <c r="CP2014"/>
    </row>
    <row r="2015" spans="1:94" ht="22.5" customHeight="1">
      <c r="A2015" s="22">
        <v>44336</v>
      </c>
      <c r="B2015" s="3" t="str">
        <f>TEXT(Table1[[#This Row],[Date]],"dddd")</f>
        <v>الخميس</v>
      </c>
      <c r="C2015" s="3">
        <f>WEEKNUM(Table1[[#This Row],[Date]],16)</f>
        <v>21</v>
      </c>
      <c r="D2015" s="3" t="str">
        <f>TEXT(Table1[[#This Row],[Date]],"mmmm")</f>
        <v>مايو</v>
      </c>
      <c r="E2015" s="3" t="str">
        <f>TEXT(Table1[[#This Row],[Date]],"yyyy")</f>
        <v>2021</v>
      </c>
      <c r="F2015" s="3" t="s">
        <v>9</v>
      </c>
      <c r="G2015" s="3">
        <v>2033</v>
      </c>
      <c r="H2015" s="5" t="s">
        <v>380</v>
      </c>
      <c r="I2015" s="3" t="s">
        <v>108</v>
      </c>
      <c r="J2015" s="3">
        <f>IFERROR(VLOOKUP(Table1[[#This Row],[FoamType]],$CB$1:$CC$25,2,FALSE),0)</f>
        <v>25</v>
      </c>
      <c r="M2015" s="3">
        <v>10</v>
      </c>
      <c r="N2015" s="3">
        <v>80</v>
      </c>
      <c r="Q2015" s="3">
        <v>20</v>
      </c>
      <c r="R2015" s="3">
        <v>4</v>
      </c>
      <c r="S2015" s="3">
        <v>12</v>
      </c>
      <c r="T2015" s="4">
        <v>0.05</v>
      </c>
      <c r="U2015" s="4">
        <v>0.05</v>
      </c>
      <c r="W2015" s="3"/>
      <c r="X2015" s="4">
        <f>IFERROR(   Table1[[#This Row],[البلوكات /م3]]+Table1[[#This Row],[البواقى
 المنصرفه
/م3]]-Table1[[#This Row],[البواقى
/م3]],0)</f>
        <v>0</v>
      </c>
      <c r="Y2015" s="21">
        <f t="shared" si="263"/>
        <v>0</v>
      </c>
      <c r="AD2015" s="20">
        <f t="shared" si="266"/>
        <v>-0.05</v>
      </c>
      <c r="AE2015" s="29" t="e">
        <f t="shared" si="267"/>
        <v>#DIV/0!</v>
      </c>
      <c r="AG2015" s="5">
        <f>IFERROR((Table1[[#This Row],[عدد
البلوكات]]*0.12),"")</f>
        <v>0</v>
      </c>
      <c r="AH201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</v>
      </c>
      <c r="AJ2015" s="59">
        <f>IFERROR(Table1[[#This Row],[Plan Hour]]/Table1[[#This Row],[ساعات
العمل
الفعلية]],0)</f>
        <v>0</v>
      </c>
      <c r="AK2015" s="1">
        <f>IFERROR((Table1[[#This Row],[الكمية 
الفعلية
/م3]]-Table1[[#This Row],[الكمية 
المنتجة
/م3
 ]]),"")</f>
        <v>0</v>
      </c>
      <c r="AL2015" s="123"/>
      <c r="AM2015" s="123"/>
      <c r="AN2015" s="123"/>
      <c r="AO2015" s="123"/>
      <c r="AP2015" s="17">
        <f>Table1[[#This Row],[شطره
1]]+Table1[[#This Row],[أبعاد خطأ
2]]+Table1[[#This Row],[كسر زوايا
3]]+AO2015</f>
        <v>0</v>
      </c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1"/>
      <c r="CB2015"/>
      <c r="CC2015"/>
      <c r="CD2015"/>
      <c r="CE2015" s="83"/>
      <c r="CF2015"/>
      <c r="CG2015"/>
      <c r="CH2015"/>
      <c r="CI2015"/>
      <c r="CJ2015"/>
      <c r="CK2015"/>
      <c r="CL2015"/>
      <c r="CM2015"/>
      <c r="CN2015"/>
      <c r="CO2015"/>
      <c r="CP2015"/>
    </row>
    <row r="2016" spans="1:94" ht="22.5" customHeight="1">
      <c r="A2016" s="22">
        <v>44336</v>
      </c>
      <c r="B2016" s="3" t="str">
        <f>TEXT(Table1[[#This Row],[Date]],"dddd")</f>
        <v>الخميس</v>
      </c>
      <c r="C2016" s="3">
        <f>WEEKNUM(Table1[[#This Row],[Date]],16)</f>
        <v>21</v>
      </c>
      <c r="D2016" s="3" t="str">
        <f>TEXT(Table1[[#This Row],[Date]],"mmmm")</f>
        <v>مايو</v>
      </c>
      <c r="E2016" s="3" t="str">
        <f>TEXT(Table1[[#This Row],[Date]],"yyyy")</f>
        <v>2021</v>
      </c>
      <c r="F2016" s="3" t="s">
        <v>9</v>
      </c>
      <c r="G2016" s="3">
        <v>2029</v>
      </c>
      <c r="H2016" s="5" t="s">
        <v>381</v>
      </c>
      <c r="I2016" s="3" t="s">
        <v>92</v>
      </c>
      <c r="J2016" s="3">
        <f>IFERROR(VLOOKUP(Table1[[#This Row],[FoamType]],$CB$1:$CC$25,2,FALSE),0)</f>
        <v>0.6</v>
      </c>
      <c r="K2016" s="3">
        <v>26.5</v>
      </c>
      <c r="L2016" s="3">
        <v>15</v>
      </c>
      <c r="M2016" s="3">
        <v>6</v>
      </c>
      <c r="Q2016" s="3">
        <v>8</v>
      </c>
      <c r="S2016" s="3">
        <v>6.2</v>
      </c>
      <c r="T2016" s="3">
        <v>10.5</v>
      </c>
      <c r="U2016" s="4">
        <v>10</v>
      </c>
      <c r="W2016" s="3"/>
      <c r="X2016" s="4">
        <f>IFERROR(   Table1[[#This Row],[البلوكات /م3]]+Table1[[#This Row],[البواقى
 المنصرفه
/م3]]-Table1[[#This Row],[البواقى
/م3]],0)</f>
        <v>11.83</v>
      </c>
      <c r="Y2016" s="21">
        <f t="shared" si="263"/>
        <v>0</v>
      </c>
      <c r="AA2016" s="12">
        <v>11.83</v>
      </c>
      <c r="AB2016" s="3">
        <v>8</v>
      </c>
      <c r="AC2016" s="20">
        <v>0</v>
      </c>
      <c r="AD2016" s="20">
        <f t="shared" si="266"/>
        <v>1.83</v>
      </c>
      <c r="AE2016" s="29">
        <f t="shared" si="267"/>
        <v>0.15469146238377007</v>
      </c>
      <c r="AG2016" s="5">
        <f>IFERROR((Table1[[#This Row],[عدد
البلوكات]]*0.12),"")</f>
        <v>0</v>
      </c>
      <c r="AH201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16.666666666666668</v>
      </c>
      <c r="AJ2016" s="59">
        <f>IFERROR(Table1[[#This Row],[Plan Hour]]/Table1[[#This Row],[ساعات
العمل
الفعلية]],0)</f>
        <v>0</v>
      </c>
      <c r="AK2016" s="1">
        <f>IFERROR((Table1[[#This Row],[الكمية 
الفعلية
/م3]]-Table1[[#This Row],[الكمية 
المنتجة
/م3
 ]]),"")</f>
        <v>0.5</v>
      </c>
      <c r="AL2016" s="123"/>
      <c r="AM2016" s="123"/>
      <c r="AN2016" s="123"/>
      <c r="AO2016" s="123"/>
      <c r="AP2016" s="17">
        <f>Table1[[#This Row],[شطره
1]]+Table1[[#This Row],[أبعاد خطأ
2]]+Table1[[#This Row],[كسر زوايا
3]]+AO2016</f>
        <v>0</v>
      </c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1"/>
      <c r="CB2016"/>
      <c r="CC2016"/>
      <c r="CD2016"/>
      <c r="CE2016" s="83"/>
      <c r="CF2016"/>
      <c r="CG2016"/>
      <c r="CH2016"/>
      <c r="CI2016"/>
      <c r="CJ2016"/>
      <c r="CK2016"/>
      <c r="CL2016"/>
      <c r="CM2016"/>
      <c r="CN2016"/>
      <c r="CO2016"/>
      <c r="CP2016"/>
    </row>
    <row r="2017" spans="1:94" ht="22.5" customHeight="1">
      <c r="A2017" s="22">
        <v>44336</v>
      </c>
      <c r="B2017" s="3" t="str">
        <f>TEXT(Table1[[#This Row],[Date]],"dddd")</f>
        <v>الخميس</v>
      </c>
      <c r="C2017" s="3">
        <f>WEEKNUM(Table1[[#This Row],[Date]],16)</f>
        <v>21</v>
      </c>
      <c r="D2017" s="3" t="str">
        <f>TEXT(Table1[[#This Row],[Date]],"mmmm")</f>
        <v>مايو</v>
      </c>
      <c r="E2017" s="3" t="str">
        <f>TEXT(Table1[[#This Row],[Date]],"yyyy")</f>
        <v>2021</v>
      </c>
      <c r="F2017" s="3" t="s">
        <v>9</v>
      </c>
      <c r="G2017" s="3">
        <v>2033</v>
      </c>
      <c r="H2017" s="5" t="s">
        <v>380</v>
      </c>
      <c r="I2017" s="3" t="s">
        <v>108</v>
      </c>
      <c r="J2017" s="3">
        <f>IFERROR(VLOOKUP(Table1[[#This Row],[FoamType]],$CB$1:$CC$25,2,FALSE),0)</f>
        <v>25</v>
      </c>
      <c r="M2017" s="3">
        <v>20</v>
      </c>
      <c r="N2017" s="3">
        <v>70</v>
      </c>
      <c r="Q2017" s="3">
        <v>20</v>
      </c>
      <c r="R2017" s="3">
        <v>4</v>
      </c>
      <c r="S2017" s="3">
        <v>22</v>
      </c>
      <c r="T2017" s="4">
        <v>0.13</v>
      </c>
      <c r="U2017" s="4">
        <v>0.13</v>
      </c>
      <c r="W2017" s="3"/>
      <c r="X2017" s="4">
        <f>IFERROR(   Table1[[#This Row],[البلوكات /م3]]+Table1[[#This Row],[البواقى
 المنصرفه
/م3]]-Table1[[#This Row],[البواقى
/م3]],0)</f>
        <v>0</v>
      </c>
      <c r="Y2017" s="21">
        <f t="shared" si="263"/>
        <v>0</v>
      </c>
      <c r="AD2017" s="20">
        <f t="shared" si="266"/>
        <v>-0.13</v>
      </c>
      <c r="AE2017" s="29" t="e">
        <f t="shared" si="267"/>
        <v>#DIV/0!</v>
      </c>
      <c r="AG2017" s="5">
        <f>IFERROR((Table1[[#This Row],[عدد
البلوكات]]*0.12),"")</f>
        <v>0</v>
      </c>
      <c r="AH20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</v>
      </c>
      <c r="AJ2017" s="59">
        <f>IFERROR(Table1[[#This Row],[Plan Hour]]/Table1[[#This Row],[ساعات
العمل
الفعلية]],0)</f>
        <v>0</v>
      </c>
      <c r="AK2017" s="1">
        <f>IFERROR((Table1[[#This Row],[الكمية 
الفعلية
/م3]]-Table1[[#This Row],[الكمية 
المنتجة
/م3
 ]]),"")</f>
        <v>0</v>
      </c>
      <c r="AL2017" s="123"/>
      <c r="AM2017" s="123"/>
      <c r="AN2017" s="123"/>
      <c r="AO2017" s="123"/>
      <c r="AP2017" s="17">
        <f>Table1[[#This Row],[شطره
1]]+Table1[[#This Row],[أبعاد خطأ
2]]+Table1[[#This Row],[كسر زوايا
3]]+AO2017</f>
        <v>0</v>
      </c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1"/>
      <c r="CB2017"/>
      <c r="CC2017"/>
      <c r="CD2017"/>
      <c r="CE2017" s="83"/>
      <c r="CF2017"/>
      <c r="CG2017"/>
      <c r="CH2017"/>
      <c r="CI2017"/>
      <c r="CJ2017"/>
      <c r="CK2017"/>
      <c r="CL2017"/>
      <c r="CM2017"/>
      <c r="CN2017"/>
      <c r="CO2017"/>
      <c r="CP2017"/>
    </row>
    <row r="2018" spans="1:94" ht="22.5" customHeight="1">
      <c r="A2018" s="22">
        <v>44336</v>
      </c>
      <c r="B2018" s="3" t="str">
        <f>TEXT(Table1[[#This Row],[Date]],"dddd")</f>
        <v>الخميس</v>
      </c>
      <c r="C2018" s="3">
        <f>WEEKNUM(Table1[[#This Row],[Date]],16)</f>
        <v>21</v>
      </c>
      <c r="D2018" s="3" t="str">
        <f>TEXT(Table1[[#This Row],[Date]],"mmmm")</f>
        <v>مايو</v>
      </c>
      <c r="E2018" s="3" t="str">
        <f>TEXT(Table1[[#This Row],[Date]],"yyyy")</f>
        <v>2021</v>
      </c>
      <c r="F2018" s="3" t="s">
        <v>9</v>
      </c>
      <c r="G2018" s="3">
        <v>2033</v>
      </c>
      <c r="H2018" s="5" t="s">
        <v>380</v>
      </c>
      <c r="I2018" s="3" t="s">
        <v>108</v>
      </c>
      <c r="J2018" s="3">
        <f>IFERROR(VLOOKUP(Table1[[#This Row],[FoamType]],$CB$1:$CC$25,2,FALSE),0)</f>
        <v>25</v>
      </c>
      <c r="M2018" s="3">
        <v>10</v>
      </c>
      <c r="N2018" s="3">
        <v>70</v>
      </c>
      <c r="Q2018" s="3">
        <v>20</v>
      </c>
      <c r="R2018" s="3">
        <v>4</v>
      </c>
      <c r="S2018" s="3">
        <v>12</v>
      </c>
      <c r="T2018" s="4">
        <v>0.04</v>
      </c>
      <c r="U2018" s="4">
        <v>0.04</v>
      </c>
      <c r="W2018" s="3"/>
      <c r="X2018" s="4">
        <f>IFERROR(   Table1[[#This Row],[البلوكات /م3]]+Table1[[#This Row],[البواقى
 المنصرفه
/م3]]-Table1[[#This Row],[البواقى
/م3]],0)</f>
        <v>0</v>
      </c>
      <c r="Y2018" s="21">
        <f t="shared" si="263"/>
        <v>0</v>
      </c>
      <c r="AD2018" s="20">
        <f t="shared" si="266"/>
        <v>-0.04</v>
      </c>
      <c r="AE2018" s="29" t="e">
        <f t="shared" si="267"/>
        <v>#DIV/0!</v>
      </c>
      <c r="AG2018" s="5">
        <f>IFERROR((Table1[[#This Row],[عدد
البلوكات]]*0.12),"")</f>
        <v>0</v>
      </c>
      <c r="AH201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</v>
      </c>
      <c r="AJ2018" s="59">
        <f>IFERROR(Table1[[#This Row],[Plan Hour]]/Table1[[#This Row],[ساعات
العمل
الفعلية]],0)</f>
        <v>0</v>
      </c>
      <c r="AK2018" s="1">
        <f>IFERROR((Table1[[#This Row],[الكمية 
الفعلية
/م3]]-Table1[[#This Row],[الكمية 
المنتجة
/م3
 ]]),"")</f>
        <v>0</v>
      </c>
      <c r="AL2018" s="123"/>
      <c r="AM2018" s="123"/>
      <c r="AN2018" s="123"/>
      <c r="AO2018" s="123"/>
      <c r="AP2018" s="17">
        <f>Table1[[#This Row],[شطره
1]]+Table1[[#This Row],[أبعاد خطأ
2]]+Table1[[#This Row],[كسر زوايا
3]]+AO2018</f>
        <v>0</v>
      </c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1"/>
      <c r="CB2018"/>
      <c r="CC2018"/>
      <c r="CD2018"/>
      <c r="CE2018" s="83"/>
      <c r="CF2018"/>
      <c r="CG2018"/>
      <c r="CH2018"/>
      <c r="CI2018"/>
      <c r="CJ2018"/>
      <c r="CK2018"/>
      <c r="CL2018"/>
      <c r="CM2018"/>
      <c r="CN2018"/>
      <c r="CO2018"/>
      <c r="CP2018"/>
    </row>
    <row r="2019" spans="1:94" ht="22.5" customHeight="1">
      <c r="A2019" s="22">
        <v>44338</v>
      </c>
      <c r="B2019" s="9" t="str">
        <f>TEXT(Table1[[#This Row],[Date]],"dddd")</f>
        <v>السبت</v>
      </c>
      <c r="C2019" s="9">
        <f>WEEKNUM(Table1[[#This Row],[Date]],16)</f>
        <v>22</v>
      </c>
      <c r="D2019" s="9" t="str">
        <f>TEXT(Table1[[#This Row],[Date]],"mmmm")</f>
        <v>مايو</v>
      </c>
      <c r="E2019" s="9" t="str">
        <f>TEXT(Table1[[#This Row],[Date]],"yyyy")</f>
        <v>2021</v>
      </c>
      <c r="F2019" s="9" t="s">
        <v>9</v>
      </c>
      <c r="G2019" s="9">
        <v>2042</v>
      </c>
      <c r="H2019" s="9" t="s">
        <v>379</v>
      </c>
      <c r="I2019" s="9" t="s">
        <v>86</v>
      </c>
      <c r="J2019" s="9">
        <f>IFERROR(VLOOKUP(Table1[[#This Row],[FoamType]],$CB$1:$CC$25,2,FALSE),0)</f>
        <v>3</v>
      </c>
      <c r="K2019" s="9">
        <v>200</v>
      </c>
      <c r="L2019" s="9">
        <v>100</v>
      </c>
      <c r="M2019" s="9">
        <v>2</v>
      </c>
      <c r="N2019" s="9"/>
      <c r="O2019" s="9"/>
      <c r="P2019" s="9"/>
      <c r="Q2019" s="9">
        <v>17</v>
      </c>
      <c r="R2019" s="9"/>
      <c r="S2019" s="9">
        <v>2.1</v>
      </c>
      <c r="T2019" s="9">
        <v>15.5</v>
      </c>
      <c r="U2019" s="9">
        <v>15</v>
      </c>
      <c r="V2019" s="9"/>
      <c r="W2019" s="9">
        <v>17</v>
      </c>
      <c r="X2019" s="9">
        <f>IFERROR(   Table1[[#This Row],[البلوكات /م3]]+Table1[[#This Row],[البواقى
 المنصرفه
/م3]]-Table1[[#This Row],[البواقى
/م3]],0)</f>
        <v>58.5</v>
      </c>
      <c r="Y2019" s="9">
        <f t="shared" si="263"/>
        <v>36.6</v>
      </c>
      <c r="Z2019" s="9">
        <v>5</v>
      </c>
      <c r="AA2019" s="9">
        <v>24.4</v>
      </c>
      <c r="AB2019" s="9">
        <v>12</v>
      </c>
      <c r="AC2019" s="9">
        <v>2.5</v>
      </c>
      <c r="AD2019" s="9">
        <f t="shared" si="266"/>
        <v>43.5</v>
      </c>
      <c r="AE2019" s="9">
        <f t="shared" si="267"/>
        <v>0.71311475409836067</v>
      </c>
      <c r="AF2019" s="9"/>
      <c r="AG2019" s="9">
        <f>IFERROR((Table1[[#This Row],[عدد
البلوكات]]*0.12),"")</f>
        <v>0.6</v>
      </c>
      <c r="AH2019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I2019" s="9">
        <v>63</v>
      </c>
      <c r="AJ2019" s="9">
        <f>IFERROR(Table1[[#This Row],[Plan Hour]]/Table1[[#This Row],[ساعات
العمل
الفعلية]],0)</f>
        <v>7.9365079365079361E-2</v>
      </c>
      <c r="AK2019" s="9">
        <f>IFERROR((Table1[[#This Row],[الكمية 
الفعلية
/م3]]-Table1[[#This Row],[الكمية 
المنتجة
/م3
 ]]),"")</f>
        <v>0.5</v>
      </c>
      <c r="AL2019" s="9"/>
      <c r="AM2019" s="9"/>
      <c r="AN2019" s="9"/>
      <c r="AO2019" s="9"/>
      <c r="AP2019" s="9">
        <f>Table1[[#This Row],[شطره
1]]+Table1[[#This Row],[أبعاد خطأ
2]]+Table1[[#This Row],[كسر زوايا
3]]+AO2019</f>
        <v>0</v>
      </c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CB2019"/>
      <c r="CC2019"/>
      <c r="CD2019"/>
      <c r="CE2019" s="83"/>
      <c r="CF2019"/>
      <c r="CG2019"/>
      <c r="CH2019"/>
      <c r="CI2019"/>
      <c r="CJ2019"/>
      <c r="CK2019"/>
      <c r="CL2019"/>
      <c r="CM2019"/>
      <c r="CN2019"/>
      <c r="CO2019"/>
      <c r="CP2019"/>
    </row>
    <row r="2020" spans="1:94" ht="22.5" customHeight="1">
      <c r="A2020" s="22">
        <v>44338</v>
      </c>
      <c r="B2020" s="3" t="str">
        <f>TEXT(Table1[[#This Row],[Date]],"dddd")</f>
        <v>السبت</v>
      </c>
      <c r="C2020" s="3">
        <f>WEEKNUM(Table1[[#This Row],[Date]],16)</f>
        <v>22</v>
      </c>
      <c r="D2020" s="3" t="str">
        <f>TEXT(Table1[[#This Row],[Date]],"mmmm")</f>
        <v>مايو</v>
      </c>
      <c r="E2020" s="3" t="str">
        <f>TEXT(Table1[[#This Row],[Date]],"yyyy")</f>
        <v>2021</v>
      </c>
      <c r="F2020" s="3" t="s">
        <v>9</v>
      </c>
      <c r="G2020" s="3">
        <v>2042</v>
      </c>
      <c r="H2020" s="5" t="s">
        <v>379</v>
      </c>
      <c r="I2020" s="3" t="s">
        <v>86</v>
      </c>
      <c r="J2020" s="3">
        <f>IFERROR(VLOOKUP(Table1[[#This Row],[FoamType]],$CB$1:$CC$25,2,FALSE),0)</f>
        <v>3</v>
      </c>
      <c r="K2020" s="3">
        <v>200</v>
      </c>
      <c r="L2020" s="3">
        <v>100</v>
      </c>
      <c r="M2020" s="3">
        <v>2</v>
      </c>
      <c r="Q2020" s="3">
        <v>12</v>
      </c>
      <c r="S2020" s="3">
        <v>2.1</v>
      </c>
      <c r="T2020" s="3">
        <v>1.5</v>
      </c>
      <c r="U2020" s="4">
        <v>15</v>
      </c>
      <c r="W2020" s="3">
        <v>12</v>
      </c>
      <c r="X2020" s="4">
        <f>IFERROR(   Table1[[#This Row],[البلوكات /م3]]+Table1[[#This Row],[البواقى
 المنصرفه
/م3]]-Table1[[#This Row],[البواقى
/م3]],0)</f>
        <v>4.3000000000000007</v>
      </c>
      <c r="Y2020" s="21">
        <f t="shared" si="263"/>
        <v>14.64</v>
      </c>
      <c r="Z2020" s="3">
        <v>2</v>
      </c>
      <c r="AB2020" s="3">
        <v>12</v>
      </c>
      <c r="AC2020" s="20">
        <v>10.34</v>
      </c>
      <c r="AD2020" s="20">
        <f t="shared" si="266"/>
        <v>-10.7</v>
      </c>
      <c r="AE2020" s="29">
        <f t="shared" si="267"/>
        <v>-0.73087431693989058</v>
      </c>
      <c r="AG2020" s="5">
        <f>IFERROR((Table1[[#This Row],[عدد
البلوكات]]*0.12),"")</f>
        <v>0.24</v>
      </c>
      <c r="AH202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2020" s="59">
        <f>IFERROR(Table1[[#This Row],[Plan Hour]]/Table1[[#This Row],[ساعات
العمل
الفعلية]],0)</f>
        <v>0</v>
      </c>
      <c r="AK2020" s="1">
        <f>IFERROR((Table1[[#This Row],[الكمية 
الفعلية
/م3]]-Table1[[#This Row],[الكمية 
المنتجة
/م3
 ]]),"")</f>
        <v>-13.5</v>
      </c>
      <c r="AL2020" s="123"/>
      <c r="AM2020" s="123"/>
      <c r="AN2020" s="123"/>
      <c r="AO2020" s="123"/>
      <c r="AP2020" s="17">
        <f>Table1[[#This Row],[شطره
1]]+Table1[[#This Row],[أبعاد خطأ
2]]+Table1[[#This Row],[كسر زوايا
3]]+AO2020</f>
        <v>0</v>
      </c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1"/>
      <c r="CB2020"/>
      <c r="CC2020"/>
      <c r="CD2020"/>
      <c r="CE2020" s="83"/>
      <c r="CF2020"/>
      <c r="CG2020"/>
      <c r="CH2020"/>
      <c r="CI2020"/>
      <c r="CJ2020"/>
      <c r="CK2020"/>
      <c r="CL2020"/>
      <c r="CM2020"/>
      <c r="CN2020"/>
      <c r="CO2020"/>
      <c r="CP2020"/>
    </row>
    <row r="2021" spans="1:94" ht="22.5" customHeight="1">
      <c r="A2021" s="22">
        <v>44338</v>
      </c>
      <c r="B2021" s="3" t="str">
        <f>TEXT(Table1[[#This Row],[Date]],"dddd")</f>
        <v>السبت</v>
      </c>
      <c r="C2021" s="3">
        <f>WEEKNUM(Table1[[#This Row],[Date]],16)</f>
        <v>22</v>
      </c>
      <c r="D2021" s="3" t="str">
        <f>TEXT(Table1[[#This Row],[Date]],"mmmm")</f>
        <v>مايو</v>
      </c>
      <c r="E2021" s="3" t="str">
        <f>TEXT(Table1[[#This Row],[Date]],"yyyy")</f>
        <v>2021</v>
      </c>
      <c r="F2021" s="3" t="s">
        <v>9</v>
      </c>
      <c r="G2021" s="3">
        <v>2042</v>
      </c>
      <c r="H2021" s="5" t="s">
        <v>379</v>
      </c>
      <c r="I2021" s="3" t="s">
        <v>86</v>
      </c>
      <c r="J2021" s="3">
        <f>IFERROR(VLOOKUP(Table1[[#This Row],[FoamType]],$CB$1:$CC$25,2,FALSE),0)</f>
        <v>3</v>
      </c>
      <c r="K2021" s="3">
        <v>200</v>
      </c>
      <c r="L2021" s="3">
        <v>100</v>
      </c>
      <c r="M2021" s="3">
        <v>3</v>
      </c>
      <c r="Q2021" s="3">
        <v>12</v>
      </c>
      <c r="S2021" s="3">
        <v>3.1</v>
      </c>
      <c r="T2021" s="3">
        <v>15.5</v>
      </c>
      <c r="U2021" s="4">
        <v>15</v>
      </c>
      <c r="W2021" s="3"/>
      <c r="X2021" s="4">
        <f>IFERROR(   Table1[[#This Row],[البلوكات /م3]]+Table1[[#This Row],[البواقى
 المنصرفه
/م3]]-Table1[[#This Row],[البواقى
/م3]],0)</f>
        <v>0</v>
      </c>
      <c r="Y2021" s="21">
        <f t="shared" si="263"/>
        <v>0</v>
      </c>
      <c r="AD2021" s="20">
        <f t="shared" si="266"/>
        <v>-15</v>
      </c>
      <c r="AE2021" s="29" t="e">
        <f t="shared" si="267"/>
        <v>#DIV/0!</v>
      </c>
      <c r="AG2021" s="5">
        <f>IFERROR((Table1[[#This Row],[عدد
البلوكات]]*0.12),"")</f>
        <v>0</v>
      </c>
      <c r="AH202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2021" s="59">
        <f>IFERROR(Table1[[#This Row],[Plan Hour]]/Table1[[#This Row],[ساعات
العمل
الفعلية]],0)</f>
        <v>0</v>
      </c>
      <c r="AK2021" s="1">
        <f>IFERROR((Table1[[#This Row],[الكمية 
الفعلية
/م3]]-Table1[[#This Row],[الكمية 
المنتجة
/م3
 ]]),"")</f>
        <v>0.5</v>
      </c>
      <c r="AL2021" s="123"/>
      <c r="AM2021" s="123"/>
      <c r="AN2021" s="123"/>
      <c r="AO2021" s="123"/>
      <c r="AP2021" s="17">
        <f>Table1[[#This Row],[شطره
1]]+Table1[[#This Row],[أبعاد خطأ
2]]+Table1[[#This Row],[كسر زوايا
3]]+AO2021</f>
        <v>0</v>
      </c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1"/>
      <c r="CB2021"/>
      <c r="CC2021"/>
      <c r="CD2021"/>
      <c r="CE2021" s="83"/>
      <c r="CF2021"/>
      <c r="CG2021"/>
      <c r="CH2021"/>
      <c r="CI2021"/>
      <c r="CJ2021"/>
      <c r="CK2021"/>
      <c r="CL2021"/>
      <c r="CM2021"/>
      <c r="CN2021"/>
      <c r="CO2021"/>
      <c r="CP2021"/>
    </row>
    <row r="2022" spans="1:94" ht="22.5" customHeight="1">
      <c r="A2022" s="22">
        <v>44338</v>
      </c>
      <c r="B2022" s="3" t="str">
        <f>TEXT(Table1[[#This Row],[Date]],"dddd")</f>
        <v>السبت</v>
      </c>
      <c r="C2022" s="3">
        <f>WEEKNUM(Table1[[#This Row],[Date]],16)</f>
        <v>22</v>
      </c>
      <c r="D2022" s="3" t="str">
        <f>TEXT(Table1[[#This Row],[Date]],"mmmm")</f>
        <v>مايو</v>
      </c>
      <c r="E2022" s="3" t="str">
        <f>TEXT(Table1[[#This Row],[Date]],"yyyy")</f>
        <v>2021</v>
      </c>
      <c r="F2022" s="3" t="s">
        <v>9</v>
      </c>
      <c r="G2022" s="3">
        <v>2042</v>
      </c>
      <c r="H2022" s="5" t="s">
        <v>379</v>
      </c>
      <c r="I2022" s="3" t="s">
        <v>86</v>
      </c>
      <c r="J2022" s="3">
        <f>IFERROR(VLOOKUP(Table1[[#This Row],[FoamType]],$CB$1:$CC$25,2,FALSE),0)</f>
        <v>3</v>
      </c>
      <c r="K2022" s="3">
        <v>200</v>
      </c>
      <c r="L2022" s="3">
        <v>100</v>
      </c>
      <c r="M2022" s="3">
        <v>3</v>
      </c>
      <c r="Q2022" s="3">
        <v>17</v>
      </c>
      <c r="S2022" s="3">
        <v>3.1</v>
      </c>
      <c r="T2022" s="3">
        <v>1.5</v>
      </c>
      <c r="U2022" s="4">
        <v>15</v>
      </c>
      <c r="W2022" s="3"/>
      <c r="X2022" s="4">
        <f>IFERROR(   Table1[[#This Row],[البلوكات /م3]]+Table1[[#This Row],[البواقى
 المنصرفه
/م3]]-Table1[[#This Row],[البواقى
/م3]],0)</f>
        <v>0</v>
      </c>
      <c r="Y2022" s="21">
        <f t="shared" si="263"/>
        <v>0</v>
      </c>
      <c r="AD2022" s="20">
        <f t="shared" si="266"/>
        <v>-15</v>
      </c>
      <c r="AE2022" s="29" t="e">
        <f t="shared" si="267"/>
        <v>#DIV/0!</v>
      </c>
      <c r="AG2022" s="5">
        <f>IFERROR((Table1[[#This Row],[عدد
البلوكات]]*0.12),"")</f>
        <v>0</v>
      </c>
      <c r="AH202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2022" s="59">
        <f>IFERROR(Table1[[#This Row],[Plan Hour]]/Table1[[#This Row],[ساعات
العمل
الفعلية]],0)</f>
        <v>0</v>
      </c>
      <c r="AK2022" s="1">
        <f>IFERROR((Table1[[#This Row],[الكمية 
الفعلية
/م3]]-Table1[[#This Row],[الكمية 
المنتجة
/م3
 ]]),"")</f>
        <v>-13.5</v>
      </c>
      <c r="AL2022" s="123"/>
      <c r="AM2022" s="123"/>
      <c r="AN2022" s="123"/>
      <c r="AO2022" s="123"/>
      <c r="AP2022" s="17">
        <f>Table1[[#This Row],[شطره
1]]+Table1[[#This Row],[أبعاد خطأ
2]]+Table1[[#This Row],[كسر زوايا
3]]+AO2022</f>
        <v>0</v>
      </c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1"/>
      <c r="CB2022"/>
      <c r="CC2022"/>
      <c r="CD2022"/>
      <c r="CE2022" s="83"/>
      <c r="CF2022"/>
      <c r="CG2022"/>
      <c r="CH2022"/>
      <c r="CI2022"/>
      <c r="CJ2022"/>
      <c r="CK2022"/>
      <c r="CL2022"/>
      <c r="CM2022"/>
      <c r="CN2022"/>
      <c r="CO2022"/>
      <c r="CP2022"/>
    </row>
    <row r="2023" spans="1:94" ht="22.5" customHeight="1">
      <c r="A2023" s="22">
        <v>44338</v>
      </c>
      <c r="B2023" s="3" t="str">
        <f>TEXT(Table1[[#This Row],[Date]],"dddd")</f>
        <v>السبت</v>
      </c>
      <c r="C2023" s="3">
        <f>WEEKNUM(Table1[[#This Row],[Date]],16)</f>
        <v>22</v>
      </c>
      <c r="D2023" s="3" t="str">
        <f>TEXT(Table1[[#This Row],[Date]],"mmmm")</f>
        <v>مايو</v>
      </c>
      <c r="E2023" s="3" t="str">
        <f>TEXT(Table1[[#This Row],[Date]],"yyyy")</f>
        <v>2021</v>
      </c>
      <c r="F2023" s="3" t="s">
        <v>9</v>
      </c>
      <c r="G2023" s="3">
        <v>2044</v>
      </c>
      <c r="H2023" s="5" t="s">
        <v>382</v>
      </c>
      <c r="I2023" s="3" t="s">
        <v>87</v>
      </c>
      <c r="J2023" s="3">
        <f>IFERROR(VLOOKUP(Table1[[#This Row],[FoamType]],$CB$1:$CC$25,2,FALSE),0)</f>
        <v>2</v>
      </c>
      <c r="K2023" s="3">
        <v>200</v>
      </c>
      <c r="L2023" s="3">
        <v>100</v>
      </c>
      <c r="M2023" s="3">
        <v>1</v>
      </c>
      <c r="Q2023" s="3">
        <v>20</v>
      </c>
      <c r="S2023" s="3">
        <v>1.1000000000000001</v>
      </c>
      <c r="T2023" s="3">
        <v>5.2</v>
      </c>
      <c r="U2023" s="4">
        <v>5</v>
      </c>
      <c r="W2023" s="3"/>
      <c r="X2023" s="4">
        <f>IFERROR(   Table1[[#This Row],[البلوكات /م3]]+Table1[[#This Row],[البواقى
 المنصرفه
/م3]]-Table1[[#This Row],[البواقى
/م3]],0)</f>
        <v>5.68</v>
      </c>
      <c r="Y2023" s="21">
        <f t="shared" si="263"/>
        <v>0</v>
      </c>
      <c r="AA2023" s="12">
        <v>7.2</v>
      </c>
      <c r="AB2023" s="3">
        <v>20</v>
      </c>
      <c r="AC2023" s="20">
        <v>1.52</v>
      </c>
      <c r="AD2023" s="20">
        <f t="shared" si="266"/>
        <v>0.6800000000000006</v>
      </c>
      <c r="AE2023" s="29">
        <f t="shared" si="267"/>
        <v>9.4444444444444525E-2</v>
      </c>
      <c r="AG2023" s="5">
        <f>IFERROR((Table1[[#This Row],[عدد
البلوكات]]*0.12),"")</f>
        <v>0</v>
      </c>
      <c r="AH202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2.5</v>
      </c>
      <c r="AJ2023" s="59">
        <f>IFERROR(Table1[[#This Row],[Plan Hour]]/Table1[[#This Row],[ساعات
العمل
الفعلية]],0)</f>
        <v>0</v>
      </c>
      <c r="AK2023" s="1">
        <f>IFERROR((Table1[[#This Row],[الكمية 
الفعلية
/م3]]-Table1[[#This Row],[الكمية 
المنتجة
/م3
 ]]),"")</f>
        <v>0.20000000000000018</v>
      </c>
      <c r="AL2023" s="123"/>
      <c r="AM2023" s="123"/>
      <c r="AN2023" s="123"/>
      <c r="AO2023" s="123"/>
      <c r="AP2023" s="17">
        <f>Table1[[#This Row],[شطره
1]]+Table1[[#This Row],[أبعاد خطأ
2]]+Table1[[#This Row],[كسر زوايا
3]]+AO2023</f>
        <v>0</v>
      </c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1"/>
      <c r="CB2023"/>
      <c r="CC2023"/>
      <c r="CD2023"/>
      <c r="CE2023" s="83"/>
      <c r="CF2023"/>
      <c r="CG2023"/>
      <c r="CH2023"/>
      <c r="CI2023"/>
      <c r="CJ2023"/>
      <c r="CK2023"/>
      <c r="CL2023"/>
      <c r="CM2023"/>
      <c r="CN2023"/>
      <c r="CO2023"/>
      <c r="CP2023"/>
    </row>
    <row r="2024" spans="1:94" ht="22.5" customHeight="1">
      <c r="A2024" s="22">
        <v>44338</v>
      </c>
      <c r="B2024" s="3" t="str">
        <f>TEXT(Table1[[#This Row],[Date]],"dddd")</f>
        <v>السبت</v>
      </c>
      <c r="C2024" s="3">
        <f>WEEKNUM(Table1[[#This Row],[Date]],16)</f>
        <v>22</v>
      </c>
      <c r="D2024" s="3" t="str">
        <f>TEXT(Table1[[#This Row],[Date]],"mmmm")</f>
        <v>مايو</v>
      </c>
      <c r="E2024" s="3" t="str">
        <f>TEXT(Table1[[#This Row],[Date]],"yyyy")</f>
        <v>2021</v>
      </c>
      <c r="F2024" s="3" t="s">
        <v>9</v>
      </c>
      <c r="G2024" s="3">
        <v>2050</v>
      </c>
      <c r="I2024" s="3" t="s">
        <v>91</v>
      </c>
      <c r="J2024" s="3">
        <f>IFERROR(VLOOKUP(Table1[[#This Row],[FoamType]],$CB$1:$CC$25,2,FALSE),0)</f>
        <v>1</v>
      </c>
      <c r="K2024" s="3">
        <v>100</v>
      </c>
      <c r="L2024" s="3">
        <v>100</v>
      </c>
      <c r="M2024" s="3">
        <v>2</v>
      </c>
      <c r="Q2024" s="3">
        <v>25</v>
      </c>
      <c r="R2024" s="3">
        <v>100</v>
      </c>
      <c r="S2024" s="3">
        <v>2.1</v>
      </c>
      <c r="T2024" s="3">
        <f t="shared" si="264"/>
        <v>2.1</v>
      </c>
      <c r="U2024" s="4">
        <f t="shared" si="265"/>
        <v>2</v>
      </c>
      <c r="W2024" s="3"/>
      <c r="X2024" s="4">
        <f>IFERROR(   Table1[[#This Row],[البلوكات /م3]]+Table1[[#This Row],[البواقى
 المنصرفه
/م3]]-Table1[[#This Row],[البواقى
/م3]],0)</f>
        <v>2.4</v>
      </c>
      <c r="Y2024" s="21">
        <f t="shared" si="263"/>
        <v>0</v>
      </c>
      <c r="AA2024" s="12">
        <v>2.4</v>
      </c>
      <c r="AB2024" s="3">
        <v>25</v>
      </c>
      <c r="AC2024" s="20">
        <v>0</v>
      </c>
      <c r="AD2024" s="20">
        <f t="shared" si="266"/>
        <v>0.39999999999999991</v>
      </c>
      <c r="AE2024" s="29">
        <f t="shared" si="267"/>
        <v>0.16666666666666663</v>
      </c>
      <c r="AG2024" s="5">
        <f>IFERROR((Table1[[#This Row],[عدد
البلوكات]]*0.12),"")</f>
        <v>0</v>
      </c>
      <c r="AH202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2024" s="59">
        <f>IFERROR(Table1[[#This Row],[Plan Hour]]/Table1[[#This Row],[ساعات
العمل
الفعلية]],0)</f>
        <v>0</v>
      </c>
      <c r="AK2024" s="1">
        <f>IFERROR((Table1[[#This Row],[الكمية 
الفعلية
/م3]]-Table1[[#This Row],[الكمية 
المنتجة
/م3
 ]]),"")</f>
        <v>0.10000000000000009</v>
      </c>
      <c r="AL2024" s="123"/>
      <c r="AM2024" s="123"/>
      <c r="AN2024" s="123"/>
      <c r="AO2024" s="123"/>
      <c r="AP2024" s="17">
        <f>Table1[[#This Row],[شطره
1]]+Table1[[#This Row],[أبعاد خطأ
2]]+Table1[[#This Row],[كسر زوايا
3]]+AO2024</f>
        <v>0</v>
      </c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1"/>
      <c r="CB2024"/>
      <c r="CC2024"/>
      <c r="CD2024"/>
      <c r="CE2024" s="83"/>
      <c r="CF2024"/>
      <c r="CG2024"/>
      <c r="CH2024"/>
      <c r="CI2024"/>
      <c r="CJ2024"/>
      <c r="CK2024"/>
      <c r="CL2024"/>
      <c r="CM2024"/>
      <c r="CN2024"/>
      <c r="CO2024"/>
      <c r="CP2024"/>
    </row>
    <row r="2025" spans="1:94" ht="22.5" customHeight="1">
      <c r="A2025" s="22">
        <v>44338</v>
      </c>
      <c r="B2025" s="3" t="str">
        <f>TEXT(Table1[[#This Row],[Date]],"dddd")</f>
        <v>السبت</v>
      </c>
      <c r="C2025" s="3">
        <f>WEEKNUM(Table1[[#This Row],[Date]],16)</f>
        <v>22</v>
      </c>
      <c r="D2025" s="3" t="str">
        <f>TEXT(Table1[[#This Row],[Date]],"mmmm")</f>
        <v>مايو</v>
      </c>
      <c r="E2025" s="3" t="str">
        <f>TEXT(Table1[[#This Row],[Date]],"yyyy")</f>
        <v>2021</v>
      </c>
      <c r="F2025" s="3" t="s">
        <v>9</v>
      </c>
      <c r="G2025" s="3">
        <v>2048</v>
      </c>
      <c r="I2025" s="3" t="s">
        <v>91</v>
      </c>
      <c r="J2025" s="3">
        <f>IFERROR(VLOOKUP(Table1[[#This Row],[FoamType]],$CB$1:$CC$25,2,FALSE),0)</f>
        <v>1</v>
      </c>
      <c r="K2025" s="3">
        <v>100</v>
      </c>
      <c r="L2025" s="3">
        <v>100</v>
      </c>
      <c r="M2025" s="3">
        <v>2</v>
      </c>
      <c r="Q2025" s="3">
        <v>25</v>
      </c>
      <c r="R2025" s="3">
        <v>300</v>
      </c>
      <c r="S2025" s="3">
        <v>2.1</v>
      </c>
      <c r="T2025" s="3">
        <f t="shared" si="264"/>
        <v>6.3</v>
      </c>
      <c r="U2025" s="4">
        <f t="shared" si="265"/>
        <v>6</v>
      </c>
      <c r="W2025" s="3"/>
      <c r="X2025" s="4">
        <f>IFERROR(   Table1[[#This Row],[البلوكات /م3]]+Table1[[#This Row],[البواقى
 المنصرفه
/م3]]-Table1[[#This Row],[البواقى
/م3]],0)</f>
        <v>8.5599999999999987</v>
      </c>
      <c r="Y2025" s="21">
        <f t="shared" si="263"/>
        <v>0</v>
      </c>
      <c r="AA2025" s="12">
        <v>13.42</v>
      </c>
      <c r="AB2025" s="3">
        <v>25</v>
      </c>
      <c r="AC2025" s="20">
        <v>4.8600000000000003</v>
      </c>
      <c r="AD2025" s="20">
        <f t="shared" si="266"/>
        <v>2.5600000000000005</v>
      </c>
      <c r="AE2025" s="29">
        <f t="shared" si="267"/>
        <v>0.19076005961251866</v>
      </c>
      <c r="AG2025" s="5">
        <f>IFERROR((Table1[[#This Row],[عدد
البلوكات]]*0.12),"")</f>
        <v>0</v>
      </c>
      <c r="AH202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</v>
      </c>
      <c r="AJ2025" s="59">
        <f>IFERROR(Table1[[#This Row],[Plan Hour]]/Table1[[#This Row],[ساعات
العمل
الفعلية]],0)</f>
        <v>0</v>
      </c>
      <c r="AK2025" s="1">
        <f>IFERROR((Table1[[#This Row],[الكمية 
الفعلية
/م3]]-Table1[[#This Row],[الكمية 
المنتجة
/م3
 ]]),"")</f>
        <v>0.29999999999999982</v>
      </c>
      <c r="AL2025" s="123"/>
      <c r="AM2025" s="123"/>
      <c r="AN2025" s="123"/>
      <c r="AO2025" s="123"/>
      <c r="AP2025" s="17">
        <f>Table1[[#This Row],[شطره
1]]+Table1[[#This Row],[أبعاد خطأ
2]]+Table1[[#This Row],[كسر زوايا
3]]+AO2025</f>
        <v>0</v>
      </c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1"/>
      <c r="CB2025"/>
      <c r="CC2025"/>
      <c r="CD2025"/>
      <c r="CE2025" s="83"/>
      <c r="CF2025"/>
      <c r="CG2025"/>
      <c r="CH2025"/>
      <c r="CI2025"/>
      <c r="CJ2025"/>
      <c r="CK2025"/>
      <c r="CL2025"/>
      <c r="CM2025"/>
      <c r="CN2025"/>
      <c r="CO2025"/>
      <c r="CP2025"/>
    </row>
    <row r="2026" spans="1:94" ht="22.5" customHeight="1">
      <c r="A2026" s="22">
        <v>44338</v>
      </c>
      <c r="B2026" s="3" t="str">
        <f>TEXT(Table1[[#This Row],[Date]],"dddd")</f>
        <v>السبت</v>
      </c>
      <c r="C2026" s="3">
        <f>WEEKNUM(Table1[[#This Row],[Date]],16)</f>
        <v>22</v>
      </c>
      <c r="D2026" s="3" t="str">
        <f>TEXT(Table1[[#This Row],[Date]],"mmmm")</f>
        <v>مايو</v>
      </c>
      <c r="E2026" s="3" t="str">
        <f>TEXT(Table1[[#This Row],[Date]],"yyyy")</f>
        <v>2021</v>
      </c>
      <c r="F2026" s="3" t="s">
        <v>9</v>
      </c>
      <c r="G2026" s="3">
        <v>2023</v>
      </c>
      <c r="H2026" s="5" t="s">
        <v>67</v>
      </c>
      <c r="I2026" s="3" t="s">
        <v>91</v>
      </c>
      <c r="J2026" s="3">
        <f>IFERROR(VLOOKUP(Table1[[#This Row],[FoamType]],$CB$1:$CC$25,2,FALSE),0)</f>
        <v>1</v>
      </c>
      <c r="K2026" s="3">
        <v>120</v>
      </c>
      <c r="L2026" s="3">
        <v>25</v>
      </c>
      <c r="M2026" s="3">
        <v>10</v>
      </c>
      <c r="Q2026" s="3">
        <v>20</v>
      </c>
      <c r="R2026" s="3">
        <v>860</v>
      </c>
      <c r="S2026" s="3">
        <v>10.1</v>
      </c>
      <c r="T2026" s="3">
        <f t="shared" si="264"/>
        <v>26.058</v>
      </c>
      <c r="U2026" s="4">
        <f t="shared" si="265"/>
        <v>25.8</v>
      </c>
      <c r="W2026" s="3">
        <v>22</v>
      </c>
      <c r="X2026" s="4">
        <f>IFERROR(   Table1[[#This Row],[البلوكات /م3]]+Table1[[#This Row],[البواقى
 المنصرفه
/م3]]-Table1[[#This Row],[البواقى
/م3]],0)</f>
        <v>27.020000000000003</v>
      </c>
      <c r="Y2026" s="21">
        <f t="shared" si="263"/>
        <v>14.64</v>
      </c>
      <c r="Z2026" s="3">
        <v>2</v>
      </c>
      <c r="AA2026" s="12">
        <v>12.38</v>
      </c>
      <c r="AB2026" s="3">
        <v>20</v>
      </c>
      <c r="AC2026" s="20">
        <v>0</v>
      </c>
      <c r="AD2026" s="20">
        <f t="shared" si="266"/>
        <v>1.2200000000000024</v>
      </c>
      <c r="AE2026" s="29">
        <f t="shared" si="267"/>
        <v>4.5151739452257672E-2</v>
      </c>
      <c r="AG2026" s="5">
        <f>IFERROR((Table1[[#This Row],[عدد
البلوكات]]*0.12),"")</f>
        <v>0.24</v>
      </c>
      <c r="AH202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25.8</v>
      </c>
      <c r="AJ2026" s="59">
        <f>IFERROR(Table1[[#This Row],[Plan Hour]]/Table1[[#This Row],[ساعات
العمل
الفعلية]],0)</f>
        <v>0</v>
      </c>
      <c r="AK2026" s="1">
        <f>IFERROR((Table1[[#This Row],[الكمية 
الفعلية
/م3]]-Table1[[#This Row],[الكمية 
المنتجة
/م3
 ]]),"")</f>
        <v>0.25799999999999912</v>
      </c>
      <c r="AL2026" s="123"/>
      <c r="AM2026" s="123"/>
      <c r="AN2026" s="123"/>
      <c r="AO2026" s="123"/>
      <c r="AP2026" s="17">
        <f>Table1[[#This Row],[شطره
1]]+Table1[[#This Row],[أبعاد خطأ
2]]+Table1[[#This Row],[كسر زوايا
3]]+AO2026</f>
        <v>0</v>
      </c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1"/>
      <c r="CB2026"/>
      <c r="CC2026"/>
      <c r="CD2026"/>
      <c r="CE2026" s="83"/>
      <c r="CF2026"/>
      <c r="CG2026"/>
      <c r="CH2026"/>
      <c r="CI2026"/>
      <c r="CJ2026"/>
      <c r="CK2026"/>
      <c r="CL2026"/>
      <c r="CM2026"/>
      <c r="CN2026"/>
      <c r="CO2026"/>
      <c r="CP2026"/>
    </row>
    <row r="2027" spans="1:94" ht="22.5" customHeight="1">
      <c r="A2027" s="22">
        <v>44338</v>
      </c>
      <c r="B2027" s="3" t="str">
        <f>TEXT(Table1[[#This Row],[Date]],"dddd")</f>
        <v>السبت</v>
      </c>
      <c r="C2027" s="3">
        <f>WEEKNUM(Table1[[#This Row],[Date]],16)</f>
        <v>22</v>
      </c>
      <c r="D2027" s="3" t="str">
        <f>TEXT(Table1[[#This Row],[Date]],"mmmm")</f>
        <v>مايو</v>
      </c>
      <c r="E2027" s="3" t="str">
        <f>TEXT(Table1[[#This Row],[Date]],"yyyy")</f>
        <v>2021</v>
      </c>
      <c r="F2027" s="3" t="s">
        <v>9</v>
      </c>
      <c r="G2027" s="3">
        <v>2033</v>
      </c>
      <c r="H2027" s="5" t="s">
        <v>380</v>
      </c>
      <c r="I2027" s="3" t="s">
        <v>108</v>
      </c>
      <c r="J2027" s="3">
        <f>IFERROR(VLOOKUP(Table1[[#This Row],[FoamType]],$CB$1:$CC$25,2,FALSE),0)</f>
        <v>25</v>
      </c>
      <c r="M2027" s="3">
        <v>10</v>
      </c>
      <c r="N2027" s="3">
        <v>35</v>
      </c>
      <c r="Q2027" s="3">
        <v>20</v>
      </c>
      <c r="R2027" s="3">
        <v>25</v>
      </c>
      <c r="S2027" s="3">
        <v>12</v>
      </c>
      <c r="T2027" s="4">
        <v>0.126</v>
      </c>
      <c r="U2027" s="4">
        <v>0.126</v>
      </c>
      <c r="W2027" s="3">
        <v>20</v>
      </c>
      <c r="X2027" s="4">
        <f>IFERROR(   Table1[[#This Row],[البلوكات /م3]]+Table1[[#This Row],[البواقى
 المنصرفه
/م3]]-Table1[[#This Row],[البواقى
/م3]],0)</f>
        <v>2.4400000000000004</v>
      </c>
      <c r="Y2027" s="21">
        <f t="shared" si="263"/>
        <v>7.32</v>
      </c>
      <c r="Z2027" s="3">
        <v>1</v>
      </c>
      <c r="AA2027" s="12">
        <v>0</v>
      </c>
      <c r="AB2027" s="3">
        <v>20</v>
      </c>
      <c r="AC2027" s="20">
        <v>4.88</v>
      </c>
      <c r="AD2027" s="20">
        <f t="shared" si="266"/>
        <v>2.3140000000000001</v>
      </c>
      <c r="AE2027" s="29">
        <f t="shared" si="267"/>
        <v>0.31612021857923495</v>
      </c>
      <c r="AG2027" s="5">
        <f>IFERROR((Table1[[#This Row],[عدد
البلوكات]]*0.12),"")</f>
        <v>0.12</v>
      </c>
      <c r="AH202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2027" s="59">
        <f>IFERROR(Table1[[#This Row],[Plan Hour]]/Table1[[#This Row],[ساعات
العمل
الفعلية]],0)</f>
        <v>0</v>
      </c>
      <c r="AK2027" s="1">
        <f>IFERROR((Table1[[#This Row],[الكمية 
الفعلية
/م3]]-Table1[[#This Row],[الكمية 
المنتجة
/م3
 ]]),"")</f>
        <v>0</v>
      </c>
      <c r="AL2027" s="123"/>
      <c r="AM2027" s="123"/>
      <c r="AN2027" s="123"/>
      <c r="AO2027" s="123"/>
      <c r="AP2027" s="17">
        <f>Table1[[#This Row],[شطره
1]]+Table1[[#This Row],[أبعاد خطأ
2]]+Table1[[#This Row],[كسر زوايا
3]]+AO2027</f>
        <v>0</v>
      </c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1"/>
      <c r="CB2027"/>
      <c r="CC2027"/>
      <c r="CD2027"/>
      <c r="CE2027" s="83"/>
      <c r="CF2027"/>
      <c r="CG2027"/>
      <c r="CH2027"/>
      <c r="CI2027"/>
      <c r="CJ2027"/>
      <c r="CK2027"/>
      <c r="CL2027"/>
      <c r="CM2027"/>
      <c r="CN2027"/>
      <c r="CO2027"/>
      <c r="CP2027"/>
    </row>
    <row r="2028" spans="1:94" ht="22.5" customHeight="1">
      <c r="A2028" s="22">
        <v>44338</v>
      </c>
      <c r="B2028" s="3" t="str">
        <f>TEXT(Table1[[#This Row],[Date]],"dddd")</f>
        <v>السبت</v>
      </c>
      <c r="C2028" s="3">
        <f>WEEKNUM(Table1[[#This Row],[Date]],16)</f>
        <v>22</v>
      </c>
      <c r="D2028" s="3" t="str">
        <f>TEXT(Table1[[#This Row],[Date]],"mmmm")</f>
        <v>مايو</v>
      </c>
      <c r="E2028" s="3" t="str">
        <f>TEXT(Table1[[#This Row],[Date]],"yyyy")</f>
        <v>2021</v>
      </c>
      <c r="F2028" s="3" t="s">
        <v>9</v>
      </c>
      <c r="G2028" s="3">
        <v>2033</v>
      </c>
      <c r="H2028" s="5" t="s">
        <v>380</v>
      </c>
      <c r="I2028" s="3" t="s">
        <v>108</v>
      </c>
      <c r="J2028" s="3">
        <f>IFERROR(VLOOKUP(Table1[[#This Row],[FoamType]],$CB$1:$CC$25,2,FALSE),0)</f>
        <v>25</v>
      </c>
      <c r="M2028" s="3">
        <v>15</v>
      </c>
      <c r="N2028" s="3">
        <v>35</v>
      </c>
      <c r="Q2028" s="3">
        <v>20</v>
      </c>
      <c r="R2028" s="3">
        <v>25</v>
      </c>
      <c r="S2028" s="3">
        <v>17</v>
      </c>
      <c r="T2028" s="4">
        <v>0.25</v>
      </c>
      <c r="U2028" s="4">
        <v>0.25</v>
      </c>
      <c r="W2028" s="3"/>
      <c r="X2028" s="4">
        <f>IFERROR(   Table1[[#This Row],[البلوكات /م3]]+Table1[[#This Row],[البواقى
 المنصرفه
/م3]]-Table1[[#This Row],[البواقى
/م3]],0)</f>
        <v>0</v>
      </c>
      <c r="Y2028" s="21">
        <f t="shared" si="263"/>
        <v>0</v>
      </c>
      <c r="AD2028" s="20">
        <f t="shared" si="266"/>
        <v>-0.25</v>
      </c>
      <c r="AE2028" s="29" t="e">
        <f t="shared" si="267"/>
        <v>#DIV/0!</v>
      </c>
      <c r="AG2028" s="5">
        <f>IFERROR((Table1[[#This Row],[عدد
البلوكات]]*0.12),"")</f>
        <v>0</v>
      </c>
      <c r="AH202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2028" s="59">
        <f>IFERROR(Table1[[#This Row],[Plan Hour]]/Table1[[#This Row],[ساعات
العمل
الفعلية]],0)</f>
        <v>0</v>
      </c>
      <c r="AK2028" s="1">
        <f>IFERROR((Table1[[#This Row],[الكمية 
الفعلية
/م3]]-Table1[[#This Row],[الكمية 
المنتجة
/م3
 ]]),"")</f>
        <v>0</v>
      </c>
      <c r="AL2028" s="123"/>
      <c r="AM2028" s="123"/>
      <c r="AN2028" s="123"/>
      <c r="AO2028" s="123"/>
      <c r="AP2028" s="17">
        <f>Table1[[#This Row],[شطره
1]]+Table1[[#This Row],[أبعاد خطأ
2]]+Table1[[#This Row],[كسر زوايا
3]]+AO2028</f>
        <v>0</v>
      </c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1"/>
      <c r="CB2028"/>
      <c r="CC2028"/>
      <c r="CD2028"/>
      <c r="CE2028" s="83"/>
      <c r="CF2028"/>
      <c r="CG2028"/>
      <c r="CH2028"/>
      <c r="CI2028"/>
      <c r="CJ2028"/>
      <c r="CK2028"/>
      <c r="CL2028"/>
      <c r="CM2028"/>
      <c r="CN2028"/>
      <c r="CO2028"/>
      <c r="CP2028"/>
    </row>
    <row r="2029" spans="1:94" ht="22.5" customHeight="1">
      <c r="A2029" s="22">
        <v>44338</v>
      </c>
      <c r="B2029" s="3" t="str">
        <f>TEXT(Table1[[#This Row],[Date]],"dddd")</f>
        <v>السبت</v>
      </c>
      <c r="C2029" s="3">
        <f>WEEKNUM(Table1[[#This Row],[Date]],16)</f>
        <v>22</v>
      </c>
      <c r="D2029" s="3" t="str">
        <f>TEXT(Table1[[#This Row],[Date]],"mmmm")</f>
        <v>مايو</v>
      </c>
      <c r="E2029" s="3" t="str">
        <f>TEXT(Table1[[#This Row],[Date]],"yyyy")</f>
        <v>2021</v>
      </c>
      <c r="F2029" s="3" t="s">
        <v>9</v>
      </c>
      <c r="G2029" s="3">
        <v>2033</v>
      </c>
      <c r="H2029" s="5" t="s">
        <v>380</v>
      </c>
      <c r="I2029" s="3" t="s">
        <v>108</v>
      </c>
      <c r="J2029" s="3">
        <f>IFERROR(VLOOKUP(Table1[[#This Row],[FoamType]],$CB$1:$CC$25,2,FALSE),0)</f>
        <v>25</v>
      </c>
      <c r="M2029" s="3">
        <v>20</v>
      </c>
      <c r="N2029" s="3">
        <v>60</v>
      </c>
      <c r="Q2029" s="3">
        <v>20</v>
      </c>
      <c r="R2029" s="3">
        <v>4</v>
      </c>
      <c r="S2029" s="3">
        <v>22</v>
      </c>
      <c r="T2029" s="4">
        <v>0.11</v>
      </c>
      <c r="U2029" s="4">
        <v>0.11</v>
      </c>
      <c r="W2029" s="3"/>
      <c r="X2029" s="4">
        <f>IFERROR(   Table1[[#This Row],[البلوكات /م3]]+Table1[[#This Row],[البواقى
 المنصرفه
/م3]]-Table1[[#This Row],[البواقى
/م3]],0)</f>
        <v>0</v>
      </c>
      <c r="Y2029" s="21">
        <f t="shared" si="263"/>
        <v>0</v>
      </c>
      <c r="AD2029" s="20">
        <f t="shared" si="266"/>
        <v>-0.11</v>
      </c>
      <c r="AE2029" s="29" t="e">
        <f t="shared" si="267"/>
        <v>#DIV/0!</v>
      </c>
      <c r="AG2029" s="5">
        <f>IFERROR((Table1[[#This Row],[عدد
البلوكات]]*0.12),"")</f>
        <v>0</v>
      </c>
      <c r="AH202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</v>
      </c>
      <c r="AJ2029" s="59">
        <f>IFERROR(Table1[[#This Row],[Plan Hour]]/Table1[[#This Row],[ساعات
العمل
الفعلية]],0)</f>
        <v>0</v>
      </c>
      <c r="AK2029" s="1">
        <f>IFERROR((Table1[[#This Row],[الكمية 
الفعلية
/م3]]-Table1[[#This Row],[الكمية 
المنتجة
/م3
 ]]),"")</f>
        <v>0</v>
      </c>
      <c r="AL2029" s="123"/>
      <c r="AM2029" s="123"/>
      <c r="AN2029" s="123"/>
      <c r="AO2029" s="123"/>
      <c r="AP2029" s="17">
        <f>Table1[[#This Row],[شطره
1]]+Table1[[#This Row],[أبعاد خطأ
2]]+Table1[[#This Row],[كسر زوايا
3]]+AO2029</f>
        <v>0</v>
      </c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1"/>
      <c r="CB2029"/>
      <c r="CC2029"/>
      <c r="CD2029"/>
      <c r="CE2029" s="83"/>
      <c r="CF2029"/>
      <c r="CG2029"/>
      <c r="CH2029"/>
      <c r="CI2029"/>
      <c r="CJ2029"/>
      <c r="CK2029"/>
      <c r="CL2029"/>
      <c r="CM2029"/>
      <c r="CN2029"/>
      <c r="CO2029"/>
      <c r="CP2029"/>
    </row>
    <row r="2030" spans="1:94" ht="22.5" customHeight="1">
      <c r="A2030" s="22">
        <v>44338</v>
      </c>
      <c r="B2030" s="3" t="str">
        <f>TEXT(Table1[[#This Row],[Date]],"dddd")</f>
        <v>السبت</v>
      </c>
      <c r="C2030" s="3">
        <f>WEEKNUM(Table1[[#This Row],[Date]],16)</f>
        <v>22</v>
      </c>
      <c r="D2030" s="3" t="str">
        <f>TEXT(Table1[[#This Row],[Date]],"mmmm")</f>
        <v>مايو</v>
      </c>
      <c r="E2030" s="3" t="str">
        <f>TEXT(Table1[[#This Row],[Date]],"yyyy")</f>
        <v>2021</v>
      </c>
      <c r="F2030" s="3" t="s">
        <v>9</v>
      </c>
      <c r="G2030" s="3">
        <v>2033</v>
      </c>
      <c r="H2030" s="5" t="s">
        <v>380</v>
      </c>
      <c r="I2030" s="3" t="s">
        <v>108</v>
      </c>
      <c r="J2030" s="3">
        <f>IFERROR(VLOOKUP(Table1[[#This Row],[FoamType]],$CB$1:$CC$25,2,FALSE),0)</f>
        <v>25</v>
      </c>
      <c r="M2030" s="3">
        <v>10</v>
      </c>
      <c r="N2030" s="3">
        <v>60</v>
      </c>
      <c r="Q2030" s="3">
        <v>20</v>
      </c>
      <c r="R2030" s="3">
        <v>4</v>
      </c>
      <c r="S2030" s="3">
        <v>12</v>
      </c>
      <c r="T2030" s="4">
        <v>0.03</v>
      </c>
      <c r="U2030" s="4">
        <v>0.03</v>
      </c>
      <c r="W2030" s="3"/>
      <c r="X2030" s="4">
        <f>IFERROR(   Table1[[#This Row],[البلوكات /م3]]+Table1[[#This Row],[البواقى
 المنصرفه
/م3]]-Table1[[#This Row],[البواقى
/م3]],0)</f>
        <v>0</v>
      </c>
      <c r="Y2030" s="21">
        <f t="shared" si="263"/>
        <v>0</v>
      </c>
      <c r="AD2030" s="20">
        <f t="shared" si="266"/>
        <v>-0.03</v>
      </c>
      <c r="AE2030" s="29" t="e">
        <f t="shared" si="267"/>
        <v>#DIV/0!</v>
      </c>
      <c r="AG2030" s="5">
        <f>IFERROR((Table1[[#This Row],[عدد
البلوكات]]*0.12),"")</f>
        <v>0</v>
      </c>
      <c r="AH203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</v>
      </c>
      <c r="AJ2030" s="59">
        <f>IFERROR(Table1[[#This Row],[Plan Hour]]/Table1[[#This Row],[ساعات
العمل
الفعلية]],0)</f>
        <v>0</v>
      </c>
      <c r="AK2030" s="1">
        <f>IFERROR((Table1[[#This Row],[الكمية 
الفعلية
/م3]]-Table1[[#This Row],[الكمية 
المنتجة
/م3
 ]]),"")</f>
        <v>0</v>
      </c>
      <c r="AL2030" s="123"/>
      <c r="AM2030" s="123"/>
      <c r="AN2030" s="123"/>
      <c r="AO2030" s="123"/>
      <c r="AP2030" s="17">
        <f>Table1[[#This Row],[شطره
1]]+Table1[[#This Row],[أبعاد خطأ
2]]+Table1[[#This Row],[كسر زوايا
3]]+AO2030</f>
        <v>0</v>
      </c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1"/>
      <c r="CB2030"/>
      <c r="CC2030"/>
      <c r="CD2030"/>
      <c r="CE2030" s="83"/>
      <c r="CF2030"/>
      <c r="CG2030"/>
      <c r="CH2030"/>
      <c r="CI2030"/>
      <c r="CJ2030"/>
      <c r="CK2030"/>
      <c r="CL2030"/>
      <c r="CM2030"/>
      <c r="CN2030"/>
      <c r="CO2030"/>
      <c r="CP2030"/>
    </row>
    <row r="2031" spans="1:94" ht="22.5" customHeight="1">
      <c r="A2031" s="22">
        <v>44338</v>
      </c>
      <c r="B2031" s="3" t="str">
        <f>TEXT(Table1[[#This Row],[Date]],"dddd")</f>
        <v>السبت</v>
      </c>
      <c r="C2031" s="3">
        <f>WEEKNUM(Table1[[#This Row],[Date]],16)</f>
        <v>22</v>
      </c>
      <c r="D2031" s="3" t="str">
        <f>TEXT(Table1[[#This Row],[Date]],"mmmm")</f>
        <v>مايو</v>
      </c>
      <c r="E2031" s="3" t="str">
        <f>TEXT(Table1[[#This Row],[Date]],"yyyy")</f>
        <v>2021</v>
      </c>
      <c r="F2031" s="3" t="s">
        <v>9</v>
      </c>
      <c r="G2031" s="3">
        <v>2033</v>
      </c>
      <c r="H2031" s="5" t="s">
        <v>380</v>
      </c>
      <c r="I2031" s="3" t="s">
        <v>108</v>
      </c>
      <c r="J2031" s="3">
        <f>IFERROR(VLOOKUP(Table1[[#This Row],[FoamType]],$CB$1:$CC$25,2,FALSE),0)</f>
        <v>25</v>
      </c>
      <c r="M2031" s="3">
        <v>20</v>
      </c>
      <c r="N2031" s="3">
        <v>50</v>
      </c>
      <c r="Q2031" s="3">
        <v>20</v>
      </c>
      <c r="R2031" s="3">
        <v>4</v>
      </c>
      <c r="S2031" s="3">
        <v>22</v>
      </c>
      <c r="T2031" s="4">
        <v>0.1</v>
      </c>
      <c r="U2031" s="4">
        <v>0.1</v>
      </c>
      <c r="W2031" s="3"/>
      <c r="X2031" s="4">
        <f>IFERROR(   Table1[[#This Row],[البلوكات /م3]]+Table1[[#This Row],[البواقى
 المنصرفه
/م3]]-Table1[[#This Row],[البواقى
/م3]],0)</f>
        <v>0</v>
      </c>
      <c r="Y2031" s="21">
        <f t="shared" si="263"/>
        <v>0</v>
      </c>
      <c r="AD2031" s="20">
        <f t="shared" si="266"/>
        <v>-0.1</v>
      </c>
      <c r="AE2031" s="29" t="e">
        <f t="shared" si="267"/>
        <v>#DIV/0!</v>
      </c>
      <c r="AG2031" s="5">
        <f>IFERROR((Table1[[#This Row],[عدد
البلوكات]]*0.12),"")</f>
        <v>0</v>
      </c>
      <c r="AH203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</v>
      </c>
      <c r="AJ2031" s="59">
        <f>IFERROR(Table1[[#This Row],[Plan Hour]]/Table1[[#This Row],[ساعات
العمل
الفعلية]],0)</f>
        <v>0</v>
      </c>
      <c r="AK2031" s="1">
        <f>IFERROR((Table1[[#This Row],[الكمية 
الفعلية
/م3]]-Table1[[#This Row],[الكمية 
المنتجة
/م3
 ]]),"")</f>
        <v>0</v>
      </c>
      <c r="AL2031" s="123"/>
      <c r="AM2031" s="123"/>
      <c r="AN2031" s="123"/>
      <c r="AO2031" s="123"/>
      <c r="AP2031" s="17">
        <f>Table1[[#This Row],[شطره
1]]+Table1[[#This Row],[أبعاد خطأ
2]]+Table1[[#This Row],[كسر زوايا
3]]+AO2031</f>
        <v>0</v>
      </c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1"/>
      <c r="CB2031"/>
      <c r="CC2031"/>
      <c r="CD2031"/>
      <c r="CE2031" s="83"/>
      <c r="CF2031"/>
      <c r="CG2031"/>
      <c r="CH2031"/>
      <c r="CI2031"/>
      <c r="CJ2031"/>
      <c r="CK2031"/>
      <c r="CL2031"/>
      <c r="CM2031"/>
      <c r="CN2031"/>
      <c r="CO2031"/>
      <c r="CP2031"/>
    </row>
    <row r="2032" spans="1:94" ht="22.5" customHeight="1">
      <c r="A2032" s="22">
        <v>44338</v>
      </c>
      <c r="B2032" s="3" t="str">
        <f>TEXT(Table1[[#This Row],[Date]],"dddd")</f>
        <v>السبت</v>
      </c>
      <c r="C2032" s="3">
        <f>WEEKNUM(Table1[[#This Row],[Date]],16)</f>
        <v>22</v>
      </c>
      <c r="D2032" s="3" t="str">
        <f>TEXT(Table1[[#This Row],[Date]],"mmmm")</f>
        <v>مايو</v>
      </c>
      <c r="E2032" s="3" t="str">
        <f>TEXT(Table1[[#This Row],[Date]],"yyyy")</f>
        <v>2021</v>
      </c>
      <c r="F2032" s="3" t="s">
        <v>9</v>
      </c>
      <c r="G2032" s="3">
        <v>2033</v>
      </c>
      <c r="H2032" s="5" t="s">
        <v>380</v>
      </c>
      <c r="I2032" s="3" t="s">
        <v>108</v>
      </c>
      <c r="J2032" s="3">
        <f>IFERROR(VLOOKUP(Table1[[#This Row],[FoamType]],$CB$1:$CC$25,2,FALSE),0)</f>
        <v>25</v>
      </c>
      <c r="M2032" s="3">
        <v>10</v>
      </c>
      <c r="N2032" s="3">
        <v>50</v>
      </c>
      <c r="Q2032" s="3">
        <v>20</v>
      </c>
      <c r="R2032" s="3">
        <v>4</v>
      </c>
      <c r="S2032" s="3">
        <v>12</v>
      </c>
      <c r="T2032" s="4">
        <v>2.9000000000000001E-2</v>
      </c>
      <c r="U2032" s="4">
        <v>2.9000000000000001E-2</v>
      </c>
      <c r="W2032" s="3"/>
      <c r="X2032" s="4">
        <f>IFERROR(   Table1[[#This Row],[البلوكات /م3]]+Table1[[#This Row],[البواقى
 المنصرفه
/م3]]-Table1[[#This Row],[البواقى
/م3]],0)</f>
        <v>0</v>
      </c>
      <c r="Y2032" s="21">
        <f t="shared" si="263"/>
        <v>0</v>
      </c>
      <c r="AD2032" s="20">
        <f t="shared" si="266"/>
        <v>-2.9000000000000001E-2</v>
      </c>
      <c r="AE2032" s="29" t="e">
        <f t="shared" si="267"/>
        <v>#DIV/0!</v>
      </c>
      <c r="AG2032" s="5">
        <f>IFERROR((Table1[[#This Row],[عدد
البلوكات]]*0.12),"")</f>
        <v>0</v>
      </c>
      <c r="AH203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</v>
      </c>
      <c r="AJ2032" s="59">
        <f>IFERROR(Table1[[#This Row],[Plan Hour]]/Table1[[#This Row],[ساعات
العمل
الفعلية]],0)</f>
        <v>0</v>
      </c>
      <c r="AK2032" s="1">
        <f>IFERROR((Table1[[#This Row],[الكمية 
الفعلية
/م3]]-Table1[[#This Row],[الكمية 
المنتجة
/م3
 ]]),"")</f>
        <v>0</v>
      </c>
      <c r="AL2032" s="123"/>
      <c r="AM2032" s="123"/>
      <c r="AN2032" s="123"/>
      <c r="AO2032" s="123"/>
      <c r="AP2032" s="17">
        <f>Table1[[#This Row],[شطره
1]]+Table1[[#This Row],[أبعاد خطأ
2]]+Table1[[#This Row],[كسر زوايا
3]]+AO2032</f>
        <v>0</v>
      </c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1"/>
      <c r="CB2032"/>
      <c r="CC2032"/>
      <c r="CD2032"/>
      <c r="CE2032" s="83"/>
      <c r="CF2032"/>
      <c r="CG2032"/>
      <c r="CH2032"/>
      <c r="CI2032"/>
      <c r="CJ2032"/>
      <c r="CK2032"/>
      <c r="CL2032"/>
      <c r="CM2032"/>
      <c r="CN2032"/>
      <c r="CO2032"/>
      <c r="CP2032"/>
    </row>
    <row r="2033" spans="1:94" ht="22.5" customHeight="1">
      <c r="A2033" s="22">
        <v>44338</v>
      </c>
      <c r="B2033" s="3" t="str">
        <f>TEXT(Table1[[#This Row],[Date]],"dddd")</f>
        <v>السبت</v>
      </c>
      <c r="C2033" s="3">
        <f>WEEKNUM(Table1[[#This Row],[Date]],16)</f>
        <v>22</v>
      </c>
      <c r="D2033" s="3" t="str">
        <f>TEXT(Table1[[#This Row],[Date]],"mmmm")</f>
        <v>مايو</v>
      </c>
      <c r="E2033" s="3" t="str">
        <f>TEXT(Table1[[#This Row],[Date]],"yyyy")</f>
        <v>2021</v>
      </c>
      <c r="F2033" s="3" t="s">
        <v>9</v>
      </c>
      <c r="G2033" s="3">
        <v>2033</v>
      </c>
      <c r="H2033" s="5" t="s">
        <v>380</v>
      </c>
      <c r="I2033" s="3" t="s">
        <v>108</v>
      </c>
      <c r="J2033" s="3">
        <f>IFERROR(VLOOKUP(Table1[[#This Row],[FoamType]],$CB$1:$CC$25,2,FALSE),0)</f>
        <v>25</v>
      </c>
      <c r="M2033" s="3">
        <v>20</v>
      </c>
      <c r="N2033" s="3">
        <v>40</v>
      </c>
      <c r="Q2033" s="3">
        <v>20</v>
      </c>
      <c r="R2033" s="3">
        <v>4</v>
      </c>
      <c r="S2033" s="3">
        <v>22</v>
      </c>
      <c r="T2033" s="4">
        <v>7.0000000000000007E-2</v>
      </c>
      <c r="U2033" s="4">
        <v>7.0000000000000007E-2</v>
      </c>
      <c r="W2033" s="3"/>
      <c r="X2033" s="4">
        <f>IFERROR(   Table1[[#This Row],[البلوكات /م3]]+Table1[[#This Row],[البواقى
 المنصرفه
/م3]]-Table1[[#This Row],[البواقى
/م3]],0)</f>
        <v>0</v>
      </c>
      <c r="Y2033" s="21">
        <f t="shared" si="263"/>
        <v>0</v>
      </c>
      <c r="AD2033" s="20">
        <f t="shared" si="266"/>
        <v>-7.0000000000000007E-2</v>
      </c>
      <c r="AE2033" s="29" t="e">
        <f t="shared" si="267"/>
        <v>#DIV/0!</v>
      </c>
      <c r="AG2033" s="5">
        <f>IFERROR((Table1[[#This Row],[عدد
البلوكات]]*0.12),"")</f>
        <v>0</v>
      </c>
      <c r="AH203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</v>
      </c>
      <c r="AJ2033" s="59">
        <f>IFERROR(Table1[[#This Row],[Plan Hour]]/Table1[[#This Row],[ساعات
العمل
الفعلية]],0)</f>
        <v>0</v>
      </c>
      <c r="AK2033" s="1">
        <f>IFERROR((Table1[[#This Row],[الكمية 
الفعلية
/م3]]-Table1[[#This Row],[الكمية 
المنتجة
/م3
 ]]),"")</f>
        <v>0</v>
      </c>
      <c r="AL2033" s="123"/>
      <c r="AM2033" s="123"/>
      <c r="AN2033" s="123"/>
      <c r="AO2033" s="123"/>
      <c r="AP2033" s="17">
        <f>Table1[[#This Row],[شطره
1]]+Table1[[#This Row],[أبعاد خطأ
2]]+Table1[[#This Row],[كسر زوايا
3]]+AO2033</f>
        <v>0</v>
      </c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1"/>
      <c r="CB2033"/>
      <c r="CC2033"/>
      <c r="CD2033"/>
      <c r="CE2033" s="83"/>
      <c r="CF2033"/>
      <c r="CG2033"/>
      <c r="CH2033"/>
      <c r="CI2033"/>
      <c r="CJ2033"/>
      <c r="CK2033"/>
      <c r="CL2033"/>
      <c r="CM2033"/>
      <c r="CN2033"/>
      <c r="CO2033"/>
      <c r="CP2033"/>
    </row>
    <row r="2034" spans="1:94" ht="22.5" customHeight="1">
      <c r="A2034" s="22">
        <v>44338</v>
      </c>
      <c r="B2034" s="3" t="str">
        <f>TEXT(Table1[[#This Row],[Date]],"dddd")</f>
        <v>السبت</v>
      </c>
      <c r="C2034" s="3">
        <f>WEEKNUM(Table1[[#This Row],[Date]],16)</f>
        <v>22</v>
      </c>
      <c r="D2034" s="3" t="str">
        <f>TEXT(Table1[[#This Row],[Date]],"mmmm")</f>
        <v>مايو</v>
      </c>
      <c r="E2034" s="3" t="str">
        <f>TEXT(Table1[[#This Row],[Date]],"yyyy")</f>
        <v>2021</v>
      </c>
      <c r="F2034" s="3" t="s">
        <v>9</v>
      </c>
      <c r="G2034" s="3">
        <v>2033</v>
      </c>
      <c r="H2034" s="5" t="s">
        <v>380</v>
      </c>
      <c r="I2034" s="3" t="s">
        <v>108</v>
      </c>
      <c r="J2034" s="3">
        <f>IFERROR(VLOOKUP(Table1[[#This Row],[FoamType]],$CB$1:$CC$25,2,FALSE),0)</f>
        <v>25</v>
      </c>
      <c r="M2034" s="3">
        <v>10</v>
      </c>
      <c r="N2034" s="3">
        <v>40</v>
      </c>
      <c r="Q2034" s="3">
        <v>20</v>
      </c>
      <c r="R2034" s="3">
        <v>4</v>
      </c>
      <c r="S2034" s="3">
        <v>12</v>
      </c>
      <c r="T2034" s="4">
        <v>2.3E-2</v>
      </c>
      <c r="U2034" s="4">
        <v>2.3E-2</v>
      </c>
      <c r="W2034" s="3"/>
      <c r="X2034" s="4">
        <f>IFERROR(   Table1[[#This Row],[البلوكات /م3]]+Table1[[#This Row],[البواقى
 المنصرفه
/م3]]-Table1[[#This Row],[البواقى
/م3]],0)</f>
        <v>0</v>
      </c>
      <c r="Y2034" s="21">
        <f t="shared" si="263"/>
        <v>0</v>
      </c>
      <c r="AD2034" s="20">
        <f t="shared" si="266"/>
        <v>-2.3E-2</v>
      </c>
      <c r="AE2034" s="29" t="e">
        <f t="shared" si="267"/>
        <v>#DIV/0!</v>
      </c>
      <c r="AG2034" s="5">
        <f>IFERROR((Table1[[#This Row],[عدد
البلوكات]]*0.12),"")</f>
        <v>0</v>
      </c>
      <c r="AH203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</v>
      </c>
      <c r="AJ2034" s="59">
        <f>IFERROR(Table1[[#This Row],[Plan Hour]]/Table1[[#This Row],[ساعات
العمل
الفعلية]],0)</f>
        <v>0</v>
      </c>
      <c r="AK2034" s="1">
        <f>IFERROR((Table1[[#This Row],[الكمية 
الفعلية
/م3]]-Table1[[#This Row],[الكمية 
المنتجة
/م3
 ]]),"")</f>
        <v>0</v>
      </c>
      <c r="AL2034" s="123"/>
      <c r="AM2034" s="123"/>
      <c r="AN2034" s="123"/>
      <c r="AO2034" s="123"/>
      <c r="AP2034" s="17">
        <f>Table1[[#This Row],[شطره
1]]+Table1[[#This Row],[أبعاد خطأ
2]]+Table1[[#This Row],[كسر زوايا
3]]+AO2034</f>
        <v>0</v>
      </c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1"/>
      <c r="CB2034"/>
      <c r="CC2034"/>
      <c r="CD2034"/>
      <c r="CE2034" s="83"/>
      <c r="CF2034"/>
      <c r="CG2034"/>
      <c r="CH2034"/>
      <c r="CI2034"/>
      <c r="CJ2034"/>
      <c r="CK2034"/>
      <c r="CL2034"/>
      <c r="CM2034"/>
      <c r="CN2034"/>
      <c r="CO2034"/>
      <c r="CP2034"/>
    </row>
    <row r="2035" spans="1:94" ht="22.5" customHeight="1">
      <c r="A2035" s="22">
        <v>44338</v>
      </c>
      <c r="B2035" s="3" t="str">
        <f>TEXT(Table1[[#This Row],[Date]],"dddd")</f>
        <v>السبت</v>
      </c>
      <c r="C2035" s="3">
        <f>WEEKNUM(Table1[[#This Row],[Date]],16)</f>
        <v>22</v>
      </c>
      <c r="D2035" s="3" t="str">
        <f>TEXT(Table1[[#This Row],[Date]],"mmmm")</f>
        <v>مايو</v>
      </c>
      <c r="E2035" s="3" t="str">
        <f>TEXT(Table1[[#This Row],[Date]],"yyyy")</f>
        <v>2021</v>
      </c>
      <c r="F2035" s="3" t="s">
        <v>9</v>
      </c>
      <c r="G2035" s="3">
        <v>2033</v>
      </c>
      <c r="H2035" s="5" t="s">
        <v>380</v>
      </c>
      <c r="I2035" s="3" t="s">
        <v>108</v>
      </c>
      <c r="J2035" s="3">
        <f>IFERROR(VLOOKUP(Table1[[#This Row],[FoamType]],$CB$1:$CC$25,2,FALSE),0)</f>
        <v>25</v>
      </c>
      <c r="M2035" s="3">
        <v>20</v>
      </c>
      <c r="N2035" s="3">
        <v>30</v>
      </c>
      <c r="Q2035" s="3">
        <v>20</v>
      </c>
      <c r="R2035" s="3">
        <v>4</v>
      </c>
      <c r="S2035" s="3">
        <v>22</v>
      </c>
      <c r="T2035" s="4">
        <v>0.05</v>
      </c>
      <c r="U2035" s="4">
        <v>0.05</v>
      </c>
      <c r="W2035" s="3"/>
      <c r="X2035" s="4">
        <f>IFERROR(   Table1[[#This Row],[البلوكات /م3]]+Table1[[#This Row],[البواقى
 المنصرفه
/م3]]-Table1[[#This Row],[البواقى
/م3]],0)</f>
        <v>0</v>
      </c>
      <c r="Y2035" s="21">
        <f t="shared" si="263"/>
        <v>0</v>
      </c>
      <c r="AD2035" s="20">
        <f t="shared" si="266"/>
        <v>-0.05</v>
      </c>
      <c r="AE2035" s="29" t="e">
        <f t="shared" si="267"/>
        <v>#DIV/0!</v>
      </c>
      <c r="AG2035" s="5">
        <f>IFERROR((Table1[[#This Row],[عدد
البلوكات]]*0.12),"")</f>
        <v>0</v>
      </c>
      <c r="AH203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</v>
      </c>
      <c r="AJ2035" s="59">
        <f>IFERROR(Table1[[#This Row],[Plan Hour]]/Table1[[#This Row],[ساعات
العمل
الفعلية]],0)</f>
        <v>0</v>
      </c>
      <c r="AK2035" s="1">
        <f>IFERROR((Table1[[#This Row],[الكمية 
الفعلية
/م3]]-Table1[[#This Row],[الكمية 
المنتجة
/م3
 ]]),"")</f>
        <v>0</v>
      </c>
      <c r="AL2035" s="123"/>
      <c r="AM2035" s="123"/>
      <c r="AN2035" s="123"/>
      <c r="AO2035" s="123"/>
      <c r="AP2035" s="17">
        <f>Table1[[#This Row],[شطره
1]]+Table1[[#This Row],[أبعاد خطأ
2]]+Table1[[#This Row],[كسر زوايا
3]]+AO2035</f>
        <v>0</v>
      </c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1"/>
      <c r="CB2035"/>
      <c r="CC2035"/>
      <c r="CD2035"/>
      <c r="CE2035" s="83"/>
      <c r="CF2035"/>
      <c r="CG2035"/>
      <c r="CH2035"/>
      <c r="CI2035"/>
      <c r="CJ2035"/>
      <c r="CK2035"/>
      <c r="CL2035"/>
      <c r="CM2035"/>
      <c r="CN2035"/>
      <c r="CO2035"/>
      <c r="CP2035"/>
    </row>
    <row r="2036" spans="1:94" ht="22.5" customHeight="1">
      <c r="A2036" s="22">
        <v>44338</v>
      </c>
      <c r="B2036" s="3" t="str">
        <f>TEXT(Table1[[#This Row],[Date]],"dddd")</f>
        <v>السبت</v>
      </c>
      <c r="C2036" s="3">
        <f>WEEKNUM(Table1[[#This Row],[Date]],16)</f>
        <v>22</v>
      </c>
      <c r="D2036" s="3" t="str">
        <f>TEXT(Table1[[#This Row],[Date]],"mmmm")</f>
        <v>مايو</v>
      </c>
      <c r="E2036" s="3" t="str">
        <f>TEXT(Table1[[#This Row],[Date]],"yyyy")</f>
        <v>2021</v>
      </c>
      <c r="F2036" s="3" t="s">
        <v>9</v>
      </c>
      <c r="G2036" s="3">
        <v>2033</v>
      </c>
      <c r="H2036" s="5" t="s">
        <v>380</v>
      </c>
      <c r="I2036" s="3" t="s">
        <v>108</v>
      </c>
      <c r="J2036" s="3">
        <f>IFERROR(VLOOKUP(Table1[[#This Row],[FoamType]],$CB$1:$CC$25,2,FALSE),0)</f>
        <v>25</v>
      </c>
      <c r="M2036" s="3">
        <v>10</v>
      </c>
      <c r="N2036" s="3">
        <v>30</v>
      </c>
      <c r="Q2036" s="3">
        <v>20</v>
      </c>
      <c r="R2036" s="3">
        <v>4</v>
      </c>
      <c r="S2036" s="3">
        <v>12</v>
      </c>
      <c r="T2036" s="4">
        <v>1.7000000000000001E-2</v>
      </c>
      <c r="U2036" s="4">
        <v>1.7000000000000001E-2</v>
      </c>
      <c r="W2036" s="3"/>
      <c r="X2036" s="4">
        <f>IFERROR(   Table1[[#This Row],[البلوكات /م3]]+Table1[[#This Row],[البواقى
 المنصرفه
/م3]]-Table1[[#This Row],[البواقى
/م3]],0)</f>
        <v>0</v>
      </c>
      <c r="Y2036" s="21">
        <f t="shared" ref="Y2036:Y2099" si="268">Z2036*7.32</f>
        <v>0</v>
      </c>
      <c r="AD2036" s="20">
        <f t="shared" si="266"/>
        <v>-1.7000000000000001E-2</v>
      </c>
      <c r="AE2036" s="29" t="e">
        <f t="shared" si="267"/>
        <v>#DIV/0!</v>
      </c>
      <c r="AG2036" s="5">
        <f>IFERROR((Table1[[#This Row],[عدد
البلوكات]]*0.12),"")</f>
        <v>0</v>
      </c>
      <c r="AH203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</v>
      </c>
      <c r="AJ2036" s="59">
        <f>IFERROR(Table1[[#This Row],[Plan Hour]]/Table1[[#This Row],[ساعات
العمل
الفعلية]],0)</f>
        <v>0</v>
      </c>
      <c r="AK2036" s="1">
        <f>IFERROR((Table1[[#This Row],[الكمية 
الفعلية
/م3]]-Table1[[#This Row],[الكمية 
المنتجة
/م3
 ]]),"")</f>
        <v>0</v>
      </c>
      <c r="AL2036" s="123"/>
      <c r="AM2036" s="123"/>
      <c r="AN2036" s="123"/>
      <c r="AO2036" s="123"/>
      <c r="AP2036" s="17">
        <f>Table1[[#This Row],[شطره
1]]+Table1[[#This Row],[أبعاد خطأ
2]]+Table1[[#This Row],[كسر زوايا
3]]+AO2036</f>
        <v>0</v>
      </c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1"/>
      <c r="CB2036"/>
      <c r="CC2036"/>
      <c r="CD2036"/>
      <c r="CE2036" s="83"/>
      <c r="CF2036"/>
      <c r="CG2036"/>
      <c r="CH2036"/>
      <c r="CI2036"/>
      <c r="CJ2036"/>
      <c r="CK2036"/>
      <c r="CL2036"/>
      <c r="CM2036"/>
      <c r="CN2036"/>
      <c r="CO2036"/>
      <c r="CP2036"/>
    </row>
    <row r="2037" spans="1:94" ht="22.5" customHeight="1">
      <c r="A2037" s="22">
        <v>44338</v>
      </c>
      <c r="B2037" s="3" t="str">
        <f>TEXT(Table1[[#This Row],[Date]],"dddd")</f>
        <v>السبت</v>
      </c>
      <c r="C2037" s="3">
        <f>WEEKNUM(Table1[[#This Row],[Date]],16)</f>
        <v>22</v>
      </c>
      <c r="D2037" s="3" t="str">
        <f>TEXT(Table1[[#This Row],[Date]],"mmmm")</f>
        <v>مايو</v>
      </c>
      <c r="E2037" s="3" t="str">
        <f>TEXT(Table1[[#This Row],[Date]],"yyyy")</f>
        <v>2021</v>
      </c>
      <c r="F2037" s="3" t="s">
        <v>9</v>
      </c>
      <c r="G2037" s="3">
        <v>2033</v>
      </c>
      <c r="H2037" s="5" t="s">
        <v>380</v>
      </c>
      <c r="I2037" s="3" t="s">
        <v>108</v>
      </c>
      <c r="J2037" s="3">
        <f>IFERROR(VLOOKUP(Table1[[#This Row],[FoamType]],$CB$1:$CC$25,2,FALSE),0)</f>
        <v>25</v>
      </c>
      <c r="M2037" s="3">
        <v>20</v>
      </c>
      <c r="N2037" s="3">
        <v>20</v>
      </c>
      <c r="Q2037" s="3">
        <v>20</v>
      </c>
      <c r="R2037" s="3">
        <v>4</v>
      </c>
      <c r="S2037" s="3">
        <v>22</v>
      </c>
      <c r="T2037" s="4">
        <v>3.7999999999999999E-2</v>
      </c>
      <c r="U2037" s="4">
        <v>3.7999999999999999E-2</v>
      </c>
      <c r="W2037" s="3"/>
      <c r="X2037" s="4">
        <f>IFERROR(   Table1[[#This Row],[البلوكات /م3]]+Table1[[#This Row],[البواقى
 المنصرفه
/م3]]-Table1[[#This Row],[البواقى
/م3]],0)</f>
        <v>0</v>
      </c>
      <c r="Y2037" s="21">
        <f t="shared" si="268"/>
        <v>0</v>
      </c>
      <c r="AD2037" s="20">
        <f t="shared" si="266"/>
        <v>-3.7999999999999999E-2</v>
      </c>
      <c r="AE2037" s="29" t="e">
        <f t="shared" si="267"/>
        <v>#DIV/0!</v>
      </c>
      <c r="AG2037" s="5">
        <f>IFERROR((Table1[[#This Row],[عدد
البلوكات]]*0.12),"")</f>
        <v>0</v>
      </c>
      <c r="AH203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</v>
      </c>
      <c r="AJ2037" s="59">
        <f>IFERROR(Table1[[#This Row],[Plan Hour]]/Table1[[#This Row],[ساعات
العمل
الفعلية]],0)</f>
        <v>0</v>
      </c>
      <c r="AK2037" s="1">
        <f>IFERROR((Table1[[#This Row],[الكمية 
الفعلية
/م3]]-Table1[[#This Row],[الكمية 
المنتجة
/م3
 ]]),"")</f>
        <v>0</v>
      </c>
      <c r="AL2037" s="123"/>
      <c r="AM2037" s="123"/>
      <c r="AN2037" s="123"/>
      <c r="AO2037" s="123"/>
      <c r="AP2037" s="17">
        <f>Table1[[#This Row],[شطره
1]]+Table1[[#This Row],[أبعاد خطأ
2]]+Table1[[#This Row],[كسر زوايا
3]]+AO2037</f>
        <v>0</v>
      </c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1"/>
      <c r="CB2037"/>
      <c r="CC2037"/>
      <c r="CD2037"/>
      <c r="CE2037" s="83"/>
      <c r="CF2037"/>
      <c r="CG2037"/>
      <c r="CH2037"/>
      <c r="CI2037"/>
      <c r="CJ2037"/>
      <c r="CK2037"/>
      <c r="CL2037"/>
      <c r="CM2037"/>
      <c r="CN2037"/>
      <c r="CO2037"/>
      <c r="CP2037"/>
    </row>
    <row r="2038" spans="1:94" ht="22.5" customHeight="1">
      <c r="A2038" s="22">
        <v>44338</v>
      </c>
      <c r="B2038" s="3" t="str">
        <f>TEXT(Table1[[#This Row],[Date]],"dddd")</f>
        <v>السبت</v>
      </c>
      <c r="C2038" s="3">
        <f>WEEKNUM(Table1[[#This Row],[Date]],16)</f>
        <v>22</v>
      </c>
      <c r="D2038" s="3" t="str">
        <f>TEXT(Table1[[#This Row],[Date]],"mmmm")</f>
        <v>مايو</v>
      </c>
      <c r="E2038" s="3" t="str">
        <f>TEXT(Table1[[#This Row],[Date]],"yyyy")</f>
        <v>2021</v>
      </c>
      <c r="F2038" s="3" t="s">
        <v>9</v>
      </c>
      <c r="G2038" s="3">
        <v>2033</v>
      </c>
      <c r="H2038" s="5" t="s">
        <v>380</v>
      </c>
      <c r="I2038" s="3" t="s">
        <v>108</v>
      </c>
      <c r="J2038" s="3">
        <f>IFERROR(VLOOKUP(Table1[[#This Row],[FoamType]],$CB$1:$CC$25,2,FALSE),0)</f>
        <v>25</v>
      </c>
      <c r="M2038" s="3">
        <v>10</v>
      </c>
      <c r="N2038" s="3">
        <v>20</v>
      </c>
      <c r="Q2038" s="3">
        <v>20</v>
      </c>
      <c r="R2038" s="3">
        <v>4</v>
      </c>
      <c r="S2038" s="3">
        <v>12</v>
      </c>
      <c r="T2038" s="4">
        <v>1.0999999999999999E-2</v>
      </c>
      <c r="U2038" s="4">
        <v>1.0999999999999999E-2</v>
      </c>
      <c r="W2038" s="3"/>
      <c r="X2038" s="4">
        <f>IFERROR(   Table1[[#This Row],[البلوكات /م3]]+Table1[[#This Row],[البواقى
 المنصرفه
/م3]]-Table1[[#This Row],[البواقى
/م3]],0)</f>
        <v>0</v>
      </c>
      <c r="Y2038" s="21">
        <f t="shared" si="268"/>
        <v>0</v>
      </c>
      <c r="AD2038" s="20">
        <f t="shared" si="266"/>
        <v>-1.0999999999999999E-2</v>
      </c>
      <c r="AE2038" s="29" t="e">
        <f t="shared" si="267"/>
        <v>#DIV/0!</v>
      </c>
      <c r="AG2038" s="5">
        <f>IFERROR((Table1[[#This Row],[عدد
البلوكات]]*0.12),"")</f>
        <v>0</v>
      </c>
      <c r="AH203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0.16</v>
      </c>
      <c r="AJ2038" s="59">
        <f>IFERROR(Table1[[#This Row],[Plan Hour]]/Table1[[#This Row],[ساعات
العمل
الفعلية]],0)</f>
        <v>0</v>
      </c>
      <c r="AK2038" s="1">
        <f>IFERROR((Table1[[#This Row],[الكمية 
الفعلية
/م3]]-Table1[[#This Row],[الكمية 
المنتجة
/م3
 ]]),"")</f>
        <v>0</v>
      </c>
      <c r="AL2038" s="123"/>
      <c r="AM2038" s="123"/>
      <c r="AN2038" s="123"/>
      <c r="AO2038" s="123"/>
      <c r="AP2038" s="17">
        <f>Table1[[#This Row],[شطره
1]]+Table1[[#This Row],[أبعاد خطأ
2]]+Table1[[#This Row],[كسر زوايا
3]]+AO2038</f>
        <v>0</v>
      </c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1"/>
      <c r="CB2038"/>
      <c r="CC2038"/>
      <c r="CD2038"/>
      <c r="CE2038" s="83"/>
      <c r="CF2038"/>
      <c r="CG2038"/>
      <c r="CH2038"/>
      <c r="CI2038"/>
      <c r="CJ2038"/>
      <c r="CK2038"/>
      <c r="CL2038"/>
      <c r="CM2038"/>
      <c r="CN2038"/>
      <c r="CO2038"/>
      <c r="CP2038"/>
    </row>
    <row r="2039" spans="1:94" ht="22.5" customHeight="1">
      <c r="A2039" s="22">
        <v>44339</v>
      </c>
      <c r="B2039" s="9" t="str">
        <f>TEXT(Table1[[#This Row],[Date]],"dddd")</f>
        <v>الأحد</v>
      </c>
      <c r="C2039" s="9">
        <f>WEEKNUM(Table1[[#This Row],[Date]],16)</f>
        <v>22</v>
      </c>
      <c r="D2039" s="9" t="str">
        <f>TEXT(Table1[[#This Row],[Date]],"mmmm")</f>
        <v>مايو</v>
      </c>
      <c r="E2039" s="9" t="str">
        <f>TEXT(Table1[[#This Row],[Date]],"yyyy")</f>
        <v>2021</v>
      </c>
      <c r="F2039" s="9" t="s">
        <v>9</v>
      </c>
      <c r="G2039" s="9">
        <v>2076</v>
      </c>
      <c r="H2039" s="9" t="s">
        <v>387</v>
      </c>
      <c r="I2039" s="9" t="s">
        <v>87</v>
      </c>
      <c r="J2039" s="9">
        <f>IFERROR(VLOOKUP(Table1[[#This Row],[FoamType]],$CB$1:$CC$25,2,FALSE),0)</f>
        <v>2</v>
      </c>
      <c r="K2039" s="9">
        <v>200</v>
      </c>
      <c r="L2039" s="9">
        <v>100</v>
      </c>
      <c r="M2039" s="9">
        <v>1</v>
      </c>
      <c r="N2039" s="9"/>
      <c r="O2039" s="9"/>
      <c r="P2039" s="9"/>
      <c r="Q2039" s="9">
        <v>22</v>
      </c>
      <c r="R2039" s="9"/>
      <c r="S2039" s="9">
        <v>1.1000000000000001</v>
      </c>
      <c r="T2039" s="9">
        <v>21</v>
      </c>
      <c r="U2039" s="9">
        <v>20</v>
      </c>
      <c r="V2039" s="9"/>
      <c r="W2039" s="9"/>
      <c r="X2039" s="9">
        <f>IFERROR(   Table1[[#This Row],[البلوكات /م3]]+Table1[[#This Row],[البواقى
 المنصرفه
/م3]]-Table1[[#This Row],[البواقى
/م3]],0)</f>
        <v>0</v>
      </c>
      <c r="Y2039" s="9">
        <f t="shared" si="268"/>
        <v>0</v>
      </c>
      <c r="Z2039" s="9"/>
      <c r="AA2039" s="9"/>
      <c r="AB2039" s="9"/>
      <c r="AC2039" s="9"/>
      <c r="AD2039" s="9">
        <f t="shared" si="266"/>
        <v>-20</v>
      </c>
      <c r="AE2039" s="9" t="e">
        <f t="shared" si="267"/>
        <v>#DIV/0!</v>
      </c>
      <c r="AF2039" s="9"/>
      <c r="AG2039" s="9">
        <f>IFERROR((Table1[[#This Row],[عدد
البلوكات]]*0.12),"")</f>
        <v>0</v>
      </c>
      <c r="AH2039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</v>
      </c>
      <c r="AI2039" s="9">
        <v>95</v>
      </c>
      <c r="AJ2039" s="9">
        <f>IFERROR(Table1[[#This Row],[Plan Hour]]/Table1[[#This Row],[ساعات
العمل
الفعلية]],0)</f>
        <v>0.10526315789473684</v>
      </c>
      <c r="AK2039" s="9">
        <f>IFERROR((Table1[[#This Row],[الكمية 
الفعلية
/م3]]-Table1[[#This Row],[الكمية 
المنتجة
/م3
 ]]),"")</f>
        <v>1</v>
      </c>
      <c r="AL2039" s="9"/>
      <c r="AM2039" s="9"/>
      <c r="AN2039" s="9"/>
      <c r="AO2039" s="9"/>
      <c r="AP2039" s="9">
        <f>Table1[[#This Row],[شطره
1]]+Table1[[#This Row],[أبعاد خطأ
2]]+Table1[[#This Row],[كسر زوايا
3]]+AO2039</f>
        <v>0</v>
      </c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  <c r="BB2039" s="9"/>
      <c r="BC2039" s="9"/>
      <c r="BD2039" s="9"/>
      <c r="BE2039" s="9"/>
      <c r="BF2039" s="9"/>
      <c r="BG2039" s="9"/>
      <c r="CB2039"/>
      <c r="CC2039"/>
      <c r="CD2039"/>
      <c r="CE2039" s="83"/>
      <c r="CF2039"/>
      <c r="CG2039"/>
      <c r="CH2039"/>
      <c r="CI2039"/>
      <c r="CJ2039"/>
      <c r="CK2039"/>
      <c r="CL2039"/>
      <c r="CM2039"/>
      <c r="CN2039"/>
      <c r="CO2039"/>
      <c r="CP2039"/>
    </row>
    <row r="2040" spans="1:94" ht="22.5" customHeight="1">
      <c r="A2040" s="22">
        <v>44339</v>
      </c>
      <c r="B2040" s="3" t="str">
        <f>TEXT(Table1[[#This Row],[Date]],"dddd")</f>
        <v>الأحد</v>
      </c>
      <c r="C2040" s="3">
        <f>WEEKNUM(Table1[[#This Row],[Date]],16)</f>
        <v>22</v>
      </c>
      <c r="D2040" s="3" t="str">
        <f>TEXT(Table1[[#This Row],[Date]],"mmmm")</f>
        <v>مايو</v>
      </c>
      <c r="E2040" s="3" t="str">
        <f>TEXT(Table1[[#This Row],[Date]],"yyyy")</f>
        <v>2021</v>
      </c>
      <c r="F2040" s="3" t="s">
        <v>9</v>
      </c>
      <c r="G2040" s="3">
        <v>2070</v>
      </c>
      <c r="H2040" s="5" t="s">
        <v>48</v>
      </c>
      <c r="I2040" s="3" t="s">
        <v>91</v>
      </c>
      <c r="J2040" s="3">
        <f>IFERROR(VLOOKUP(Table1[[#This Row],[FoamType]],$CB$1:$CC$25,2,FALSE),0)</f>
        <v>1</v>
      </c>
      <c r="K2040" s="3">
        <v>30</v>
      </c>
      <c r="L2040" s="3">
        <v>30</v>
      </c>
      <c r="M2040" s="3">
        <v>5</v>
      </c>
      <c r="Q2040" s="3" t="s">
        <v>50</v>
      </c>
      <c r="R2040" s="3">
        <v>16</v>
      </c>
      <c r="S2040" s="3">
        <v>5.0999999999999996</v>
      </c>
      <c r="T2040" s="3">
        <f t="shared" si="264"/>
        <v>7.3440000000000005E-2</v>
      </c>
      <c r="U2040" s="4">
        <f t="shared" si="265"/>
        <v>7.1999999999999995E-2</v>
      </c>
      <c r="W2040" s="3"/>
      <c r="X2040" s="4">
        <f>IFERROR(   Table1[[#This Row],[البلوكات /م3]]+Table1[[#This Row],[البواقى
 المنصرفه
/م3]]-Table1[[#This Row],[البواقى
/م3]],0)</f>
        <v>0</v>
      </c>
      <c r="Y2040" s="21">
        <f t="shared" si="268"/>
        <v>0</v>
      </c>
      <c r="AD2040" s="20">
        <f t="shared" si="266"/>
        <v>-7.1999999999999995E-2</v>
      </c>
      <c r="AE2040" s="29" t="e">
        <f t="shared" si="267"/>
        <v>#DIV/0!</v>
      </c>
      <c r="AG2040" s="5">
        <f>IFERROR((Table1[[#This Row],[عدد
البلوكات]]*0.12),"")</f>
        <v>0</v>
      </c>
      <c r="AH204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7.1999999999999995E-2</v>
      </c>
      <c r="AJ2040" s="59">
        <f>IFERROR(Table1[[#This Row],[Plan Hour]]/Table1[[#This Row],[ساعات
العمل
الفعلية]],0)</f>
        <v>0</v>
      </c>
      <c r="AK2040" s="1">
        <f>IFERROR((Table1[[#This Row],[الكمية 
الفعلية
/م3]]-Table1[[#This Row],[الكمية 
المنتجة
/م3
 ]]),"")</f>
        <v>1.4400000000000107E-3</v>
      </c>
      <c r="AL2040" s="123"/>
      <c r="AM2040" s="123"/>
      <c r="AN2040" s="123"/>
      <c r="AO2040" s="123"/>
      <c r="AP2040" s="17">
        <f>Table1[[#This Row],[شطره
1]]+Table1[[#This Row],[أبعاد خطأ
2]]+Table1[[#This Row],[كسر زوايا
3]]+AO2040</f>
        <v>0</v>
      </c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1"/>
      <c r="CB2040"/>
      <c r="CC2040"/>
      <c r="CD2040"/>
      <c r="CE2040" s="83"/>
      <c r="CF2040"/>
      <c r="CG2040"/>
      <c r="CH2040"/>
      <c r="CI2040"/>
      <c r="CJ2040"/>
      <c r="CK2040"/>
      <c r="CL2040"/>
      <c r="CM2040"/>
      <c r="CN2040"/>
      <c r="CO2040"/>
      <c r="CP2040"/>
    </row>
    <row r="2041" spans="1:94" ht="22.5" customHeight="1">
      <c r="A2041" s="22">
        <v>44339</v>
      </c>
      <c r="B2041" s="3" t="str">
        <f>TEXT(Table1[[#This Row],[Date]],"dddd")</f>
        <v>الأحد</v>
      </c>
      <c r="C2041" s="3">
        <f>WEEKNUM(Table1[[#This Row],[Date]],16)</f>
        <v>22</v>
      </c>
      <c r="D2041" s="3" t="str">
        <f>TEXT(Table1[[#This Row],[Date]],"mmmm")</f>
        <v>مايو</v>
      </c>
      <c r="E2041" s="3" t="str">
        <f>TEXT(Table1[[#This Row],[Date]],"yyyy")</f>
        <v>2021</v>
      </c>
      <c r="F2041" s="3" t="s">
        <v>9</v>
      </c>
      <c r="G2041" s="3">
        <v>2070</v>
      </c>
      <c r="H2041" s="5" t="s">
        <v>48</v>
      </c>
      <c r="I2041" s="3" t="s">
        <v>91</v>
      </c>
      <c r="J2041" s="3">
        <f>IFERROR(VLOOKUP(Table1[[#This Row],[FoamType]],$CB$1:$CC$25,2,FALSE),0)</f>
        <v>1</v>
      </c>
      <c r="K2041" s="3">
        <v>30</v>
      </c>
      <c r="L2041" s="3">
        <v>30</v>
      </c>
      <c r="M2041" s="3">
        <v>5</v>
      </c>
      <c r="Q2041" s="3" t="s">
        <v>51</v>
      </c>
      <c r="R2041" s="3">
        <v>16</v>
      </c>
      <c r="S2041" s="3">
        <v>5.0999999999999996</v>
      </c>
      <c r="T2041" s="3">
        <f t="shared" si="264"/>
        <v>7.3440000000000005E-2</v>
      </c>
      <c r="U2041" s="4">
        <f t="shared" si="265"/>
        <v>7.1999999999999995E-2</v>
      </c>
      <c r="W2041" s="3"/>
      <c r="X2041" s="4">
        <f>IFERROR(   Table1[[#This Row],[البلوكات /م3]]+Table1[[#This Row],[البواقى
 المنصرفه
/م3]]-Table1[[#This Row],[البواقى
/م3]],0)</f>
        <v>0</v>
      </c>
      <c r="Y2041" s="21">
        <f t="shared" si="268"/>
        <v>0</v>
      </c>
      <c r="AD2041" s="20">
        <f t="shared" si="266"/>
        <v>-7.1999999999999995E-2</v>
      </c>
      <c r="AE2041" s="29" t="e">
        <f t="shared" si="267"/>
        <v>#DIV/0!</v>
      </c>
      <c r="AG2041" s="5">
        <f>IFERROR((Table1[[#This Row],[عدد
البلوكات]]*0.12),"")</f>
        <v>0</v>
      </c>
      <c r="AH204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7.1999999999999995E-2</v>
      </c>
      <c r="AJ2041" s="59">
        <f>IFERROR(Table1[[#This Row],[Plan Hour]]/Table1[[#This Row],[ساعات
العمل
الفعلية]],0)</f>
        <v>0</v>
      </c>
      <c r="AK2041" s="1">
        <f>IFERROR((Table1[[#This Row],[الكمية 
الفعلية
/م3]]-Table1[[#This Row],[الكمية 
المنتجة
/م3
 ]]),"")</f>
        <v>1.4400000000000107E-3</v>
      </c>
      <c r="AL2041" s="123"/>
      <c r="AM2041" s="123"/>
      <c r="AN2041" s="123"/>
      <c r="AO2041" s="123"/>
      <c r="AP2041" s="17">
        <f>Table1[[#This Row],[شطره
1]]+Table1[[#This Row],[أبعاد خطأ
2]]+Table1[[#This Row],[كسر زوايا
3]]+AO2041</f>
        <v>0</v>
      </c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1"/>
      <c r="CB2041"/>
      <c r="CC2041"/>
      <c r="CD2041"/>
      <c r="CE2041" s="83"/>
      <c r="CF2041"/>
      <c r="CG2041"/>
      <c r="CH2041"/>
      <c r="CI2041"/>
      <c r="CJ2041"/>
      <c r="CK2041"/>
      <c r="CL2041"/>
      <c r="CM2041"/>
      <c r="CN2041"/>
      <c r="CO2041"/>
      <c r="CP2041"/>
    </row>
    <row r="2042" spans="1:94" ht="22.5" customHeight="1">
      <c r="A2042" s="22">
        <v>44339</v>
      </c>
      <c r="B2042" s="3" t="str">
        <f>TEXT(Table1[[#This Row],[Date]],"dddd")</f>
        <v>الأحد</v>
      </c>
      <c r="C2042" s="3">
        <f>WEEKNUM(Table1[[#This Row],[Date]],16)</f>
        <v>22</v>
      </c>
      <c r="D2042" s="3" t="str">
        <f>TEXT(Table1[[#This Row],[Date]],"mmmm")</f>
        <v>مايو</v>
      </c>
      <c r="E2042" s="3" t="str">
        <f>TEXT(Table1[[#This Row],[Date]],"yyyy")</f>
        <v>2021</v>
      </c>
      <c r="F2042" s="3" t="s">
        <v>9</v>
      </c>
      <c r="G2042" s="3">
        <v>1866</v>
      </c>
      <c r="H2042" s="5" t="s">
        <v>383</v>
      </c>
      <c r="I2042" s="3" t="s">
        <v>255</v>
      </c>
      <c r="J2042" s="3">
        <f>IFERROR(VLOOKUP(Table1[[#This Row],[FoamType]],$CB$1:$CC$25,2,FALSE),0)</f>
        <v>3.6</v>
      </c>
      <c r="K2042" s="3">
        <v>100</v>
      </c>
      <c r="L2042" s="3">
        <v>60</v>
      </c>
      <c r="M2042" s="3">
        <v>49</v>
      </c>
      <c r="Q2042" s="3">
        <v>30</v>
      </c>
      <c r="R2042" s="3">
        <v>243</v>
      </c>
      <c r="S2042" s="3">
        <v>49</v>
      </c>
      <c r="T2042" s="3">
        <f t="shared" si="264"/>
        <v>71.441999999999993</v>
      </c>
      <c r="U2042" s="4">
        <f t="shared" si="265"/>
        <v>71.441999999999993</v>
      </c>
      <c r="W2042" s="3">
        <v>30</v>
      </c>
      <c r="X2042" s="4">
        <f>IFERROR(   Table1[[#This Row],[البلوكات /م3]]+Table1[[#This Row],[البواقى
 المنصرفه
/م3]]-Table1[[#This Row],[البواقى
/م3]],0)</f>
        <v>74.580000000000013</v>
      </c>
      <c r="Y2042" s="21">
        <f t="shared" si="268"/>
        <v>73.2</v>
      </c>
      <c r="Z2042" s="3">
        <v>10</v>
      </c>
      <c r="AA2042" s="12">
        <v>2.54</v>
      </c>
      <c r="AB2042" s="3">
        <v>30</v>
      </c>
      <c r="AC2042" s="20">
        <v>1.1599999999999999</v>
      </c>
      <c r="AD2042" s="20">
        <f t="shared" si="266"/>
        <v>3.1380000000000194</v>
      </c>
      <c r="AE2042" s="29">
        <f t="shared" si="267"/>
        <v>4.1431212041193807E-2</v>
      </c>
      <c r="AG2042" s="5">
        <f>IFERROR((Table1[[#This Row],[عدد
البلوكات]]*0.12),"")</f>
        <v>1.2</v>
      </c>
      <c r="AH204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19.844999999999999</v>
      </c>
      <c r="AJ2042" s="59">
        <f>IFERROR(Table1[[#This Row],[Plan Hour]]/Table1[[#This Row],[ساعات
العمل
الفعلية]],0)</f>
        <v>0</v>
      </c>
      <c r="AK2042" s="1">
        <f>IFERROR((Table1[[#This Row],[الكمية 
الفعلية
/م3]]-Table1[[#This Row],[الكمية 
المنتجة
/م3
 ]]),"")</f>
        <v>0</v>
      </c>
      <c r="AL2042" s="123"/>
      <c r="AM2042" s="123"/>
      <c r="AN2042" s="123"/>
      <c r="AO2042" s="123"/>
      <c r="AP2042" s="17">
        <f>Table1[[#This Row],[شطره
1]]+Table1[[#This Row],[أبعاد خطأ
2]]+Table1[[#This Row],[كسر زوايا
3]]+AO2042</f>
        <v>0</v>
      </c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1"/>
      <c r="CB2042"/>
      <c r="CC2042"/>
      <c r="CD2042"/>
      <c r="CE2042" s="83"/>
      <c r="CF2042"/>
      <c r="CG2042"/>
      <c r="CH2042"/>
      <c r="CI2042"/>
      <c r="CJ2042"/>
      <c r="CK2042"/>
      <c r="CL2042"/>
      <c r="CM2042"/>
      <c r="CN2042"/>
      <c r="CO2042"/>
      <c r="CP2042"/>
    </row>
    <row r="2043" spans="1:94" ht="22.5" customHeight="1">
      <c r="A2043" s="22">
        <v>44339</v>
      </c>
      <c r="B2043" s="3" t="str">
        <f>TEXT(Table1[[#This Row],[Date]],"dddd")</f>
        <v>الأحد</v>
      </c>
      <c r="C2043" s="3">
        <f>WEEKNUM(Table1[[#This Row],[Date]],16)</f>
        <v>22</v>
      </c>
      <c r="D2043" s="3" t="str">
        <f>TEXT(Table1[[#This Row],[Date]],"mmmm")</f>
        <v>مايو</v>
      </c>
      <c r="E2043" s="3" t="str">
        <f>TEXT(Table1[[#This Row],[Date]],"yyyy")</f>
        <v>2021</v>
      </c>
      <c r="F2043" s="3" t="s">
        <v>9</v>
      </c>
      <c r="G2043" s="3">
        <v>2001</v>
      </c>
      <c r="H2043" s="5" t="s">
        <v>25</v>
      </c>
      <c r="I2043" s="3" t="s">
        <v>92</v>
      </c>
      <c r="J2043" s="3">
        <f>IFERROR(VLOOKUP(Table1[[#This Row],[FoamType]],$CB$1:$CC$25,2,FALSE),0)</f>
        <v>0.6</v>
      </c>
      <c r="K2043" s="3">
        <v>70</v>
      </c>
      <c r="L2043" s="3">
        <v>35</v>
      </c>
      <c r="M2043" s="3">
        <v>1</v>
      </c>
      <c r="Q2043" s="3">
        <v>12</v>
      </c>
      <c r="S2043" s="3">
        <v>1.1000000000000001</v>
      </c>
      <c r="T2043" s="3">
        <v>28</v>
      </c>
      <c r="U2043" s="4">
        <v>27</v>
      </c>
      <c r="W2043" s="3">
        <v>12</v>
      </c>
      <c r="X2043" s="4">
        <f>IFERROR(   Table1[[#This Row],[البلوكات /م3]]+Table1[[#This Row],[البواقى
 المنصرفه
/م3]]-Table1[[#This Row],[البواقى
/م3]],0)</f>
        <v>29.28</v>
      </c>
      <c r="Y2043" s="21">
        <f t="shared" si="268"/>
        <v>29.28</v>
      </c>
      <c r="Z2043" s="3">
        <v>4</v>
      </c>
      <c r="AA2043" s="12">
        <v>1</v>
      </c>
      <c r="AB2043" s="3">
        <v>12</v>
      </c>
      <c r="AC2043" s="20">
        <v>1</v>
      </c>
      <c r="AD2043" s="20">
        <f t="shared" si="266"/>
        <v>2.2800000000000011</v>
      </c>
      <c r="AE2043" s="29">
        <f t="shared" si="267"/>
        <v>7.5297225891677713E-2</v>
      </c>
      <c r="AG2043" s="5">
        <f>IFERROR((Table1[[#This Row],[عدد
البلوكات]]*0.12),"")</f>
        <v>0.48</v>
      </c>
      <c r="AH204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45</v>
      </c>
      <c r="AJ2043" s="59">
        <f>IFERROR(Table1[[#This Row],[Plan Hour]]/Table1[[#This Row],[ساعات
العمل
الفعلية]],0)</f>
        <v>0</v>
      </c>
      <c r="AK2043" s="1">
        <f>IFERROR((Table1[[#This Row],[الكمية 
الفعلية
/م3]]-Table1[[#This Row],[الكمية 
المنتجة
/م3
 ]]),"")</f>
        <v>1</v>
      </c>
      <c r="AL2043" s="123"/>
      <c r="AM2043" s="123"/>
      <c r="AN2043" s="123"/>
      <c r="AO2043" s="123"/>
      <c r="AP2043" s="17">
        <f>Table1[[#This Row],[شطره
1]]+Table1[[#This Row],[أبعاد خطأ
2]]+Table1[[#This Row],[كسر زوايا
3]]+AO2043</f>
        <v>0</v>
      </c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1"/>
      <c r="CB2043"/>
      <c r="CC2043"/>
      <c r="CD2043"/>
      <c r="CE2043" s="83"/>
      <c r="CF2043"/>
      <c r="CG2043"/>
      <c r="CH2043"/>
      <c r="CI2043"/>
      <c r="CJ2043"/>
      <c r="CK2043"/>
      <c r="CL2043"/>
      <c r="CM2043"/>
      <c r="CN2043"/>
      <c r="CO2043"/>
      <c r="CP2043"/>
    </row>
    <row r="2044" spans="1:94" ht="22.5" customHeight="1">
      <c r="A2044" s="22">
        <v>44339</v>
      </c>
      <c r="B2044" s="3" t="str">
        <f>TEXT(Table1[[#This Row],[Date]],"dddd")</f>
        <v>الأحد</v>
      </c>
      <c r="C2044" s="3">
        <f>WEEKNUM(Table1[[#This Row],[Date]],16)</f>
        <v>22</v>
      </c>
      <c r="D2044" s="3" t="str">
        <f>TEXT(Table1[[#This Row],[Date]],"mmmm")</f>
        <v>مايو</v>
      </c>
      <c r="E2044" s="3" t="str">
        <f>TEXT(Table1[[#This Row],[Date]],"yyyy")</f>
        <v>2021</v>
      </c>
      <c r="F2044" s="3" t="s">
        <v>9</v>
      </c>
      <c r="G2044" s="3">
        <v>2060</v>
      </c>
      <c r="H2044" s="5" t="s">
        <v>386</v>
      </c>
      <c r="I2044" s="3" t="s">
        <v>92</v>
      </c>
      <c r="J2044" s="3">
        <f>IFERROR(VLOOKUP(Table1[[#This Row],[FoamType]],$CB$1:$CC$25,2,FALSE),0)</f>
        <v>0.6</v>
      </c>
      <c r="K2044" s="3">
        <v>30</v>
      </c>
      <c r="L2044" s="3">
        <v>23</v>
      </c>
      <c r="M2044" s="3">
        <v>18</v>
      </c>
      <c r="Q2044" s="3">
        <v>8</v>
      </c>
      <c r="R2044" s="3">
        <v>86</v>
      </c>
      <c r="S2044" s="3">
        <v>18</v>
      </c>
      <c r="T2044" s="3">
        <f t="shared" si="264"/>
        <v>1.06812</v>
      </c>
      <c r="U2044" s="4">
        <f t="shared" si="265"/>
        <v>1.06812</v>
      </c>
      <c r="W2044" s="3"/>
      <c r="X2044" s="4">
        <f>IFERROR(   Table1[[#This Row],[البلوكات /م3]]+Table1[[#This Row],[البواقى
 المنصرفه
/م3]]-Table1[[#This Row],[البواقى
/م3]],0)</f>
        <v>1.44</v>
      </c>
      <c r="Y2044" s="21">
        <f t="shared" si="268"/>
        <v>0</v>
      </c>
      <c r="Z2044" s="3">
        <v>0</v>
      </c>
      <c r="AA2044" s="12">
        <v>2.44</v>
      </c>
      <c r="AB2044" s="3">
        <v>8</v>
      </c>
      <c r="AC2044" s="20">
        <v>1</v>
      </c>
      <c r="AD2044" s="20">
        <f t="shared" si="266"/>
        <v>0.37187999999999999</v>
      </c>
      <c r="AE2044" s="29">
        <f t="shared" si="267"/>
        <v>0.15240983606557376</v>
      </c>
      <c r="AG2044" s="5">
        <f>IFERROR((Table1[[#This Row],[عدد
البلوكات]]*0.12),"")</f>
        <v>0</v>
      </c>
      <c r="AH204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1.7802</v>
      </c>
      <c r="AJ2044" s="59">
        <f>IFERROR(Table1[[#This Row],[Plan Hour]]/Table1[[#This Row],[ساعات
العمل
الفعلية]],0)</f>
        <v>0</v>
      </c>
      <c r="AK2044" s="1">
        <f>IFERROR((Table1[[#This Row],[الكمية 
الفعلية
/م3]]-Table1[[#This Row],[الكمية 
المنتجة
/م3
 ]]),"")</f>
        <v>0</v>
      </c>
      <c r="AL2044" s="123"/>
      <c r="AM2044" s="123"/>
      <c r="AN2044" s="123"/>
      <c r="AO2044" s="123"/>
      <c r="AP2044" s="17">
        <f>Table1[[#This Row],[شطره
1]]+Table1[[#This Row],[أبعاد خطأ
2]]+Table1[[#This Row],[كسر زوايا
3]]+AO2044</f>
        <v>0</v>
      </c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1"/>
      <c r="CB2044"/>
      <c r="CC2044"/>
      <c r="CD2044"/>
      <c r="CE2044" s="83"/>
      <c r="CF2044"/>
      <c r="CG2044"/>
      <c r="CH2044"/>
      <c r="CI2044"/>
      <c r="CJ2044"/>
      <c r="CK2044"/>
      <c r="CL2044"/>
      <c r="CM2044"/>
      <c r="CN2044"/>
      <c r="CO2044"/>
      <c r="CP2044"/>
    </row>
    <row r="2045" spans="1:94" ht="22.5" customHeight="1">
      <c r="A2045" s="22">
        <v>44339</v>
      </c>
      <c r="B2045" s="3" t="str">
        <f>TEXT(Table1[[#This Row],[Date]],"dddd")</f>
        <v>الأحد</v>
      </c>
      <c r="C2045" s="3">
        <f>WEEKNUM(Table1[[#This Row],[Date]],16)</f>
        <v>22</v>
      </c>
      <c r="D2045" s="3" t="str">
        <f>TEXT(Table1[[#This Row],[Date]],"mmmm")</f>
        <v>مايو</v>
      </c>
      <c r="E2045" s="3" t="str">
        <f>TEXT(Table1[[#This Row],[Date]],"yyyy")</f>
        <v>2021</v>
      </c>
      <c r="F2045" s="3" t="s">
        <v>9</v>
      </c>
      <c r="G2045" s="3">
        <v>2067</v>
      </c>
      <c r="H2045" s="5" t="s">
        <v>65</v>
      </c>
      <c r="I2045" s="3" t="s">
        <v>92</v>
      </c>
      <c r="J2045" s="3">
        <f>IFERROR(VLOOKUP(Table1[[#This Row],[FoamType]],$CB$1:$CC$25,2,FALSE),0)</f>
        <v>0.6</v>
      </c>
      <c r="K2045" s="3">
        <v>9</v>
      </c>
      <c r="L2045" s="3">
        <v>9</v>
      </c>
      <c r="M2045" s="3">
        <v>2.5</v>
      </c>
      <c r="Q2045" s="3">
        <v>8</v>
      </c>
      <c r="R2045" s="3">
        <v>5000</v>
      </c>
      <c r="S2045" s="3">
        <v>2.7</v>
      </c>
      <c r="T2045" s="3">
        <f t="shared" si="264"/>
        <v>1.0934999999999999</v>
      </c>
      <c r="U2045" s="4">
        <f t="shared" si="265"/>
        <v>1.0125</v>
      </c>
      <c r="W2045" s="3">
        <v>22</v>
      </c>
      <c r="X2045" s="4">
        <f>IFERROR(   Table1[[#This Row],[البلوكات /م3]]+Table1[[#This Row],[البواقى
 المنصرفه
/م3]]-Table1[[#This Row],[البواقى
/م3]],0)</f>
        <v>21.119999999999997</v>
      </c>
      <c r="Y2045" s="21">
        <f t="shared" si="268"/>
        <v>21.96</v>
      </c>
      <c r="Z2045" s="3">
        <v>3</v>
      </c>
      <c r="AA2045" s="12">
        <v>1.4</v>
      </c>
      <c r="AB2045" s="3">
        <v>8</v>
      </c>
      <c r="AC2045" s="20">
        <v>2.2400000000000002</v>
      </c>
      <c r="AD2045" s="20">
        <f t="shared" si="266"/>
        <v>20.107499999999998</v>
      </c>
      <c r="AE2045" s="29">
        <f t="shared" si="267"/>
        <v>0.86076626712328763</v>
      </c>
      <c r="AG2045" s="5">
        <f>IFERROR((Table1[[#This Row],[عدد
البلوكات]]*0.12),"")</f>
        <v>0.36</v>
      </c>
      <c r="AH204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1.6875</v>
      </c>
      <c r="AJ2045" s="59">
        <f>IFERROR(Table1[[#This Row],[Plan Hour]]/Table1[[#This Row],[ساعات
العمل
الفعلية]],0)</f>
        <v>0</v>
      </c>
      <c r="AK2045" s="1">
        <f>IFERROR((Table1[[#This Row],[الكمية 
الفعلية
/م3]]-Table1[[#This Row],[الكمية 
المنتجة
/م3
 ]]),"")</f>
        <v>8.0999999999999961E-2</v>
      </c>
      <c r="AL2045" s="123"/>
      <c r="AM2045" s="123"/>
      <c r="AN2045" s="123"/>
      <c r="AO2045" s="123"/>
      <c r="AP2045" s="17">
        <f>Table1[[#This Row],[شطره
1]]+Table1[[#This Row],[أبعاد خطأ
2]]+Table1[[#This Row],[كسر زوايا
3]]+AO2045</f>
        <v>0</v>
      </c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1"/>
      <c r="CB2045"/>
      <c r="CC2045"/>
      <c r="CD2045"/>
      <c r="CE2045" s="83"/>
      <c r="CF2045"/>
      <c r="CG2045"/>
      <c r="CH2045"/>
      <c r="CI2045"/>
      <c r="CJ2045"/>
      <c r="CK2045"/>
      <c r="CL2045"/>
      <c r="CM2045"/>
      <c r="CN2045"/>
      <c r="CO2045"/>
      <c r="CP2045"/>
    </row>
    <row r="2046" spans="1:94" ht="22.5" customHeight="1">
      <c r="A2046" s="22">
        <v>44339</v>
      </c>
      <c r="B2046" s="3" t="str">
        <f>TEXT(Table1[[#This Row],[Date]],"dddd")</f>
        <v>الأحد</v>
      </c>
      <c r="C2046" s="3">
        <f>WEEKNUM(Table1[[#This Row],[Date]],16)</f>
        <v>22</v>
      </c>
      <c r="D2046" s="3" t="str">
        <f>TEXT(Table1[[#This Row],[Date]],"mmmm")</f>
        <v>مايو</v>
      </c>
      <c r="E2046" s="3" t="str">
        <f>TEXT(Table1[[#This Row],[Date]],"yyyy")</f>
        <v>2021</v>
      </c>
      <c r="F2046" s="3" t="s">
        <v>9</v>
      </c>
      <c r="G2046" s="3">
        <v>3</v>
      </c>
      <c r="H2046" s="5" t="s">
        <v>332</v>
      </c>
      <c r="I2046" s="3" t="s">
        <v>92</v>
      </c>
      <c r="J2046" s="3">
        <f>IFERROR(VLOOKUP(Table1[[#This Row],[FoamType]],$CB$1:$CC$25,2,FALSE),0)</f>
        <v>0.6</v>
      </c>
      <c r="K2046" s="3">
        <v>30</v>
      </c>
      <c r="L2046" s="3">
        <v>7</v>
      </c>
      <c r="M2046" s="3">
        <v>7</v>
      </c>
      <c r="Q2046" s="3">
        <v>35</v>
      </c>
      <c r="R2046" s="3">
        <v>2450</v>
      </c>
      <c r="S2046" s="3">
        <v>7.1</v>
      </c>
      <c r="T2046" s="3">
        <f t="shared" si="264"/>
        <v>3.6529500000000001</v>
      </c>
      <c r="U2046" s="4">
        <f t="shared" si="265"/>
        <v>3.6015000000000001</v>
      </c>
      <c r="W2046" s="3"/>
      <c r="X2046" s="4">
        <f>IFERROR(   Table1[[#This Row],[البلوكات /م3]]+Table1[[#This Row],[البواقى
 المنصرفه
/م3]]-Table1[[#This Row],[البواقى
/م3]],0)</f>
        <v>8.4</v>
      </c>
      <c r="Y2046" s="21">
        <f t="shared" si="268"/>
        <v>0</v>
      </c>
      <c r="AA2046" s="12">
        <v>8.4</v>
      </c>
      <c r="AB2046" s="3">
        <v>35</v>
      </c>
      <c r="AC2046" s="20">
        <v>0</v>
      </c>
      <c r="AD2046" s="20">
        <f t="shared" si="266"/>
        <v>4.7985000000000007</v>
      </c>
      <c r="AE2046" s="29">
        <f t="shared" si="267"/>
        <v>0.57125000000000004</v>
      </c>
      <c r="AG2046" s="5">
        <f>IFERROR((Table1[[#This Row],[عدد
البلوكات]]*0.12),"")</f>
        <v>0</v>
      </c>
      <c r="AH204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6.0025000000000004</v>
      </c>
      <c r="AJ2046" s="59">
        <f>IFERROR(Table1[[#This Row],[Plan Hour]]/Table1[[#This Row],[ساعات
العمل
الفعلية]],0)</f>
        <v>0</v>
      </c>
      <c r="AK2046" s="1">
        <f>IFERROR((Table1[[#This Row],[الكمية 
الفعلية
/م3]]-Table1[[#This Row],[الكمية 
المنتجة
/م3
 ]]),"")</f>
        <v>5.1449999999999996E-2</v>
      </c>
      <c r="AL2046" s="123"/>
      <c r="AM2046" s="123"/>
      <c r="AN2046" s="123"/>
      <c r="AO2046" s="123"/>
      <c r="AP2046" s="17">
        <f>Table1[[#This Row],[شطره
1]]+Table1[[#This Row],[أبعاد خطأ
2]]+Table1[[#This Row],[كسر زوايا
3]]+AO2046</f>
        <v>0</v>
      </c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1"/>
      <c r="CB2046"/>
      <c r="CC2046"/>
      <c r="CD2046"/>
      <c r="CE2046" s="83"/>
      <c r="CF2046"/>
      <c r="CG2046"/>
      <c r="CH2046"/>
      <c r="CI2046"/>
      <c r="CJ2046"/>
      <c r="CK2046"/>
      <c r="CL2046"/>
      <c r="CM2046"/>
      <c r="CN2046"/>
      <c r="CO2046"/>
      <c r="CP2046"/>
    </row>
    <row r="2047" spans="1:94" ht="22.5" customHeight="1">
      <c r="A2047" s="22">
        <v>44339</v>
      </c>
      <c r="B2047" s="3" t="str">
        <f>TEXT(Table1[[#This Row],[Date]],"dddd")</f>
        <v>الأحد</v>
      </c>
      <c r="C2047" s="3">
        <f>WEEKNUM(Table1[[#This Row],[Date]],16)</f>
        <v>22</v>
      </c>
      <c r="D2047" s="3" t="str">
        <f>TEXT(Table1[[#This Row],[Date]],"mmmm")</f>
        <v>مايو</v>
      </c>
      <c r="E2047" s="3" t="str">
        <f>TEXT(Table1[[#This Row],[Date]],"yyyy")</f>
        <v>2021</v>
      </c>
      <c r="F2047" s="3" t="s">
        <v>9</v>
      </c>
      <c r="G2047" s="3">
        <v>3</v>
      </c>
      <c r="H2047" s="5" t="s">
        <v>332</v>
      </c>
      <c r="I2047" s="3" t="s">
        <v>92</v>
      </c>
      <c r="J2047" s="3">
        <f>IFERROR(VLOOKUP(Table1[[#This Row],[FoamType]],$CB$1:$CC$25,2,FALSE),0)</f>
        <v>0.6</v>
      </c>
      <c r="K2047" s="3">
        <v>10</v>
      </c>
      <c r="L2047" s="3">
        <v>8</v>
      </c>
      <c r="M2047" s="3">
        <v>10</v>
      </c>
      <c r="Q2047" s="3">
        <v>35</v>
      </c>
      <c r="S2047" s="3">
        <v>10.1</v>
      </c>
      <c r="T2047" s="3">
        <v>2.1</v>
      </c>
      <c r="U2047" s="4">
        <v>2</v>
      </c>
      <c r="W2047" s="3"/>
      <c r="X2047" s="4">
        <f>IFERROR(   Table1[[#This Row],[البلوكات /م3]]+Table1[[#This Row],[البواقى
 المنصرفه
/م3]]-Table1[[#This Row],[البواقى
/م3]],0)</f>
        <v>0</v>
      </c>
      <c r="Y2047" s="21">
        <f t="shared" si="268"/>
        <v>0</v>
      </c>
      <c r="AD2047" s="20">
        <f t="shared" si="266"/>
        <v>-2</v>
      </c>
      <c r="AE2047" s="29" t="e">
        <f t="shared" si="267"/>
        <v>#DIV/0!</v>
      </c>
      <c r="AG2047" s="5">
        <f>IFERROR((Table1[[#This Row],[عدد
البلوكات]]*0.12),"")</f>
        <v>0</v>
      </c>
      <c r="AH204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3.3333333333333335</v>
      </c>
      <c r="AJ2047" s="59">
        <f>IFERROR(Table1[[#This Row],[Plan Hour]]/Table1[[#This Row],[ساعات
العمل
الفعلية]],0)</f>
        <v>0</v>
      </c>
      <c r="AK2047" s="1">
        <f>IFERROR((Table1[[#This Row],[الكمية 
الفعلية
/م3]]-Table1[[#This Row],[الكمية 
المنتجة
/م3
 ]]),"")</f>
        <v>0.10000000000000009</v>
      </c>
      <c r="AL2047" s="123"/>
      <c r="AM2047" s="123"/>
      <c r="AN2047" s="123"/>
      <c r="AO2047" s="123"/>
      <c r="AP2047" s="17">
        <f>Table1[[#This Row],[شطره
1]]+Table1[[#This Row],[أبعاد خطأ
2]]+Table1[[#This Row],[كسر زوايا
3]]+AO2047</f>
        <v>0</v>
      </c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1"/>
      <c r="CB2047"/>
      <c r="CC2047"/>
      <c r="CD2047"/>
      <c r="CE2047" s="83"/>
      <c r="CF2047"/>
      <c r="CG2047"/>
      <c r="CH2047"/>
      <c r="CI2047"/>
      <c r="CJ2047"/>
      <c r="CK2047"/>
      <c r="CL2047"/>
      <c r="CM2047"/>
      <c r="CN2047"/>
      <c r="CO2047"/>
      <c r="CP2047"/>
    </row>
    <row r="2048" spans="1:94" ht="22.5" customHeight="1">
      <c r="A2048" s="22">
        <v>44339</v>
      </c>
      <c r="B2048" s="3" t="str">
        <f>TEXT(Table1[[#This Row],[Date]],"dddd")</f>
        <v>الأحد</v>
      </c>
      <c r="C2048" s="3">
        <f>WEEKNUM(Table1[[#This Row],[Date]],16)</f>
        <v>22</v>
      </c>
      <c r="D2048" s="3" t="str">
        <f>TEXT(Table1[[#This Row],[Date]],"mmmm")</f>
        <v>مايو</v>
      </c>
      <c r="E2048" s="3" t="str">
        <f>TEXT(Table1[[#This Row],[Date]],"yyyy")</f>
        <v>2021</v>
      </c>
      <c r="F2048" s="3" t="s">
        <v>9</v>
      </c>
      <c r="G2048" s="3">
        <v>3</v>
      </c>
      <c r="H2048" s="5" t="s">
        <v>332</v>
      </c>
      <c r="I2048" s="3" t="s">
        <v>92</v>
      </c>
      <c r="J2048" s="3">
        <f>IFERROR(VLOOKUP(Table1[[#This Row],[FoamType]],$CB$1:$CC$25,2,FALSE),0)</f>
        <v>0.6</v>
      </c>
      <c r="K2048" s="3">
        <v>10</v>
      </c>
      <c r="L2048" s="3">
        <v>8</v>
      </c>
      <c r="M2048" s="3">
        <v>4</v>
      </c>
      <c r="Q2048" s="3">
        <v>35</v>
      </c>
      <c r="S2048" s="3">
        <v>4.0999999999999996</v>
      </c>
      <c r="T2048" s="3">
        <v>1.1000000000000001</v>
      </c>
      <c r="U2048" s="4">
        <v>1</v>
      </c>
      <c r="W2048" s="3"/>
      <c r="X2048" s="4">
        <f>IFERROR(   Table1[[#This Row],[البلوكات /م3]]+Table1[[#This Row],[البواقى
 المنصرفه
/م3]]-Table1[[#This Row],[البواقى
/م3]],0)</f>
        <v>0</v>
      </c>
      <c r="Y2048" s="21">
        <f t="shared" si="268"/>
        <v>0</v>
      </c>
      <c r="AD2048" s="20">
        <f t="shared" si="266"/>
        <v>-1</v>
      </c>
      <c r="AE2048" s="29" t="e">
        <f t="shared" si="267"/>
        <v>#DIV/0!</v>
      </c>
      <c r="AG2048" s="5">
        <f>IFERROR((Table1[[#This Row],[عدد
البلوكات]]*0.12),"")</f>
        <v>0</v>
      </c>
      <c r="AH204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1.6666666666666667</v>
      </c>
      <c r="AJ2048" s="59">
        <f>IFERROR(Table1[[#This Row],[Plan Hour]]/Table1[[#This Row],[ساعات
العمل
الفعلية]],0)</f>
        <v>0</v>
      </c>
      <c r="AK2048" s="1">
        <f>IFERROR((Table1[[#This Row],[الكمية 
الفعلية
/م3]]-Table1[[#This Row],[الكمية 
المنتجة
/م3
 ]]),"")</f>
        <v>0.10000000000000009</v>
      </c>
      <c r="AL2048" s="123"/>
      <c r="AM2048" s="123"/>
      <c r="AN2048" s="123"/>
      <c r="AO2048" s="123"/>
      <c r="AP2048" s="17">
        <f>Table1[[#This Row],[شطره
1]]+Table1[[#This Row],[أبعاد خطأ
2]]+Table1[[#This Row],[كسر زوايا
3]]+AO2048</f>
        <v>0</v>
      </c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1"/>
      <c r="CB2048"/>
      <c r="CC2048"/>
      <c r="CD2048"/>
      <c r="CE2048" s="83"/>
      <c r="CF2048"/>
      <c r="CG2048"/>
      <c r="CH2048"/>
      <c r="CI2048"/>
      <c r="CJ2048"/>
      <c r="CK2048"/>
      <c r="CL2048"/>
      <c r="CM2048"/>
      <c r="CN2048"/>
      <c r="CO2048"/>
      <c r="CP2048"/>
    </row>
    <row r="2049" spans="1:94" ht="22.5" customHeight="1">
      <c r="A2049" s="22">
        <v>44339</v>
      </c>
      <c r="B2049" s="9" t="str">
        <f>TEXT(Table1[[#This Row],[Date]],"dddd")</f>
        <v>الأحد</v>
      </c>
      <c r="C2049" s="9">
        <f>WEEKNUM(Table1[[#This Row],[Date]],16)</f>
        <v>22</v>
      </c>
      <c r="D2049" s="9" t="str">
        <f>TEXT(Table1[[#This Row],[Date]],"mmmm")</f>
        <v>مايو</v>
      </c>
      <c r="E2049" s="9" t="str">
        <f>TEXT(Table1[[#This Row],[Date]],"yyyy")</f>
        <v>2021</v>
      </c>
      <c r="F2049" s="9" t="s">
        <v>8</v>
      </c>
      <c r="G2049" s="9">
        <v>2044</v>
      </c>
      <c r="H2049" s="9" t="s">
        <v>382</v>
      </c>
      <c r="I2049" s="9" t="s">
        <v>86</v>
      </c>
      <c r="J2049" s="9">
        <f>IFERROR(VLOOKUP(Table1[[#This Row],[FoamType]],$CB$1:$CC$25,2,FALSE),0)</f>
        <v>3</v>
      </c>
      <c r="K2049" s="9">
        <v>200</v>
      </c>
      <c r="L2049" s="9">
        <v>100</v>
      </c>
      <c r="M2049" s="9">
        <v>2</v>
      </c>
      <c r="N2049" s="9"/>
      <c r="O2049" s="9"/>
      <c r="P2049" s="9"/>
      <c r="Q2049" s="9" t="s">
        <v>40</v>
      </c>
      <c r="R2049" s="9"/>
      <c r="S2049" s="9">
        <v>2.2000000000000002</v>
      </c>
      <c r="T2049" s="9">
        <v>5.2</v>
      </c>
      <c r="U2049" s="9">
        <v>5</v>
      </c>
      <c r="V2049" s="9"/>
      <c r="W2049" s="9">
        <v>8</v>
      </c>
      <c r="X2049" s="9">
        <f>IFERROR(   Table1[[#This Row],[البلوكات /م3]]+Table1[[#This Row],[البواقى
 المنصرفه
/م3]]-Table1[[#This Row],[البواقى
/م3]],0)</f>
        <v>27.8</v>
      </c>
      <c r="Y2049" s="9">
        <f t="shared" si="268"/>
        <v>36.6</v>
      </c>
      <c r="Z2049" s="9">
        <v>5</v>
      </c>
      <c r="AA2049" s="9">
        <v>0</v>
      </c>
      <c r="AB2049" s="9">
        <v>8</v>
      </c>
      <c r="AC2049" s="9">
        <v>8.8000000000000007</v>
      </c>
      <c r="AD2049" s="9">
        <f t="shared" si="266"/>
        <v>22.8</v>
      </c>
      <c r="AE2049" s="9">
        <f t="shared" si="267"/>
        <v>0.62295081967213117</v>
      </c>
      <c r="AF2049" s="9"/>
      <c r="AG2049" s="9">
        <f>IFERROR((Table1[[#This Row],[عدد
البلوكات]]*0.12),"")</f>
        <v>0.6</v>
      </c>
      <c r="AH2049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1.6666666666666667</v>
      </c>
      <c r="AI2049" s="9">
        <v>72</v>
      </c>
      <c r="AJ2049" s="9">
        <f>IFERROR(Table1[[#This Row],[Plan Hour]]/Table1[[#This Row],[ساعات
العمل
الفعلية]],0)</f>
        <v>2.314814814814815E-2</v>
      </c>
      <c r="AK2049" s="9">
        <f>IFERROR((Table1[[#This Row],[الكمية 
الفعلية
/م3]]-Table1[[#This Row],[الكمية 
المنتجة
/م3
 ]]),"")</f>
        <v>0.20000000000000018</v>
      </c>
      <c r="AL2049" s="9"/>
      <c r="AM2049" s="9"/>
      <c r="AN2049" s="9"/>
      <c r="AO2049" s="9"/>
      <c r="AP2049" s="9">
        <f>Table1[[#This Row],[شطره
1]]+Table1[[#This Row],[أبعاد خطأ
2]]+Table1[[#This Row],[كسر زوايا
3]]+AO2049</f>
        <v>0</v>
      </c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A2049" s="9"/>
      <c r="BB2049" s="9"/>
      <c r="BC2049" s="9"/>
      <c r="BD2049" s="9"/>
      <c r="BE2049" s="9"/>
      <c r="BF2049" s="9"/>
      <c r="BG2049" s="9"/>
      <c r="CB2049"/>
      <c r="CC2049"/>
      <c r="CD2049"/>
      <c r="CE2049" s="83"/>
      <c r="CF2049"/>
      <c r="CG2049"/>
      <c r="CH2049"/>
      <c r="CI2049"/>
      <c r="CJ2049"/>
      <c r="CK2049"/>
      <c r="CL2049"/>
      <c r="CM2049"/>
      <c r="CN2049"/>
      <c r="CO2049"/>
      <c r="CP2049"/>
    </row>
    <row r="2050" spans="1:94" ht="22.5" customHeight="1">
      <c r="A2050" s="22">
        <v>44339</v>
      </c>
      <c r="B2050" s="3" t="str">
        <f>TEXT(Table1[[#This Row],[Date]],"dddd")</f>
        <v>الأحد</v>
      </c>
      <c r="C2050" s="3">
        <f>WEEKNUM(Table1[[#This Row],[Date]],16)</f>
        <v>22</v>
      </c>
      <c r="D2050" s="3" t="str">
        <f>TEXT(Table1[[#This Row],[Date]],"mmmm")</f>
        <v>مايو</v>
      </c>
      <c r="E2050" s="3" t="str">
        <f>TEXT(Table1[[#This Row],[Date]],"yyyy")</f>
        <v>2021</v>
      </c>
      <c r="F2050" s="3" t="s">
        <v>8</v>
      </c>
      <c r="G2050" s="3">
        <v>2044</v>
      </c>
      <c r="H2050" s="5" t="s">
        <v>382</v>
      </c>
      <c r="I2050" s="3" t="s">
        <v>86</v>
      </c>
      <c r="J2050" s="3">
        <f>IFERROR(VLOOKUP(Table1[[#This Row],[FoamType]],$CB$1:$CC$25,2,FALSE),0)</f>
        <v>3</v>
      </c>
      <c r="K2050" s="3">
        <v>200</v>
      </c>
      <c r="L2050" s="3">
        <v>100</v>
      </c>
      <c r="M2050" s="3">
        <v>5</v>
      </c>
      <c r="Q2050" s="3" t="s">
        <v>40</v>
      </c>
      <c r="S2050" s="3">
        <v>5.2</v>
      </c>
      <c r="T2050" s="3">
        <v>16</v>
      </c>
      <c r="U2050" s="4">
        <v>15</v>
      </c>
      <c r="W2050" s="3"/>
      <c r="X2050" s="4">
        <f>IFERROR(   Table1[[#This Row],[البلوكات /م3]]+Table1[[#This Row],[البواقى
 المنصرفه
/م3]]-Table1[[#This Row],[البواقى
/م3]],0)</f>
        <v>0</v>
      </c>
      <c r="Y2050" s="21">
        <f t="shared" si="268"/>
        <v>0</v>
      </c>
      <c r="AD2050" s="20">
        <f t="shared" si="266"/>
        <v>-15</v>
      </c>
      <c r="AE2050" s="29" t="e">
        <f t="shared" si="267"/>
        <v>#DIV/0!</v>
      </c>
      <c r="AG2050" s="5">
        <f>IFERROR((Table1[[#This Row],[عدد
البلوكات]]*0.12),"")</f>
        <v>0</v>
      </c>
      <c r="AH205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2050" s="59">
        <f>IFERROR(Table1[[#This Row],[Plan Hour]]/Table1[[#This Row],[ساعات
العمل
الفعلية]],0)</f>
        <v>0</v>
      </c>
      <c r="AK2050" s="1">
        <f>IFERROR((Table1[[#This Row],[الكمية 
الفعلية
/م3]]-Table1[[#This Row],[الكمية 
المنتجة
/م3
 ]]),"")</f>
        <v>1</v>
      </c>
      <c r="AL2050" s="123"/>
      <c r="AM2050" s="123"/>
      <c r="AN2050" s="123"/>
      <c r="AO2050" s="123"/>
      <c r="AP2050" s="17">
        <f>Table1[[#This Row],[شطره
1]]+Table1[[#This Row],[أبعاد خطأ
2]]+Table1[[#This Row],[كسر زوايا
3]]+AO2050</f>
        <v>0</v>
      </c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1"/>
      <c r="CB2050"/>
      <c r="CC2050"/>
      <c r="CD2050"/>
      <c r="CE2050" s="83"/>
      <c r="CF2050"/>
      <c r="CG2050"/>
      <c r="CH2050"/>
      <c r="CI2050"/>
      <c r="CJ2050"/>
      <c r="CK2050"/>
      <c r="CL2050"/>
      <c r="CM2050"/>
      <c r="CN2050"/>
      <c r="CO2050"/>
      <c r="CP2050"/>
    </row>
    <row r="2051" spans="1:94" ht="22.5" customHeight="1">
      <c r="A2051" s="22">
        <v>44339</v>
      </c>
      <c r="B2051" s="3" t="str">
        <f>TEXT(Table1[[#This Row],[Date]],"dddd")</f>
        <v>الأحد</v>
      </c>
      <c r="C2051" s="3">
        <f>WEEKNUM(Table1[[#This Row],[Date]],16)</f>
        <v>22</v>
      </c>
      <c r="D2051" s="3" t="str">
        <f>TEXT(Table1[[#This Row],[Date]],"mmmm")</f>
        <v>مايو</v>
      </c>
      <c r="E2051" s="3" t="str">
        <f>TEXT(Table1[[#This Row],[Date]],"yyyy")</f>
        <v>2021</v>
      </c>
      <c r="F2051" s="3" t="s">
        <v>8</v>
      </c>
      <c r="G2051" s="3">
        <v>2044</v>
      </c>
      <c r="H2051" s="5" t="s">
        <v>382</v>
      </c>
      <c r="I2051" s="3" t="s">
        <v>86</v>
      </c>
      <c r="J2051" s="3">
        <f>IFERROR(VLOOKUP(Table1[[#This Row],[FoamType]],$CB$1:$CC$25,2,FALSE),0)</f>
        <v>3</v>
      </c>
      <c r="K2051" s="3">
        <v>200</v>
      </c>
      <c r="L2051" s="3">
        <v>100</v>
      </c>
      <c r="M2051" s="3">
        <v>2</v>
      </c>
      <c r="Q2051" s="3">
        <v>17</v>
      </c>
      <c r="S2051" s="3">
        <v>2.1</v>
      </c>
      <c r="T2051" s="3">
        <v>5.2</v>
      </c>
      <c r="U2051" s="4">
        <v>5</v>
      </c>
      <c r="W2051" s="3">
        <v>17</v>
      </c>
      <c r="X2051" s="4">
        <f>IFERROR(   Table1[[#This Row],[البلوكات /م3]]+Table1[[#This Row],[البواقى
 المنصرفه
/م3]]-Table1[[#This Row],[البواقى
/م3]],0)</f>
        <v>4.5600000000000005</v>
      </c>
      <c r="Y2051" s="21">
        <f t="shared" si="268"/>
        <v>7.32</v>
      </c>
      <c r="Z2051" s="3">
        <v>1</v>
      </c>
      <c r="AA2051" s="12">
        <v>0.36</v>
      </c>
      <c r="AB2051" s="3">
        <v>20</v>
      </c>
      <c r="AC2051" s="20">
        <v>3.12</v>
      </c>
      <c r="AD2051" s="20">
        <f t="shared" si="266"/>
        <v>-0.44000000000000039</v>
      </c>
      <c r="AE2051" s="29">
        <f t="shared" si="267"/>
        <v>-5.7291666666666713E-2</v>
      </c>
      <c r="AG2051" s="5">
        <f>IFERROR((Table1[[#This Row],[عدد
البلوكات]]*0.12),"")</f>
        <v>0.12</v>
      </c>
      <c r="AH205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1.6666666666666667</v>
      </c>
      <c r="AJ2051" s="59">
        <f>IFERROR(Table1[[#This Row],[Plan Hour]]/Table1[[#This Row],[ساعات
العمل
الفعلية]],0)</f>
        <v>0</v>
      </c>
      <c r="AK2051" s="1">
        <f>IFERROR((Table1[[#This Row],[الكمية 
الفعلية
/م3]]-Table1[[#This Row],[الكمية 
المنتجة
/م3
 ]]),"")</f>
        <v>0.20000000000000018</v>
      </c>
      <c r="AL2051" s="123"/>
      <c r="AM2051" s="123"/>
      <c r="AN2051" s="123"/>
      <c r="AO2051" s="123"/>
      <c r="AP2051" s="17">
        <f>Table1[[#This Row],[شطره
1]]+Table1[[#This Row],[أبعاد خطأ
2]]+Table1[[#This Row],[كسر زوايا
3]]+AO2051</f>
        <v>0</v>
      </c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1"/>
      <c r="CB2051"/>
      <c r="CC2051"/>
      <c r="CD2051"/>
      <c r="CE2051" s="83"/>
      <c r="CF2051"/>
      <c r="CG2051"/>
      <c r="CH2051"/>
      <c r="CI2051"/>
      <c r="CJ2051"/>
      <c r="CK2051"/>
      <c r="CL2051"/>
      <c r="CM2051"/>
      <c r="CN2051"/>
      <c r="CO2051"/>
      <c r="CP2051"/>
    </row>
    <row r="2052" spans="1:94" ht="22.5" customHeight="1">
      <c r="A2052" s="22">
        <v>44339</v>
      </c>
      <c r="B2052" s="3" t="str">
        <f>TEXT(Table1[[#This Row],[Date]],"dddd")</f>
        <v>الأحد</v>
      </c>
      <c r="C2052" s="3">
        <f>WEEKNUM(Table1[[#This Row],[Date]],16)</f>
        <v>22</v>
      </c>
      <c r="D2052" s="3" t="str">
        <f>TEXT(Table1[[#This Row],[Date]],"mmmm")</f>
        <v>مايو</v>
      </c>
      <c r="E2052" s="3" t="str">
        <f>TEXT(Table1[[#This Row],[Date]],"yyyy")</f>
        <v>2021</v>
      </c>
      <c r="F2052" s="3" t="s">
        <v>8</v>
      </c>
      <c r="G2052" s="3">
        <v>2055</v>
      </c>
      <c r="H2052" s="5" t="s">
        <v>385</v>
      </c>
      <c r="I2052" s="3" t="s">
        <v>255</v>
      </c>
      <c r="J2052" s="3">
        <f>IFERROR(VLOOKUP(Table1[[#This Row],[FoamType]],$CB$1:$CC$25,2,FALSE),0)</f>
        <v>3.6</v>
      </c>
      <c r="K2052" s="3">
        <v>200</v>
      </c>
      <c r="L2052" s="3">
        <v>100</v>
      </c>
      <c r="M2052" s="3">
        <v>5</v>
      </c>
      <c r="Q2052" s="3">
        <v>25</v>
      </c>
      <c r="S2052" s="3">
        <v>5.0999999999999996</v>
      </c>
      <c r="T2052" s="3">
        <v>25.5</v>
      </c>
      <c r="U2052" s="4">
        <v>25</v>
      </c>
      <c r="W2052" s="3">
        <v>25</v>
      </c>
      <c r="X2052" s="4">
        <f>IFERROR(   Table1[[#This Row],[البلوكات /م3]]+Table1[[#This Row],[البواقى
 المنصرفه
/م3]]-Table1[[#This Row],[البواقى
/م3]],0)</f>
        <v>53.72</v>
      </c>
      <c r="Y2052" s="21">
        <f t="shared" si="268"/>
        <v>58.56</v>
      </c>
      <c r="Z2052" s="3">
        <v>8</v>
      </c>
      <c r="AA2052" s="12">
        <v>0</v>
      </c>
      <c r="AB2052" s="3">
        <v>25</v>
      </c>
      <c r="AC2052" s="20">
        <v>4.84</v>
      </c>
      <c r="AD2052" s="20">
        <f t="shared" si="266"/>
        <v>28.720000000000002</v>
      </c>
      <c r="AE2052" s="29">
        <f t="shared" si="267"/>
        <v>0.4904371584699454</v>
      </c>
      <c r="AG2052" s="5">
        <f>IFERROR((Table1[[#This Row],[عدد
البلوكات]]*0.12),"")</f>
        <v>0.96</v>
      </c>
      <c r="AH205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6.9444444444444446</v>
      </c>
      <c r="AJ2052" s="59">
        <f>IFERROR(Table1[[#This Row],[Plan Hour]]/Table1[[#This Row],[ساعات
العمل
الفعلية]],0)</f>
        <v>0</v>
      </c>
      <c r="AK2052" s="1">
        <f>IFERROR((Table1[[#This Row],[الكمية 
الفعلية
/م3]]-Table1[[#This Row],[الكمية 
المنتجة
/م3
 ]]),"")</f>
        <v>0.5</v>
      </c>
      <c r="AL2052" s="123"/>
      <c r="AM2052" s="123"/>
      <c r="AN2052" s="123"/>
      <c r="AO2052" s="123"/>
      <c r="AP2052" s="17">
        <f>Table1[[#This Row],[شطره
1]]+Table1[[#This Row],[أبعاد خطأ
2]]+Table1[[#This Row],[كسر زوايا
3]]+AO2052</f>
        <v>0</v>
      </c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1"/>
      <c r="CB2052"/>
      <c r="CC2052"/>
      <c r="CD2052"/>
      <c r="CE2052" s="83"/>
      <c r="CF2052"/>
      <c r="CG2052"/>
      <c r="CH2052"/>
      <c r="CI2052"/>
      <c r="CJ2052"/>
      <c r="CK2052"/>
      <c r="CL2052"/>
      <c r="CM2052"/>
      <c r="CN2052"/>
      <c r="CO2052"/>
      <c r="CP2052"/>
    </row>
    <row r="2053" spans="1:94" ht="22.5" customHeight="1">
      <c r="A2053" s="22">
        <v>44339</v>
      </c>
      <c r="B2053" s="3" t="str">
        <f>TEXT(Table1[[#This Row],[Date]],"dddd")</f>
        <v>الأحد</v>
      </c>
      <c r="C2053" s="3">
        <f>WEEKNUM(Table1[[#This Row],[Date]],16)</f>
        <v>22</v>
      </c>
      <c r="D2053" s="3" t="str">
        <f>TEXT(Table1[[#This Row],[Date]],"mmmm")</f>
        <v>مايو</v>
      </c>
      <c r="E2053" s="3" t="str">
        <f>TEXT(Table1[[#This Row],[Date]],"yyyy")</f>
        <v>2021</v>
      </c>
      <c r="F2053" s="3" t="s">
        <v>8</v>
      </c>
      <c r="G2053" s="3">
        <v>2063</v>
      </c>
      <c r="H2053" s="5" t="s">
        <v>385</v>
      </c>
      <c r="I2053" s="3" t="s">
        <v>255</v>
      </c>
      <c r="J2053" s="3">
        <f>IFERROR(VLOOKUP(Table1[[#This Row],[FoamType]],$CB$1:$CC$25,2,FALSE),0)</f>
        <v>3.6</v>
      </c>
      <c r="K2053" s="3">
        <v>200</v>
      </c>
      <c r="L2053" s="3">
        <v>100</v>
      </c>
      <c r="M2053" s="3">
        <v>5</v>
      </c>
      <c r="Q2053" s="3">
        <v>25</v>
      </c>
      <c r="S2053" s="3">
        <v>5.0999999999999996</v>
      </c>
      <c r="T2053" s="3">
        <v>25.5</v>
      </c>
      <c r="U2053" s="4">
        <v>25</v>
      </c>
      <c r="W2053" s="3"/>
      <c r="X2053" s="4">
        <f>IFERROR(   Table1[[#This Row],[البلوكات /م3]]+Table1[[#This Row],[البواقى
 المنصرفه
/م3]]-Table1[[#This Row],[البواقى
/م3]],0)</f>
        <v>0</v>
      </c>
      <c r="Y2053" s="21">
        <f t="shared" si="268"/>
        <v>0</v>
      </c>
      <c r="AD2053" s="20">
        <f t="shared" si="266"/>
        <v>-25</v>
      </c>
      <c r="AE2053" s="29" t="e">
        <f t="shared" si="267"/>
        <v>#DIV/0!</v>
      </c>
      <c r="AG2053" s="5">
        <f>IFERROR((Table1[[#This Row],[عدد
البلوكات]]*0.12),"")</f>
        <v>0</v>
      </c>
      <c r="AH205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6.9444444444444446</v>
      </c>
      <c r="AJ2053" s="59">
        <f>IFERROR(Table1[[#This Row],[Plan Hour]]/Table1[[#This Row],[ساعات
العمل
الفعلية]],0)</f>
        <v>0</v>
      </c>
      <c r="AK2053" s="1">
        <f>IFERROR((Table1[[#This Row],[الكمية 
الفعلية
/م3]]-Table1[[#This Row],[الكمية 
المنتجة
/م3
 ]]),"")</f>
        <v>0.5</v>
      </c>
      <c r="AL2053" s="123"/>
      <c r="AM2053" s="123"/>
      <c r="AN2053" s="123"/>
      <c r="AO2053" s="123"/>
      <c r="AP2053" s="17">
        <f>Table1[[#This Row],[شطره
1]]+Table1[[#This Row],[أبعاد خطأ
2]]+Table1[[#This Row],[كسر زوايا
3]]+AO2053</f>
        <v>0</v>
      </c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1"/>
      <c r="CB2053"/>
      <c r="CC2053"/>
      <c r="CD2053"/>
      <c r="CE2053" s="83"/>
      <c r="CF2053"/>
      <c r="CG2053"/>
      <c r="CH2053"/>
      <c r="CI2053"/>
      <c r="CJ2053"/>
      <c r="CK2053"/>
      <c r="CL2053"/>
      <c r="CM2053"/>
      <c r="CN2053"/>
      <c r="CO2053"/>
      <c r="CP2053"/>
    </row>
    <row r="2054" spans="1:94" ht="22.5" customHeight="1">
      <c r="A2054" s="22">
        <v>44339</v>
      </c>
      <c r="B2054" s="3" t="str">
        <f>TEXT(Table1[[#This Row],[Date]],"dddd")</f>
        <v>الأحد</v>
      </c>
      <c r="C2054" s="3">
        <f>WEEKNUM(Table1[[#This Row],[Date]],16)</f>
        <v>22</v>
      </c>
      <c r="D2054" s="3" t="str">
        <f>TEXT(Table1[[#This Row],[Date]],"mmmm")</f>
        <v>مايو</v>
      </c>
      <c r="E2054" s="3" t="str">
        <f>TEXT(Table1[[#This Row],[Date]],"yyyy")</f>
        <v>2021</v>
      </c>
      <c r="F2054" s="3" t="s">
        <v>8</v>
      </c>
      <c r="G2054" s="3">
        <v>2034</v>
      </c>
      <c r="H2054" s="5" t="s">
        <v>384</v>
      </c>
      <c r="I2054" s="3" t="s">
        <v>91</v>
      </c>
      <c r="J2054" s="3">
        <f>IFERROR(VLOOKUP(Table1[[#This Row],[FoamType]],$CB$1:$CC$25,2,FALSE),0)</f>
        <v>1</v>
      </c>
      <c r="K2054" s="3">
        <v>124</v>
      </c>
      <c r="L2054" s="3">
        <v>60</v>
      </c>
      <c r="M2054" s="3">
        <v>7</v>
      </c>
      <c r="Q2054" s="3">
        <v>20</v>
      </c>
      <c r="R2054" s="3">
        <v>400</v>
      </c>
      <c r="S2054" s="3">
        <v>7.1</v>
      </c>
      <c r="T2054" s="3">
        <v>21</v>
      </c>
      <c r="U2054" s="4">
        <v>21</v>
      </c>
      <c r="W2054" s="3">
        <v>20</v>
      </c>
      <c r="X2054" s="4">
        <f>IFERROR(   Table1[[#This Row],[البلوكات /م3]]+Table1[[#This Row],[البواقى
 المنصرفه
/م3]]-Table1[[#This Row],[البواقى
/م3]],0)</f>
        <v>22.16</v>
      </c>
      <c r="Y2054" s="21">
        <f t="shared" si="268"/>
        <v>21.96</v>
      </c>
      <c r="Z2054" s="3">
        <v>3</v>
      </c>
      <c r="AA2054" s="12">
        <v>2.3199999999999998</v>
      </c>
      <c r="AB2054" s="3">
        <v>20</v>
      </c>
      <c r="AC2054" s="20">
        <v>2.12</v>
      </c>
      <c r="AD2054" s="20">
        <f t="shared" si="266"/>
        <v>1.1600000000000001</v>
      </c>
      <c r="AE2054" s="29">
        <f t="shared" si="267"/>
        <v>4.7775947281713346E-2</v>
      </c>
      <c r="AG2054" s="5">
        <f>IFERROR((Table1[[#This Row],[عدد
البلوكات]]*0.12),"")</f>
        <v>0.36</v>
      </c>
      <c r="AH205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21</v>
      </c>
      <c r="AJ2054" s="59">
        <f>IFERROR(Table1[[#This Row],[Plan Hour]]/Table1[[#This Row],[ساعات
العمل
الفعلية]],0)</f>
        <v>0</v>
      </c>
      <c r="AK2054" s="1">
        <f>IFERROR((Table1[[#This Row],[الكمية 
الفعلية
/م3]]-Table1[[#This Row],[الكمية 
المنتجة
/م3
 ]]),"")</f>
        <v>0</v>
      </c>
      <c r="AL2054" s="123"/>
      <c r="AM2054" s="123"/>
      <c r="AN2054" s="123"/>
      <c r="AO2054" s="123"/>
      <c r="AP2054" s="17">
        <f>Table1[[#This Row],[شطره
1]]+Table1[[#This Row],[أبعاد خطأ
2]]+Table1[[#This Row],[كسر زوايا
3]]+AO2054</f>
        <v>0</v>
      </c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1"/>
      <c r="CB2054"/>
      <c r="CC2054"/>
      <c r="CD2054"/>
      <c r="CE2054" s="83"/>
      <c r="CF2054"/>
      <c r="CG2054"/>
      <c r="CH2054"/>
      <c r="CI2054"/>
      <c r="CJ2054"/>
      <c r="CK2054"/>
      <c r="CL2054"/>
      <c r="CM2054"/>
      <c r="CN2054"/>
      <c r="CO2054"/>
      <c r="CP2054"/>
    </row>
    <row r="2055" spans="1:94" ht="22.5" customHeight="1">
      <c r="A2055" s="22">
        <v>44339</v>
      </c>
      <c r="B2055" s="3" t="str">
        <f>TEXT(Table1[[#This Row],[Date]],"dddd")</f>
        <v>الأحد</v>
      </c>
      <c r="C2055" s="3">
        <f>WEEKNUM(Table1[[#This Row],[Date]],16)</f>
        <v>22</v>
      </c>
      <c r="D2055" s="3" t="str">
        <f>TEXT(Table1[[#This Row],[Date]],"mmmm")</f>
        <v>مايو</v>
      </c>
      <c r="E2055" s="3" t="str">
        <f>TEXT(Table1[[#This Row],[Date]],"yyyy")</f>
        <v>2021</v>
      </c>
      <c r="F2055" s="3" t="s">
        <v>8</v>
      </c>
      <c r="G2055" s="3">
        <v>2060</v>
      </c>
      <c r="H2055" s="5" t="s">
        <v>386</v>
      </c>
      <c r="I2055" s="3" t="s">
        <v>92</v>
      </c>
      <c r="J2055" s="3">
        <f>IFERROR(VLOOKUP(Table1[[#This Row],[FoamType]],$CB$1:$CC$25,2,FALSE),0)</f>
        <v>0.6</v>
      </c>
      <c r="K2055" s="3">
        <v>30</v>
      </c>
      <c r="L2055" s="3">
        <v>23</v>
      </c>
      <c r="M2055" s="3">
        <v>18</v>
      </c>
      <c r="Q2055" s="3">
        <v>8</v>
      </c>
      <c r="R2055" s="3">
        <v>714</v>
      </c>
      <c r="S2055" s="3">
        <v>18</v>
      </c>
      <c r="T2055" s="3">
        <f t="shared" si="264"/>
        <v>8.8678799999999995</v>
      </c>
      <c r="U2055" s="4">
        <f t="shared" si="265"/>
        <v>8.8678799999999995</v>
      </c>
      <c r="W2055" s="3"/>
      <c r="X2055" s="4">
        <f>IFERROR(   Table1[[#This Row],[البلوكات /م3]]+Table1[[#This Row],[البواقى
 المنصرفه
/م3]]-Table1[[#This Row],[البواقى
/م3]],0)</f>
        <v>8.85</v>
      </c>
      <c r="Y2055" s="21">
        <f t="shared" si="268"/>
        <v>0</v>
      </c>
      <c r="Z2055" s="3">
        <v>0</v>
      </c>
      <c r="AA2055" s="12">
        <v>8.85</v>
      </c>
      <c r="AB2055" s="3">
        <v>8</v>
      </c>
      <c r="AC2055" s="20">
        <v>0</v>
      </c>
      <c r="AD2055" s="20">
        <f t="shared" si="266"/>
        <v>-1.7879999999999896E-2</v>
      </c>
      <c r="AE2055" s="29">
        <f t="shared" si="267"/>
        <v>-2.0203389830508356E-3</v>
      </c>
      <c r="AG2055" s="5">
        <f>IFERROR((Table1[[#This Row],[عدد
البلوكات]]*0.12),"")</f>
        <v>0</v>
      </c>
      <c r="AH205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14.7798</v>
      </c>
      <c r="AJ2055" s="59">
        <f>IFERROR(Table1[[#This Row],[Plan Hour]]/Table1[[#This Row],[ساعات
العمل
الفعلية]],0)</f>
        <v>0</v>
      </c>
      <c r="AK2055" s="1">
        <f>IFERROR((Table1[[#This Row],[الكمية 
الفعلية
/م3]]-Table1[[#This Row],[الكمية 
المنتجة
/م3
 ]]),"")</f>
        <v>0</v>
      </c>
      <c r="AL2055" s="123"/>
      <c r="AM2055" s="123"/>
      <c r="AN2055" s="123"/>
      <c r="AO2055" s="123"/>
      <c r="AP2055" s="17">
        <f>Table1[[#This Row],[شطره
1]]+Table1[[#This Row],[أبعاد خطأ
2]]+Table1[[#This Row],[كسر زوايا
3]]+AO2055</f>
        <v>0</v>
      </c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1"/>
      <c r="CB2055"/>
      <c r="CC2055"/>
      <c r="CD2055"/>
      <c r="CE2055" s="83"/>
      <c r="CF2055"/>
      <c r="CG2055"/>
      <c r="CH2055"/>
      <c r="CI2055"/>
      <c r="CJ2055"/>
      <c r="CK2055"/>
      <c r="CL2055"/>
      <c r="CM2055"/>
      <c r="CN2055"/>
      <c r="CO2055"/>
      <c r="CP2055"/>
    </row>
    <row r="2056" spans="1:94" ht="22.5" customHeight="1">
      <c r="A2056" s="22">
        <v>44339</v>
      </c>
      <c r="B2056" s="3" t="str">
        <f>TEXT(Table1[[#This Row],[Date]],"dddd")</f>
        <v>الأحد</v>
      </c>
      <c r="C2056" s="3">
        <f>WEEKNUM(Table1[[#This Row],[Date]],16)</f>
        <v>22</v>
      </c>
      <c r="D2056" s="3" t="str">
        <f>TEXT(Table1[[#This Row],[Date]],"mmmm")</f>
        <v>مايو</v>
      </c>
      <c r="E2056" s="3" t="str">
        <f>TEXT(Table1[[#This Row],[Date]],"yyyy")</f>
        <v>2021</v>
      </c>
      <c r="F2056" s="3" t="s">
        <v>8</v>
      </c>
      <c r="G2056" s="3">
        <v>2001</v>
      </c>
      <c r="H2056" s="5" t="s">
        <v>25</v>
      </c>
      <c r="I2056" s="3" t="s">
        <v>92</v>
      </c>
      <c r="J2056" s="3">
        <f>IFERROR(VLOOKUP(Table1[[#This Row],[FoamType]],$CB$1:$CC$25,2,FALSE),0)</f>
        <v>0.6</v>
      </c>
      <c r="K2056" s="3">
        <v>70</v>
      </c>
      <c r="L2056" s="3">
        <v>35</v>
      </c>
      <c r="M2056" s="3">
        <v>1</v>
      </c>
      <c r="Q2056" s="3">
        <v>12</v>
      </c>
      <c r="S2056" s="3">
        <v>1.1000000000000001</v>
      </c>
      <c r="T2056" s="3">
        <v>5.6</v>
      </c>
      <c r="U2056" s="4">
        <v>5.5</v>
      </c>
      <c r="W2056" s="3">
        <v>12</v>
      </c>
      <c r="X2056" s="4">
        <f>IFERROR(   Table1[[#This Row],[البلوكات /م3]]+Table1[[#This Row],[البواقى
 المنصرفه
/م3]]-Table1[[#This Row],[البواقى
/م3]],0)</f>
        <v>4.82</v>
      </c>
      <c r="Y2056" s="21">
        <f t="shared" si="268"/>
        <v>7.32</v>
      </c>
      <c r="Z2056" s="3">
        <v>1</v>
      </c>
      <c r="AA2056" s="12">
        <v>0</v>
      </c>
      <c r="AB2056" s="3">
        <v>12</v>
      </c>
      <c r="AC2056" s="20">
        <v>2.5</v>
      </c>
      <c r="AD2056" s="20">
        <f t="shared" si="266"/>
        <v>-0.67999999999999972</v>
      </c>
      <c r="AE2056" s="29">
        <f t="shared" si="267"/>
        <v>-9.2896174863387942E-2</v>
      </c>
      <c r="AG2056" s="5">
        <f>IFERROR((Table1[[#This Row],[عدد
البلوكات]]*0.12),"")</f>
        <v>0.12</v>
      </c>
      <c r="AH205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9.1666666666666679</v>
      </c>
      <c r="AJ2056" s="59">
        <f>IFERROR(Table1[[#This Row],[Plan Hour]]/Table1[[#This Row],[ساعات
العمل
الفعلية]],0)</f>
        <v>0</v>
      </c>
      <c r="AK2056" s="1">
        <f>IFERROR((Table1[[#This Row],[الكمية 
الفعلية
/م3]]-Table1[[#This Row],[الكمية 
المنتجة
/م3
 ]]),"")</f>
        <v>9.9999999999999645E-2</v>
      </c>
      <c r="AL2056" s="123"/>
      <c r="AM2056" s="123"/>
      <c r="AN2056" s="123"/>
      <c r="AO2056" s="123"/>
      <c r="AP2056" s="17">
        <f>Table1[[#This Row],[شطره
1]]+Table1[[#This Row],[أبعاد خطأ
2]]+Table1[[#This Row],[كسر زوايا
3]]+AO2056</f>
        <v>0</v>
      </c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1"/>
      <c r="CB2056"/>
      <c r="CC2056"/>
      <c r="CD2056"/>
      <c r="CE2056" s="83"/>
      <c r="CF2056"/>
      <c r="CG2056"/>
      <c r="CH2056"/>
      <c r="CI2056"/>
      <c r="CJ2056"/>
      <c r="CK2056"/>
      <c r="CL2056"/>
      <c r="CM2056"/>
      <c r="CN2056"/>
      <c r="CO2056"/>
      <c r="CP2056"/>
    </row>
    <row r="2057" spans="1:94" ht="22.5" customHeight="1">
      <c r="A2057" s="22">
        <v>44339</v>
      </c>
      <c r="B2057" s="3" t="str">
        <f>TEXT(Table1[[#This Row],[Date]],"dddd")</f>
        <v>الأحد</v>
      </c>
      <c r="C2057" s="3">
        <f>WEEKNUM(Table1[[#This Row],[Date]],16)</f>
        <v>22</v>
      </c>
      <c r="D2057" s="3" t="str">
        <f>TEXT(Table1[[#This Row],[Date]],"mmmm")</f>
        <v>مايو</v>
      </c>
      <c r="E2057" s="3" t="str">
        <f>TEXT(Table1[[#This Row],[Date]],"yyyy")</f>
        <v>2021</v>
      </c>
      <c r="F2057" s="3" t="s">
        <v>8</v>
      </c>
      <c r="G2057" s="3">
        <v>2052</v>
      </c>
      <c r="H2057" s="5" t="s">
        <v>363</v>
      </c>
      <c r="I2057" s="3" t="s">
        <v>86</v>
      </c>
      <c r="J2057" s="3">
        <f>IFERROR(VLOOKUP(Table1[[#This Row],[FoamType]],$CB$1:$CC$25,2,FALSE),0)</f>
        <v>3</v>
      </c>
      <c r="K2057" s="3">
        <v>200</v>
      </c>
      <c r="L2057" s="3">
        <v>100</v>
      </c>
      <c r="M2057" s="3">
        <v>125</v>
      </c>
      <c r="Q2057" s="3">
        <v>17</v>
      </c>
      <c r="R2057" s="3">
        <v>4</v>
      </c>
      <c r="S2057" s="3">
        <v>125</v>
      </c>
      <c r="T2057" s="3">
        <f t="shared" si="264"/>
        <v>10</v>
      </c>
      <c r="U2057" s="4">
        <f t="shared" si="265"/>
        <v>10</v>
      </c>
      <c r="W2057" s="3">
        <v>17</v>
      </c>
      <c r="X2057" s="4">
        <f>IFERROR(   Table1[[#This Row],[البلوكات /م3]]+Table1[[#This Row],[البواقى
 المنصرفه
/م3]]-Table1[[#This Row],[البواقى
/م3]],0)</f>
        <v>9.7600000000000016</v>
      </c>
      <c r="Y2057" s="21">
        <f t="shared" si="268"/>
        <v>14.64</v>
      </c>
      <c r="Z2057" s="3">
        <v>2</v>
      </c>
      <c r="AA2057" s="12">
        <v>0</v>
      </c>
      <c r="AB2057" s="3">
        <v>17</v>
      </c>
      <c r="AC2057" s="20">
        <v>4.88</v>
      </c>
      <c r="AD2057" s="20">
        <f t="shared" si="266"/>
        <v>-0.23999999999999844</v>
      </c>
      <c r="AE2057" s="29">
        <f t="shared" si="267"/>
        <v>-1.6393442622950713E-2</v>
      </c>
      <c r="AG2057" s="5">
        <f>IFERROR((Table1[[#This Row],[عدد
البلوكات]]*0.12),"")</f>
        <v>0.24</v>
      </c>
      <c r="AH205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3.3333333333333335</v>
      </c>
      <c r="AJ2057" s="59">
        <f>IFERROR(Table1[[#This Row],[Plan Hour]]/Table1[[#This Row],[ساعات
العمل
الفعلية]],0)</f>
        <v>0</v>
      </c>
      <c r="AK2057" s="1">
        <f>IFERROR((Table1[[#This Row],[الكمية 
الفعلية
/م3]]-Table1[[#This Row],[الكمية 
المنتجة
/م3
 ]]),"")</f>
        <v>0</v>
      </c>
      <c r="AL2057" s="123"/>
      <c r="AM2057" s="123"/>
      <c r="AN2057" s="123"/>
      <c r="AO2057" s="123"/>
      <c r="AP2057" s="17">
        <f>Table1[[#This Row],[شطره
1]]+Table1[[#This Row],[أبعاد خطأ
2]]+Table1[[#This Row],[كسر زوايا
3]]+AO2057</f>
        <v>0</v>
      </c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1"/>
      <c r="CB2057"/>
      <c r="CC2057"/>
      <c r="CD2057"/>
      <c r="CE2057" s="83"/>
      <c r="CF2057"/>
      <c r="CG2057"/>
      <c r="CH2057"/>
      <c r="CI2057"/>
      <c r="CJ2057"/>
      <c r="CK2057"/>
      <c r="CL2057"/>
      <c r="CM2057"/>
      <c r="CN2057"/>
      <c r="CO2057"/>
      <c r="CP2057"/>
    </row>
    <row r="2058" spans="1:94" ht="22.5" customHeight="1">
      <c r="A2058" s="22">
        <v>44339</v>
      </c>
      <c r="B2058" s="3" t="str">
        <f>TEXT(Table1[[#This Row],[Date]],"dddd")</f>
        <v>الأحد</v>
      </c>
      <c r="C2058" s="3">
        <f>WEEKNUM(Table1[[#This Row],[Date]],16)</f>
        <v>22</v>
      </c>
      <c r="D2058" s="3" t="str">
        <f>TEXT(Table1[[#This Row],[Date]],"mmmm")</f>
        <v>مايو</v>
      </c>
      <c r="E2058" s="3" t="str">
        <f>TEXT(Table1[[#This Row],[Date]],"yyyy")</f>
        <v>2021</v>
      </c>
      <c r="F2058" s="3" t="s">
        <v>8</v>
      </c>
      <c r="G2058" s="3">
        <v>2064</v>
      </c>
      <c r="H2058" s="5" t="s">
        <v>385</v>
      </c>
      <c r="I2058" s="3" t="s">
        <v>87</v>
      </c>
      <c r="J2058" s="3">
        <f>IFERROR(VLOOKUP(Table1[[#This Row],[FoamType]],$CB$1:$CC$25,2,FALSE),0)</f>
        <v>2</v>
      </c>
      <c r="K2058" s="3">
        <v>200</v>
      </c>
      <c r="L2058" s="3">
        <v>100</v>
      </c>
      <c r="M2058" s="3">
        <v>5</v>
      </c>
      <c r="Q2058" s="3">
        <v>20</v>
      </c>
      <c r="S2058" s="3">
        <v>5.0999999999999996</v>
      </c>
      <c r="T2058" s="3">
        <v>5.2</v>
      </c>
      <c r="U2058" s="4">
        <v>5</v>
      </c>
      <c r="W2058" s="3">
        <v>22</v>
      </c>
      <c r="X2058" s="4">
        <f>IFERROR(   Table1[[#This Row],[البلوكات /م3]]+Table1[[#This Row],[البواقى
 المنصرفه
/م3]]-Table1[[#This Row],[البواقى
/م3]],0)</f>
        <v>5.84</v>
      </c>
      <c r="Y2058" s="21">
        <f t="shared" si="268"/>
        <v>7.32</v>
      </c>
      <c r="Z2058" s="3">
        <v>1</v>
      </c>
      <c r="AA2058" s="12">
        <v>0</v>
      </c>
      <c r="AB2058" s="3">
        <v>22</v>
      </c>
      <c r="AC2058" s="20">
        <v>1.48</v>
      </c>
      <c r="AD2058" s="20">
        <f t="shared" si="266"/>
        <v>0.83999999999999986</v>
      </c>
      <c r="AE2058" s="29">
        <f t="shared" si="267"/>
        <v>0.11475409836065571</v>
      </c>
      <c r="AG2058" s="5">
        <f>IFERROR((Table1[[#This Row],[عدد
البلوكات]]*0.12),"")</f>
        <v>0.12</v>
      </c>
      <c r="AH205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2.5</v>
      </c>
      <c r="AJ2058" s="59">
        <f>IFERROR(Table1[[#This Row],[Plan Hour]]/Table1[[#This Row],[ساعات
العمل
الفعلية]],0)</f>
        <v>0</v>
      </c>
      <c r="AK2058" s="1">
        <f>IFERROR((Table1[[#This Row],[الكمية 
الفعلية
/م3]]-Table1[[#This Row],[الكمية 
المنتجة
/م3
 ]]),"")</f>
        <v>0.20000000000000018</v>
      </c>
      <c r="AL2058" s="123"/>
      <c r="AM2058" s="123"/>
      <c r="AN2058" s="123"/>
      <c r="AO2058" s="123"/>
      <c r="AP2058" s="17">
        <f>Table1[[#This Row],[شطره
1]]+Table1[[#This Row],[أبعاد خطأ
2]]+Table1[[#This Row],[كسر زوايا
3]]+AO2058</f>
        <v>0</v>
      </c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1"/>
      <c r="CB2058"/>
      <c r="CC2058"/>
      <c r="CD2058"/>
      <c r="CE2058" s="83"/>
      <c r="CF2058"/>
      <c r="CG2058"/>
      <c r="CH2058"/>
      <c r="CI2058"/>
      <c r="CJ2058"/>
      <c r="CK2058"/>
      <c r="CL2058"/>
      <c r="CM2058"/>
      <c r="CN2058"/>
      <c r="CO2058"/>
      <c r="CP2058"/>
    </row>
    <row r="2059" spans="1:94" ht="22.5" customHeight="1">
      <c r="A2059" s="22">
        <v>44340</v>
      </c>
      <c r="B2059" s="9" t="str">
        <f>TEXT(Table1[[#This Row],[Date]],"dddd")</f>
        <v>الإثنين</v>
      </c>
      <c r="C2059" s="9">
        <f>WEEKNUM(Table1[[#This Row],[Date]],16)</f>
        <v>22</v>
      </c>
      <c r="D2059" s="9" t="str">
        <f>TEXT(Table1[[#This Row],[Date]],"mmmm")</f>
        <v>مايو</v>
      </c>
      <c r="E2059" s="9" t="str">
        <f>TEXT(Table1[[#This Row],[Date]],"yyyy")</f>
        <v>2021</v>
      </c>
      <c r="F2059" s="9" t="s">
        <v>8</v>
      </c>
      <c r="G2059" s="9">
        <v>3</v>
      </c>
      <c r="H2059" s="9" t="s">
        <v>365</v>
      </c>
      <c r="I2059" s="9" t="s">
        <v>91</v>
      </c>
      <c r="J2059" s="9">
        <f>IFERROR(VLOOKUP(Table1[[#This Row],[FoamType]],$CB$1:$CC$25,2,FALSE),0)</f>
        <v>1</v>
      </c>
      <c r="K2059" s="9">
        <v>100</v>
      </c>
      <c r="L2059" s="9">
        <v>20</v>
      </c>
      <c r="M2059" s="9">
        <v>10</v>
      </c>
      <c r="N2059" s="9"/>
      <c r="O2059" s="9"/>
      <c r="P2059" s="9"/>
      <c r="Q2059" s="9">
        <v>25</v>
      </c>
      <c r="R2059" s="9">
        <v>400</v>
      </c>
      <c r="S2059" s="9">
        <v>10.1</v>
      </c>
      <c r="T2059" s="9">
        <f t="shared" ref="T2059:T2117" si="269">K2059*L2059*R2059*S2059/1000000</f>
        <v>8.08</v>
      </c>
      <c r="U2059" s="9">
        <f t="shared" ref="U2059:U2117" si="270">K2059*L2059*M2059*R2059/1000000</f>
        <v>8</v>
      </c>
      <c r="V2059" s="9"/>
      <c r="W2059" s="9">
        <v>25</v>
      </c>
      <c r="X2059" s="9">
        <f>IFERROR(   Table1[[#This Row],[البلوكات /م3]]+Table1[[#This Row],[البواقى
 المنصرفه
/م3]]-Table1[[#This Row],[البواقى
/م3]],0)</f>
        <v>8.7800000000000011</v>
      </c>
      <c r="Y2059" s="9">
        <f t="shared" si="268"/>
        <v>7.32</v>
      </c>
      <c r="Z2059" s="9">
        <v>1</v>
      </c>
      <c r="AA2059" s="9">
        <v>8</v>
      </c>
      <c r="AB2059" s="9">
        <v>25</v>
      </c>
      <c r="AC2059" s="9">
        <v>6.54</v>
      </c>
      <c r="AD2059" s="9">
        <f t="shared" si="266"/>
        <v>0.78000000000000114</v>
      </c>
      <c r="AE2059" s="9">
        <f t="shared" si="267"/>
        <v>5.0913838120104513E-2</v>
      </c>
      <c r="AF2059" s="9"/>
      <c r="AG2059" s="9">
        <f>IFERROR((Table1[[#This Row],[عدد
البلوكات]]*0.12),"")</f>
        <v>0.12</v>
      </c>
      <c r="AH2059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</v>
      </c>
      <c r="AI2059" s="9">
        <v>49</v>
      </c>
      <c r="AJ2059" s="9">
        <f>IFERROR(Table1[[#This Row],[Plan Hour]]/Table1[[#This Row],[ساعات
العمل
الفعلية]],0)</f>
        <v>0.16326530612244897</v>
      </c>
      <c r="AK2059" s="9">
        <f>IFERROR((Table1[[#This Row],[الكمية 
الفعلية
/م3]]-Table1[[#This Row],[الكمية 
المنتجة
/م3
 ]]),"")</f>
        <v>8.0000000000000071E-2</v>
      </c>
      <c r="AL2059" s="9"/>
      <c r="AM2059" s="9"/>
      <c r="AN2059" s="9"/>
      <c r="AO2059" s="9"/>
      <c r="AP2059" s="9">
        <f>Table1[[#This Row],[شطره
1]]+Table1[[#This Row],[أبعاد خطأ
2]]+Table1[[#This Row],[كسر زوايا
3]]+AO2059</f>
        <v>0</v>
      </c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CB2059"/>
      <c r="CC2059"/>
      <c r="CD2059"/>
      <c r="CE2059" s="83"/>
      <c r="CF2059"/>
      <c r="CG2059"/>
      <c r="CH2059"/>
      <c r="CI2059"/>
      <c r="CJ2059"/>
      <c r="CK2059"/>
      <c r="CL2059"/>
      <c r="CM2059"/>
      <c r="CN2059"/>
      <c r="CO2059"/>
      <c r="CP2059"/>
    </row>
    <row r="2060" spans="1:94" ht="22.5" customHeight="1">
      <c r="A2060" s="22">
        <v>44340</v>
      </c>
      <c r="B2060" s="3" t="str">
        <f>TEXT(Table1[[#This Row],[Date]],"dddd")</f>
        <v>الإثنين</v>
      </c>
      <c r="C2060" s="3">
        <f>WEEKNUM(Table1[[#This Row],[Date]],16)</f>
        <v>22</v>
      </c>
      <c r="D2060" s="3" t="str">
        <f>TEXT(Table1[[#This Row],[Date]],"mmmm")</f>
        <v>مايو</v>
      </c>
      <c r="E2060" s="3" t="str">
        <f>TEXT(Table1[[#This Row],[Date]],"yyyy")</f>
        <v>2021</v>
      </c>
      <c r="F2060" s="3" t="s">
        <v>8</v>
      </c>
      <c r="G2060" s="3">
        <v>2056</v>
      </c>
      <c r="H2060" s="5" t="s">
        <v>215</v>
      </c>
      <c r="I2060" s="3" t="s">
        <v>255</v>
      </c>
      <c r="J2060" s="3">
        <f>IFERROR(VLOOKUP(Table1[[#This Row],[FoamType]],$CB$1:$CC$25,2,FALSE),0)</f>
        <v>3.6</v>
      </c>
      <c r="K2060" s="3">
        <v>60</v>
      </c>
      <c r="L2060" s="3">
        <v>60</v>
      </c>
      <c r="M2060" s="3">
        <v>39</v>
      </c>
      <c r="Q2060" s="3">
        <v>20</v>
      </c>
      <c r="R2060" s="3">
        <v>106</v>
      </c>
      <c r="S2060" s="3">
        <v>39</v>
      </c>
      <c r="T2060" s="3">
        <f t="shared" si="269"/>
        <v>14.882400000000001</v>
      </c>
      <c r="U2060" s="4">
        <f t="shared" si="270"/>
        <v>14.882400000000001</v>
      </c>
      <c r="W2060" s="3">
        <v>22</v>
      </c>
      <c r="X2060" s="4">
        <f>IFERROR(   Table1[[#This Row],[البلوكات /م3]]+Table1[[#This Row],[البواقى
 المنصرفه
/م3]]-Table1[[#This Row],[البواقى
/م3]],0)</f>
        <v>13.510000000000002</v>
      </c>
      <c r="Y2060" s="21">
        <f t="shared" si="268"/>
        <v>29.28</v>
      </c>
      <c r="Z2060" s="3">
        <v>4</v>
      </c>
      <c r="AA2060" s="12">
        <v>1.98</v>
      </c>
      <c r="AB2060" s="3">
        <v>22</v>
      </c>
      <c r="AC2060" s="20">
        <v>17.75</v>
      </c>
      <c r="AD2060" s="20">
        <f t="shared" si="266"/>
        <v>-1.3724000000000025</v>
      </c>
      <c r="AE2060" s="29">
        <f t="shared" si="267"/>
        <v>-4.3902751119641793E-2</v>
      </c>
      <c r="AG2060" s="5">
        <f>IFERROR((Table1[[#This Row],[عدد
البلوكات]]*0.12),"")</f>
        <v>0.48</v>
      </c>
      <c r="AH206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4.1340000000000003</v>
      </c>
      <c r="AJ2060" s="59">
        <f>IFERROR(Table1[[#This Row],[Plan Hour]]/Table1[[#This Row],[ساعات
العمل
الفعلية]],0)</f>
        <v>0</v>
      </c>
      <c r="AK2060" s="1">
        <f>IFERROR((Table1[[#This Row],[الكمية 
الفعلية
/م3]]-Table1[[#This Row],[الكمية 
المنتجة
/م3
 ]]),"")</f>
        <v>0</v>
      </c>
      <c r="AL2060" s="123"/>
      <c r="AM2060" s="123"/>
      <c r="AN2060" s="123"/>
      <c r="AO2060" s="123"/>
      <c r="AP2060" s="17">
        <f>Table1[[#This Row],[شطره
1]]+Table1[[#This Row],[أبعاد خطأ
2]]+Table1[[#This Row],[كسر زوايا
3]]+AO2060</f>
        <v>0</v>
      </c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1"/>
      <c r="CB2060"/>
      <c r="CC2060"/>
      <c r="CD2060"/>
      <c r="CE2060" s="83"/>
      <c r="CF2060"/>
      <c r="CG2060"/>
      <c r="CH2060"/>
      <c r="CI2060"/>
      <c r="CJ2060"/>
      <c r="CK2060"/>
      <c r="CL2060"/>
      <c r="CM2060"/>
      <c r="CN2060"/>
      <c r="CO2060"/>
      <c r="CP2060"/>
    </row>
    <row r="2061" spans="1:94" ht="22.5" customHeight="1">
      <c r="A2061" s="22">
        <v>44340</v>
      </c>
      <c r="B2061" s="3" t="str">
        <f>TEXT(Table1[[#This Row],[Date]],"dddd")</f>
        <v>الإثنين</v>
      </c>
      <c r="C2061" s="3">
        <f>WEEKNUM(Table1[[#This Row],[Date]],16)</f>
        <v>22</v>
      </c>
      <c r="D2061" s="3" t="str">
        <f>TEXT(Table1[[#This Row],[Date]],"mmmm")</f>
        <v>مايو</v>
      </c>
      <c r="E2061" s="3" t="str">
        <f>TEXT(Table1[[#This Row],[Date]],"yyyy")</f>
        <v>2021</v>
      </c>
      <c r="F2061" s="3" t="s">
        <v>8</v>
      </c>
      <c r="G2061" s="3">
        <v>2056</v>
      </c>
      <c r="H2061" s="5" t="s">
        <v>215</v>
      </c>
      <c r="I2061" s="3" t="s">
        <v>255</v>
      </c>
      <c r="J2061" s="3">
        <f>IFERROR(VLOOKUP(Table1[[#This Row],[FoamType]],$CB$1:$CC$25,2,FALSE),0)</f>
        <v>3.6</v>
      </c>
      <c r="K2061" s="3">
        <v>60</v>
      </c>
      <c r="L2061" s="3">
        <v>30</v>
      </c>
      <c r="M2061" s="3">
        <v>39</v>
      </c>
      <c r="Q2061" s="3">
        <v>20</v>
      </c>
      <c r="R2061" s="3">
        <v>38</v>
      </c>
      <c r="S2061" s="3">
        <v>39</v>
      </c>
      <c r="T2061" s="3">
        <f t="shared" si="269"/>
        <v>2.6676000000000002</v>
      </c>
      <c r="U2061" s="4">
        <f t="shared" si="270"/>
        <v>2.6676000000000002</v>
      </c>
      <c r="W2061" s="3">
        <v>20</v>
      </c>
      <c r="X2061" s="4">
        <f>IFERROR(   Table1[[#This Row],[البلوكات /م3]]+Table1[[#This Row],[البواقى
 المنصرفه
/م3]]-Table1[[#This Row],[البواقى
/م3]],0)</f>
        <v>7.32</v>
      </c>
      <c r="Y2061" s="21">
        <f t="shared" si="268"/>
        <v>7.32</v>
      </c>
      <c r="Z2061" s="3">
        <v>1</v>
      </c>
      <c r="AD2061" s="20">
        <f t="shared" si="266"/>
        <v>4.6524000000000001</v>
      </c>
      <c r="AE2061" s="29">
        <f t="shared" si="267"/>
        <v>0.6355737704918033</v>
      </c>
      <c r="AG2061" s="5">
        <f>IFERROR((Table1[[#This Row],[عدد
البلوكات]]*0.12),"")</f>
        <v>0.12</v>
      </c>
      <c r="AH206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0.74099999999999999</v>
      </c>
      <c r="AJ2061" s="59">
        <f>IFERROR(Table1[[#This Row],[Plan Hour]]/Table1[[#This Row],[ساعات
العمل
الفعلية]],0)</f>
        <v>0</v>
      </c>
      <c r="AK2061" s="1">
        <f>IFERROR((Table1[[#This Row],[الكمية 
الفعلية
/م3]]-Table1[[#This Row],[الكمية 
المنتجة
/م3
 ]]),"")</f>
        <v>0</v>
      </c>
      <c r="AL2061" s="123"/>
      <c r="AM2061" s="123"/>
      <c r="AN2061" s="123"/>
      <c r="AO2061" s="123"/>
      <c r="AP2061" s="17">
        <f>Table1[[#This Row],[شطره
1]]+Table1[[#This Row],[أبعاد خطأ
2]]+Table1[[#This Row],[كسر زوايا
3]]+AO2061</f>
        <v>0</v>
      </c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1"/>
      <c r="CB2061"/>
      <c r="CC2061"/>
      <c r="CD2061"/>
      <c r="CE2061" s="83"/>
      <c r="CF2061"/>
      <c r="CG2061"/>
      <c r="CH2061"/>
      <c r="CI2061"/>
      <c r="CJ2061"/>
      <c r="CK2061"/>
      <c r="CL2061"/>
      <c r="CM2061"/>
      <c r="CN2061"/>
      <c r="CO2061"/>
      <c r="CP2061"/>
    </row>
    <row r="2062" spans="1:94" ht="22.5" customHeight="1">
      <c r="A2062" s="22">
        <v>44340</v>
      </c>
      <c r="B2062" s="3" t="str">
        <f>TEXT(Table1[[#This Row],[Date]],"dddd")</f>
        <v>الإثنين</v>
      </c>
      <c r="C2062" s="3">
        <f>WEEKNUM(Table1[[#This Row],[Date]],16)</f>
        <v>22</v>
      </c>
      <c r="D2062" s="3" t="str">
        <f>TEXT(Table1[[#This Row],[Date]],"mmmm")</f>
        <v>مايو</v>
      </c>
      <c r="E2062" s="3" t="str">
        <f>TEXT(Table1[[#This Row],[Date]],"yyyy")</f>
        <v>2021</v>
      </c>
      <c r="F2062" s="3" t="s">
        <v>8</v>
      </c>
      <c r="G2062" s="3">
        <v>2073</v>
      </c>
      <c r="H2062" s="5" t="s">
        <v>57</v>
      </c>
      <c r="I2062" s="3" t="s">
        <v>92</v>
      </c>
      <c r="J2062" s="3">
        <f>IFERROR(VLOOKUP(Table1[[#This Row],[FoamType]],$CB$1:$CC$25,2,FALSE),0)</f>
        <v>0.6</v>
      </c>
      <c r="K2062" s="3">
        <v>46</v>
      </c>
      <c r="L2062" s="3">
        <v>34</v>
      </c>
      <c r="M2062" s="3">
        <v>2</v>
      </c>
      <c r="Q2062" s="3" t="s">
        <v>3</v>
      </c>
      <c r="R2062" s="3">
        <v>7050</v>
      </c>
      <c r="S2062" s="3">
        <v>2.1</v>
      </c>
      <c r="T2062" s="3">
        <f t="shared" si="269"/>
        <v>23.15502</v>
      </c>
      <c r="U2062" s="4">
        <f t="shared" si="270"/>
        <v>22.052399999999999</v>
      </c>
      <c r="W2062" s="3"/>
      <c r="X2062" s="4">
        <f>IFERROR(   Table1[[#This Row],[البلوكات /م3]]+Table1[[#This Row],[البواقى
 المنصرفه
/م3]]-Table1[[#This Row],[البواقى
/م3]],0)</f>
        <v>28.97</v>
      </c>
      <c r="Y2062" s="21">
        <f t="shared" si="268"/>
        <v>0</v>
      </c>
      <c r="Z2062" s="3">
        <v>0</v>
      </c>
      <c r="AA2062" s="12">
        <v>30.05</v>
      </c>
      <c r="AB2062" s="3" t="s">
        <v>3</v>
      </c>
      <c r="AC2062" s="20">
        <v>1.08</v>
      </c>
      <c r="AD2062" s="20">
        <f t="shared" si="266"/>
        <v>6.9176000000000037</v>
      </c>
      <c r="AE2062" s="29">
        <f t="shared" si="267"/>
        <v>0.23020299500831959</v>
      </c>
      <c r="AG2062" s="5">
        <f>IFERROR((Table1[[#This Row],[عدد
البلوكات]]*0.12),"")</f>
        <v>0</v>
      </c>
      <c r="AH206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36.753999999999998</v>
      </c>
      <c r="AJ2062" s="59">
        <f>IFERROR(Table1[[#This Row],[Plan Hour]]/Table1[[#This Row],[ساعات
العمل
الفعلية]],0)</f>
        <v>0</v>
      </c>
      <c r="AK2062" s="1">
        <f>IFERROR((Table1[[#This Row],[الكمية 
الفعلية
/م3]]-Table1[[#This Row],[الكمية 
المنتجة
/م3
 ]]),"")</f>
        <v>1.1026200000000017</v>
      </c>
      <c r="AL2062" s="123"/>
      <c r="AM2062" s="123"/>
      <c r="AN2062" s="123"/>
      <c r="AO2062" s="123"/>
      <c r="AP2062" s="17">
        <f>Table1[[#This Row],[شطره
1]]+Table1[[#This Row],[أبعاد خطأ
2]]+Table1[[#This Row],[كسر زوايا
3]]+AO2062</f>
        <v>0</v>
      </c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1"/>
      <c r="CB2062"/>
      <c r="CC2062"/>
      <c r="CD2062"/>
      <c r="CE2062" s="83"/>
      <c r="CF2062"/>
      <c r="CG2062"/>
      <c r="CH2062"/>
      <c r="CI2062"/>
      <c r="CJ2062"/>
      <c r="CK2062"/>
      <c r="CL2062"/>
      <c r="CM2062"/>
      <c r="CN2062"/>
      <c r="CO2062"/>
      <c r="CP2062"/>
    </row>
    <row r="2063" spans="1:94" ht="22.5" customHeight="1">
      <c r="A2063" s="22">
        <v>44340</v>
      </c>
      <c r="B2063" s="9" t="str">
        <f>TEXT(Table1[[#This Row],[Date]],"dddd")</f>
        <v>الإثنين</v>
      </c>
      <c r="C2063" s="9">
        <f>WEEKNUM(Table1[[#This Row],[Date]],16)</f>
        <v>22</v>
      </c>
      <c r="D2063" s="9" t="str">
        <f>TEXT(Table1[[#This Row],[Date]],"mmmm")</f>
        <v>مايو</v>
      </c>
      <c r="E2063" s="9" t="str">
        <f>TEXT(Table1[[#This Row],[Date]],"yyyy")</f>
        <v>2021</v>
      </c>
      <c r="F2063" s="9" t="s">
        <v>9</v>
      </c>
      <c r="G2063" s="9">
        <v>2093</v>
      </c>
      <c r="H2063" s="9" t="s">
        <v>385</v>
      </c>
      <c r="I2063" s="9" t="s">
        <v>87</v>
      </c>
      <c r="J2063" s="9">
        <f>IFERROR(VLOOKUP(Table1[[#This Row],[FoamType]],$CB$1:$CC$25,2,FALSE),0)</f>
        <v>2</v>
      </c>
      <c r="K2063" s="9">
        <v>200</v>
      </c>
      <c r="L2063" s="9">
        <v>100</v>
      </c>
      <c r="M2063" s="9">
        <v>5</v>
      </c>
      <c r="N2063" s="9"/>
      <c r="O2063" s="9"/>
      <c r="P2063" s="9"/>
      <c r="Q2063" s="9">
        <v>25</v>
      </c>
      <c r="R2063" s="9"/>
      <c r="S2063" s="9">
        <v>5.0999999999999996</v>
      </c>
      <c r="T2063" s="9">
        <v>27</v>
      </c>
      <c r="U2063" s="9">
        <v>26</v>
      </c>
      <c r="V2063" s="9"/>
      <c r="W2063" s="9">
        <v>25</v>
      </c>
      <c r="X2063" s="9">
        <f>IFERROR(   Table1[[#This Row],[البلوكات /م3]]+Table1[[#This Row],[البواقى
 المنصرفه
/م3]]-Table1[[#This Row],[البواقى
/م3]],0)</f>
        <v>27.800000000000004</v>
      </c>
      <c r="Y2063" s="9">
        <v>70.680000000000007</v>
      </c>
      <c r="Z2063" s="9">
        <v>10</v>
      </c>
      <c r="AA2063" s="9">
        <v>0</v>
      </c>
      <c r="AB2063" s="9">
        <v>25</v>
      </c>
      <c r="AC2063" s="9">
        <v>42.88</v>
      </c>
      <c r="AD2063" s="9">
        <f t="shared" si="266"/>
        <v>1.8000000000000114</v>
      </c>
      <c r="AE2063" s="14">
        <f t="shared" si="267"/>
        <v>2.5466893039049393E-2</v>
      </c>
      <c r="AF2063" s="9"/>
      <c r="AG2063" s="9">
        <f>IFERROR((Table1[[#This Row],[عدد
البلوكات]]*0.12),"")</f>
        <v>1.2</v>
      </c>
      <c r="AH2063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</v>
      </c>
      <c r="AI2063" s="9">
        <v>85</v>
      </c>
      <c r="AJ2063" s="9">
        <f>IFERROR(Table1[[#This Row],[Plan Hour]]/Table1[[#This Row],[ساعات
العمل
الفعلية]],0)</f>
        <v>0.15294117647058825</v>
      </c>
      <c r="AK2063" s="9">
        <f>IFERROR((Table1[[#This Row],[الكمية 
الفعلية
/م3]]-Table1[[#This Row],[الكمية 
المنتجة
/م3
 ]]),"")</f>
        <v>1</v>
      </c>
      <c r="AL2063" s="9"/>
      <c r="AM2063" s="9"/>
      <c r="AN2063" s="9"/>
      <c r="AO2063" s="9"/>
      <c r="AP2063" s="9">
        <f>Table1[[#This Row],[شطره
1]]+Table1[[#This Row],[أبعاد خطأ
2]]+Table1[[#This Row],[كسر زوايا
3]]+AO2063</f>
        <v>0</v>
      </c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A2063" s="9"/>
      <c r="BB2063" s="9"/>
      <c r="BC2063" s="9"/>
      <c r="BD2063" s="9"/>
      <c r="BE2063" s="9"/>
      <c r="BF2063" s="9"/>
      <c r="BG2063" s="9"/>
      <c r="CB2063"/>
      <c r="CC2063"/>
      <c r="CD2063"/>
      <c r="CE2063" s="83"/>
      <c r="CF2063"/>
      <c r="CG2063"/>
      <c r="CH2063"/>
      <c r="CI2063"/>
      <c r="CJ2063"/>
      <c r="CK2063"/>
      <c r="CL2063"/>
      <c r="CM2063"/>
      <c r="CN2063"/>
      <c r="CO2063"/>
      <c r="CP2063"/>
    </row>
    <row r="2064" spans="1:94" ht="22.5" customHeight="1">
      <c r="A2064" s="22">
        <v>44340</v>
      </c>
      <c r="B2064" s="3" t="str">
        <f>TEXT(Table1[[#This Row],[Date]],"dddd")</f>
        <v>الإثنين</v>
      </c>
      <c r="C2064" s="3">
        <f>WEEKNUM(Table1[[#This Row],[Date]],16)</f>
        <v>22</v>
      </c>
      <c r="D2064" s="3" t="str">
        <f>TEXT(Table1[[#This Row],[Date]],"mmmm")</f>
        <v>مايو</v>
      </c>
      <c r="E2064" s="3" t="str">
        <f>TEXT(Table1[[#This Row],[Date]],"yyyy")</f>
        <v>2021</v>
      </c>
      <c r="F2064" s="3" t="s">
        <v>9</v>
      </c>
      <c r="G2064" s="3">
        <v>2089</v>
      </c>
      <c r="H2064" s="5" t="s">
        <v>120</v>
      </c>
      <c r="I2064" s="3" t="s">
        <v>91</v>
      </c>
      <c r="J2064" s="3">
        <f>IFERROR(VLOOKUP(Table1[[#This Row],[FoamType]],$CB$1:$CC$25,2,FALSE),0)</f>
        <v>1</v>
      </c>
      <c r="K2064" s="3">
        <v>98</v>
      </c>
      <c r="L2064" s="3">
        <v>50</v>
      </c>
      <c r="M2064" s="3">
        <v>1.5</v>
      </c>
      <c r="Q2064" s="3" t="s">
        <v>40</v>
      </c>
      <c r="S2064" s="3">
        <v>1.6</v>
      </c>
      <c r="T2064" s="4">
        <v>5.7</v>
      </c>
      <c r="U2064" s="4">
        <v>5.5</v>
      </c>
      <c r="W2064" s="3" t="s">
        <v>3</v>
      </c>
      <c r="X2064" s="4">
        <f>IFERROR(   Table1[[#This Row],[البلوكات /م3]]+Table1[[#This Row],[البواقى
 المنصرفه
/م3]]-Table1[[#This Row],[البواقى
/م3]],0)</f>
        <v>6.59</v>
      </c>
      <c r="Y2064" s="21">
        <f t="shared" si="268"/>
        <v>7.32</v>
      </c>
      <c r="Z2064" s="3">
        <v>1</v>
      </c>
      <c r="AA2064" s="12">
        <v>0</v>
      </c>
      <c r="AB2064" s="3" t="s">
        <v>3</v>
      </c>
      <c r="AC2064" s="20">
        <v>0.73</v>
      </c>
      <c r="AD2064" s="20">
        <f t="shared" si="266"/>
        <v>1.0899999999999999</v>
      </c>
      <c r="AE2064" s="29">
        <f t="shared" si="267"/>
        <v>0.14890710382513658</v>
      </c>
      <c r="AG2064" s="5">
        <f>IFERROR((Table1[[#This Row],[عدد
البلوكات]]*0.12),"")</f>
        <v>0.12</v>
      </c>
      <c r="AH206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5.5</v>
      </c>
      <c r="AJ2064" s="59">
        <f>IFERROR(Table1[[#This Row],[Plan Hour]]/Table1[[#This Row],[ساعات
العمل
الفعلية]],0)</f>
        <v>0</v>
      </c>
      <c r="AK2064" s="1">
        <f>IFERROR((Table1[[#This Row],[الكمية 
الفعلية
/م3]]-Table1[[#This Row],[الكمية 
المنتجة
/م3
 ]]),"")</f>
        <v>0.20000000000000018</v>
      </c>
      <c r="AL2064" s="123"/>
      <c r="AM2064" s="123"/>
      <c r="AN2064" s="123"/>
      <c r="AO2064" s="123"/>
      <c r="AP2064" s="17">
        <f>Table1[[#This Row],[شطره
1]]+Table1[[#This Row],[أبعاد خطأ
2]]+Table1[[#This Row],[كسر زوايا
3]]+AO2064</f>
        <v>0</v>
      </c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1"/>
      <c r="CB2064"/>
      <c r="CC2064"/>
      <c r="CD2064"/>
      <c r="CE2064" s="83"/>
      <c r="CF2064"/>
      <c r="CG2064"/>
      <c r="CH2064"/>
      <c r="CI2064"/>
      <c r="CJ2064"/>
      <c r="CK2064"/>
      <c r="CL2064"/>
      <c r="CM2064"/>
      <c r="CN2064"/>
      <c r="CO2064"/>
      <c r="CP2064"/>
    </row>
    <row r="2065" spans="1:94" ht="22.5" customHeight="1">
      <c r="A2065" s="22">
        <v>44340</v>
      </c>
      <c r="B2065" s="3" t="str">
        <f>TEXT(Table1[[#This Row],[Date]],"dddd")</f>
        <v>الإثنين</v>
      </c>
      <c r="C2065" s="3">
        <f>WEEKNUM(Table1[[#This Row],[Date]],16)</f>
        <v>22</v>
      </c>
      <c r="D2065" s="3" t="str">
        <f>TEXT(Table1[[#This Row],[Date]],"mmmm")</f>
        <v>مايو</v>
      </c>
      <c r="E2065" s="3" t="str">
        <f>TEXT(Table1[[#This Row],[Date]],"yyyy")</f>
        <v>2021</v>
      </c>
      <c r="F2065" s="3" t="s">
        <v>9</v>
      </c>
      <c r="G2065" s="3">
        <v>2099</v>
      </c>
      <c r="H2065" s="5" t="s">
        <v>388</v>
      </c>
      <c r="I2065" s="3" t="s">
        <v>255</v>
      </c>
      <c r="J2065" s="3">
        <f>IFERROR(VLOOKUP(Table1[[#This Row],[FoamType]],$CB$1:$CC$25,2,FALSE),0)</f>
        <v>3.6</v>
      </c>
      <c r="K2065" s="3">
        <v>50</v>
      </c>
      <c r="L2065" s="3">
        <v>50</v>
      </c>
      <c r="M2065" s="3">
        <v>49</v>
      </c>
      <c r="Q2065" s="3">
        <v>35</v>
      </c>
      <c r="R2065" s="3">
        <v>280</v>
      </c>
      <c r="S2065" s="3">
        <v>49</v>
      </c>
      <c r="T2065" s="3">
        <f t="shared" si="269"/>
        <v>34.299999999999997</v>
      </c>
      <c r="U2065" s="4">
        <f t="shared" si="270"/>
        <v>34.299999999999997</v>
      </c>
      <c r="W2065" s="3">
        <v>35</v>
      </c>
      <c r="X2065" s="4">
        <f>IFERROR(   Table1[[#This Row],[البلوكات /م3]]+Table1[[#This Row],[البواقى
 المنصرفه
/م3]]-Table1[[#This Row],[البواقى
/م3]],0)</f>
        <v>36.959999999999994</v>
      </c>
      <c r="Y2065" s="21">
        <v>37.799999999999997</v>
      </c>
      <c r="Z2065" s="3">
        <v>6</v>
      </c>
      <c r="AA2065" s="12">
        <v>2.44</v>
      </c>
      <c r="AB2065" s="3">
        <v>35</v>
      </c>
      <c r="AC2065" s="20">
        <v>3.28</v>
      </c>
      <c r="AD2065" s="20">
        <f t="shared" si="266"/>
        <v>2.6599999999999966</v>
      </c>
      <c r="AE2065" s="29">
        <f t="shared" si="267"/>
        <v>6.6103379721669908E-2</v>
      </c>
      <c r="AG2065" s="5">
        <f>IFERROR((Table1[[#This Row],[عدد
البلوكات]]*0.12),"")</f>
        <v>0.72</v>
      </c>
      <c r="AH206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9.5277777777777768</v>
      </c>
      <c r="AJ2065" s="59">
        <f>IFERROR(Table1[[#This Row],[Plan Hour]]/Table1[[#This Row],[ساعات
العمل
الفعلية]],0)</f>
        <v>0</v>
      </c>
      <c r="AK2065" s="1">
        <f>IFERROR((Table1[[#This Row],[الكمية 
الفعلية
/م3]]-Table1[[#This Row],[الكمية 
المنتجة
/م3
 ]]),"")</f>
        <v>0</v>
      </c>
      <c r="AL2065" s="123"/>
      <c r="AM2065" s="123"/>
      <c r="AN2065" s="123"/>
      <c r="AO2065" s="123"/>
      <c r="AP2065" s="17">
        <f>Table1[[#This Row],[شطره
1]]+Table1[[#This Row],[أبعاد خطأ
2]]+Table1[[#This Row],[كسر زوايا
3]]+AO2065</f>
        <v>0</v>
      </c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1"/>
      <c r="CB2065"/>
      <c r="CC2065"/>
      <c r="CD2065"/>
      <c r="CE2065" s="83"/>
      <c r="CF2065"/>
      <c r="CG2065"/>
      <c r="CH2065"/>
      <c r="CI2065"/>
      <c r="CJ2065"/>
      <c r="CK2065"/>
      <c r="CL2065"/>
      <c r="CM2065"/>
      <c r="CN2065"/>
      <c r="CO2065"/>
      <c r="CP2065"/>
    </row>
    <row r="2066" spans="1:94" ht="22.5" customHeight="1">
      <c r="A2066" s="22">
        <v>44340</v>
      </c>
      <c r="B2066" s="3" t="str">
        <f>TEXT(Table1[[#This Row],[Date]],"dddd")</f>
        <v>الإثنين</v>
      </c>
      <c r="C2066" s="3">
        <f>WEEKNUM(Table1[[#This Row],[Date]],16)</f>
        <v>22</v>
      </c>
      <c r="D2066" s="3" t="str">
        <f>TEXT(Table1[[#This Row],[Date]],"mmmm")</f>
        <v>مايو</v>
      </c>
      <c r="E2066" s="3" t="str">
        <f>TEXT(Table1[[#This Row],[Date]],"yyyy")</f>
        <v>2021</v>
      </c>
      <c r="F2066" s="3" t="s">
        <v>9</v>
      </c>
      <c r="G2066" s="3">
        <v>2073</v>
      </c>
      <c r="H2066" s="5" t="s">
        <v>57</v>
      </c>
      <c r="I2066" s="3" t="s">
        <v>92</v>
      </c>
      <c r="J2066" s="3">
        <f>IFERROR(VLOOKUP(Table1[[#This Row],[FoamType]],$CB$1:$CC$25,2,FALSE),0)</f>
        <v>0.6</v>
      </c>
      <c r="K2066" s="3">
        <v>46</v>
      </c>
      <c r="L2066" s="3">
        <v>34</v>
      </c>
      <c r="M2066" s="3">
        <v>2</v>
      </c>
      <c r="Q2066" s="3">
        <v>12</v>
      </c>
      <c r="R2066" s="3">
        <v>2950</v>
      </c>
      <c r="S2066" s="3">
        <v>2.1</v>
      </c>
      <c r="T2066" s="3">
        <f t="shared" si="269"/>
        <v>9.6889800000000008</v>
      </c>
      <c r="U2066" s="4">
        <f t="shared" si="270"/>
        <v>9.2276000000000007</v>
      </c>
      <c r="W2066" s="3" t="s">
        <v>3</v>
      </c>
      <c r="X2066" s="4">
        <f>IFERROR(   Table1[[#This Row],[البلوكات /م3]]+Table1[[#This Row],[البواقى
 المنصرفه
/م3]]-Table1[[#This Row],[البواقى
/م3]],0)</f>
        <v>10.33</v>
      </c>
      <c r="Y2066" s="21">
        <f t="shared" si="268"/>
        <v>7.32</v>
      </c>
      <c r="Z2066" s="3">
        <v>1</v>
      </c>
      <c r="AA2066" s="12">
        <v>3.01</v>
      </c>
      <c r="AB2066" s="3">
        <v>15</v>
      </c>
      <c r="AC2066" s="20">
        <v>0</v>
      </c>
      <c r="AD2066" s="20">
        <f t="shared" si="266"/>
        <v>1.1023999999999994</v>
      </c>
      <c r="AE2066" s="29">
        <f t="shared" si="267"/>
        <v>0.10671829622458852</v>
      </c>
      <c r="AG2066" s="5">
        <f>IFERROR((Table1[[#This Row],[عدد
البلوكات]]*0.12),"")</f>
        <v>0.12</v>
      </c>
      <c r="AH206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15.379333333333335</v>
      </c>
      <c r="AJ2066" s="59">
        <f>IFERROR(Table1[[#This Row],[Plan Hour]]/Table1[[#This Row],[ساعات
العمل
الفعلية]],0)</f>
        <v>0</v>
      </c>
      <c r="AK2066" s="1">
        <f>IFERROR((Table1[[#This Row],[الكمية 
الفعلية
/م3]]-Table1[[#This Row],[الكمية 
المنتجة
/م3
 ]]),"")</f>
        <v>0.46138000000000012</v>
      </c>
      <c r="AL2066" s="123"/>
      <c r="AM2066" s="123"/>
      <c r="AN2066" s="123"/>
      <c r="AO2066" s="123"/>
      <c r="AP2066" s="17">
        <f>Table1[[#This Row],[شطره
1]]+Table1[[#This Row],[أبعاد خطأ
2]]+Table1[[#This Row],[كسر زوايا
3]]+AO2066</f>
        <v>0</v>
      </c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1"/>
      <c r="CB2066"/>
      <c r="CC2066"/>
      <c r="CD2066"/>
      <c r="CE2066" s="83"/>
      <c r="CF2066"/>
      <c r="CG2066"/>
      <c r="CH2066"/>
      <c r="CI2066"/>
      <c r="CJ2066"/>
      <c r="CK2066"/>
      <c r="CL2066"/>
      <c r="CM2066"/>
      <c r="CN2066"/>
      <c r="CO2066"/>
      <c r="CP2066"/>
    </row>
    <row r="2067" spans="1:94" ht="22.5" customHeight="1">
      <c r="A2067" s="22">
        <v>44340</v>
      </c>
      <c r="B2067" s="3" t="str">
        <f>TEXT(Table1[[#This Row],[Date]],"dddd")</f>
        <v>الإثنين</v>
      </c>
      <c r="C2067" s="3">
        <f>WEEKNUM(Table1[[#This Row],[Date]],16)</f>
        <v>22</v>
      </c>
      <c r="D2067" s="3" t="str">
        <f>TEXT(Table1[[#This Row],[Date]],"mmmm")</f>
        <v>مايو</v>
      </c>
      <c r="E2067" s="3" t="str">
        <f>TEXT(Table1[[#This Row],[Date]],"yyyy")</f>
        <v>2021</v>
      </c>
      <c r="F2067" s="3" t="s">
        <v>9</v>
      </c>
      <c r="G2067" s="3">
        <v>2085</v>
      </c>
      <c r="H2067" s="5" t="s">
        <v>336</v>
      </c>
      <c r="I2067" s="3" t="s">
        <v>92</v>
      </c>
      <c r="J2067" s="3">
        <f>IFERROR(VLOOKUP(Table1[[#This Row],[FoamType]],$CB$1:$CC$25,2,FALSE),0)</f>
        <v>0.6</v>
      </c>
      <c r="K2067" s="3">
        <v>61</v>
      </c>
      <c r="L2067" s="3">
        <v>44</v>
      </c>
      <c r="M2067" s="3">
        <v>4</v>
      </c>
      <c r="Q2067" s="3">
        <v>15</v>
      </c>
      <c r="R2067" s="3">
        <v>500</v>
      </c>
      <c r="S2067" s="3">
        <v>4.0999999999999996</v>
      </c>
      <c r="T2067" s="3">
        <f t="shared" si="269"/>
        <v>5.5021999999999993</v>
      </c>
      <c r="U2067" s="4">
        <f t="shared" si="270"/>
        <v>5.3680000000000003</v>
      </c>
      <c r="W2067" s="3"/>
      <c r="X2067" s="4">
        <f>IFERROR(   Table1[[#This Row],[البلوكات /م3]]+Table1[[#This Row],[البواقى
 المنصرفه
/م3]]-Table1[[#This Row],[البواقى
/م3]],0)</f>
        <v>10.63</v>
      </c>
      <c r="Y2067" s="21">
        <f t="shared" si="268"/>
        <v>0</v>
      </c>
      <c r="Z2067" s="3">
        <v>0</v>
      </c>
      <c r="AA2067" s="12">
        <v>11.63</v>
      </c>
      <c r="AB2067" s="3">
        <v>17</v>
      </c>
      <c r="AC2067" s="20">
        <v>1</v>
      </c>
      <c r="AD2067" s="20">
        <f t="shared" si="266"/>
        <v>5.2620000000000005</v>
      </c>
      <c r="AE2067" s="29">
        <f t="shared" si="267"/>
        <v>0.45245055889939811</v>
      </c>
      <c r="AG2067" s="5">
        <f>IFERROR((Table1[[#This Row],[عدد
البلوكات]]*0.12),"")</f>
        <v>0</v>
      </c>
      <c r="AH206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8.9466666666666672</v>
      </c>
      <c r="AJ2067" s="59">
        <f>IFERROR(Table1[[#This Row],[Plan Hour]]/Table1[[#This Row],[ساعات
العمل
الفعلية]],0)</f>
        <v>0</v>
      </c>
      <c r="AK2067" s="1">
        <f>IFERROR((Table1[[#This Row],[الكمية 
الفعلية
/م3]]-Table1[[#This Row],[الكمية 
المنتجة
/م3
 ]]),"")</f>
        <v>0.13419999999999899</v>
      </c>
      <c r="AL2067" s="123"/>
      <c r="AM2067" s="123"/>
      <c r="AN2067" s="123"/>
      <c r="AO2067" s="123"/>
      <c r="AP2067" s="17">
        <f>Table1[[#This Row],[شطره
1]]+Table1[[#This Row],[أبعاد خطأ
2]]+Table1[[#This Row],[كسر زوايا
3]]+AO2067</f>
        <v>0</v>
      </c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1"/>
      <c r="CB2067"/>
      <c r="CC2067"/>
      <c r="CD2067"/>
      <c r="CE2067" s="83"/>
      <c r="CF2067"/>
      <c r="CG2067"/>
      <c r="CH2067"/>
      <c r="CI2067"/>
      <c r="CJ2067"/>
      <c r="CK2067"/>
      <c r="CL2067"/>
      <c r="CM2067"/>
      <c r="CN2067"/>
      <c r="CO2067"/>
      <c r="CP2067"/>
    </row>
    <row r="2068" spans="1:94" ht="22.5" customHeight="1">
      <c r="A2068" s="22">
        <v>44340</v>
      </c>
      <c r="B2068" s="3" t="str">
        <f>TEXT(Table1[[#This Row],[Date]],"dddd")</f>
        <v>الإثنين</v>
      </c>
      <c r="C2068" s="3">
        <f>WEEKNUM(Table1[[#This Row],[Date]],16)</f>
        <v>22</v>
      </c>
      <c r="D2068" s="3" t="str">
        <f>TEXT(Table1[[#This Row],[Date]],"mmmm")</f>
        <v>مايو</v>
      </c>
      <c r="E2068" s="3" t="str">
        <f>TEXT(Table1[[#This Row],[Date]],"yyyy")</f>
        <v>2021</v>
      </c>
      <c r="F2068" s="3" t="s">
        <v>9</v>
      </c>
      <c r="G2068" s="3">
        <v>2085</v>
      </c>
      <c r="H2068" s="5" t="s">
        <v>336</v>
      </c>
      <c r="I2068" s="3" t="s">
        <v>92</v>
      </c>
      <c r="J2068" s="3">
        <f>IFERROR(VLOOKUP(Table1[[#This Row],[FoamType]],$CB$1:$CC$25,2,FALSE),0)</f>
        <v>0.6</v>
      </c>
      <c r="K2068" s="3">
        <v>61</v>
      </c>
      <c r="L2068" s="3">
        <v>44</v>
      </c>
      <c r="M2068" s="3">
        <v>3</v>
      </c>
      <c r="Q2068" s="3">
        <v>15</v>
      </c>
      <c r="R2068" s="3">
        <v>500</v>
      </c>
      <c r="S2068" s="3">
        <v>3.1</v>
      </c>
      <c r="T2068" s="3">
        <f t="shared" si="269"/>
        <v>4.1601999999999997</v>
      </c>
      <c r="U2068" s="4">
        <f t="shared" si="270"/>
        <v>4.0259999999999998</v>
      </c>
      <c r="W2068" s="3"/>
      <c r="X2068" s="4">
        <f>IFERROR(   Table1[[#This Row],[البلوكات /م3]]+Table1[[#This Row],[البواقى
 المنصرفه
/م3]]-Table1[[#This Row],[البواقى
/م3]],0)</f>
        <v>0</v>
      </c>
      <c r="Y2068" s="21">
        <f t="shared" si="268"/>
        <v>0</v>
      </c>
      <c r="AD2068" s="20">
        <f t="shared" si="266"/>
        <v>-4.0259999999999998</v>
      </c>
      <c r="AE2068" s="29" t="e">
        <f t="shared" si="267"/>
        <v>#DIV/0!</v>
      </c>
      <c r="AG2068" s="5">
        <f>IFERROR((Table1[[#This Row],[عدد
البلوكات]]*0.12),"")</f>
        <v>0</v>
      </c>
      <c r="AH206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6.71</v>
      </c>
      <c r="AJ2068" s="59">
        <f>IFERROR(Table1[[#This Row],[Plan Hour]]/Table1[[#This Row],[ساعات
العمل
الفعلية]],0)</f>
        <v>0</v>
      </c>
      <c r="AK2068" s="1">
        <f>IFERROR((Table1[[#This Row],[الكمية 
الفعلية
/م3]]-Table1[[#This Row],[الكمية 
المنتجة
/م3
 ]]),"")</f>
        <v>0.13419999999999987</v>
      </c>
      <c r="AL2068" s="123"/>
      <c r="AM2068" s="123"/>
      <c r="AN2068" s="123"/>
      <c r="AO2068" s="123"/>
      <c r="AP2068" s="17">
        <f>Table1[[#This Row],[شطره
1]]+Table1[[#This Row],[أبعاد خطأ
2]]+Table1[[#This Row],[كسر زوايا
3]]+AO2068</f>
        <v>0</v>
      </c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1"/>
      <c r="CB2068"/>
      <c r="CC2068"/>
      <c r="CD2068"/>
      <c r="CE2068" s="83"/>
      <c r="CF2068"/>
      <c r="CG2068"/>
      <c r="CH2068"/>
      <c r="CI2068"/>
      <c r="CJ2068"/>
      <c r="CK2068"/>
      <c r="CL2068"/>
      <c r="CM2068"/>
      <c r="CN2068"/>
      <c r="CO2068"/>
      <c r="CP2068"/>
    </row>
    <row r="2069" spans="1:94" ht="22.5" customHeight="1">
      <c r="A2069" s="22">
        <v>44341</v>
      </c>
      <c r="B2069" s="9" t="str">
        <f>TEXT(Table1[[#This Row],[Date]],"dddd")</f>
        <v>الثلاثاء</v>
      </c>
      <c r="C2069" s="9">
        <f>WEEKNUM(Table1[[#This Row],[Date]],16)</f>
        <v>22</v>
      </c>
      <c r="D2069" s="9" t="str">
        <f>TEXT(Table1[[#This Row],[Date]],"mmmm")</f>
        <v>مايو</v>
      </c>
      <c r="E2069" s="9" t="str">
        <f>TEXT(Table1[[#This Row],[Date]],"yyyy")</f>
        <v>2021</v>
      </c>
      <c r="F2069" s="9" t="s">
        <v>9</v>
      </c>
      <c r="G2069" s="9">
        <v>2093</v>
      </c>
      <c r="H2069" s="9" t="s">
        <v>385</v>
      </c>
      <c r="I2069" s="9" t="s">
        <v>136</v>
      </c>
      <c r="J2069" s="9">
        <f>IFERROR(VLOOKUP(Table1[[#This Row],[FoamType]],$CB$1:$CC$25,2,FALSE),0)</f>
        <v>1.5</v>
      </c>
      <c r="K2069" s="9">
        <v>200</v>
      </c>
      <c r="L2069" s="9">
        <v>100</v>
      </c>
      <c r="M2069" s="9">
        <v>5</v>
      </c>
      <c r="N2069" s="9"/>
      <c r="O2069" s="9"/>
      <c r="P2069" s="9"/>
      <c r="Q2069" s="9">
        <v>30</v>
      </c>
      <c r="R2069" s="9"/>
      <c r="S2069" s="9">
        <v>5.0999999999999996</v>
      </c>
      <c r="T2069" s="9">
        <v>11</v>
      </c>
      <c r="U2069" s="9">
        <v>11</v>
      </c>
      <c r="V2069" s="9"/>
      <c r="W2069" s="9">
        <v>30</v>
      </c>
      <c r="X2069" s="9">
        <f>IFERROR(   Table1[[#This Row],[البلوكات /م3]]+Table1[[#This Row],[البواقى
 المنصرفه
/م3]]-Table1[[#This Row],[البواقى
/م3]],0)</f>
        <v>12.700000000000003</v>
      </c>
      <c r="Y2069" s="9">
        <v>6.9</v>
      </c>
      <c r="Z2069" s="9">
        <v>1</v>
      </c>
      <c r="AA2069" s="9">
        <v>9.8000000000000007</v>
      </c>
      <c r="AB2069" s="9">
        <v>30</v>
      </c>
      <c r="AC2069" s="9">
        <v>4</v>
      </c>
      <c r="AD2069" s="9">
        <f t="shared" si="266"/>
        <v>1.7000000000000028</v>
      </c>
      <c r="AE2069" s="14">
        <f t="shared" si="267"/>
        <v>0.10179640718562889</v>
      </c>
      <c r="AF2069" s="9"/>
      <c r="AG2069" s="9">
        <f>IFERROR((Table1[[#This Row],[عدد
البلوكات]]*0.12),"")</f>
        <v>0.12</v>
      </c>
      <c r="AH2069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7.333333333333333</v>
      </c>
      <c r="AI2069" s="9">
        <v>94.5</v>
      </c>
      <c r="AJ2069" s="9">
        <f>IFERROR(Table1[[#This Row],[Plan Hour]]/Table1[[#This Row],[ساعات
العمل
الفعلية]],0)</f>
        <v>7.7601410934744264E-2</v>
      </c>
      <c r="AK2069" s="9">
        <f>IFERROR((Table1[[#This Row],[الكمية 
الفعلية
/م3]]-Table1[[#This Row],[الكمية 
المنتجة
/م3
 ]]),"")</f>
        <v>0</v>
      </c>
      <c r="AL2069" s="9"/>
      <c r="AM2069" s="9"/>
      <c r="AN2069" s="9"/>
      <c r="AO2069" s="9"/>
      <c r="AP2069" s="9">
        <f>Table1[[#This Row],[شطره
1]]+Table1[[#This Row],[أبعاد خطأ
2]]+Table1[[#This Row],[كسر زوايا
3]]+AO2069</f>
        <v>0</v>
      </c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  <c r="BB2069" s="9"/>
      <c r="BC2069" s="9"/>
      <c r="BD2069" s="9"/>
      <c r="BE2069" s="9"/>
      <c r="BF2069" s="9"/>
      <c r="BG2069" s="9"/>
      <c r="CB2069"/>
      <c r="CC2069"/>
      <c r="CD2069"/>
      <c r="CE2069" s="83"/>
      <c r="CF2069"/>
      <c r="CG2069"/>
      <c r="CH2069"/>
      <c r="CI2069"/>
      <c r="CJ2069"/>
      <c r="CK2069"/>
      <c r="CL2069"/>
      <c r="CM2069"/>
      <c r="CN2069"/>
      <c r="CO2069"/>
      <c r="CP2069"/>
    </row>
    <row r="2070" spans="1:94" ht="22.5" customHeight="1">
      <c r="A2070" s="22">
        <v>44341</v>
      </c>
      <c r="B2070" s="3" t="str">
        <f>TEXT(Table1[[#This Row],[Date]],"dddd")</f>
        <v>الثلاثاء</v>
      </c>
      <c r="C2070" s="3">
        <f>WEEKNUM(Table1[[#This Row],[Date]],16)</f>
        <v>22</v>
      </c>
      <c r="D2070" s="3" t="str">
        <f>TEXT(Table1[[#This Row],[Date]],"mmmm")</f>
        <v>مايو</v>
      </c>
      <c r="E2070" s="3" t="str">
        <f>TEXT(Table1[[#This Row],[Date]],"yyyy")</f>
        <v>2021</v>
      </c>
      <c r="F2070" s="3" t="s">
        <v>9</v>
      </c>
      <c r="G2070" s="3">
        <v>2104</v>
      </c>
      <c r="H2070" s="5" t="s">
        <v>389</v>
      </c>
      <c r="I2070" s="3" t="s">
        <v>91</v>
      </c>
      <c r="J2070" s="3">
        <f>IFERROR(VLOOKUP(Table1[[#This Row],[FoamType]],$CB$1:$CC$25,2,FALSE),0)</f>
        <v>1</v>
      </c>
      <c r="K2070" s="3">
        <v>99</v>
      </c>
      <c r="L2070" s="3">
        <v>49</v>
      </c>
      <c r="M2070" s="3">
        <v>2</v>
      </c>
      <c r="Q2070" s="3" t="s">
        <v>40</v>
      </c>
      <c r="S2070" s="3">
        <v>2.2000000000000002</v>
      </c>
      <c r="T2070" s="3">
        <v>16</v>
      </c>
      <c r="U2070" s="4">
        <v>15</v>
      </c>
      <c r="W2070" s="3" t="s">
        <v>40</v>
      </c>
      <c r="X2070" s="4">
        <f>IFERROR(   Table1[[#This Row],[البلوكات /م3]]+Table1[[#This Row],[البواقى
 المنصرفه
/م3]]-Table1[[#This Row],[البواقى
/م3]],0)</f>
        <v>21.46</v>
      </c>
      <c r="Y2070" s="21">
        <f t="shared" si="268"/>
        <v>21.96</v>
      </c>
      <c r="Z2070" s="3">
        <v>3</v>
      </c>
      <c r="AA2070" s="12">
        <v>0</v>
      </c>
      <c r="AB2070" s="3">
        <v>10</v>
      </c>
      <c r="AC2070" s="20">
        <v>0.5</v>
      </c>
      <c r="AD2070" s="20">
        <f t="shared" si="266"/>
        <v>6.4600000000000009</v>
      </c>
      <c r="AE2070" s="29">
        <f t="shared" si="267"/>
        <v>0.29417122040072863</v>
      </c>
      <c r="AG2070" s="5">
        <f>IFERROR((Table1[[#This Row],[عدد
البلوكات]]*0.12),"")</f>
        <v>0.36</v>
      </c>
      <c r="AH207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15</v>
      </c>
      <c r="AJ2070" s="59">
        <f>IFERROR(Table1[[#This Row],[Plan Hour]]/Table1[[#This Row],[ساعات
العمل
الفعلية]],0)</f>
        <v>0</v>
      </c>
      <c r="AK2070" s="1">
        <f>IFERROR((Table1[[#This Row],[الكمية 
الفعلية
/م3]]-Table1[[#This Row],[الكمية 
المنتجة
/م3
 ]]),"")</f>
        <v>1</v>
      </c>
      <c r="AL2070" s="123"/>
      <c r="AM2070" s="123"/>
      <c r="AN2070" s="123"/>
      <c r="AO2070" s="123"/>
      <c r="AP2070" s="17">
        <f>Table1[[#This Row],[شطره
1]]+Table1[[#This Row],[أبعاد خطأ
2]]+Table1[[#This Row],[كسر زوايا
3]]+AO2070</f>
        <v>0</v>
      </c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1"/>
      <c r="CB2070"/>
      <c r="CC2070"/>
      <c r="CD2070"/>
      <c r="CE2070" s="83"/>
      <c r="CF2070"/>
      <c r="CG2070"/>
      <c r="CH2070"/>
      <c r="CI2070"/>
      <c r="CJ2070"/>
      <c r="CK2070"/>
      <c r="CL2070"/>
      <c r="CM2070"/>
      <c r="CN2070"/>
      <c r="CO2070"/>
      <c r="CP2070"/>
    </row>
    <row r="2071" spans="1:94" ht="22.5" customHeight="1">
      <c r="A2071" s="22">
        <v>44341</v>
      </c>
      <c r="B2071" s="3" t="str">
        <f>TEXT(Table1[[#This Row],[Date]],"dddd")</f>
        <v>الثلاثاء</v>
      </c>
      <c r="C2071" s="3">
        <f>WEEKNUM(Table1[[#This Row],[Date]],16)</f>
        <v>22</v>
      </c>
      <c r="D2071" s="3" t="str">
        <f>TEXT(Table1[[#This Row],[Date]],"mmmm")</f>
        <v>مايو</v>
      </c>
      <c r="E2071" s="3" t="str">
        <f>TEXT(Table1[[#This Row],[Date]],"yyyy")</f>
        <v>2021</v>
      </c>
      <c r="F2071" s="3" t="s">
        <v>9</v>
      </c>
      <c r="G2071" s="3">
        <v>2100</v>
      </c>
      <c r="H2071" s="5" t="s">
        <v>332</v>
      </c>
      <c r="I2071" s="3" t="s">
        <v>96</v>
      </c>
      <c r="J2071" s="3">
        <f>IFERROR(VLOOKUP(Table1[[#This Row],[FoamType]],$CB$1:$CC$25,2,FALSE),0)</f>
        <v>200</v>
      </c>
      <c r="K2071" s="3">
        <v>40</v>
      </c>
      <c r="L2071" s="3">
        <v>35</v>
      </c>
      <c r="M2071" s="3">
        <v>8</v>
      </c>
      <c r="Q2071" s="3" t="s">
        <v>3</v>
      </c>
      <c r="R2071" s="3">
        <v>1040</v>
      </c>
      <c r="S2071" s="3">
        <v>8.1999999999999993</v>
      </c>
      <c r="T2071" s="3">
        <f t="shared" si="269"/>
        <v>11.939199999999998</v>
      </c>
      <c r="U2071" s="4">
        <f t="shared" si="270"/>
        <v>11.648</v>
      </c>
      <c r="W2071" s="3">
        <v>12</v>
      </c>
      <c r="X2071" s="4">
        <f>IFERROR(   Table1[[#This Row],[البلوكات /م3]]+Table1[[#This Row],[البواقى
 المنصرفه
/م3]]-Table1[[#This Row],[البواقى
/م3]],0)</f>
        <v>13.440000000000001</v>
      </c>
      <c r="Y2071" s="21">
        <f t="shared" si="268"/>
        <v>14.64</v>
      </c>
      <c r="Z2071" s="3">
        <v>2</v>
      </c>
      <c r="AA2071" s="12">
        <v>0</v>
      </c>
      <c r="AB2071" s="3">
        <v>12</v>
      </c>
      <c r="AC2071" s="20">
        <v>1.2</v>
      </c>
      <c r="AD2071" s="20">
        <f t="shared" si="266"/>
        <v>1.7920000000000016</v>
      </c>
      <c r="AE2071" s="29">
        <f t="shared" si="267"/>
        <v>0.12240437158469955</v>
      </c>
      <c r="AG2071" s="5">
        <f>IFERROR((Table1[[#This Row],[عدد
البلوكات]]*0.12),"")</f>
        <v>0.24</v>
      </c>
      <c r="AH207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5.2</v>
      </c>
      <c r="AJ2071" s="59">
        <f>IFERROR(Table1[[#This Row],[Plan Hour]]/Table1[[#This Row],[ساعات
العمل
الفعلية]],0)</f>
        <v>0</v>
      </c>
      <c r="AK2071" s="1">
        <f>IFERROR((Table1[[#This Row],[الكمية 
الفعلية
/م3]]-Table1[[#This Row],[الكمية 
المنتجة
/م3
 ]]),"")</f>
        <v>0.29119999999999813</v>
      </c>
      <c r="AL2071" s="123"/>
      <c r="AM2071" s="123"/>
      <c r="AN2071" s="123"/>
      <c r="AO2071" s="123"/>
      <c r="AP2071" s="17">
        <f>Table1[[#This Row],[شطره
1]]+Table1[[#This Row],[أبعاد خطأ
2]]+Table1[[#This Row],[كسر زوايا
3]]+AO2071</f>
        <v>0</v>
      </c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1"/>
      <c r="CB2071"/>
      <c r="CC2071"/>
      <c r="CD2071"/>
      <c r="CE2071" s="83"/>
      <c r="CF2071"/>
      <c r="CG2071"/>
      <c r="CH2071"/>
      <c r="CI2071"/>
      <c r="CJ2071"/>
      <c r="CK2071"/>
      <c r="CL2071"/>
      <c r="CM2071"/>
      <c r="CN2071"/>
      <c r="CO2071"/>
      <c r="CP2071"/>
    </row>
    <row r="2072" spans="1:94" ht="22.5" customHeight="1">
      <c r="A2072" s="22">
        <v>44341</v>
      </c>
      <c r="B2072" s="3" t="str">
        <f>TEXT(Table1[[#This Row],[Date]],"dddd")</f>
        <v>الثلاثاء</v>
      </c>
      <c r="C2072" s="3">
        <f>WEEKNUM(Table1[[#This Row],[Date]],16)</f>
        <v>22</v>
      </c>
      <c r="D2072" s="3" t="str">
        <f>TEXT(Table1[[#This Row],[Date]],"mmmm")</f>
        <v>مايو</v>
      </c>
      <c r="E2072" s="3" t="str">
        <f>TEXT(Table1[[#This Row],[Date]],"yyyy")</f>
        <v>2021</v>
      </c>
      <c r="F2072" s="3" t="s">
        <v>9</v>
      </c>
      <c r="G2072" s="3">
        <v>2102</v>
      </c>
      <c r="H2072" s="5" t="s">
        <v>342</v>
      </c>
      <c r="I2072" s="3" t="s">
        <v>96</v>
      </c>
      <c r="J2072" s="3">
        <f>IFERROR(VLOOKUP(Table1[[#This Row],[FoamType]],$CB$1:$CC$25,2,FALSE),0)</f>
        <v>200</v>
      </c>
      <c r="K2072" s="3">
        <v>50</v>
      </c>
      <c r="L2072" s="3">
        <v>13</v>
      </c>
      <c r="M2072" s="3">
        <v>4</v>
      </c>
      <c r="Q2072" s="3" t="s">
        <v>40</v>
      </c>
      <c r="R2072" s="3">
        <v>3420</v>
      </c>
      <c r="S2072" s="3">
        <v>4.2</v>
      </c>
      <c r="T2072" s="3">
        <f t="shared" si="269"/>
        <v>9.3366000000000007</v>
      </c>
      <c r="U2072" s="4">
        <f t="shared" si="270"/>
        <v>8.8919999999999995</v>
      </c>
      <c r="W2072" s="3" t="s">
        <v>40</v>
      </c>
      <c r="X2072" s="4">
        <f>IFERROR(   Table1[[#This Row],[البلوكات /م3]]+Table1[[#This Row],[البواقى
 المنصرفه
/م3]]-Table1[[#This Row],[البواقى
/م3]],0)</f>
        <v>7.32</v>
      </c>
      <c r="Y2072" s="21">
        <f t="shared" si="268"/>
        <v>7.32</v>
      </c>
      <c r="Z2072" s="3">
        <v>1</v>
      </c>
      <c r="AA2072" s="12">
        <v>0</v>
      </c>
      <c r="AC2072" s="20">
        <v>0</v>
      </c>
      <c r="AD2072" s="20">
        <f t="shared" si="266"/>
        <v>-1.5719999999999992</v>
      </c>
      <c r="AE2072" s="29">
        <f t="shared" si="267"/>
        <v>-0.21475409836065562</v>
      </c>
      <c r="AG2072" s="5">
        <f>IFERROR((Table1[[#This Row],[عدد
البلوكات]]*0.12),"")</f>
        <v>0.12</v>
      </c>
      <c r="AH207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17.100000000000001</v>
      </c>
      <c r="AJ2072" s="59">
        <f>IFERROR(Table1[[#This Row],[Plan Hour]]/Table1[[#This Row],[ساعات
العمل
الفعلية]],0)</f>
        <v>0</v>
      </c>
      <c r="AK2072" s="1">
        <f>IFERROR((Table1[[#This Row],[الكمية 
الفعلية
/م3]]-Table1[[#This Row],[الكمية 
المنتجة
/م3
 ]]),"")</f>
        <v>0.44460000000000122</v>
      </c>
      <c r="AL2072" s="123"/>
      <c r="AM2072" s="123"/>
      <c r="AN2072" s="123"/>
      <c r="AO2072" s="123"/>
      <c r="AP2072" s="17">
        <f>Table1[[#This Row],[شطره
1]]+Table1[[#This Row],[أبعاد خطأ
2]]+Table1[[#This Row],[كسر زوايا
3]]+AO2072</f>
        <v>0</v>
      </c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1"/>
      <c r="CB2072"/>
      <c r="CC2072"/>
      <c r="CD2072"/>
      <c r="CE2072" s="83"/>
      <c r="CF2072"/>
      <c r="CG2072"/>
      <c r="CH2072"/>
      <c r="CI2072"/>
      <c r="CJ2072"/>
      <c r="CK2072"/>
      <c r="CL2072"/>
      <c r="CM2072"/>
      <c r="CN2072"/>
      <c r="CO2072"/>
      <c r="CP2072"/>
    </row>
    <row r="2073" spans="1:94" ht="22.5" customHeight="1">
      <c r="A2073" s="22">
        <v>44341</v>
      </c>
      <c r="B2073" s="3" t="str">
        <f>TEXT(Table1[[#This Row],[Date]],"dddd")</f>
        <v>الثلاثاء</v>
      </c>
      <c r="C2073" s="3">
        <f>WEEKNUM(Table1[[#This Row],[Date]],16)</f>
        <v>22</v>
      </c>
      <c r="D2073" s="3" t="str">
        <f>TEXT(Table1[[#This Row],[Date]],"mmmm")</f>
        <v>مايو</v>
      </c>
      <c r="E2073" s="3" t="str">
        <f>TEXT(Table1[[#This Row],[Date]],"yyyy")</f>
        <v>2021</v>
      </c>
      <c r="F2073" s="3" t="s">
        <v>9</v>
      </c>
      <c r="G2073" s="3">
        <v>2096</v>
      </c>
      <c r="H2073" s="5" t="s">
        <v>390</v>
      </c>
      <c r="I2073" s="3" t="s">
        <v>92</v>
      </c>
      <c r="J2073" s="3">
        <f>IFERROR(VLOOKUP(Table1[[#This Row],[FoamType]],$CB$1:$CC$25,2,FALSE),0)</f>
        <v>0.6</v>
      </c>
      <c r="K2073" s="3">
        <v>78</v>
      </c>
      <c r="L2073" s="3">
        <v>10</v>
      </c>
      <c r="M2073" s="3">
        <v>2</v>
      </c>
      <c r="Q2073" s="3" t="s">
        <v>3</v>
      </c>
      <c r="R2073" s="3">
        <v>500</v>
      </c>
      <c r="S2073" s="3">
        <v>2.2000000000000002</v>
      </c>
      <c r="T2073" s="3">
        <f t="shared" si="269"/>
        <v>0.8580000000000001</v>
      </c>
      <c r="U2073" s="4">
        <f t="shared" si="270"/>
        <v>0.78</v>
      </c>
      <c r="W2073" s="3"/>
      <c r="X2073" s="4">
        <f>IFERROR(   Table1[[#This Row],[البلوكات /م3]]+Table1[[#This Row],[البواقى
 المنصرفه
/م3]]-Table1[[#This Row],[البواقى
/م3]],0)</f>
        <v>2.2000000000000002</v>
      </c>
      <c r="Y2073" s="21">
        <f t="shared" si="268"/>
        <v>0</v>
      </c>
      <c r="AA2073" s="12">
        <v>2.2000000000000002</v>
      </c>
      <c r="AB2073" s="3">
        <v>12</v>
      </c>
      <c r="AC2073" s="20">
        <v>0</v>
      </c>
      <c r="AD2073" s="20">
        <f t="shared" ref="AD2073:AD2137" si="271">(Y2073+AA2073)-(U2073+AC2073)</f>
        <v>1.4200000000000002</v>
      </c>
      <c r="AE2073" s="29">
        <f t="shared" ref="AE2073:AE2137" si="272">AD2073/(Y2073+AA2073)</f>
        <v>0.6454545454545455</v>
      </c>
      <c r="AG2073" s="5">
        <f>IFERROR((Table1[[#This Row],[عدد
البلوكات]]*0.12),"")</f>
        <v>0</v>
      </c>
      <c r="AH207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</v>
      </c>
      <c r="AJ2073" s="59">
        <f>IFERROR(Table1[[#This Row],[Plan Hour]]/Table1[[#This Row],[ساعات
العمل
الفعلية]],0)</f>
        <v>0</v>
      </c>
      <c r="AK2073" s="1">
        <f>IFERROR((Table1[[#This Row],[الكمية 
الفعلية
/م3]]-Table1[[#This Row],[الكمية 
المنتجة
/م3
 ]]),"")</f>
        <v>7.8000000000000069E-2</v>
      </c>
      <c r="AL2073" s="123"/>
      <c r="AM2073" s="123"/>
      <c r="AN2073" s="123"/>
      <c r="AO2073" s="123"/>
      <c r="AP2073" s="17">
        <f>Table1[[#This Row],[شطره
1]]+Table1[[#This Row],[أبعاد خطأ
2]]+Table1[[#This Row],[كسر زوايا
3]]+AO2073</f>
        <v>0</v>
      </c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1"/>
      <c r="CB2073"/>
      <c r="CC2073"/>
      <c r="CD2073"/>
      <c r="CE2073" s="83"/>
      <c r="CF2073"/>
      <c r="CG2073"/>
      <c r="CH2073"/>
      <c r="CI2073"/>
      <c r="CJ2073"/>
      <c r="CK2073"/>
      <c r="CL2073"/>
      <c r="CM2073"/>
      <c r="CN2073"/>
      <c r="CO2073"/>
      <c r="CP2073"/>
    </row>
    <row r="2074" spans="1:94" ht="22.5" customHeight="1">
      <c r="A2074" s="22">
        <v>44341</v>
      </c>
      <c r="B2074" s="3" t="str">
        <f>TEXT(Table1[[#This Row],[Date]],"dddd")</f>
        <v>الثلاثاء</v>
      </c>
      <c r="C2074" s="3">
        <f>WEEKNUM(Table1[[#This Row],[Date]],16)</f>
        <v>22</v>
      </c>
      <c r="D2074" s="3" t="str">
        <f>TEXT(Table1[[#This Row],[Date]],"mmmm")</f>
        <v>مايو</v>
      </c>
      <c r="E2074" s="3" t="str">
        <f>TEXT(Table1[[#This Row],[Date]],"yyyy")</f>
        <v>2021</v>
      </c>
      <c r="F2074" s="3" t="s">
        <v>9</v>
      </c>
      <c r="G2074" s="3">
        <v>2096</v>
      </c>
      <c r="H2074" s="5" t="s">
        <v>390</v>
      </c>
      <c r="I2074" s="3" t="s">
        <v>92</v>
      </c>
      <c r="J2074" s="3">
        <f>IFERROR(VLOOKUP(Table1[[#This Row],[FoamType]],$CB$1:$CC$25,2,FALSE),0)</f>
        <v>0.6</v>
      </c>
      <c r="K2074" s="3">
        <v>58</v>
      </c>
      <c r="L2074" s="3">
        <v>10</v>
      </c>
      <c r="M2074" s="3">
        <v>2</v>
      </c>
      <c r="Q2074" s="3" t="s">
        <v>3</v>
      </c>
      <c r="R2074" s="3">
        <v>700</v>
      </c>
      <c r="S2074" s="3">
        <v>2.2000000000000002</v>
      </c>
      <c r="T2074" s="3">
        <f t="shared" si="269"/>
        <v>0.8932000000000001</v>
      </c>
      <c r="U2074" s="4">
        <f t="shared" si="270"/>
        <v>0.81200000000000006</v>
      </c>
      <c r="W2074" s="3"/>
      <c r="X2074" s="4">
        <f>IFERROR(   Table1[[#This Row],[البلوكات /م3]]+Table1[[#This Row],[البواقى
 المنصرفه
/م3]]-Table1[[#This Row],[البواقى
/م3]],0)</f>
        <v>0</v>
      </c>
      <c r="Y2074" s="21">
        <f t="shared" si="268"/>
        <v>0</v>
      </c>
      <c r="AD2074" s="20">
        <f t="shared" si="271"/>
        <v>-0.81200000000000006</v>
      </c>
      <c r="AE2074" s="29" t="e">
        <f t="shared" si="272"/>
        <v>#DIV/0!</v>
      </c>
      <c r="AG2074" s="5">
        <f>IFERROR((Table1[[#This Row],[عدد
البلوكات]]*0.12),"")</f>
        <v>0</v>
      </c>
      <c r="AH207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1.3533333333333335</v>
      </c>
      <c r="AJ2074" s="59">
        <f>IFERROR(Table1[[#This Row],[Plan Hour]]/Table1[[#This Row],[ساعات
العمل
الفعلية]],0)</f>
        <v>0</v>
      </c>
      <c r="AK2074" s="1">
        <f>IFERROR((Table1[[#This Row],[الكمية 
الفعلية
/م3]]-Table1[[#This Row],[الكمية 
المنتجة
/م3
 ]]),"")</f>
        <v>8.120000000000005E-2</v>
      </c>
      <c r="AL2074" s="123"/>
      <c r="AM2074" s="123"/>
      <c r="AN2074" s="123"/>
      <c r="AO2074" s="123"/>
      <c r="AP2074" s="17">
        <f>Table1[[#This Row],[شطره
1]]+Table1[[#This Row],[أبعاد خطأ
2]]+Table1[[#This Row],[كسر زوايا
3]]+AO2074</f>
        <v>0</v>
      </c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1"/>
      <c r="CB2074"/>
      <c r="CC2074"/>
      <c r="CD2074"/>
      <c r="CE2074" s="83"/>
      <c r="CF2074"/>
      <c r="CG2074"/>
      <c r="CH2074"/>
      <c r="CI2074"/>
      <c r="CJ2074"/>
      <c r="CK2074"/>
      <c r="CL2074"/>
      <c r="CM2074"/>
      <c r="CN2074"/>
      <c r="CO2074"/>
      <c r="CP2074"/>
    </row>
    <row r="2075" spans="1:94" ht="22.5" customHeight="1">
      <c r="A2075" s="22">
        <v>44341</v>
      </c>
      <c r="B2075" s="3" t="str">
        <f>TEXT(Table1[[#This Row],[Date]],"dddd")</f>
        <v>الثلاثاء</v>
      </c>
      <c r="C2075" s="3">
        <f>WEEKNUM(Table1[[#This Row],[Date]],16)</f>
        <v>22</v>
      </c>
      <c r="D2075" s="3" t="str">
        <f>TEXT(Table1[[#This Row],[Date]],"mmmm")</f>
        <v>مايو</v>
      </c>
      <c r="E2075" s="3" t="str">
        <f>TEXT(Table1[[#This Row],[Date]],"yyyy")</f>
        <v>2021</v>
      </c>
      <c r="F2075" s="3" t="s">
        <v>9</v>
      </c>
      <c r="G2075" s="3">
        <v>2026</v>
      </c>
      <c r="H2075" s="5" t="s">
        <v>332</v>
      </c>
      <c r="I2075" s="3" t="s">
        <v>92</v>
      </c>
      <c r="J2075" s="3">
        <f>IFERROR(VLOOKUP(Table1[[#This Row],[FoamType]],$CB$1:$CC$25,2,FALSE),0)</f>
        <v>0.6</v>
      </c>
      <c r="K2075" s="3">
        <v>50</v>
      </c>
      <c r="L2075" s="3">
        <v>10</v>
      </c>
      <c r="M2075" s="3">
        <v>10</v>
      </c>
      <c r="Q2075" s="3" t="s">
        <v>39</v>
      </c>
      <c r="R2075" s="3">
        <v>2000</v>
      </c>
      <c r="S2075" s="3">
        <v>10.199999999999999</v>
      </c>
      <c r="T2075" s="3">
        <f t="shared" si="269"/>
        <v>10.199999999999999</v>
      </c>
      <c r="U2075" s="4">
        <f t="shared" si="270"/>
        <v>10</v>
      </c>
      <c r="W2075" s="3">
        <v>10</v>
      </c>
      <c r="X2075" s="4">
        <f>IFERROR(   Table1[[#This Row],[البلوكات /م3]]+Table1[[#This Row],[البواقى
 المنصرفه
/م3]]-Table1[[#This Row],[البواقى
/م3]],0)</f>
        <v>12.64</v>
      </c>
      <c r="Y2075" s="21">
        <f t="shared" si="268"/>
        <v>14.64</v>
      </c>
      <c r="Z2075" s="3">
        <v>2</v>
      </c>
      <c r="AA2075" s="12">
        <v>0</v>
      </c>
      <c r="AB2075" s="3">
        <v>10</v>
      </c>
      <c r="AC2075" s="20">
        <v>2</v>
      </c>
      <c r="AD2075" s="20">
        <f t="shared" si="271"/>
        <v>2.6400000000000006</v>
      </c>
      <c r="AE2075" s="29">
        <f t="shared" si="272"/>
        <v>0.18032786885245905</v>
      </c>
      <c r="AG2075" s="5">
        <f>IFERROR((Table1[[#This Row],[عدد
البلوكات]]*0.12),"")</f>
        <v>0.24</v>
      </c>
      <c r="AH207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16.666666666666668</v>
      </c>
      <c r="AJ2075" s="59">
        <f>IFERROR(Table1[[#This Row],[Plan Hour]]/Table1[[#This Row],[ساعات
العمل
الفعلية]],0)</f>
        <v>0</v>
      </c>
      <c r="AK2075" s="1">
        <f>IFERROR((Table1[[#This Row],[الكمية 
الفعلية
/م3]]-Table1[[#This Row],[الكمية 
المنتجة
/م3
 ]]),"")</f>
        <v>0.19999999999999929</v>
      </c>
      <c r="AL2075" s="123"/>
      <c r="AM2075" s="123"/>
      <c r="AN2075" s="123"/>
      <c r="AO2075" s="123"/>
      <c r="AP2075" s="17">
        <f>Table1[[#This Row],[شطره
1]]+Table1[[#This Row],[أبعاد خطأ
2]]+Table1[[#This Row],[كسر زوايا
3]]+AO2075</f>
        <v>0</v>
      </c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1"/>
      <c r="CB2075"/>
      <c r="CC2075"/>
      <c r="CD2075"/>
      <c r="CE2075" s="83"/>
      <c r="CF2075"/>
      <c r="CG2075"/>
      <c r="CH2075"/>
      <c r="CI2075"/>
      <c r="CJ2075"/>
      <c r="CK2075"/>
      <c r="CL2075"/>
      <c r="CM2075"/>
      <c r="CN2075"/>
      <c r="CO2075"/>
      <c r="CP2075"/>
    </row>
    <row r="2076" spans="1:94" ht="22.5" customHeight="1">
      <c r="A2076" s="22">
        <v>44341</v>
      </c>
      <c r="B2076" s="9" t="str">
        <f>TEXT(Table1[[#This Row],[Date]],"dddd")</f>
        <v>الثلاثاء</v>
      </c>
      <c r="C2076" s="9">
        <f>WEEKNUM(Table1[[#This Row],[Date]],16)</f>
        <v>22</v>
      </c>
      <c r="D2076" s="9" t="str">
        <f>TEXT(Table1[[#This Row],[Date]],"mmmm")</f>
        <v>مايو</v>
      </c>
      <c r="E2076" s="9" t="str">
        <f>TEXT(Table1[[#This Row],[Date]],"yyyy")</f>
        <v>2021</v>
      </c>
      <c r="F2076" s="9" t="s">
        <v>8</v>
      </c>
      <c r="G2076" s="9">
        <v>2093</v>
      </c>
      <c r="H2076" s="9" t="s">
        <v>385</v>
      </c>
      <c r="I2076" s="9" t="s">
        <v>87</v>
      </c>
      <c r="J2076" s="9">
        <f>IFERROR(VLOOKUP(Table1[[#This Row],[FoamType]],$CB$1:$CC$25,2,FALSE),0)</f>
        <v>2</v>
      </c>
      <c r="K2076" s="9">
        <v>200</v>
      </c>
      <c r="L2076" s="9">
        <v>100</v>
      </c>
      <c r="M2076" s="9">
        <v>5</v>
      </c>
      <c r="N2076" s="9"/>
      <c r="O2076" s="9"/>
      <c r="P2076" s="9"/>
      <c r="Q2076" s="9">
        <v>30</v>
      </c>
      <c r="R2076" s="9"/>
      <c r="S2076" s="9">
        <v>5.0999999999999996</v>
      </c>
      <c r="T2076" s="9">
        <v>13</v>
      </c>
      <c r="U2076" s="9">
        <v>13</v>
      </c>
      <c r="V2076" s="9"/>
      <c r="W2076" s="9">
        <v>30</v>
      </c>
      <c r="X2076" s="9">
        <f>IFERROR(   Table1[[#This Row],[البلوكات /م3]]+Table1[[#This Row],[البواقى
 المنصرفه
/م3]]-Table1[[#This Row],[البواقى
/م3]],0)</f>
        <v>18.78</v>
      </c>
      <c r="Y2076" s="9">
        <f t="shared" si="268"/>
        <v>14.64</v>
      </c>
      <c r="Z2076" s="9">
        <v>2</v>
      </c>
      <c r="AA2076" s="9">
        <v>4.75</v>
      </c>
      <c r="AB2076" s="9">
        <v>30</v>
      </c>
      <c r="AC2076" s="9">
        <v>0.61</v>
      </c>
      <c r="AD2076" s="9">
        <f t="shared" si="271"/>
        <v>5.7800000000000011</v>
      </c>
      <c r="AE2076" s="9">
        <f t="shared" si="272"/>
        <v>0.29809179989685408</v>
      </c>
      <c r="AF2076" s="9"/>
      <c r="AG2076" s="9">
        <f>IFERROR((Table1[[#This Row],[عدد
البلوكات]]*0.12),"")</f>
        <v>0.24</v>
      </c>
      <c r="AH2076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6.5</v>
      </c>
      <c r="AI2076" s="9">
        <v>63</v>
      </c>
      <c r="AJ2076" s="9">
        <f>IFERROR(Table1[[#This Row],[Plan Hour]]/Table1[[#This Row],[ساعات
العمل
الفعلية]],0)</f>
        <v>0.10317460317460317</v>
      </c>
      <c r="AK2076" s="9">
        <f>IFERROR((Table1[[#This Row],[الكمية 
الفعلية
/م3]]-Table1[[#This Row],[الكمية 
المنتجة
/م3
 ]]),"")</f>
        <v>0</v>
      </c>
      <c r="AL2076" s="9"/>
      <c r="AM2076" s="9"/>
      <c r="AN2076" s="9"/>
      <c r="AO2076" s="9"/>
      <c r="AP2076" s="9">
        <f>Table1[[#This Row],[شطره
1]]+Table1[[#This Row],[أبعاد خطأ
2]]+Table1[[#This Row],[كسر زوايا
3]]+AO2076</f>
        <v>0</v>
      </c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CB2076"/>
      <c r="CC2076"/>
      <c r="CD2076"/>
      <c r="CE2076" s="83"/>
      <c r="CF2076"/>
      <c r="CG2076"/>
      <c r="CH2076"/>
      <c r="CI2076"/>
      <c r="CJ2076"/>
      <c r="CK2076"/>
      <c r="CL2076"/>
      <c r="CM2076"/>
      <c r="CN2076"/>
      <c r="CO2076"/>
      <c r="CP2076"/>
    </row>
    <row r="2077" spans="1:94" ht="22.5" customHeight="1">
      <c r="A2077" s="22">
        <v>44341</v>
      </c>
      <c r="B2077" s="3" t="str">
        <f>TEXT(Table1[[#This Row],[Date]],"dddd")</f>
        <v>الثلاثاء</v>
      </c>
      <c r="C2077" s="3">
        <f>WEEKNUM(Table1[[#This Row],[Date]],16)</f>
        <v>22</v>
      </c>
      <c r="D2077" s="3" t="str">
        <f>TEXT(Table1[[#This Row],[Date]],"mmmm")</f>
        <v>مايو</v>
      </c>
      <c r="E2077" s="3" t="str">
        <f>TEXT(Table1[[#This Row],[Date]],"yyyy")</f>
        <v>2021</v>
      </c>
      <c r="F2077" s="3" t="s">
        <v>8</v>
      </c>
      <c r="G2077" s="3">
        <v>2112</v>
      </c>
      <c r="H2077" s="5" t="s">
        <v>378</v>
      </c>
      <c r="I2077" s="3" t="s">
        <v>86</v>
      </c>
      <c r="J2077" s="3">
        <f>IFERROR(VLOOKUP(Table1[[#This Row],[FoamType]],$CB$1:$CC$25,2,FALSE),0)</f>
        <v>3</v>
      </c>
      <c r="K2077" s="3">
        <v>200</v>
      </c>
      <c r="L2077" s="3">
        <v>100</v>
      </c>
      <c r="M2077" s="3">
        <v>122</v>
      </c>
      <c r="Q2077" s="3">
        <v>12</v>
      </c>
      <c r="R2077" s="3">
        <v>6</v>
      </c>
      <c r="S2077" s="3">
        <v>122</v>
      </c>
      <c r="T2077" s="3">
        <f t="shared" si="269"/>
        <v>14.64</v>
      </c>
      <c r="U2077" s="4">
        <f t="shared" si="270"/>
        <v>14.64</v>
      </c>
      <c r="W2077" s="3">
        <v>12</v>
      </c>
      <c r="X2077" s="4">
        <f>IFERROR(   Table1[[#This Row],[البلوكات /م3]]+Table1[[#This Row],[البواقى
 المنصرفه
/م3]]-Table1[[#This Row],[البواقى
/م3]],0)</f>
        <v>14.64</v>
      </c>
      <c r="Y2077" s="21">
        <f t="shared" si="268"/>
        <v>14.64</v>
      </c>
      <c r="Z2077" s="3">
        <v>2</v>
      </c>
      <c r="AA2077" s="12">
        <v>0</v>
      </c>
      <c r="AC2077" s="20">
        <v>0</v>
      </c>
      <c r="AD2077" s="20">
        <f t="shared" si="271"/>
        <v>0</v>
      </c>
      <c r="AE2077" s="29">
        <f t="shared" si="272"/>
        <v>0</v>
      </c>
      <c r="AG2077" s="5">
        <f>IFERROR((Table1[[#This Row],[عدد
البلوكات]]*0.12),"")</f>
        <v>0.24</v>
      </c>
      <c r="AH207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4.88</v>
      </c>
      <c r="AJ2077" s="59">
        <f>IFERROR(Table1[[#This Row],[Plan Hour]]/Table1[[#This Row],[ساعات
العمل
الفعلية]],0)</f>
        <v>0</v>
      </c>
      <c r="AK2077" s="1">
        <f>IFERROR((Table1[[#This Row],[الكمية 
الفعلية
/م3]]-Table1[[#This Row],[الكمية 
المنتجة
/م3
 ]]),"")</f>
        <v>0</v>
      </c>
      <c r="AL2077" s="123"/>
      <c r="AM2077" s="123"/>
      <c r="AN2077" s="123"/>
      <c r="AO2077" s="123"/>
      <c r="AP2077" s="17">
        <f>Table1[[#This Row],[شطره
1]]+Table1[[#This Row],[أبعاد خطأ
2]]+Table1[[#This Row],[كسر زوايا
3]]+AO2077</f>
        <v>0</v>
      </c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1"/>
      <c r="CB2077"/>
      <c r="CC2077"/>
      <c r="CD2077"/>
      <c r="CE2077" s="83"/>
      <c r="CF2077"/>
      <c r="CG2077"/>
      <c r="CH2077"/>
      <c r="CI2077"/>
      <c r="CJ2077"/>
      <c r="CK2077"/>
      <c r="CL2077"/>
      <c r="CM2077"/>
      <c r="CN2077"/>
      <c r="CO2077"/>
      <c r="CP2077"/>
    </row>
    <row r="2078" spans="1:94" ht="22.5" customHeight="1">
      <c r="A2078" s="22">
        <v>44341</v>
      </c>
      <c r="B2078" s="3" t="str">
        <f>TEXT(Table1[[#This Row],[Date]],"dddd")</f>
        <v>الثلاثاء</v>
      </c>
      <c r="C2078" s="3">
        <f>WEEKNUM(Table1[[#This Row],[Date]],16)</f>
        <v>22</v>
      </c>
      <c r="D2078" s="3" t="str">
        <f>TEXT(Table1[[#This Row],[Date]],"mmmm")</f>
        <v>مايو</v>
      </c>
      <c r="E2078" s="3" t="str">
        <f>TEXT(Table1[[#This Row],[Date]],"yyyy")</f>
        <v>2021</v>
      </c>
      <c r="F2078" s="3" t="s">
        <v>8</v>
      </c>
      <c r="G2078" s="3">
        <v>2089</v>
      </c>
      <c r="H2078" s="5" t="s">
        <v>120</v>
      </c>
      <c r="I2078" s="3" t="s">
        <v>91</v>
      </c>
      <c r="J2078" s="3">
        <f>IFERROR(VLOOKUP(Table1[[#This Row],[FoamType]],$CB$1:$CC$25,2,FALSE),0)</f>
        <v>1</v>
      </c>
      <c r="K2078" s="3">
        <v>98</v>
      </c>
      <c r="L2078" s="3">
        <v>50</v>
      </c>
      <c r="M2078" s="3">
        <v>1.5</v>
      </c>
      <c r="Q2078" s="3" t="s">
        <v>40</v>
      </c>
      <c r="S2078" s="3">
        <v>1.7</v>
      </c>
      <c r="T2078" s="4">
        <v>4.5</v>
      </c>
      <c r="U2078" s="4">
        <v>4.5</v>
      </c>
      <c r="W2078" s="3" t="s">
        <v>40</v>
      </c>
      <c r="X2078" s="4">
        <f>IFERROR(   Table1[[#This Row],[البلوكات /م3]]+Table1[[#This Row],[البواقى
 المنصرفه
/م3]]-Table1[[#This Row],[البواقى
/م3]],0)</f>
        <v>11.25</v>
      </c>
      <c r="Y2078" s="21">
        <f t="shared" si="268"/>
        <v>7.32</v>
      </c>
      <c r="Z2078" s="3">
        <v>1</v>
      </c>
      <c r="AA2078" s="12">
        <v>12.93</v>
      </c>
      <c r="AB2078" s="3">
        <v>10</v>
      </c>
      <c r="AC2078" s="20">
        <v>9</v>
      </c>
      <c r="AD2078" s="20">
        <f t="shared" si="271"/>
        <v>6.75</v>
      </c>
      <c r="AE2078" s="29">
        <f t="shared" si="272"/>
        <v>0.33333333333333331</v>
      </c>
      <c r="AG2078" s="5">
        <f>IFERROR((Table1[[#This Row],[عدد
البلوكات]]*0.12),"")</f>
        <v>0.12</v>
      </c>
      <c r="AH207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4.5</v>
      </c>
      <c r="AJ2078" s="59">
        <f>IFERROR(Table1[[#This Row],[Plan Hour]]/Table1[[#This Row],[ساعات
العمل
الفعلية]],0)</f>
        <v>0</v>
      </c>
      <c r="AK2078" s="1">
        <f>IFERROR((Table1[[#This Row],[الكمية 
الفعلية
/م3]]-Table1[[#This Row],[الكمية 
المنتجة
/م3
 ]]),"")</f>
        <v>0</v>
      </c>
      <c r="AL2078" s="123"/>
      <c r="AM2078" s="123"/>
      <c r="AN2078" s="123"/>
      <c r="AO2078" s="123"/>
      <c r="AP2078" s="17">
        <f>Table1[[#This Row],[شطره
1]]+Table1[[#This Row],[أبعاد خطأ
2]]+Table1[[#This Row],[كسر زوايا
3]]+AO2078</f>
        <v>0</v>
      </c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1"/>
      <c r="CB2078"/>
      <c r="CC2078"/>
      <c r="CD2078"/>
      <c r="CE2078" s="83"/>
      <c r="CF2078"/>
      <c r="CG2078"/>
      <c r="CH2078"/>
      <c r="CI2078"/>
      <c r="CJ2078"/>
      <c r="CK2078"/>
      <c r="CL2078"/>
      <c r="CM2078"/>
      <c r="CN2078"/>
      <c r="CO2078"/>
      <c r="CP2078"/>
    </row>
    <row r="2079" spans="1:94" ht="22.5" customHeight="1">
      <c r="A2079" s="22">
        <v>44341</v>
      </c>
      <c r="B2079" s="3" t="str">
        <f>TEXT(Table1[[#This Row],[Date]],"dddd")</f>
        <v>الثلاثاء</v>
      </c>
      <c r="C2079" s="3">
        <f>WEEKNUM(Table1[[#This Row],[Date]],16)</f>
        <v>22</v>
      </c>
      <c r="D2079" s="3" t="str">
        <f>TEXT(Table1[[#This Row],[Date]],"mmmm")</f>
        <v>مايو</v>
      </c>
      <c r="E2079" s="3" t="str">
        <f>TEXT(Table1[[#This Row],[Date]],"yyyy")</f>
        <v>2021</v>
      </c>
      <c r="F2079" s="3" t="s">
        <v>8</v>
      </c>
      <c r="G2079" s="3">
        <v>2089</v>
      </c>
      <c r="H2079" s="5" t="s">
        <v>120</v>
      </c>
      <c r="I2079" s="3" t="s">
        <v>91</v>
      </c>
      <c r="J2079" s="3">
        <f>IFERROR(VLOOKUP(Table1[[#This Row],[FoamType]],$CB$1:$CC$25,2,FALSE),0)</f>
        <v>1</v>
      </c>
      <c r="K2079" s="3">
        <v>98</v>
      </c>
      <c r="L2079" s="3">
        <v>50</v>
      </c>
      <c r="M2079" s="3">
        <v>4</v>
      </c>
      <c r="Q2079" s="3" t="s">
        <v>40</v>
      </c>
      <c r="S2079" s="3">
        <v>4.2</v>
      </c>
      <c r="T2079" s="4">
        <v>3</v>
      </c>
      <c r="U2079" s="4">
        <v>3</v>
      </c>
      <c r="W2079" s="3"/>
      <c r="X2079" s="4">
        <f>IFERROR(   Table1[[#This Row],[البلوكات /م3]]+Table1[[#This Row],[البواقى
 المنصرفه
/م3]]-Table1[[#This Row],[البواقى
/م3]],0)</f>
        <v>0</v>
      </c>
      <c r="Y2079" s="21">
        <f t="shared" si="268"/>
        <v>0</v>
      </c>
      <c r="AD2079" s="20">
        <f t="shared" si="271"/>
        <v>-3</v>
      </c>
      <c r="AE2079" s="29" t="e">
        <f t="shared" si="272"/>
        <v>#DIV/0!</v>
      </c>
      <c r="AG2079" s="5">
        <f>IFERROR((Table1[[#This Row],[عدد
البلوكات]]*0.12),"")</f>
        <v>0</v>
      </c>
      <c r="AH207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</v>
      </c>
      <c r="AJ2079" s="59">
        <f>IFERROR(Table1[[#This Row],[Plan Hour]]/Table1[[#This Row],[ساعات
العمل
الفعلية]],0)</f>
        <v>0</v>
      </c>
      <c r="AK2079" s="1">
        <f>IFERROR((Table1[[#This Row],[الكمية 
الفعلية
/م3]]-Table1[[#This Row],[الكمية 
المنتجة
/م3
 ]]),"")</f>
        <v>0</v>
      </c>
      <c r="AL2079" s="123"/>
      <c r="AM2079" s="123"/>
      <c r="AN2079" s="123"/>
      <c r="AO2079" s="123"/>
      <c r="AP2079" s="17">
        <f>Table1[[#This Row],[شطره
1]]+Table1[[#This Row],[أبعاد خطأ
2]]+Table1[[#This Row],[كسر زوايا
3]]+AO2079</f>
        <v>0</v>
      </c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1"/>
      <c r="CB2079"/>
      <c r="CC2079"/>
      <c r="CD2079"/>
      <c r="CE2079" s="83"/>
      <c r="CF2079"/>
      <c r="CG2079"/>
      <c r="CH2079"/>
      <c r="CI2079"/>
      <c r="CJ2079"/>
      <c r="CK2079"/>
      <c r="CL2079"/>
      <c r="CM2079"/>
      <c r="CN2079"/>
      <c r="CO2079"/>
      <c r="CP2079"/>
    </row>
    <row r="2080" spans="1:94" ht="22.5" customHeight="1">
      <c r="A2080" s="22">
        <v>44341</v>
      </c>
      <c r="B2080" s="3" t="str">
        <f>TEXT(Table1[[#This Row],[Date]],"dddd")</f>
        <v>الثلاثاء</v>
      </c>
      <c r="C2080" s="3">
        <f>WEEKNUM(Table1[[#This Row],[Date]],16)</f>
        <v>22</v>
      </c>
      <c r="D2080" s="3" t="str">
        <f>TEXT(Table1[[#This Row],[Date]],"mmmm")</f>
        <v>مايو</v>
      </c>
      <c r="E2080" s="3" t="str">
        <f>TEXT(Table1[[#This Row],[Date]],"yyyy")</f>
        <v>2021</v>
      </c>
      <c r="F2080" s="3" t="s">
        <v>8</v>
      </c>
      <c r="G2080" s="3">
        <v>2089</v>
      </c>
      <c r="H2080" s="5" t="s">
        <v>120</v>
      </c>
      <c r="I2080" s="3" t="s">
        <v>91</v>
      </c>
      <c r="J2080" s="3">
        <f>IFERROR(VLOOKUP(Table1[[#This Row],[FoamType]],$CB$1:$CC$25,2,FALSE),0)</f>
        <v>1</v>
      </c>
      <c r="K2080" s="3">
        <v>98</v>
      </c>
      <c r="L2080" s="3">
        <v>50</v>
      </c>
      <c r="M2080" s="3">
        <v>5</v>
      </c>
      <c r="Q2080" s="3" t="s">
        <v>40</v>
      </c>
      <c r="S2080" s="3">
        <v>5.2</v>
      </c>
      <c r="T2080" s="4">
        <v>3</v>
      </c>
      <c r="U2080" s="4">
        <v>3</v>
      </c>
      <c r="W2080" s="3"/>
      <c r="X2080" s="4">
        <f>IFERROR(   Table1[[#This Row],[البلوكات /م3]]+Table1[[#This Row],[البواقى
 المنصرفه
/م3]]-Table1[[#This Row],[البواقى
/م3]],0)</f>
        <v>0</v>
      </c>
      <c r="Y2080" s="21">
        <f t="shared" si="268"/>
        <v>0</v>
      </c>
      <c r="AD2080" s="20">
        <f t="shared" si="271"/>
        <v>-3</v>
      </c>
      <c r="AE2080" s="29" t="e">
        <f t="shared" si="272"/>
        <v>#DIV/0!</v>
      </c>
      <c r="AG2080" s="5">
        <f>IFERROR((Table1[[#This Row],[عدد
البلوكات]]*0.12),"")</f>
        <v>0</v>
      </c>
      <c r="AH208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</v>
      </c>
      <c r="AJ2080" s="59">
        <f>IFERROR(Table1[[#This Row],[Plan Hour]]/Table1[[#This Row],[ساعات
العمل
الفعلية]],0)</f>
        <v>0</v>
      </c>
      <c r="AK2080" s="1">
        <f>IFERROR((Table1[[#This Row],[الكمية 
الفعلية
/م3]]-Table1[[#This Row],[الكمية 
المنتجة
/م3
 ]]),"")</f>
        <v>0</v>
      </c>
      <c r="AL2080" s="123"/>
      <c r="AM2080" s="123"/>
      <c r="AN2080" s="123"/>
      <c r="AO2080" s="123"/>
      <c r="AP2080" s="17">
        <f>Table1[[#This Row],[شطره
1]]+Table1[[#This Row],[أبعاد خطأ
2]]+Table1[[#This Row],[كسر زوايا
3]]+AO2080</f>
        <v>0</v>
      </c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1"/>
      <c r="CB2080"/>
      <c r="CC2080"/>
      <c r="CD2080"/>
      <c r="CE2080" s="83"/>
      <c r="CF2080"/>
      <c r="CG2080"/>
      <c r="CH2080"/>
      <c r="CI2080"/>
      <c r="CJ2080"/>
      <c r="CK2080"/>
      <c r="CL2080"/>
      <c r="CM2080"/>
      <c r="CN2080"/>
      <c r="CO2080"/>
      <c r="CP2080"/>
    </row>
    <row r="2081" spans="1:94" ht="22.5" customHeight="1">
      <c r="A2081" s="22">
        <v>44341</v>
      </c>
      <c r="B2081" s="3" t="str">
        <f>TEXT(Table1[[#This Row],[Date]],"dddd")</f>
        <v>الثلاثاء</v>
      </c>
      <c r="C2081" s="3">
        <f>WEEKNUM(Table1[[#This Row],[Date]],16)</f>
        <v>22</v>
      </c>
      <c r="D2081" s="3" t="str">
        <f>TEXT(Table1[[#This Row],[Date]],"mmmm")</f>
        <v>مايو</v>
      </c>
      <c r="E2081" s="3" t="str">
        <f>TEXT(Table1[[#This Row],[Date]],"yyyy")</f>
        <v>2021</v>
      </c>
      <c r="F2081" s="3" t="s">
        <v>8</v>
      </c>
      <c r="G2081" s="3">
        <v>2089</v>
      </c>
      <c r="H2081" s="5" t="s">
        <v>120</v>
      </c>
      <c r="I2081" s="3" t="s">
        <v>91</v>
      </c>
      <c r="J2081" s="3">
        <f>IFERROR(VLOOKUP(Table1[[#This Row],[FoamType]],$CB$1:$CC$25,2,FALSE),0)</f>
        <v>1</v>
      </c>
      <c r="K2081" s="3">
        <v>100</v>
      </c>
      <c r="L2081" s="3">
        <v>50</v>
      </c>
      <c r="M2081" s="3">
        <v>3</v>
      </c>
      <c r="Q2081" s="3">
        <v>17</v>
      </c>
      <c r="S2081" s="3">
        <v>3.2</v>
      </c>
      <c r="T2081" s="4">
        <v>2</v>
      </c>
      <c r="U2081" s="4">
        <v>2</v>
      </c>
      <c r="W2081" s="3">
        <v>17</v>
      </c>
      <c r="X2081" s="4">
        <f>IFERROR(   Table1[[#This Row],[البلوكات /م3]]+Table1[[#This Row],[البواقى
 المنصرفه
/م3]]-Table1[[#This Row],[البواقى
/م3]],0)</f>
        <v>7.32</v>
      </c>
      <c r="Y2081" s="21">
        <f t="shared" si="268"/>
        <v>7.32</v>
      </c>
      <c r="Z2081" s="3">
        <v>1</v>
      </c>
      <c r="AD2081" s="20">
        <f t="shared" si="271"/>
        <v>5.32</v>
      </c>
      <c r="AE2081" s="29">
        <f t="shared" si="272"/>
        <v>0.72677595628415304</v>
      </c>
      <c r="AG2081" s="5">
        <f>IFERROR((Table1[[#This Row],[عدد
البلوكات]]*0.12),"")</f>
        <v>0.12</v>
      </c>
      <c r="AH208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2081" s="59">
        <f>IFERROR(Table1[[#This Row],[Plan Hour]]/Table1[[#This Row],[ساعات
العمل
الفعلية]],0)</f>
        <v>0</v>
      </c>
      <c r="AK2081" s="1">
        <f>IFERROR((Table1[[#This Row],[الكمية 
الفعلية
/م3]]-Table1[[#This Row],[الكمية 
المنتجة
/م3
 ]]),"")</f>
        <v>0</v>
      </c>
      <c r="AL2081" s="123"/>
      <c r="AM2081" s="123"/>
      <c r="AN2081" s="123"/>
      <c r="AO2081" s="123"/>
      <c r="AP2081" s="17">
        <f>Table1[[#This Row],[شطره
1]]+Table1[[#This Row],[أبعاد خطأ
2]]+Table1[[#This Row],[كسر زوايا
3]]+AO2081</f>
        <v>0</v>
      </c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1"/>
      <c r="CB2081"/>
      <c r="CC2081"/>
      <c r="CD2081"/>
      <c r="CE2081" s="83"/>
      <c r="CF2081"/>
      <c r="CG2081"/>
      <c r="CH2081"/>
      <c r="CI2081"/>
      <c r="CJ2081"/>
      <c r="CK2081"/>
      <c r="CL2081"/>
      <c r="CM2081"/>
      <c r="CN2081"/>
      <c r="CO2081"/>
      <c r="CP2081"/>
    </row>
    <row r="2082" spans="1:94" ht="22.5" customHeight="1">
      <c r="A2082" s="22">
        <v>44341</v>
      </c>
      <c r="B2082" s="3" t="str">
        <f>TEXT(Table1[[#This Row],[Date]],"dddd")</f>
        <v>الثلاثاء</v>
      </c>
      <c r="C2082" s="3">
        <f>WEEKNUM(Table1[[#This Row],[Date]],16)</f>
        <v>22</v>
      </c>
      <c r="D2082" s="3" t="str">
        <f>TEXT(Table1[[#This Row],[Date]],"mmmm")</f>
        <v>مايو</v>
      </c>
      <c r="E2082" s="3" t="str">
        <f>TEXT(Table1[[#This Row],[Date]],"yyyy")</f>
        <v>2021</v>
      </c>
      <c r="F2082" s="3" t="s">
        <v>8</v>
      </c>
      <c r="G2082" s="3">
        <v>2089</v>
      </c>
      <c r="H2082" s="5" t="s">
        <v>120</v>
      </c>
      <c r="I2082" s="3" t="s">
        <v>91</v>
      </c>
      <c r="J2082" s="3">
        <f>IFERROR(VLOOKUP(Table1[[#This Row],[FoamType]],$CB$1:$CC$25,2,FALSE),0)</f>
        <v>1</v>
      </c>
      <c r="K2082" s="3">
        <v>98</v>
      </c>
      <c r="L2082" s="3">
        <v>98</v>
      </c>
      <c r="M2082" s="3">
        <v>5</v>
      </c>
      <c r="Q2082" s="3" t="s">
        <v>40</v>
      </c>
      <c r="S2082" s="3">
        <v>5.2</v>
      </c>
      <c r="T2082" s="4">
        <v>2</v>
      </c>
      <c r="U2082" s="4">
        <v>2</v>
      </c>
      <c r="W2082" s="3"/>
      <c r="X2082" s="4">
        <f>IFERROR(   Table1[[#This Row],[البلوكات /م3]]+Table1[[#This Row],[البواقى
 المنصرفه
/م3]]-Table1[[#This Row],[البواقى
/م3]],0)</f>
        <v>0</v>
      </c>
      <c r="Y2082" s="21">
        <f t="shared" si="268"/>
        <v>0</v>
      </c>
      <c r="AD2082" s="20">
        <f t="shared" si="271"/>
        <v>-2</v>
      </c>
      <c r="AE2082" s="29" t="e">
        <f t="shared" si="272"/>
        <v>#DIV/0!</v>
      </c>
      <c r="AG2082" s="5">
        <f>IFERROR((Table1[[#This Row],[عدد
البلوكات]]*0.12),"")</f>
        <v>0</v>
      </c>
      <c r="AH208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2082" s="59">
        <f>IFERROR(Table1[[#This Row],[Plan Hour]]/Table1[[#This Row],[ساعات
العمل
الفعلية]],0)</f>
        <v>0</v>
      </c>
      <c r="AK2082" s="1">
        <f>IFERROR((Table1[[#This Row],[الكمية 
الفعلية
/م3]]-Table1[[#This Row],[الكمية 
المنتجة
/م3
 ]]),"")</f>
        <v>0</v>
      </c>
      <c r="AL2082" s="123"/>
      <c r="AM2082" s="123"/>
      <c r="AN2082" s="123"/>
      <c r="AO2082" s="123"/>
      <c r="AP2082" s="17">
        <f>Table1[[#This Row],[شطره
1]]+Table1[[#This Row],[أبعاد خطأ
2]]+Table1[[#This Row],[كسر زوايا
3]]+AO2082</f>
        <v>0</v>
      </c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1"/>
      <c r="CB2082"/>
      <c r="CC2082"/>
      <c r="CD2082"/>
      <c r="CE2082" s="83"/>
      <c r="CF2082"/>
      <c r="CG2082"/>
      <c r="CH2082"/>
      <c r="CI2082"/>
      <c r="CJ2082"/>
      <c r="CK2082"/>
      <c r="CL2082"/>
      <c r="CM2082"/>
      <c r="CN2082"/>
      <c r="CO2082"/>
      <c r="CP2082"/>
    </row>
    <row r="2083" spans="1:94" ht="22.5" customHeight="1">
      <c r="A2083" s="22">
        <v>44341</v>
      </c>
      <c r="B2083" s="3" t="str">
        <f>TEXT(Table1[[#This Row],[Date]],"dddd")</f>
        <v>الثلاثاء</v>
      </c>
      <c r="C2083" s="3">
        <f>WEEKNUM(Table1[[#This Row],[Date]],16)</f>
        <v>22</v>
      </c>
      <c r="D2083" s="3" t="str">
        <f>TEXT(Table1[[#This Row],[Date]],"mmmm")</f>
        <v>مايو</v>
      </c>
      <c r="E2083" s="3" t="str">
        <f>TEXT(Table1[[#This Row],[Date]],"yyyy")</f>
        <v>2021</v>
      </c>
      <c r="F2083" s="3" t="s">
        <v>8</v>
      </c>
      <c r="G2083" s="3">
        <v>2089</v>
      </c>
      <c r="H2083" s="5" t="s">
        <v>120</v>
      </c>
      <c r="I2083" s="3" t="s">
        <v>91</v>
      </c>
      <c r="J2083" s="3">
        <f>IFERROR(VLOOKUP(Table1[[#This Row],[FoamType]],$CB$1:$CC$25,2,FALSE),0)</f>
        <v>1</v>
      </c>
      <c r="K2083" s="3">
        <v>100</v>
      </c>
      <c r="L2083" s="3">
        <v>100</v>
      </c>
      <c r="M2083" s="3">
        <v>3</v>
      </c>
      <c r="Q2083" s="3">
        <v>17</v>
      </c>
      <c r="S2083" s="3">
        <v>3.1</v>
      </c>
      <c r="T2083" s="4">
        <v>1</v>
      </c>
      <c r="U2083" s="4">
        <v>1</v>
      </c>
      <c r="W2083" s="3"/>
      <c r="X2083" s="4">
        <f>IFERROR(   Table1[[#This Row],[البلوكات /م3]]+Table1[[#This Row],[البواقى
 المنصرفه
/م3]]-Table1[[#This Row],[البواقى
/م3]],0)</f>
        <v>0</v>
      </c>
      <c r="Y2083" s="21">
        <f t="shared" si="268"/>
        <v>0</v>
      </c>
      <c r="AD2083" s="20">
        <f t="shared" si="271"/>
        <v>-1</v>
      </c>
      <c r="AE2083" s="29" t="e">
        <f t="shared" si="272"/>
        <v>#DIV/0!</v>
      </c>
      <c r="AG2083" s="5">
        <f>IFERROR((Table1[[#This Row],[عدد
البلوكات]]*0.12),"")</f>
        <v>0</v>
      </c>
      <c r="AH208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2083" s="59">
        <f>IFERROR(Table1[[#This Row],[Plan Hour]]/Table1[[#This Row],[ساعات
العمل
الفعلية]],0)</f>
        <v>0</v>
      </c>
      <c r="AK2083" s="1">
        <f>IFERROR((Table1[[#This Row],[الكمية 
الفعلية
/م3]]-Table1[[#This Row],[الكمية 
المنتجة
/م3
 ]]),"")</f>
        <v>0</v>
      </c>
      <c r="AL2083" s="123"/>
      <c r="AM2083" s="123"/>
      <c r="AN2083" s="123"/>
      <c r="AO2083" s="123"/>
      <c r="AP2083" s="17">
        <f>Table1[[#This Row],[شطره
1]]+Table1[[#This Row],[أبعاد خطأ
2]]+Table1[[#This Row],[كسر زوايا
3]]+AO2083</f>
        <v>0</v>
      </c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1"/>
      <c r="CB2083"/>
      <c r="CC2083"/>
      <c r="CD2083"/>
      <c r="CE2083" s="83"/>
      <c r="CF2083"/>
      <c r="CG2083"/>
      <c r="CH2083"/>
      <c r="CI2083"/>
      <c r="CJ2083"/>
      <c r="CK2083"/>
      <c r="CL2083"/>
      <c r="CM2083"/>
      <c r="CN2083"/>
      <c r="CO2083"/>
      <c r="CP2083"/>
    </row>
    <row r="2084" spans="1:94" ht="22.5" customHeight="1">
      <c r="A2084" s="22">
        <v>44341</v>
      </c>
      <c r="B2084" s="3" t="str">
        <f>TEXT(Table1[[#This Row],[Date]],"dddd")</f>
        <v>الثلاثاء</v>
      </c>
      <c r="C2084" s="3">
        <f>WEEKNUM(Table1[[#This Row],[Date]],16)</f>
        <v>22</v>
      </c>
      <c r="D2084" s="3" t="str">
        <f>TEXT(Table1[[#This Row],[Date]],"mmmm")</f>
        <v>مايو</v>
      </c>
      <c r="E2084" s="3" t="str">
        <f>TEXT(Table1[[#This Row],[Date]],"yyyy")</f>
        <v>2021</v>
      </c>
      <c r="F2084" s="3" t="s">
        <v>8</v>
      </c>
      <c r="G2084" s="3">
        <v>3</v>
      </c>
      <c r="H2084" s="5" t="s">
        <v>365</v>
      </c>
      <c r="I2084" s="3" t="s">
        <v>91</v>
      </c>
      <c r="J2084" s="3">
        <f>IFERROR(VLOOKUP(Table1[[#This Row],[FoamType]],$CB$1:$CC$25,2,FALSE),0)</f>
        <v>1</v>
      </c>
      <c r="K2084" s="3">
        <v>100</v>
      </c>
      <c r="L2084" s="3">
        <v>20</v>
      </c>
      <c r="M2084" s="3">
        <v>10</v>
      </c>
      <c r="Q2084" s="3">
        <v>25</v>
      </c>
      <c r="R2084" s="3">
        <v>260</v>
      </c>
      <c r="S2084" s="3">
        <v>10.1</v>
      </c>
      <c r="T2084" s="3">
        <f t="shared" si="269"/>
        <v>5.2519999999999998</v>
      </c>
      <c r="U2084" s="4">
        <f t="shared" si="270"/>
        <v>5.2</v>
      </c>
      <c r="W2084" s="3"/>
      <c r="X2084" s="4">
        <f>IFERROR(   Table1[[#This Row],[البلوكات /م3]]+Table1[[#This Row],[البواقى
 المنصرفه
/م3]]-Table1[[#This Row],[البواقى
/م3]],0)</f>
        <v>5.2</v>
      </c>
      <c r="Y2084" s="21">
        <f t="shared" si="268"/>
        <v>0</v>
      </c>
      <c r="AA2084" s="12">
        <v>5.2</v>
      </c>
      <c r="AB2084" s="3">
        <v>25</v>
      </c>
      <c r="AD2084" s="20">
        <f t="shared" si="271"/>
        <v>0</v>
      </c>
      <c r="AE2084" s="29">
        <f t="shared" si="272"/>
        <v>0</v>
      </c>
      <c r="AG2084" s="5">
        <f>IFERROR((Table1[[#This Row],[عدد
البلوكات]]*0.12),"")</f>
        <v>0</v>
      </c>
      <c r="AH208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5.2</v>
      </c>
      <c r="AJ2084" s="59">
        <f>IFERROR(Table1[[#This Row],[Plan Hour]]/Table1[[#This Row],[ساعات
العمل
الفعلية]],0)</f>
        <v>0</v>
      </c>
      <c r="AK2084" s="1">
        <f>IFERROR((Table1[[#This Row],[الكمية 
الفعلية
/م3]]-Table1[[#This Row],[الكمية 
المنتجة
/م3
 ]]),"")</f>
        <v>5.1999999999999602E-2</v>
      </c>
      <c r="AL2084" s="123"/>
      <c r="AM2084" s="123"/>
      <c r="AN2084" s="123"/>
      <c r="AO2084" s="123"/>
      <c r="AP2084" s="17">
        <f>Table1[[#This Row],[شطره
1]]+Table1[[#This Row],[أبعاد خطأ
2]]+Table1[[#This Row],[كسر زوايا
3]]+AO2084</f>
        <v>0</v>
      </c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1"/>
      <c r="CB2084"/>
      <c r="CC2084"/>
      <c r="CD2084"/>
      <c r="CE2084" s="83"/>
      <c r="CF2084"/>
      <c r="CG2084"/>
      <c r="CH2084"/>
      <c r="CI2084"/>
      <c r="CJ2084"/>
      <c r="CK2084"/>
      <c r="CL2084"/>
      <c r="CM2084"/>
      <c r="CN2084"/>
      <c r="CO2084"/>
      <c r="CP2084"/>
    </row>
    <row r="2085" spans="1:94" ht="22.5" customHeight="1">
      <c r="A2085" s="22">
        <v>44341</v>
      </c>
      <c r="B2085" s="3" t="str">
        <f>TEXT(Table1[[#This Row],[Date]],"dddd")</f>
        <v>الثلاثاء</v>
      </c>
      <c r="C2085" s="3">
        <f>WEEKNUM(Table1[[#This Row],[Date]],16)</f>
        <v>22</v>
      </c>
      <c r="D2085" s="3" t="str">
        <f>TEXT(Table1[[#This Row],[Date]],"mmmm")</f>
        <v>مايو</v>
      </c>
      <c r="E2085" s="3" t="str">
        <f>TEXT(Table1[[#This Row],[Date]],"yyyy")</f>
        <v>2021</v>
      </c>
      <c r="F2085" s="3" t="s">
        <v>8</v>
      </c>
      <c r="G2085" s="3">
        <v>2056</v>
      </c>
      <c r="H2085" s="5" t="s">
        <v>215</v>
      </c>
      <c r="I2085" s="3" t="s">
        <v>255</v>
      </c>
      <c r="J2085" s="3">
        <f>IFERROR(VLOOKUP(Table1[[#This Row],[FoamType]],$CB$1:$CC$25,2,FALSE),0)</f>
        <v>3.6</v>
      </c>
      <c r="K2085" s="3">
        <v>60</v>
      </c>
      <c r="L2085" s="3">
        <v>60</v>
      </c>
      <c r="M2085" s="3">
        <v>39</v>
      </c>
      <c r="Q2085" s="3">
        <v>20</v>
      </c>
      <c r="R2085" s="3">
        <v>182</v>
      </c>
      <c r="S2085" s="3">
        <v>39</v>
      </c>
      <c r="T2085" s="3">
        <f t="shared" si="269"/>
        <v>25.552800000000001</v>
      </c>
      <c r="U2085" s="4">
        <f t="shared" si="270"/>
        <v>25.552800000000001</v>
      </c>
      <c r="W2085" s="3">
        <v>17</v>
      </c>
      <c r="X2085" s="4">
        <f>IFERROR(   Table1[[#This Row],[البلوكات /م3]]+Table1[[#This Row],[البواقى
 المنصرفه
/م3]]-Table1[[#This Row],[البواقى
/م3]],0)</f>
        <v>33.06</v>
      </c>
      <c r="Y2085" s="21">
        <f t="shared" si="268"/>
        <v>21.96</v>
      </c>
      <c r="Z2085" s="3">
        <v>3</v>
      </c>
      <c r="AA2085" s="12">
        <v>28.18</v>
      </c>
      <c r="AB2085" s="3">
        <v>17</v>
      </c>
      <c r="AC2085" s="20">
        <v>17.079999999999998</v>
      </c>
      <c r="AD2085" s="20">
        <f t="shared" si="271"/>
        <v>7.5071999999999974</v>
      </c>
      <c r="AE2085" s="29">
        <f t="shared" si="272"/>
        <v>0.14972477064220177</v>
      </c>
      <c r="AG2085" s="5">
        <f>IFERROR((Table1[[#This Row],[عدد
البلوكات]]*0.12),"")</f>
        <v>0.36</v>
      </c>
      <c r="AH208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7.0979999999999999</v>
      </c>
      <c r="AJ2085" s="59">
        <f>IFERROR(Table1[[#This Row],[Plan Hour]]/Table1[[#This Row],[ساعات
العمل
الفعلية]],0)</f>
        <v>0</v>
      </c>
      <c r="AK2085" s="1">
        <f>IFERROR((Table1[[#This Row],[الكمية 
الفعلية
/م3]]-Table1[[#This Row],[الكمية 
المنتجة
/م3
 ]]),"")</f>
        <v>0</v>
      </c>
      <c r="AL2085" s="123"/>
      <c r="AM2085" s="123"/>
      <c r="AN2085" s="123"/>
      <c r="AO2085" s="123"/>
      <c r="AP2085" s="17">
        <f>Table1[[#This Row],[شطره
1]]+Table1[[#This Row],[أبعاد خطأ
2]]+Table1[[#This Row],[كسر زوايا
3]]+AO2085</f>
        <v>0</v>
      </c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1"/>
      <c r="CB2085"/>
      <c r="CC2085"/>
      <c r="CD2085"/>
      <c r="CE2085" s="83"/>
      <c r="CF2085"/>
      <c r="CG2085"/>
      <c r="CH2085"/>
      <c r="CI2085"/>
      <c r="CJ2085"/>
      <c r="CK2085"/>
      <c r="CL2085"/>
      <c r="CM2085"/>
      <c r="CN2085"/>
      <c r="CO2085"/>
      <c r="CP2085"/>
    </row>
    <row r="2086" spans="1:94" ht="22.5" customHeight="1">
      <c r="A2086" s="22">
        <v>44341</v>
      </c>
      <c r="B2086" s="3" t="str">
        <f>TEXT(Table1[[#This Row],[Date]],"dddd")</f>
        <v>الثلاثاء</v>
      </c>
      <c r="C2086" s="3">
        <f>WEEKNUM(Table1[[#This Row],[Date]],16)</f>
        <v>22</v>
      </c>
      <c r="D2086" s="3" t="str">
        <f>TEXT(Table1[[#This Row],[Date]],"mmmm")</f>
        <v>مايو</v>
      </c>
      <c r="E2086" s="3" t="str">
        <f>TEXT(Table1[[#This Row],[Date]],"yyyy")</f>
        <v>2021</v>
      </c>
      <c r="F2086" s="3" t="s">
        <v>8</v>
      </c>
      <c r="G2086" s="3">
        <v>2056</v>
      </c>
      <c r="H2086" s="5" t="s">
        <v>215</v>
      </c>
      <c r="I2086" s="3" t="s">
        <v>255</v>
      </c>
      <c r="J2086" s="3">
        <f>IFERROR(VLOOKUP(Table1[[#This Row],[FoamType]],$CB$1:$CC$25,2,FALSE),0)</f>
        <v>3.6</v>
      </c>
      <c r="K2086" s="3">
        <v>60</v>
      </c>
      <c r="L2086" s="3">
        <v>60</v>
      </c>
      <c r="M2086" s="3">
        <v>79</v>
      </c>
      <c r="Q2086" s="3">
        <v>20</v>
      </c>
      <c r="R2086" s="3">
        <v>36</v>
      </c>
      <c r="S2086" s="3">
        <v>79</v>
      </c>
      <c r="T2086" s="3">
        <f t="shared" si="269"/>
        <v>10.2384</v>
      </c>
      <c r="U2086" s="4">
        <f t="shared" si="270"/>
        <v>10.2384</v>
      </c>
      <c r="W2086" s="3">
        <v>25</v>
      </c>
      <c r="X2086" s="4">
        <f>IFERROR(   Table1[[#This Row],[البلوكات /م3]]+Table1[[#This Row],[البواقى
 المنصرفه
/م3]]-Table1[[#This Row],[البواقى
/م3]],0)</f>
        <v>7.32</v>
      </c>
      <c r="Y2086" s="21">
        <f t="shared" si="268"/>
        <v>7.32</v>
      </c>
      <c r="Z2086" s="3">
        <v>1</v>
      </c>
      <c r="AD2086" s="20">
        <f t="shared" si="271"/>
        <v>-2.9184000000000001</v>
      </c>
      <c r="AE2086" s="29">
        <f t="shared" si="272"/>
        <v>-0.39868852459016391</v>
      </c>
      <c r="AG2086" s="5">
        <f>IFERROR((Table1[[#This Row],[عدد
البلوكات]]*0.12),"")</f>
        <v>0.12</v>
      </c>
      <c r="AH208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2.8439999999999999</v>
      </c>
      <c r="AJ2086" s="59">
        <f>IFERROR(Table1[[#This Row],[Plan Hour]]/Table1[[#This Row],[ساعات
العمل
الفعلية]],0)</f>
        <v>0</v>
      </c>
      <c r="AK2086" s="1">
        <f>IFERROR((Table1[[#This Row],[الكمية 
الفعلية
/م3]]-Table1[[#This Row],[الكمية 
المنتجة
/م3
 ]]),"")</f>
        <v>0</v>
      </c>
      <c r="AL2086" s="123"/>
      <c r="AM2086" s="123"/>
      <c r="AN2086" s="123"/>
      <c r="AO2086" s="123"/>
      <c r="AP2086" s="17">
        <f>Table1[[#This Row],[شطره
1]]+Table1[[#This Row],[أبعاد خطأ
2]]+Table1[[#This Row],[كسر زوايا
3]]+AO2086</f>
        <v>0</v>
      </c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1"/>
      <c r="CB2086"/>
      <c r="CC2086"/>
      <c r="CD2086"/>
      <c r="CE2086" s="83"/>
      <c r="CF2086"/>
      <c r="CG2086"/>
      <c r="CH2086"/>
      <c r="CI2086"/>
      <c r="CJ2086"/>
      <c r="CK2086"/>
      <c r="CL2086"/>
      <c r="CM2086"/>
      <c r="CN2086"/>
      <c r="CO2086"/>
      <c r="CP2086"/>
    </row>
    <row r="2087" spans="1:94" ht="22.5" customHeight="1">
      <c r="A2087" s="22">
        <v>44341</v>
      </c>
      <c r="B2087" s="3" t="str">
        <f>TEXT(Table1[[#This Row],[Date]],"dddd")</f>
        <v>الثلاثاء</v>
      </c>
      <c r="C2087" s="3">
        <f>WEEKNUM(Table1[[#This Row],[Date]],16)</f>
        <v>22</v>
      </c>
      <c r="D2087" s="3" t="str">
        <f>TEXT(Table1[[#This Row],[Date]],"mmmm")</f>
        <v>مايو</v>
      </c>
      <c r="E2087" s="3" t="str">
        <f>TEXT(Table1[[#This Row],[Date]],"yyyy")</f>
        <v>2021</v>
      </c>
      <c r="F2087" s="3" t="s">
        <v>8</v>
      </c>
      <c r="G2087" s="3">
        <v>2096</v>
      </c>
      <c r="H2087" s="5" t="s">
        <v>390</v>
      </c>
      <c r="I2087" s="3" t="s">
        <v>92</v>
      </c>
      <c r="J2087" s="3">
        <f>IFERROR(VLOOKUP(Table1[[#This Row],[FoamType]],$CB$1:$CC$25,2,FALSE),0)</f>
        <v>0.6</v>
      </c>
      <c r="K2087" s="3">
        <v>49</v>
      </c>
      <c r="L2087" s="3">
        <v>5</v>
      </c>
      <c r="M2087" s="3">
        <v>5</v>
      </c>
      <c r="Q2087" s="3">
        <v>12</v>
      </c>
      <c r="R2087" s="3">
        <v>2000</v>
      </c>
      <c r="S2087" s="3">
        <v>5.0999999999999996</v>
      </c>
      <c r="T2087" s="3">
        <f t="shared" si="269"/>
        <v>2.4990000000000001</v>
      </c>
      <c r="U2087" s="4">
        <f t="shared" si="270"/>
        <v>2.4500000000000002</v>
      </c>
      <c r="W2087" s="3"/>
      <c r="X2087" s="4">
        <f>IFERROR(   Table1[[#This Row],[البلوكات /م3]]+Table1[[#This Row],[البواقى
 المنصرفه
/م3]]-Table1[[#This Row],[البواقى
/م3]],0)</f>
        <v>0</v>
      </c>
      <c r="Y2087" s="21">
        <f t="shared" si="268"/>
        <v>0</v>
      </c>
      <c r="AD2087" s="20">
        <f t="shared" si="271"/>
        <v>-2.4500000000000002</v>
      </c>
      <c r="AE2087" s="29" t="e">
        <f t="shared" si="272"/>
        <v>#DIV/0!</v>
      </c>
      <c r="AG2087" s="5">
        <f>IFERROR((Table1[[#This Row],[عدد
البلوكات]]*0.12),"")</f>
        <v>0</v>
      </c>
      <c r="AH208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4.0833333333333339</v>
      </c>
      <c r="AJ2087" s="59">
        <f>IFERROR(Table1[[#This Row],[Plan Hour]]/Table1[[#This Row],[ساعات
العمل
الفعلية]],0)</f>
        <v>0</v>
      </c>
      <c r="AK2087" s="1">
        <f>IFERROR((Table1[[#This Row],[الكمية 
الفعلية
/م3]]-Table1[[#This Row],[الكمية 
المنتجة
/م3
 ]]),"")</f>
        <v>4.8999999999999932E-2</v>
      </c>
      <c r="AL2087" s="123"/>
      <c r="AM2087" s="123"/>
      <c r="AN2087" s="123"/>
      <c r="AO2087" s="123"/>
      <c r="AP2087" s="17">
        <f>Table1[[#This Row],[شطره
1]]+Table1[[#This Row],[أبعاد خطأ
2]]+Table1[[#This Row],[كسر زوايا
3]]+AO2087</f>
        <v>0</v>
      </c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1"/>
      <c r="CB2087"/>
      <c r="CC2087"/>
      <c r="CD2087"/>
      <c r="CE2087" s="83"/>
      <c r="CF2087"/>
      <c r="CG2087"/>
      <c r="CH2087"/>
      <c r="CI2087"/>
      <c r="CJ2087"/>
      <c r="CK2087"/>
      <c r="CL2087"/>
      <c r="CM2087"/>
      <c r="CN2087"/>
      <c r="CO2087"/>
      <c r="CP2087"/>
    </row>
    <row r="2088" spans="1:94" ht="22.5" customHeight="1">
      <c r="A2088" s="22">
        <v>44342</v>
      </c>
      <c r="B2088" s="9" t="str">
        <f>TEXT(Table1[[#This Row],[Date]],"dddd")</f>
        <v>الأربعاء</v>
      </c>
      <c r="C2088" s="9">
        <f>WEEKNUM(Table1[[#This Row],[Date]],16)</f>
        <v>22</v>
      </c>
      <c r="D2088" s="9" t="str">
        <f>TEXT(Table1[[#This Row],[Date]],"mmmm")</f>
        <v>مايو</v>
      </c>
      <c r="E2088" s="9" t="str">
        <f>TEXT(Table1[[#This Row],[Date]],"yyyy")</f>
        <v>2021</v>
      </c>
      <c r="F2088" s="9" t="s">
        <v>8</v>
      </c>
      <c r="G2088" s="9">
        <v>2140</v>
      </c>
      <c r="H2088" s="9"/>
      <c r="I2088" s="9" t="s">
        <v>136</v>
      </c>
      <c r="J2088" s="9">
        <f>IFERROR(VLOOKUP(Table1[[#This Row],[FoamType]],$CB$1:$CC$25,2,FALSE),0)</f>
        <v>1.5</v>
      </c>
      <c r="K2088" s="9">
        <v>200</v>
      </c>
      <c r="L2088" s="9">
        <v>100</v>
      </c>
      <c r="M2088" s="9">
        <v>5</v>
      </c>
      <c r="N2088" s="9"/>
      <c r="O2088" s="9"/>
      <c r="P2088" s="9"/>
      <c r="Q2088" s="9">
        <v>35</v>
      </c>
      <c r="R2088" s="9">
        <v>2</v>
      </c>
      <c r="S2088" s="9">
        <v>5.0999999999999996</v>
      </c>
      <c r="T2088" s="9">
        <f t="shared" si="269"/>
        <v>0.20399999999999999</v>
      </c>
      <c r="U2088" s="9">
        <f t="shared" si="270"/>
        <v>0.2</v>
      </c>
      <c r="V2088" s="9"/>
      <c r="W2088" s="9">
        <v>35</v>
      </c>
      <c r="X2088" s="9">
        <f>IFERROR(   Table1[[#This Row],[البلوكات /م3]]+Table1[[#This Row],[البواقى
 المنصرفه
/م3]]-Table1[[#This Row],[البواقى
/م3]],0)</f>
        <v>29.28</v>
      </c>
      <c r="Y2088" s="9">
        <f t="shared" si="268"/>
        <v>29.28</v>
      </c>
      <c r="Z2088" s="9">
        <v>4</v>
      </c>
      <c r="AA2088" s="9"/>
      <c r="AB2088" s="9"/>
      <c r="AC2088" s="9"/>
      <c r="AD2088" s="9">
        <f t="shared" si="271"/>
        <v>29.080000000000002</v>
      </c>
      <c r="AE2088" s="9">
        <f t="shared" si="272"/>
        <v>0.99316939890710387</v>
      </c>
      <c r="AF2088" s="9"/>
      <c r="AG2088" s="9">
        <f>IFERROR((Table1[[#This Row],[عدد
البلوكات]]*0.12),"")</f>
        <v>0.48</v>
      </c>
      <c r="AH2088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0.13333333333333333</v>
      </c>
      <c r="AI2088" s="9">
        <v>99</v>
      </c>
      <c r="AJ2088" s="9">
        <f>IFERROR(Table1[[#This Row],[Plan Hour]]/Table1[[#This Row],[ساعات
العمل
الفعلية]],0)</f>
        <v>1.3468013468013469E-3</v>
      </c>
      <c r="AK2088" s="9">
        <f>IFERROR((Table1[[#This Row],[الكمية 
الفعلية
/م3]]-Table1[[#This Row],[الكمية 
المنتجة
/م3
 ]]),"")</f>
        <v>3.9999999999999758E-3</v>
      </c>
      <c r="AL2088" s="9"/>
      <c r="AM2088" s="9"/>
      <c r="AN2088" s="9"/>
      <c r="AO2088" s="9"/>
      <c r="AP2088" s="9">
        <f>Table1[[#This Row],[شطره
1]]+Table1[[#This Row],[أبعاد خطأ
2]]+Table1[[#This Row],[كسر زوايا
3]]+AO2088</f>
        <v>0</v>
      </c>
      <c r="AQ2088" s="9"/>
      <c r="AR2088" s="9"/>
      <c r="AS2088" s="9" t="s">
        <v>407</v>
      </c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CB2088"/>
      <c r="CC2088"/>
      <c r="CD2088"/>
      <c r="CE2088" s="83"/>
      <c r="CF2088"/>
      <c r="CG2088"/>
      <c r="CH2088"/>
      <c r="CI2088"/>
      <c r="CJ2088"/>
      <c r="CK2088"/>
      <c r="CL2088"/>
      <c r="CM2088"/>
      <c r="CN2088"/>
      <c r="CO2088"/>
      <c r="CP2088"/>
    </row>
    <row r="2089" spans="1:94" ht="22.5" customHeight="1">
      <c r="A2089" s="22">
        <v>44342</v>
      </c>
      <c r="B2089" s="3" t="str">
        <f>TEXT(Table1[[#This Row],[Date]],"dddd")</f>
        <v>الأربعاء</v>
      </c>
      <c r="C2089" s="3">
        <f>WEEKNUM(Table1[[#This Row],[Date]],16)</f>
        <v>22</v>
      </c>
      <c r="D2089" s="3" t="str">
        <f>TEXT(Table1[[#This Row],[Date]],"mmmm")</f>
        <v>مايو</v>
      </c>
      <c r="E2089" s="3" t="str">
        <f>TEXT(Table1[[#This Row],[Date]],"yyyy")</f>
        <v>2021</v>
      </c>
      <c r="F2089" s="3" t="s">
        <v>8</v>
      </c>
      <c r="G2089" s="3">
        <v>1</v>
      </c>
      <c r="H2089" s="5" t="s">
        <v>396</v>
      </c>
      <c r="I2089" s="3" t="s">
        <v>255</v>
      </c>
      <c r="J2089" s="3">
        <f>IFERROR(VLOOKUP(Table1[[#This Row],[FoamType]],$CB$1:$CC$25,2,FALSE),0)</f>
        <v>3.6</v>
      </c>
      <c r="K2089" s="3">
        <v>600</v>
      </c>
      <c r="L2089" s="3">
        <v>120</v>
      </c>
      <c r="M2089" s="3">
        <v>33</v>
      </c>
      <c r="Q2089" s="3" t="s">
        <v>40</v>
      </c>
      <c r="R2089" s="3">
        <v>12</v>
      </c>
      <c r="S2089" s="3">
        <v>33</v>
      </c>
      <c r="T2089" s="3">
        <f t="shared" si="269"/>
        <v>28.512</v>
      </c>
      <c r="U2089" s="4">
        <f t="shared" si="270"/>
        <v>28.512</v>
      </c>
      <c r="W2089" s="3" t="s">
        <v>40</v>
      </c>
      <c r="X2089" s="4">
        <f>IFERROR(   Table1[[#This Row],[البلوكات /م3]]+Table1[[#This Row],[البواقى
 المنصرفه
/م3]]-Table1[[#This Row],[البواقى
/م3]],0)</f>
        <v>29.28</v>
      </c>
      <c r="Y2089" s="21">
        <f t="shared" si="268"/>
        <v>29.28</v>
      </c>
      <c r="Z2089" s="3">
        <v>4</v>
      </c>
      <c r="AD2089" s="20">
        <f t="shared" si="271"/>
        <v>0.76800000000000068</v>
      </c>
      <c r="AE2089" s="29">
        <f t="shared" si="272"/>
        <v>2.6229508196721332E-2</v>
      </c>
      <c r="AG2089" s="5">
        <f>IFERROR((Table1[[#This Row],[عدد
البلوكات]]*0.12),"")</f>
        <v>0.48</v>
      </c>
      <c r="AH208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7.92</v>
      </c>
      <c r="AJ2089" s="59">
        <f>IFERROR(Table1[[#This Row],[Plan Hour]]/Table1[[#This Row],[ساعات
العمل
الفعلية]],0)</f>
        <v>0</v>
      </c>
      <c r="AK2089" s="1">
        <f>IFERROR((Table1[[#This Row],[الكمية 
الفعلية
/م3]]-Table1[[#This Row],[الكمية 
المنتجة
/م3
 ]]),"")</f>
        <v>0</v>
      </c>
      <c r="AL2089" s="123"/>
      <c r="AM2089" s="123"/>
      <c r="AN2089" s="123"/>
      <c r="AO2089" s="123"/>
      <c r="AP2089" s="17">
        <f>Table1[[#This Row],[شطره
1]]+Table1[[#This Row],[أبعاد خطأ
2]]+Table1[[#This Row],[كسر زوايا
3]]+AO2089</f>
        <v>0</v>
      </c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1"/>
      <c r="CB2089"/>
      <c r="CC2089"/>
      <c r="CD2089"/>
      <c r="CE2089" s="83"/>
      <c r="CF2089"/>
      <c r="CG2089"/>
      <c r="CH2089"/>
      <c r="CI2089"/>
      <c r="CJ2089"/>
      <c r="CK2089"/>
      <c r="CL2089"/>
      <c r="CM2089"/>
      <c r="CN2089"/>
      <c r="CO2089"/>
      <c r="CP2089"/>
    </row>
    <row r="2090" spans="1:94" ht="22.5" customHeight="1">
      <c r="A2090" s="22">
        <v>44342</v>
      </c>
      <c r="B2090" s="3" t="str">
        <f>TEXT(Table1[[#This Row],[Date]],"dddd")</f>
        <v>الأربعاء</v>
      </c>
      <c r="C2090" s="3">
        <f>WEEKNUM(Table1[[#This Row],[Date]],16)</f>
        <v>22</v>
      </c>
      <c r="D2090" s="3" t="str">
        <f>TEXT(Table1[[#This Row],[Date]],"mmmm")</f>
        <v>مايو</v>
      </c>
      <c r="E2090" s="3" t="str">
        <f>TEXT(Table1[[#This Row],[Date]],"yyyy")</f>
        <v>2021</v>
      </c>
      <c r="F2090" s="3" t="s">
        <v>8</v>
      </c>
      <c r="G2090" s="3">
        <v>2122</v>
      </c>
      <c r="H2090" s="5" t="s">
        <v>395</v>
      </c>
      <c r="I2090" s="3" t="s">
        <v>136</v>
      </c>
      <c r="J2090" s="3">
        <f>IFERROR(VLOOKUP(Table1[[#This Row],[FoamType]],$CB$1:$CC$25,2,FALSE),0)</f>
        <v>1.5</v>
      </c>
      <c r="K2090" s="3">
        <v>200</v>
      </c>
      <c r="L2090" s="3">
        <v>100</v>
      </c>
      <c r="M2090" s="3">
        <v>2</v>
      </c>
      <c r="Q2090" s="3">
        <v>30</v>
      </c>
      <c r="S2090" s="3">
        <v>2.1</v>
      </c>
      <c r="T2090" s="3">
        <v>3.2</v>
      </c>
      <c r="U2090" s="4">
        <v>3</v>
      </c>
      <c r="W2090" s="3">
        <v>30</v>
      </c>
      <c r="X2090" s="4">
        <f>IFERROR(   Table1[[#This Row],[البلوكات /م3]]+Table1[[#This Row],[البواقى
 المنصرفه
/م3]]-Table1[[#This Row],[البواقى
/م3]],0)</f>
        <v>3.64</v>
      </c>
      <c r="Y2090" s="21">
        <f t="shared" si="268"/>
        <v>7.32</v>
      </c>
      <c r="Z2090" s="3">
        <v>1</v>
      </c>
      <c r="AA2090" s="12">
        <v>0</v>
      </c>
      <c r="AB2090" s="3">
        <v>30</v>
      </c>
      <c r="AC2090" s="20">
        <v>3.68</v>
      </c>
      <c r="AD2090" s="20">
        <f t="shared" si="271"/>
        <v>0.64000000000000057</v>
      </c>
      <c r="AE2090" s="29">
        <f t="shared" si="272"/>
        <v>8.7431693989071108E-2</v>
      </c>
      <c r="AG2090" s="5">
        <f>IFERROR((Table1[[#This Row],[عدد
البلوكات]]*0.12),"")</f>
        <v>0.12</v>
      </c>
      <c r="AH209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2090" s="59">
        <f>IFERROR(Table1[[#This Row],[Plan Hour]]/Table1[[#This Row],[ساعات
العمل
الفعلية]],0)</f>
        <v>0</v>
      </c>
      <c r="AK2090" s="1">
        <f>IFERROR((Table1[[#This Row],[الكمية 
الفعلية
/م3]]-Table1[[#This Row],[الكمية 
المنتجة
/م3
 ]]),"")</f>
        <v>0.20000000000000018</v>
      </c>
      <c r="AL2090" s="123"/>
      <c r="AM2090" s="123"/>
      <c r="AN2090" s="123"/>
      <c r="AO2090" s="123"/>
      <c r="AP2090" s="17">
        <f>Table1[[#This Row],[شطره
1]]+Table1[[#This Row],[أبعاد خطأ
2]]+Table1[[#This Row],[كسر زوايا
3]]+AO2090</f>
        <v>0</v>
      </c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1"/>
      <c r="CB2090"/>
      <c r="CC2090"/>
      <c r="CD2090"/>
      <c r="CE2090" s="83"/>
      <c r="CF2090"/>
      <c r="CG2090"/>
      <c r="CH2090"/>
      <c r="CI2090"/>
      <c r="CJ2090"/>
      <c r="CK2090"/>
      <c r="CL2090"/>
      <c r="CM2090"/>
      <c r="CN2090"/>
      <c r="CO2090"/>
      <c r="CP2090"/>
    </row>
    <row r="2091" spans="1:94" ht="22.5" customHeight="1">
      <c r="A2091" s="22">
        <v>44342</v>
      </c>
      <c r="B2091" s="3" t="str">
        <f>TEXT(Table1[[#This Row],[Date]],"dddd")</f>
        <v>الأربعاء</v>
      </c>
      <c r="C2091" s="3">
        <f>WEEKNUM(Table1[[#This Row],[Date]],16)</f>
        <v>22</v>
      </c>
      <c r="D2091" s="3" t="str">
        <f>TEXT(Table1[[#This Row],[Date]],"mmmm")</f>
        <v>مايو</v>
      </c>
      <c r="E2091" s="3" t="str">
        <f>TEXT(Table1[[#This Row],[Date]],"yyyy")</f>
        <v>2021</v>
      </c>
      <c r="F2091" s="3" t="s">
        <v>8</v>
      </c>
      <c r="G2091" s="3">
        <v>2110</v>
      </c>
      <c r="H2091" s="5" t="s">
        <v>392</v>
      </c>
      <c r="I2091" s="3" t="s">
        <v>91</v>
      </c>
      <c r="J2091" s="3">
        <f>IFERROR(VLOOKUP(Table1[[#This Row],[FoamType]],$CB$1:$CC$25,2,FALSE),0)</f>
        <v>1</v>
      </c>
      <c r="K2091" s="3">
        <v>120</v>
      </c>
      <c r="L2091" s="3">
        <v>100</v>
      </c>
      <c r="M2091" s="3">
        <v>2</v>
      </c>
      <c r="Q2091" s="3">
        <v>8</v>
      </c>
      <c r="S2091" s="3">
        <v>2.2000000000000002</v>
      </c>
      <c r="T2091" s="3">
        <v>1.1000000000000001</v>
      </c>
      <c r="U2091" s="4">
        <v>1</v>
      </c>
      <c r="W2091" s="3"/>
      <c r="X2091" s="4">
        <f>IFERROR(   Table1[[#This Row],[البلوكات /م3]]+Table1[[#This Row],[البواقى
 المنصرفه
/م3]]-Table1[[#This Row],[البواقى
/م3]],0)</f>
        <v>0</v>
      </c>
      <c r="Y2091" s="21">
        <f t="shared" si="268"/>
        <v>0</v>
      </c>
      <c r="AD2091" s="20">
        <f t="shared" si="271"/>
        <v>-1</v>
      </c>
      <c r="AE2091" s="29" t="e">
        <f t="shared" si="272"/>
        <v>#DIV/0!</v>
      </c>
      <c r="AG2091" s="5">
        <f>IFERROR((Table1[[#This Row],[عدد
البلوكات]]*0.12),"")</f>
        <v>0</v>
      </c>
      <c r="AH209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2091" s="59">
        <f>IFERROR(Table1[[#This Row],[Plan Hour]]/Table1[[#This Row],[ساعات
العمل
الفعلية]],0)</f>
        <v>0</v>
      </c>
      <c r="AK2091" s="1">
        <f>IFERROR((Table1[[#This Row],[الكمية 
الفعلية
/م3]]-Table1[[#This Row],[الكمية 
المنتجة
/م3
 ]]),"")</f>
        <v>0.10000000000000009</v>
      </c>
      <c r="AL2091" s="123"/>
      <c r="AM2091" s="123"/>
      <c r="AN2091" s="123"/>
      <c r="AO2091" s="123"/>
      <c r="AP2091" s="17">
        <f>Table1[[#This Row],[شطره
1]]+Table1[[#This Row],[أبعاد خطأ
2]]+Table1[[#This Row],[كسر زوايا
3]]+AO2091</f>
        <v>0</v>
      </c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1"/>
      <c r="CB2091"/>
      <c r="CC2091"/>
      <c r="CD2091"/>
      <c r="CE2091" s="83"/>
      <c r="CF2091"/>
      <c r="CG2091"/>
      <c r="CH2091"/>
      <c r="CI2091"/>
      <c r="CJ2091"/>
      <c r="CK2091"/>
      <c r="CL2091"/>
      <c r="CM2091"/>
      <c r="CN2091"/>
      <c r="CO2091"/>
      <c r="CP2091"/>
    </row>
    <row r="2092" spans="1:94" ht="22.5" customHeight="1">
      <c r="A2092" s="22">
        <v>44342</v>
      </c>
      <c r="B2092" s="3" t="str">
        <f>TEXT(Table1[[#This Row],[Date]],"dddd")</f>
        <v>الأربعاء</v>
      </c>
      <c r="C2092" s="3">
        <f>WEEKNUM(Table1[[#This Row],[Date]],16)</f>
        <v>22</v>
      </c>
      <c r="D2092" s="3" t="str">
        <f>TEXT(Table1[[#This Row],[Date]],"mmmm")</f>
        <v>مايو</v>
      </c>
      <c r="E2092" s="3" t="str">
        <f>TEXT(Table1[[#This Row],[Date]],"yyyy")</f>
        <v>2021</v>
      </c>
      <c r="F2092" s="3" t="s">
        <v>8</v>
      </c>
      <c r="G2092" s="3">
        <v>2026</v>
      </c>
      <c r="H2092" s="5" t="s">
        <v>47</v>
      </c>
      <c r="I2092" s="3" t="s">
        <v>91</v>
      </c>
      <c r="J2092" s="3">
        <f>IFERROR(VLOOKUP(Table1[[#This Row],[FoamType]],$CB$1:$CC$25,2,FALSE),0)</f>
        <v>1</v>
      </c>
      <c r="K2092" s="3">
        <v>120</v>
      </c>
      <c r="L2092" s="3">
        <v>15</v>
      </c>
      <c r="M2092" s="3">
        <v>15</v>
      </c>
      <c r="Q2092" s="3">
        <v>10</v>
      </c>
      <c r="R2092" s="3">
        <v>500</v>
      </c>
      <c r="S2092" s="3">
        <v>15</v>
      </c>
      <c r="T2092" s="3">
        <f t="shared" si="269"/>
        <v>13.5</v>
      </c>
      <c r="U2092" s="4">
        <f t="shared" si="270"/>
        <v>13.5</v>
      </c>
      <c r="W2092" s="3">
        <v>10</v>
      </c>
      <c r="X2092" s="4">
        <f>IFERROR(   Table1[[#This Row],[البلوكات /م3]]+Table1[[#This Row],[البواقى
 المنصرفه
/م3]]-Table1[[#This Row],[البواقى
/م3]],0)</f>
        <v>-7.26</v>
      </c>
      <c r="Y2092" s="21">
        <f t="shared" si="268"/>
        <v>7.32</v>
      </c>
      <c r="Z2092" s="3">
        <v>1</v>
      </c>
      <c r="AA2092" s="12">
        <v>0</v>
      </c>
      <c r="AB2092" s="3">
        <v>12</v>
      </c>
      <c r="AC2092" s="20">
        <v>14.58</v>
      </c>
      <c r="AD2092" s="20">
        <f t="shared" si="271"/>
        <v>-20.759999999999998</v>
      </c>
      <c r="AE2092" s="29">
        <f t="shared" si="272"/>
        <v>-2.8360655737704916</v>
      </c>
      <c r="AG2092" s="5">
        <f>IFERROR((Table1[[#This Row],[عدد
البلوكات]]*0.12),"")</f>
        <v>0.12</v>
      </c>
      <c r="AH209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13.5</v>
      </c>
      <c r="AJ2092" s="59">
        <f>IFERROR(Table1[[#This Row],[Plan Hour]]/Table1[[#This Row],[ساعات
العمل
الفعلية]],0)</f>
        <v>0</v>
      </c>
      <c r="AK2092" s="1">
        <f>IFERROR((Table1[[#This Row],[الكمية 
الفعلية
/م3]]-Table1[[#This Row],[الكمية 
المنتجة
/م3
 ]]),"")</f>
        <v>0</v>
      </c>
      <c r="AL2092" s="123"/>
      <c r="AM2092" s="123"/>
      <c r="AN2092" s="123"/>
      <c r="AO2092" s="123"/>
      <c r="AP2092" s="17">
        <f>Table1[[#This Row],[شطره
1]]+Table1[[#This Row],[أبعاد خطأ
2]]+Table1[[#This Row],[كسر زوايا
3]]+AO2092</f>
        <v>0</v>
      </c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1"/>
      <c r="CB2092"/>
      <c r="CC2092"/>
      <c r="CD2092"/>
      <c r="CE2092" s="83"/>
      <c r="CF2092"/>
      <c r="CG2092"/>
      <c r="CH2092"/>
      <c r="CI2092"/>
      <c r="CJ2092"/>
      <c r="CK2092"/>
      <c r="CL2092"/>
      <c r="CM2092"/>
      <c r="CN2092"/>
      <c r="CO2092"/>
      <c r="CP2092"/>
    </row>
    <row r="2093" spans="1:94" ht="22.5" customHeight="1">
      <c r="A2093" s="22">
        <v>44342</v>
      </c>
      <c r="B2093" s="3" t="str">
        <f>TEXT(Table1[[#This Row],[Date]],"dddd")</f>
        <v>الأربعاء</v>
      </c>
      <c r="C2093" s="3">
        <f>WEEKNUM(Table1[[#This Row],[Date]],16)</f>
        <v>22</v>
      </c>
      <c r="D2093" s="3" t="str">
        <f>TEXT(Table1[[#This Row],[Date]],"mmmm")</f>
        <v>مايو</v>
      </c>
      <c r="E2093" s="3" t="str">
        <f>TEXT(Table1[[#This Row],[Date]],"yyyy")</f>
        <v>2021</v>
      </c>
      <c r="F2093" s="3" t="s">
        <v>8</v>
      </c>
      <c r="G2093" s="3">
        <v>2071</v>
      </c>
      <c r="H2093" s="5" t="s">
        <v>154</v>
      </c>
      <c r="I2093" s="3" t="s">
        <v>91</v>
      </c>
      <c r="J2093" s="3">
        <f>IFERROR(VLOOKUP(Table1[[#This Row],[FoamType]],$CB$1:$CC$25,2,FALSE),0)</f>
        <v>1</v>
      </c>
      <c r="K2093" s="3">
        <v>150</v>
      </c>
      <c r="L2093" s="3">
        <v>75</v>
      </c>
      <c r="M2093" s="3">
        <v>50</v>
      </c>
      <c r="Q2093" s="3">
        <v>35</v>
      </c>
      <c r="R2093" s="3">
        <v>67</v>
      </c>
      <c r="S2093" s="3">
        <v>50</v>
      </c>
      <c r="T2093" s="3">
        <f t="shared" si="269"/>
        <v>37.6875</v>
      </c>
      <c r="U2093" s="4">
        <f t="shared" si="270"/>
        <v>37.6875</v>
      </c>
      <c r="W2093" s="3">
        <v>35</v>
      </c>
      <c r="X2093" s="4">
        <f>IFERROR(   Table1[[#This Row],[البلوكات /م3]]+Table1[[#This Row],[البواقى
 المنصرفه
/م3]]-Table1[[#This Row],[البواقى
/م3]],0)</f>
        <v>11</v>
      </c>
      <c r="Y2093" s="21">
        <v>42</v>
      </c>
      <c r="Z2093" s="3">
        <v>7</v>
      </c>
      <c r="AA2093" s="12">
        <v>0.6</v>
      </c>
      <c r="AB2093" s="3">
        <v>35</v>
      </c>
      <c r="AC2093" s="20">
        <v>31.6</v>
      </c>
      <c r="AD2093" s="20">
        <f t="shared" si="271"/>
        <v>-26.687499999999993</v>
      </c>
      <c r="AE2093" s="29">
        <f t="shared" si="272"/>
        <v>-0.62646713615023453</v>
      </c>
      <c r="AG2093" s="5">
        <f>IFERROR((Table1[[#This Row],[عدد
البلوكات]]*0.12),"")</f>
        <v>0.84</v>
      </c>
      <c r="AH209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37.6875</v>
      </c>
      <c r="AJ2093" s="59">
        <f>IFERROR(Table1[[#This Row],[Plan Hour]]/Table1[[#This Row],[ساعات
العمل
الفعلية]],0)</f>
        <v>0</v>
      </c>
      <c r="AK2093" s="1">
        <f>IFERROR((Table1[[#This Row],[الكمية 
الفعلية
/م3]]-Table1[[#This Row],[الكمية 
المنتجة
/م3
 ]]),"")</f>
        <v>0</v>
      </c>
      <c r="AL2093" s="123"/>
      <c r="AM2093" s="123"/>
      <c r="AN2093" s="123"/>
      <c r="AO2093" s="123"/>
      <c r="AP2093" s="17">
        <f>Table1[[#This Row],[شطره
1]]+Table1[[#This Row],[أبعاد خطأ
2]]+Table1[[#This Row],[كسر زوايا
3]]+AO2093</f>
        <v>0</v>
      </c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1"/>
      <c r="CB2093"/>
      <c r="CC2093"/>
      <c r="CD2093"/>
      <c r="CE2093" s="83"/>
      <c r="CF2093"/>
      <c r="CG2093"/>
      <c r="CH2093"/>
      <c r="CI2093"/>
      <c r="CJ2093"/>
      <c r="CK2093"/>
      <c r="CL2093"/>
      <c r="CM2093"/>
      <c r="CN2093"/>
      <c r="CO2093"/>
      <c r="CP2093"/>
    </row>
    <row r="2094" spans="1:94" ht="22.5" customHeight="1">
      <c r="A2094" s="22">
        <v>44342</v>
      </c>
      <c r="B2094" s="3" t="str">
        <f>TEXT(Table1[[#This Row],[Date]],"dddd")</f>
        <v>الأربعاء</v>
      </c>
      <c r="C2094" s="3">
        <f>WEEKNUM(Table1[[#This Row],[Date]],16)</f>
        <v>22</v>
      </c>
      <c r="D2094" s="3" t="str">
        <f>TEXT(Table1[[#This Row],[Date]],"mmmm")</f>
        <v>مايو</v>
      </c>
      <c r="E2094" s="3" t="str">
        <f>TEXT(Table1[[#This Row],[Date]],"yyyy")</f>
        <v>2021</v>
      </c>
      <c r="F2094" s="3" t="s">
        <v>8</v>
      </c>
      <c r="G2094" s="3">
        <v>2144</v>
      </c>
      <c r="H2094" s="5" t="s">
        <v>394</v>
      </c>
      <c r="I2094" s="3" t="s">
        <v>91</v>
      </c>
      <c r="J2094" s="3">
        <f>IFERROR(VLOOKUP(Table1[[#This Row],[FoamType]],$CB$1:$CC$25,2,FALSE),0)</f>
        <v>1</v>
      </c>
      <c r="K2094" s="3">
        <v>200</v>
      </c>
      <c r="L2094" s="3">
        <v>10</v>
      </c>
      <c r="M2094" s="3">
        <v>5</v>
      </c>
      <c r="Q2094" s="3">
        <v>35</v>
      </c>
      <c r="R2094" s="3">
        <v>150</v>
      </c>
      <c r="S2094" s="3">
        <v>5.0999999999999996</v>
      </c>
      <c r="T2094" s="3">
        <f t="shared" si="269"/>
        <v>1.53</v>
      </c>
      <c r="U2094" s="4">
        <f t="shared" si="270"/>
        <v>1.5</v>
      </c>
      <c r="W2094" s="3"/>
      <c r="X2094" s="4">
        <f>IFERROR(   Table1[[#This Row],[البلوكات /م3]]+Table1[[#This Row],[البواقى
 المنصرفه
/م3]]-Table1[[#This Row],[البواقى
/م3]],0)</f>
        <v>0</v>
      </c>
      <c r="Y2094" s="21">
        <f t="shared" si="268"/>
        <v>0</v>
      </c>
      <c r="AD2094" s="20">
        <f t="shared" si="271"/>
        <v>-1.5</v>
      </c>
      <c r="AE2094" s="29" t="e">
        <f t="shared" si="272"/>
        <v>#DIV/0!</v>
      </c>
      <c r="AG2094" s="5">
        <f>IFERROR((Table1[[#This Row],[عدد
البلوكات]]*0.12),"")</f>
        <v>0</v>
      </c>
      <c r="AH209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1.5</v>
      </c>
      <c r="AJ2094" s="59">
        <f>IFERROR(Table1[[#This Row],[Plan Hour]]/Table1[[#This Row],[ساعات
العمل
الفعلية]],0)</f>
        <v>0</v>
      </c>
      <c r="AK2094" s="1">
        <f>IFERROR((Table1[[#This Row],[الكمية 
الفعلية
/م3]]-Table1[[#This Row],[الكمية 
المنتجة
/م3
 ]]),"")</f>
        <v>3.0000000000000027E-2</v>
      </c>
      <c r="AL2094" s="123"/>
      <c r="AM2094" s="123"/>
      <c r="AN2094" s="123"/>
      <c r="AO2094" s="123"/>
      <c r="AP2094" s="17">
        <f>Table1[[#This Row],[شطره
1]]+Table1[[#This Row],[أبعاد خطأ
2]]+Table1[[#This Row],[كسر زوايا
3]]+AO2094</f>
        <v>0</v>
      </c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1"/>
      <c r="CB2094"/>
      <c r="CC2094"/>
      <c r="CD2094"/>
      <c r="CE2094" s="83"/>
      <c r="CF2094"/>
      <c r="CG2094"/>
      <c r="CH2094"/>
      <c r="CI2094"/>
      <c r="CJ2094"/>
      <c r="CK2094"/>
      <c r="CL2094"/>
      <c r="CM2094"/>
      <c r="CN2094"/>
      <c r="CO2094"/>
      <c r="CP2094"/>
    </row>
    <row r="2095" spans="1:94" ht="22.5" customHeight="1">
      <c r="A2095" s="22">
        <v>44342</v>
      </c>
      <c r="B2095" s="3" t="str">
        <f>TEXT(Table1[[#This Row],[Date]],"dddd")</f>
        <v>الأربعاء</v>
      </c>
      <c r="C2095" s="3">
        <f>WEEKNUM(Table1[[#This Row],[Date]],16)</f>
        <v>22</v>
      </c>
      <c r="D2095" s="3" t="str">
        <f>TEXT(Table1[[#This Row],[Date]],"mmmm")</f>
        <v>مايو</v>
      </c>
      <c r="E2095" s="3" t="str">
        <f>TEXT(Table1[[#This Row],[Date]],"yyyy")</f>
        <v>2021</v>
      </c>
      <c r="F2095" s="3" t="s">
        <v>8</v>
      </c>
      <c r="G2095" s="3">
        <v>2102</v>
      </c>
      <c r="H2095" s="5" t="s">
        <v>393</v>
      </c>
      <c r="I2095" s="3" t="s">
        <v>96</v>
      </c>
      <c r="J2095" s="3">
        <f>IFERROR(VLOOKUP(Table1[[#This Row],[FoamType]],$CB$1:$CC$25,2,FALSE),0)</f>
        <v>200</v>
      </c>
      <c r="K2095" s="3">
        <v>50</v>
      </c>
      <c r="L2095" s="3">
        <v>13</v>
      </c>
      <c r="M2095" s="3">
        <v>4</v>
      </c>
      <c r="Q2095" s="3">
        <v>8</v>
      </c>
      <c r="R2095" s="3">
        <v>580</v>
      </c>
      <c r="S2095" s="3">
        <v>4.2</v>
      </c>
      <c r="T2095" s="3">
        <f t="shared" si="269"/>
        <v>1.5833999999999999</v>
      </c>
      <c r="U2095" s="4">
        <f t="shared" si="270"/>
        <v>1.508</v>
      </c>
      <c r="W2095" s="3">
        <v>12</v>
      </c>
      <c r="X2095" s="4">
        <f>IFERROR(   Table1[[#This Row],[البلوكات /م3]]+Table1[[#This Row],[البواقى
 المنصرفه
/م3]]-Table1[[#This Row],[البواقى
/م3]],0)</f>
        <v>39.89</v>
      </c>
      <c r="Y2095" s="21">
        <f t="shared" si="268"/>
        <v>43.92</v>
      </c>
      <c r="Z2095" s="3">
        <v>6</v>
      </c>
      <c r="AA2095" s="12">
        <v>0</v>
      </c>
      <c r="AB2095" s="3">
        <v>12</v>
      </c>
      <c r="AC2095" s="20">
        <v>4.03</v>
      </c>
      <c r="AD2095" s="20">
        <f t="shared" si="271"/>
        <v>38.382000000000005</v>
      </c>
      <c r="AE2095" s="29">
        <f t="shared" si="272"/>
        <v>0.8739071038251367</v>
      </c>
      <c r="AG2095" s="5">
        <f>IFERROR((Table1[[#This Row],[عدد
البلوكات]]*0.12),"")</f>
        <v>0.72</v>
      </c>
      <c r="AH209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2.9</v>
      </c>
      <c r="AJ2095" s="59">
        <f>IFERROR(Table1[[#This Row],[Plan Hour]]/Table1[[#This Row],[ساعات
العمل
الفعلية]],0)</f>
        <v>0</v>
      </c>
      <c r="AK2095" s="1">
        <f>IFERROR((Table1[[#This Row],[الكمية 
الفعلية
/م3]]-Table1[[#This Row],[الكمية 
المنتجة
/م3
 ]]),"")</f>
        <v>7.5399999999999912E-2</v>
      </c>
      <c r="AL2095" s="123"/>
      <c r="AM2095" s="123"/>
      <c r="AN2095" s="123"/>
      <c r="AO2095" s="123"/>
      <c r="AP2095" s="17">
        <f>Table1[[#This Row],[شطره
1]]+Table1[[#This Row],[أبعاد خطأ
2]]+Table1[[#This Row],[كسر زوايا
3]]+AO2095</f>
        <v>0</v>
      </c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1"/>
      <c r="CB2095"/>
      <c r="CC2095"/>
      <c r="CD2095"/>
      <c r="CE2095" s="83"/>
      <c r="CF2095"/>
      <c r="CG2095"/>
      <c r="CH2095"/>
      <c r="CI2095"/>
      <c r="CJ2095"/>
      <c r="CK2095"/>
      <c r="CL2095"/>
      <c r="CM2095"/>
      <c r="CN2095"/>
      <c r="CO2095"/>
      <c r="CP2095"/>
    </row>
    <row r="2096" spans="1:94" ht="22.5" customHeight="1">
      <c r="A2096" s="22">
        <v>44342</v>
      </c>
      <c r="B2096" s="3" t="str">
        <f>TEXT(Table1[[#This Row],[Date]],"dddd")</f>
        <v>الأربعاء</v>
      </c>
      <c r="C2096" s="3">
        <f>WEEKNUM(Table1[[#This Row],[Date]],16)</f>
        <v>22</v>
      </c>
      <c r="D2096" s="3" t="str">
        <f>TEXT(Table1[[#This Row],[Date]],"mmmm")</f>
        <v>مايو</v>
      </c>
      <c r="E2096" s="3" t="str">
        <f>TEXT(Table1[[#This Row],[Date]],"yyyy")</f>
        <v>2021</v>
      </c>
      <c r="F2096" s="3" t="s">
        <v>8</v>
      </c>
      <c r="G2096" s="3">
        <v>2102</v>
      </c>
      <c r="H2096" s="5" t="s">
        <v>393</v>
      </c>
      <c r="I2096" s="3" t="s">
        <v>92</v>
      </c>
      <c r="J2096" s="3">
        <f>IFERROR(VLOOKUP(Table1[[#This Row],[FoamType]],$CB$1:$CC$25,2,FALSE),0)</f>
        <v>0.6</v>
      </c>
      <c r="K2096" s="3">
        <v>61.5</v>
      </c>
      <c r="L2096" s="3">
        <v>62.5</v>
      </c>
      <c r="M2096" s="3">
        <v>4</v>
      </c>
      <c r="Q2096" s="3">
        <v>10</v>
      </c>
      <c r="R2096" s="3">
        <v>250</v>
      </c>
      <c r="S2096" s="3">
        <v>4.2</v>
      </c>
      <c r="T2096" s="3">
        <f t="shared" si="269"/>
        <v>4.0359375000000002</v>
      </c>
      <c r="U2096" s="4">
        <f t="shared" si="270"/>
        <v>3.84375</v>
      </c>
      <c r="W2096" s="3"/>
      <c r="X2096" s="4">
        <f>IFERROR(   Table1[[#This Row],[البلوكات /م3]]+Table1[[#This Row],[البواقى
 المنصرفه
/م3]]-Table1[[#This Row],[البواقى
/م3]],0)</f>
        <v>0</v>
      </c>
      <c r="Y2096" s="21">
        <f t="shared" si="268"/>
        <v>0</v>
      </c>
      <c r="AD2096" s="20">
        <f t="shared" si="271"/>
        <v>-3.84375</v>
      </c>
      <c r="AE2096" s="29" t="e">
        <f t="shared" si="272"/>
        <v>#DIV/0!</v>
      </c>
      <c r="AG2096" s="5">
        <f>IFERROR((Table1[[#This Row],[عدد
البلوكات]]*0.12),"")</f>
        <v>0</v>
      </c>
      <c r="AH209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6.40625</v>
      </c>
      <c r="AJ2096" s="59">
        <f>IFERROR(Table1[[#This Row],[Plan Hour]]/Table1[[#This Row],[ساعات
العمل
الفعلية]],0)</f>
        <v>0</v>
      </c>
      <c r="AK2096" s="1">
        <f>IFERROR((Table1[[#This Row],[الكمية 
الفعلية
/م3]]-Table1[[#This Row],[الكمية 
المنتجة
/م3
 ]]),"")</f>
        <v>0.19218750000000018</v>
      </c>
      <c r="AL2096" s="123"/>
      <c r="AM2096" s="123"/>
      <c r="AN2096" s="123"/>
      <c r="AO2096" s="123"/>
      <c r="AP2096" s="17">
        <f>Table1[[#This Row],[شطره
1]]+Table1[[#This Row],[أبعاد خطأ
2]]+Table1[[#This Row],[كسر زوايا
3]]+AO2096</f>
        <v>0</v>
      </c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1"/>
      <c r="CB2096"/>
      <c r="CC2096"/>
      <c r="CD2096"/>
      <c r="CE2096" s="83"/>
      <c r="CF2096"/>
      <c r="CG2096"/>
      <c r="CH2096"/>
      <c r="CI2096"/>
      <c r="CJ2096"/>
      <c r="CK2096"/>
      <c r="CL2096"/>
      <c r="CM2096"/>
      <c r="CN2096"/>
      <c r="CO2096"/>
      <c r="CP2096"/>
    </row>
    <row r="2097" spans="1:94" ht="22.5" customHeight="1">
      <c r="A2097" s="22">
        <v>44342</v>
      </c>
      <c r="B2097" s="3" t="str">
        <f>TEXT(Table1[[#This Row],[Date]],"dddd")</f>
        <v>الأربعاء</v>
      </c>
      <c r="C2097" s="3">
        <f>WEEKNUM(Table1[[#This Row],[Date]],16)</f>
        <v>22</v>
      </c>
      <c r="D2097" s="3" t="str">
        <f>TEXT(Table1[[#This Row],[Date]],"mmmm")</f>
        <v>مايو</v>
      </c>
      <c r="E2097" s="3" t="str">
        <f>TEXT(Table1[[#This Row],[Date]],"yyyy")</f>
        <v>2021</v>
      </c>
      <c r="F2097" s="3" t="s">
        <v>8</v>
      </c>
      <c r="G2097" s="3">
        <v>2102</v>
      </c>
      <c r="H2097" s="5" t="s">
        <v>393</v>
      </c>
      <c r="I2097" s="3" t="s">
        <v>92</v>
      </c>
      <c r="J2097" s="3">
        <f>IFERROR(VLOOKUP(Table1[[#This Row],[FoamType]],$CB$1:$CC$25,2,FALSE),0)</f>
        <v>0.6</v>
      </c>
      <c r="K2097" s="3">
        <v>62.5</v>
      </c>
      <c r="L2097" s="3">
        <v>61.5</v>
      </c>
      <c r="M2097" s="3">
        <v>3</v>
      </c>
      <c r="Q2097" s="3">
        <v>10</v>
      </c>
      <c r="R2097" s="3">
        <v>250</v>
      </c>
      <c r="S2097" s="3">
        <v>3.2</v>
      </c>
      <c r="T2097" s="3">
        <f t="shared" si="269"/>
        <v>3.0750000000000002</v>
      </c>
      <c r="U2097" s="4">
        <f t="shared" si="270"/>
        <v>2.8828125</v>
      </c>
      <c r="W2097" s="3"/>
      <c r="X2097" s="4">
        <f>IFERROR(   Table1[[#This Row],[البلوكات /م3]]+Table1[[#This Row],[البواقى
 المنصرفه
/م3]]-Table1[[#This Row],[البواقى
/م3]],0)</f>
        <v>0</v>
      </c>
      <c r="Y2097" s="21">
        <f t="shared" si="268"/>
        <v>0</v>
      </c>
      <c r="AD2097" s="20">
        <f t="shared" si="271"/>
        <v>-2.8828125</v>
      </c>
      <c r="AE2097" s="29" t="e">
        <f t="shared" si="272"/>
        <v>#DIV/0!</v>
      </c>
      <c r="AG2097" s="5">
        <f>IFERROR((Table1[[#This Row],[عدد
البلوكات]]*0.12),"")</f>
        <v>0</v>
      </c>
      <c r="AH209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4.8046875</v>
      </c>
      <c r="AJ2097" s="59">
        <f>IFERROR(Table1[[#This Row],[Plan Hour]]/Table1[[#This Row],[ساعات
العمل
الفعلية]],0)</f>
        <v>0</v>
      </c>
      <c r="AK2097" s="1">
        <f>IFERROR((Table1[[#This Row],[الكمية 
الفعلية
/م3]]-Table1[[#This Row],[الكمية 
المنتجة
/م3
 ]]),"")</f>
        <v>0.19218750000000018</v>
      </c>
      <c r="AL2097" s="123"/>
      <c r="AM2097" s="123"/>
      <c r="AN2097" s="123"/>
      <c r="AO2097" s="123"/>
      <c r="AP2097" s="17">
        <f>Table1[[#This Row],[شطره
1]]+Table1[[#This Row],[أبعاد خطأ
2]]+Table1[[#This Row],[كسر زوايا
3]]+AO2097</f>
        <v>0</v>
      </c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1"/>
      <c r="CB2097"/>
      <c r="CC2097"/>
      <c r="CD2097"/>
      <c r="CE2097" s="83"/>
      <c r="CF2097"/>
      <c r="CG2097"/>
      <c r="CH2097"/>
      <c r="CI2097"/>
      <c r="CJ2097"/>
      <c r="CK2097"/>
      <c r="CL2097"/>
      <c r="CM2097"/>
      <c r="CN2097"/>
      <c r="CO2097"/>
      <c r="CP2097"/>
    </row>
    <row r="2098" spans="1:94" ht="22.5" customHeight="1">
      <c r="A2098" s="22">
        <v>44342</v>
      </c>
      <c r="B2098" s="3" t="str">
        <f>TEXT(Table1[[#This Row],[Date]],"dddd")</f>
        <v>الأربعاء</v>
      </c>
      <c r="C2098" s="3">
        <f>WEEKNUM(Table1[[#This Row],[Date]],16)</f>
        <v>22</v>
      </c>
      <c r="D2098" s="3" t="str">
        <f>TEXT(Table1[[#This Row],[Date]],"mmmm")</f>
        <v>مايو</v>
      </c>
      <c r="E2098" s="3" t="str">
        <f>TEXT(Table1[[#This Row],[Date]],"yyyy")</f>
        <v>2021</v>
      </c>
      <c r="F2098" s="3" t="s">
        <v>8</v>
      </c>
      <c r="G2098" s="3">
        <v>2102</v>
      </c>
      <c r="H2098" s="5" t="s">
        <v>393</v>
      </c>
      <c r="I2098" s="3" t="s">
        <v>92</v>
      </c>
      <c r="J2098" s="3">
        <f>IFERROR(VLOOKUP(Table1[[#This Row],[FoamType]],$CB$1:$CC$25,2,FALSE),0)</f>
        <v>0.6</v>
      </c>
      <c r="K2098" s="3">
        <v>53.5</v>
      </c>
      <c r="L2098" s="3">
        <v>58.5</v>
      </c>
      <c r="M2098" s="3">
        <v>5</v>
      </c>
      <c r="Q2098" s="3">
        <v>10</v>
      </c>
      <c r="R2098" s="3">
        <v>250</v>
      </c>
      <c r="S2098" s="3">
        <v>5.2</v>
      </c>
      <c r="T2098" s="3">
        <f t="shared" si="269"/>
        <v>4.0686749999999998</v>
      </c>
      <c r="U2098" s="4">
        <f t="shared" si="270"/>
        <v>3.9121874999999999</v>
      </c>
      <c r="W2098" s="3"/>
      <c r="X2098" s="4">
        <f>IFERROR(   Table1[[#This Row],[البلوكات /م3]]+Table1[[#This Row],[البواقى
 المنصرفه
/م3]]-Table1[[#This Row],[البواقى
/م3]],0)</f>
        <v>0</v>
      </c>
      <c r="Y2098" s="21">
        <f t="shared" si="268"/>
        <v>0</v>
      </c>
      <c r="AD2098" s="20">
        <f t="shared" si="271"/>
        <v>-3.9121874999999999</v>
      </c>
      <c r="AE2098" s="29" t="e">
        <f t="shared" si="272"/>
        <v>#DIV/0!</v>
      </c>
      <c r="AG2098" s="5">
        <f>IFERROR((Table1[[#This Row],[عدد
البلوكات]]*0.12),"")</f>
        <v>0</v>
      </c>
      <c r="AH209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6.5203125000000002</v>
      </c>
      <c r="AJ2098" s="59">
        <f>IFERROR(Table1[[#This Row],[Plan Hour]]/Table1[[#This Row],[ساعات
العمل
الفعلية]],0)</f>
        <v>0</v>
      </c>
      <c r="AK2098" s="1">
        <f>IFERROR((Table1[[#This Row],[الكمية 
الفعلية
/م3]]-Table1[[#This Row],[الكمية 
المنتجة
/م3
 ]]),"")</f>
        <v>0.15648749999999989</v>
      </c>
      <c r="AL2098" s="123"/>
      <c r="AM2098" s="123"/>
      <c r="AN2098" s="123"/>
      <c r="AO2098" s="123"/>
      <c r="AP2098" s="17">
        <f>Table1[[#This Row],[شطره
1]]+Table1[[#This Row],[أبعاد خطأ
2]]+Table1[[#This Row],[كسر زوايا
3]]+AO2098</f>
        <v>0</v>
      </c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1"/>
      <c r="CB2098"/>
      <c r="CC2098"/>
      <c r="CD2098"/>
      <c r="CE2098" s="83"/>
      <c r="CF2098"/>
      <c r="CG2098"/>
      <c r="CH2098"/>
      <c r="CI2098"/>
      <c r="CJ2098"/>
      <c r="CK2098"/>
      <c r="CL2098"/>
      <c r="CM2098"/>
      <c r="CN2098"/>
      <c r="CO2098"/>
      <c r="CP2098"/>
    </row>
    <row r="2099" spans="1:94" ht="22.5" customHeight="1">
      <c r="A2099" s="22">
        <v>44342</v>
      </c>
      <c r="B2099" s="3" t="str">
        <f>TEXT(Table1[[#This Row],[Date]],"dddd")</f>
        <v>الأربعاء</v>
      </c>
      <c r="C2099" s="3">
        <f>WEEKNUM(Table1[[#This Row],[Date]],16)</f>
        <v>22</v>
      </c>
      <c r="D2099" s="3" t="str">
        <f>TEXT(Table1[[#This Row],[Date]],"mmmm")</f>
        <v>مايو</v>
      </c>
      <c r="E2099" s="3" t="str">
        <f>TEXT(Table1[[#This Row],[Date]],"yyyy")</f>
        <v>2021</v>
      </c>
      <c r="F2099" s="3" t="s">
        <v>8</v>
      </c>
      <c r="G2099" s="3">
        <v>2102</v>
      </c>
      <c r="H2099" s="5" t="s">
        <v>393</v>
      </c>
      <c r="I2099" s="3" t="s">
        <v>92</v>
      </c>
      <c r="J2099" s="3">
        <f>IFERROR(VLOOKUP(Table1[[#This Row],[FoamType]],$CB$1:$CC$25,2,FALSE),0)</f>
        <v>0.6</v>
      </c>
      <c r="K2099" s="3">
        <v>58.5</v>
      </c>
      <c r="L2099" s="3">
        <v>53.5</v>
      </c>
      <c r="M2099" s="3">
        <v>3</v>
      </c>
      <c r="Q2099" s="3">
        <v>10</v>
      </c>
      <c r="R2099" s="3">
        <v>250</v>
      </c>
      <c r="S2099" s="3">
        <v>3.2</v>
      </c>
      <c r="T2099" s="3">
        <f t="shared" si="269"/>
        <v>2.5038</v>
      </c>
      <c r="U2099" s="4">
        <f t="shared" si="270"/>
        <v>2.3473125000000001</v>
      </c>
      <c r="W2099" s="3"/>
      <c r="X2099" s="4">
        <f>IFERROR(   Table1[[#This Row],[البلوكات /م3]]+Table1[[#This Row],[البواقى
 المنصرفه
/م3]]-Table1[[#This Row],[البواقى
/م3]],0)</f>
        <v>0</v>
      </c>
      <c r="Y2099" s="21">
        <f t="shared" si="268"/>
        <v>0</v>
      </c>
      <c r="AD2099" s="20">
        <f t="shared" si="271"/>
        <v>-2.3473125000000001</v>
      </c>
      <c r="AE2099" s="29" t="e">
        <f t="shared" si="272"/>
        <v>#DIV/0!</v>
      </c>
      <c r="AG2099" s="5">
        <f>IFERROR((Table1[[#This Row],[عدد
البلوكات]]*0.12),"")</f>
        <v>0</v>
      </c>
      <c r="AH209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3.9121875000000004</v>
      </c>
      <c r="AJ2099" s="59">
        <f>IFERROR(Table1[[#This Row],[Plan Hour]]/Table1[[#This Row],[ساعات
العمل
الفعلية]],0)</f>
        <v>0</v>
      </c>
      <c r="AK2099" s="1">
        <f>IFERROR((Table1[[#This Row],[الكمية 
الفعلية
/م3]]-Table1[[#This Row],[الكمية 
المنتجة
/م3
 ]]),"")</f>
        <v>0.15648749999999989</v>
      </c>
      <c r="AL2099" s="123"/>
      <c r="AM2099" s="123"/>
      <c r="AN2099" s="123"/>
      <c r="AO2099" s="123"/>
      <c r="AP2099" s="17">
        <f>Table1[[#This Row],[شطره
1]]+Table1[[#This Row],[أبعاد خطأ
2]]+Table1[[#This Row],[كسر زوايا
3]]+AO2099</f>
        <v>0</v>
      </c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1"/>
      <c r="CB2099"/>
      <c r="CC2099"/>
      <c r="CD2099"/>
      <c r="CE2099" s="83"/>
      <c r="CF2099"/>
      <c r="CG2099"/>
      <c r="CH2099"/>
      <c r="CI2099"/>
      <c r="CJ2099"/>
      <c r="CK2099"/>
      <c r="CL2099"/>
      <c r="CM2099"/>
      <c r="CN2099"/>
      <c r="CO2099"/>
      <c r="CP2099"/>
    </row>
    <row r="2100" spans="1:94" ht="22.5" customHeight="1">
      <c r="A2100" s="22">
        <v>44342</v>
      </c>
      <c r="B2100" s="9" t="str">
        <f>TEXT(Table1[[#This Row],[Date]],"dddd")</f>
        <v>الأربعاء</v>
      </c>
      <c r="C2100" s="9">
        <f>WEEKNUM(Table1[[#This Row],[Date]],16)</f>
        <v>22</v>
      </c>
      <c r="D2100" s="9" t="str">
        <f>TEXT(Table1[[#This Row],[Date]],"mmmm")</f>
        <v>مايو</v>
      </c>
      <c r="E2100" s="9" t="str">
        <f>TEXT(Table1[[#This Row],[Date]],"yyyy")</f>
        <v>2021</v>
      </c>
      <c r="F2100" s="9" t="s">
        <v>9</v>
      </c>
      <c r="G2100" s="9">
        <v>2122</v>
      </c>
      <c r="H2100" s="9" t="s">
        <v>395</v>
      </c>
      <c r="I2100" s="9" t="s">
        <v>136</v>
      </c>
      <c r="J2100" s="9">
        <f>IFERROR(VLOOKUP(Table1[[#This Row],[FoamType]],$CB$1:$CC$25,2,FALSE),0)</f>
        <v>1.5</v>
      </c>
      <c r="K2100" s="9">
        <v>200</v>
      </c>
      <c r="L2100" s="9">
        <v>100</v>
      </c>
      <c r="M2100" s="9">
        <v>2</v>
      </c>
      <c r="N2100" s="9"/>
      <c r="O2100" s="9"/>
      <c r="P2100" s="9"/>
      <c r="Q2100" s="9">
        <v>30</v>
      </c>
      <c r="R2100" s="9"/>
      <c r="S2100" s="9">
        <v>2.1</v>
      </c>
      <c r="T2100" s="9">
        <v>12.7</v>
      </c>
      <c r="U2100" s="9">
        <v>12</v>
      </c>
      <c r="V2100" s="9"/>
      <c r="W2100" s="9">
        <v>30</v>
      </c>
      <c r="X2100" s="9">
        <f>IFERROR(   Table1[[#This Row],[البلوكات /م3]]+Table1[[#This Row],[البواقى
 المنصرفه
/م3]]-Table1[[#This Row],[البواقى
/م3]],0)</f>
        <v>11.950000000000001</v>
      </c>
      <c r="Y2100" s="9">
        <f t="shared" ref="Y2100:Y2143" si="273">Z2100*7.32</f>
        <v>7.32</v>
      </c>
      <c r="Z2100" s="9">
        <v>1</v>
      </c>
      <c r="AA2100" s="9">
        <v>8.1300000000000008</v>
      </c>
      <c r="AB2100" s="9">
        <v>30</v>
      </c>
      <c r="AC2100" s="9">
        <v>3.5</v>
      </c>
      <c r="AD2100" s="9">
        <f t="shared" si="271"/>
        <v>-4.9999999999998934E-2</v>
      </c>
      <c r="AE2100" s="9">
        <f t="shared" si="272"/>
        <v>-3.2362459546924874E-3</v>
      </c>
      <c r="AF2100" s="9"/>
      <c r="AG2100" s="9">
        <f>IFERROR((Table1[[#This Row],[عدد
البلوكات]]*0.12),"")</f>
        <v>0.12</v>
      </c>
      <c r="AH2100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</v>
      </c>
      <c r="AI2100" s="9">
        <v>88</v>
      </c>
      <c r="AJ2100" s="9">
        <f>IFERROR(Table1[[#This Row],[Plan Hour]]/Table1[[#This Row],[ساعات
العمل
الفعلية]],0)</f>
        <v>9.0909090909090912E-2</v>
      </c>
      <c r="AK2100" s="9">
        <f>IFERROR((Table1[[#This Row],[الكمية 
الفعلية
/م3]]-Table1[[#This Row],[الكمية 
المنتجة
/م3
 ]]),"")</f>
        <v>0.69999999999999929</v>
      </c>
      <c r="AL2100" s="9"/>
      <c r="AM2100" s="9"/>
      <c r="AN2100" s="9"/>
      <c r="AO2100" s="9"/>
      <c r="AP2100" s="9">
        <f>Table1[[#This Row],[شطره
1]]+Table1[[#This Row],[أبعاد خطأ
2]]+Table1[[#This Row],[كسر زوايا
3]]+AO2100</f>
        <v>0</v>
      </c>
      <c r="AQ2100" s="9"/>
      <c r="AR2100" s="9"/>
      <c r="AS2100" s="9" t="s">
        <v>406</v>
      </c>
      <c r="AT2100" s="9"/>
      <c r="AU2100" s="9"/>
      <c r="AV2100" s="9"/>
      <c r="AW2100" s="9"/>
      <c r="AX2100" s="9"/>
      <c r="AY2100" s="9"/>
      <c r="AZ2100" s="9"/>
      <c r="BA2100" s="9"/>
      <c r="BB2100" s="9"/>
      <c r="BC2100" s="9"/>
      <c r="BD2100" s="9"/>
      <c r="BE2100" s="9"/>
      <c r="BF2100" s="9"/>
      <c r="BG2100" s="9"/>
      <c r="CB2100"/>
      <c r="CC2100"/>
      <c r="CD2100"/>
      <c r="CE2100" s="83"/>
      <c r="CF2100"/>
      <c r="CG2100"/>
      <c r="CH2100"/>
      <c r="CI2100"/>
      <c r="CJ2100"/>
      <c r="CK2100"/>
      <c r="CL2100"/>
      <c r="CM2100"/>
      <c r="CN2100"/>
      <c r="CO2100"/>
      <c r="CP2100"/>
    </row>
    <row r="2101" spans="1:94" ht="22.5" customHeight="1">
      <c r="A2101" s="22">
        <v>44342</v>
      </c>
      <c r="B2101" s="3" t="str">
        <f>TEXT(Table1[[#This Row],[Date]],"dddd")</f>
        <v>الأربعاء</v>
      </c>
      <c r="C2101" s="3">
        <f>WEEKNUM(Table1[[#This Row],[Date]],16)</f>
        <v>22</v>
      </c>
      <c r="D2101" s="3" t="str">
        <f>TEXT(Table1[[#This Row],[Date]],"mmmm")</f>
        <v>مايو</v>
      </c>
      <c r="E2101" s="3" t="str">
        <f>TEXT(Table1[[#This Row],[Date]],"yyyy")</f>
        <v>2021</v>
      </c>
      <c r="F2101" s="3" t="s">
        <v>9</v>
      </c>
      <c r="G2101" s="3">
        <v>2136</v>
      </c>
      <c r="H2101" s="5" t="s">
        <v>120</v>
      </c>
      <c r="I2101" s="3" t="s">
        <v>86</v>
      </c>
      <c r="J2101" s="3">
        <f>IFERROR(VLOOKUP(Table1[[#This Row],[FoamType]],$CB$1:$CC$25,2,FALSE),0)</f>
        <v>3</v>
      </c>
      <c r="K2101" s="3">
        <v>198</v>
      </c>
      <c r="L2101" s="3">
        <v>98</v>
      </c>
      <c r="M2101" s="3">
        <v>3</v>
      </c>
      <c r="Q2101" s="3" t="s">
        <v>40</v>
      </c>
      <c r="S2101" s="3">
        <v>3.2</v>
      </c>
      <c r="T2101" s="3">
        <v>2.1</v>
      </c>
      <c r="U2101" s="4">
        <v>2</v>
      </c>
      <c r="W2101" s="3"/>
      <c r="X2101" s="4">
        <f>IFERROR(   Table1[[#This Row],[البلوكات /م3]]+Table1[[#This Row],[البواقى
 المنصرفه
/م3]]-Table1[[#This Row],[البواقى
/م3]],0)</f>
        <v>0</v>
      </c>
      <c r="Y2101" s="21">
        <f t="shared" si="273"/>
        <v>0</v>
      </c>
      <c r="AD2101" s="20">
        <f t="shared" si="271"/>
        <v>-2</v>
      </c>
      <c r="AE2101" s="29" t="e">
        <f t="shared" si="272"/>
        <v>#DIV/0!</v>
      </c>
      <c r="AG2101" s="5">
        <f>IFERROR((Table1[[#This Row],[عدد
البلوكات]]*0.12),"")</f>
        <v>0</v>
      </c>
      <c r="AH210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0.66666666666666663</v>
      </c>
      <c r="AJ2101" s="59">
        <f>IFERROR(Table1[[#This Row],[Plan Hour]]/Table1[[#This Row],[ساعات
العمل
الفعلية]],0)</f>
        <v>0</v>
      </c>
      <c r="AK2101" s="1">
        <f>IFERROR((Table1[[#This Row],[الكمية 
الفعلية
/م3]]-Table1[[#This Row],[الكمية 
المنتجة
/م3
 ]]),"")</f>
        <v>0.10000000000000009</v>
      </c>
      <c r="AL2101" s="123"/>
      <c r="AM2101" s="123"/>
      <c r="AN2101" s="123"/>
      <c r="AO2101" s="123"/>
      <c r="AP2101" s="17">
        <f>Table1[[#This Row],[شطره
1]]+Table1[[#This Row],[أبعاد خطأ
2]]+Table1[[#This Row],[كسر زوايا
3]]+AO2101</f>
        <v>0</v>
      </c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1"/>
      <c r="CB2101"/>
      <c r="CC2101"/>
      <c r="CD2101"/>
      <c r="CE2101" s="83"/>
      <c r="CF2101"/>
      <c r="CG2101"/>
      <c r="CH2101"/>
      <c r="CI2101"/>
      <c r="CJ2101"/>
      <c r="CK2101"/>
      <c r="CL2101"/>
      <c r="CM2101"/>
      <c r="CN2101"/>
      <c r="CO2101"/>
      <c r="CP2101"/>
    </row>
    <row r="2102" spans="1:94" ht="22.5" customHeight="1">
      <c r="A2102" s="22">
        <v>44342</v>
      </c>
      <c r="B2102" s="3" t="str">
        <f>TEXT(Table1[[#This Row],[Date]],"dddd")</f>
        <v>الأربعاء</v>
      </c>
      <c r="C2102" s="3">
        <f>WEEKNUM(Table1[[#This Row],[Date]],16)</f>
        <v>22</v>
      </c>
      <c r="D2102" s="3" t="str">
        <f>TEXT(Table1[[#This Row],[Date]],"mmmm")</f>
        <v>مايو</v>
      </c>
      <c r="E2102" s="3" t="str">
        <f>TEXT(Table1[[#This Row],[Date]],"yyyy")</f>
        <v>2021</v>
      </c>
      <c r="F2102" s="3" t="s">
        <v>9</v>
      </c>
      <c r="G2102" s="3">
        <v>2071</v>
      </c>
      <c r="H2102" s="5" t="s">
        <v>154</v>
      </c>
      <c r="I2102" s="3" t="s">
        <v>91</v>
      </c>
      <c r="J2102" s="3">
        <f>IFERROR(VLOOKUP(Table1[[#This Row],[FoamType]],$CB$1:$CC$25,2,FALSE),0)</f>
        <v>1</v>
      </c>
      <c r="K2102" s="3">
        <v>150</v>
      </c>
      <c r="L2102" s="3">
        <v>75</v>
      </c>
      <c r="M2102" s="3">
        <v>50</v>
      </c>
      <c r="Q2102" s="3">
        <v>39</v>
      </c>
      <c r="R2102" s="3">
        <v>2</v>
      </c>
      <c r="S2102" s="3">
        <v>50</v>
      </c>
      <c r="T2102" s="3">
        <f t="shared" si="269"/>
        <v>1.125</v>
      </c>
      <c r="U2102" s="4">
        <f t="shared" si="270"/>
        <v>1.125</v>
      </c>
      <c r="W2102" s="3"/>
      <c r="X2102" s="4">
        <f>IFERROR(   Table1[[#This Row],[البلوكات /م3]]+Table1[[#This Row],[البواقى
 المنصرفه
/م3]]-Table1[[#This Row],[البواقى
/م3]],0)</f>
        <v>1.0700000000000003</v>
      </c>
      <c r="Y2102" s="21">
        <f t="shared" si="273"/>
        <v>0</v>
      </c>
      <c r="Z2102" s="3">
        <v>0</v>
      </c>
      <c r="AA2102" s="12">
        <v>3.37</v>
      </c>
      <c r="AB2102" s="3">
        <v>35</v>
      </c>
      <c r="AC2102" s="20">
        <v>2.2999999999999998</v>
      </c>
      <c r="AD2102" s="20">
        <f t="shared" si="271"/>
        <v>-5.4999999999999716E-2</v>
      </c>
      <c r="AE2102" s="29">
        <f t="shared" si="272"/>
        <v>-1.6320474777447986E-2</v>
      </c>
      <c r="AG2102" s="5">
        <f>IFERROR((Table1[[#This Row],[عدد
البلوكات]]*0.12),"")</f>
        <v>0</v>
      </c>
      <c r="AH210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1.125</v>
      </c>
      <c r="AJ2102" s="59">
        <f>IFERROR(Table1[[#This Row],[Plan Hour]]/Table1[[#This Row],[ساعات
العمل
الفعلية]],0)</f>
        <v>0</v>
      </c>
      <c r="AK2102" s="1">
        <f>IFERROR((Table1[[#This Row],[الكمية 
الفعلية
/م3]]-Table1[[#This Row],[الكمية 
المنتجة
/م3
 ]]),"")</f>
        <v>0</v>
      </c>
      <c r="AL2102" s="123"/>
      <c r="AM2102" s="123"/>
      <c r="AN2102" s="123"/>
      <c r="AO2102" s="123"/>
      <c r="AP2102" s="17">
        <f>Table1[[#This Row],[شطره
1]]+Table1[[#This Row],[أبعاد خطأ
2]]+Table1[[#This Row],[كسر زوايا
3]]+AO2102</f>
        <v>0</v>
      </c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1"/>
      <c r="CB2102"/>
      <c r="CC2102"/>
      <c r="CD2102"/>
      <c r="CE2102" s="83"/>
      <c r="CF2102"/>
      <c r="CG2102"/>
      <c r="CH2102"/>
      <c r="CI2102"/>
      <c r="CJ2102"/>
      <c r="CK2102"/>
      <c r="CL2102"/>
      <c r="CM2102"/>
      <c r="CN2102"/>
      <c r="CO2102"/>
      <c r="CP2102"/>
    </row>
    <row r="2103" spans="1:94" ht="22.5" customHeight="1">
      <c r="A2103" s="22">
        <v>44342</v>
      </c>
      <c r="B2103" s="3" t="str">
        <f>TEXT(Table1[[#This Row],[Date]],"dddd")</f>
        <v>الأربعاء</v>
      </c>
      <c r="C2103" s="3">
        <f>WEEKNUM(Table1[[#This Row],[Date]],16)</f>
        <v>22</v>
      </c>
      <c r="D2103" s="3" t="str">
        <f>TEXT(Table1[[#This Row],[Date]],"mmmm")</f>
        <v>مايو</v>
      </c>
      <c r="E2103" s="3" t="str">
        <f>TEXT(Table1[[#This Row],[Date]],"yyyy")</f>
        <v>2021</v>
      </c>
      <c r="F2103" s="3" t="s">
        <v>9</v>
      </c>
      <c r="G2103" s="3">
        <v>1863</v>
      </c>
      <c r="H2103" s="5" t="s">
        <v>369</v>
      </c>
      <c r="I2103" s="3" t="s">
        <v>91</v>
      </c>
      <c r="J2103" s="3">
        <f>IFERROR(VLOOKUP(Table1[[#This Row],[FoamType]],$CB$1:$CC$25,2,FALSE),0)</f>
        <v>1</v>
      </c>
      <c r="K2103" s="3">
        <v>100</v>
      </c>
      <c r="L2103" s="3">
        <v>20</v>
      </c>
      <c r="M2103" s="3">
        <v>10</v>
      </c>
      <c r="Q2103" s="3">
        <v>25</v>
      </c>
      <c r="R2103" s="3">
        <v>60</v>
      </c>
      <c r="S2103" s="3">
        <v>10.1</v>
      </c>
      <c r="T2103" s="3">
        <f t="shared" si="269"/>
        <v>1.212</v>
      </c>
      <c r="U2103" s="4">
        <f t="shared" si="270"/>
        <v>1.2</v>
      </c>
      <c r="W2103" s="3"/>
      <c r="X2103" s="4">
        <f>IFERROR(   Table1[[#This Row],[البلوكات /م3]]+Table1[[#This Row],[البواقى
 المنصرفه
/م3]]-Table1[[#This Row],[البواقى
/م3]],0)</f>
        <v>0</v>
      </c>
      <c r="Y2103" s="21">
        <f t="shared" si="273"/>
        <v>0</v>
      </c>
      <c r="AD2103" s="20">
        <f t="shared" si="271"/>
        <v>-1.2</v>
      </c>
      <c r="AE2103" s="29" t="e">
        <f t="shared" si="272"/>
        <v>#DIV/0!</v>
      </c>
      <c r="AG2103" s="5">
        <f>IFERROR((Table1[[#This Row],[عدد
البلوكات]]*0.12),"")</f>
        <v>0</v>
      </c>
      <c r="AH210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</v>
      </c>
      <c r="AJ2103" s="59">
        <f>IFERROR(Table1[[#This Row],[Plan Hour]]/Table1[[#This Row],[ساعات
العمل
الفعلية]],0)</f>
        <v>0</v>
      </c>
      <c r="AK2103" s="1">
        <f>IFERROR((Table1[[#This Row],[الكمية 
الفعلية
/م3]]-Table1[[#This Row],[الكمية 
المنتجة
/م3
 ]]),"")</f>
        <v>1.2000000000000011E-2</v>
      </c>
      <c r="AL2103" s="123"/>
      <c r="AM2103" s="123"/>
      <c r="AN2103" s="123"/>
      <c r="AO2103" s="123"/>
      <c r="AP2103" s="17">
        <f>Table1[[#This Row],[شطره
1]]+Table1[[#This Row],[أبعاد خطأ
2]]+Table1[[#This Row],[كسر زوايا
3]]+AO2103</f>
        <v>0</v>
      </c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1"/>
      <c r="CB2103"/>
      <c r="CC2103"/>
      <c r="CD2103"/>
      <c r="CE2103" s="83"/>
      <c r="CF2103"/>
      <c r="CG2103"/>
      <c r="CH2103"/>
      <c r="CI2103"/>
      <c r="CJ2103"/>
      <c r="CK2103"/>
      <c r="CL2103"/>
      <c r="CM2103"/>
      <c r="CN2103"/>
      <c r="CO2103"/>
      <c r="CP2103"/>
    </row>
    <row r="2104" spans="1:94" ht="22.5" customHeight="1">
      <c r="A2104" s="22">
        <v>44342</v>
      </c>
      <c r="B2104" s="3" t="str">
        <f>TEXT(Table1[[#This Row],[Date]],"dddd")</f>
        <v>الأربعاء</v>
      </c>
      <c r="C2104" s="3">
        <f>WEEKNUM(Table1[[#This Row],[Date]],16)</f>
        <v>22</v>
      </c>
      <c r="D2104" s="3" t="str">
        <f>TEXT(Table1[[#This Row],[Date]],"mmmm")</f>
        <v>مايو</v>
      </c>
      <c r="E2104" s="3" t="str">
        <f>TEXT(Table1[[#This Row],[Date]],"yyyy")</f>
        <v>2021</v>
      </c>
      <c r="F2104" s="3" t="s">
        <v>9</v>
      </c>
      <c r="G2104" s="3">
        <v>2136</v>
      </c>
      <c r="H2104" s="5" t="s">
        <v>120</v>
      </c>
      <c r="I2104" s="3" t="s">
        <v>91</v>
      </c>
      <c r="J2104" s="3">
        <f>IFERROR(VLOOKUP(Table1[[#This Row],[FoamType]],$CB$1:$CC$25,2,FALSE),0)</f>
        <v>1</v>
      </c>
      <c r="K2104" s="3">
        <v>98</v>
      </c>
      <c r="L2104" s="3">
        <v>98</v>
      </c>
      <c r="M2104" s="3">
        <v>10</v>
      </c>
      <c r="Q2104" s="3" t="s">
        <v>40</v>
      </c>
      <c r="S2104" s="3">
        <v>10</v>
      </c>
      <c r="T2104" s="3">
        <v>1.1000000000000001</v>
      </c>
      <c r="U2104" s="4">
        <v>1</v>
      </c>
      <c r="W2104" s="3"/>
      <c r="X2104" s="4">
        <f>IFERROR(   Table1[[#This Row],[البلوكات /م3]]+Table1[[#This Row],[البواقى
 المنصرفه
/م3]]-Table1[[#This Row],[البواقى
/م3]],0)</f>
        <v>4.88</v>
      </c>
      <c r="Y2104" s="21">
        <f t="shared" si="273"/>
        <v>0</v>
      </c>
      <c r="AA2104" s="12">
        <v>4.88</v>
      </c>
      <c r="AB2104" s="3" t="s">
        <v>40</v>
      </c>
      <c r="AD2104" s="20">
        <f t="shared" si="271"/>
        <v>3.88</v>
      </c>
      <c r="AE2104" s="29">
        <f t="shared" si="272"/>
        <v>0.79508196721311475</v>
      </c>
      <c r="AG2104" s="5">
        <f>IFERROR((Table1[[#This Row],[عدد
البلوكات]]*0.12),"")</f>
        <v>0</v>
      </c>
      <c r="AH210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2104" s="59">
        <f>IFERROR(Table1[[#This Row],[Plan Hour]]/Table1[[#This Row],[ساعات
العمل
الفعلية]],0)</f>
        <v>0</v>
      </c>
      <c r="AK2104" s="1">
        <f>IFERROR((Table1[[#This Row],[الكمية 
الفعلية
/م3]]-Table1[[#This Row],[الكمية 
المنتجة
/م3
 ]]),"")</f>
        <v>0.10000000000000009</v>
      </c>
      <c r="AL2104" s="123"/>
      <c r="AM2104" s="123"/>
      <c r="AN2104" s="123"/>
      <c r="AO2104" s="123"/>
      <c r="AP2104" s="17">
        <f>Table1[[#This Row],[شطره
1]]+Table1[[#This Row],[أبعاد خطأ
2]]+Table1[[#This Row],[كسر زوايا
3]]+AO2104</f>
        <v>0</v>
      </c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1"/>
      <c r="CB2104"/>
      <c r="CC2104"/>
      <c r="CD2104"/>
      <c r="CE2104" s="83"/>
      <c r="CF2104"/>
      <c r="CG2104"/>
      <c r="CH2104"/>
      <c r="CI2104"/>
      <c r="CJ2104"/>
      <c r="CK2104"/>
      <c r="CL2104"/>
      <c r="CM2104"/>
      <c r="CN2104"/>
      <c r="CO2104"/>
      <c r="CP2104"/>
    </row>
    <row r="2105" spans="1:94" ht="22.5" customHeight="1">
      <c r="A2105" s="22">
        <v>44342</v>
      </c>
      <c r="B2105" s="3" t="str">
        <f>TEXT(Table1[[#This Row],[Date]],"dddd")</f>
        <v>الأربعاء</v>
      </c>
      <c r="C2105" s="3">
        <f>WEEKNUM(Table1[[#This Row],[Date]],16)</f>
        <v>22</v>
      </c>
      <c r="D2105" s="3" t="str">
        <f>TEXT(Table1[[#This Row],[Date]],"mmmm")</f>
        <v>مايو</v>
      </c>
      <c r="E2105" s="3" t="str">
        <f>TEXT(Table1[[#This Row],[Date]],"yyyy")</f>
        <v>2021</v>
      </c>
      <c r="F2105" s="3" t="s">
        <v>9</v>
      </c>
      <c r="G2105" s="3">
        <v>2136</v>
      </c>
      <c r="H2105" s="5" t="s">
        <v>120</v>
      </c>
      <c r="I2105" s="3" t="s">
        <v>91</v>
      </c>
      <c r="J2105" s="3">
        <f>IFERROR(VLOOKUP(Table1[[#This Row],[FoamType]],$CB$1:$CC$25,2,FALSE),0)</f>
        <v>1</v>
      </c>
      <c r="K2105" s="3">
        <v>98</v>
      </c>
      <c r="L2105" s="3">
        <v>50</v>
      </c>
      <c r="M2105" s="3">
        <v>10</v>
      </c>
      <c r="Q2105" s="3" t="s">
        <v>40</v>
      </c>
      <c r="S2105" s="3">
        <v>10</v>
      </c>
      <c r="T2105" s="3">
        <v>1.1000000000000001</v>
      </c>
      <c r="U2105" s="4">
        <v>1</v>
      </c>
      <c r="W2105" s="3"/>
      <c r="X2105" s="4">
        <f>IFERROR(   Table1[[#This Row],[البلوكات /م3]]+Table1[[#This Row],[البواقى
 المنصرفه
/م3]]-Table1[[#This Row],[البواقى
/م3]],0)</f>
        <v>0</v>
      </c>
      <c r="Y2105" s="21">
        <f t="shared" si="273"/>
        <v>0</v>
      </c>
      <c r="AD2105" s="20">
        <f t="shared" si="271"/>
        <v>-1</v>
      </c>
      <c r="AE2105" s="29" t="e">
        <f t="shared" si="272"/>
        <v>#DIV/0!</v>
      </c>
      <c r="AG2105" s="5">
        <f>IFERROR((Table1[[#This Row],[عدد
البلوكات]]*0.12),"")</f>
        <v>0</v>
      </c>
      <c r="AH210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</v>
      </c>
      <c r="AJ2105" s="59">
        <f>IFERROR(Table1[[#This Row],[Plan Hour]]/Table1[[#This Row],[ساعات
العمل
الفعلية]],0)</f>
        <v>0</v>
      </c>
      <c r="AK2105" s="1">
        <f>IFERROR((Table1[[#This Row],[الكمية 
الفعلية
/م3]]-Table1[[#This Row],[الكمية 
المنتجة
/م3
 ]]),"")</f>
        <v>0.10000000000000009</v>
      </c>
      <c r="AL2105" s="123"/>
      <c r="AM2105" s="123"/>
      <c r="AN2105" s="123"/>
      <c r="AO2105" s="123"/>
      <c r="AP2105" s="17">
        <f>Table1[[#This Row],[شطره
1]]+Table1[[#This Row],[أبعاد خطأ
2]]+Table1[[#This Row],[كسر زوايا
3]]+AO2105</f>
        <v>0</v>
      </c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1"/>
      <c r="CB2105"/>
      <c r="CC2105"/>
      <c r="CD2105"/>
      <c r="CE2105" s="83"/>
      <c r="CF2105"/>
      <c r="CG2105"/>
      <c r="CH2105"/>
      <c r="CI2105"/>
      <c r="CJ2105"/>
      <c r="CK2105"/>
      <c r="CL2105"/>
      <c r="CM2105"/>
      <c r="CN2105"/>
      <c r="CO2105"/>
      <c r="CP2105"/>
    </row>
    <row r="2106" spans="1:94" ht="22.5" customHeight="1">
      <c r="A2106" s="22">
        <v>44342</v>
      </c>
      <c r="B2106" s="3" t="str">
        <f>TEXT(Table1[[#This Row],[Date]],"dddd")</f>
        <v>الأربعاء</v>
      </c>
      <c r="C2106" s="3">
        <f>WEEKNUM(Table1[[#This Row],[Date]],16)</f>
        <v>22</v>
      </c>
      <c r="D2106" s="3" t="str">
        <f>TEXT(Table1[[#This Row],[Date]],"mmmm")</f>
        <v>مايو</v>
      </c>
      <c r="E2106" s="3" t="str">
        <f>TEXT(Table1[[#This Row],[Date]],"yyyy")</f>
        <v>2021</v>
      </c>
      <c r="F2106" s="3" t="s">
        <v>9</v>
      </c>
      <c r="G2106" s="3">
        <v>1863</v>
      </c>
      <c r="H2106" s="5" t="s">
        <v>369</v>
      </c>
      <c r="I2106" s="3" t="s">
        <v>91</v>
      </c>
      <c r="J2106" s="3">
        <f>IFERROR(VLOOKUP(Table1[[#This Row],[FoamType]],$CB$1:$CC$25,2,FALSE),0)</f>
        <v>1</v>
      </c>
      <c r="K2106" s="3">
        <v>100</v>
      </c>
      <c r="L2106" s="3">
        <v>20</v>
      </c>
      <c r="M2106" s="3">
        <v>10</v>
      </c>
      <c r="Q2106" s="3">
        <v>25</v>
      </c>
      <c r="R2106" s="3">
        <v>1171</v>
      </c>
      <c r="S2106" s="3">
        <v>10.1</v>
      </c>
      <c r="T2106" s="3">
        <f t="shared" si="269"/>
        <v>23.654199999999999</v>
      </c>
      <c r="U2106" s="4">
        <f t="shared" si="270"/>
        <v>23.42</v>
      </c>
      <c r="W2106" s="3"/>
      <c r="X2106" s="4">
        <f>IFERROR(   Table1[[#This Row],[البلوكات /م3]]+Table1[[#This Row],[البواقى
 المنصرفه
/م3]]-Table1[[#This Row],[البواقى
/م3]],0)</f>
        <v>31.5</v>
      </c>
      <c r="Y2106" s="21">
        <f t="shared" si="273"/>
        <v>0</v>
      </c>
      <c r="AA2106" s="12">
        <v>31.5</v>
      </c>
      <c r="AB2106" s="3">
        <v>30</v>
      </c>
      <c r="AC2106" s="20">
        <v>0</v>
      </c>
      <c r="AD2106" s="20">
        <f t="shared" si="271"/>
        <v>8.0799999999999983</v>
      </c>
      <c r="AE2106" s="29">
        <f t="shared" si="272"/>
        <v>0.25650793650793646</v>
      </c>
      <c r="AG2106" s="5">
        <f>IFERROR((Table1[[#This Row],[عدد
البلوكات]]*0.12),"")</f>
        <v>0</v>
      </c>
      <c r="AH210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23.42</v>
      </c>
      <c r="AJ2106" s="59">
        <f>IFERROR(Table1[[#This Row],[Plan Hour]]/Table1[[#This Row],[ساعات
العمل
الفعلية]],0)</f>
        <v>0</v>
      </c>
      <c r="AK2106" s="1">
        <f>IFERROR((Table1[[#This Row],[الكمية 
الفعلية
/م3]]-Table1[[#This Row],[الكمية 
المنتجة
/م3
 ]]),"")</f>
        <v>0.23419999999999774</v>
      </c>
      <c r="AL2106" s="123"/>
      <c r="AM2106" s="123"/>
      <c r="AN2106" s="123"/>
      <c r="AO2106" s="123"/>
      <c r="AP2106" s="17">
        <f>Table1[[#This Row],[شطره
1]]+Table1[[#This Row],[أبعاد خطأ
2]]+Table1[[#This Row],[كسر زوايا
3]]+AO2106</f>
        <v>0</v>
      </c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1"/>
      <c r="CB2106"/>
      <c r="CC2106"/>
      <c r="CD2106"/>
      <c r="CE2106" s="83"/>
      <c r="CF2106"/>
      <c r="CG2106"/>
      <c r="CH2106"/>
      <c r="CI2106"/>
      <c r="CJ2106"/>
      <c r="CK2106"/>
      <c r="CL2106"/>
      <c r="CM2106"/>
      <c r="CN2106"/>
      <c r="CO2106"/>
      <c r="CP2106"/>
    </row>
    <row r="2107" spans="1:94" ht="22.5" customHeight="1">
      <c r="A2107" s="22">
        <v>44342</v>
      </c>
      <c r="B2107" s="3" t="str">
        <f>TEXT(Table1[[#This Row],[Date]],"dddd")</f>
        <v>الأربعاء</v>
      </c>
      <c r="C2107" s="3">
        <f>WEEKNUM(Table1[[#This Row],[Date]],16)</f>
        <v>22</v>
      </c>
      <c r="D2107" s="3" t="str">
        <f>TEXT(Table1[[#This Row],[Date]],"mmmm")</f>
        <v>مايو</v>
      </c>
      <c r="E2107" s="3" t="str">
        <f>TEXT(Table1[[#This Row],[Date]],"yyyy")</f>
        <v>2021</v>
      </c>
      <c r="F2107" s="3" t="s">
        <v>9</v>
      </c>
      <c r="G2107" s="3">
        <v>2129</v>
      </c>
      <c r="H2107" s="5" t="s">
        <v>57</v>
      </c>
      <c r="I2107" s="3" t="s">
        <v>96</v>
      </c>
      <c r="J2107" s="3">
        <f>IFERROR(VLOOKUP(Table1[[#This Row],[FoamType]],$CB$1:$CC$25,2,FALSE),0)</f>
        <v>200</v>
      </c>
      <c r="K2107" s="3">
        <v>77</v>
      </c>
      <c r="L2107" s="3">
        <v>7.5</v>
      </c>
      <c r="M2107" s="3">
        <v>10</v>
      </c>
      <c r="Q2107" s="3">
        <v>15</v>
      </c>
      <c r="R2107" s="3">
        <v>2400</v>
      </c>
      <c r="S2107" s="3">
        <v>10.1</v>
      </c>
      <c r="T2107" s="3">
        <f t="shared" si="269"/>
        <v>13.9986</v>
      </c>
      <c r="U2107" s="4">
        <v>12.2</v>
      </c>
      <c r="W2107" s="3">
        <v>15</v>
      </c>
      <c r="X2107" s="4">
        <f>IFERROR(   Table1[[#This Row],[البلوكات /م3]]+Table1[[#This Row],[البواقى
 المنصرفه
/م3]]-Table1[[#This Row],[البواقى
/م3]],0)</f>
        <v>12.67</v>
      </c>
      <c r="Y2107" s="21">
        <f t="shared" si="273"/>
        <v>14.64</v>
      </c>
      <c r="Z2107" s="3">
        <v>2</v>
      </c>
      <c r="AA2107" s="12">
        <v>0</v>
      </c>
      <c r="AB2107" s="3">
        <v>15</v>
      </c>
      <c r="AC2107" s="20">
        <v>1.97</v>
      </c>
      <c r="AD2107" s="20">
        <f t="shared" si="271"/>
        <v>0.47000000000000064</v>
      </c>
      <c r="AE2107" s="29">
        <f t="shared" si="272"/>
        <v>3.2103825136612064E-2</v>
      </c>
      <c r="AG2107" s="5">
        <f>IFERROR((Table1[[#This Row],[عدد
البلوكات]]*0.12),"")</f>
        <v>0.24</v>
      </c>
      <c r="AH210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12</v>
      </c>
      <c r="AJ2107" s="59">
        <f>IFERROR(Table1[[#This Row],[Plan Hour]]/Table1[[#This Row],[ساعات
العمل
الفعلية]],0)</f>
        <v>0</v>
      </c>
      <c r="AK2107" s="1">
        <f>IFERROR((Table1[[#This Row],[الكمية 
الفعلية
/م3]]-Table1[[#This Row],[الكمية 
المنتجة
/م3
 ]]),"")</f>
        <v>1.7986000000000004</v>
      </c>
      <c r="AL2107" s="123"/>
      <c r="AM2107" s="123"/>
      <c r="AN2107" s="123"/>
      <c r="AO2107" s="123"/>
      <c r="AP2107" s="17">
        <f>Table1[[#This Row],[شطره
1]]+Table1[[#This Row],[أبعاد خطأ
2]]+Table1[[#This Row],[كسر زوايا
3]]+AO2107</f>
        <v>0</v>
      </c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1"/>
      <c r="CB2107"/>
      <c r="CC2107"/>
      <c r="CD2107"/>
      <c r="CE2107" s="83"/>
      <c r="CF2107"/>
      <c r="CG2107"/>
      <c r="CH2107"/>
      <c r="CI2107"/>
      <c r="CJ2107"/>
      <c r="CK2107"/>
      <c r="CL2107"/>
      <c r="CM2107"/>
      <c r="CN2107"/>
      <c r="CO2107"/>
      <c r="CP2107"/>
    </row>
    <row r="2108" spans="1:94" ht="22.5" customHeight="1">
      <c r="A2108" s="22">
        <v>44342</v>
      </c>
      <c r="B2108" s="3" t="str">
        <f>TEXT(Table1[[#This Row],[Date]],"dddd")</f>
        <v>الأربعاء</v>
      </c>
      <c r="C2108" s="3">
        <f>WEEKNUM(Table1[[#This Row],[Date]],16)</f>
        <v>22</v>
      </c>
      <c r="D2108" s="3" t="str">
        <f>TEXT(Table1[[#This Row],[Date]],"mmmm")</f>
        <v>مايو</v>
      </c>
      <c r="E2108" s="3" t="str">
        <f>TEXT(Table1[[#This Row],[Date]],"yyyy")</f>
        <v>2021</v>
      </c>
      <c r="F2108" s="3" t="s">
        <v>9</v>
      </c>
      <c r="G2108" s="3">
        <v>2128</v>
      </c>
      <c r="H2108" s="5" t="s">
        <v>391</v>
      </c>
      <c r="I2108" s="3" t="s">
        <v>255</v>
      </c>
      <c r="J2108" s="3">
        <f>IFERROR(VLOOKUP(Table1[[#This Row],[FoamType]],$CB$1:$CC$25,2,FALSE),0)</f>
        <v>3.6</v>
      </c>
      <c r="K2108" s="3">
        <v>40</v>
      </c>
      <c r="L2108" s="3">
        <v>20</v>
      </c>
      <c r="M2108" s="3">
        <v>19</v>
      </c>
      <c r="Q2108" s="3">
        <v>10</v>
      </c>
      <c r="R2108" s="3">
        <v>760</v>
      </c>
      <c r="S2108" s="3">
        <v>19</v>
      </c>
      <c r="T2108" s="3">
        <f t="shared" si="269"/>
        <v>11.552</v>
      </c>
      <c r="U2108" s="4">
        <f t="shared" si="270"/>
        <v>11.552</v>
      </c>
      <c r="W2108" s="3">
        <v>10</v>
      </c>
      <c r="X2108" s="4">
        <f>IFERROR(   Table1[[#This Row],[البلوكات /م3]]+Table1[[#This Row],[البواقى
 المنصرفه
/م3]]-Table1[[#This Row],[البواقى
/م3]],0)</f>
        <v>10.18</v>
      </c>
      <c r="Y2108" s="21">
        <f t="shared" si="273"/>
        <v>7.32</v>
      </c>
      <c r="Z2108" s="3">
        <v>1</v>
      </c>
      <c r="AA2108" s="12">
        <v>7.86</v>
      </c>
      <c r="AB2108" s="3">
        <v>10</v>
      </c>
      <c r="AC2108" s="20">
        <v>5</v>
      </c>
      <c r="AD2108" s="20">
        <f t="shared" si="271"/>
        <v>-1.3719999999999999</v>
      </c>
      <c r="AE2108" s="29">
        <f t="shared" si="272"/>
        <v>-9.0382081686429513E-2</v>
      </c>
      <c r="AG2108" s="5">
        <f>IFERROR((Table1[[#This Row],[عدد
البلوكات]]*0.12),"")</f>
        <v>0.12</v>
      </c>
      <c r="AH210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3.2088888888888887</v>
      </c>
      <c r="AJ2108" s="59">
        <f>IFERROR(Table1[[#This Row],[Plan Hour]]/Table1[[#This Row],[ساعات
العمل
الفعلية]],0)</f>
        <v>0</v>
      </c>
      <c r="AK2108" s="1">
        <f>IFERROR((Table1[[#This Row],[الكمية 
الفعلية
/م3]]-Table1[[#This Row],[الكمية 
المنتجة
/م3
 ]]),"")</f>
        <v>0</v>
      </c>
      <c r="AL2108" s="123"/>
      <c r="AM2108" s="123"/>
      <c r="AN2108" s="123"/>
      <c r="AO2108" s="123"/>
      <c r="AP2108" s="17">
        <f>Table1[[#This Row],[شطره
1]]+Table1[[#This Row],[أبعاد خطأ
2]]+Table1[[#This Row],[كسر زوايا
3]]+AO2108</f>
        <v>0</v>
      </c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1"/>
      <c r="CB2108"/>
      <c r="CC2108"/>
      <c r="CD2108"/>
      <c r="CE2108" s="83"/>
      <c r="CF2108"/>
      <c r="CG2108"/>
      <c r="CH2108"/>
      <c r="CI2108"/>
      <c r="CJ2108"/>
      <c r="CK2108"/>
      <c r="CL2108"/>
      <c r="CM2108"/>
      <c r="CN2108"/>
      <c r="CO2108"/>
      <c r="CP2108"/>
    </row>
    <row r="2109" spans="1:94" ht="22.5" customHeight="1">
      <c r="A2109" s="22">
        <v>44342</v>
      </c>
      <c r="B2109" s="3" t="str">
        <f>TEXT(Table1[[#This Row],[Date]],"dddd")</f>
        <v>الأربعاء</v>
      </c>
      <c r="C2109" s="3">
        <f>WEEKNUM(Table1[[#This Row],[Date]],16)</f>
        <v>22</v>
      </c>
      <c r="D2109" s="3" t="str">
        <f>TEXT(Table1[[#This Row],[Date]],"mmmm")</f>
        <v>مايو</v>
      </c>
      <c r="E2109" s="3" t="str">
        <f>TEXT(Table1[[#This Row],[Date]],"yyyy")</f>
        <v>2021</v>
      </c>
      <c r="F2109" s="3" t="s">
        <v>9</v>
      </c>
      <c r="G2109" s="3">
        <v>2125</v>
      </c>
      <c r="H2109" s="5" t="s">
        <v>226</v>
      </c>
      <c r="I2109" s="3" t="s">
        <v>92</v>
      </c>
      <c r="J2109" s="3">
        <f>IFERROR(VLOOKUP(Table1[[#This Row],[FoamType]],$CB$1:$CC$25,2,FALSE),0)</f>
        <v>0.6</v>
      </c>
      <c r="K2109" s="3">
        <v>25</v>
      </c>
      <c r="L2109" s="3">
        <v>15</v>
      </c>
      <c r="M2109" s="3">
        <v>4</v>
      </c>
      <c r="Q2109" s="3" t="s">
        <v>40</v>
      </c>
      <c r="S2109" s="3">
        <v>4.2</v>
      </c>
      <c r="T2109" s="3">
        <v>5.5</v>
      </c>
      <c r="U2109" s="4">
        <v>5</v>
      </c>
      <c r="W2109" s="3" t="s">
        <v>40</v>
      </c>
      <c r="X2109" s="4">
        <f>IFERROR(   Table1[[#This Row],[البلوكات /م3]]+Table1[[#This Row],[البواقى
 المنصرفه
/م3]]-Table1[[#This Row],[البواقى
/م3]],0)</f>
        <v>11.740000000000002</v>
      </c>
      <c r="Y2109" s="21">
        <f t="shared" si="273"/>
        <v>14.64</v>
      </c>
      <c r="Z2109" s="3">
        <v>2</v>
      </c>
      <c r="AA2109" s="12">
        <v>1.98</v>
      </c>
      <c r="AB2109" s="3" t="s">
        <v>40</v>
      </c>
      <c r="AC2109" s="20">
        <v>4.88</v>
      </c>
      <c r="AD2109" s="20">
        <f t="shared" si="271"/>
        <v>6.740000000000002</v>
      </c>
      <c r="AE2109" s="29">
        <f t="shared" si="272"/>
        <v>0.4055354993983154</v>
      </c>
      <c r="AG2109" s="5">
        <f>IFERROR((Table1[[#This Row],[عدد
البلوكات]]*0.12),"")</f>
        <v>0.24</v>
      </c>
      <c r="AH210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8.3333333333333339</v>
      </c>
      <c r="AJ2109" s="59">
        <f>IFERROR(Table1[[#This Row],[Plan Hour]]/Table1[[#This Row],[ساعات
العمل
الفعلية]],0)</f>
        <v>0</v>
      </c>
      <c r="AK2109" s="1">
        <f>IFERROR((Table1[[#This Row],[الكمية 
الفعلية
/م3]]-Table1[[#This Row],[الكمية 
المنتجة
/م3
 ]]),"")</f>
        <v>0.5</v>
      </c>
      <c r="AL2109" s="123"/>
      <c r="AM2109" s="123"/>
      <c r="AN2109" s="123"/>
      <c r="AO2109" s="123"/>
      <c r="AP2109" s="17">
        <f>Table1[[#This Row],[شطره
1]]+Table1[[#This Row],[أبعاد خطأ
2]]+Table1[[#This Row],[كسر زوايا
3]]+AO2109</f>
        <v>0</v>
      </c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1"/>
      <c r="CB2109"/>
      <c r="CC2109"/>
      <c r="CD2109"/>
      <c r="CE2109" s="83"/>
      <c r="CF2109"/>
      <c r="CG2109"/>
      <c r="CH2109"/>
      <c r="CI2109"/>
      <c r="CJ2109"/>
      <c r="CK2109"/>
      <c r="CL2109"/>
      <c r="CM2109"/>
      <c r="CN2109"/>
      <c r="CO2109"/>
      <c r="CP2109"/>
    </row>
    <row r="2110" spans="1:94" ht="22.5" customHeight="1">
      <c r="A2110" s="22">
        <v>44342</v>
      </c>
      <c r="B2110" s="3" t="str">
        <f>TEXT(Table1[[#This Row],[Date]],"dddd")</f>
        <v>الأربعاء</v>
      </c>
      <c r="C2110" s="3">
        <f>WEEKNUM(Table1[[#This Row],[Date]],16)</f>
        <v>22</v>
      </c>
      <c r="D2110" s="3" t="str">
        <f>TEXT(Table1[[#This Row],[Date]],"mmmm")</f>
        <v>مايو</v>
      </c>
      <c r="E2110" s="3" t="str">
        <f>TEXT(Table1[[#This Row],[Date]],"yyyy")</f>
        <v>2021</v>
      </c>
      <c r="F2110" s="3" t="s">
        <v>9</v>
      </c>
      <c r="G2110" s="3">
        <v>2125</v>
      </c>
      <c r="H2110" s="5" t="s">
        <v>226</v>
      </c>
      <c r="I2110" s="3" t="s">
        <v>92</v>
      </c>
      <c r="J2110" s="3">
        <f>IFERROR(VLOOKUP(Table1[[#This Row],[FoamType]],$CB$1:$CC$25,2,FALSE),0)</f>
        <v>0.6</v>
      </c>
      <c r="K2110" s="3">
        <v>29</v>
      </c>
      <c r="L2110" s="3">
        <v>15</v>
      </c>
      <c r="M2110" s="3">
        <v>4</v>
      </c>
      <c r="Q2110" s="3" t="s">
        <v>40</v>
      </c>
      <c r="S2110" s="3">
        <v>4.2</v>
      </c>
      <c r="T2110" s="3">
        <v>5.5</v>
      </c>
      <c r="U2110" s="4">
        <v>5</v>
      </c>
      <c r="W2110" s="3"/>
      <c r="X2110" s="4">
        <f>IFERROR(   Table1[[#This Row],[البلوكات /م3]]+Table1[[#This Row],[البواقى
 المنصرفه
/م3]]-Table1[[#This Row],[البواقى
/م3]],0)</f>
        <v>0</v>
      </c>
      <c r="Y2110" s="21">
        <f t="shared" si="273"/>
        <v>0</v>
      </c>
      <c r="AD2110" s="20">
        <f t="shared" si="271"/>
        <v>-5</v>
      </c>
      <c r="AE2110" s="29" t="e">
        <f t="shared" si="272"/>
        <v>#DIV/0!</v>
      </c>
      <c r="AG2110" s="5">
        <f>IFERROR((Table1[[#This Row],[عدد
البلوكات]]*0.12),"")</f>
        <v>0</v>
      </c>
      <c r="AH211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8.3333333333333339</v>
      </c>
      <c r="AJ2110" s="59">
        <f>IFERROR(Table1[[#This Row],[Plan Hour]]/Table1[[#This Row],[ساعات
العمل
الفعلية]],0)</f>
        <v>0</v>
      </c>
      <c r="AK2110" s="1">
        <f>IFERROR((Table1[[#This Row],[الكمية 
الفعلية
/م3]]-Table1[[#This Row],[الكمية 
المنتجة
/م3
 ]]),"")</f>
        <v>0.5</v>
      </c>
      <c r="AL2110" s="123"/>
      <c r="AM2110" s="123"/>
      <c r="AN2110" s="123"/>
      <c r="AO2110" s="123"/>
      <c r="AP2110" s="17">
        <f>Table1[[#This Row],[شطره
1]]+Table1[[#This Row],[أبعاد خطأ
2]]+Table1[[#This Row],[كسر زوايا
3]]+AO2110</f>
        <v>0</v>
      </c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1"/>
      <c r="CB2110"/>
      <c r="CC2110"/>
      <c r="CD2110"/>
      <c r="CE2110" s="83"/>
      <c r="CF2110"/>
      <c r="CG2110"/>
      <c r="CH2110"/>
      <c r="CI2110"/>
      <c r="CJ2110"/>
      <c r="CK2110"/>
      <c r="CL2110"/>
      <c r="CM2110"/>
      <c r="CN2110"/>
      <c r="CO2110"/>
      <c r="CP2110"/>
    </row>
    <row r="2111" spans="1:94" ht="22.5" customHeight="1">
      <c r="A2111" s="22">
        <v>44343</v>
      </c>
      <c r="B2111" s="9" t="str">
        <f>TEXT(Table1[[#This Row],[Date]],"dddd")</f>
        <v>الخميس</v>
      </c>
      <c r="C2111" s="9">
        <f>WEEKNUM(Table1[[#This Row],[Date]],16)</f>
        <v>22</v>
      </c>
      <c r="D2111" s="9" t="str">
        <f>TEXT(Table1[[#This Row],[Date]],"mmmm")</f>
        <v>مايو</v>
      </c>
      <c r="E2111" s="9" t="str">
        <f>TEXT(Table1[[#This Row],[Date]],"yyyy")</f>
        <v>2021</v>
      </c>
      <c r="F2111" s="9" t="s">
        <v>8</v>
      </c>
      <c r="G2111" s="9">
        <v>1863</v>
      </c>
      <c r="H2111" s="9" t="s">
        <v>369</v>
      </c>
      <c r="I2111" s="9" t="s">
        <v>91</v>
      </c>
      <c r="J2111" s="9">
        <f>IFERROR(VLOOKUP(Table1[[#This Row],[FoamType]],$CB$1:$CC$25,2,FALSE),0)</f>
        <v>1</v>
      </c>
      <c r="K2111" s="9">
        <v>100</v>
      </c>
      <c r="L2111" s="9">
        <v>20</v>
      </c>
      <c r="M2111" s="9">
        <v>10</v>
      </c>
      <c r="N2111" s="9"/>
      <c r="O2111" s="9"/>
      <c r="P2111" s="9"/>
      <c r="Q2111" s="9">
        <v>25</v>
      </c>
      <c r="R2111" s="9">
        <v>315</v>
      </c>
      <c r="S2111" s="9">
        <v>10.1</v>
      </c>
      <c r="T2111" s="9">
        <f t="shared" si="269"/>
        <v>6.3630000000000004</v>
      </c>
      <c r="U2111" s="9">
        <f t="shared" si="270"/>
        <v>6.3</v>
      </c>
      <c r="V2111" s="9"/>
      <c r="W2111" s="9"/>
      <c r="X2111" s="9">
        <f>IFERROR(   Table1[[#This Row],[البلوكات /م3]]+Table1[[#This Row],[البواقى
 المنصرفه
/م3]]-Table1[[#This Row],[البواقى
/م3]],0)</f>
        <v>11.1</v>
      </c>
      <c r="Y2111" s="9">
        <f t="shared" si="273"/>
        <v>0</v>
      </c>
      <c r="Z2111" s="9"/>
      <c r="AA2111" s="9">
        <v>14.5</v>
      </c>
      <c r="AB2111" s="9">
        <v>30</v>
      </c>
      <c r="AC2111" s="9">
        <v>3.4</v>
      </c>
      <c r="AD2111" s="9">
        <f t="shared" si="271"/>
        <v>4.8000000000000007</v>
      </c>
      <c r="AE2111" s="14">
        <f t="shared" si="272"/>
        <v>0.33103448275862074</v>
      </c>
      <c r="AF2111" s="9"/>
      <c r="AG2111" s="9">
        <f>IFERROR((Table1[[#This Row],[عدد
البلوكات]]*0.12),"")</f>
        <v>0</v>
      </c>
      <c r="AH2111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6.3</v>
      </c>
      <c r="AI2111" s="9">
        <v>64</v>
      </c>
      <c r="AJ2111" s="9">
        <f>IFERROR(Table1[[#This Row],[Plan Hour]]/Table1[[#This Row],[ساعات
العمل
الفعلية]],0)</f>
        <v>9.8437499999999997E-2</v>
      </c>
      <c r="AK2111" s="9">
        <f>IFERROR((Table1[[#This Row],[الكمية 
الفعلية
/م3]]-Table1[[#This Row],[الكمية 
المنتجة
/م3
 ]]),"")</f>
        <v>6.3000000000000611E-2</v>
      </c>
      <c r="AL2111" s="9"/>
      <c r="AM2111" s="9"/>
      <c r="AN2111" s="9"/>
      <c r="AO2111" s="9"/>
      <c r="AP2111" s="9">
        <f>Table1[[#This Row],[شطره
1]]+Table1[[#This Row],[أبعاد خطأ
2]]+Table1[[#This Row],[كسر زوايا
3]]+AO2111</f>
        <v>0</v>
      </c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CB2111"/>
      <c r="CC2111"/>
      <c r="CD2111"/>
      <c r="CE2111" s="83"/>
      <c r="CF2111"/>
      <c r="CG2111"/>
      <c r="CH2111"/>
      <c r="CI2111"/>
      <c r="CJ2111"/>
      <c r="CK2111"/>
      <c r="CL2111"/>
      <c r="CM2111"/>
      <c r="CN2111"/>
      <c r="CO2111"/>
      <c r="CP2111"/>
    </row>
    <row r="2112" spans="1:94" ht="22.5" customHeight="1">
      <c r="A2112" s="22">
        <v>44343</v>
      </c>
      <c r="B2112" s="3" t="str">
        <f>TEXT(Table1[[#This Row],[Date]],"dddd")</f>
        <v>الخميس</v>
      </c>
      <c r="C2112" s="3">
        <f>WEEKNUM(Table1[[#This Row],[Date]],16)</f>
        <v>22</v>
      </c>
      <c r="D2112" s="3" t="str">
        <f>TEXT(Table1[[#This Row],[Date]],"mmmm")</f>
        <v>مايو</v>
      </c>
      <c r="E2112" s="3" t="str">
        <f>TEXT(Table1[[#This Row],[Date]],"yyyy")</f>
        <v>2021</v>
      </c>
      <c r="F2112" s="3" t="s">
        <v>8</v>
      </c>
      <c r="G2112" s="3">
        <v>1863</v>
      </c>
      <c r="H2112" s="5" t="s">
        <v>369</v>
      </c>
      <c r="I2112" s="3" t="s">
        <v>91</v>
      </c>
      <c r="J2112" s="3">
        <f>IFERROR(VLOOKUP(Table1[[#This Row],[FoamType]],$CB$1:$CC$25,2,FALSE),0)</f>
        <v>1</v>
      </c>
      <c r="K2112" s="3">
        <v>100</v>
      </c>
      <c r="L2112" s="3">
        <v>20</v>
      </c>
      <c r="M2112" s="3">
        <v>10</v>
      </c>
      <c r="Q2112" s="3">
        <v>25</v>
      </c>
      <c r="R2112" s="3">
        <v>285</v>
      </c>
      <c r="S2112" s="3">
        <v>10.1</v>
      </c>
      <c r="T2112" s="3">
        <f t="shared" si="269"/>
        <v>5.7569999999999997</v>
      </c>
      <c r="U2112" s="4">
        <f t="shared" si="270"/>
        <v>5.7</v>
      </c>
      <c r="W2112" s="3"/>
      <c r="X2112" s="4">
        <f>IFERROR(   Table1[[#This Row],[البلوكات /م3]]+Table1[[#This Row],[البواقى
 المنصرفه
/م3]]-Table1[[#This Row],[البواقى
/م3]],0)</f>
        <v>0</v>
      </c>
      <c r="Y2112" s="21">
        <f t="shared" si="273"/>
        <v>0</v>
      </c>
      <c r="AD2112" s="20">
        <f t="shared" si="271"/>
        <v>-5.7</v>
      </c>
      <c r="AE2112" s="29" t="e">
        <f t="shared" si="272"/>
        <v>#DIV/0!</v>
      </c>
      <c r="AG2112" s="5">
        <f>IFERROR((Table1[[#This Row],[عدد
البلوكات]]*0.12),"")</f>
        <v>0</v>
      </c>
      <c r="AH21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5.7</v>
      </c>
      <c r="AJ2112" s="59">
        <f>IFERROR(Table1[[#This Row],[Plan Hour]]/Table1[[#This Row],[ساعات
العمل
الفعلية]],0)</f>
        <v>0</v>
      </c>
      <c r="AK2112" s="1">
        <f>IFERROR((Table1[[#This Row],[الكمية 
الفعلية
/م3]]-Table1[[#This Row],[الكمية 
المنتجة
/م3
 ]]),"")</f>
        <v>5.6999999999999496E-2</v>
      </c>
      <c r="AL2112" s="123"/>
      <c r="AM2112" s="123"/>
      <c r="AN2112" s="123"/>
      <c r="AO2112" s="123"/>
      <c r="AP2112" s="17">
        <f>Table1[[#This Row],[شطره
1]]+Table1[[#This Row],[أبعاد خطأ
2]]+Table1[[#This Row],[كسر زوايا
3]]+AO2112</f>
        <v>0</v>
      </c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1"/>
      <c r="CB2112"/>
      <c r="CC2112"/>
      <c r="CD2112"/>
      <c r="CE2112" s="83"/>
      <c r="CF2112"/>
      <c r="CG2112"/>
      <c r="CH2112"/>
      <c r="CI2112"/>
      <c r="CJ2112"/>
      <c r="CK2112"/>
      <c r="CL2112"/>
      <c r="CM2112"/>
      <c r="CN2112"/>
      <c r="CO2112"/>
      <c r="CP2112"/>
    </row>
    <row r="2113" spans="1:94" ht="22.5" customHeight="1">
      <c r="A2113" s="22">
        <v>44343</v>
      </c>
      <c r="B2113" s="3" t="str">
        <f>TEXT(Table1[[#This Row],[Date]],"dddd")</f>
        <v>الخميس</v>
      </c>
      <c r="C2113" s="3">
        <f>WEEKNUM(Table1[[#This Row],[Date]],16)</f>
        <v>22</v>
      </c>
      <c r="D2113" s="3" t="str">
        <f>TEXT(Table1[[#This Row],[Date]],"mmmm")</f>
        <v>مايو</v>
      </c>
      <c r="E2113" s="3" t="str">
        <f>TEXT(Table1[[#This Row],[Date]],"yyyy")</f>
        <v>2021</v>
      </c>
      <c r="F2113" s="3" t="s">
        <v>8</v>
      </c>
      <c r="G2113" s="3">
        <v>2071</v>
      </c>
      <c r="H2113" s="5" t="s">
        <v>154</v>
      </c>
      <c r="I2113" s="3" t="s">
        <v>91</v>
      </c>
      <c r="J2113" s="3">
        <f>IFERROR(VLOOKUP(Table1[[#This Row],[FoamType]],$CB$1:$CC$25,2,FALSE),0)</f>
        <v>1</v>
      </c>
      <c r="K2113" s="3">
        <v>150</v>
      </c>
      <c r="L2113" s="3">
        <v>75</v>
      </c>
      <c r="M2113" s="3">
        <v>50</v>
      </c>
      <c r="Q2113" s="3">
        <v>39</v>
      </c>
      <c r="R2113" s="3">
        <v>11</v>
      </c>
      <c r="S2113" s="3">
        <v>50</v>
      </c>
      <c r="T2113" s="3">
        <f t="shared" si="269"/>
        <v>6.1875</v>
      </c>
      <c r="U2113" s="4">
        <f t="shared" si="270"/>
        <v>6.1875</v>
      </c>
      <c r="W2113" s="3"/>
      <c r="X2113" s="4">
        <f>IFERROR(   Table1[[#This Row],[البلوكات /م3]]+Table1[[#This Row],[البواقى
 المنصرفه
/م3]]-Table1[[#This Row],[البواقى
/م3]],0)</f>
        <v>7.620000000000001</v>
      </c>
      <c r="Y2113" s="21">
        <f t="shared" si="273"/>
        <v>0</v>
      </c>
      <c r="AA2113" s="12">
        <v>14.8</v>
      </c>
      <c r="AB2113" s="3">
        <v>35</v>
      </c>
      <c r="AC2113" s="20">
        <v>7.18</v>
      </c>
      <c r="AD2113" s="20">
        <f t="shared" si="271"/>
        <v>1.432500000000001</v>
      </c>
      <c r="AE2113" s="29">
        <f t="shared" si="272"/>
        <v>9.6790540540540607E-2</v>
      </c>
      <c r="AG2113" s="5">
        <f>IFERROR((Table1[[#This Row],[عدد
البلوكات]]*0.12),"")</f>
        <v>0</v>
      </c>
      <c r="AH211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6.1875</v>
      </c>
      <c r="AJ2113" s="59">
        <f>IFERROR(Table1[[#This Row],[Plan Hour]]/Table1[[#This Row],[ساعات
العمل
الفعلية]],0)</f>
        <v>0</v>
      </c>
      <c r="AK2113" s="1">
        <f>IFERROR((Table1[[#This Row],[الكمية 
الفعلية
/م3]]-Table1[[#This Row],[الكمية 
المنتجة
/م3
 ]]),"")</f>
        <v>0</v>
      </c>
      <c r="AL2113" s="123"/>
      <c r="AM2113" s="123"/>
      <c r="AN2113" s="123"/>
      <c r="AO2113" s="123"/>
      <c r="AP2113" s="17">
        <f>Table1[[#This Row],[شطره
1]]+Table1[[#This Row],[أبعاد خطأ
2]]+Table1[[#This Row],[كسر زوايا
3]]+AO2113</f>
        <v>0</v>
      </c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1"/>
      <c r="CB2113"/>
      <c r="CC2113"/>
      <c r="CD2113"/>
      <c r="CE2113" s="83"/>
      <c r="CF2113"/>
      <c r="CG2113"/>
      <c r="CH2113"/>
      <c r="CI2113"/>
      <c r="CJ2113"/>
      <c r="CK2113"/>
      <c r="CL2113"/>
      <c r="CM2113"/>
      <c r="CN2113"/>
      <c r="CO2113"/>
      <c r="CP2113"/>
    </row>
    <row r="2114" spans="1:94" ht="22.5" customHeight="1">
      <c r="A2114" s="22">
        <v>44343</v>
      </c>
      <c r="B2114" s="3" t="str">
        <f>TEXT(Table1[[#This Row],[Date]],"dddd")</f>
        <v>الخميس</v>
      </c>
      <c r="C2114" s="3">
        <f>WEEKNUM(Table1[[#This Row],[Date]],16)</f>
        <v>22</v>
      </c>
      <c r="D2114" s="3" t="str">
        <f>TEXT(Table1[[#This Row],[Date]],"mmmm")</f>
        <v>مايو</v>
      </c>
      <c r="E2114" s="3" t="str">
        <f>TEXT(Table1[[#This Row],[Date]],"yyyy")</f>
        <v>2021</v>
      </c>
      <c r="F2114" s="3" t="s">
        <v>8</v>
      </c>
      <c r="G2114" s="3">
        <v>2129</v>
      </c>
      <c r="H2114" s="5" t="s">
        <v>57</v>
      </c>
      <c r="I2114" s="3" t="s">
        <v>96</v>
      </c>
      <c r="J2114" s="3">
        <f>IFERROR(VLOOKUP(Table1[[#This Row],[FoamType]],$CB$1:$CC$25,2,FALSE),0)</f>
        <v>200</v>
      </c>
      <c r="K2114" s="3">
        <v>77</v>
      </c>
      <c r="L2114" s="3">
        <v>7.5</v>
      </c>
      <c r="M2114" s="3">
        <v>10</v>
      </c>
      <c r="Q2114" s="3">
        <v>15</v>
      </c>
      <c r="R2114" s="3">
        <v>1080</v>
      </c>
      <c r="S2114" s="3">
        <v>10.1</v>
      </c>
      <c r="T2114" s="3">
        <f t="shared" si="269"/>
        <v>6.2993699999999997</v>
      </c>
      <c r="U2114" s="4">
        <f t="shared" si="270"/>
        <v>6.2370000000000001</v>
      </c>
      <c r="W2114" s="3">
        <v>15</v>
      </c>
      <c r="X2114" s="4">
        <f>IFERROR(   Table1[[#This Row],[البلوكات /م3]]+Table1[[#This Row],[البواقى
 المنصرفه
/م3]]-Table1[[#This Row],[البواقى
/م3]],0)</f>
        <v>4.4300000000000006</v>
      </c>
      <c r="Y2114" s="21">
        <f t="shared" si="273"/>
        <v>7.32</v>
      </c>
      <c r="Z2114" s="3">
        <v>1</v>
      </c>
      <c r="AA2114" s="12">
        <v>2.66</v>
      </c>
      <c r="AB2114" s="3">
        <v>15</v>
      </c>
      <c r="AC2114" s="20">
        <v>5.55</v>
      </c>
      <c r="AD2114" s="20">
        <f t="shared" si="271"/>
        <v>-1.8069999999999986</v>
      </c>
      <c r="AE2114" s="29">
        <f t="shared" si="272"/>
        <v>-0.18106212424849685</v>
      </c>
      <c r="AG2114" s="5">
        <f>IFERROR((Table1[[#This Row],[عدد
البلوكات]]*0.12),"")</f>
        <v>0.12</v>
      </c>
      <c r="AH211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5.4</v>
      </c>
      <c r="AJ2114" s="59">
        <f>IFERROR(Table1[[#This Row],[Plan Hour]]/Table1[[#This Row],[ساعات
العمل
الفعلية]],0)</f>
        <v>0</v>
      </c>
      <c r="AK2114" s="1">
        <f>IFERROR((Table1[[#This Row],[الكمية 
الفعلية
/م3]]-Table1[[#This Row],[الكمية 
المنتجة
/م3
 ]]),"")</f>
        <v>6.2369999999999592E-2</v>
      </c>
      <c r="AL2114" s="123"/>
      <c r="AM2114" s="123"/>
      <c r="AN2114" s="123"/>
      <c r="AO2114" s="123"/>
      <c r="AP2114" s="17">
        <f>Table1[[#This Row],[شطره
1]]+Table1[[#This Row],[أبعاد خطأ
2]]+Table1[[#This Row],[كسر زوايا
3]]+AO2114</f>
        <v>0</v>
      </c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1"/>
      <c r="CB2114"/>
      <c r="CC2114"/>
      <c r="CD2114"/>
      <c r="CE2114" s="83"/>
      <c r="CF2114"/>
      <c r="CG2114"/>
      <c r="CH2114"/>
      <c r="CI2114"/>
      <c r="CJ2114"/>
      <c r="CK2114"/>
      <c r="CL2114"/>
      <c r="CM2114"/>
      <c r="CN2114"/>
      <c r="CO2114"/>
      <c r="CP2114"/>
    </row>
    <row r="2115" spans="1:94" ht="22.5" customHeight="1">
      <c r="A2115" s="22">
        <v>44343</v>
      </c>
      <c r="B2115" s="3" t="str">
        <f>TEXT(Table1[[#This Row],[Date]],"dddd")</f>
        <v>الخميس</v>
      </c>
      <c r="C2115" s="3">
        <f>WEEKNUM(Table1[[#This Row],[Date]],16)</f>
        <v>22</v>
      </c>
      <c r="D2115" s="3" t="str">
        <f>TEXT(Table1[[#This Row],[Date]],"mmmm")</f>
        <v>مايو</v>
      </c>
      <c r="E2115" s="3" t="str">
        <f>TEXT(Table1[[#This Row],[Date]],"yyyy")</f>
        <v>2021</v>
      </c>
      <c r="F2115" s="3" t="s">
        <v>8</v>
      </c>
      <c r="G2115" s="3">
        <v>2103</v>
      </c>
      <c r="H2115" s="5" t="s">
        <v>67</v>
      </c>
      <c r="I2115" s="3" t="s">
        <v>91</v>
      </c>
      <c r="J2115" s="5">
        <f>IFERROR(VLOOKUP(Table1[[#This Row],[FoamType]],#REF!,2,FALSE),0)</f>
        <v>0</v>
      </c>
      <c r="K2115" s="3">
        <v>120</v>
      </c>
      <c r="L2115" s="3">
        <v>25</v>
      </c>
      <c r="M2115" s="3">
        <v>10</v>
      </c>
      <c r="Q2115" s="3">
        <v>25</v>
      </c>
      <c r="R2115" s="3">
        <v>107</v>
      </c>
      <c r="S2115" s="3">
        <v>10.1</v>
      </c>
      <c r="T2115" s="3">
        <f t="shared" ref="T2115" si="274">K2115*L2115*R2115*S2115/1000000</f>
        <v>3.2421000000000002</v>
      </c>
      <c r="U2115" s="4">
        <f t="shared" ref="U2115" si="275">K2115*L2115*M2115*R2115/1000000</f>
        <v>3.21</v>
      </c>
      <c r="X2115" s="93">
        <f>IFERROR(   Table1[[#This Row],[البلوكات /م3]]+Table1[[#This Row],[البواقى
 المنصرفه
/م3]]-Table1[[#This Row],[البواقى
/م3]],0)</f>
        <v>5</v>
      </c>
      <c r="AA2115" s="12">
        <v>16</v>
      </c>
      <c r="AB2115" s="3">
        <v>25</v>
      </c>
      <c r="AC2115" s="20">
        <v>11</v>
      </c>
      <c r="AD2115" s="20">
        <f>(Y2115+AA2115)-(U2115+AC2115)</f>
        <v>1.7899999999999991</v>
      </c>
      <c r="AE2115" s="29">
        <f>AD2115/(Y2115+AA2115)</f>
        <v>0.11187499999999995</v>
      </c>
      <c r="AG2115" s="5">
        <f>IFERROR((Table1[[#This Row],[عدد
البلوكات]]*0.12),"")</f>
        <v>0</v>
      </c>
      <c r="AH211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I2115" s="94"/>
      <c r="AJ2115" s="59">
        <f>IFERROR(Table1[[#This Row],[Plan Hour]]/Table1[[#This Row],[ساعات
العمل
الفعلية]],0)</f>
        <v>0</v>
      </c>
      <c r="AK2115" s="126">
        <f>IFERROR((Table1[[#This Row],[الكمية 
الفعلية
/م3]]-Table1[[#This Row],[الكمية 
المنتجة
/م3
 ]]),"")</f>
        <v>3.2100000000000239E-2</v>
      </c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1"/>
      <c r="CB2115"/>
      <c r="CC2115"/>
      <c r="CD2115"/>
      <c r="CE2115" s="83"/>
      <c r="CF2115"/>
      <c r="CG2115"/>
      <c r="CH2115"/>
      <c r="CI2115"/>
      <c r="CJ2115"/>
      <c r="CK2115"/>
      <c r="CL2115"/>
      <c r="CM2115"/>
      <c r="CN2115"/>
      <c r="CO2115"/>
      <c r="CP2115"/>
    </row>
    <row r="2116" spans="1:94" ht="22.5" customHeight="1">
      <c r="A2116" s="22">
        <v>44345</v>
      </c>
      <c r="B2116" s="9" t="str">
        <f>TEXT(Table1[[#This Row],[Date]],"dddd")</f>
        <v>السبت</v>
      </c>
      <c r="C2116" s="9">
        <f>WEEKNUM(Table1[[#This Row],[Date]],16)</f>
        <v>23</v>
      </c>
      <c r="D2116" s="9" t="str">
        <f>TEXT(Table1[[#This Row],[Date]],"mmmm")</f>
        <v>مايو</v>
      </c>
      <c r="E2116" s="9" t="str">
        <f>TEXT(Table1[[#This Row],[Date]],"yyyy")</f>
        <v>2021</v>
      </c>
      <c r="F2116" s="9" t="s">
        <v>8</v>
      </c>
      <c r="G2116" s="9">
        <v>1863</v>
      </c>
      <c r="H2116" s="9" t="s">
        <v>369</v>
      </c>
      <c r="I2116" s="9" t="s">
        <v>91</v>
      </c>
      <c r="J2116" s="9">
        <f>IFERROR(VLOOKUP(Table1[[#This Row],[FoamType]],$CB$1:$CC$25,2,FALSE),0)</f>
        <v>1</v>
      </c>
      <c r="K2116" s="9">
        <v>100</v>
      </c>
      <c r="L2116" s="9">
        <v>20</v>
      </c>
      <c r="M2116" s="9">
        <v>10</v>
      </c>
      <c r="N2116" s="9"/>
      <c r="O2116" s="9"/>
      <c r="P2116" s="9"/>
      <c r="Q2116" s="9">
        <v>25</v>
      </c>
      <c r="R2116" s="9">
        <v>90</v>
      </c>
      <c r="S2116" s="9">
        <v>10.1</v>
      </c>
      <c r="T2116" s="9">
        <f t="shared" si="269"/>
        <v>1.8180000000000001</v>
      </c>
      <c r="U2116" s="9">
        <f t="shared" si="270"/>
        <v>1.8</v>
      </c>
      <c r="V2116" s="9"/>
      <c r="W2116" s="9"/>
      <c r="X2116" s="9">
        <f>IFERROR(   Table1[[#This Row],[البلوكات /م3]]+Table1[[#This Row],[البواقى
 المنصرفه
/م3]]-Table1[[#This Row],[البواقى
/م3]],0)</f>
        <v>2.4</v>
      </c>
      <c r="Y2116" s="9">
        <f t="shared" si="273"/>
        <v>0</v>
      </c>
      <c r="Z2116" s="9"/>
      <c r="AA2116" s="9">
        <v>2.94</v>
      </c>
      <c r="AB2116" s="9">
        <v>30</v>
      </c>
      <c r="AC2116" s="9">
        <v>0.54</v>
      </c>
      <c r="AD2116" s="9">
        <f t="shared" si="271"/>
        <v>0.60000000000000009</v>
      </c>
      <c r="AE2116" s="9">
        <f t="shared" si="272"/>
        <v>0.20408163265306126</v>
      </c>
      <c r="AF2116" s="9"/>
      <c r="AG2116" s="9">
        <f>IFERROR((Table1[[#This Row],[عدد
البلوكات]]*0.12),"")</f>
        <v>0</v>
      </c>
      <c r="AH2116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1.8</v>
      </c>
      <c r="AI2116" s="9">
        <v>76.5</v>
      </c>
      <c r="AJ2116" s="9">
        <f>IFERROR(Table1[[#This Row],[Plan Hour]]/Table1[[#This Row],[ساعات
العمل
الفعلية]],0)</f>
        <v>2.3529411764705882E-2</v>
      </c>
      <c r="AK2116" s="9">
        <f>IFERROR((Table1[[#This Row],[الكمية 
الفعلية
/م3]]-Table1[[#This Row],[الكمية 
المنتجة
/م3
 ]]),"")</f>
        <v>1.8000000000000016E-2</v>
      </c>
      <c r="AL2116" s="9"/>
      <c r="AM2116" s="9"/>
      <c r="AN2116" s="9"/>
      <c r="AO2116" s="9"/>
      <c r="AP2116" s="9">
        <f>Table1[[#This Row],[شطره
1]]+Table1[[#This Row],[أبعاد خطأ
2]]+Table1[[#This Row],[كسر زوايا
3]]+AO2116</f>
        <v>0</v>
      </c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CB2116"/>
      <c r="CC2116"/>
      <c r="CD2116"/>
      <c r="CE2116" s="83"/>
      <c r="CF2116"/>
      <c r="CG2116"/>
      <c r="CH2116"/>
      <c r="CI2116"/>
      <c r="CJ2116"/>
      <c r="CK2116"/>
      <c r="CL2116"/>
      <c r="CM2116"/>
      <c r="CN2116"/>
      <c r="CO2116"/>
      <c r="CP2116"/>
    </row>
    <row r="2117" spans="1:94" ht="22.5" customHeight="1">
      <c r="A2117" s="22">
        <v>44345</v>
      </c>
      <c r="B2117" s="3" t="str">
        <f>TEXT(Table1[[#This Row],[Date]],"dddd")</f>
        <v>السبت</v>
      </c>
      <c r="C2117" s="3">
        <f>WEEKNUM(Table1[[#This Row],[Date]],16)</f>
        <v>23</v>
      </c>
      <c r="D2117" s="3" t="str">
        <f>TEXT(Table1[[#This Row],[Date]],"mmmm")</f>
        <v>مايو</v>
      </c>
      <c r="E2117" s="3" t="str">
        <f>TEXT(Table1[[#This Row],[Date]],"yyyy")</f>
        <v>2021</v>
      </c>
      <c r="F2117" s="3" t="s">
        <v>8</v>
      </c>
      <c r="G2117" s="3">
        <v>1863</v>
      </c>
      <c r="H2117" s="5" t="s">
        <v>369</v>
      </c>
      <c r="I2117" s="3" t="s">
        <v>91</v>
      </c>
      <c r="J2117" s="3">
        <f>IFERROR(VLOOKUP(Table1[[#This Row],[FoamType]],$CB$1:$CC$25,2,FALSE),0)</f>
        <v>1</v>
      </c>
      <c r="K2117" s="3">
        <v>100</v>
      </c>
      <c r="L2117" s="3">
        <v>20</v>
      </c>
      <c r="M2117" s="3">
        <v>10</v>
      </c>
      <c r="Q2117" s="3">
        <v>25</v>
      </c>
      <c r="R2117" s="3">
        <v>15</v>
      </c>
      <c r="S2117" s="3">
        <v>10.1</v>
      </c>
      <c r="T2117" s="3">
        <f t="shared" si="269"/>
        <v>0.30299999999999999</v>
      </c>
      <c r="U2117" s="4">
        <f t="shared" si="270"/>
        <v>0.3</v>
      </c>
      <c r="W2117" s="3"/>
      <c r="X2117" s="4">
        <f>IFERROR(   Table1[[#This Row],[البلوكات /م3]]+Table1[[#This Row],[البواقى
 المنصرفه
/م3]]-Table1[[#This Row],[البواقى
/م3]],0)</f>
        <v>0</v>
      </c>
      <c r="Y2117" s="21">
        <f t="shared" si="273"/>
        <v>0</v>
      </c>
      <c r="AD2117" s="20">
        <f t="shared" si="271"/>
        <v>-0.3</v>
      </c>
      <c r="AE2117" s="29" t="e">
        <f t="shared" si="272"/>
        <v>#DIV/0!</v>
      </c>
      <c r="AG2117" s="5">
        <f>IFERROR((Table1[[#This Row],[عدد
البلوكات]]*0.12),"")</f>
        <v>0</v>
      </c>
      <c r="AH21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</v>
      </c>
      <c r="AJ2117" s="59">
        <f>IFERROR(Table1[[#This Row],[Plan Hour]]/Table1[[#This Row],[ساعات
العمل
الفعلية]],0)</f>
        <v>0</v>
      </c>
      <c r="AK2117" s="1">
        <f>IFERROR((Table1[[#This Row],[الكمية 
الفعلية
/م3]]-Table1[[#This Row],[الكمية 
المنتجة
/م3
 ]]),"")</f>
        <v>3.0000000000000027E-3</v>
      </c>
      <c r="AL2117" s="123"/>
      <c r="AM2117" s="123"/>
      <c r="AN2117" s="123"/>
      <c r="AO2117" s="123"/>
      <c r="AP2117" s="17">
        <f>Table1[[#This Row],[شطره
1]]+Table1[[#This Row],[أبعاد خطأ
2]]+Table1[[#This Row],[كسر زوايا
3]]+AO2117</f>
        <v>0</v>
      </c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1"/>
      <c r="CB2117"/>
      <c r="CC2117"/>
      <c r="CD2117"/>
      <c r="CE2117" s="83"/>
      <c r="CF2117"/>
      <c r="CG2117"/>
      <c r="CH2117"/>
      <c r="CI2117"/>
      <c r="CJ2117"/>
      <c r="CK2117"/>
      <c r="CL2117"/>
      <c r="CM2117"/>
      <c r="CN2117"/>
      <c r="CO2117"/>
      <c r="CP2117"/>
    </row>
    <row r="2118" spans="1:94" ht="22.5" customHeight="1">
      <c r="A2118" s="22">
        <v>44345</v>
      </c>
      <c r="B2118" s="3" t="str">
        <f>TEXT(Table1[[#This Row],[Date]],"dddd")</f>
        <v>السبت</v>
      </c>
      <c r="C2118" s="3">
        <f>WEEKNUM(Table1[[#This Row],[Date]],16)</f>
        <v>23</v>
      </c>
      <c r="D2118" s="3" t="str">
        <f>TEXT(Table1[[#This Row],[Date]],"mmmm")</f>
        <v>مايو</v>
      </c>
      <c r="E2118" s="3" t="str">
        <f>TEXT(Table1[[#This Row],[Date]],"yyyy")</f>
        <v>2021</v>
      </c>
      <c r="F2118" s="3" t="s">
        <v>8</v>
      </c>
      <c r="G2118" s="3">
        <v>2124</v>
      </c>
      <c r="H2118" s="5" t="s">
        <v>397</v>
      </c>
      <c r="I2118" s="3" t="s">
        <v>97</v>
      </c>
      <c r="J2118" s="3">
        <f>IFERROR(VLOOKUP(Table1[[#This Row],[FoamType]],$CB$1:$CC$25,2,FALSE),0)</f>
        <v>100</v>
      </c>
      <c r="K2118" s="3">
        <v>198</v>
      </c>
      <c r="L2118" s="3">
        <v>45</v>
      </c>
      <c r="M2118" s="3">
        <v>34</v>
      </c>
      <c r="Q2118" s="3" t="s">
        <v>40</v>
      </c>
      <c r="R2118" s="3">
        <v>12</v>
      </c>
      <c r="S2118" s="3">
        <v>34</v>
      </c>
      <c r="T2118" s="3">
        <f t="shared" ref="T2118:T2135" si="276">K2118*L2118*R2118*S2118/1000000</f>
        <v>3.6352799999999998</v>
      </c>
      <c r="U2118" s="4">
        <f t="shared" ref="U2118:U2135" si="277">K2118*L2118*M2118*R2118/1000000</f>
        <v>3.6352799999999998</v>
      </c>
      <c r="W2118" s="3" t="s">
        <v>40</v>
      </c>
      <c r="X2118" s="4">
        <f>IFERROR(   Table1[[#This Row],[البلوكات /م3]]+Table1[[#This Row],[البواقى
 المنصرفه
/م3]]-Table1[[#This Row],[البواقى
/م3]],0)</f>
        <v>4.28</v>
      </c>
      <c r="Y2118" s="21">
        <f t="shared" si="273"/>
        <v>7.32</v>
      </c>
      <c r="Z2118" s="3">
        <v>1</v>
      </c>
      <c r="AA2118" s="12">
        <v>0</v>
      </c>
      <c r="AB2118" s="3" t="s">
        <v>40</v>
      </c>
      <c r="AC2118" s="20">
        <v>3.04</v>
      </c>
      <c r="AD2118" s="20">
        <f t="shared" si="271"/>
        <v>0.6447200000000004</v>
      </c>
      <c r="AE2118" s="29">
        <f t="shared" si="272"/>
        <v>8.8076502732240491E-2</v>
      </c>
      <c r="AG2118" s="5">
        <f>IFERROR((Table1[[#This Row],[عدد
البلوكات]]*0.12),"")</f>
        <v>0.12</v>
      </c>
      <c r="AH211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0.12</v>
      </c>
      <c r="AJ2118" s="59">
        <f>IFERROR(Table1[[#This Row],[Plan Hour]]/Table1[[#This Row],[ساعات
العمل
الفعلية]],0)</f>
        <v>0</v>
      </c>
      <c r="AK2118" s="1">
        <f>IFERROR((Table1[[#This Row],[الكمية 
الفعلية
/م3]]-Table1[[#This Row],[الكمية 
المنتجة
/م3
 ]]),"")</f>
        <v>0</v>
      </c>
      <c r="AL2118" s="123"/>
      <c r="AM2118" s="123"/>
      <c r="AN2118" s="123"/>
      <c r="AO2118" s="123"/>
      <c r="AP2118" s="17">
        <f>Table1[[#This Row],[شطره
1]]+Table1[[#This Row],[أبعاد خطأ
2]]+Table1[[#This Row],[كسر زوايا
3]]+AO2118</f>
        <v>0</v>
      </c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1"/>
      <c r="CB2118"/>
      <c r="CC2118"/>
      <c r="CD2118"/>
      <c r="CE2118" s="83"/>
      <c r="CF2118"/>
      <c r="CG2118"/>
      <c r="CH2118"/>
      <c r="CI2118"/>
      <c r="CJ2118"/>
      <c r="CK2118"/>
      <c r="CL2118"/>
      <c r="CM2118"/>
      <c r="CN2118"/>
      <c r="CO2118"/>
      <c r="CP2118"/>
    </row>
    <row r="2119" spans="1:94" ht="22.5" customHeight="1">
      <c r="A2119" s="22">
        <v>44345</v>
      </c>
      <c r="B2119" s="3" t="str">
        <f>TEXT(Table1[[#This Row],[Date]],"dddd")</f>
        <v>السبت</v>
      </c>
      <c r="C2119" s="3">
        <f>WEEKNUM(Table1[[#This Row],[Date]],16)</f>
        <v>23</v>
      </c>
      <c r="D2119" s="3" t="str">
        <f>TEXT(Table1[[#This Row],[Date]],"mmmm")</f>
        <v>مايو</v>
      </c>
      <c r="E2119" s="3" t="str">
        <f>TEXT(Table1[[#This Row],[Date]],"yyyy")</f>
        <v>2021</v>
      </c>
      <c r="F2119" s="3" t="s">
        <v>8</v>
      </c>
      <c r="G2119" s="3">
        <v>2024</v>
      </c>
      <c r="H2119" s="5" t="s">
        <v>332</v>
      </c>
      <c r="I2119" s="3" t="s">
        <v>92</v>
      </c>
      <c r="J2119" s="3">
        <f>IFERROR(VLOOKUP(Table1[[#This Row],[FoamType]],$CB$1:$CC$25,2,FALSE),0)</f>
        <v>0.6</v>
      </c>
      <c r="K2119" s="3">
        <v>62.5</v>
      </c>
      <c r="L2119" s="3">
        <v>5</v>
      </c>
      <c r="M2119" s="3">
        <v>3</v>
      </c>
      <c r="Q2119" s="3">
        <v>35</v>
      </c>
      <c r="S2119" s="3">
        <v>3.1</v>
      </c>
      <c r="T2119" s="3">
        <v>5.2</v>
      </c>
      <c r="U2119" s="4">
        <v>5</v>
      </c>
      <c r="W2119" s="3"/>
      <c r="X2119" s="4">
        <f>IFERROR(   Table1[[#This Row],[البلوكات /م3]]+Table1[[#This Row],[البواقى
 المنصرفه
/م3]]-Table1[[#This Row],[البواقى
/م3]],0)</f>
        <v>3.1000000000000005</v>
      </c>
      <c r="Y2119" s="21">
        <f t="shared" si="273"/>
        <v>0</v>
      </c>
      <c r="Z2119" s="3">
        <v>0</v>
      </c>
      <c r="AA2119" s="12">
        <v>6.9</v>
      </c>
      <c r="AB2119" s="3">
        <v>30</v>
      </c>
      <c r="AC2119" s="20">
        <v>3.8</v>
      </c>
      <c r="AD2119" s="20">
        <f t="shared" si="271"/>
        <v>-1.9000000000000004</v>
      </c>
      <c r="AE2119" s="29">
        <f t="shared" si="272"/>
        <v>-0.27536231884057977</v>
      </c>
      <c r="AG2119" s="5">
        <f>IFERROR((Table1[[#This Row],[عدد
البلوكات]]*0.12),"")</f>
        <v>0</v>
      </c>
      <c r="AH211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8.3333333333333339</v>
      </c>
      <c r="AJ2119" s="59">
        <f>IFERROR(Table1[[#This Row],[Plan Hour]]/Table1[[#This Row],[ساعات
العمل
الفعلية]],0)</f>
        <v>0</v>
      </c>
      <c r="AK2119" s="1">
        <f>IFERROR((Table1[[#This Row],[الكمية 
الفعلية
/م3]]-Table1[[#This Row],[الكمية 
المنتجة
/م3
 ]]),"")</f>
        <v>0.20000000000000018</v>
      </c>
      <c r="AL2119" s="123"/>
      <c r="AM2119" s="123"/>
      <c r="AN2119" s="123"/>
      <c r="AO2119" s="123"/>
      <c r="AP2119" s="17">
        <f>Table1[[#This Row],[شطره
1]]+Table1[[#This Row],[أبعاد خطأ
2]]+Table1[[#This Row],[كسر زوايا
3]]+AO2119</f>
        <v>0</v>
      </c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1"/>
      <c r="CB2119"/>
      <c r="CC2119"/>
      <c r="CD2119"/>
      <c r="CE2119" s="83"/>
      <c r="CF2119"/>
      <c r="CG2119"/>
      <c r="CH2119"/>
      <c r="CI2119"/>
      <c r="CJ2119"/>
      <c r="CK2119"/>
      <c r="CL2119"/>
      <c r="CM2119"/>
      <c r="CN2119"/>
      <c r="CO2119"/>
      <c r="CP2119"/>
    </row>
    <row r="2120" spans="1:94" ht="22.5" customHeight="1">
      <c r="A2120" s="22">
        <v>44345</v>
      </c>
      <c r="B2120" s="3" t="str">
        <f>TEXT(Table1[[#This Row],[Date]],"dddd")</f>
        <v>السبت</v>
      </c>
      <c r="C2120" s="3">
        <f>WEEKNUM(Table1[[#This Row],[Date]],16)</f>
        <v>23</v>
      </c>
      <c r="D2120" s="3" t="str">
        <f>TEXT(Table1[[#This Row],[Date]],"mmmm")</f>
        <v>مايو</v>
      </c>
      <c r="E2120" s="3" t="str">
        <f>TEXT(Table1[[#This Row],[Date]],"yyyy")</f>
        <v>2021</v>
      </c>
      <c r="F2120" s="3" t="s">
        <v>8</v>
      </c>
      <c r="G2120" s="3">
        <v>2025</v>
      </c>
      <c r="H2120" s="5" t="s">
        <v>25</v>
      </c>
      <c r="I2120" s="3" t="s">
        <v>92</v>
      </c>
      <c r="J2120" s="3">
        <f>IFERROR(VLOOKUP(Table1[[#This Row],[FoamType]],$CB$1:$CC$25,2,FALSE),0)</f>
        <v>0.6</v>
      </c>
      <c r="K2120" s="3">
        <v>31</v>
      </c>
      <c r="L2120" s="3">
        <v>5</v>
      </c>
      <c r="M2120" s="3">
        <v>3</v>
      </c>
      <c r="Q2120" s="3">
        <v>15</v>
      </c>
      <c r="S2120" s="3">
        <v>3.1</v>
      </c>
      <c r="T2120" s="3">
        <v>4.0999999999999996</v>
      </c>
      <c r="U2120" s="4">
        <v>4</v>
      </c>
      <c r="W2120" s="3"/>
      <c r="X2120" s="4">
        <f>IFERROR(   Table1[[#This Row],[البلوكات /م3]]+Table1[[#This Row],[البواقى
 المنصرفه
/م3]]-Table1[[#This Row],[البواقى
/م3]],0)</f>
        <v>7.5699999999999994</v>
      </c>
      <c r="Y2120" s="21">
        <f t="shared" si="273"/>
        <v>0</v>
      </c>
      <c r="AA2120" s="12">
        <v>8.27</v>
      </c>
      <c r="AB2120" s="3">
        <v>15</v>
      </c>
      <c r="AC2120" s="20">
        <v>0.7</v>
      </c>
      <c r="AD2120" s="20">
        <f t="shared" si="271"/>
        <v>3.5699999999999994</v>
      </c>
      <c r="AE2120" s="29">
        <f t="shared" si="272"/>
        <v>0.43168077388149934</v>
      </c>
      <c r="AG2120" s="5">
        <f>IFERROR((Table1[[#This Row],[عدد
البلوكات]]*0.12),"")</f>
        <v>0</v>
      </c>
      <c r="AH212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6.666666666666667</v>
      </c>
      <c r="AJ2120" s="59">
        <f>IFERROR(Table1[[#This Row],[Plan Hour]]/Table1[[#This Row],[ساعات
العمل
الفعلية]],0)</f>
        <v>0</v>
      </c>
      <c r="AK2120" s="1">
        <f>IFERROR((Table1[[#This Row],[الكمية 
الفعلية
/م3]]-Table1[[#This Row],[الكمية 
المنتجة
/م3
 ]]),"")</f>
        <v>9.9999999999999645E-2</v>
      </c>
      <c r="AL2120" s="123"/>
      <c r="AM2120" s="123"/>
      <c r="AN2120" s="123"/>
      <c r="AO2120" s="123"/>
      <c r="AP2120" s="17">
        <f>Table1[[#This Row],[شطره
1]]+Table1[[#This Row],[أبعاد خطأ
2]]+Table1[[#This Row],[كسر زوايا
3]]+AO2120</f>
        <v>0</v>
      </c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1"/>
      <c r="CB2120"/>
      <c r="CC2120"/>
      <c r="CD2120"/>
      <c r="CE2120" s="83"/>
      <c r="CF2120"/>
      <c r="CG2120"/>
      <c r="CH2120"/>
      <c r="CI2120"/>
      <c r="CJ2120"/>
      <c r="CK2120"/>
      <c r="CL2120"/>
      <c r="CM2120"/>
      <c r="CN2120"/>
      <c r="CO2120"/>
      <c r="CP2120"/>
    </row>
    <row r="2121" spans="1:94" ht="22.5" customHeight="1">
      <c r="A2121" s="22">
        <v>44345</v>
      </c>
      <c r="B2121" s="3" t="str">
        <f>TEXT(Table1[[#This Row],[Date]],"dddd")</f>
        <v>السبت</v>
      </c>
      <c r="C2121" s="3">
        <f>WEEKNUM(Table1[[#This Row],[Date]],16)</f>
        <v>23</v>
      </c>
      <c r="D2121" s="3" t="str">
        <f>TEXT(Table1[[#This Row],[Date]],"mmmm")</f>
        <v>مايو</v>
      </c>
      <c r="E2121" s="3" t="str">
        <f>TEXT(Table1[[#This Row],[Date]],"yyyy")</f>
        <v>2021</v>
      </c>
      <c r="F2121" s="3" t="s">
        <v>8</v>
      </c>
      <c r="G2121" s="3">
        <v>2152</v>
      </c>
      <c r="H2121" s="5" t="s">
        <v>208</v>
      </c>
      <c r="I2121" s="3" t="s">
        <v>92</v>
      </c>
      <c r="J2121" s="3">
        <f>IFERROR(VLOOKUP(Table1[[#This Row],[FoamType]],$CB$1:$CC$25,2,FALSE),0)</f>
        <v>0.6</v>
      </c>
      <c r="K2121" s="3">
        <v>3</v>
      </c>
      <c r="L2121" s="3">
        <v>3</v>
      </c>
      <c r="M2121" s="3">
        <v>3</v>
      </c>
      <c r="Q2121" s="3">
        <v>20</v>
      </c>
      <c r="R2121" s="3">
        <v>234000</v>
      </c>
      <c r="S2121" s="3">
        <v>3.1</v>
      </c>
      <c r="T2121" s="3">
        <f t="shared" si="276"/>
        <v>6.5286</v>
      </c>
      <c r="U2121" s="4">
        <f t="shared" si="277"/>
        <v>6.3179999999999996</v>
      </c>
      <c r="W2121" s="3"/>
      <c r="X2121" s="4">
        <f>IFERROR(   Table1[[#This Row],[البلوكات /م3]]+Table1[[#This Row],[البواقى
 المنصرفه
/م3]]-Table1[[#This Row],[البواقى
/م3]],0)</f>
        <v>7.8</v>
      </c>
      <c r="Y2121" s="21">
        <f t="shared" si="273"/>
        <v>0</v>
      </c>
      <c r="AA2121" s="12">
        <v>8.5</v>
      </c>
      <c r="AB2121" s="3">
        <v>25</v>
      </c>
      <c r="AC2121" s="20">
        <v>0.7</v>
      </c>
      <c r="AD2121" s="20">
        <f t="shared" si="271"/>
        <v>1.4820000000000002</v>
      </c>
      <c r="AE2121" s="29">
        <f t="shared" si="272"/>
        <v>0.1743529411764706</v>
      </c>
      <c r="AG2121" s="5">
        <f>IFERROR((Table1[[#This Row],[عدد
البلوكات]]*0.12),"")</f>
        <v>0</v>
      </c>
      <c r="AH212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10.53</v>
      </c>
      <c r="AJ2121" s="59">
        <f>IFERROR(Table1[[#This Row],[Plan Hour]]/Table1[[#This Row],[ساعات
العمل
الفعلية]],0)</f>
        <v>0</v>
      </c>
      <c r="AK2121" s="1">
        <f>IFERROR((Table1[[#This Row],[الكمية 
الفعلية
/م3]]-Table1[[#This Row],[الكمية 
المنتجة
/م3
 ]]),"")</f>
        <v>0.21060000000000034</v>
      </c>
      <c r="AL2121" s="123"/>
      <c r="AM2121" s="123"/>
      <c r="AN2121" s="123"/>
      <c r="AO2121" s="123"/>
      <c r="AP2121" s="17">
        <f>Table1[[#This Row],[شطره
1]]+Table1[[#This Row],[أبعاد خطأ
2]]+Table1[[#This Row],[كسر زوايا
3]]+AO2121</f>
        <v>0</v>
      </c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1"/>
      <c r="CB2121"/>
      <c r="CC2121"/>
      <c r="CD2121"/>
      <c r="CE2121" s="83"/>
      <c r="CF2121"/>
      <c r="CG2121"/>
      <c r="CH2121"/>
      <c r="CI2121"/>
      <c r="CJ2121"/>
      <c r="CK2121"/>
      <c r="CL2121"/>
      <c r="CM2121"/>
      <c r="CN2121"/>
      <c r="CO2121"/>
      <c r="CP2121"/>
    </row>
    <row r="2122" spans="1:94" ht="22.5" customHeight="1">
      <c r="A2122" s="22">
        <v>44345</v>
      </c>
      <c r="B2122" s="3" t="str">
        <f>TEXT(Table1[[#This Row],[Date]],"dddd")</f>
        <v>السبت</v>
      </c>
      <c r="C2122" s="3">
        <f>WEEKNUM(Table1[[#This Row],[Date]],16)</f>
        <v>23</v>
      </c>
      <c r="D2122" s="3" t="str">
        <f>TEXT(Table1[[#This Row],[Date]],"mmmm")</f>
        <v>مايو</v>
      </c>
      <c r="E2122" s="3" t="str">
        <f>TEXT(Table1[[#This Row],[Date]],"yyyy")</f>
        <v>2021</v>
      </c>
      <c r="F2122" s="3" t="s">
        <v>8</v>
      </c>
      <c r="G2122" s="3">
        <v>2001</v>
      </c>
      <c r="H2122" s="5" t="s">
        <v>25</v>
      </c>
      <c r="I2122" s="3" t="s">
        <v>92</v>
      </c>
      <c r="J2122" s="3">
        <f>IFERROR(VLOOKUP(Table1[[#This Row],[FoamType]],$CB$1:$CC$25,2,FALSE),0)</f>
        <v>0.6</v>
      </c>
      <c r="K2122" s="3">
        <v>70</v>
      </c>
      <c r="L2122" s="3">
        <v>35</v>
      </c>
      <c r="M2122" s="3">
        <v>1</v>
      </c>
      <c r="Q2122" s="3">
        <v>12</v>
      </c>
      <c r="S2122" s="3">
        <v>1.1000000000000001</v>
      </c>
      <c r="T2122" s="3">
        <v>20</v>
      </c>
      <c r="U2122" s="4">
        <v>19</v>
      </c>
      <c r="W2122" s="3">
        <v>12</v>
      </c>
      <c r="X2122" s="4">
        <f>IFERROR(   Table1[[#This Row],[البلوكات /م3]]+Table1[[#This Row],[البواقى
 المنصرفه
/م3]]-Table1[[#This Row],[البواقى
/م3]],0)</f>
        <v>19.47</v>
      </c>
      <c r="Y2122" s="21">
        <f t="shared" si="273"/>
        <v>21.96</v>
      </c>
      <c r="Z2122" s="3">
        <v>3</v>
      </c>
      <c r="AA2122" s="12">
        <v>3.66</v>
      </c>
      <c r="AB2122" s="3">
        <v>12</v>
      </c>
      <c r="AC2122" s="20">
        <v>6.15</v>
      </c>
      <c r="AD2122" s="20">
        <f t="shared" si="271"/>
        <v>0.47000000000000242</v>
      </c>
      <c r="AE2122" s="29">
        <f t="shared" si="272"/>
        <v>1.8345042935206963E-2</v>
      </c>
      <c r="AG2122" s="5">
        <f>IFERROR((Table1[[#This Row],[عدد
البلوكات]]*0.12),"")</f>
        <v>0.36</v>
      </c>
      <c r="AH212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31.666666666666668</v>
      </c>
      <c r="AJ2122" s="59">
        <f>IFERROR(Table1[[#This Row],[Plan Hour]]/Table1[[#This Row],[ساعات
العمل
الفعلية]],0)</f>
        <v>0</v>
      </c>
      <c r="AK2122" s="1">
        <f>IFERROR((Table1[[#This Row],[الكمية 
الفعلية
/م3]]-Table1[[#This Row],[الكمية 
المنتجة
/م3
 ]]),"")</f>
        <v>1</v>
      </c>
      <c r="AL2122" s="123"/>
      <c r="AM2122" s="123"/>
      <c r="AN2122" s="123"/>
      <c r="AO2122" s="123"/>
      <c r="AP2122" s="17">
        <f>Table1[[#This Row],[شطره
1]]+Table1[[#This Row],[أبعاد خطأ
2]]+Table1[[#This Row],[كسر زوايا
3]]+AO2122</f>
        <v>0</v>
      </c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1"/>
      <c r="CB2122"/>
      <c r="CC2122"/>
      <c r="CD2122"/>
      <c r="CE2122" s="83"/>
      <c r="CF2122"/>
      <c r="CG2122"/>
      <c r="CH2122"/>
      <c r="CI2122"/>
      <c r="CJ2122"/>
      <c r="CK2122"/>
      <c r="CL2122"/>
      <c r="CM2122"/>
      <c r="CN2122"/>
      <c r="CO2122"/>
      <c r="CP2122"/>
    </row>
    <row r="2123" spans="1:94" ht="22.5" customHeight="1">
      <c r="A2123" s="22">
        <v>44346</v>
      </c>
      <c r="B2123" s="9" t="str">
        <f>TEXT(Table1[[#This Row],[Date]],"dddd")</f>
        <v>الأحد</v>
      </c>
      <c r="C2123" s="9">
        <f>WEEKNUM(Table1[[#This Row],[Date]],16)</f>
        <v>23</v>
      </c>
      <c r="D2123" s="9" t="str">
        <f>TEXT(Table1[[#This Row],[Date]],"mmmm")</f>
        <v>مايو</v>
      </c>
      <c r="E2123" s="9" t="str">
        <f>TEXT(Table1[[#This Row],[Date]],"yyyy")</f>
        <v>2021</v>
      </c>
      <c r="F2123" s="9" t="s">
        <v>8</v>
      </c>
      <c r="G2123" s="9">
        <v>2103</v>
      </c>
      <c r="H2123" s="9" t="s">
        <v>67</v>
      </c>
      <c r="I2123" s="9" t="s">
        <v>91</v>
      </c>
      <c r="J2123" s="9">
        <f>IFERROR(VLOOKUP(Table1[[#This Row],[FoamType]],$CB$1:$CC$25,2,FALSE),0)</f>
        <v>1</v>
      </c>
      <c r="K2123" s="9">
        <v>120</v>
      </c>
      <c r="L2123" s="9">
        <v>25</v>
      </c>
      <c r="M2123" s="9">
        <v>10</v>
      </c>
      <c r="N2123" s="9"/>
      <c r="O2123" s="9"/>
      <c r="P2123" s="9"/>
      <c r="Q2123" s="9">
        <v>20</v>
      </c>
      <c r="R2123" s="9">
        <v>283</v>
      </c>
      <c r="S2123" s="9">
        <v>10.1</v>
      </c>
      <c r="T2123" s="9">
        <f t="shared" si="276"/>
        <v>8.5748999999999995</v>
      </c>
      <c r="U2123" s="9">
        <f t="shared" si="277"/>
        <v>8.49</v>
      </c>
      <c r="V2123" s="9"/>
      <c r="W2123" s="9"/>
      <c r="X2123" s="9">
        <f>IFERROR(   Table1[[#This Row],[البلوكات /م3]]+Table1[[#This Row],[البواقى
 المنصرفه
/م3]]-Table1[[#This Row],[البواقى
/م3]],0)</f>
        <v>10.129999999999999</v>
      </c>
      <c r="Y2123" s="9">
        <f t="shared" si="273"/>
        <v>0</v>
      </c>
      <c r="Z2123" s="9"/>
      <c r="AA2123" s="9">
        <v>11.87</v>
      </c>
      <c r="AB2123" s="9">
        <v>25</v>
      </c>
      <c r="AC2123" s="9">
        <v>1.74</v>
      </c>
      <c r="AD2123" s="9">
        <f t="shared" si="271"/>
        <v>1.6399999999999988</v>
      </c>
      <c r="AE2123" s="9">
        <f t="shared" si="272"/>
        <v>0.13816343723673116</v>
      </c>
      <c r="AF2123" s="9"/>
      <c r="AG2123" s="9">
        <f>IFERROR((Table1[[#This Row],[عدد
البلوكات]]*0.12),"")</f>
        <v>0</v>
      </c>
      <c r="AH2123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8.49</v>
      </c>
      <c r="AI2123" s="9">
        <v>22</v>
      </c>
      <c r="AJ2123" s="9">
        <f>IFERROR(Table1[[#This Row],[Plan Hour]]/Table1[[#This Row],[ساعات
العمل
الفعلية]],0)</f>
        <v>0.38590909090909092</v>
      </c>
      <c r="AK2123" s="9">
        <f>IFERROR((Table1[[#This Row],[الكمية 
الفعلية
/م3]]-Table1[[#This Row],[الكمية 
المنتجة
/م3
 ]]),"")</f>
        <v>8.4899999999999309E-2</v>
      </c>
      <c r="AL2123" s="9"/>
      <c r="AM2123" s="9"/>
      <c r="AN2123" s="9"/>
      <c r="AO2123" s="9"/>
      <c r="AP2123" s="9">
        <f>Table1[[#This Row],[شطره
1]]+Table1[[#This Row],[أبعاد خطأ
2]]+Table1[[#This Row],[كسر زوايا
3]]+AO2123</f>
        <v>0</v>
      </c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A2123" s="9"/>
      <c r="BB2123" s="9" t="s">
        <v>402</v>
      </c>
      <c r="BC2123" s="9"/>
      <c r="BD2123" s="9"/>
      <c r="BE2123" s="9"/>
      <c r="BF2123" s="9"/>
      <c r="BG2123" s="9"/>
      <c r="CB2123"/>
      <c r="CC2123"/>
      <c r="CD2123"/>
      <c r="CE2123" s="83"/>
      <c r="CF2123"/>
      <c r="CG2123"/>
      <c r="CH2123"/>
      <c r="CI2123"/>
      <c r="CJ2123"/>
      <c r="CK2123"/>
      <c r="CL2123"/>
      <c r="CM2123"/>
      <c r="CN2123"/>
      <c r="CO2123"/>
      <c r="CP2123"/>
    </row>
    <row r="2124" spans="1:94" ht="22.5" customHeight="1">
      <c r="A2124" s="22">
        <v>44346</v>
      </c>
      <c r="B2124" s="3" t="str">
        <f>TEXT(Table1[[#This Row],[Date]],"dddd")</f>
        <v>الأحد</v>
      </c>
      <c r="C2124" s="3">
        <f>WEEKNUM(Table1[[#This Row],[Date]],16)</f>
        <v>23</v>
      </c>
      <c r="D2124" s="3" t="str">
        <f>TEXT(Table1[[#This Row],[Date]],"mmmm")</f>
        <v>مايو</v>
      </c>
      <c r="E2124" s="3" t="str">
        <f>TEXT(Table1[[#This Row],[Date]],"yyyy")</f>
        <v>2021</v>
      </c>
      <c r="F2124" s="3" t="s">
        <v>8</v>
      </c>
      <c r="G2124" s="3">
        <v>2025</v>
      </c>
      <c r="H2124" s="5" t="s">
        <v>25</v>
      </c>
      <c r="I2124" s="3" t="s">
        <v>96</v>
      </c>
      <c r="J2124" s="3">
        <f>IFERROR(VLOOKUP(Table1[[#This Row],[FoamType]],$CB$1:$CC$25,2,FALSE),0)</f>
        <v>200</v>
      </c>
      <c r="K2124" s="3">
        <v>30</v>
      </c>
      <c r="L2124" s="3">
        <v>10</v>
      </c>
      <c r="M2124" s="3">
        <v>4</v>
      </c>
      <c r="Q2124" s="3">
        <v>25</v>
      </c>
      <c r="R2124" s="3">
        <v>1000</v>
      </c>
      <c r="S2124" s="3">
        <v>4.0999999999999996</v>
      </c>
      <c r="T2124" s="3">
        <f t="shared" si="276"/>
        <v>1.23</v>
      </c>
      <c r="U2124" s="4">
        <f t="shared" si="277"/>
        <v>1.2</v>
      </c>
      <c r="W2124" s="3"/>
      <c r="X2124" s="4">
        <f>IFERROR(   Table1[[#This Row],[البلوكات /م3]]+Table1[[#This Row],[البواقى
 المنصرفه
/م3]]-Table1[[#This Row],[البواقى
/م3]],0)</f>
        <v>2.39</v>
      </c>
      <c r="Y2124" s="21">
        <f t="shared" si="273"/>
        <v>0</v>
      </c>
      <c r="AA2124" s="12">
        <v>2.39</v>
      </c>
      <c r="AB2124" s="3">
        <v>30</v>
      </c>
      <c r="AC2124" s="20">
        <v>0</v>
      </c>
      <c r="AD2124" s="20">
        <f t="shared" si="271"/>
        <v>1.1900000000000002</v>
      </c>
      <c r="AE2124" s="29">
        <f t="shared" si="272"/>
        <v>0.497907949790795</v>
      </c>
      <c r="AG2124" s="5">
        <f>IFERROR((Table1[[#This Row],[عدد
البلوكات]]*0.12),"")</f>
        <v>0</v>
      </c>
      <c r="AH212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5</v>
      </c>
      <c r="AJ2124" s="59">
        <f>IFERROR(Table1[[#This Row],[Plan Hour]]/Table1[[#This Row],[ساعات
العمل
الفعلية]],0)</f>
        <v>0</v>
      </c>
      <c r="AK2124" s="1">
        <f>IFERROR((Table1[[#This Row],[الكمية 
الفعلية
/م3]]-Table1[[#This Row],[الكمية 
المنتجة
/م3
 ]]),"")</f>
        <v>3.0000000000000027E-2</v>
      </c>
      <c r="AL2124" s="123"/>
      <c r="AM2124" s="123"/>
      <c r="AN2124" s="123"/>
      <c r="AO2124" s="123"/>
      <c r="AP2124" s="17">
        <f>Table1[[#This Row],[شطره
1]]+Table1[[#This Row],[أبعاد خطأ
2]]+Table1[[#This Row],[كسر زوايا
3]]+AO2124</f>
        <v>0</v>
      </c>
      <c r="AT2124" s="1"/>
      <c r="AU2124" s="1"/>
      <c r="AV2124" s="1"/>
      <c r="AW2124" s="1"/>
      <c r="AX2124" s="1"/>
      <c r="AY2124" s="1"/>
      <c r="AZ2124" s="1"/>
      <c r="BA2124" s="1"/>
      <c r="BB2124" s="1" t="s">
        <v>402</v>
      </c>
      <c r="BC2124" s="1"/>
      <c r="BD2124" s="1"/>
      <c r="BE2124" s="1"/>
      <c r="BF2124" s="1"/>
      <c r="BG2124" s="11"/>
      <c r="CB2124"/>
      <c r="CC2124"/>
      <c r="CD2124"/>
      <c r="CE2124" s="83"/>
      <c r="CF2124"/>
      <c r="CG2124"/>
      <c r="CH2124"/>
      <c r="CI2124"/>
      <c r="CJ2124"/>
      <c r="CK2124"/>
      <c r="CL2124"/>
      <c r="CM2124"/>
      <c r="CN2124"/>
      <c r="CO2124"/>
      <c r="CP2124"/>
    </row>
    <row r="2125" spans="1:94" ht="22.5" customHeight="1">
      <c r="A2125" s="22">
        <v>44346</v>
      </c>
      <c r="B2125" s="3" t="str">
        <f>TEXT(Table1[[#This Row],[Date]],"dddd")</f>
        <v>الأحد</v>
      </c>
      <c r="C2125" s="3">
        <f>WEEKNUM(Table1[[#This Row],[Date]],16)</f>
        <v>23</v>
      </c>
      <c r="D2125" s="3" t="str">
        <f>TEXT(Table1[[#This Row],[Date]],"mmmm")</f>
        <v>مايو</v>
      </c>
      <c r="E2125" s="3" t="str">
        <f>TEXT(Table1[[#This Row],[Date]],"yyyy")</f>
        <v>2021</v>
      </c>
      <c r="F2125" s="3" t="s">
        <v>8</v>
      </c>
      <c r="G2125" s="3">
        <v>2162</v>
      </c>
      <c r="H2125" s="5" t="s">
        <v>403</v>
      </c>
      <c r="I2125" s="3" t="s">
        <v>96</v>
      </c>
      <c r="J2125" s="3">
        <f>IFERROR(VLOOKUP(Table1[[#This Row],[FoamType]],$CB$1:$CC$25,2,FALSE),0)</f>
        <v>200</v>
      </c>
      <c r="M2125" s="3">
        <v>15</v>
      </c>
      <c r="N2125" s="3">
        <v>15</v>
      </c>
      <c r="Q2125" s="3">
        <v>17</v>
      </c>
      <c r="R2125" s="3">
        <v>70</v>
      </c>
      <c r="S2125" s="3">
        <v>17</v>
      </c>
      <c r="T2125" s="3">
        <v>0.3</v>
      </c>
      <c r="U2125" s="4">
        <v>0.3</v>
      </c>
      <c r="W2125" s="3"/>
      <c r="X2125" s="4">
        <f>IFERROR(   Table1[[#This Row],[البلوكات /م3]]+Table1[[#This Row],[البواقى
 المنصرفه
/م3]]-Table1[[#This Row],[البواقى
/م3]],0)</f>
        <v>0.9</v>
      </c>
      <c r="Y2125" s="21">
        <f t="shared" si="273"/>
        <v>0</v>
      </c>
      <c r="AA2125" s="12">
        <v>0.9</v>
      </c>
      <c r="AB2125" s="3">
        <v>17</v>
      </c>
      <c r="AC2125" s="20">
        <v>0</v>
      </c>
      <c r="AD2125" s="20">
        <f t="shared" si="271"/>
        <v>0.60000000000000009</v>
      </c>
      <c r="AE2125" s="29">
        <f t="shared" si="272"/>
        <v>0.66666666666666674</v>
      </c>
      <c r="AG2125" s="5">
        <f>IFERROR((Table1[[#This Row],[عدد
البلوكات]]*0.12),"")</f>
        <v>0</v>
      </c>
      <c r="AH212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0.35</v>
      </c>
      <c r="AJ2125" s="59">
        <f>IFERROR(Table1[[#This Row],[Plan Hour]]/Table1[[#This Row],[ساعات
العمل
الفعلية]],0)</f>
        <v>0</v>
      </c>
      <c r="AK2125" s="1">
        <f>IFERROR((Table1[[#This Row],[الكمية 
الفعلية
/م3]]-Table1[[#This Row],[الكمية 
المنتجة
/م3
 ]]),"")</f>
        <v>0</v>
      </c>
      <c r="AL2125" s="123"/>
      <c r="AM2125" s="123"/>
      <c r="AN2125" s="123"/>
      <c r="AO2125" s="123"/>
      <c r="AP2125" s="17">
        <f>Table1[[#This Row],[شطره
1]]+Table1[[#This Row],[أبعاد خطأ
2]]+Table1[[#This Row],[كسر زوايا
3]]+AO2125</f>
        <v>0</v>
      </c>
      <c r="AT2125" s="1"/>
      <c r="AU2125" s="1"/>
      <c r="AV2125" s="1"/>
      <c r="AW2125" s="1"/>
      <c r="AX2125" s="1"/>
      <c r="AY2125" s="1"/>
      <c r="AZ2125" s="1"/>
      <c r="BA2125" s="1"/>
      <c r="BB2125" s="1" t="s">
        <v>402</v>
      </c>
      <c r="BC2125" s="1"/>
      <c r="BD2125" s="1"/>
      <c r="BE2125" s="1"/>
      <c r="BF2125" s="1"/>
      <c r="BG2125" s="11"/>
      <c r="CB2125"/>
      <c r="CC2125"/>
      <c r="CD2125"/>
      <c r="CE2125" s="83"/>
      <c r="CF2125"/>
      <c r="CG2125"/>
      <c r="CH2125"/>
      <c r="CI2125"/>
      <c r="CJ2125"/>
      <c r="CK2125"/>
      <c r="CL2125"/>
      <c r="CM2125"/>
      <c r="CN2125"/>
      <c r="CO2125"/>
      <c r="CP2125"/>
    </row>
    <row r="2126" spans="1:94" ht="22.5" customHeight="1">
      <c r="A2126" s="22">
        <v>44346</v>
      </c>
      <c r="B2126" s="3" t="str">
        <f>TEXT(Table1[[#This Row],[Date]],"dddd")</f>
        <v>الأحد</v>
      </c>
      <c r="C2126" s="3">
        <f>WEEKNUM(Table1[[#This Row],[Date]],16)</f>
        <v>23</v>
      </c>
      <c r="D2126" s="3" t="str">
        <f>TEXT(Table1[[#This Row],[Date]],"mmmm")</f>
        <v>مايو</v>
      </c>
      <c r="E2126" s="3" t="str">
        <f>TEXT(Table1[[#This Row],[Date]],"yyyy")</f>
        <v>2021</v>
      </c>
      <c r="F2126" s="3" t="s">
        <v>8</v>
      </c>
      <c r="G2126" s="3">
        <v>2162</v>
      </c>
      <c r="H2126" s="5" t="s">
        <v>403</v>
      </c>
      <c r="I2126" s="3" t="s">
        <v>96</v>
      </c>
      <c r="J2126" s="3">
        <f>IFERROR(VLOOKUP(Table1[[#This Row],[FoamType]],$CB$1:$CC$25,2,FALSE),0)</f>
        <v>200</v>
      </c>
      <c r="M2126" s="3">
        <v>10</v>
      </c>
      <c r="N2126" s="3">
        <v>15</v>
      </c>
      <c r="Q2126" s="3">
        <v>17</v>
      </c>
      <c r="R2126" s="3">
        <v>50</v>
      </c>
      <c r="S2126" s="3">
        <v>17</v>
      </c>
      <c r="T2126" s="4">
        <v>0.15</v>
      </c>
      <c r="U2126" s="4">
        <v>0.15</v>
      </c>
      <c r="W2126" s="3"/>
      <c r="X2126" s="4">
        <f>IFERROR(   Table1[[#This Row],[البلوكات /م3]]+Table1[[#This Row],[البواقى
 المنصرفه
/م3]]-Table1[[#This Row],[البواقى
/م3]],0)</f>
        <v>0</v>
      </c>
      <c r="Y2126" s="21">
        <f t="shared" si="273"/>
        <v>0</v>
      </c>
      <c r="AD2126" s="20">
        <f t="shared" si="271"/>
        <v>-0.15</v>
      </c>
      <c r="AE2126" s="29" t="e">
        <f t="shared" si="272"/>
        <v>#DIV/0!</v>
      </c>
      <c r="AG2126" s="5">
        <f>IFERROR((Table1[[#This Row],[عدد
البلوكات]]*0.12),"")</f>
        <v>0</v>
      </c>
      <c r="AH212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0.25</v>
      </c>
      <c r="AJ2126" s="59">
        <f>IFERROR(Table1[[#This Row],[Plan Hour]]/Table1[[#This Row],[ساعات
العمل
الفعلية]],0)</f>
        <v>0</v>
      </c>
      <c r="AK2126" s="1">
        <f>IFERROR((Table1[[#This Row],[الكمية 
الفعلية
/م3]]-Table1[[#This Row],[الكمية 
المنتجة
/م3
 ]]),"")</f>
        <v>0</v>
      </c>
      <c r="AL2126" s="123"/>
      <c r="AM2126" s="123"/>
      <c r="AN2126" s="123"/>
      <c r="AO2126" s="123"/>
      <c r="AP2126" s="17">
        <f>Table1[[#This Row],[شطره
1]]+Table1[[#This Row],[أبعاد خطأ
2]]+Table1[[#This Row],[كسر زوايا
3]]+AO2126</f>
        <v>0</v>
      </c>
      <c r="AT2126" s="1"/>
      <c r="AU2126" s="1"/>
      <c r="AV2126" s="1"/>
      <c r="AW2126" s="1"/>
      <c r="AX2126" s="1"/>
      <c r="AY2126" s="1"/>
      <c r="AZ2126" s="1"/>
      <c r="BA2126" s="1"/>
      <c r="BB2126" s="1" t="s">
        <v>402</v>
      </c>
      <c r="BC2126" s="1"/>
      <c r="BD2126" s="1"/>
      <c r="BE2126" s="1"/>
      <c r="BF2126" s="1"/>
      <c r="BG2126" s="11"/>
      <c r="CB2126"/>
      <c r="CC2126"/>
      <c r="CD2126"/>
      <c r="CE2126" s="83"/>
      <c r="CF2126"/>
      <c r="CG2126"/>
      <c r="CH2126"/>
      <c r="CI2126"/>
      <c r="CJ2126"/>
      <c r="CK2126"/>
      <c r="CL2126"/>
      <c r="CM2126"/>
      <c r="CN2126"/>
      <c r="CO2126"/>
      <c r="CP2126"/>
    </row>
    <row r="2127" spans="1:94" ht="22.5" customHeight="1">
      <c r="A2127" s="22">
        <v>44346</v>
      </c>
      <c r="B2127" s="3" t="str">
        <f>TEXT(Table1[[#This Row],[Date]],"dddd")</f>
        <v>الأحد</v>
      </c>
      <c r="C2127" s="3">
        <f>WEEKNUM(Table1[[#This Row],[Date]],16)</f>
        <v>23</v>
      </c>
      <c r="D2127" s="3" t="str">
        <f>TEXT(Table1[[#This Row],[Date]],"mmmm")</f>
        <v>مايو</v>
      </c>
      <c r="E2127" s="3" t="str">
        <f>TEXT(Table1[[#This Row],[Date]],"yyyy")</f>
        <v>2021</v>
      </c>
      <c r="F2127" s="3" t="s">
        <v>8</v>
      </c>
      <c r="G2127" s="3">
        <v>2152</v>
      </c>
      <c r="H2127" s="5" t="s">
        <v>208</v>
      </c>
      <c r="I2127" s="3" t="s">
        <v>92</v>
      </c>
      <c r="J2127" s="3">
        <f>IFERROR(VLOOKUP(Table1[[#This Row],[FoamType]],$CB$1:$CC$25,2,FALSE),0)</f>
        <v>0.6</v>
      </c>
      <c r="K2127" s="3">
        <v>3</v>
      </c>
      <c r="L2127" s="3">
        <v>3</v>
      </c>
      <c r="M2127" s="3">
        <v>3</v>
      </c>
      <c r="Q2127" s="3">
        <v>20</v>
      </c>
      <c r="R2127" s="3">
        <v>63000</v>
      </c>
      <c r="S2127" s="3">
        <v>3.1</v>
      </c>
      <c r="T2127" s="3">
        <f t="shared" si="276"/>
        <v>1.7577</v>
      </c>
      <c r="U2127" s="4">
        <f t="shared" si="277"/>
        <v>1.7010000000000001</v>
      </c>
      <c r="W2127" s="3"/>
      <c r="X2127" s="4">
        <f>IFERROR(   Table1[[#This Row],[البلوكات /م3]]+Table1[[#This Row],[البواقى
 المنصرفه
/م3]]-Table1[[#This Row],[البواقى
/م3]],0)</f>
        <v>0</v>
      </c>
      <c r="Y2127" s="21">
        <f t="shared" si="273"/>
        <v>0</v>
      </c>
      <c r="AD2127" s="20">
        <f t="shared" si="271"/>
        <v>-1.7010000000000001</v>
      </c>
      <c r="AE2127" s="29" t="e">
        <f t="shared" si="272"/>
        <v>#DIV/0!</v>
      </c>
      <c r="AG2127" s="5">
        <f>IFERROR((Table1[[#This Row],[عدد
البلوكات]]*0.12),"")</f>
        <v>0</v>
      </c>
      <c r="AH212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2.8350000000000004</v>
      </c>
      <c r="AJ2127" s="59">
        <f>IFERROR(Table1[[#This Row],[Plan Hour]]/Table1[[#This Row],[ساعات
العمل
الفعلية]],0)</f>
        <v>0</v>
      </c>
      <c r="AK2127" s="1">
        <f>IFERROR((Table1[[#This Row],[الكمية 
الفعلية
/م3]]-Table1[[#This Row],[الكمية 
المنتجة
/م3
 ]]),"")</f>
        <v>5.6699999999999973E-2</v>
      </c>
      <c r="AL2127" s="123"/>
      <c r="AM2127" s="123"/>
      <c r="AN2127" s="123"/>
      <c r="AO2127" s="123"/>
      <c r="AP2127" s="17">
        <f>Table1[[#This Row],[شطره
1]]+Table1[[#This Row],[أبعاد خطأ
2]]+Table1[[#This Row],[كسر زوايا
3]]+AO2127</f>
        <v>0</v>
      </c>
      <c r="AT2127" s="1"/>
      <c r="AU2127" s="1"/>
      <c r="AV2127" s="1"/>
      <c r="AW2127" s="1"/>
      <c r="AX2127" s="1"/>
      <c r="AY2127" s="1"/>
      <c r="AZ2127" s="1"/>
      <c r="BA2127" s="1"/>
      <c r="BB2127" s="1" t="s">
        <v>402</v>
      </c>
      <c r="BC2127" s="1"/>
      <c r="BD2127" s="1"/>
      <c r="BE2127" s="1"/>
      <c r="BF2127" s="1"/>
      <c r="BG2127" s="11"/>
      <c r="CB2127"/>
      <c r="CC2127"/>
      <c r="CD2127"/>
      <c r="CE2127" s="83"/>
      <c r="CF2127"/>
      <c r="CG2127"/>
      <c r="CH2127"/>
      <c r="CI2127"/>
      <c r="CJ2127"/>
      <c r="CK2127"/>
      <c r="CL2127"/>
      <c r="CM2127"/>
      <c r="CN2127"/>
      <c r="CO2127"/>
      <c r="CP2127"/>
    </row>
    <row r="2128" spans="1:94" ht="22.5" customHeight="1">
      <c r="A2128" s="22">
        <v>44346</v>
      </c>
      <c r="B2128" s="3" t="str">
        <f>TEXT(Table1[[#This Row],[Date]],"dddd")</f>
        <v>الأحد</v>
      </c>
      <c r="C2128" s="3">
        <f>WEEKNUM(Table1[[#This Row],[Date]],16)</f>
        <v>23</v>
      </c>
      <c r="D2128" s="3" t="str">
        <f>TEXT(Table1[[#This Row],[Date]],"mmmm")</f>
        <v>مايو</v>
      </c>
      <c r="E2128" s="3" t="str">
        <f>TEXT(Table1[[#This Row],[Date]],"yyyy")</f>
        <v>2021</v>
      </c>
      <c r="F2128" s="3" t="s">
        <v>8</v>
      </c>
      <c r="G2128" s="3">
        <v>2162</v>
      </c>
      <c r="H2128" s="5" t="s">
        <v>404</v>
      </c>
      <c r="I2128" s="3" t="s">
        <v>96</v>
      </c>
      <c r="J2128" s="3">
        <f>IFERROR(VLOOKUP(Table1[[#This Row],[FoamType]],$CB$1:$CC$25,2,FALSE),0)</f>
        <v>200</v>
      </c>
      <c r="M2128" s="3">
        <v>3</v>
      </c>
      <c r="N2128" s="3">
        <v>15</v>
      </c>
      <c r="Q2128" s="3">
        <v>17</v>
      </c>
      <c r="R2128" s="3">
        <v>50</v>
      </c>
      <c r="S2128" s="3">
        <v>17</v>
      </c>
      <c r="T2128" s="4">
        <v>0.04</v>
      </c>
      <c r="U2128" s="4">
        <v>0.04</v>
      </c>
      <c r="W2128" s="3"/>
      <c r="X2128" s="4">
        <f>IFERROR(   Table1[[#This Row],[البلوكات /م3]]+Table1[[#This Row],[البواقى
 المنصرفه
/م3]]-Table1[[#This Row],[البواقى
/م3]],0)</f>
        <v>0</v>
      </c>
      <c r="Y2128" s="21">
        <f t="shared" si="273"/>
        <v>0</v>
      </c>
      <c r="AD2128" s="20">
        <f t="shared" si="271"/>
        <v>-0.04</v>
      </c>
      <c r="AE2128" s="29" t="e">
        <f t="shared" si="272"/>
        <v>#DIV/0!</v>
      </c>
      <c r="AG2128" s="5">
        <f>IFERROR((Table1[[#This Row],[عدد
البلوكات]]*0.12),"")</f>
        <v>0</v>
      </c>
      <c r="AH212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0.25</v>
      </c>
      <c r="AJ2128" s="59">
        <f>IFERROR(Table1[[#This Row],[Plan Hour]]/Table1[[#This Row],[ساعات
العمل
الفعلية]],0)</f>
        <v>0</v>
      </c>
      <c r="AK2128" s="1">
        <f>IFERROR((Table1[[#This Row],[الكمية 
الفعلية
/م3]]-Table1[[#This Row],[الكمية 
المنتجة
/م3
 ]]),"")</f>
        <v>0</v>
      </c>
      <c r="AL2128" s="123"/>
      <c r="AM2128" s="123"/>
      <c r="AN2128" s="123"/>
      <c r="AO2128" s="123"/>
      <c r="AP2128" s="17">
        <f>Table1[[#This Row],[شطره
1]]+Table1[[#This Row],[أبعاد خطأ
2]]+Table1[[#This Row],[كسر زوايا
3]]+AO2128</f>
        <v>0</v>
      </c>
      <c r="AT2128" s="1"/>
      <c r="AU2128" s="1"/>
      <c r="AV2128" s="1"/>
      <c r="AW2128" s="1"/>
      <c r="AX2128" s="1"/>
      <c r="AY2128" s="1"/>
      <c r="AZ2128" s="1"/>
      <c r="BA2128" s="1"/>
      <c r="BB2128" s="1" t="s">
        <v>402</v>
      </c>
      <c r="BC2128" s="1"/>
      <c r="BD2128" s="1"/>
      <c r="BE2128" s="1"/>
      <c r="BF2128" s="1"/>
      <c r="BG2128" s="11"/>
      <c r="CB2128"/>
      <c r="CC2128"/>
      <c r="CD2128"/>
      <c r="CE2128" s="83"/>
      <c r="CF2128"/>
      <c r="CG2128"/>
      <c r="CH2128"/>
      <c r="CI2128"/>
      <c r="CJ2128"/>
      <c r="CK2128"/>
      <c r="CL2128"/>
      <c r="CM2128"/>
      <c r="CN2128"/>
      <c r="CO2128"/>
      <c r="CP2128"/>
    </row>
    <row r="2129" spans="1:94" ht="22.5" customHeight="1">
      <c r="A2129" s="22">
        <v>44346</v>
      </c>
      <c r="B2129" s="9" t="str">
        <f>TEXT(Table1[[#This Row],[Date]],"dddd")</f>
        <v>الأحد</v>
      </c>
      <c r="C2129" s="9">
        <f>WEEKNUM(Table1[[#This Row],[Date]],16)</f>
        <v>23</v>
      </c>
      <c r="D2129" s="9" t="str">
        <f>TEXT(Table1[[#This Row],[Date]],"mmmm")</f>
        <v>مايو</v>
      </c>
      <c r="E2129" s="9" t="str">
        <f>TEXT(Table1[[#This Row],[Date]],"yyyy")</f>
        <v>2021</v>
      </c>
      <c r="F2129" s="9" t="s">
        <v>9</v>
      </c>
      <c r="G2129" s="9">
        <v>2189</v>
      </c>
      <c r="H2129" s="9" t="s">
        <v>405</v>
      </c>
      <c r="I2129" s="9" t="s">
        <v>86</v>
      </c>
      <c r="J2129" s="9">
        <f>IFERROR(VLOOKUP(Table1[[#This Row],[FoamType]],$CB$1:$CC$25,2,FALSE),0)</f>
        <v>3</v>
      </c>
      <c r="K2129" s="9">
        <v>198</v>
      </c>
      <c r="L2129" s="9">
        <v>98</v>
      </c>
      <c r="M2129" s="9">
        <v>2</v>
      </c>
      <c r="N2129" s="9"/>
      <c r="O2129" s="9"/>
      <c r="P2129" s="9"/>
      <c r="Q2129" s="9">
        <v>8</v>
      </c>
      <c r="R2129" s="9">
        <v>100</v>
      </c>
      <c r="S2129" s="9">
        <v>2.2000000000000002</v>
      </c>
      <c r="T2129" s="9">
        <f t="shared" si="276"/>
        <v>4.2688800000000002</v>
      </c>
      <c r="U2129" s="9">
        <f t="shared" si="277"/>
        <v>3.8807999999999998</v>
      </c>
      <c r="V2129" s="9" t="s">
        <v>401</v>
      </c>
      <c r="W2129" s="9" t="s">
        <v>40</v>
      </c>
      <c r="X2129" s="9">
        <f>IFERROR(   Table1[[#This Row],[البلوكات /م3]]+Table1[[#This Row],[البواقى
 المنصرفه
/م3]]-Table1[[#This Row],[البواقى
/م3]],0)</f>
        <v>5.2000000000000011</v>
      </c>
      <c r="Y2129" s="9">
        <f t="shared" si="273"/>
        <v>7.32</v>
      </c>
      <c r="Z2129" s="9">
        <v>1</v>
      </c>
      <c r="AA2129" s="9">
        <v>0.99</v>
      </c>
      <c r="AB2129" s="9" t="s">
        <v>40</v>
      </c>
      <c r="AC2129" s="9">
        <v>3.11</v>
      </c>
      <c r="AD2129" s="9">
        <f t="shared" si="271"/>
        <v>1.3192000000000004</v>
      </c>
      <c r="AE2129" s="9">
        <f t="shared" si="272"/>
        <v>0.15874849578820702</v>
      </c>
      <c r="AF2129" s="9"/>
      <c r="AG2129" s="9">
        <f>IFERROR((Table1[[#This Row],[عدد
البلوكات]]*0.12),"")</f>
        <v>0.12</v>
      </c>
      <c r="AH2129" s="9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1.2935999999999999</v>
      </c>
      <c r="AI2129" s="9">
        <v>46</v>
      </c>
      <c r="AJ2129" s="9">
        <f>IFERROR(Table1[[#This Row],[Plan Hour]]/Table1[[#This Row],[ساعات
العمل
الفعلية]],0)</f>
        <v>2.8121739130434781E-2</v>
      </c>
      <c r="AK2129" s="9">
        <f>IFERROR((Table1[[#This Row],[الكمية 
الفعلية
/م3]]-Table1[[#This Row],[الكمية 
المنتجة
/م3
 ]]),"")</f>
        <v>0.38808000000000042</v>
      </c>
      <c r="AL2129" s="9"/>
      <c r="AM2129" s="9"/>
      <c r="AN2129" s="9"/>
      <c r="AO2129" s="9"/>
      <c r="AP2129" s="9">
        <f>Table1[[#This Row],[شطره
1]]+Table1[[#This Row],[أبعاد خطأ
2]]+Table1[[#This Row],[كسر زوايا
3]]+AO2129</f>
        <v>0</v>
      </c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  <c r="BB2129" s="9"/>
      <c r="BC2129" s="9"/>
      <c r="BD2129" s="9"/>
      <c r="BE2129" s="9"/>
      <c r="BF2129" s="9"/>
      <c r="BG2129" s="9"/>
      <c r="CB2129"/>
      <c r="CC2129"/>
      <c r="CD2129"/>
      <c r="CE2129" s="83"/>
      <c r="CF2129"/>
      <c r="CG2129"/>
      <c r="CH2129"/>
      <c r="CI2129"/>
      <c r="CJ2129"/>
      <c r="CK2129"/>
      <c r="CL2129"/>
      <c r="CM2129"/>
      <c r="CN2129"/>
      <c r="CO2129"/>
      <c r="CP2129"/>
    </row>
    <row r="2130" spans="1:94" ht="22.5" customHeight="1">
      <c r="A2130" s="22">
        <v>44346</v>
      </c>
      <c r="B2130" s="3" t="str">
        <f>TEXT(Table1[[#This Row],[Date]],"dddd")</f>
        <v>الأحد</v>
      </c>
      <c r="C2130" s="3">
        <f>WEEKNUM(Table1[[#This Row],[Date]],16)</f>
        <v>23</v>
      </c>
      <c r="D2130" s="3" t="str">
        <f>TEXT(Table1[[#This Row],[Date]],"mmmm")</f>
        <v>مايو</v>
      </c>
      <c r="E2130" s="3" t="str">
        <f>TEXT(Table1[[#This Row],[Date]],"yyyy")</f>
        <v>2021</v>
      </c>
      <c r="F2130" s="3" t="s">
        <v>9</v>
      </c>
      <c r="G2130" s="3">
        <v>2189</v>
      </c>
      <c r="H2130" s="5" t="s">
        <v>405</v>
      </c>
      <c r="I2130" s="3" t="s">
        <v>86</v>
      </c>
      <c r="J2130" s="3">
        <f>IFERROR(VLOOKUP(Table1[[#This Row],[FoamType]],$CB$1:$CC$25,2,FALSE),0)</f>
        <v>3</v>
      </c>
      <c r="K2130" s="3">
        <v>198</v>
      </c>
      <c r="L2130" s="3">
        <v>98</v>
      </c>
      <c r="M2130" s="3">
        <v>1</v>
      </c>
      <c r="Q2130" s="3">
        <v>8</v>
      </c>
      <c r="R2130" s="3">
        <v>50</v>
      </c>
      <c r="S2130" s="3">
        <v>1.2</v>
      </c>
      <c r="T2130" s="3">
        <f t="shared" si="276"/>
        <v>1.1642399999999999</v>
      </c>
      <c r="U2130" s="4">
        <f t="shared" si="277"/>
        <v>0.97019999999999995</v>
      </c>
      <c r="W2130" s="3"/>
      <c r="X2130" s="4">
        <f>IFERROR(   Table1[[#This Row],[البلوكات /م3]]+Table1[[#This Row],[البواقى
 المنصرفه
/م3]]-Table1[[#This Row],[البواقى
/م3]],0)</f>
        <v>0</v>
      </c>
      <c r="Y2130" s="21">
        <f t="shared" si="273"/>
        <v>0</v>
      </c>
      <c r="AD2130" s="20">
        <f t="shared" si="271"/>
        <v>-0.97019999999999995</v>
      </c>
      <c r="AE2130" s="29" t="e">
        <f t="shared" si="272"/>
        <v>#DIV/0!</v>
      </c>
      <c r="AG2130" s="5">
        <f>IFERROR((Table1[[#This Row],[عدد
البلوكات]]*0.12),"")</f>
        <v>0</v>
      </c>
      <c r="AH213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0.32339999999999997</v>
      </c>
      <c r="AJ2130" s="59">
        <f>IFERROR(Table1[[#This Row],[Plan Hour]]/Table1[[#This Row],[ساعات
العمل
الفعلية]],0)</f>
        <v>0</v>
      </c>
      <c r="AK2130" s="1">
        <f>IFERROR((Table1[[#This Row],[الكمية 
الفعلية
/م3]]-Table1[[#This Row],[الكمية 
المنتجة
/م3
 ]]),"")</f>
        <v>0.19403999999999999</v>
      </c>
      <c r="AL2130" s="123"/>
      <c r="AM2130" s="123"/>
      <c r="AN2130" s="123"/>
      <c r="AO2130" s="123"/>
      <c r="AP2130" s="17">
        <f>Table1[[#This Row],[شطره
1]]+Table1[[#This Row],[أبعاد خطأ
2]]+Table1[[#This Row],[كسر زوايا
3]]+AO2130</f>
        <v>0</v>
      </c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1"/>
      <c r="CB2130"/>
      <c r="CC2130"/>
      <c r="CD2130"/>
      <c r="CE2130" s="83"/>
      <c r="CF2130"/>
      <c r="CG2130"/>
      <c r="CH2130"/>
      <c r="CI2130"/>
      <c r="CJ2130"/>
      <c r="CK2130"/>
      <c r="CL2130"/>
      <c r="CM2130"/>
      <c r="CN2130"/>
      <c r="CO2130"/>
      <c r="CP2130"/>
    </row>
    <row r="2131" spans="1:94" ht="22.5" customHeight="1">
      <c r="A2131" s="22">
        <v>44346</v>
      </c>
      <c r="B2131" s="3" t="str">
        <f>TEXT(Table1[[#This Row],[Date]],"dddd")</f>
        <v>الأحد</v>
      </c>
      <c r="C2131" s="3">
        <f>WEEKNUM(Table1[[#This Row],[Date]],16)</f>
        <v>23</v>
      </c>
      <c r="D2131" s="3" t="str">
        <f>TEXT(Table1[[#This Row],[Date]],"mmmm")</f>
        <v>مايو</v>
      </c>
      <c r="E2131" s="3" t="str">
        <f>TEXT(Table1[[#This Row],[Date]],"yyyy")</f>
        <v>2021</v>
      </c>
      <c r="F2131" s="3" t="s">
        <v>9</v>
      </c>
      <c r="G2131" s="3">
        <v>2129</v>
      </c>
      <c r="H2131" s="5" t="s">
        <v>57</v>
      </c>
      <c r="I2131" s="3" t="s">
        <v>96</v>
      </c>
      <c r="J2131" s="3">
        <f>IFERROR(VLOOKUP(Table1[[#This Row],[FoamType]],$CB$1:$CC$25,2,FALSE),0)</f>
        <v>200</v>
      </c>
      <c r="K2131" s="3">
        <v>77</v>
      </c>
      <c r="L2131" s="3">
        <v>7.5</v>
      </c>
      <c r="M2131" s="3">
        <v>10</v>
      </c>
      <c r="Q2131" s="3">
        <v>15</v>
      </c>
      <c r="R2131" s="3">
        <v>1520</v>
      </c>
      <c r="S2131" s="3">
        <v>10.1</v>
      </c>
      <c r="T2131" s="3">
        <f t="shared" si="276"/>
        <v>8.8657800000000009</v>
      </c>
      <c r="U2131" s="4">
        <f t="shared" si="277"/>
        <v>8.7780000000000005</v>
      </c>
      <c r="V2131" s="4" t="s">
        <v>400</v>
      </c>
      <c r="W2131" s="3">
        <v>15</v>
      </c>
      <c r="X2131" s="4">
        <f>IFERROR(   Table1[[#This Row],[البلوكات /م3]]+Table1[[#This Row],[البواقى
 المنصرفه
/م3]]-Table1[[#This Row],[البواقى
/م3]],0)</f>
        <v>6.4500000000000011</v>
      </c>
      <c r="Y2131" s="21">
        <f t="shared" si="273"/>
        <v>7.32</v>
      </c>
      <c r="Z2131" s="3">
        <v>1</v>
      </c>
      <c r="AA2131" s="12">
        <v>1.47</v>
      </c>
      <c r="AB2131" s="3">
        <v>15</v>
      </c>
      <c r="AC2131" s="20">
        <v>2.34</v>
      </c>
      <c r="AD2131" s="20">
        <f t="shared" si="271"/>
        <v>-2.3279999999999994</v>
      </c>
      <c r="AE2131" s="29">
        <f t="shared" si="272"/>
        <v>-0.26484641638225248</v>
      </c>
      <c r="AG2131" s="5">
        <f>IFERROR((Table1[[#This Row],[عدد
البلوكات]]*0.12),"")</f>
        <v>0.12</v>
      </c>
      <c r="AH213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7.6</v>
      </c>
      <c r="AJ2131" s="59">
        <f>IFERROR(Table1[[#This Row],[Plan Hour]]/Table1[[#This Row],[ساعات
العمل
الفعلية]],0)</f>
        <v>0</v>
      </c>
      <c r="AK2131" s="1">
        <f>IFERROR((Table1[[#This Row],[الكمية 
الفعلية
/م3]]-Table1[[#This Row],[الكمية 
المنتجة
/م3
 ]]),"")</f>
        <v>8.7780000000000413E-2</v>
      </c>
      <c r="AL2131" s="123"/>
      <c r="AM2131" s="123"/>
      <c r="AN2131" s="123"/>
      <c r="AO2131" s="123"/>
      <c r="AP2131" s="17">
        <f>Table1[[#This Row],[شطره
1]]+Table1[[#This Row],[أبعاد خطأ
2]]+Table1[[#This Row],[كسر زوايا
3]]+AO2131</f>
        <v>0</v>
      </c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1"/>
      <c r="CB2131"/>
      <c r="CC2131"/>
      <c r="CD2131"/>
      <c r="CE2131" s="83"/>
      <c r="CF2131"/>
      <c r="CG2131"/>
      <c r="CH2131"/>
      <c r="CI2131"/>
      <c r="CJ2131"/>
      <c r="CK2131"/>
      <c r="CL2131"/>
      <c r="CM2131"/>
      <c r="CN2131"/>
      <c r="CO2131"/>
      <c r="CP2131"/>
    </row>
    <row r="2132" spans="1:94" ht="22.5" customHeight="1">
      <c r="A2132" s="22">
        <v>44346</v>
      </c>
      <c r="B2132" s="3" t="str">
        <f>TEXT(Table1[[#This Row],[Date]],"dddd")</f>
        <v>الأحد</v>
      </c>
      <c r="C2132" s="3">
        <f>WEEKNUM(Table1[[#This Row],[Date]],16)</f>
        <v>23</v>
      </c>
      <c r="D2132" s="3" t="str">
        <f>TEXT(Table1[[#This Row],[Date]],"mmmm")</f>
        <v>مايو</v>
      </c>
      <c r="E2132" s="3" t="str">
        <f>TEXT(Table1[[#This Row],[Date]],"yyyy")</f>
        <v>2021</v>
      </c>
      <c r="F2132" s="3" t="s">
        <v>9</v>
      </c>
      <c r="G2132" s="3">
        <v>2124</v>
      </c>
      <c r="H2132" s="5" t="s">
        <v>397</v>
      </c>
      <c r="I2132" s="3" t="s">
        <v>96</v>
      </c>
      <c r="J2132" s="3">
        <f>IFERROR(VLOOKUP(Table1[[#This Row],[FoamType]],$CB$1:$CC$25,2,FALSE),0)</f>
        <v>200</v>
      </c>
      <c r="K2132" s="3">
        <v>198</v>
      </c>
      <c r="L2132" s="3">
        <v>45</v>
      </c>
      <c r="M2132" s="3">
        <v>34</v>
      </c>
      <c r="Q2132" s="3" t="s">
        <v>40</v>
      </c>
      <c r="R2132" s="3">
        <v>21</v>
      </c>
      <c r="S2132" s="3">
        <v>34</v>
      </c>
      <c r="T2132" s="3">
        <f t="shared" si="276"/>
        <v>6.3617400000000002</v>
      </c>
      <c r="U2132" s="4">
        <f t="shared" si="277"/>
        <v>6.3617400000000002</v>
      </c>
      <c r="V2132" s="4" t="s">
        <v>401</v>
      </c>
      <c r="W2132" s="3" t="s">
        <v>40</v>
      </c>
      <c r="X2132" s="4">
        <f>IFERROR(   Table1[[#This Row],[البلوكات /م3]]+Table1[[#This Row],[البواقى
 المنصرفه
/م3]]-Table1[[#This Row],[البواقى
/م3]],0)</f>
        <v>8.74</v>
      </c>
      <c r="Y2132" s="21">
        <f t="shared" si="273"/>
        <v>7.32</v>
      </c>
      <c r="Z2132" s="3">
        <v>1</v>
      </c>
      <c r="AA2132" s="12">
        <v>2.41</v>
      </c>
      <c r="AB2132" s="3" t="s">
        <v>40</v>
      </c>
      <c r="AC2132" s="20">
        <v>0.99</v>
      </c>
      <c r="AD2132" s="20">
        <f t="shared" si="271"/>
        <v>2.37826</v>
      </c>
      <c r="AE2132" s="29">
        <f t="shared" si="272"/>
        <v>0.24442548818088386</v>
      </c>
      <c r="AG2132" s="5">
        <f>IFERROR((Table1[[#This Row],[عدد
البلوكات]]*0.12),"")</f>
        <v>0.12</v>
      </c>
      <c r="AH213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0.105</v>
      </c>
      <c r="AJ2132" s="59">
        <f>IFERROR(Table1[[#This Row],[Plan Hour]]/Table1[[#This Row],[ساعات
العمل
الفعلية]],0)</f>
        <v>0</v>
      </c>
      <c r="AK2132" s="1">
        <f>IFERROR((Table1[[#This Row],[الكمية 
الفعلية
/م3]]-Table1[[#This Row],[الكمية 
المنتجة
/م3
 ]]),"")</f>
        <v>0</v>
      </c>
      <c r="AL2132" s="123"/>
      <c r="AM2132" s="123"/>
      <c r="AN2132" s="123"/>
      <c r="AO2132" s="123"/>
      <c r="AP2132" s="17">
        <f>Table1[[#This Row],[شطره
1]]+Table1[[#This Row],[أبعاد خطأ
2]]+Table1[[#This Row],[كسر زوايا
3]]+AO2132</f>
        <v>0</v>
      </c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1"/>
      <c r="CB2132"/>
      <c r="CC2132"/>
      <c r="CD2132"/>
      <c r="CE2132" s="83"/>
      <c r="CF2132"/>
      <c r="CG2132"/>
      <c r="CH2132"/>
      <c r="CI2132"/>
      <c r="CJ2132"/>
      <c r="CK2132"/>
      <c r="CL2132"/>
      <c r="CM2132"/>
      <c r="CN2132"/>
      <c r="CO2132"/>
      <c r="CP2132"/>
    </row>
    <row r="2133" spans="1:94" ht="22.5" customHeight="1">
      <c r="A2133" s="22">
        <v>44346</v>
      </c>
      <c r="B2133" s="3" t="str">
        <f>TEXT(Table1[[#This Row],[Date]],"dddd")</f>
        <v>الأحد</v>
      </c>
      <c r="C2133" s="3">
        <f>WEEKNUM(Table1[[#This Row],[Date]],16)</f>
        <v>23</v>
      </c>
      <c r="D2133" s="3" t="str">
        <f>TEXT(Table1[[#This Row],[Date]],"mmmm")</f>
        <v>مايو</v>
      </c>
      <c r="E2133" s="3" t="str">
        <f>TEXT(Table1[[#This Row],[Date]],"yyyy")</f>
        <v>2021</v>
      </c>
      <c r="F2133" s="3" t="s">
        <v>9</v>
      </c>
      <c r="G2133" s="3">
        <v>2025</v>
      </c>
      <c r="H2133" s="5" t="s">
        <v>25</v>
      </c>
      <c r="I2133" s="3" t="s">
        <v>92</v>
      </c>
      <c r="J2133" s="3">
        <f>IFERROR(VLOOKUP(Table1[[#This Row],[FoamType]],$CB$1:$CC$25,2,FALSE),0)</f>
        <v>0.6</v>
      </c>
      <c r="K2133" s="3">
        <v>31</v>
      </c>
      <c r="L2133" s="3">
        <v>5</v>
      </c>
      <c r="M2133" s="3">
        <v>3</v>
      </c>
      <c r="Q2133" s="3">
        <v>15</v>
      </c>
      <c r="R2133" s="3">
        <v>3.1</v>
      </c>
      <c r="S2133" s="3">
        <v>3.1</v>
      </c>
      <c r="T2133" s="4">
        <v>0.34</v>
      </c>
      <c r="U2133" s="4">
        <v>0.34</v>
      </c>
      <c r="W2133" s="3"/>
      <c r="X2133" s="4">
        <f>IFERROR(   Table1[[#This Row],[البلوكات /م3]]+Table1[[#This Row],[البواقى
 المنصرفه
/م3]]-Table1[[#This Row],[البواقى
/م3]],0)</f>
        <v>1.31</v>
      </c>
      <c r="Y2133" s="21">
        <f t="shared" si="273"/>
        <v>0</v>
      </c>
      <c r="AA2133" s="12">
        <v>1.31</v>
      </c>
      <c r="AB2133" s="3">
        <v>25</v>
      </c>
      <c r="AC2133" s="20">
        <v>0</v>
      </c>
      <c r="AD2133" s="20">
        <f t="shared" si="271"/>
        <v>0.97</v>
      </c>
      <c r="AE2133" s="29">
        <f t="shared" si="272"/>
        <v>0.74045801526717547</v>
      </c>
      <c r="AG2133" s="5">
        <f>IFERROR((Table1[[#This Row],[عدد
البلوكات]]*0.12),"")</f>
        <v>0</v>
      </c>
      <c r="AH213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0.56666666666666676</v>
      </c>
      <c r="AJ2133" s="59">
        <f>IFERROR(Table1[[#This Row],[Plan Hour]]/Table1[[#This Row],[ساعات
العمل
الفعلية]],0)</f>
        <v>0</v>
      </c>
      <c r="AK2133" s="1">
        <f>IFERROR((Table1[[#This Row],[الكمية 
الفعلية
/م3]]-Table1[[#This Row],[الكمية 
المنتجة
/م3
 ]]),"")</f>
        <v>0</v>
      </c>
      <c r="AL2133" s="123"/>
      <c r="AM2133" s="123"/>
      <c r="AN2133" s="123"/>
      <c r="AO2133" s="123"/>
      <c r="AP2133" s="17">
        <f>Table1[[#This Row],[شطره
1]]+Table1[[#This Row],[أبعاد خطأ
2]]+Table1[[#This Row],[كسر زوايا
3]]+AO2133</f>
        <v>0</v>
      </c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1"/>
      <c r="CB2133"/>
      <c r="CC2133"/>
      <c r="CD2133"/>
      <c r="CE2133" s="83"/>
      <c r="CF2133"/>
      <c r="CG2133"/>
      <c r="CH2133"/>
      <c r="CI2133"/>
      <c r="CJ2133"/>
      <c r="CK2133"/>
      <c r="CL2133"/>
      <c r="CM2133"/>
      <c r="CN2133"/>
      <c r="CO2133"/>
      <c r="CP2133"/>
    </row>
    <row r="2134" spans="1:94" ht="22.5" customHeight="1">
      <c r="A2134" s="22">
        <v>44346</v>
      </c>
      <c r="B2134" s="3" t="str">
        <f>TEXT(Table1[[#This Row],[Date]],"dddd")</f>
        <v>الأحد</v>
      </c>
      <c r="C2134" s="3">
        <f>WEEKNUM(Table1[[#This Row],[Date]],16)</f>
        <v>23</v>
      </c>
      <c r="D2134" s="3" t="str">
        <f>TEXT(Table1[[#This Row],[Date]],"mmmm")</f>
        <v>مايو</v>
      </c>
      <c r="E2134" s="3" t="str">
        <f>TEXT(Table1[[#This Row],[Date]],"yyyy")</f>
        <v>2021</v>
      </c>
      <c r="F2134" s="3" t="s">
        <v>9</v>
      </c>
      <c r="G2134" s="3">
        <v>2152</v>
      </c>
      <c r="H2134" s="5" t="s">
        <v>208</v>
      </c>
      <c r="I2134" s="3" t="s">
        <v>92</v>
      </c>
      <c r="J2134" s="3">
        <f>IFERROR(VLOOKUP(Table1[[#This Row],[FoamType]],$CB$1:$CC$25,2,FALSE),0)</f>
        <v>0.6</v>
      </c>
      <c r="K2134" s="3">
        <v>3</v>
      </c>
      <c r="L2134" s="3">
        <v>3</v>
      </c>
      <c r="M2134" s="3">
        <v>3</v>
      </c>
      <c r="Q2134" s="3">
        <v>20</v>
      </c>
      <c r="R2134" s="3">
        <v>45000</v>
      </c>
      <c r="S2134" s="3">
        <v>3.1</v>
      </c>
      <c r="T2134" s="3">
        <f t="shared" si="276"/>
        <v>1.2555000000000001</v>
      </c>
      <c r="U2134" s="4">
        <f t="shared" si="277"/>
        <v>1.2150000000000001</v>
      </c>
      <c r="W2134" s="3"/>
      <c r="X2134" s="4">
        <f>IFERROR(   Table1[[#This Row],[البلوكات /م3]]+Table1[[#This Row],[البواقى
 المنصرفه
/م3]]-Table1[[#This Row],[البواقى
/م3]],0)</f>
        <v>1.72</v>
      </c>
      <c r="Y2134" s="21">
        <f t="shared" si="273"/>
        <v>0</v>
      </c>
      <c r="AA2134" s="12">
        <v>1.72</v>
      </c>
      <c r="AB2134" s="3">
        <v>25</v>
      </c>
      <c r="AC2134" s="20">
        <v>0</v>
      </c>
      <c r="AD2134" s="20">
        <f t="shared" si="271"/>
        <v>0.50499999999999989</v>
      </c>
      <c r="AE2134" s="29">
        <f t="shared" si="272"/>
        <v>0.29360465116279066</v>
      </c>
      <c r="AG2134" s="5">
        <f>IFERROR((Table1[[#This Row],[عدد
البلوكات]]*0.12),"")</f>
        <v>0</v>
      </c>
      <c r="AH213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2.0250000000000004</v>
      </c>
      <c r="AJ2134" s="59">
        <f>IFERROR(Table1[[#This Row],[Plan Hour]]/Table1[[#This Row],[ساعات
العمل
الفعلية]],0)</f>
        <v>0</v>
      </c>
      <c r="AK2134" s="1">
        <f>IFERROR((Table1[[#This Row],[الكمية 
الفعلية
/م3]]-Table1[[#This Row],[الكمية 
المنتجة
/م3
 ]]),"")</f>
        <v>4.049999999999998E-2</v>
      </c>
      <c r="AL2134" s="123"/>
      <c r="AM2134" s="123"/>
      <c r="AN2134" s="123"/>
      <c r="AO2134" s="123"/>
      <c r="AP2134" s="17">
        <f>Table1[[#This Row],[شطره
1]]+Table1[[#This Row],[أبعاد خطأ
2]]+Table1[[#This Row],[كسر زوايا
3]]+AO2134</f>
        <v>0</v>
      </c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1"/>
      <c r="CB2134"/>
      <c r="CC2134"/>
      <c r="CD2134"/>
      <c r="CE2134" s="83"/>
      <c r="CF2134"/>
      <c r="CG2134"/>
      <c r="CH2134"/>
      <c r="CI2134"/>
      <c r="CJ2134"/>
      <c r="CK2134"/>
      <c r="CL2134"/>
      <c r="CM2134"/>
      <c r="CN2134"/>
      <c r="CO2134"/>
      <c r="CP2134"/>
    </row>
    <row r="2135" spans="1:94" ht="22.5" customHeight="1">
      <c r="A2135" s="22">
        <v>44346</v>
      </c>
      <c r="B2135" s="3" t="str">
        <f>TEXT(Table1[[#This Row],[Date]],"dddd")</f>
        <v>الأحد</v>
      </c>
      <c r="C2135" s="3">
        <f>WEEKNUM(Table1[[#This Row],[Date]],16)</f>
        <v>23</v>
      </c>
      <c r="D2135" s="3" t="str">
        <f>TEXT(Table1[[#This Row],[Date]],"mmmm")</f>
        <v>مايو</v>
      </c>
      <c r="E2135" s="3" t="str">
        <f>TEXT(Table1[[#This Row],[Date]],"yyyy")</f>
        <v>2021</v>
      </c>
      <c r="F2135" s="3" t="s">
        <v>9</v>
      </c>
      <c r="G2135" s="3">
        <v>2199</v>
      </c>
      <c r="I2135" s="3" t="s">
        <v>92</v>
      </c>
      <c r="J2135" s="3">
        <f>IFERROR(VLOOKUP(Table1[[#This Row],[FoamType]],$CB$1:$CC$25,2,FALSE),0)</f>
        <v>0.6</v>
      </c>
      <c r="K2135" s="3">
        <v>84</v>
      </c>
      <c r="L2135" s="3">
        <v>10</v>
      </c>
      <c r="M2135" s="3">
        <v>2.2999999999999998</v>
      </c>
      <c r="Q2135" s="3">
        <v>15</v>
      </c>
      <c r="R2135" s="3">
        <v>1000</v>
      </c>
      <c r="S2135" s="3">
        <v>2.2999999999999998</v>
      </c>
      <c r="T2135" s="3">
        <f t="shared" si="276"/>
        <v>1.9319999999999997</v>
      </c>
      <c r="U2135" s="4">
        <f t="shared" si="277"/>
        <v>1.9319999999999997</v>
      </c>
      <c r="W2135" s="3"/>
      <c r="X2135" s="4">
        <f>IFERROR(   Table1[[#This Row],[البلوكات /م3]]+Table1[[#This Row],[البواقى
 المنصرفه
/م3]]-Table1[[#This Row],[البواقى
/م3]],0)</f>
        <v>2.34</v>
      </c>
      <c r="Y2135" s="21">
        <f t="shared" si="273"/>
        <v>0</v>
      </c>
      <c r="AA2135" s="12">
        <v>2.34</v>
      </c>
      <c r="AB2135" s="3">
        <v>15</v>
      </c>
      <c r="AC2135" s="20">
        <v>0</v>
      </c>
      <c r="AD2135" s="20">
        <f t="shared" si="271"/>
        <v>0.40800000000000014</v>
      </c>
      <c r="AE2135" s="29">
        <f t="shared" si="272"/>
        <v>0.17435897435897443</v>
      </c>
      <c r="AG2135" s="5">
        <f>IFERROR((Table1[[#This Row],[عدد
البلوكات]]*0.12),"")</f>
        <v>0</v>
      </c>
      <c r="AH213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3.2199999999999998</v>
      </c>
      <c r="AJ2135" s="59">
        <f>IFERROR(Table1[[#This Row],[Plan Hour]]/Table1[[#This Row],[ساعات
العمل
الفعلية]],0)</f>
        <v>0</v>
      </c>
      <c r="AK2135" s="1">
        <f>IFERROR((Table1[[#This Row],[الكمية 
الفعلية
/م3]]-Table1[[#This Row],[الكمية 
المنتجة
/م3
 ]]),"")</f>
        <v>0</v>
      </c>
      <c r="AL2135" s="123"/>
      <c r="AM2135" s="123"/>
      <c r="AN2135" s="123"/>
      <c r="AO2135" s="123"/>
      <c r="AP2135" s="17">
        <f>Table1[[#This Row],[شطره
1]]+Table1[[#This Row],[أبعاد خطأ
2]]+Table1[[#This Row],[كسر زوايا
3]]+AO2135</f>
        <v>0</v>
      </c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1"/>
      <c r="CB2135"/>
      <c r="CC2135"/>
      <c r="CD2135"/>
      <c r="CE2135" s="83"/>
      <c r="CF2135"/>
      <c r="CG2135"/>
      <c r="CH2135"/>
      <c r="CI2135"/>
      <c r="CJ2135"/>
      <c r="CK2135"/>
      <c r="CL2135"/>
      <c r="CM2135"/>
      <c r="CN2135"/>
      <c r="CO2135"/>
      <c r="CP2135"/>
    </row>
    <row r="2136" spans="1:94" ht="22.5" customHeight="1">
      <c r="A2136" s="22">
        <v>44346</v>
      </c>
      <c r="B2136" s="3" t="str">
        <f>TEXT(Table1[[#This Row],[Date]],"dddd")</f>
        <v>الأحد</v>
      </c>
      <c r="C2136" s="3">
        <f>WEEKNUM(Table1[[#This Row],[Date]],16)</f>
        <v>23</v>
      </c>
      <c r="D2136" s="3" t="str">
        <f>TEXT(Table1[[#This Row],[Date]],"mmmm")</f>
        <v>مايو</v>
      </c>
      <c r="E2136" s="3" t="str">
        <f>TEXT(Table1[[#This Row],[Date]],"yyyy")</f>
        <v>2021</v>
      </c>
      <c r="F2136" s="3" t="s">
        <v>9</v>
      </c>
      <c r="G2136" s="3">
        <v>2162</v>
      </c>
      <c r="H2136" s="5" t="s">
        <v>404</v>
      </c>
      <c r="I2136" s="3" t="s">
        <v>108</v>
      </c>
      <c r="J2136" s="3">
        <f>IFERROR(VLOOKUP(Table1[[#This Row],[FoamType]],$CB$1:$CC$25,2,FALSE),0)</f>
        <v>25</v>
      </c>
      <c r="M2136" s="3">
        <v>45</v>
      </c>
      <c r="N2136" s="3">
        <v>20</v>
      </c>
      <c r="Q2136" s="3">
        <v>17</v>
      </c>
      <c r="R2136" s="3">
        <v>50</v>
      </c>
      <c r="S2136" s="3">
        <v>22</v>
      </c>
      <c r="T2136" s="4">
        <v>0.99</v>
      </c>
      <c r="U2136" s="4">
        <v>0.99</v>
      </c>
      <c r="W2136" s="3"/>
      <c r="X2136" s="4">
        <f>IFERROR(   Table1[[#This Row],[البلوكات /م3]]+Table1[[#This Row],[البواقى
 المنصرفه
/م3]]-Table1[[#This Row],[البواقى
/م3]],0)</f>
        <v>1.21</v>
      </c>
      <c r="Y2136" s="21">
        <f t="shared" si="273"/>
        <v>0</v>
      </c>
      <c r="AA2136" s="12">
        <v>1.21</v>
      </c>
      <c r="AB2136" s="3">
        <v>17</v>
      </c>
      <c r="AC2136" s="20">
        <v>0</v>
      </c>
      <c r="AD2136" s="20">
        <f t="shared" si="271"/>
        <v>0.21999999999999997</v>
      </c>
      <c r="AE2136" s="29">
        <f t="shared" si="272"/>
        <v>0.1818181818181818</v>
      </c>
      <c r="AG2136" s="5">
        <f>IFERROR((Table1[[#This Row],[عدد
البلوكات]]*0.12),"")</f>
        <v>0</v>
      </c>
      <c r="AH213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2136" s="59">
        <f>IFERROR(Table1[[#This Row],[Plan Hour]]/Table1[[#This Row],[ساعات
العمل
الفعلية]],0)</f>
        <v>0</v>
      </c>
      <c r="AK2136" s="1">
        <f>IFERROR((Table1[[#This Row],[الكمية 
الفعلية
/م3]]-Table1[[#This Row],[الكمية 
المنتجة
/م3
 ]]),"")</f>
        <v>0</v>
      </c>
      <c r="AL2136" s="123"/>
      <c r="AM2136" s="123"/>
      <c r="AN2136" s="123"/>
      <c r="AO2136" s="123"/>
      <c r="AP2136" s="17">
        <f>Table1[[#This Row],[شطره
1]]+Table1[[#This Row],[أبعاد خطأ
2]]+Table1[[#This Row],[كسر زوايا
3]]+AO2136</f>
        <v>0</v>
      </c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1"/>
      <c r="CB2136"/>
      <c r="CC2136"/>
      <c r="CD2136"/>
      <c r="CE2136" s="83"/>
      <c r="CF2136"/>
      <c r="CG2136"/>
      <c r="CH2136"/>
      <c r="CI2136"/>
      <c r="CJ2136"/>
      <c r="CK2136"/>
      <c r="CL2136"/>
      <c r="CM2136"/>
      <c r="CN2136"/>
      <c r="CO2136"/>
      <c r="CP2136"/>
    </row>
    <row r="2137" spans="1:94" ht="22.5" customHeight="1">
      <c r="A2137" s="22">
        <v>44346</v>
      </c>
      <c r="B2137" s="3" t="str">
        <f>TEXT(Table1[[#This Row],[Date]],"dddd")</f>
        <v>الأحد</v>
      </c>
      <c r="C2137" s="3">
        <f>WEEKNUM(Table1[[#This Row],[Date]],16)</f>
        <v>23</v>
      </c>
      <c r="D2137" s="3" t="str">
        <f>TEXT(Table1[[#This Row],[Date]],"mmmm")</f>
        <v>مايو</v>
      </c>
      <c r="E2137" s="3" t="str">
        <f>TEXT(Table1[[#This Row],[Date]],"yyyy")</f>
        <v>2021</v>
      </c>
      <c r="F2137" s="3" t="s">
        <v>9</v>
      </c>
      <c r="G2137" s="3">
        <v>2162</v>
      </c>
      <c r="H2137" s="5" t="s">
        <v>404</v>
      </c>
      <c r="I2137" s="3" t="s">
        <v>108</v>
      </c>
      <c r="J2137" s="3">
        <f>IFERROR(VLOOKUP(Table1[[#This Row],[FoamType]],$CB$1:$CC$25,2,FALSE),0)</f>
        <v>25</v>
      </c>
      <c r="M2137" s="3">
        <v>35</v>
      </c>
      <c r="N2137" s="3">
        <v>15</v>
      </c>
      <c r="Q2137" s="3">
        <v>17</v>
      </c>
      <c r="R2137" s="3">
        <v>50</v>
      </c>
      <c r="S2137" s="3">
        <v>17</v>
      </c>
      <c r="T2137" s="4">
        <v>0.5</v>
      </c>
      <c r="U2137" s="4">
        <v>0.5</v>
      </c>
      <c r="W2137" s="3"/>
      <c r="X2137" s="4">
        <f>IFERROR(   Table1[[#This Row],[البلوكات /م3]]+Table1[[#This Row],[البواقى
 المنصرفه
/م3]]-Table1[[#This Row],[البواقى
/م3]],0)</f>
        <v>0</v>
      </c>
      <c r="Y2137" s="21">
        <f t="shared" si="273"/>
        <v>0</v>
      </c>
      <c r="AD2137" s="20">
        <f t="shared" si="271"/>
        <v>-0.5</v>
      </c>
      <c r="AE2137" s="29" t="e">
        <f t="shared" si="272"/>
        <v>#DIV/0!</v>
      </c>
      <c r="AG2137" s="5">
        <f>IFERROR((Table1[[#This Row],[عدد
البلوكات]]*0.12),"")</f>
        <v>0</v>
      </c>
      <c r="AH213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2</v>
      </c>
      <c r="AJ2137" s="59">
        <f>IFERROR(Table1[[#This Row],[Plan Hour]]/Table1[[#This Row],[ساعات
العمل
الفعلية]],0)</f>
        <v>0</v>
      </c>
      <c r="AK2137" s="1">
        <f>IFERROR((Table1[[#This Row],[الكمية 
الفعلية
/م3]]-Table1[[#This Row],[الكمية 
المنتجة
/م3
 ]]),"")</f>
        <v>0</v>
      </c>
      <c r="AL2137" s="123"/>
      <c r="AM2137" s="123"/>
      <c r="AN2137" s="123"/>
      <c r="AO2137" s="123"/>
      <c r="AP2137" s="17">
        <f>Table1[[#This Row],[شطره
1]]+Table1[[#This Row],[أبعاد خطأ
2]]+Table1[[#This Row],[كسر زوايا
3]]+AO2137</f>
        <v>0</v>
      </c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1"/>
      <c r="CB2137"/>
      <c r="CC2137"/>
      <c r="CD2137"/>
      <c r="CE2137" s="83"/>
      <c r="CF2137"/>
      <c r="CG2137"/>
      <c r="CH2137"/>
      <c r="CI2137"/>
      <c r="CJ2137"/>
      <c r="CK2137"/>
      <c r="CL2137"/>
      <c r="CM2137"/>
      <c r="CN2137"/>
      <c r="CO2137"/>
      <c r="CP2137"/>
    </row>
    <row r="2138" spans="1:94" ht="22.5" customHeight="1">
      <c r="A2138" s="22">
        <v>44346</v>
      </c>
      <c r="B2138" s="3" t="str">
        <f>TEXT(Table1[[#This Row],[Date]],"dddd")</f>
        <v>الأحد</v>
      </c>
      <c r="C2138" s="3">
        <f>WEEKNUM(Table1[[#This Row],[Date]],16)</f>
        <v>23</v>
      </c>
      <c r="D2138" s="3" t="str">
        <f>TEXT(Table1[[#This Row],[Date]],"mmmm")</f>
        <v>مايو</v>
      </c>
      <c r="E2138" s="3" t="str">
        <f>TEXT(Table1[[#This Row],[Date]],"yyyy")</f>
        <v>2021</v>
      </c>
      <c r="F2138" s="3" t="s">
        <v>9</v>
      </c>
      <c r="G2138" s="3">
        <v>2025</v>
      </c>
      <c r="H2138" s="5" t="s">
        <v>25</v>
      </c>
      <c r="I2138" s="3" t="s">
        <v>108</v>
      </c>
      <c r="J2138" s="3">
        <f>IFERROR(VLOOKUP(Table1[[#This Row],[FoamType]],$CB$1:$CC$25,2,FALSE),0)</f>
        <v>25</v>
      </c>
      <c r="K2138" s="3">
        <v>20</v>
      </c>
      <c r="L2138" s="3">
        <v>20</v>
      </c>
      <c r="M2138" s="3">
        <v>4</v>
      </c>
      <c r="Q2138" s="3">
        <v>20</v>
      </c>
      <c r="R2138" s="3">
        <v>450</v>
      </c>
      <c r="S2138" s="3">
        <v>4.0999999999999996</v>
      </c>
      <c r="T2138" s="3">
        <f t="shared" ref="T2138:T2200" si="278">K2138*L2138*R2138*S2138/1000000</f>
        <v>0.73799999999999988</v>
      </c>
      <c r="U2138" s="4">
        <f t="shared" ref="U2138:U2200" si="279">K2138*L2138*M2138*R2138/1000000</f>
        <v>0.72</v>
      </c>
      <c r="W2138" s="3"/>
      <c r="X2138" s="4">
        <f>IFERROR(   Table1[[#This Row],[البلوكات /م3]]+Table1[[#This Row],[البواقى
 المنصرفه
/م3]]-Table1[[#This Row],[البواقى
/م3]],0)</f>
        <v>0</v>
      </c>
      <c r="Y2138" s="21">
        <f t="shared" si="273"/>
        <v>0</v>
      </c>
      <c r="AD2138" s="20">
        <f t="shared" ref="AD2138:AD2201" si="280">(Y2138+AA2138)-(U2138+AC2138)</f>
        <v>-0.72</v>
      </c>
      <c r="AE2138" s="29" t="e">
        <f t="shared" ref="AE2138:AE2201" si="281">AD2138/(Y2138+AA2138)</f>
        <v>#DIV/0!</v>
      </c>
      <c r="AG2138" s="5">
        <f>IFERROR((Table1[[#This Row],[عدد
البلوكات]]*0.12),"")</f>
        <v>0</v>
      </c>
      <c r="AH213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18</v>
      </c>
      <c r="AJ2138" s="59">
        <f>IFERROR(Table1[[#This Row],[Plan Hour]]/Table1[[#This Row],[ساعات
العمل
الفعلية]],0)</f>
        <v>0</v>
      </c>
      <c r="AK2138" s="1">
        <f>IFERROR((Table1[[#This Row],[الكمية 
الفعلية
/م3]]-Table1[[#This Row],[الكمية 
المنتجة
/م3
 ]]),"")</f>
        <v>1.7999999999999905E-2</v>
      </c>
      <c r="AL2138" s="123"/>
      <c r="AM2138" s="123"/>
      <c r="AN2138" s="123"/>
      <c r="AO2138" s="123"/>
      <c r="AP2138" s="17">
        <f>Table1[[#This Row],[شطره
1]]+Table1[[#This Row],[أبعاد خطأ
2]]+Table1[[#This Row],[كسر زوايا
3]]+AO2138</f>
        <v>0</v>
      </c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1"/>
      <c r="CB2138"/>
      <c r="CC2138"/>
      <c r="CD2138"/>
      <c r="CE2138" s="83"/>
      <c r="CF2138"/>
      <c r="CG2138"/>
      <c r="CH2138"/>
      <c r="CI2138"/>
      <c r="CJ2138"/>
      <c r="CK2138"/>
      <c r="CL2138"/>
      <c r="CM2138"/>
      <c r="CN2138"/>
      <c r="CO2138"/>
      <c r="CP2138"/>
    </row>
    <row r="2139" spans="1:94" ht="22.5" customHeight="1">
      <c r="A2139" s="13"/>
      <c r="B2139" s="3" t="str">
        <f>TEXT(Table1[[#This Row],[Date]],"dddd")</f>
        <v>السبت</v>
      </c>
      <c r="C2139" s="3">
        <f>WEEKNUM(Table1[[#This Row],[Date]],16)</f>
        <v>1</v>
      </c>
      <c r="D2139" s="3" t="str">
        <f>TEXT(Table1[[#This Row],[Date]],"mmmm")</f>
        <v>يناير</v>
      </c>
      <c r="E2139" s="3" t="str">
        <f>TEXT(Table1[[#This Row],[Date]],"yyyy")</f>
        <v>1900</v>
      </c>
      <c r="J2139" s="3">
        <f>IFERROR(VLOOKUP(Table1[[#This Row],[FoamType]],$CB$1:$CC$25,2,FALSE),0)</f>
        <v>0</v>
      </c>
      <c r="T2139" s="3">
        <f t="shared" si="278"/>
        <v>0</v>
      </c>
      <c r="U2139" s="4">
        <f t="shared" si="279"/>
        <v>0</v>
      </c>
      <c r="W2139" s="3"/>
      <c r="X2139" s="4">
        <f>IFERROR(   Table1[[#This Row],[البلوكات /م3]]+Table1[[#This Row],[البواقى
 المنصرفه
/م3]]-Table1[[#This Row],[البواقى
/م3]],0)</f>
        <v>0</v>
      </c>
      <c r="Y2139" s="21">
        <f t="shared" si="273"/>
        <v>0</v>
      </c>
      <c r="AD2139" s="20">
        <f t="shared" si="280"/>
        <v>0</v>
      </c>
      <c r="AE2139" s="29" t="e">
        <f t="shared" si="281"/>
        <v>#DIV/0!</v>
      </c>
      <c r="AG2139" s="5">
        <f>IFERROR((Table1[[#This Row],[عدد
البلوكات]]*0.12),"")</f>
        <v>0</v>
      </c>
      <c r="AH213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39" s="59">
        <f>IFERROR(Table1[[#This Row],[Plan Hour]]/Table1[[#This Row],[ساعات
العمل
الفعلية]],0)</f>
        <v>0</v>
      </c>
      <c r="AK2139" s="1">
        <f>IFERROR((Table1[[#This Row],[الكمية 
الفعلية
/م3]]-Table1[[#This Row],[الكمية 
المنتجة
/م3
 ]]),"")</f>
        <v>0</v>
      </c>
      <c r="AL2139" s="123"/>
      <c r="AM2139" s="123"/>
      <c r="AN2139" s="123"/>
      <c r="AO2139" s="123"/>
      <c r="AP2139" s="17">
        <f>Table1[[#This Row],[شطره
1]]+Table1[[#This Row],[أبعاد خطأ
2]]+Table1[[#This Row],[كسر زوايا
3]]+AO2139</f>
        <v>0</v>
      </c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1"/>
      <c r="CB2139"/>
      <c r="CC2139"/>
      <c r="CD2139"/>
      <c r="CE2139" s="83"/>
      <c r="CF2139"/>
      <c r="CG2139"/>
      <c r="CH2139"/>
      <c r="CI2139"/>
      <c r="CJ2139"/>
      <c r="CK2139"/>
      <c r="CL2139"/>
      <c r="CM2139"/>
      <c r="CN2139"/>
      <c r="CO2139"/>
      <c r="CP2139"/>
    </row>
    <row r="2140" spans="1:94" ht="22.5" customHeight="1">
      <c r="A2140" s="13"/>
      <c r="B2140" s="3" t="str">
        <f>TEXT(Table1[[#This Row],[Date]],"dddd")</f>
        <v>السبت</v>
      </c>
      <c r="C2140" s="3">
        <f>WEEKNUM(Table1[[#This Row],[Date]],16)</f>
        <v>1</v>
      </c>
      <c r="D2140" s="3" t="str">
        <f>TEXT(Table1[[#This Row],[Date]],"mmmm")</f>
        <v>يناير</v>
      </c>
      <c r="E2140" s="3" t="str">
        <f>TEXT(Table1[[#This Row],[Date]],"yyyy")</f>
        <v>1900</v>
      </c>
      <c r="J2140" s="3">
        <f>IFERROR(VLOOKUP(Table1[[#This Row],[FoamType]],$CB$1:$CC$25,2,FALSE),0)</f>
        <v>0</v>
      </c>
      <c r="T2140" s="3">
        <f t="shared" si="278"/>
        <v>0</v>
      </c>
      <c r="U2140" s="4">
        <f t="shared" si="279"/>
        <v>0</v>
      </c>
      <c r="W2140" s="3"/>
      <c r="X2140" s="4">
        <f>IFERROR(   Table1[[#This Row],[البلوكات /م3]]+Table1[[#This Row],[البواقى
 المنصرفه
/م3]]-Table1[[#This Row],[البواقى
/م3]],0)</f>
        <v>0</v>
      </c>
      <c r="Y2140" s="21">
        <f t="shared" si="273"/>
        <v>0</v>
      </c>
      <c r="AD2140" s="20">
        <f t="shared" si="280"/>
        <v>0</v>
      </c>
      <c r="AE2140" s="29" t="e">
        <f t="shared" si="281"/>
        <v>#DIV/0!</v>
      </c>
      <c r="AG2140" s="5">
        <f>IFERROR((Table1[[#This Row],[عدد
البلوكات]]*0.12),"")</f>
        <v>0</v>
      </c>
      <c r="AH214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40" s="59">
        <f>IFERROR(Table1[[#This Row],[Plan Hour]]/Table1[[#This Row],[ساعات
العمل
الفعلية]],0)</f>
        <v>0</v>
      </c>
      <c r="AK2140" s="1">
        <f>IFERROR((Table1[[#This Row],[الكمية 
الفعلية
/م3]]-Table1[[#This Row],[الكمية 
المنتجة
/م3
 ]]),"")</f>
        <v>0</v>
      </c>
      <c r="AL2140" s="123"/>
      <c r="AM2140" s="123"/>
      <c r="AN2140" s="123"/>
      <c r="AO2140" s="123"/>
      <c r="AP2140" s="17">
        <f>Table1[[#This Row],[شطره
1]]+Table1[[#This Row],[أبعاد خطأ
2]]+Table1[[#This Row],[كسر زوايا
3]]+AO2140</f>
        <v>0</v>
      </c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1"/>
      <c r="CB2140"/>
      <c r="CC2140"/>
      <c r="CD2140"/>
      <c r="CE2140" s="83"/>
      <c r="CF2140"/>
      <c r="CG2140"/>
      <c r="CH2140"/>
      <c r="CI2140"/>
      <c r="CJ2140"/>
      <c r="CK2140"/>
      <c r="CL2140"/>
      <c r="CM2140"/>
      <c r="CN2140"/>
      <c r="CO2140"/>
      <c r="CP2140"/>
    </row>
    <row r="2141" spans="1:94" ht="22.5" customHeight="1">
      <c r="A2141" s="13"/>
      <c r="B2141" s="3" t="str">
        <f>TEXT(Table1[[#This Row],[Date]],"dddd")</f>
        <v>السبت</v>
      </c>
      <c r="C2141" s="3">
        <f>WEEKNUM(Table1[[#This Row],[Date]],16)</f>
        <v>1</v>
      </c>
      <c r="D2141" s="3" t="str">
        <f>TEXT(Table1[[#This Row],[Date]],"mmmm")</f>
        <v>يناير</v>
      </c>
      <c r="E2141" s="3" t="str">
        <f>TEXT(Table1[[#This Row],[Date]],"yyyy")</f>
        <v>1900</v>
      </c>
      <c r="J2141" s="3">
        <f>IFERROR(VLOOKUP(Table1[[#This Row],[FoamType]],$CB$1:$CC$25,2,FALSE),0)</f>
        <v>0</v>
      </c>
      <c r="T2141" s="3">
        <f t="shared" si="278"/>
        <v>0</v>
      </c>
      <c r="U2141" s="4">
        <f t="shared" si="279"/>
        <v>0</v>
      </c>
      <c r="W2141" s="3"/>
      <c r="X2141" s="4">
        <f>IFERROR(   Table1[[#This Row],[البلوكات /م3]]+Table1[[#This Row],[البواقى
 المنصرفه
/م3]]-Table1[[#This Row],[البواقى
/م3]],0)</f>
        <v>0</v>
      </c>
      <c r="Y2141" s="21">
        <f t="shared" si="273"/>
        <v>0</v>
      </c>
      <c r="AD2141" s="20">
        <f t="shared" si="280"/>
        <v>0</v>
      </c>
      <c r="AE2141" s="29" t="e">
        <f t="shared" si="281"/>
        <v>#DIV/0!</v>
      </c>
      <c r="AG2141" s="5">
        <f>IFERROR((Table1[[#This Row],[عدد
البلوكات]]*0.12),"")</f>
        <v>0</v>
      </c>
      <c r="AH214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41" s="59">
        <f>IFERROR(Table1[[#This Row],[Plan Hour]]/Table1[[#This Row],[ساعات
العمل
الفعلية]],0)</f>
        <v>0</v>
      </c>
      <c r="AK2141" s="1">
        <f>IFERROR((Table1[[#This Row],[الكمية 
الفعلية
/م3]]-Table1[[#This Row],[الكمية 
المنتجة
/م3
 ]]),"")</f>
        <v>0</v>
      </c>
      <c r="AL2141" s="123"/>
      <c r="AM2141" s="123"/>
      <c r="AN2141" s="123"/>
      <c r="AO2141" s="123"/>
      <c r="AP2141" s="17">
        <f>Table1[[#This Row],[شطره
1]]+Table1[[#This Row],[أبعاد خطأ
2]]+Table1[[#This Row],[كسر زوايا
3]]+AO2141</f>
        <v>0</v>
      </c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1"/>
      <c r="CB2141"/>
      <c r="CC2141"/>
      <c r="CD2141"/>
      <c r="CE2141" s="83"/>
      <c r="CF2141"/>
      <c r="CG2141"/>
      <c r="CH2141"/>
      <c r="CI2141"/>
      <c r="CJ2141"/>
      <c r="CK2141"/>
      <c r="CL2141"/>
      <c r="CM2141"/>
      <c r="CN2141"/>
      <c r="CO2141"/>
      <c r="CP2141"/>
    </row>
    <row r="2142" spans="1:94" ht="22.5" customHeight="1">
      <c r="A2142" s="13"/>
      <c r="B2142" s="3" t="str">
        <f>TEXT(Table1[[#This Row],[Date]],"dddd")</f>
        <v>السبت</v>
      </c>
      <c r="C2142" s="3">
        <f>WEEKNUM(Table1[[#This Row],[Date]],16)</f>
        <v>1</v>
      </c>
      <c r="D2142" s="3" t="str">
        <f>TEXT(Table1[[#This Row],[Date]],"mmmm")</f>
        <v>يناير</v>
      </c>
      <c r="E2142" s="3" t="str">
        <f>TEXT(Table1[[#This Row],[Date]],"yyyy")</f>
        <v>1900</v>
      </c>
      <c r="J2142" s="3">
        <f>IFERROR(VLOOKUP(Table1[[#This Row],[FoamType]],$CB$1:$CC$25,2,FALSE),0)</f>
        <v>0</v>
      </c>
      <c r="T2142" s="3">
        <f t="shared" si="278"/>
        <v>0</v>
      </c>
      <c r="U2142" s="4">
        <f t="shared" si="279"/>
        <v>0</v>
      </c>
      <c r="W2142" s="3"/>
      <c r="X2142" s="4">
        <f>IFERROR(   Table1[[#This Row],[البلوكات /م3]]+Table1[[#This Row],[البواقى
 المنصرفه
/م3]]-Table1[[#This Row],[البواقى
/م3]],0)</f>
        <v>0</v>
      </c>
      <c r="Y2142" s="21">
        <f t="shared" si="273"/>
        <v>0</v>
      </c>
      <c r="AD2142" s="20">
        <f t="shared" si="280"/>
        <v>0</v>
      </c>
      <c r="AE2142" s="29" t="e">
        <f t="shared" si="281"/>
        <v>#DIV/0!</v>
      </c>
      <c r="AG2142" s="5">
        <f>IFERROR((Table1[[#This Row],[عدد
البلوكات]]*0.12),"")</f>
        <v>0</v>
      </c>
      <c r="AH214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42" s="59">
        <f>IFERROR(Table1[[#This Row],[Plan Hour]]/Table1[[#This Row],[ساعات
العمل
الفعلية]],0)</f>
        <v>0</v>
      </c>
      <c r="AK2142" s="1">
        <f>IFERROR((Table1[[#This Row],[الكمية 
الفعلية
/م3]]-Table1[[#This Row],[الكمية 
المنتجة
/م3
 ]]),"")</f>
        <v>0</v>
      </c>
      <c r="AL2142" s="123"/>
      <c r="AM2142" s="123"/>
      <c r="AN2142" s="123"/>
      <c r="AO2142" s="123"/>
      <c r="AP2142" s="17">
        <f>Table1[[#This Row],[شطره
1]]+Table1[[#This Row],[أبعاد خطأ
2]]+Table1[[#This Row],[كسر زوايا
3]]+AO2142</f>
        <v>0</v>
      </c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1"/>
      <c r="CB2142"/>
      <c r="CC2142"/>
      <c r="CD2142"/>
      <c r="CE2142" s="83"/>
      <c r="CF2142"/>
      <c r="CG2142"/>
      <c r="CH2142"/>
      <c r="CI2142"/>
      <c r="CJ2142"/>
      <c r="CK2142"/>
      <c r="CL2142"/>
      <c r="CM2142"/>
      <c r="CN2142"/>
      <c r="CO2142"/>
      <c r="CP2142"/>
    </row>
    <row r="2143" spans="1:94" ht="22.5" customHeight="1">
      <c r="A2143" s="13"/>
      <c r="B2143" s="3" t="str">
        <f>TEXT(Table1[[#This Row],[Date]],"dddd")</f>
        <v>السبت</v>
      </c>
      <c r="C2143" s="3">
        <f>WEEKNUM(Table1[[#This Row],[Date]],16)</f>
        <v>1</v>
      </c>
      <c r="D2143" s="3" t="str">
        <f>TEXT(Table1[[#This Row],[Date]],"mmmm")</f>
        <v>يناير</v>
      </c>
      <c r="E2143" s="3" t="str">
        <f>TEXT(Table1[[#This Row],[Date]],"yyyy")</f>
        <v>1900</v>
      </c>
      <c r="J2143" s="3">
        <f>IFERROR(VLOOKUP(Table1[[#This Row],[FoamType]],$CB$1:$CC$25,2,FALSE),0)</f>
        <v>0</v>
      </c>
      <c r="T2143" s="3">
        <f t="shared" si="278"/>
        <v>0</v>
      </c>
      <c r="U2143" s="4">
        <f t="shared" si="279"/>
        <v>0</v>
      </c>
      <c r="W2143" s="3"/>
      <c r="X2143" s="4">
        <f>IFERROR(   Table1[[#This Row],[البلوكات /م3]]+Table1[[#This Row],[البواقى
 المنصرفه
/م3]]-Table1[[#This Row],[البواقى
/م3]],0)</f>
        <v>0</v>
      </c>
      <c r="Y2143" s="21">
        <f t="shared" si="273"/>
        <v>0</v>
      </c>
      <c r="AD2143" s="20">
        <f t="shared" si="280"/>
        <v>0</v>
      </c>
      <c r="AE2143" s="29" t="e">
        <f t="shared" si="281"/>
        <v>#DIV/0!</v>
      </c>
      <c r="AG2143" s="5">
        <f>IFERROR((Table1[[#This Row],[عدد
البلوكات]]*0.12),"")</f>
        <v>0</v>
      </c>
      <c r="AH214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43" s="59">
        <f>IFERROR(Table1[[#This Row],[Plan Hour]]/Table1[[#This Row],[ساعات
العمل
الفعلية]],0)</f>
        <v>0</v>
      </c>
      <c r="AK2143" s="1">
        <f>IFERROR((Table1[[#This Row],[الكمية 
الفعلية
/م3]]-Table1[[#This Row],[الكمية 
المنتجة
/م3
 ]]),"")</f>
        <v>0</v>
      </c>
      <c r="AL2143" s="123"/>
      <c r="AM2143" s="123"/>
      <c r="AN2143" s="123"/>
      <c r="AO2143" s="123"/>
      <c r="AP2143" s="17">
        <f>Table1[[#This Row],[شطره
1]]+Table1[[#This Row],[أبعاد خطأ
2]]+Table1[[#This Row],[كسر زوايا
3]]+AO2143</f>
        <v>0</v>
      </c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1"/>
      <c r="CB2143"/>
      <c r="CC2143"/>
      <c r="CD2143"/>
      <c r="CE2143" s="83"/>
      <c r="CF2143"/>
      <c r="CG2143"/>
      <c r="CH2143"/>
      <c r="CI2143"/>
      <c r="CJ2143"/>
      <c r="CK2143"/>
      <c r="CL2143"/>
      <c r="CM2143"/>
      <c r="CN2143"/>
      <c r="CO2143"/>
      <c r="CP2143"/>
    </row>
    <row r="2144" spans="1:94" ht="22.5" customHeight="1">
      <c r="A2144" s="13"/>
      <c r="B2144" s="3" t="str">
        <f>TEXT(Table1[[#This Row],[Date]],"dddd")</f>
        <v>السبت</v>
      </c>
      <c r="C2144" s="3">
        <f>WEEKNUM(Table1[[#This Row],[Date]],16)</f>
        <v>1</v>
      </c>
      <c r="D2144" s="3" t="str">
        <f>TEXT(Table1[[#This Row],[Date]],"mmmm")</f>
        <v>يناير</v>
      </c>
      <c r="E2144" s="3" t="str">
        <f>TEXT(Table1[[#This Row],[Date]],"yyyy")</f>
        <v>1900</v>
      </c>
      <c r="J2144" s="3">
        <f>IFERROR(VLOOKUP(Table1[[#This Row],[FoamType]],$CB$1:$CC$25,2,FALSE),0)</f>
        <v>0</v>
      </c>
      <c r="T2144" s="3">
        <f t="shared" si="278"/>
        <v>0</v>
      </c>
      <c r="U2144" s="4">
        <f t="shared" si="279"/>
        <v>0</v>
      </c>
      <c r="W2144" s="3"/>
      <c r="X2144" s="4">
        <f>IFERROR(   Table1[[#This Row],[البلوكات /م3]]+Table1[[#This Row],[البواقى
 المنصرفه
/م3]]-Table1[[#This Row],[البواقى
/م3]],0)</f>
        <v>0</v>
      </c>
      <c r="AD2144" s="20">
        <f t="shared" si="280"/>
        <v>0</v>
      </c>
      <c r="AE2144" s="29" t="e">
        <f t="shared" si="281"/>
        <v>#DIV/0!</v>
      </c>
      <c r="AG2144" s="5">
        <f>IFERROR((Table1[[#This Row],[عدد
البلوكات]]*0.12),"")</f>
        <v>0</v>
      </c>
      <c r="AH214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44" s="59">
        <f>IFERROR(Table1[[#This Row],[Plan Hour]]/Table1[[#This Row],[ساعات
العمل
الفعلية]],0)</f>
        <v>0</v>
      </c>
      <c r="AK2144" s="1">
        <f>IFERROR((Table1[[#This Row],[الكمية 
الفعلية
/م3]]-Table1[[#This Row],[الكمية 
المنتجة
/م3
 ]]),"")</f>
        <v>0</v>
      </c>
      <c r="AL2144" s="123"/>
      <c r="AM2144" s="123"/>
      <c r="AN2144" s="123"/>
      <c r="AO2144" s="123"/>
      <c r="AP2144" s="17">
        <f>Table1[[#This Row],[شطره
1]]+Table1[[#This Row],[أبعاد خطأ
2]]+Table1[[#This Row],[كسر زوايا
3]]+AO2144</f>
        <v>0</v>
      </c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1"/>
      <c r="CB2144"/>
      <c r="CC2144"/>
      <c r="CD2144"/>
      <c r="CE2144" s="83"/>
      <c r="CF2144"/>
      <c r="CG2144"/>
      <c r="CH2144"/>
      <c r="CI2144"/>
      <c r="CJ2144"/>
      <c r="CK2144"/>
      <c r="CL2144"/>
      <c r="CM2144"/>
      <c r="CN2144"/>
      <c r="CO2144"/>
      <c r="CP2144"/>
    </row>
    <row r="2145" spans="1:94" ht="22.5" customHeight="1">
      <c r="A2145" s="13"/>
      <c r="B2145" s="3" t="str">
        <f>TEXT(Table1[[#This Row],[Date]],"dddd")</f>
        <v>السبت</v>
      </c>
      <c r="C2145" s="3">
        <f>WEEKNUM(Table1[[#This Row],[Date]],16)</f>
        <v>1</v>
      </c>
      <c r="D2145" s="3" t="str">
        <f>TEXT(Table1[[#This Row],[Date]],"mmmm")</f>
        <v>يناير</v>
      </c>
      <c r="E2145" s="3" t="str">
        <f>TEXT(Table1[[#This Row],[Date]],"yyyy")</f>
        <v>1900</v>
      </c>
      <c r="J2145" s="3">
        <f>IFERROR(VLOOKUP(Table1[[#This Row],[FoamType]],$CB$1:$CC$25,2,FALSE),0)</f>
        <v>0</v>
      </c>
      <c r="T2145" s="3">
        <f t="shared" si="278"/>
        <v>0</v>
      </c>
      <c r="U2145" s="4">
        <f t="shared" si="279"/>
        <v>0</v>
      </c>
      <c r="W2145" s="3"/>
      <c r="X2145" s="4">
        <f>IFERROR(   Table1[[#This Row],[البلوكات /م3]]+Table1[[#This Row],[البواقى
 المنصرفه
/م3]]-Table1[[#This Row],[البواقى
/م3]],0)</f>
        <v>0</v>
      </c>
      <c r="AD2145" s="20">
        <f t="shared" si="280"/>
        <v>0</v>
      </c>
      <c r="AE2145" s="29" t="e">
        <f t="shared" si="281"/>
        <v>#DIV/0!</v>
      </c>
      <c r="AG2145" s="5">
        <f>IFERROR((Table1[[#This Row],[عدد
البلوكات]]*0.12),"")</f>
        <v>0</v>
      </c>
      <c r="AH214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45" s="59">
        <f>IFERROR(Table1[[#This Row],[Plan Hour]]/Table1[[#This Row],[ساعات
العمل
الفعلية]],0)</f>
        <v>0</v>
      </c>
      <c r="AK2145" s="1">
        <f>IFERROR((Table1[[#This Row],[الكمية 
الفعلية
/م3]]-Table1[[#This Row],[الكمية 
المنتجة
/م3
 ]]),"")</f>
        <v>0</v>
      </c>
      <c r="AL2145" s="123"/>
      <c r="AM2145" s="123"/>
      <c r="AN2145" s="123"/>
      <c r="AO2145" s="123"/>
      <c r="AP2145" s="17">
        <f>Table1[[#This Row],[شطره
1]]+Table1[[#This Row],[أبعاد خطأ
2]]+Table1[[#This Row],[كسر زوايا
3]]+AO2145</f>
        <v>0</v>
      </c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1"/>
      <c r="CB2145"/>
      <c r="CC2145"/>
      <c r="CD2145"/>
      <c r="CE2145" s="83"/>
      <c r="CF2145"/>
      <c r="CG2145"/>
      <c r="CH2145"/>
      <c r="CI2145"/>
      <c r="CJ2145"/>
      <c r="CK2145"/>
      <c r="CL2145"/>
      <c r="CM2145"/>
      <c r="CN2145"/>
      <c r="CO2145"/>
      <c r="CP2145"/>
    </row>
    <row r="2146" spans="1:94" ht="22.5" customHeight="1">
      <c r="A2146" s="13"/>
      <c r="B2146" s="3" t="str">
        <f>TEXT(Table1[[#This Row],[Date]],"dddd")</f>
        <v>السبت</v>
      </c>
      <c r="C2146" s="3">
        <f>WEEKNUM(Table1[[#This Row],[Date]],16)</f>
        <v>1</v>
      </c>
      <c r="D2146" s="3" t="str">
        <f>TEXT(Table1[[#This Row],[Date]],"mmmm")</f>
        <v>يناير</v>
      </c>
      <c r="E2146" s="3" t="str">
        <f>TEXT(Table1[[#This Row],[Date]],"yyyy")</f>
        <v>1900</v>
      </c>
      <c r="J2146" s="3">
        <f>IFERROR(VLOOKUP(Table1[[#This Row],[FoamType]],$CB$1:$CC$25,2,FALSE),0)</f>
        <v>0</v>
      </c>
      <c r="T2146" s="3">
        <f t="shared" si="278"/>
        <v>0</v>
      </c>
      <c r="U2146" s="4">
        <f t="shared" si="279"/>
        <v>0</v>
      </c>
      <c r="W2146" s="3"/>
      <c r="X2146" s="4">
        <f>IFERROR(   Table1[[#This Row],[البلوكات /م3]]+Table1[[#This Row],[البواقى
 المنصرفه
/م3]]-Table1[[#This Row],[البواقى
/م3]],0)</f>
        <v>0</v>
      </c>
      <c r="AD2146" s="20">
        <f t="shared" si="280"/>
        <v>0</v>
      </c>
      <c r="AE2146" s="29" t="e">
        <f t="shared" si="281"/>
        <v>#DIV/0!</v>
      </c>
      <c r="AG2146" s="5">
        <f>IFERROR((Table1[[#This Row],[عدد
البلوكات]]*0.12),"")</f>
        <v>0</v>
      </c>
      <c r="AH214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46" s="59">
        <f>IFERROR(Table1[[#This Row],[Plan Hour]]/Table1[[#This Row],[ساعات
العمل
الفعلية]],0)</f>
        <v>0</v>
      </c>
      <c r="AK2146" s="1">
        <f>IFERROR((Table1[[#This Row],[الكمية 
الفعلية
/م3]]-Table1[[#This Row],[الكمية 
المنتجة
/م3
 ]]),"")</f>
        <v>0</v>
      </c>
      <c r="AL2146" s="123"/>
      <c r="AM2146" s="123"/>
      <c r="AN2146" s="123"/>
      <c r="AO2146" s="123"/>
      <c r="AP2146" s="17">
        <f>Table1[[#This Row],[شطره
1]]+Table1[[#This Row],[أبعاد خطأ
2]]+Table1[[#This Row],[كسر زوايا
3]]+AO2146</f>
        <v>0</v>
      </c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1"/>
      <c r="CB2146"/>
      <c r="CC2146"/>
      <c r="CD2146"/>
      <c r="CE2146" s="83"/>
      <c r="CF2146"/>
      <c r="CG2146"/>
      <c r="CH2146"/>
      <c r="CI2146"/>
      <c r="CJ2146"/>
      <c r="CK2146"/>
      <c r="CL2146"/>
      <c r="CM2146"/>
      <c r="CN2146"/>
      <c r="CO2146"/>
      <c r="CP2146"/>
    </row>
    <row r="2147" spans="1:94" ht="22.5" customHeight="1">
      <c r="A2147" s="13"/>
      <c r="B2147" s="3" t="str">
        <f>TEXT(Table1[[#This Row],[Date]],"dddd")</f>
        <v>السبت</v>
      </c>
      <c r="C2147" s="3">
        <f>WEEKNUM(Table1[[#This Row],[Date]],16)</f>
        <v>1</v>
      </c>
      <c r="D2147" s="3" t="str">
        <f>TEXT(Table1[[#This Row],[Date]],"mmmm")</f>
        <v>يناير</v>
      </c>
      <c r="E2147" s="3" t="str">
        <f>TEXT(Table1[[#This Row],[Date]],"yyyy")</f>
        <v>1900</v>
      </c>
      <c r="J2147" s="3">
        <f>IFERROR(VLOOKUP(Table1[[#This Row],[FoamType]],$CB$1:$CC$25,2,FALSE),0)</f>
        <v>0</v>
      </c>
      <c r="T2147" s="3">
        <f t="shared" si="278"/>
        <v>0</v>
      </c>
      <c r="U2147" s="4">
        <f t="shared" si="279"/>
        <v>0</v>
      </c>
      <c r="W2147" s="3"/>
      <c r="X2147" s="4">
        <f>IFERROR(   Table1[[#This Row],[البلوكات /م3]]+Table1[[#This Row],[البواقى
 المنصرفه
/م3]]-Table1[[#This Row],[البواقى
/م3]],0)</f>
        <v>0</v>
      </c>
      <c r="AD2147" s="20">
        <f t="shared" si="280"/>
        <v>0</v>
      </c>
      <c r="AE2147" s="29" t="e">
        <f t="shared" si="281"/>
        <v>#DIV/0!</v>
      </c>
      <c r="AG2147" s="5">
        <f>IFERROR((Table1[[#This Row],[عدد
البلوكات]]*0.12),"")</f>
        <v>0</v>
      </c>
      <c r="AH214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47" s="59">
        <f>IFERROR(Table1[[#This Row],[Plan Hour]]/Table1[[#This Row],[ساعات
العمل
الفعلية]],0)</f>
        <v>0</v>
      </c>
      <c r="AK2147" s="1">
        <f>IFERROR((Table1[[#This Row],[الكمية 
الفعلية
/م3]]-Table1[[#This Row],[الكمية 
المنتجة
/م3
 ]]),"")</f>
        <v>0</v>
      </c>
      <c r="AL2147" s="123"/>
      <c r="AM2147" s="123"/>
      <c r="AN2147" s="123"/>
      <c r="AO2147" s="123"/>
      <c r="AP2147" s="17">
        <f>Table1[[#This Row],[شطره
1]]+Table1[[#This Row],[أبعاد خطأ
2]]+Table1[[#This Row],[كسر زوايا
3]]+AO2147</f>
        <v>0</v>
      </c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1"/>
      <c r="CB2147"/>
      <c r="CC2147"/>
      <c r="CD2147"/>
      <c r="CE2147" s="83"/>
      <c r="CF2147"/>
      <c r="CG2147"/>
      <c r="CH2147"/>
      <c r="CI2147"/>
      <c r="CJ2147"/>
      <c r="CK2147"/>
      <c r="CL2147"/>
      <c r="CM2147"/>
      <c r="CN2147"/>
      <c r="CO2147"/>
      <c r="CP2147"/>
    </row>
    <row r="2148" spans="1:94" ht="22.5" customHeight="1">
      <c r="A2148" s="13"/>
      <c r="B2148" s="3" t="str">
        <f>TEXT(Table1[[#This Row],[Date]],"dddd")</f>
        <v>السبت</v>
      </c>
      <c r="C2148" s="3">
        <f>WEEKNUM(Table1[[#This Row],[Date]],16)</f>
        <v>1</v>
      </c>
      <c r="D2148" s="3" t="str">
        <f>TEXT(Table1[[#This Row],[Date]],"mmmm")</f>
        <v>يناير</v>
      </c>
      <c r="E2148" s="3" t="str">
        <f>TEXT(Table1[[#This Row],[Date]],"yyyy")</f>
        <v>1900</v>
      </c>
      <c r="J2148" s="3">
        <f>IFERROR(VLOOKUP(Table1[[#This Row],[FoamType]],$CB$1:$CC$25,2,FALSE),0)</f>
        <v>0</v>
      </c>
      <c r="T2148" s="3">
        <f t="shared" si="278"/>
        <v>0</v>
      </c>
      <c r="U2148" s="4">
        <f t="shared" si="279"/>
        <v>0</v>
      </c>
      <c r="W2148" s="3"/>
      <c r="X2148" s="4">
        <f>IFERROR(   Table1[[#This Row],[البلوكات /م3]]+Table1[[#This Row],[البواقى
 المنصرفه
/م3]]-Table1[[#This Row],[البواقى
/م3]],0)</f>
        <v>0</v>
      </c>
      <c r="AD2148" s="20">
        <f t="shared" si="280"/>
        <v>0</v>
      </c>
      <c r="AE2148" s="29" t="e">
        <f t="shared" si="281"/>
        <v>#DIV/0!</v>
      </c>
      <c r="AG2148" s="5">
        <f>IFERROR((Table1[[#This Row],[عدد
البلوكات]]*0.12),"")</f>
        <v>0</v>
      </c>
      <c r="AH214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48" s="59">
        <f>IFERROR(Table1[[#This Row],[Plan Hour]]/Table1[[#This Row],[ساعات
العمل
الفعلية]],0)</f>
        <v>0</v>
      </c>
      <c r="AK2148" s="1">
        <f>IFERROR((Table1[[#This Row],[الكمية 
الفعلية
/م3]]-Table1[[#This Row],[الكمية 
المنتجة
/م3
 ]]),"")</f>
        <v>0</v>
      </c>
      <c r="AL2148" s="123"/>
      <c r="AM2148" s="123"/>
      <c r="AN2148" s="123"/>
      <c r="AO2148" s="123"/>
      <c r="AP2148" s="17">
        <f>Table1[[#This Row],[شطره
1]]+Table1[[#This Row],[أبعاد خطأ
2]]+Table1[[#This Row],[كسر زوايا
3]]+AO2148</f>
        <v>0</v>
      </c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1"/>
      <c r="CB2148"/>
      <c r="CC2148"/>
      <c r="CD2148"/>
      <c r="CE2148" s="83"/>
      <c r="CF2148"/>
      <c r="CG2148"/>
      <c r="CH2148"/>
      <c r="CI2148"/>
      <c r="CJ2148"/>
      <c r="CK2148"/>
      <c r="CL2148"/>
      <c r="CM2148"/>
      <c r="CN2148"/>
      <c r="CO2148"/>
      <c r="CP2148"/>
    </row>
    <row r="2149" spans="1:94" ht="22.5" customHeight="1">
      <c r="A2149" s="13"/>
      <c r="B2149" s="3" t="str">
        <f>TEXT(Table1[[#This Row],[Date]],"dddd")</f>
        <v>السبت</v>
      </c>
      <c r="C2149" s="3">
        <f>WEEKNUM(Table1[[#This Row],[Date]],16)</f>
        <v>1</v>
      </c>
      <c r="D2149" s="3" t="str">
        <f>TEXT(Table1[[#This Row],[Date]],"mmmm")</f>
        <v>يناير</v>
      </c>
      <c r="E2149" s="3" t="str">
        <f>TEXT(Table1[[#This Row],[Date]],"yyyy")</f>
        <v>1900</v>
      </c>
      <c r="J2149" s="3">
        <f>IFERROR(VLOOKUP(Table1[[#This Row],[FoamType]],$CB$1:$CC$25,2,FALSE),0)</f>
        <v>0</v>
      </c>
      <c r="T2149" s="3">
        <f t="shared" si="278"/>
        <v>0</v>
      </c>
      <c r="U2149" s="4">
        <f t="shared" si="279"/>
        <v>0</v>
      </c>
      <c r="W2149" s="3"/>
      <c r="X2149" s="4">
        <f>IFERROR(   Table1[[#This Row],[البلوكات /م3]]+Table1[[#This Row],[البواقى
 المنصرفه
/م3]]-Table1[[#This Row],[البواقى
/م3]],0)</f>
        <v>0</v>
      </c>
      <c r="AD2149" s="20">
        <f t="shared" si="280"/>
        <v>0</v>
      </c>
      <c r="AE2149" s="29" t="e">
        <f t="shared" si="281"/>
        <v>#DIV/0!</v>
      </c>
      <c r="AG2149" s="5">
        <f>IFERROR((Table1[[#This Row],[عدد
البلوكات]]*0.12),"")</f>
        <v>0</v>
      </c>
      <c r="AH214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49" s="59">
        <f>IFERROR(Table1[[#This Row],[Plan Hour]]/Table1[[#This Row],[ساعات
العمل
الفعلية]],0)</f>
        <v>0</v>
      </c>
      <c r="AK2149" s="1">
        <f>IFERROR((Table1[[#This Row],[الكمية 
الفعلية
/م3]]-Table1[[#This Row],[الكمية 
المنتجة
/م3
 ]]),"")</f>
        <v>0</v>
      </c>
      <c r="AL2149" s="123"/>
      <c r="AM2149" s="123"/>
      <c r="AN2149" s="123"/>
      <c r="AO2149" s="123"/>
      <c r="AP2149" s="17">
        <f>Table1[[#This Row],[شطره
1]]+Table1[[#This Row],[أبعاد خطأ
2]]+Table1[[#This Row],[كسر زوايا
3]]+AO2149</f>
        <v>0</v>
      </c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1"/>
      <c r="CB2149"/>
      <c r="CC2149"/>
      <c r="CD2149"/>
      <c r="CE2149" s="83"/>
      <c r="CF2149"/>
      <c r="CG2149"/>
      <c r="CH2149"/>
      <c r="CI2149"/>
      <c r="CJ2149"/>
      <c r="CK2149"/>
      <c r="CL2149"/>
      <c r="CM2149"/>
      <c r="CN2149"/>
      <c r="CO2149"/>
      <c r="CP2149"/>
    </row>
    <row r="2150" spans="1:94" ht="22.5" customHeight="1">
      <c r="A2150" s="13"/>
      <c r="B2150" s="3" t="str">
        <f>TEXT(Table1[[#This Row],[Date]],"dddd")</f>
        <v>السبت</v>
      </c>
      <c r="C2150" s="3">
        <f>WEEKNUM(Table1[[#This Row],[Date]],16)</f>
        <v>1</v>
      </c>
      <c r="D2150" s="3" t="str">
        <f>TEXT(Table1[[#This Row],[Date]],"mmmm")</f>
        <v>يناير</v>
      </c>
      <c r="E2150" s="3" t="str">
        <f>TEXT(Table1[[#This Row],[Date]],"yyyy")</f>
        <v>1900</v>
      </c>
      <c r="J2150" s="3">
        <f>IFERROR(VLOOKUP(Table1[[#This Row],[FoamType]],$CB$1:$CC$25,2,FALSE),0)</f>
        <v>0</v>
      </c>
      <c r="T2150" s="3">
        <f t="shared" si="278"/>
        <v>0</v>
      </c>
      <c r="U2150" s="4">
        <f t="shared" si="279"/>
        <v>0</v>
      </c>
      <c r="W2150" s="3"/>
      <c r="X2150" s="4">
        <f>IFERROR(   Table1[[#This Row],[البلوكات /م3]]+Table1[[#This Row],[البواقى
 المنصرفه
/م3]]-Table1[[#This Row],[البواقى
/م3]],0)</f>
        <v>0</v>
      </c>
      <c r="AD2150" s="20">
        <f t="shared" si="280"/>
        <v>0</v>
      </c>
      <c r="AE2150" s="29" t="e">
        <f t="shared" si="281"/>
        <v>#DIV/0!</v>
      </c>
      <c r="AG2150" s="5">
        <f>IFERROR((Table1[[#This Row],[عدد
البلوكات]]*0.12),"")</f>
        <v>0</v>
      </c>
      <c r="AH215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50" s="59">
        <f>IFERROR(Table1[[#This Row],[Plan Hour]]/Table1[[#This Row],[ساعات
العمل
الفعلية]],0)</f>
        <v>0</v>
      </c>
      <c r="AK2150" s="1">
        <f>IFERROR((Table1[[#This Row],[الكمية 
الفعلية
/م3]]-Table1[[#This Row],[الكمية 
المنتجة
/م3
 ]]),"")</f>
        <v>0</v>
      </c>
      <c r="AL2150" s="123"/>
      <c r="AM2150" s="123"/>
      <c r="AN2150" s="123"/>
      <c r="AO2150" s="123"/>
      <c r="AP2150" s="17">
        <f>Table1[[#This Row],[شطره
1]]+Table1[[#This Row],[أبعاد خطأ
2]]+Table1[[#This Row],[كسر زوايا
3]]+AO2150</f>
        <v>0</v>
      </c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1"/>
      <c r="CB2150"/>
      <c r="CC2150"/>
      <c r="CD2150"/>
      <c r="CE2150" s="83"/>
      <c r="CF2150"/>
      <c r="CG2150"/>
      <c r="CH2150"/>
      <c r="CI2150"/>
      <c r="CJ2150"/>
      <c r="CK2150"/>
      <c r="CL2150"/>
      <c r="CM2150"/>
      <c r="CN2150"/>
      <c r="CO2150"/>
      <c r="CP2150"/>
    </row>
    <row r="2151" spans="1:94" ht="22.5" customHeight="1">
      <c r="A2151" s="13"/>
      <c r="B2151" s="3" t="str">
        <f>TEXT(Table1[[#This Row],[Date]],"dddd")</f>
        <v>السبت</v>
      </c>
      <c r="C2151" s="3">
        <f>WEEKNUM(Table1[[#This Row],[Date]],16)</f>
        <v>1</v>
      </c>
      <c r="D2151" s="3" t="str">
        <f>TEXT(Table1[[#This Row],[Date]],"mmmm")</f>
        <v>يناير</v>
      </c>
      <c r="E2151" s="3" t="str">
        <f>TEXT(Table1[[#This Row],[Date]],"yyyy")</f>
        <v>1900</v>
      </c>
      <c r="J2151" s="3">
        <f>IFERROR(VLOOKUP(Table1[[#This Row],[FoamType]],$CB$1:$CC$25,2,FALSE),0)</f>
        <v>0</v>
      </c>
      <c r="T2151" s="3">
        <f t="shared" si="278"/>
        <v>0</v>
      </c>
      <c r="U2151" s="4">
        <f t="shared" si="279"/>
        <v>0</v>
      </c>
      <c r="W2151" s="3"/>
      <c r="X2151" s="4">
        <f>IFERROR(   Table1[[#This Row],[البلوكات /م3]]+Table1[[#This Row],[البواقى
 المنصرفه
/م3]]-Table1[[#This Row],[البواقى
/م3]],0)</f>
        <v>0</v>
      </c>
      <c r="AD2151" s="20">
        <f t="shared" si="280"/>
        <v>0</v>
      </c>
      <c r="AE2151" s="29" t="e">
        <f t="shared" si="281"/>
        <v>#DIV/0!</v>
      </c>
      <c r="AG2151" s="5">
        <f>IFERROR((Table1[[#This Row],[عدد
البلوكات]]*0.12),"")</f>
        <v>0</v>
      </c>
      <c r="AH215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51" s="59">
        <f>IFERROR(Table1[[#This Row],[Plan Hour]]/Table1[[#This Row],[ساعات
العمل
الفعلية]],0)</f>
        <v>0</v>
      </c>
      <c r="AK2151" s="1">
        <f>IFERROR((Table1[[#This Row],[الكمية 
الفعلية
/م3]]-Table1[[#This Row],[الكمية 
المنتجة
/م3
 ]]),"")</f>
        <v>0</v>
      </c>
      <c r="AL2151" s="123"/>
      <c r="AM2151" s="123"/>
      <c r="AN2151" s="123"/>
      <c r="AO2151" s="123"/>
      <c r="AP2151" s="17">
        <f>Table1[[#This Row],[شطره
1]]+Table1[[#This Row],[أبعاد خطأ
2]]+Table1[[#This Row],[كسر زوايا
3]]+AO2151</f>
        <v>0</v>
      </c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1"/>
      <c r="CB2151"/>
      <c r="CC2151"/>
      <c r="CD2151"/>
      <c r="CE2151" s="83"/>
      <c r="CF2151"/>
      <c r="CG2151"/>
      <c r="CH2151"/>
      <c r="CI2151"/>
      <c r="CJ2151"/>
      <c r="CK2151"/>
      <c r="CL2151"/>
      <c r="CM2151"/>
      <c r="CN2151"/>
      <c r="CO2151"/>
      <c r="CP2151"/>
    </row>
    <row r="2152" spans="1:94" ht="22.5" customHeight="1">
      <c r="A2152" s="13"/>
      <c r="B2152" s="3" t="str">
        <f>TEXT(Table1[[#This Row],[Date]],"dddd")</f>
        <v>السبت</v>
      </c>
      <c r="C2152" s="3">
        <f>WEEKNUM(Table1[[#This Row],[Date]],16)</f>
        <v>1</v>
      </c>
      <c r="D2152" s="3" t="str">
        <f>TEXT(Table1[[#This Row],[Date]],"mmmm")</f>
        <v>يناير</v>
      </c>
      <c r="E2152" s="3" t="str">
        <f>TEXT(Table1[[#This Row],[Date]],"yyyy")</f>
        <v>1900</v>
      </c>
      <c r="J2152" s="3">
        <f>IFERROR(VLOOKUP(Table1[[#This Row],[FoamType]],$CB$1:$CC$25,2,FALSE),0)</f>
        <v>0</v>
      </c>
      <c r="T2152" s="3">
        <f t="shared" si="278"/>
        <v>0</v>
      </c>
      <c r="U2152" s="4">
        <f t="shared" si="279"/>
        <v>0</v>
      </c>
      <c r="W2152" s="3"/>
      <c r="X2152" s="4">
        <f>IFERROR(   Table1[[#This Row],[البلوكات /م3]]+Table1[[#This Row],[البواقى
 المنصرفه
/م3]]-Table1[[#This Row],[البواقى
/م3]],0)</f>
        <v>0</v>
      </c>
      <c r="AD2152" s="20">
        <f t="shared" si="280"/>
        <v>0</v>
      </c>
      <c r="AE2152" s="29" t="e">
        <f t="shared" si="281"/>
        <v>#DIV/0!</v>
      </c>
      <c r="AG2152" s="5">
        <f>IFERROR((Table1[[#This Row],[عدد
البلوكات]]*0.12),"")</f>
        <v>0</v>
      </c>
      <c r="AH215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52" s="59">
        <f>IFERROR(Table1[[#This Row],[Plan Hour]]/Table1[[#This Row],[ساعات
العمل
الفعلية]],0)</f>
        <v>0</v>
      </c>
      <c r="AK2152" s="1">
        <f>IFERROR((Table1[[#This Row],[الكمية 
الفعلية
/م3]]-Table1[[#This Row],[الكمية 
المنتجة
/م3
 ]]),"")</f>
        <v>0</v>
      </c>
      <c r="AL2152" s="123"/>
      <c r="AM2152" s="123"/>
      <c r="AN2152" s="123"/>
      <c r="AO2152" s="123"/>
      <c r="AP2152" s="17">
        <f>Table1[[#This Row],[شطره
1]]+Table1[[#This Row],[أبعاد خطأ
2]]+Table1[[#This Row],[كسر زوايا
3]]+AO2152</f>
        <v>0</v>
      </c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1"/>
      <c r="CB2152"/>
      <c r="CC2152"/>
      <c r="CD2152"/>
      <c r="CE2152" s="83"/>
      <c r="CF2152"/>
      <c r="CG2152"/>
      <c r="CH2152"/>
      <c r="CI2152"/>
      <c r="CJ2152"/>
      <c r="CK2152"/>
      <c r="CL2152"/>
      <c r="CM2152"/>
      <c r="CN2152"/>
      <c r="CO2152"/>
      <c r="CP2152"/>
    </row>
    <row r="2153" spans="1:94" ht="22.5" customHeight="1">
      <c r="A2153" s="13"/>
      <c r="B2153" s="3" t="str">
        <f>TEXT(Table1[[#This Row],[Date]],"dddd")</f>
        <v>السبت</v>
      </c>
      <c r="C2153" s="3">
        <f>WEEKNUM(Table1[[#This Row],[Date]],16)</f>
        <v>1</v>
      </c>
      <c r="D2153" s="3" t="str">
        <f>TEXT(Table1[[#This Row],[Date]],"mmmm")</f>
        <v>يناير</v>
      </c>
      <c r="E2153" s="3" t="str">
        <f>TEXT(Table1[[#This Row],[Date]],"yyyy")</f>
        <v>1900</v>
      </c>
      <c r="J2153" s="3">
        <f>IFERROR(VLOOKUP(Table1[[#This Row],[FoamType]],$CB$1:$CC$25,2,FALSE),0)</f>
        <v>0</v>
      </c>
      <c r="T2153" s="3">
        <f t="shared" si="278"/>
        <v>0</v>
      </c>
      <c r="U2153" s="4">
        <f t="shared" si="279"/>
        <v>0</v>
      </c>
      <c r="W2153" s="3"/>
      <c r="X2153" s="4">
        <f>IFERROR(   Table1[[#This Row],[البلوكات /م3]]+Table1[[#This Row],[البواقى
 المنصرفه
/م3]]-Table1[[#This Row],[البواقى
/م3]],0)</f>
        <v>0</v>
      </c>
      <c r="AD2153" s="20">
        <f t="shared" si="280"/>
        <v>0</v>
      </c>
      <c r="AE2153" s="29" t="e">
        <f t="shared" si="281"/>
        <v>#DIV/0!</v>
      </c>
      <c r="AG2153" s="5">
        <f>IFERROR((Table1[[#This Row],[عدد
البلوكات]]*0.12),"")</f>
        <v>0</v>
      </c>
      <c r="AH215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53" s="59">
        <f>IFERROR(Table1[[#This Row],[Plan Hour]]/Table1[[#This Row],[ساعات
العمل
الفعلية]],0)</f>
        <v>0</v>
      </c>
      <c r="AK2153" s="1">
        <f>IFERROR((Table1[[#This Row],[الكمية 
الفعلية
/م3]]-Table1[[#This Row],[الكمية 
المنتجة
/م3
 ]]),"")</f>
        <v>0</v>
      </c>
      <c r="AL2153" s="123"/>
      <c r="AM2153" s="123"/>
      <c r="AN2153" s="123"/>
      <c r="AO2153" s="123"/>
      <c r="AP2153" s="17">
        <f>Table1[[#This Row],[شطره
1]]+Table1[[#This Row],[أبعاد خطأ
2]]+Table1[[#This Row],[كسر زوايا
3]]+AO2153</f>
        <v>0</v>
      </c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1"/>
      <c r="CB2153"/>
      <c r="CC2153"/>
      <c r="CD2153"/>
      <c r="CE2153" s="83"/>
      <c r="CF2153"/>
      <c r="CG2153"/>
      <c r="CH2153"/>
      <c r="CI2153"/>
      <c r="CJ2153"/>
      <c r="CK2153"/>
      <c r="CL2153"/>
      <c r="CM2153"/>
      <c r="CN2153"/>
      <c r="CO2153"/>
      <c r="CP2153"/>
    </row>
    <row r="2154" spans="1:94" ht="22.5" customHeight="1">
      <c r="A2154" s="13"/>
      <c r="B2154" s="3" t="str">
        <f>TEXT(Table1[[#This Row],[Date]],"dddd")</f>
        <v>السبت</v>
      </c>
      <c r="C2154" s="3">
        <f>WEEKNUM(Table1[[#This Row],[Date]],16)</f>
        <v>1</v>
      </c>
      <c r="D2154" s="3" t="str">
        <f>TEXT(Table1[[#This Row],[Date]],"mmmm")</f>
        <v>يناير</v>
      </c>
      <c r="E2154" s="3" t="str">
        <f>TEXT(Table1[[#This Row],[Date]],"yyyy")</f>
        <v>1900</v>
      </c>
      <c r="J2154" s="3">
        <f>IFERROR(VLOOKUP(Table1[[#This Row],[FoamType]],$CB$1:$CC$25,2,FALSE),0)</f>
        <v>0</v>
      </c>
      <c r="T2154" s="3">
        <f t="shared" si="278"/>
        <v>0</v>
      </c>
      <c r="U2154" s="4">
        <f t="shared" si="279"/>
        <v>0</v>
      </c>
      <c r="W2154" s="3"/>
      <c r="X2154" s="4">
        <f>IFERROR(   Table1[[#This Row],[البلوكات /م3]]+Table1[[#This Row],[البواقى
 المنصرفه
/م3]]-Table1[[#This Row],[البواقى
/م3]],0)</f>
        <v>0</v>
      </c>
      <c r="AD2154" s="20">
        <f t="shared" si="280"/>
        <v>0</v>
      </c>
      <c r="AE2154" s="29" t="e">
        <f t="shared" si="281"/>
        <v>#DIV/0!</v>
      </c>
      <c r="AG2154" s="5">
        <f>IFERROR((Table1[[#This Row],[عدد
البلوكات]]*0.12),"")</f>
        <v>0</v>
      </c>
      <c r="AH215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54" s="59">
        <f>IFERROR(Table1[[#This Row],[Plan Hour]]/Table1[[#This Row],[ساعات
العمل
الفعلية]],0)</f>
        <v>0</v>
      </c>
      <c r="AK2154" s="1">
        <f>IFERROR((Table1[[#This Row],[الكمية 
الفعلية
/م3]]-Table1[[#This Row],[الكمية 
المنتجة
/م3
 ]]),"")</f>
        <v>0</v>
      </c>
      <c r="AL2154" s="123"/>
      <c r="AM2154" s="123"/>
      <c r="AN2154" s="123"/>
      <c r="AO2154" s="123"/>
      <c r="AP2154" s="17">
        <f>Table1[[#This Row],[شطره
1]]+Table1[[#This Row],[أبعاد خطأ
2]]+Table1[[#This Row],[كسر زوايا
3]]+AO2154</f>
        <v>0</v>
      </c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1"/>
      <c r="CB2154"/>
      <c r="CC2154"/>
      <c r="CD2154"/>
      <c r="CE2154" s="83"/>
      <c r="CF2154"/>
      <c r="CG2154"/>
      <c r="CH2154"/>
      <c r="CI2154"/>
      <c r="CJ2154"/>
      <c r="CK2154"/>
      <c r="CL2154"/>
      <c r="CM2154"/>
      <c r="CN2154"/>
      <c r="CO2154"/>
      <c r="CP2154"/>
    </row>
    <row r="2155" spans="1:94" ht="22.5" customHeight="1">
      <c r="A2155" s="13"/>
      <c r="B2155" s="3" t="str">
        <f>TEXT(Table1[[#This Row],[Date]],"dddd")</f>
        <v>السبت</v>
      </c>
      <c r="C2155" s="3">
        <f>WEEKNUM(Table1[[#This Row],[Date]],16)</f>
        <v>1</v>
      </c>
      <c r="D2155" s="3" t="str">
        <f>TEXT(Table1[[#This Row],[Date]],"mmmm")</f>
        <v>يناير</v>
      </c>
      <c r="E2155" s="3" t="str">
        <f>TEXT(Table1[[#This Row],[Date]],"yyyy")</f>
        <v>1900</v>
      </c>
      <c r="J2155" s="3">
        <f>IFERROR(VLOOKUP(Table1[[#This Row],[FoamType]],$CB$1:$CC$25,2,FALSE),0)</f>
        <v>0</v>
      </c>
      <c r="T2155" s="3">
        <f t="shared" si="278"/>
        <v>0</v>
      </c>
      <c r="U2155" s="4">
        <f t="shared" si="279"/>
        <v>0</v>
      </c>
      <c r="W2155" s="3"/>
      <c r="X2155" s="4">
        <f>IFERROR(   Table1[[#This Row],[البلوكات /م3]]+Table1[[#This Row],[البواقى
 المنصرفه
/م3]]-Table1[[#This Row],[البواقى
/م3]],0)</f>
        <v>0</v>
      </c>
      <c r="AD2155" s="20">
        <f t="shared" si="280"/>
        <v>0</v>
      </c>
      <c r="AE2155" s="29" t="e">
        <f t="shared" si="281"/>
        <v>#DIV/0!</v>
      </c>
      <c r="AG2155" s="5">
        <f>IFERROR((Table1[[#This Row],[عدد
البلوكات]]*0.12),"")</f>
        <v>0</v>
      </c>
      <c r="AH215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55" s="59">
        <f>IFERROR(Table1[[#This Row],[Plan Hour]]/Table1[[#This Row],[ساعات
العمل
الفعلية]],0)</f>
        <v>0</v>
      </c>
      <c r="AK2155" s="1">
        <f>IFERROR((Table1[[#This Row],[الكمية 
الفعلية
/م3]]-Table1[[#This Row],[الكمية 
المنتجة
/م3
 ]]),"")</f>
        <v>0</v>
      </c>
      <c r="AL2155" s="123"/>
      <c r="AM2155" s="123"/>
      <c r="AN2155" s="123"/>
      <c r="AO2155" s="123"/>
      <c r="AP2155" s="17">
        <f>Table1[[#This Row],[شطره
1]]+Table1[[#This Row],[أبعاد خطأ
2]]+Table1[[#This Row],[كسر زوايا
3]]+AO2155</f>
        <v>0</v>
      </c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1"/>
      <c r="CB2155"/>
      <c r="CC2155"/>
      <c r="CD2155"/>
      <c r="CE2155" s="83"/>
      <c r="CF2155"/>
      <c r="CG2155"/>
      <c r="CH2155"/>
      <c r="CI2155"/>
      <c r="CJ2155"/>
      <c r="CK2155"/>
      <c r="CL2155"/>
      <c r="CM2155"/>
      <c r="CN2155"/>
      <c r="CO2155"/>
      <c r="CP2155"/>
    </row>
    <row r="2156" spans="1:94" ht="22.5" customHeight="1">
      <c r="A2156" s="13"/>
      <c r="B2156" s="3" t="str">
        <f>TEXT(Table1[[#This Row],[Date]],"dddd")</f>
        <v>السبت</v>
      </c>
      <c r="C2156" s="3">
        <f>WEEKNUM(Table1[[#This Row],[Date]],16)</f>
        <v>1</v>
      </c>
      <c r="D2156" s="3" t="str">
        <f>TEXT(Table1[[#This Row],[Date]],"mmmm")</f>
        <v>يناير</v>
      </c>
      <c r="E2156" s="3" t="str">
        <f>TEXT(Table1[[#This Row],[Date]],"yyyy")</f>
        <v>1900</v>
      </c>
      <c r="J2156" s="3">
        <f>IFERROR(VLOOKUP(Table1[[#This Row],[FoamType]],$CB$1:$CC$25,2,FALSE),0)</f>
        <v>0</v>
      </c>
      <c r="T2156" s="3">
        <f t="shared" si="278"/>
        <v>0</v>
      </c>
      <c r="U2156" s="4">
        <f t="shared" si="279"/>
        <v>0</v>
      </c>
      <c r="W2156" s="3"/>
      <c r="X2156" s="4">
        <f>IFERROR(   Table1[[#This Row],[البلوكات /م3]]+Table1[[#This Row],[البواقى
 المنصرفه
/م3]]-Table1[[#This Row],[البواقى
/م3]],0)</f>
        <v>0</v>
      </c>
      <c r="AD2156" s="20">
        <f t="shared" si="280"/>
        <v>0</v>
      </c>
      <c r="AE2156" s="29" t="e">
        <f t="shared" si="281"/>
        <v>#DIV/0!</v>
      </c>
      <c r="AG2156" s="5">
        <f>IFERROR((Table1[[#This Row],[عدد
البلوكات]]*0.12),"")</f>
        <v>0</v>
      </c>
      <c r="AH215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56" s="59">
        <f>IFERROR(Table1[[#This Row],[Plan Hour]]/Table1[[#This Row],[ساعات
العمل
الفعلية]],0)</f>
        <v>0</v>
      </c>
      <c r="AK2156" s="1">
        <f>IFERROR((Table1[[#This Row],[الكمية 
الفعلية
/م3]]-Table1[[#This Row],[الكمية 
المنتجة
/م3
 ]]),"")</f>
        <v>0</v>
      </c>
      <c r="AL2156" s="123"/>
      <c r="AM2156" s="123"/>
      <c r="AN2156" s="123"/>
      <c r="AO2156" s="123"/>
      <c r="AP2156" s="17">
        <f>Table1[[#This Row],[شطره
1]]+Table1[[#This Row],[أبعاد خطأ
2]]+Table1[[#This Row],[كسر زوايا
3]]+AO2156</f>
        <v>0</v>
      </c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1"/>
      <c r="CB2156"/>
      <c r="CC2156"/>
      <c r="CD2156"/>
      <c r="CE2156" s="83"/>
      <c r="CF2156"/>
      <c r="CG2156"/>
      <c r="CH2156"/>
      <c r="CI2156"/>
      <c r="CJ2156"/>
      <c r="CK2156"/>
      <c r="CL2156"/>
      <c r="CM2156"/>
      <c r="CN2156"/>
      <c r="CO2156"/>
      <c r="CP2156"/>
    </row>
    <row r="2157" spans="1:94" ht="22.5" customHeight="1">
      <c r="A2157" s="13"/>
      <c r="B2157" s="3" t="str">
        <f>TEXT(Table1[[#This Row],[Date]],"dddd")</f>
        <v>السبت</v>
      </c>
      <c r="C2157" s="3">
        <f>WEEKNUM(Table1[[#This Row],[Date]],16)</f>
        <v>1</v>
      </c>
      <c r="D2157" s="3" t="str">
        <f>TEXT(Table1[[#This Row],[Date]],"mmmm")</f>
        <v>يناير</v>
      </c>
      <c r="E2157" s="3" t="str">
        <f>TEXT(Table1[[#This Row],[Date]],"yyyy")</f>
        <v>1900</v>
      </c>
      <c r="J2157" s="3">
        <f>IFERROR(VLOOKUP(Table1[[#This Row],[FoamType]],$CB$1:$CC$25,2,FALSE),0)</f>
        <v>0</v>
      </c>
      <c r="T2157" s="3">
        <f t="shared" si="278"/>
        <v>0</v>
      </c>
      <c r="U2157" s="4">
        <f t="shared" si="279"/>
        <v>0</v>
      </c>
      <c r="W2157" s="3"/>
      <c r="X2157" s="4">
        <f>IFERROR(   Table1[[#This Row],[البلوكات /م3]]+Table1[[#This Row],[البواقى
 المنصرفه
/م3]]-Table1[[#This Row],[البواقى
/م3]],0)</f>
        <v>0</v>
      </c>
      <c r="AD2157" s="20">
        <f t="shared" si="280"/>
        <v>0</v>
      </c>
      <c r="AE2157" s="29" t="e">
        <f t="shared" si="281"/>
        <v>#DIV/0!</v>
      </c>
      <c r="AG2157" s="5">
        <f>IFERROR((Table1[[#This Row],[عدد
البلوكات]]*0.12),"")</f>
        <v>0</v>
      </c>
      <c r="AH215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57" s="59">
        <f>IFERROR(Table1[[#This Row],[Plan Hour]]/Table1[[#This Row],[ساعات
العمل
الفعلية]],0)</f>
        <v>0</v>
      </c>
      <c r="AK2157" s="1">
        <f>IFERROR((Table1[[#This Row],[الكمية 
الفعلية
/م3]]-Table1[[#This Row],[الكمية 
المنتجة
/م3
 ]]),"")</f>
        <v>0</v>
      </c>
      <c r="AL2157" s="123"/>
      <c r="AM2157" s="123"/>
      <c r="AN2157" s="123"/>
      <c r="AO2157" s="123"/>
      <c r="AP2157" s="17">
        <f>Table1[[#This Row],[شطره
1]]+Table1[[#This Row],[أبعاد خطأ
2]]+Table1[[#This Row],[كسر زوايا
3]]+AO2157</f>
        <v>0</v>
      </c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1"/>
      <c r="CB2157"/>
      <c r="CC2157"/>
      <c r="CD2157"/>
      <c r="CE2157" s="83"/>
      <c r="CF2157"/>
      <c r="CG2157"/>
      <c r="CH2157"/>
      <c r="CI2157"/>
      <c r="CJ2157"/>
      <c r="CK2157"/>
      <c r="CL2157"/>
      <c r="CM2157"/>
      <c r="CN2157"/>
      <c r="CO2157"/>
      <c r="CP2157"/>
    </row>
    <row r="2158" spans="1:94" ht="22.5" customHeight="1">
      <c r="A2158" s="13"/>
      <c r="B2158" s="3" t="str">
        <f>TEXT(Table1[[#This Row],[Date]],"dddd")</f>
        <v>السبت</v>
      </c>
      <c r="C2158" s="3">
        <f>WEEKNUM(Table1[[#This Row],[Date]],16)</f>
        <v>1</v>
      </c>
      <c r="D2158" s="3" t="str">
        <f>TEXT(Table1[[#This Row],[Date]],"mmmm")</f>
        <v>يناير</v>
      </c>
      <c r="E2158" s="3" t="str">
        <f>TEXT(Table1[[#This Row],[Date]],"yyyy")</f>
        <v>1900</v>
      </c>
      <c r="J2158" s="3">
        <f>IFERROR(VLOOKUP(Table1[[#This Row],[FoamType]],$CB$1:$CC$25,2,FALSE),0)</f>
        <v>0</v>
      </c>
      <c r="T2158" s="3">
        <f t="shared" si="278"/>
        <v>0</v>
      </c>
      <c r="U2158" s="4">
        <f t="shared" si="279"/>
        <v>0</v>
      </c>
      <c r="W2158" s="3"/>
      <c r="X2158" s="4">
        <f>IFERROR(   Table1[[#This Row],[البلوكات /م3]]+Table1[[#This Row],[البواقى
 المنصرفه
/م3]]-Table1[[#This Row],[البواقى
/م3]],0)</f>
        <v>0</v>
      </c>
      <c r="AD2158" s="20">
        <f t="shared" si="280"/>
        <v>0</v>
      </c>
      <c r="AE2158" s="29" t="e">
        <f t="shared" si="281"/>
        <v>#DIV/0!</v>
      </c>
      <c r="AG2158" s="5">
        <f>IFERROR((Table1[[#This Row],[عدد
البلوكات]]*0.12),"")</f>
        <v>0</v>
      </c>
      <c r="AH215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58" s="59">
        <f>IFERROR(Table1[[#This Row],[Plan Hour]]/Table1[[#This Row],[ساعات
العمل
الفعلية]],0)</f>
        <v>0</v>
      </c>
      <c r="AK2158" s="1">
        <f>IFERROR((Table1[[#This Row],[الكمية 
الفعلية
/م3]]-Table1[[#This Row],[الكمية 
المنتجة
/م3
 ]]),"")</f>
        <v>0</v>
      </c>
      <c r="AL2158" s="123"/>
      <c r="AM2158" s="123"/>
      <c r="AN2158" s="123"/>
      <c r="AO2158" s="123"/>
      <c r="AP2158" s="17">
        <f>Table1[[#This Row],[شطره
1]]+Table1[[#This Row],[أبعاد خطأ
2]]+Table1[[#This Row],[كسر زوايا
3]]+AO2158</f>
        <v>0</v>
      </c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1"/>
      <c r="CB2158"/>
      <c r="CC2158"/>
      <c r="CD2158"/>
      <c r="CE2158" s="83"/>
      <c r="CF2158"/>
      <c r="CG2158"/>
      <c r="CH2158"/>
      <c r="CI2158"/>
      <c r="CJ2158"/>
      <c r="CK2158"/>
      <c r="CL2158"/>
      <c r="CM2158"/>
      <c r="CN2158"/>
      <c r="CO2158"/>
      <c r="CP2158"/>
    </row>
    <row r="2159" spans="1:94" ht="22.5" customHeight="1">
      <c r="A2159" s="13"/>
      <c r="B2159" s="3" t="str">
        <f>TEXT(Table1[[#This Row],[Date]],"dddd")</f>
        <v>السبت</v>
      </c>
      <c r="C2159" s="3">
        <f>WEEKNUM(Table1[[#This Row],[Date]],16)</f>
        <v>1</v>
      </c>
      <c r="D2159" s="3" t="str">
        <f>TEXT(Table1[[#This Row],[Date]],"mmmm")</f>
        <v>يناير</v>
      </c>
      <c r="E2159" s="3" t="str">
        <f>TEXT(Table1[[#This Row],[Date]],"yyyy")</f>
        <v>1900</v>
      </c>
      <c r="J2159" s="3">
        <f>IFERROR(VLOOKUP(Table1[[#This Row],[FoamType]],$CB$1:$CC$25,2,FALSE),0)</f>
        <v>0</v>
      </c>
      <c r="T2159" s="3">
        <f t="shared" si="278"/>
        <v>0</v>
      </c>
      <c r="U2159" s="4">
        <f t="shared" si="279"/>
        <v>0</v>
      </c>
      <c r="W2159" s="3"/>
      <c r="X2159" s="4">
        <f>IFERROR(   Table1[[#This Row],[البلوكات /م3]]+Table1[[#This Row],[البواقى
 المنصرفه
/م3]]-Table1[[#This Row],[البواقى
/م3]],0)</f>
        <v>0</v>
      </c>
      <c r="AD2159" s="20">
        <f t="shared" si="280"/>
        <v>0</v>
      </c>
      <c r="AE2159" s="29" t="e">
        <f t="shared" si="281"/>
        <v>#DIV/0!</v>
      </c>
      <c r="AG2159" s="5">
        <f>IFERROR((Table1[[#This Row],[عدد
البلوكات]]*0.12),"")</f>
        <v>0</v>
      </c>
      <c r="AH215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59" s="59">
        <f>IFERROR(Table1[[#This Row],[Plan Hour]]/Table1[[#This Row],[ساعات
العمل
الفعلية]],0)</f>
        <v>0</v>
      </c>
      <c r="AK2159" s="1">
        <f>IFERROR((Table1[[#This Row],[الكمية 
الفعلية
/م3]]-Table1[[#This Row],[الكمية 
المنتجة
/م3
 ]]),"")</f>
        <v>0</v>
      </c>
      <c r="AL2159" s="123"/>
      <c r="AM2159" s="123"/>
      <c r="AN2159" s="123"/>
      <c r="AO2159" s="123"/>
      <c r="AP2159" s="17">
        <f>Table1[[#This Row],[شطره
1]]+Table1[[#This Row],[أبعاد خطأ
2]]+Table1[[#This Row],[كسر زوايا
3]]+AO2159</f>
        <v>0</v>
      </c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1"/>
      <c r="CB2159"/>
      <c r="CC2159"/>
      <c r="CD2159"/>
      <c r="CE2159" s="83"/>
      <c r="CF2159"/>
      <c r="CG2159"/>
      <c r="CH2159"/>
      <c r="CI2159"/>
      <c r="CJ2159"/>
      <c r="CK2159"/>
      <c r="CL2159"/>
      <c r="CM2159"/>
      <c r="CN2159"/>
      <c r="CO2159"/>
      <c r="CP2159"/>
    </row>
    <row r="2160" spans="1:94" ht="22.5" customHeight="1">
      <c r="A2160" s="13"/>
      <c r="B2160" s="3" t="str">
        <f>TEXT(Table1[[#This Row],[Date]],"dddd")</f>
        <v>السبت</v>
      </c>
      <c r="C2160" s="3">
        <f>WEEKNUM(Table1[[#This Row],[Date]],16)</f>
        <v>1</v>
      </c>
      <c r="D2160" s="3" t="str">
        <f>TEXT(Table1[[#This Row],[Date]],"mmmm")</f>
        <v>يناير</v>
      </c>
      <c r="E2160" s="3" t="str">
        <f>TEXT(Table1[[#This Row],[Date]],"yyyy")</f>
        <v>1900</v>
      </c>
      <c r="J2160" s="3">
        <f>IFERROR(VLOOKUP(Table1[[#This Row],[FoamType]],$CB$1:$CC$25,2,FALSE),0)</f>
        <v>0</v>
      </c>
      <c r="T2160" s="3">
        <f t="shared" si="278"/>
        <v>0</v>
      </c>
      <c r="U2160" s="4">
        <f t="shared" si="279"/>
        <v>0</v>
      </c>
      <c r="W2160" s="3"/>
      <c r="X2160" s="4">
        <f>IFERROR(   Table1[[#This Row],[البلوكات /م3]]+Table1[[#This Row],[البواقى
 المنصرفه
/م3]]-Table1[[#This Row],[البواقى
/م3]],0)</f>
        <v>0</v>
      </c>
      <c r="AD2160" s="20">
        <f t="shared" si="280"/>
        <v>0</v>
      </c>
      <c r="AE2160" s="29" t="e">
        <f t="shared" si="281"/>
        <v>#DIV/0!</v>
      </c>
      <c r="AG2160" s="5">
        <f>IFERROR((Table1[[#This Row],[عدد
البلوكات]]*0.12),"")</f>
        <v>0</v>
      </c>
      <c r="AH216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60" s="59">
        <f>IFERROR(Table1[[#This Row],[Plan Hour]]/Table1[[#This Row],[ساعات
العمل
الفعلية]],0)</f>
        <v>0</v>
      </c>
      <c r="AK2160" s="1">
        <f>IFERROR((Table1[[#This Row],[الكمية 
الفعلية
/م3]]-Table1[[#This Row],[الكمية 
المنتجة
/م3
 ]]),"")</f>
        <v>0</v>
      </c>
      <c r="AL2160" s="123"/>
      <c r="AM2160" s="123"/>
      <c r="AN2160" s="123"/>
      <c r="AO2160" s="123"/>
      <c r="AP2160" s="17">
        <f>Table1[[#This Row],[شطره
1]]+Table1[[#This Row],[أبعاد خطأ
2]]+Table1[[#This Row],[كسر زوايا
3]]+AO2160</f>
        <v>0</v>
      </c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1"/>
      <c r="CB2160"/>
      <c r="CC2160"/>
      <c r="CD2160"/>
      <c r="CE2160" s="83"/>
      <c r="CF2160"/>
      <c r="CG2160"/>
      <c r="CH2160"/>
      <c r="CI2160"/>
      <c r="CJ2160"/>
      <c r="CK2160"/>
      <c r="CL2160"/>
      <c r="CM2160"/>
      <c r="CN2160"/>
      <c r="CO2160"/>
      <c r="CP2160"/>
    </row>
    <row r="2161" spans="1:94" ht="22.5" customHeight="1">
      <c r="A2161" s="13"/>
      <c r="B2161" s="3" t="str">
        <f>TEXT(Table1[[#This Row],[Date]],"dddd")</f>
        <v>السبت</v>
      </c>
      <c r="C2161" s="3">
        <f>WEEKNUM(Table1[[#This Row],[Date]],16)</f>
        <v>1</v>
      </c>
      <c r="D2161" s="3" t="str">
        <f>TEXT(Table1[[#This Row],[Date]],"mmmm")</f>
        <v>يناير</v>
      </c>
      <c r="E2161" s="3" t="str">
        <f>TEXT(Table1[[#This Row],[Date]],"yyyy")</f>
        <v>1900</v>
      </c>
      <c r="J2161" s="3">
        <f>IFERROR(VLOOKUP(Table1[[#This Row],[FoamType]],$CB$1:$CC$25,2,FALSE),0)</f>
        <v>0</v>
      </c>
      <c r="T2161" s="3">
        <f t="shared" si="278"/>
        <v>0</v>
      </c>
      <c r="U2161" s="4">
        <f t="shared" si="279"/>
        <v>0</v>
      </c>
      <c r="W2161" s="3"/>
      <c r="X2161" s="4">
        <f>IFERROR(   Table1[[#This Row],[البلوكات /م3]]+Table1[[#This Row],[البواقى
 المنصرفه
/م3]]-Table1[[#This Row],[البواقى
/م3]],0)</f>
        <v>0</v>
      </c>
      <c r="AD2161" s="20">
        <f t="shared" si="280"/>
        <v>0</v>
      </c>
      <c r="AE2161" s="29" t="e">
        <f t="shared" si="281"/>
        <v>#DIV/0!</v>
      </c>
      <c r="AG2161" s="5">
        <f>IFERROR((Table1[[#This Row],[عدد
البلوكات]]*0.12),"")</f>
        <v>0</v>
      </c>
      <c r="AH216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61" s="59">
        <f>IFERROR(Table1[[#This Row],[Plan Hour]]/Table1[[#This Row],[ساعات
العمل
الفعلية]],0)</f>
        <v>0</v>
      </c>
      <c r="AK2161" s="1">
        <f>IFERROR((Table1[[#This Row],[الكمية 
الفعلية
/م3]]-Table1[[#This Row],[الكمية 
المنتجة
/م3
 ]]),"")</f>
        <v>0</v>
      </c>
      <c r="AL2161" s="123"/>
      <c r="AM2161" s="123"/>
      <c r="AN2161" s="123"/>
      <c r="AO2161" s="123"/>
      <c r="AP2161" s="17">
        <f>Table1[[#This Row],[شطره
1]]+Table1[[#This Row],[أبعاد خطأ
2]]+Table1[[#This Row],[كسر زوايا
3]]+AO2161</f>
        <v>0</v>
      </c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1"/>
      <c r="CB2161"/>
      <c r="CC2161"/>
      <c r="CD2161"/>
      <c r="CE2161" s="83"/>
      <c r="CF2161"/>
      <c r="CG2161"/>
      <c r="CH2161"/>
      <c r="CI2161"/>
      <c r="CJ2161"/>
      <c r="CK2161"/>
      <c r="CL2161"/>
      <c r="CM2161"/>
      <c r="CN2161"/>
      <c r="CO2161"/>
      <c r="CP2161"/>
    </row>
    <row r="2162" spans="1:94" ht="22.5" customHeight="1">
      <c r="A2162" s="13"/>
      <c r="B2162" s="3" t="str">
        <f>TEXT(Table1[[#This Row],[Date]],"dddd")</f>
        <v>السبت</v>
      </c>
      <c r="C2162" s="3">
        <f>WEEKNUM(Table1[[#This Row],[Date]],16)</f>
        <v>1</v>
      </c>
      <c r="D2162" s="3" t="str">
        <f>TEXT(Table1[[#This Row],[Date]],"mmmm")</f>
        <v>يناير</v>
      </c>
      <c r="E2162" s="3" t="str">
        <f>TEXT(Table1[[#This Row],[Date]],"yyyy")</f>
        <v>1900</v>
      </c>
      <c r="J2162" s="3">
        <f>IFERROR(VLOOKUP(Table1[[#This Row],[FoamType]],$CB$1:$CC$25,2,FALSE),0)</f>
        <v>0</v>
      </c>
      <c r="T2162" s="3">
        <f t="shared" si="278"/>
        <v>0</v>
      </c>
      <c r="U2162" s="4">
        <f t="shared" si="279"/>
        <v>0</v>
      </c>
      <c r="W2162" s="3"/>
      <c r="X2162" s="4">
        <f>IFERROR(   Table1[[#This Row],[البلوكات /م3]]+Table1[[#This Row],[البواقى
 المنصرفه
/م3]]-Table1[[#This Row],[البواقى
/م3]],0)</f>
        <v>0</v>
      </c>
      <c r="AD2162" s="20">
        <f t="shared" si="280"/>
        <v>0</v>
      </c>
      <c r="AE2162" s="29" t="e">
        <f t="shared" si="281"/>
        <v>#DIV/0!</v>
      </c>
      <c r="AG2162" s="5">
        <f>IFERROR((Table1[[#This Row],[عدد
البلوكات]]*0.12),"")</f>
        <v>0</v>
      </c>
      <c r="AH216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62" s="59">
        <f>IFERROR(Table1[[#This Row],[Plan Hour]]/Table1[[#This Row],[ساعات
العمل
الفعلية]],0)</f>
        <v>0</v>
      </c>
      <c r="AK2162" s="1">
        <f>IFERROR((Table1[[#This Row],[الكمية 
الفعلية
/م3]]-Table1[[#This Row],[الكمية 
المنتجة
/م3
 ]]),"")</f>
        <v>0</v>
      </c>
      <c r="AL2162" s="123"/>
      <c r="AM2162" s="123"/>
      <c r="AN2162" s="123"/>
      <c r="AO2162" s="123"/>
      <c r="AP2162" s="17">
        <f>Table1[[#This Row],[شطره
1]]+Table1[[#This Row],[أبعاد خطأ
2]]+Table1[[#This Row],[كسر زوايا
3]]+AO2162</f>
        <v>0</v>
      </c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1"/>
      <c r="CB2162"/>
      <c r="CC2162"/>
      <c r="CD2162"/>
      <c r="CE2162" s="83"/>
      <c r="CF2162"/>
      <c r="CG2162"/>
      <c r="CH2162"/>
      <c r="CI2162"/>
      <c r="CJ2162"/>
      <c r="CK2162"/>
      <c r="CL2162"/>
      <c r="CM2162"/>
      <c r="CN2162"/>
      <c r="CO2162"/>
      <c r="CP2162"/>
    </row>
    <row r="2163" spans="1:94" ht="22.5" customHeight="1">
      <c r="A2163" s="13"/>
      <c r="B2163" s="3" t="str">
        <f>TEXT(Table1[[#This Row],[Date]],"dddd")</f>
        <v>السبت</v>
      </c>
      <c r="C2163" s="3">
        <f>WEEKNUM(Table1[[#This Row],[Date]],16)</f>
        <v>1</v>
      </c>
      <c r="D2163" s="3" t="str">
        <f>TEXT(Table1[[#This Row],[Date]],"mmmm")</f>
        <v>يناير</v>
      </c>
      <c r="E2163" s="3" t="str">
        <f>TEXT(Table1[[#This Row],[Date]],"yyyy")</f>
        <v>1900</v>
      </c>
      <c r="J2163" s="3">
        <f>IFERROR(VLOOKUP(Table1[[#This Row],[FoamType]],$CB$1:$CC$25,2,FALSE),0)</f>
        <v>0</v>
      </c>
      <c r="T2163" s="3">
        <f t="shared" si="278"/>
        <v>0</v>
      </c>
      <c r="U2163" s="4">
        <f t="shared" si="279"/>
        <v>0</v>
      </c>
      <c r="W2163" s="3"/>
      <c r="X2163" s="4">
        <f>IFERROR(   Table1[[#This Row],[البلوكات /م3]]+Table1[[#This Row],[البواقى
 المنصرفه
/م3]]-Table1[[#This Row],[البواقى
/م3]],0)</f>
        <v>0</v>
      </c>
      <c r="AD2163" s="20">
        <f t="shared" si="280"/>
        <v>0</v>
      </c>
      <c r="AE2163" s="29" t="e">
        <f t="shared" si="281"/>
        <v>#DIV/0!</v>
      </c>
      <c r="AG2163" s="5">
        <f>IFERROR((Table1[[#This Row],[عدد
البلوكات]]*0.12),"")</f>
        <v>0</v>
      </c>
      <c r="AH216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63" s="59">
        <f>IFERROR(Table1[[#This Row],[Plan Hour]]/Table1[[#This Row],[ساعات
العمل
الفعلية]],0)</f>
        <v>0</v>
      </c>
      <c r="AK2163" s="1">
        <f>IFERROR((Table1[[#This Row],[الكمية 
الفعلية
/م3]]-Table1[[#This Row],[الكمية 
المنتجة
/م3
 ]]),"")</f>
        <v>0</v>
      </c>
      <c r="AL2163" s="123"/>
      <c r="AM2163" s="123"/>
      <c r="AN2163" s="123"/>
      <c r="AO2163" s="123"/>
      <c r="AP2163" s="17">
        <f>Table1[[#This Row],[شطره
1]]+Table1[[#This Row],[أبعاد خطأ
2]]+Table1[[#This Row],[كسر زوايا
3]]+AO2163</f>
        <v>0</v>
      </c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1"/>
      <c r="CB2163"/>
      <c r="CC2163"/>
      <c r="CD2163"/>
      <c r="CE2163" s="83"/>
      <c r="CF2163"/>
      <c r="CG2163"/>
      <c r="CH2163"/>
      <c r="CI2163"/>
      <c r="CJ2163"/>
      <c r="CK2163"/>
      <c r="CL2163"/>
      <c r="CM2163"/>
      <c r="CN2163"/>
      <c r="CO2163"/>
      <c r="CP2163"/>
    </row>
    <row r="2164" spans="1:94" ht="22.5" customHeight="1">
      <c r="A2164" s="13"/>
      <c r="B2164" s="3" t="str">
        <f>TEXT(Table1[[#This Row],[Date]],"dddd")</f>
        <v>السبت</v>
      </c>
      <c r="C2164" s="3">
        <f>WEEKNUM(Table1[[#This Row],[Date]],16)</f>
        <v>1</v>
      </c>
      <c r="D2164" s="3" t="str">
        <f>TEXT(Table1[[#This Row],[Date]],"mmmm")</f>
        <v>يناير</v>
      </c>
      <c r="E2164" s="3" t="str">
        <f>TEXT(Table1[[#This Row],[Date]],"yyyy")</f>
        <v>1900</v>
      </c>
      <c r="J2164" s="3">
        <f>IFERROR(VLOOKUP(Table1[[#This Row],[FoamType]],$CB$1:$CC$25,2,FALSE),0)</f>
        <v>0</v>
      </c>
      <c r="T2164" s="3">
        <f t="shared" si="278"/>
        <v>0</v>
      </c>
      <c r="U2164" s="4">
        <f t="shared" si="279"/>
        <v>0</v>
      </c>
      <c r="W2164" s="3"/>
      <c r="X2164" s="4">
        <f>IFERROR(   Table1[[#This Row],[البلوكات /م3]]+Table1[[#This Row],[البواقى
 المنصرفه
/م3]]-Table1[[#This Row],[البواقى
/م3]],0)</f>
        <v>0</v>
      </c>
      <c r="AD2164" s="20">
        <f t="shared" si="280"/>
        <v>0</v>
      </c>
      <c r="AE2164" s="29" t="e">
        <f t="shared" si="281"/>
        <v>#DIV/0!</v>
      </c>
      <c r="AG2164" s="5">
        <f>IFERROR((Table1[[#This Row],[عدد
البلوكات]]*0.12),"")</f>
        <v>0</v>
      </c>
      <c r="AH216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64" s="59">
        <f>IFERROR(Table1[[#This Row],[Plan Hour]]/Table1[[#This Row],[ساعات
العمل
الفعلية]],0)</f>
        <v>0</v>
      </c>
      <c r="AK2164" s="1">
        <f>IFERROR((Table1[[#This Row],[الكمية 
الفعلية
/م3]]-Table1[[#This Row],[الكمية 
المنتجة
/م3
 ]]),"")</f>
        <v>0</v>
      </c>
      <c r="AL2164" s="123"/>
      <c r="AM2164" s="123"/>
      <c r="AN2164" s="123"/>
      <c r="AO2164" s="123"/>
      <c r="AP2164" s="17">
        <f>Table1[[#This Row],[شطره
1]]+Table1[[#This Row],[أبعاد خطأ
2]]+Table1[[#This Row],[كسر زوايا
3]]+AO2164</f>
        <v>0</v>
      </c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1"/>
      <c r="CB2164"/>
      <c r="CC2164"/>
      <c r="CD2164"/>
      <c r="CE2164" s="83"/>
      <c r="CF2164"/>
      <c r="CG2164"/>
      <c r="CH2164"/>
      <c r="CI2164"/>
      <c r="CJ2164"/>
      <c r="CK2164"/>
      <c r="CL2164"/>
      <c r="CM2164"/>
      <c r="CN2164"/>
      <c r="CO2164"/>
      <c r="CP2164"/>
    </row>
    <row r="2165" spans="1:94" ht="22.5" customHeight="1">
      <c r="A2165" s="13"/>
      <c r="B2165" s="3" t="str">
        <f>TEXT(Table1[[#This Row],[Date]],"dddd")</f>
        <v>السبت</v>
      </c>
      <c r="C2165" s="3">
        <f>WEEKNUM(Table1[[#This Row],[Date]],16)</f>
        <v>1</v>
      </c>
      <c r="D2165" s="3" t="str">
        <f>TEXT(Table1[[#This Row],[Date]],"mmmm")</f>
        <v>يناير</v>
      </c>
      <c r="E2165" s="3" t="str">
        <f>TEXT(Table1[[#This Row],[Date]],"yyyy")</f>
        <v>1900</v>
      </c>
      <c r="J2165" s="3">
        <f>IFERROR(VLOOKUP(Table1[[#This Row],[FoamType]],$CB$1:$CC$25,2,FALSE),0)</f>
        <v>0</v>
      </c>
      <c r="T2165" s="3">
        <f t="shared" si="278"/>
        <v>0</v>
      </c>
      <c r="U2165" s="4">
        <f t="shared" si="279"/>
        <v>0</v>
      </c>
      <c r="W2165" s="3"/>
      <c r="X2165" s="4">
        <f>IFERROR(   Table1[[#This Row],[البلوكات /م3]]+Table1[[#This Row],[البواقى
 المنصرفه
/م3]]-Table1[[#This Row],[البواقى
/م3]],0)</f>
        <v>0</v>
      </c>
      <c r="AD2165" s="20">
        <f t="shared" si="280"/>
        <v>0</v>
      </c>
      <c r="AE2165" s="29" t="e">
        <f t="shared" si="281"/>
        <v>#DIV/0!</v>
      </c>
      <c r="AG2165" s="5">
        <f>IFERROR((Table1[[#This Row],[عدد
البلوكات]]*0.12),"")</f>
        <v>0</v>
      </c>
      <c r="AH216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65" s="59">
        <f>IFERROR(Table1[[#This Row],[Plan Hour]]/Table1[[#This Row],[ساعات
العمل
الفعلية]],0)</f>
        <v>0</v>
      </c>
      <c r="AK2165" s="1">
        <f>IFERROR((Table1[[#This Row],[الكمية 
الفعلية
/م3]]-Table1[[#This Row],[الكمية 
المنتجة
/م3
 ]]),"")</f>
        <v>0</v>
      </c>
      <c r="AL2165" s="123"/>
      <c r="AM2165" s="123"/>
      <c r="AN2165" s="123"/>
      <c r="AO2165" s="123"/>
      <c r="AP2165" s="17">
        <f>Table1[[#This Row],[شطره
1]]+Table1[[#This Row],[أبعاد خطأ
2]]+Table1[[#This Row],[كسر زوايا
3]]+AO2165</f>
        <v>0</v>
      </c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1"/>
      <c r="CB2165"/>
      <c r="CC2165"/>
      <c r="CD2165"/>
      <c r="CE2165" s="83"/>
      <c r="CF2165"/>
      <c r="CG2165"/>
      <c r="CH2165"/>
      <c r="CI2165"/>
      <c r="CJ2165"/>
      <c r="CK2165"/>
      <c r="CL2165"/>
      <c r="CM2165"/>
      <c r="CN2165"/>
      <c r="CO2165"/>
      <c r="CP2165"/>
    </row>
    <row r="2166" spans="1:94" ht="22.5" customHeight="1">
      <c r="A2166" s="13"/>
      <c r="B2166" s="3" t="str">
        <f>TEXT(Table1[[#This Row],[Date]],"dddd")</f>
        <v>السبت</v>
      </c>
      <c r="C2166" s="3">
        <f>WEEKNUM(Table1[[#This Row],[Date]],16)</f>
        <v>1</v>
      </c>
      <c r="D2166" s="3" t="str">
        <f>TEXT(Table1[[#This Row],[Date]],"mmmm")</f>
        <v>يناير</v>
      </c>
      <c r="E2166" s="3" t="str">
        <f>TEXT(Table1[[#This Row],[Date]],"yyyy")</f>
        <v>1900</v>
      </c>
      <c r="J2166" s="3">
        <f>IFERROR(VLOOKUP(Table1[[#This Row],[FoamType]],$CB$1:$CC$25,2,FALSE),0)</f>
        <v>0</v>
      </c>
      <c r="T2166" s="3">
        <f t="shared" si="278"/>
        <v>0</v>
      </c>
      <c r="U2166" s="4">
        <f t="shared" si="279"/>
        <v>0</v>
      </c>
      <c r="W2166" s="3"/>
      <c r="X2166" s="4">
        <f>IFERROR(   Table1[[#This Row],[البلوكات /م3]]+Table1[[#This Row],[البواقى
 المنصرفه
/م3]]-Table1[[#This Row],[البواقى
/م3]],0)</f>
        <v>0</v>
      </c>
      <c r="AD2166" s="20">
        <f t="shared" si="280"/>
        <v>0</v>
      </c>
      <c r="AE2166" s="29" t="e">
        <f t="shared" si="281"/>
        <v>#DIV/0!</v>
      </c>
      <c r="AG2166" s="5">
        <f>IFERROR((Table1[[#This Row],[عدد
البلوكات]]*0.12),"")</f>
        <v>0</v>
      </c>
      <c r="AH216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66" s="59">
        <f>IFERROR(Table1[[#This Row],[Plan Hour]]/Table1[[#This Row],[ساعات
العمل
الفعلية]],0)</f>
        <v>0</v>
      </c>
      <c r="AK2166" s="1">
        <f>IFERROR((Table1[[#This Row],[الكمية 
الفعلية
/م3]]-Table1[[#This Row],[الكمية 
المنتجة
/م3
 ]]),"")</f>
        <v>0</v>
      </c>
      <c r="AL2166" s="123"/>
      <c r="AM2166" s="123"/>
      <c r="AN2166" s="123"/>
      <c r="AO2166" s="123"/>
      <c r="AP2166" s="17">
        <f>Table1[[#This Row],[شطره
1]]+Table1[[#This Row],[أبعاد خطأ
2]]+Table1[[#This Row],[كسر زوايا
3]]+AO2166</f>
        <v>0</v>
      </c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1"/>
      <c r="CB2166"/>
      <c r="CC2166"/>
      <c r="CD2166"/>
      <c r="CE2166" s="83"/>
      <c r="CF2166"/>
      <c r="CG2166"/>
      <c r="CH2166"/>
      <c r="CI2166"/>
      <c r="CJ2166"/>
      <c r="CK2166"/>
      <c r="CL2166"/>
      <c r="CM2166"/>
      <c r="CN2166"/>
      <c r="CO2166"/>
      <c r="CP2166"/>
    </row>
    <row r="2167" spans="1:94" ht="22.5" customHeight="1">
      <c r="A2167" s="13"/>
      <c r="B2167" s="3" t="str">
        <f>TEXT(Table1[[#This Row],[Date]],"dddd")</f>
        <v>السبت</v>
      </c>
      <c r="C2167" s="3">
        <f>WEEKNUM(Table1[[#This Row],[Date]],16)</f>
        <v>1</v>
      </c>
      <c r="D2167" s="3" t="str">
        <f>TEXT(Table1[[#This Row],[Date]],"mmmm")</f>
        <v>يناير</v>
      </c>
      <c r="E2167" s="3" t="str">
        <f>TEXT(Table1[[#This Row],[Date]],"yyyy")</f>
        <v>1900</v>
      </c>
      <c r="J2167" s="3">
        <f>IFERROR(VLOOKUP(Table1[[#This Row],[FoamType]],$CB$1:$CC$25,2,FALSE),0)</f>
        <v>0</v>
      </c>
      <c r="T2167" s="3">
        <f t="shared" si="278"/>
        <v>0</v>
      </c>
      <c r="U2167" s="4">
        <f t="shared" si="279"/>
        <v>0</v>
      </c>
      <c r="W2167" s="3"/>
      <c r="X2167" s="4">
        <f>IFERROR(   Table1[[#This Row],[البلوكات /م3]]+Table1[[#This Row],[البواقى
 المنصرفه
/م3]]-Table1[[#This Row],[البواقى
/م3]],0)</f>
        <v>0</v>
      </c>
      <c r="AD2167" s="20">
        <f t="shared" si="280"/>
        <v>0</v>
      </c>
      <c r="AE2167" s="29" t="e">
        <f t="shared" si="281"/>
        <v>#DIV/0!</v>
      </c>
      <c r="AG2167" s="5">
        <f>IFERROR((Table1[[#This Row],[عدد
البلوكات]]*0.12),"")</f>
        <v>0</v>
      </c>
      <c r="AH216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67" s="59">
        <f>IFERROR(Table1[[#This Row],[Plan Hour]]/Table1[[#This Row],[ساعات
العمل
الفعلية]],0)</f>
        <v>0</v>
      </c>
      <c r="AK2167" s="1">
        <f>IFERROR((Table1[[#This Row],[الكمية 
الفعلية
/م3]]-Table1[[#This Row],[الكمية 
المنتجة
/م3
 ]]),"")</f>
        <v>0</v>
      </c>
      <c r="AL2167" s="123"/>
      <c r="AM2167" s="123"/>
      <c r="AN2167" s="123"/>
      <c r="AO2167" s="123"/>
      <c r="AP2167" s="17">
        <f>Table1[[#This Row],[شطره
1]]+Table1[[#This Row],[أبعاد خطأ
2]]+Table1[[#This Row],[كسر زوايا
3]]+AO2167</f>
        <v>0</v>
      </c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1"/>
      <c r="CB2167"/>
      <c r="CC2167"/>
      <c r="CD2167"/>
      <c r="CE2167" s="83"/>
      <c r="CF2167"/>
      <c r="CG2167"/>
      <c r="CH2167"/>
      <c r="CI2167"/>
      <c r="CJ2167"/>
      <c r="CK2167"/>
      <c r="CL2167"/>
      <c r="CM2167"/>
      <c r="CN2167"/>
      <c r="CO2167"/>
      <c r="CP2167"/>
    </row>
    <row r="2168" spans="1:94" ht="22.5" customHeight="1">
      <c r="A2168" s="13"/>
      <c r="B2168" s="3" t="str">
        <f>TEXT(Table1[[#This Row],[Date]],"dddd")</f>
        <v>السبت</v>
      </c>
      <c r="C2168" s="3">
        <f>WEEKNUM(Table1[[#This Row],[Date]],16)</f>
        <v>1</v>
      </c>
      <c r="D2168" s="3" t="str">
        <f>TEXT(Table1[[#This Row],[Date]],"mmmm")</f>
        <v>يناير</v>
      </c>
      <c r="E2168" s="3" t="str">
        <f>TEXT(Table1[[#This Row],[Date]],"yyyy")</f>
        <v>1900</v>
      </c>
      <c r="J2168" s="3">
        <f>IFERROR(VLOOKUP(Table1[[#This Row],[FoamType]],$CB$1:$CC$25,2,FALSE),0)</f>
        <v>0</v>
      </c>
      <c r="T2168" s="3">
        <f t="shared" si="278"/>
        <v>0</v>
      </c>
      <c r="U2168" s="4">
        <f t="shared" si="279"/>
        <v>0</v>
      </c>
      <c r="W2168" s="3"/>
      <c r="X2168" s="4">
        <f>IFERROR(   Table1[[#This Row],[البلوكات /م3]]+Table1[[#This Row],[البواقى
 المنصرفه
/م3]]-Table1[[#This Row],[البواقى
/م3]],0)</f>
        <v>0</v>
      </c>
      <c r="AD2168" s="20">
        <f t="shared" si="280"/>
        <v>0</v>
      </c>
      <c r="AE2168" s="29" t="e">
        <f t="shared" si="281"/>
        <v>#DIV/0!</v>
      </c>
      <c r="AG2168" s="5">
        <f>IFERROR((Table1[[#This Row],[عدد
البلوكات]]*0.12),"")</f>
        <v>0</v>
      </c>
      <c r="AH216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68" s="59">
        <f>IFERROR(Table1[[#This Row],[Plan Hour]]/Table1[[#This Row],[ساعات
العمل
الفعلية]],0)</f>
        <v>0</v>
      </c>
      <c r="AK2168" s="1">
        <f>IFERROR((Table1[[#This Row],[الكمية 
الفعلية
/م3]]-Table1[[#This Row],[الكمية 
المنتجة
/م3
 ]]),"")</f>
        <v>0</v>
      </c>
      <c r="AL2168" s="123"/>
      <c r="AM2168" s="123"/>
      <c r="AN2168" s="123"/>
      <c r="AO2168" s="123"/>
      <c r="AP2168" s="17">
        <f>Table1[[#This Row],[شطره
1]]+Table1[[#This Row],[أبعاد خطأ
2]]+Table1[[#This Row],[كسر زوايا
3]]+AO2168</f>
        <v>0</v>
      </c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1"/>
      <c r="CB2168"/>
      <c r="CC2168"/>
      <c r="CD2168"/>
      <c r="CE2168" s="83"/>
      <c r="CF2168"/>
      <c r="CG2168"/>
      <c r="CH2168"/>
      <c r="CI2168"/>
      <c r="CJ2168"/>
      <c r="CK2168"/>
      <c r="CL2168"/>
      <c r="CM2168"/>
      <c r="CN2168"/>
      <c r="CO2168"/>
      <c r="CP2168"/>
    </row>
    <row r="2169" spans="1:94" ht="22.5" customHeight="1">
      <c r="A2169" s="13"/>
      <c r="B2169" s="3" t="str">
        <f>TEXT(Table1[[#This Row],[Date]],"dddd")</f>
        <v>السبت</v>
      </c>
      <c r="C2169" s="3">
        <f>WEEKNUM(Table1[[#This Row],[Date]],16)</f>
        <v>1</v>
      </c>
      <c r="D2169" s="3" t="str">
        <f>TEXT(Table1[[#This Row],[Date]],"mmmm")</f>
        <v>يناير</v>
      </c>
      <c r="E2169" s="3" t="str">
        <f>TEXT(Table1[[#This Row],[Date]],"yyyy")</f>
        <v>1900</v>
      </c>
      <c r="J2169" s="3">
        <f>IFERROR(VLOOKUP(Table1[[#This Row],[FoamType]],$CB$1:$CC$25,2,FALSE),0)</f>
        <v>0</v>
      </c>
      <c r="T2169" s="3">
        <f t="shared" si="278"/>
        <v>0</v>
      </c>
      <c r="U2169" s="4">
        <f t="shared" si="279"/>
        <v>0</v>
      </c>
      <c r="W2169" s="3"/>
      <c r="X2169" s="4">
        <f>IFERROR(   Table1[[#This Row],[البلوكات /م3]]+Table1[[#This Row],[البواقى
 المنصرفه
/م3]]-Table1[[#This Row],[البواقى
/م3]],0)</f>
        <v>0</v>
      </c>
      <c r="AD2169" s="20">
        <f t="shared" si="280"/>
        <v>0</v>
      </c>
      <c r="AE2169" s="29" t="e">
        <f t="shared" si="281"/>
        <v>#DIV/0!</v>
      </c>
      <c r="AG2169" s="5">
        <f>IFERROR((Table1[[#This Row],[عدد
البلوكات]]*0.12),"")</f>
        <v>0</v>
      </c>
      <c r="AH216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69" s="59">
        <f>IFERROR(Table1[[#This Row],[Plan Hour]]/Table1[[#This Row],[ساعات
العمل
الفعلية]],0)</f>
        <v>0</v>
      </c>
      <c r="AK2169" s="1">
        <f>IFERROR((Table1[[#This Row],[الكمية 
الفعلية
/م3]]-Table1[[#This Row],[الكمية 
المنتجة
/م3
 ]]),"")</f>
        <v>0</v>
      </c>
      <c r="AL2169" s="123"/>
      <c r="AM2169" s="123"/>
      <c r="AN2169" s="123"/>
      <c r="AO2169" s="123"/>
      <c r="AP2169" s="17">
        <f>Table1[[#This Row],[شطره
1]]+Table1[[#This Row],[أبعاد خطأ
2]]+Table1[[#This Row],[كسر زوايا
3]]+AO2169</f>
        <v>0</v>
      </c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1"/>
      <c r="CB2169"/>
      <c r="CC2169"/>
      <c r="CD2169"/>
      <c r="CE2169" s="83"/>
      <c r="CF2169"/>
      <c r="CG2169"/>
      <c r="CH2169"/>
      <c r="CI2169"/>
      <c r="CJ2169"/>
      <c r="CK2169"/>
      <c r="CL2169"/>
      <c r="CM2169"/>
      <c r="CN2169"/>
      <c r="CO2169"/>
      <c r="CP2169"/>
    </row>
    <row r="2170" spans="1:94" ht="22.5" customHeight="1">
      <c r="A2170" s="13"/>
      <c r="B2170" s="3" t="str">
        <f>TEXT(Table1[[#This Row],[Date]],"dddd")</f>
        <v>السبت</v>
      </c>
      <c r="C2170" s="3">
        <f>WEEKNUM(Table1[[#This Row],[Date]],16)</f>
        <v>1</v>
      </c>
      <c r="D2170" s="3" t="str">
        <f>TEXT(Table1[[#This Row],[Date]],"mmmm")</f>
        <v>يناير</v>
      </c>
      <c r="E2170" s="3" t="str">
        <f>TEXT(Table1[[#This Row],[Date]],"yyyy")</f>
        <v>1900</v>
      </c>
      <c r="J2170" s="3">
        <f>IFERROR(VLOOKUP(Table1[[#This Row],[FoamType]],$CB$1:$CC$25,2,FALSE),0)</f>
        <v>0</v>
      </c>
      <c r="T2170" s="3">
        <f t="shared" si="278"/>
        <v>0</v>
      </c>
      <c r="U2170" s="4">
        <f t="shared" si="279"/>
        <v>0</v>
      </c>
      <c r="W2170" s="3"/>
      <c r="X2170" s="4">
        <f>IFERROR(   Table1[[#This Row],[البلوكات /م3]]+Table1[[#This Row],[البواقى
 المنصرفه
/م3]]-Table1[[#This Row],[البواقى
/م3]],0)</f>
        <v>0</v>
      </c>
      <c r="AD2170" s="20">
        <f t="shared" si="280"/>
        <v>0</v>
      </c>
      <c r="AE2170" s="29" t="e">
        <f t="shared" si="281"/>
        <v>#DIV/0!</v>
      </c>
      <c r="AG2170" s="5">
        <f>IFERROR((Table1[[#This Row],[عدد
البلوكات]]*0.12),"")</f>
        <v>0</v>
      </c>
      <c r="AH217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70" s="59">
        <f>IFERROR(Table1[[#This Row],[Plan Hour]]/Table1[[#This Row],[ساعات
العمل
الفعلية]],0)</f>
        <v>0</v>
      </c>
      <c r="AK2170" s="1">
        <f>IFERROR((Table1[[#This Row],[الكمية 
الفعلية
/م3]]-Table1[[#This Row],[الكمية 
المنتجة
/م3
 ]]),"")</f>
        <v>0</v>
      </c>
      <c r="AL2170" s="123"/>
      <c r="AM2170" s="123"/>
      <c r="AN2170" s="123"/>
      <c r="AO2170" s="123"/>
      <c r="AP2170" s="17">
        <f>Table1[[#This Row],[شطره
1]]+Table1[[#This Row],[أبعاد خطأ
2]]+Table1[[#This Row],[كسر زوايا
3]]+AO2170</f>
        <v>0</v>
      </c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1"/>
      <c r="CB2170"/>
      <c r="CC2170"/>
      <c r="CD2170"/>
      <c r="CE2170" s="83"/>
      <c r="CF2170"/>
      <c r="CG2170"/>
      <c r="CH2170"/>
      <c r="CI2170"/>
      <c r="CJ2170"/>
      <c r="CK2170"/>
      <c r="CL2170"/>
      <c r="CM2170"/>
      <c r="CN2170"/>
      <c r="CO2170"/>
      <c r="CP2170"/>
    </row>
    <row r="2171" spans="1:94" ht="22.5" customHeight="1">
      <c r="A2171" s="13"/>
      <c r="B2171" s="3" t="str">
        <f>TEXT(Table1[[#This Row],[Date]],"dddd")</f>
        <v>السبت</v>
      </c>
      <c r="C2171" s="3">
        <f>WEEKNUM(Table1[[#This Row],[Date]],16)</f>
        <v>1</v>
      </c>
      <c r="D2171" s="3" t="str">
        <f>TEXT(Table1[[#This Row],[Date]],"mmmm")</f>
        <v>يناير</v>
      </c>
      <c r="E2171" s="3" t="str">
        <f>TEXT(Table1[[#This Row],[Date]],"yyyy")</f>
        <v>1900</v>
      </c>
      <c r="J2171" s="3">
        <f>IFERROR(VLOOKUP(Table1[[#This Row],[FoamType]],$CB$1:$CC$25,2,FALSE),0)</f>
        <v>0</v>
      </c>
      <c r="T2171" s="3">
        <f t="shared" si="278"/>
        <v>0</v>
      </c>
      <c r="U2171" s="4">
        <f t="shared" si="279"/>
        <v>0</v>
      </c>
      <c r="W2171" s="3"/>
      <c r="X2171" s="4">
        <f>IFERROR(   Table1[[#This Row],[البلوكات /م3]]+Table1[[#This Row],[البواقى
 المنصرفه
/م3]]-Table1[[#This Row],[البواقى
/م3]],0)</f>
        <v>0</v>
      </c>
      <c r="AD2171" s="20">
        <f t="shared" si="280"/>
        <v>0</v>
      </c>
      <c r="AE2171" s="29" t="e">
        <f t="shared" si="281"/>
        <v>#DIV/0!</v>
      </c>
      <c r="AG2171" s="5">
        <f>IFERROR((Table1[[#This Row],[عدد
البلوكات]]*0.12),"")</f>
        <v>0</v>
      </c>
      <c r="AH217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71" s="59">
        <f>IFERROR(Table1[[#This Row],[Plan Hour]]/Table1[[#This Row],[ساعات
العمل
الفعلية]],0)</f>
        <v>0</v>
      </c>
      <c r="AK2171" s="1">
        <f>IFERROR((Table1[[#This Row],[الكمية 
الفعلية
/م3]]-Table1[[#This Row],[الكمية 
المنتجة
/م3
 ]]),"")</f>
        <v>0</v>
      </c>
      <c r="AL2171" s="123"/>
      <c r="AM2171" s="123"/>
      <c r="AN2171" s="123"/>
      <c r="AO2171" s="123"/>
      <c r="AP2171" s="17">
        <f>Table1[[#This Row],[شطره
1]]+Table1[[#This Row],[أبعاد خطأ
2]]+Table1[[#This Row],[كسر زوايا
3]]+AO2171</f>
        <v>0</v>
      </c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1"/>
      <c r="CB2171"/>
      <c r="CC2171"/>
      <c r="CD2171"/>
      <c r="CE2171" s="83"/>
      <c r="CF2171"/>
      <c r="CG2171"/>
      <c r="CH2171"/>
      <c r="CI2171"/>
      <c r="CJ2171"/>
      <c r="CK2171"/>
      <c r="CL2171"/>
      <c r="CM2171"/>
      <c r="CN2171"/>
      <c r="CO2171"/>
      <c r="CP2171"/>
    </row>
    <row r="2172" spans="1:94" ht="22.5" customHeight="1">
      <c r="A2172" s="13"/>
      <c r="B2172" s="3" t="str">
        <f>TEXT(Table1[[#This Row],[Date]],"dddd")</f>
        <v>السبت</v>
      </c>
      <c r="C2172" s="3">
        <f>WEEKNUM(Table1[[#This Row],[Date]],16)</f>
        <v>1</v>
      </c>
      <c r="D2172" s="3" t="str">
        <f>TEXT(Table1[[#This Row],[Date]],"mmmm")</f>
        <v>يناير</v>
      </c>
      <c r="E2172" s="3" t="str">
        <f>TEXT(Table1[[#This Row],[Date]],"yyyy")</f>
        <v>1900</v>
      </c>
      <c r="J2172" s="3">
        <f>IFERROR(VLOOKUP(Table1[[#This Row],[FoamType]],$CB$1:$CC$25,2,FALSE),0)</f>
        <v>0</v>
      </c>
      <c r="T2172" s="3">
        <f t="shared" si="278"/>
        <v>0</v>
      </c>
      <c r="U2172" s="4">
        <f t="shared" si="279"/>
        <v>0</v>
      </c>
      <c r="W2172" s="3"/>
      <c r="X2172" s="4">
        <f>IFERROR(   Table1[[#This Row],[البلوكات /م3]]+Table1[[#This Row],[البواقى
 المنصرفه
/م3]]-Table1[[#This Row],[البواقى
/م3]],0)</f>
        <v>0</v>
      </c>
      <c r="AD2172" s="20">
        <f t="shared" si="280"/>
        <v>0</v>
      </c>
      <c r="AE2172" s="29" t="e">
        <f t="shared" si="281"/>
        <v>#DIV/0!</v>
      </c>
      <c r="AG2172" s="5">
        <f>IFERROR((Table1[[#This Row],[عدد
البلوكات]]*0.12),"")</f>
        <v>0</v>
      </c>
      <c r="AH217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72" s="59">
        <f>IFERROR(Table1[[#This Row],[Plan Hour]]/Table1[[#This Row],[ساعات
العمل
الفعلية]],0)</f>
        <v>0</v>
      </c>
      <c r="AK2172" s="1">
        <f>IFERROR((Table1[[#This Row],[الكمية 
الفعلية
/م3]]-Table1[[#This Row],[الكمية 
المنتجة
/م3
 ]]),"")</f>
        <v>0</v>
      </c>
      <c r="AL2172" s="123"/>
      <c r="AM2172" s="123"/>
      <c r="AN2172" s="123"/>
      <c r="AO2172" s="123"/>
      <c r="AP2172" s="17">
        <f>Table1[[#This Row],[شطره
1]]+Table1[[#This Row],[أبعاد خطأ
2]]+Table1[[#This Row],[كسر زوايا
3]]+AO2172</f>
        <v>0</v>
      </c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1"/>
      <c r="CB2172"/>
      <c r="CC2172"/>
      <c r="CD2172"/>
      <c r="CE2172" s="83"/>
      <c r="CF2172"/>
      <c r="CG2172"/>
      <c r="CH2172"/>
      <c r="CI2172"/>
      <c r="CJ2172"/>
      <c r="CK2172"/>
      <c r="CL2172"/>
      <c r="CM2172"/>
      <c r="CN2172"/>
      <c r="CO2172"/>
      <c r="CP2172"/>
    </row>
    <row r="2173" spans="1:94" ht="22.5" customHeight="1">
      <c r="A2173" s="13"/>
      <c r="B2173" s="3" t="str">
        <f>TEXT(Table1[[#This Row],[Date]],"dddd")</f>
        <v>السبت</v>
      </c>
      <c r="C2173" s="3">
        <f>WEEKNUM(Table1[[#This Row],[Date]],16)</f>
        <v>1</v>
      </c>
      <c r="D2173" s="3" t="str">
        <f>TEXT(Table1[[#This Row],[Date]],"mmmm")</f>
        <v>يناير</v>
      </c>
      <c r="E2173" s="3" t="str">
        <f>TEXT(Table1[[#This Row],[Date]],"yyyy")</f>
        <v>1900</v>
      </c>
      <c r="J2173" s="3">
        <f>IFERROR(VLOOKUP(Table1[[#This Row],[FoamType]],$CB$1:$CC$25,2,FALSE),0)</f>
        <v>0</v>
      </c>
      <c r="T2173" s="3">
        <f t="shared" si="278"/>
        <v>0</v>
      </c>
      <c r="U2173" s="4">
        <f t="shared" si="279"/>
        <v>0</v>
      </c>
      <c r="W2173" s="3"/>
      <c r="X2173" s="4">
        <f>IFERROR(   Table1[[#This Row],[البلوكات /م3]]+Table1[[#This Row],[البواقى
 المنصرفه
/م3]]-Table1[[#This Row],[البواقى
/م3]],0)</f>
        <v>0</v>
      </c>
      <c r="AD2173" s="20">
        <f t="shared" si="280"/>
        <v>0</v>
      </c>
      <c r="AE2173" s="29" t="e">
        <f t="shared" si="281"/>
        <v>#DIV/0!</v>
      </c>
      <c r="AG2173" s="5">
        <f>IFERROR((Table1[[#This Row],[عدد
البلوكات]]*0.12),"")</f>
        <v>0</v>
      </c>
      <c r="AH217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73" s="59">
        <f>IFERROR(Table1[[#This Row],[Plan Hour]]/Table1[[#This Row],[ساعات
العمل
الفعلية]],0)</f>
        <v>0</v>
      </c>
      <c r="AK2173" s="1">
        <f>IFERROR((Table1[[#This Row],[الكمية 
الفعلية
/م3]]-Table1[[#This Row],[الكمية 
المنتجة
/م3
 ]]),"")</f>
        <v>0</v>
      </c>
      <c r="AL2173" s="123"/>
      <c r="AM2173" s="123"/>
      <c r="AN2173" s="123"/>
      <c r="AO2173" s="123"/>
      <c r="AP2173" s="17">
        <f>Table1[[#This Row],[شطره
1]]+Table1[[#This Row],[أبعاد خطأ
2]]+Table1[[#This Row],[كسر زوايا
3]]+AO2173</f>
        <v>0</v>
      </c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1"/>
      <c r="CB2173"/>
      <c r="CC2173"/>
      <c r="CD2173"/>
      <c r="CE2173" s="83"/>
      <c r="CF2173"/>
      <c r="CG2173"/>
      <c r="CH2173"/>
      <c r="CI2173"/>
      <c r="CJ2173"/>
      <c r="CK2173"/>
      <c r="CL2173"/>
      <c r="CM2173"/>
      <c r="CN2173"/>
      <c r="CO2173"/>
      <c r="CP2173"/>
    </row>
    <row r="2174" spans="1:94" ht="22.5" customHeight="1">
      <c r="A2174" s="13"/>
      <c r="B2174" s="3" t="str">
        <f>TEXT(Table1[[#This Row],[Date]],"dddd")</f>
        <v>السبت</v>
      </c>
      <c r="C2174" s="3">
        <f>WEEKNUM(Table1[[#This Row],[Date]],16)</f>
        <v>1</v>
      </c>
      <c r="D2174" s="3" t="str">
        <f>TEXT(Table1[[#This Row],[Date]],"mmmm")</f>
        <v>يناير</v>
      </c>
      <c r="E2174" s="3" t="str">
        <f>TEXT(Table1[[#This Row],[Date]],"yyyy")</f>
        <v>1900</v>
      </c>
      <c r="J2174" s="3">
        <f>IFERROR(VLOOKUP(Table1[[#This Row],[FoamType]],$CB$1:$CC$25,2,FALSE),0)</f>
        <v>0</v>
      </c>
      <c r="T2174" s="3">
        <f t="shared" si="278"/>
        <v>0</v>
      </c>
      <c r="U2174" s="4">
        <f t="shared" si="279"/>
        <v>0</v>
      </c>
      <c r="W2174" s="3"/>
      <c r="X2174" s="4">
        <f>IFERROR(   Table1[[#This Row],[البلوكات /م3]]+Table1[[#This Row],[البواقى
 المنصرفه
/م3]]-Table1[[#This Row],[البواقى
/م3]],0)</f>
        <v>0</v>
      </c>
      <c r="AD2174" s="20">
        <f t="shared" si="280"/>
        <v>0</v>
      </c>
      <c r="AE2174" s="29" t="e">
        <f t="shared" si="281"/>
        <v>#DIV/0!</v>
      </c>
      <c r="AG2174" s="5">
        <f>IFERROR((Table1[[#This Row],[عدد
البلوكات]]*0.12),"")</f>
        <v>0</v>
      </c>
      <c r="AH217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74" s="59">
        <f>IFERROR(Table1[[#This Row],[Plan Hour]]/Table1[[#This Row],[ساعات
العمل
الفعلية]],0)</f>
        <v>0</v>
      </c>
      <c r="AK2174" s="1">
        <f>IFERROR((Table1[[#This Row],[الكمية 
الفعلية
/م3]]-Table1[[#This Row],[الكمية 
المنتجة
/م3
 ]]),"")</f>
        <v>0</v>
      </c>
      <c r="AL2174" s="123"/>
      <c r="AM2174" s="123"/>
      <c r="AN2174" s="123"/>
      <c r="AO2174" s="123"/>
      <c r="AP2174" s="17">
        <f>Table1[[#This Row],[شطره
1]]+Table1[[#This Row],[أبعاد خطأ
2]]+Table1[[#This Row],[كسر زوايا
3]]+AO2174</f>
        <v>0</v>
      </c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1"/>
      <c r="CB2174"/>
      <c r="CC2174"/>
      <c r="CD2174"/>
      <c r="CE2174" s="83"/>
      <c r="CF2174"/>
      <c r="CG2174"/>
      <c r="CH2174"/>
      <c r="CI2174"/>
      <c r="CJ2174"/>
      <c r="CK2174"/>
      <c r="CL2174"/>
      <c r="CM2174"/>
      <c r="CN2174"/>
      <c r="CO2174"/>
      <c r="CP2174"/>
    </row>
    <row r="2175" spans="1:94" ht="22.5" customHeight="1">
      <c r="A2175" s="13"/>
      <c r="B2175" s="3" t="str">
        <f>TEXT(Table1[[#This Row],[Date]],"dddd")</f>
        <v>السبت</v>
      </c>
      <c r="C2175" s="3">
        <f>WEEKNUM(Table1[[#This Row],[Date]],16)</f>
        <v>1</v>
      </c>
      <c r="D2175" s="3" t="str">
        <f>TEXT(Table1[[#This Row],[Date]],"mmmm")</f>
        <v>يناير</v>
      </c>
      <c r="E2175" s="3" t="str">
        <f>TEXT(Table1[[#This Row],[Date]],"yyyy")</f>
        <v>1900</v>
      </c>
      <c r="J2175" s="3">
        <f>IFERROR(VLOOKUP(Table1[[#This Row],[FoamType]],$CB$1:$CC$25,2,FALSE),0)</f>
        <v>0</v>
      </c>
      <c r="T2175" s="3">
        <f t="shared" si="278"/>
        <v>0</v>
      </c>
      <c r="U2175" s="4">
        <f t="shared" si="279"/>
        <v>0</v>
      </c>
      <c r="W2175" s="3"/>
      <c r="X2175" s="4">
        <f>IFERROR(   Table1[[#This Row],[البلوكات /م3]]+Table1[[#This Row],[البواقى
 المنصرفه
/م3]]-Table1[[#This Row],[البواقى
/م3]],0)</f>
        <v>0</v>
      </c>
      <c r="AD2175" s="20">
        <f t="shared" si="280"/>
        <v>0</v>
      </c>
      <c r="AE2175" s="29" t="e">
        <f t="shared" si="281"/>
        <v>#DIV/0!</v>
      </c>
      <c r="AG2175" s="5">
        <f>IFERROR((Table1[[#This Row],[عدد
البلوكات]]*0.12),"")</f>
        <v>0</v>
      </c>
      <c r="AH217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75" s="59">
        <f>IFERROR(Table1[[#This Row],[Plan Hour]]/Table1[[#This Row],[ساعات
العمل
الفعلية]],0)</f>
        <v>0</v>
      </c>
      <c r="AK2175" s="1">
        <f>IFERROR((Table1[[#This Row],[الكمية 
الفعلية
/م3]]-Table1[[#This Row],[الكمية 
المنتجة
/م3
 ]]),"")</f>
        <v>0</v>
      </c>
      <c r="AL2175" s="123"/>
      <c r="AM2175" s="123"/>
      <c r="AN2175" s="123"/>
      <c r="AO2175" s="123"/>
      <c r="AP2175" s="17">
        <f>Table1[[#This Row],[شطره
1]]+Table1[[#This Row],[أبعاد خطأ
2]]+Table1[[#This Row],[كسر زوايا
3]]+AO2175</f>
        <v>0</v>
      </c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1"/>
      <c r="CB2175"/>
      <c r="CC2175"/>
      <c r="CD2175"/>
      <c r="CE2175" s="83"/>
      <c r="CF2175"/>
      <c r="CG2175"/>
      <c r="CH2175"/>
      <c r="CI2175"/>
      <c r="CJ2175"/>
      <c r="CK2175"/>
      <c r="CL2175"/>
      <c r="CM2175"/>
      <c r="CN2175"/>
      <c r="CO2175"/>
      <c r="CP2175"/>
    </row>
    <row r="2176" spans="1:94" ht="22.5" customHeight="1">
      <c r="A2176" s="13"/>
      <c r="B2176" s="3" t="str">
        <f>TEXT(Table1[[#This Row],[Date]],"dddd")</f>
        <v>السبت</v>
      </c>
      <c r="C2176" s="3">
        <f>WEEKNUM(Table1[[#This Row],[Date]],16)</f>
        <v>1</v>
      </c>
      <c r="D2176" s="3" t="str">
        <f>TEXT(Table1[[#This Row],[Date]],"mmmm")</f>
        <v>يناير</v>
      </c>
      <c r="E2176" s="3" t="str">
        <f>TEXT(Table1[[#This Row],[Date]],"yyyy")</f>
        <v>1900</v>
      </c>
      <c r="J2176" s="3">
        <f>IFERROR(VLOOKUP(Table1[[#This Row],[FoamType]],$CB$1:$CC$25,2,FALSE),0)</f>
        <v>0</v>
      </c>
      <c r="T2176" s="3">
        <f t="shared" si="278"/>
        <v>0</v>
      </c>
      <c r="U2176" s="4">
        <f t="shared" si="279"/>
        <v>0</v>
      </c>
      <c r="W2176" s="3"/>
      <c r="X2176" s="4">
        <f>IFERROR(   Table1[[#This Row],[البلوكات /م3]]+Table1[[#This Row],[البواقى
 المنصرفه
/م3]]-Table1[[#This Row],[البواقى
/م3]],0)</f>
        <v>0</v>
      </c>
      <c r="AD2176" s="20">
        <f t="shared" si="280"/>
        <v>0</v>
      </c>
      <c r="AE2176" s="29" t="e">
        <f t="shared" si="281"/>
        <v>#DIV/0!</v>
      </c>
      <c r="AG2176" s="5">
        <f>IFERROR((Table1[[#This Row],[عدد
البلوكات]]*0.12),"")</f>
        <v>0</v>
      </c>
      <c r="AH217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76" s="59">
        <f>IFERROR(Table1[[#This Row],[Plan Hour]]/Table1[[#This Row],[ساعات
العمل
الفعلية]],0)</f>
        <v>0</v>
      </c>
      <c r="AK2176" s="1">
        <f>IFERROR((Table1[[#This Row],[الكمية 
الفعلية
/م3]]-Table1[[#This Row],[الكمية 
المنتجة
/م3
 ]]),"")</f>
        <v>0</v>
      </c>
      <c r="AL2176" s="123"/>
      <c r="AM2176" s="123"/>
      <c r="AN2176" s="123"/>
      <c r="AO2176" s="123"/>
      <c r="AP2176" s="17">
        <f>Table1[[#This Row],[شطره
1]]+Table1[[#This Row],[أبعاد خطأ
2]]+Table1[[#This Row],[كسر زوايا
3]]+AO2176</f>
        <v>0</v>
      </c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1"/>
      <c r="CB2176"/>
      <c r="CC2176"/>
      <c r="CD2176"/>
      <c r="CE2176" s="83"/>
      <c r="CF2176"/>
      <c r="CG2176"/>
      <c r="CH2176"/>
      <c r="CI2176"/>
      <c r="CJ2176"/>
      <c r="CK2176"/>
      <c r="CL2176"/>
      <c r="CM2176"/>
      <c r="CN2176"/>
      <c r="CO2176"/>
      <c r="CP2176"/>
    </row>
    <row r="2177" spans="1:94" ht="22.5" customHeight="1">
      <c r="A2177" s="13"/>
      <c r="B2177" s="3" t="str">
        <f>TEXT(Table1[[#This Row],[Date]],"dddd")</f>
        <v>السبت</v>
      </c>
      <c r="C2177" s="3">
        <f>WEEKNUM(Table1[[#This Row],[Date]],16)</f>
        <v>1</v>
      </c>
      <c r="D2177" s="3" t="str">
        <f>TEXT(Table1[[#This Row],[Date]],"mmmm")</f>
        <v>يناير</v>
      </c>
      <c r="E2177" s="3" t="str">
        <f>TEXT(Table1[[#This Row],[Date]],"yyyy")</f>
        <v>1900</v>
      </c>
      <c r="J2177" s="3">
        <f>IFERROR(VLOOKUP(Table1[[#This Row],[FoamType]],$CB$1:$CC$25,2,FALSE),0)</f>
        <v>0</v>
      </c>
      <c r="T2177" s="3">
        <f t="shared" si="278"/>
        <v>0</v>
      </c>
      <c r="U2177" s="4">
        <f t="shared" si="279"/>
        <v>0</v>
      </c>
      <c r="W2177" s="3"/>
      <c r="X2177" s="4">
        <f>IFERROR(   Table1[[#This Row],[البلوكات /م3]]+Table1[[#This Row],[البواقى
 المنصرفه
/م3]]-Table1[[#This Row],[البواقى
/م3]],0)</f>
        <v>0</v>
      </c>
      <c r="AD2177" s="20">
        <f t="shared" si="280"/>
        <v>0</v>
      </c>
      <c r="AE2177" s="29" t="e">
        <f t="shared" si="281"/>
        <v>#DIV/0!</v>
      </c>
      <c r="AG2177" s="5">
        <f>IFERROR((Table1[[#This Row],[عدد
البلوكات]]*0.12),"")</f>
        <v>0</v>
      </c>
      <c r="AH217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77" s="59">
        <f>IFERROR(Table1[[#This Row],[Plan Hour]]/Table1[[#This Row],[ساعات
العمل
الفعلية]],0)</f>
        <v>0</v>
      </c>
      <c r="AK2177" s="1">
        <f>IFERROR((Table1[[#This Row],[الكمية 
الفعلية
/م3]]-Table1[[#This Row],[الكمية 
المنتجة
/م3
 ]]),"")</f>
        <v>0</v>
      </c>
      <c r="AL2177" s="123"/>
      <c r="AM2177" s="123"/>
      <c r="AN2177" s="123"/>
      <c r="AO2177" s="123"/>
      <c r="AP2177" s="17">
        <f>Table1[[#This Row],[شطره
1]]+Table1[[#This Row],[أبعاد خطأ
2]]+Table1[[#This Row],[كسر زوايا
3]]+AO2177</f>
        <v>0</v>
      </c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1"/>
      <c r="CB2177"/>
      <c r="CC2177"/>
      <c r="CD2177"/>
      <c r="CE2177" s="83"/>
      <c r="CF2177"/>
      <c r="CG2177"/>
      <c r="CH2177"/>
      <c r="CI2177"/>
      <c r="CJ2177"/>
      <c r="CK2177"/>
      <c r="CL2177"/>
      <c r="CM2177"/>
      <c r="CN2177"/>
      <c r="CO2177"/>
      <c r="CP2177"/>
    </row>
    <row r="2178" spans="1:94" ht="22.5" customHeight="1">
      <c r="A2178" s="13"/>
      <c r="B2178" s="3" t="str">
        <f>TEXT(Table1[[#This Row],[Date]],"dddd")</f>
        <v>السبت</v>
      </c>
      <c r="C2178" s="3">
        <f>WEEKNUM(Table1[[#This Row],[Date]],16)</f>
        <v>1</v>
      </c>
      <c r="D2178" s="3" t="str">
        <f>TEXT(Table1[[#This Row],[Date]],"mmmm")</f>
        <v>يناير</v>
      </c>
      <c r="E2178" s="3" t="str">
        <f>TEXT(Table1[[#This Row],[Date]],"yyyy")</f>
        <v>1900</v>
      </c>
      <c r="J2178" s="3">
        <f>IFERROR(VLOOKUP(Table1[[#This Row],[FoamType]],$CB$1:$CC$25,2,FALSE),0)</f>
        <v>0</v>
      </c>
      <c r="T2178" s="3">
        <f t="shared" si="278"/>
        <v>0</v>
      </c>
      <c r="U2178" s="4">
        <f t="shared" si="279"/>
        <v>0</v>
      </c>
      <c r="W2178" s="3"/>
      <c r="X2178" s="4">
        <f>IFERROR(   Table1[[#This Row],[البلوكات /م3]]+Table1[[#This Row],[البواقى
 المنصرفه
/م3]]-Table1[[#This Row],[البواقى
/م3]],0)</f>
        <v>0</v>
      </c>
      <c r="AD2178" s="20">
        <f t="shared" si="280"/>
        <v>0</v>
      </c>
      <c r="AE2178" s="29" t="e">
        <f t="shared" si="281"/>
        <v>#DIV/0!</v>
      </c>
      <c r="AG2178" s="5">
        <f>IFERROR((Table1[[#This Row],[عدد
البلوكات]]*0.12),"")</f>
        <v>0</v>
      </c>
      <c r="AH217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78" s="59">
        <f>IFERROR(Table1[[#This Row],[Plan Hour]]/Table1[[#This Row],[ساعات
العمل
الفعلية]],0)</f>
        <v>0</v>
      </c>
      <c r="AK2178" s="1">
        <f>IFERROR((Table1[[#This Row],[الكمية 
الفعلية
/م3]]-Table1[[#This Row],[الكمية 
المنتجة
/م3
 ]]),"")</f>
        <v>0</v>
      </c>
      <c r="AL2178" s="123"/>
      <c r="AM2178" s="123"/>
      <c r="AN2178" s="123"/>
      <c r="AO2178" s="123"/>
      <c r="AP2178" s="17">
        <f>Table1[[#This Row],[شطره
1]]+Table1[[#This Row],[أبعاد خطأ
2]]+Table1[[#This Row],[كسر زوايا
3]]+AO2178</f>
        <v>0</v>
      </c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1"/>
      <c r="CB2178"/>
      <c r="CC2178"/>
      <c r="CD2178"/>
      <c r="CE2178" s="83"/>
      <c r="CF2178"/>
      <c r="CG2178"/>
      <c r="CH2178"/>
      <c r="CI2178"/>
      <c r="CJ2178"/>
      <c r="CK2178"/>
      <c r="CL2178"/>
      <c r="CM2178"/>
      <c r="CN2178"/>
      <c r="CO2178"/>
      <c r="CP2178"/>
    </row>
    <row r="2179" spans="1:94" ht="22.5" customHeight="1">
      <c r="A2179" s="13"/>
      <c r="B2179" s="3" t="str">
        <f>TEXT(Table1[[#This Row],[Date]],"dddd")</f>
        <v>السبت</v>
      </c>
      <c r="C2179" s="3">
        <f>WEEKNUM(Table1[[#This Row],[Date]],16)</f>
        <v>1</v>
      </c>
      <c r="D2179" s="3" t="str">
        <f>TEXT(Table1[[#This Row],[Date]],"mmmm")</f>
        <v>يناير</v>
      </c>
      <c r="E2179" s="3" t="str">
        <f>TEXT(Table1[[#This Row],[Date]],"yyyy")</f>
        <v>1900</v>
      </c>
      <c r="J2179" s="3">
        <f>IFERROR(VLOOKUP(Table1[[#This Row],[FoamType]],$CB$1:$CC$25,2,FALSE),0)</f>
        <v>0</v>
      </c>
      <c r="T2179" s="3">
        <f t="shared" si="278"/>
        <v>0</v>
      </c>
      <c r="U2179" s="4">
        <f t="shared" si="279"/>
        <v>0</v>
      </c>
      <c r="W2179" s="3"/>
      <c r="X2179" s="4">
        <f>IFERROR(   Table1[[#This Row],[البلوكات /م3]]+Table1[[#This Row],[البواقى
 المنصرفه
/م3]]-Table1[[#This Row],[البواقى
/م3]],0)</f>
        <v>0</v>
      </c>
      <c r="AD2179" s="20">
        <f t="shared" si="280"/>
        <v>0</v>
      </c>
      <c r="AE2179" s="29" t="e">
        <f t="shared" si="281"/>
        <v>#DIV/0!</v>
      </c>
      <c r="AG2179" s="5">
        <f>IFERROR((Table1[[#This Row],[عدد
البلوكات]]*0.12),"")</f>
        <v>0</v>
      </c>
      <c r="AH217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79" s="59">
        <f>IFERROR(Table1[[#This Row],[Plan Hour]]/Table1[[#This Row],[ساعات
العمل
الفعلية]],0)</f>
        <v>0</v>
      </c>
      <c r="AK2179" s="1">
        <f>IFERROR((Table1[[#This Row],[الكمية 
الفعلية
/م3]]-Table1[[#This Row],[الكمية 
المنتجة
/م3
 ]]),"")</f>
        <v>0</v>
      </c>
      <c r="AL2179" s="123"/>
      <c r="AM2179" s="123"/>
      <c r="AN2179" s="123"/>
      <c r="AO2179" s="123"/>
      <c r="AP2179" s="17">
        <f>Table1[[#This Row],[شطره
1]]+Table1[[#This Row],[أبعاد خطأ
2]]+Table1[[#This Row],[كسر زوايا
3]]+AO2179</f>
        <v>0</v>
      </c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1"/>
      <c r="CB2179"/>
      <c r="CC2179"/>
      <c r="CD2179"/>
      <c r="CE2179" s="83"/>
      <c r="CF2179"/>
      <c r="CG2179"/>
      <c r="CH2179"/>
      <c r="CI2179"/>
      <c r="CJ2179"/>
      <c r="CK2179"/>
      <c r="CL2179"/>
      <c r="CM2179"/>
      <c r="CN2179"/>
      <c r="CO2179"/>
      <c r="CP2179"/>
    </row>
    <row r="2180" spans="1:94" ht="22.5" customHeight="1">
      <c r="A2180" s="13"/>
      <c r="B2180" s="3" t="str">
        <f>TEXT(Table1[[#This Row],[Date]],"dddd")</f>
        <v>السبت</v>
      </c>
      <c r="C2180" s="3">
        <f>WEEKNUM(Table1[[#This Row],[Date]],16)</f>
        <v>1</v>
      </c>
      <c r="D2180" s="3" t="str">
        <f>TEXT(Table1[[#This Row],[Date]],"mmmm")</f>
        <v>يناير</v>
      </c>
      <c r="E2180" s="3" t="str">
        <f>TEXT(Table1[[#This Row],[Date]],"yyyy")</f>
        <v>1900</v>
      </c>
      <c r="J2180" s="3">
        <f>IFERROR(VLOOKUP(Table1[[#This Row],[FoamType]],$CB$1:$CC$25,2,FALSE),0)</f>
        <v>0</v>
      </c>
      <c r="T2180" s="3">
        <f t="shared" si="278"/>
        <v>0</v>
      </c>
      <c r="U2180" s="4">
        <f t="shared" si="279"/>
        <v>0</v>
      </c>
      <c r="W2180" s="3"/>
      <c r="X2180" s="4">
        <f>IFERROR(   Table1[[#This Row],[البلوكات /م3]]+Table1[[#This Row],[البواقى
 المنصرفه
/م3]]-Table1[[#This Row],[البواقى
/م3]],0)</f>
        <v>0</v>
      </c>
      <c r="AD2180" s="20">
        <f t="shared" si="280"/>
        <v>0</v>
      </c>
      <c r="AE2180" s="29" t="e">
        <f t="shared" si="281"/>
        <v>#DIV/0!</v>
      </c>
      <c r="AG2180" s="5">
        <f>IFERROR((Table1[[#This Row],[عدد
البلوكات]]*0.12),"")</f>
        <v>0</v>
      </c>
      <c r="AH218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80" s="59">
        <f>IFERROR(Table1[[#This Row],[Plan Hour]]/Table1[[#This Row],[ساعات
العمل
الفعلية]],0)</f>
        <v>0</v>
      </c>
      <c r="AK2180" s="1">
        <f>IFERROR((Table1[[#This Row],[الكمية 
الفعلية
/م3]]-Table1[[#This Row],[الكمية 
المنتجة
/م3
 ]]),"")</f>
        <v>0</v>
      </c>
      <c r="AL2180" s="123"/>
      <c r="AM2180" s="123"/>
      <c r="AN2180" s="123"/>
      <c r="AO2180" s="123"/>
      <c r="AP2180" s="17">
        <f>Table1[[#This Row],[شطره
1]]+Table1[[#This Row],[أبعاد خطأ
2]]+Table1[[#This Row],[كسر زوايا
3]]+AO2180</f>
        <v>0</v>
      </c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1"/>
      <c r="CB2180"/>
      <c r="CC2180"/>
      <c r="CD2180"/>
      <c r="CE2180" s="83"/>
      <c r="CF2180"/>
      <c r="CG2180"/>
      <c r="CH2180"/>
      <c r="CI2180"/>
      <c r="CJ2180"/>
      <c r="CK2180"/>
      <c r="CL2180"/>
      <c r="CM2180"/>
      <c r="CN2180"/>
      <c r="CO2180"/>
      <c r="CP2180"/>
    </row>
    <row r="2181" spans="1:94" ht="22.5" customHeight="1">
      <c r="A2181" s="13"/>
      <c r="B2181" s="3" t="str">
        <f>TEXT(Table1[[#This Row],[Date]],"dddd")</f>
        <v>السبت</v>
      </c>
      <c r="C2181" s="3">
        <f>WEEKNUM(Table1[[#This Row],[Date]],16)</f>
        <v>1</v>
      </c>
      <c r="D2181" s="3" t="str">
        <f>TEXT(Table1[[#This Row],[Date]],"mmmm")</f>
        <v>يناير</v>
      </c>
      <c r="E2181" s="3" t="str">
        <f>TEXT(Table1[[#This Row],[Date]],"yyyy")</f>
        <v>1900</v>
      </c>
      <c r="J2181" s="3">
        <f>IFERROR(VLOOKUP(Table1[[#This Row],[FoamType]],$CB$1:$CC$25,2,FALSE),0)</f>
        <v>0</v>
      </c>
      <c r="T2181" s="3">
        <f t="shared" si="278"/>
        <v>0</v>
      </c>
      <c r="U2181" s="4">
        <f t="shared" si="279"/>
        <v>0</v>
      </c>
      <c r="W2181" s="3"/>
      <c r="X2181" s="4">
        <f>IFERROR(   Table1[[#This Row],[البلوكات /م3]]+Table1[[#This Row],[البواقى
 المنصرفه
/م3]]-Table1[[#This Row],[البواقى
/م3]],0)</f>
        <v>0</v>
      </c>
      <c r="AD2181" s="20">
        <f t="shared" si="280"/>
        <v>0</v>
      </c>
      <c r="AE2181" s="29" t="e">
        <f t="shared" si="281"/>
        <v>#DIV/0!</v>
      </c>
      <c r="AG2181" s="5">
        <f>IFERROR((Table1[[#This Row],[عدد
البلوكات]]*0.12),"")</f>
        <v>0</v>
      </c>
      <c r="AH218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81" s="59">
        <f>IFERROR(Table1[[#This Row],[Plan Hour]]/Table1[[#This Row],[ساعات
العمل
الفعلية]],0)</f>
        <v>0</v>
      </c>
      <c r="AK2181" s="1">
        <f>IFERROR((Table1[[#This Row],[الكمية 
الفعلية
/م3]]-Table1[[#This Row],[الكمية 
المنتجة
/م3
 ]]),"")</f>
        <v>0</v>
      </c>
      <c r="AL2181" s="123"/>
      <c r="AM2181" s="123"/>
      <c r="AN2181" s="123"/>
      <c r="AO2181" s="123"/>
      <c r="AP2181" s="17">
        <f>Table1[[#This Row],[شطره
1]]+Table1[[#This Row],[أبعاد خطأ
2]]+Table1[[#This Row],[كسر زوايا
3]]+AO2181</f>
        <v>0</v>
      </c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1"/>
      <c r="CB2181"/>
      <c r="CC2181"/>
      <c r="CD2181"/>
      <c r="CE2181" s="83"/>
      <c r="CF2181"/>
      <c r="CG2181"/>
      <c r="CH2181"/>
      <c r="CI2181"/>
      <c r="CJ2181"/>
      <c r="CK2181"/>
      <c r="CL2181"/>
      <c r="CM2181"/>
      <c r="CN2181"/>
      <c r="CO2181"/>
      <c r="CP2181"/>
    </row>
    <row r="2182" spans="1:94" ht="22.5" customHeight="1">
      <c r="A2182" s="13"/>
      <c r="B2182" s="3" t="str">
        <f>TEXT(Table1[[#This Row],[Date]],"dddd")</f>
        <v>السبت</v>
      </c>
      <c r="C2182" s="3">
        <f>WEEKNUM(Table1[[#This Row],[Date]],16)</f>
        <v>1</v>
      </c>
      <c r="D2182" s="3" t="str">
        <f>TEXT(Table1[[#This Row],[Date]],"mmmm")</f>
        <v>يناير</v>
      </c>
      <c r="E2182" s="3" t="str">
        <f>TEXT(Table1[[#This Row],[Date]],"yyyy")</f>
        <v>1900</v>
      </c>
      <c r="J2182" s="3">
        <f>IFERROR(VLOOKUP(Table1[[#This Row],[FoamType]],$CB$1:$CC$25,2,FALSE),0)</f>
        <v>0</v>
      </c>
      <c r="T2182" s="3">
        <f t="shared" si="278"/>
        <v>0</v>
      </c>
      <c r="U2182" s="4">
        <f t="shared" si="279"/>
        <v>0</v>
      </c>
      <c r="W2182" s="3"/>
      <c r="X2182" s="4">
        <f>IFERROR(   Table1[[#This Row],[البلوكات /م3]]+Table1[[#This Row],[البواقى
 المنصرفه
/م3]]-Table1[[#This Row],[البواقى
/م3]],0)</f>
        <v>0</v>
      </c>
      <c r="AD2182" s="20">
        <f t="shared" si="280"/>
        <v>0</v>
      </c>
      <c r="AE2182" s="29" t="e">
        <f t="shared" si="281"/>
        <v>#DIV/0!</v>
      </c>
      <c r="AG2182" s="5">
        <f>IFERROR((Table1[[#This Row],[عدد
البلوكات]]*0.12),"")</f>
        <v>0</v>
      </c>
      <c r="AH218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82" s="59">
        <f>IFERROR(Table1[[#This Row],[Plan Hour]]/Table1[[#This Row],[ساعات
العمل
الفعلية]],0)</f>
        <v>0</v>
      </c>
      <c r="AK2182" s="1">
        <f>IFERROR((Table1[[#This Row],[الكمية 
الفعلية
/م3]]-Table1[[#This Row],[الكمية 
المنتجة
/م3
 ]]),"")</f>
        <v>0</v>
      </c>
      <c r="AL2182" s="123"/>
      <c r="AM2182" s="123"/>
      <c r="AN2182" s="123"/>
      <c r="AO2182" s="123"/>
      <c r="AP2182" s="17">
        <f>Table1[[#This Row],[شطره
1]]+Table1[[#This Row],[أبعاد خطأ
2]]+Table1[[#This Row],[كسر زوايا
3]]+AO2182</f>
        <v>0</v>
      </c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1"/>
      <c r="CB2182"/>
      <c r="CC2182"/>
      <c r="CD2182"/>
      <c r="CE2182" s="83"/>
      <c r="CF2182"/>
      <c r="CG2182"/>
      <c r="CH2182"/>
      <c r="CI2182"/>
      <c r="CJ2182"/>
      <c r="CK2182"/>
      <c r="CL2182"/>
      <c r="CM2182"/>
      <c r="CN2182"/>
      <c r="CO2182"/>
      <c r="CP2182"/>
    </row>
    <row r="2183" spans="1:94" ht="22.5" customHeight="1">
      <c r="A2183" s="13"/>
      <c r="B2183" s="3" t="str">
        <f>TEXT(Table1[[#This Row],[Date]],"dddd")</f>
        <v>السبت</v>
      </c>
      <c r="C2183" s="3">
        <f>WEEKNUM(Table1[[#This Row],[Date]],16)</f>
        <v>1</v>
      </c>
      <c r="D2183" s="3" t="str">
        <f>TEXT(Table1[[#This Row],[Date]],"mmmm")</f>
        <v>يناير</v>
      </c>
      <c r="E2183" s="3" t="str">
        <f>TEXT(Table1[[#This Row],[Date]],"yyyy")</f>
        <v>1900</v>
      </c>
      <c r="J2183" s="3">
        <f>IFERROR(VLOOKUP(Table1[[#This Row],[FoamType]],$CB$1:$CC$25,2,FALSE),0)</f>
        <v>0</v>
      </c>
      <c r="T2183" s="3">
        <f t="shared" si="278"/>
        <v>0</v>
      </c>
      <c r="U2183" s="4">
        <f t="shared" si="279"/>
        <v>0</v>
      </c>
      <c r="W2183" s="3"/>
      <c r="X2183" s="4">
        <f>IFERROR(   Table1[[#This Row],[البلوكات /م3]]+Table1[[#This Row],[البواقى
 المنصرفه
/م3]]-Table1[[#This Row],[البواقى
/م3]],0)</f>
        <v>0</v>
      </c>
      <c r="AD2183" s="20">
        <f t="shared" si="280"/>
        <v>0</v>
      </c>
      <c r="AE2183" s="29" t="e">
        <f t="shared" si="281"/>
        <v>#DIV/0!</v>
      </c>
      <c r="AG2183" s="5">
        <f>IFERROR((Table1[[#This Row],[عدد
البلوكات]]*0.12),"")</f>
        <v>0</v>
      </c>
      <c r="AH218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83" s="59">
        <f>IFERROR(Table1[[#This Row],[Plan Hour]]/Table1[[#This Row],[ساعات
العمل
الفعلية]],0)</f>
        <v>0</v>
      </c>
      <c r="AK2183" s="1">
        <f>IFERROR((Table1[[#This Row],[الكمية 
الفعلية
/م3]]-Table1[[#This Row],[الكمية 
المنتجة
/م3
 ]]),"")</f>
        <v>0</v>
      </c>
      <c r="AL2183" s="123"/>
      <c r="AM2183" s="123"/>
      <c r="AN2183" s="123"/>
      <c r="AO2183" s="123"/>
      <c r="AP2183" s="17">
        <f>Table1[[#This Row],[شطره
1]]+Table1[[#This Row],[أبعاد خطأ
2]]+Table1[[#This Row],[كسر زوايا
3]]+AO2183</f>
        <v>0</v>
      </c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1"/>
      <c r="CB2183"/>
      <c r="CC2183"/>
      <c r="CD2183"/>
      <c r="CE2183" s="83"/>
      <c r="CF2183"/>
      <c r="CG2183"/>
      <c r="CH2183"/>
      <c r="CI2183"/>
      <c r="CJ2183"/>
      <c r="CK2183"/>
      <c r="CL2183"/>
      <c r="CM2183"/>
      <c r="CN2183"/>
      <c r="CO2183"/>
      <c r="CP2183"/>
    </row>
    <row r="2184" spans="1:94" ht="22.5" customHeight="1">
      <c r="A2184" s="13"/>
      <c r="B2184" s="3" t="str">
        <f>TEXT(Table1[[#This Row],[Date]],"dddd")</f>
        <v>السبت</v>
      </c>
      <c r="C2184" s="3">
        <f>WEEKNUM(Table1[[#This Row],[Date]],16)</f>
        <v>1</v>
      </c>
      <c r="D2184" s="3" t="str">
        <f>TEXT(Table1[[#This Row],[Date]],"mmmm")</f>
        <v>يناير</v>
      </c>
      <c r="E2184" s="3" t="str">
        <f>TEXT(Table1[[#This Row],[Date]],"yyyy")</f>
        <v>1900</v>
      </c>
      <c r="J2184" s="3">
        <f>IFERROR(VLOOKUP(Table1[[#This Row],[FoamType]],$CB$1:$CC$25,2,FALSE),0)</f>
        <v>0</v>
      </c>
      <c r="T2184" s="3">
        <f t="shared" si="278"/>
        <v>0</v>
      </c>
      <c r="U2184" s="4">
        <f t="shared" si="279"/>
        <v>0</v>
      </c>
      <c r="W2184" s="3"/>
      <c r="X2184" s="4">
        <f>IFERROR(   Table1[[#This Row],[البلوكات /م3]]+Table1[[#This Row],[البواقى
 المنصرفه
/م3]]-Table1[[#This Row],[البواقى
/م3]],0)</f>
        <v>0</v>
      </c>
      <c r="AD2184" s="20">
        <f t="shared" si="280"/>
        <v>0</v>
      </c>
      <c r="AE2184" s="29" t="e">
        <f t="shared" si="281"/>
        <v>#DIV/0!</v>
      </c>
      <c r="AG2184" s="5">
        <f>IFERROR((Table1[[#This Row],[عدد
البلوكات]]*0.12),"")</f>
        <v>0</v>
      </c>
      <c r="AH218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84" s="59">
        <f>IFERROR(Table1[[#This Row],[Plan Hour]]/Table1[[#This Row],[ساعات
العمل
الفعلية]],0)</f>
        <v>0</v>
      </c>
      <c r="AK2184" s="1">
        <f>IFERROR((Table1[[#This Row],[الكمية 
الفعلية
/م3]]-Table1[[#This Row],[الكمية 
المنتجة
/م3
 ]]),"")</f>
        <v>0</v>
      </c>
      <c r="AL2184" s="123"/>
      <c r="AM2184" s="123"/>
      <c r="AN2184" s="123"/>
      <c r="AO2184" s="123"/>
      <c r="AP2184" s="17">
        <f>Table1[[#This Row],[شطره
1]]+Table1[[#This Row],[أبعاد خطأ
2]]+Table1[[#This Row],[كسر زوايا
3]]+AO2184</f>
        <v>0</v>
      </c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1"/>
      <c r="CB2184"/>
      <c r="CC2184"/>
      <c r="CD2184"/>
      <c r="CE2184" s="83"/>
      <c r="CF2184"/>
      <c r="CG2184"/>
      <c r="CH2184"/>
      <c r="CI2184"/>
      <c r="CJ2184"/>
      <c r="CK2184"/>
      <c r="CL2184"/>
      <c r="CM2184"/>
      <c r="CN2184"/>
      <c r="CO2184"/>
      <c r="CP2184"/>
    </row>
    <row r="2185" spans="1:94" ht="22.5" customHeight="1">
      <c r="A2185" s="13"/>
      <c r="B2185" s="3" t="str">
        <f>TEXT(Table1[[#This Row],[Date]],"dddd")</f>
        <v>السبت</v>
      </c>
      <c r="C2185" s="3">
        <f>WEEKNUM(Table1[[#This Row],[Date]],16)</f>
        <v>1</v>
      </c>
      <c r="D2185" s="3" t="str">
        <f>TEXT(Table1[[#This Row],[Date]],"mmmm")</f>
        <v>يناير</v>
      </c>
      <c r="E2185" s="3" t="str">
        <f>TEXT(Table1[[#This Row],[Date]],"yyyy")</f>
        <v>1900</v>
      </c>
      <c r="J2185" s="3">
        <f>IFERROR(VLOOKUP(Table1[[#This Row],[FoamType]],$CB$1:$CC$25,2,FALSE),0)</f>
        <v>0</v>
      </c>
      <c r="T2185" s="3">
        <f t="shared" si="278"/>
        <v>0</v>
      </c>
      <c r="U2185" s="4">
        <f t="shared" si="279"/>
        <v>0</v>
      </c>
      <c r="W2185" s="3"/>
      <c r="X2185" s="4">
        <f>IFERROR(   Table1[[#This Row],[البلوكات /م3]]+Table1[[#This Row],[البواقى
 المنصرفه
/م3]]-Table1[[#This Row],[البواقى
/م3]],0)</f>
        <v>0</v>
      </c>
      <c r="AD2185" s="20">
        <f t="shared" si="280"/>
        <v>0</v>
      </c>
      <c r="AE2185" s="29" t="e">
        <f t="shared" si="281"/>
        <v>#DIV/0!</v>
      </c>
      <c r="AG2185" s="5">
        <f>IFERROR((Table1[[#This Row],[عدد
البلوكات]]*0.12),"")</f>
        <v>0</v>
      </c>
      <c r="AH218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85" s="59">
        <f>IFERROR(Table1[[#This Row],[Plan Hour]]/Table1[[#This Row],[ساعات
العمل
الفعلية]],0)</f>
        <v>0</v>
      </c>
      <c r="AK2185" s="1">
        <f>IFERROR((Table1[[#This Row],[الكمية 
الفعلية
/م3]]-Table1[[#This Row],[الكمية 
المنتجة
/م3
 ]]),"")</f>
        <v>0</v>
      </c>
      <c r="AL2185" s="123"/>
      <c r="AM2185" s="123"/>
      <c r="AN2185" s="123"/>
      <c r="AO2185" s="123"/>
      <c r="AP2185" s="17">
        <f>Table1[[#This Row],[شطره
1]]+Table1[[#This Row],[أبعاد خطأ
2]]+Table1[[#This Row],[كسر زوايا
3]]+AO2185</f>
        <v>0</v>
      </c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1"/>
      <c r="CB2185"/>
      <c r="CC2185"/>
      <c r="CD2185"/>
      <c r="CE2185" s="83"/>
      <c r="CF2185"/>
      <c r="CG2185"/>
      <c r="CH2185"/>
      <c r="CI2185"/>
      <c r="CJ2185"/>
      <c r="CK2185"/>
      <c r="CL2185"/>
      <c r="CM2185"/>
      <c r="CN2185"/>
      <c r="CO2185"/>
      <c r="CP2185"/>
    </row>
    <row r="2186" spans="1:94" ht="22.5" customHeight="1">
      <c r="A2186" s="13"/>
      <c r="B2186" s="3" t="str">
        <f>TEXT(Table1[[#This Row],[Date]],"dddd")</f>
        <v>السبت</v>
      </c>
      <c r="C2186" s="3">
        <f>WEEKNUM(Table1[[#This Row],[Date]],16)</f>
        <v>1</v>
      </c>
      <c r="D2186" s="3" t="str">
        <f>TEXT(Table1[[#This Row],[Date]],"mmmm")</f>
        <v>يناير</v>
      </c>
      <c r="E2186" s="3" t="str">
        <f>TEXT(Table1[[#This Row],[Date]],"yyyy")</f>
        <v>1900</v>
      </c>
      <c r="J2186" s="3">
        <f>IFERROR(VLOOKUP(Table1[[#This Row],[FoamType]],$CB$1:$CC$25,2,FALSE),0)</f>
        <v>0</v>
      </c>
      <c r="T2186" s="3">
        <f t="shared" si="278"/>
        <v>0</v>
      </c>
      <c r="U2186" s="4">
        <f t="shared" si="279"/>
        <v>0</v>
      </c>
      <c r="W2186" s="3"/>
      <c r="X2186" s="4">
        <f>IFERROR(   Table1[[#This Row],[البلوكات /م3]]+Table1[[#This Row],[البواقى
 المنصرفه
/م3]]-Table1[[#This Row],[البواقى
/م3]],0)</f>
        <v>0</v>
      </c>
      <c r="AD2186" s="20">
        <f t="shared" si="280"/>
        <v>0</v>
      </c>
      <c r="AE2186" s="29" t="e">
        <f t="shared" si="281"/>
        <v>#DIV/0!</v>
      </c>
      <c r="AG2186" s="5">
        <f>IFERROR((Table1[[#This Row],[عدد
البلوكات]]*0.12),"")</f>
        <v>0</v>
      </c>
      <c r="AH218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86" s="59">
        <f>IFERROR(Table1[[#This Row],[Plan Hour]]/Table1[[#This Row],[ساعات
العمل
الفعلية]],0)</f>
        <v>0</v>
      </c>
      <c r="AK2186" s="1">
        <f>IFERROR((Table1[[#This Row],[الكمية 
الفعلية
/م3]]-Table1[[#This Row],[الكمية 
المنتجة
/م3
 ]]),"")</f>
        <v>0</v>
      </c>
      <c r="AL2186" s="123"/>
      <c r="AM2186" s="123"/>
      <c r="AN2186" s="123"/>
      <c r="AO2186" s="123"/>
      <c r="AP2186" s="17">
        <f>Table1[[#This Row],[شطره
1]]+Table1[[#This Row],[أبعاد خطأ
2]]+Table1[[#This Row],[كسر زوايا
3]]+AO2186</f>
        <v>0</v>
      </c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1"/>
      <c r="CB2186"/>
      <c r="CC2186"/>
      <c r="CD2186"/>
      <c r="CE2186" s="83"/>
      <c r="CF2186"/>
      <c r="CG2186"/>
      <c r="CH2186"/>
      <c r="CI2186"/>
      <c r="CJ2186"/>
      <c r="CK2186"/>
      <c r="CL2186"/>
      <c r="CM2186"/>
      <c r="CN2186"/>
      <c r="CO2186"/>
      <c r="CP2186"/>
    </row>
    <row r="2187" spans="1:94" ht="22.5" customHeight="1">
      <c r="A2187" s="13"/>
      <c r="B2187" s="3" t="str">
        <f>TEXT(Table1[[#This Row],[Date]],"dddd")</f>
        <v>السبت</v>
      </c>
      <c r="C2187" s="3">
        <f>WEEKNUM(Table1[[#This Row],[Date]],16)</f>
        <v>1</v>
      </c>
      <c r="D2187" s="3" t="str">
        <f>TEXT(Table1[[#This Row],[Date]],"mmmm")</f>
        <v>يناير</v>
      </c>
      <c r="E2187" s="3" t="str">
        <f>TEXT(Table1[[#This Row],[Date]],"yyyy")</f>
        <v>1900</v>
      </c>
      <c r="J2187" s="3">
        <f>IFERROR(VLOOKUP(Table1[[#This Row],[FoamType]],$CB$1:$CC$25,2,FALSE),0)</f>
        <v>0</v>
      </c>
      <c r="T2187" s="3">
        <f t="shared" si="278"/>
        <v>0</v>
      </c>
      <c r="U2187" s="4">
        <f t="shared" si="279"/>
        <v>0</v>
      </c>
      <c r="W2187" s="3"/>
      <c r="X2187" s="4">
        <f>IFERROR(   Table1[[#This Row],[البلوكات /م3]]+Table1[[#This Row],[البواقى
 المنصرفه
/م3]]-Table1[[#This Row],[البواقى
/م3]],0)</f>
        <v>0</v>
      </c>
      <c r="AD2187" s="20">
        <f t="shared" si="280"/>
        <v>0</v>
      </c>
      <c r="AE2187" s="29" t="e">
        <f t="shared" si="281"/>
        <v>#DIV/0!</v>
      </c>
      <c r="AG2187" s="5">
        <f>IFERROR((Table1[[#This Row],[عدد
البلوكات]]*0.12),"")</f>
        <v>0</v>
      </c>
      <c r="AH218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87" s="59">
        <f>IFERROR(Table1[[#This Row],[Plan Hour]]/Table1[[#This Row],[ساعات
العمل
الفعلية]],0)</f>
        <v>0</v>
      </c>
      <c r="AK2187" s="1">
        <f>IFERROR((Table1[[#This Row],[الكمية 
الفعلية
/م3]]-Table1[[#This Row],[الكمية 
المنتجة
/م3
 ]]),"")</f>
        <v>0</v>
      </c>
      <c r="AL2187" s="123"/>
      <c r="AM2187" s="123"/>
      <c r="AN2187" s="123"/>
      <c r="AO2187" s="123"/>
      <c r="AP2187" s="17">
        <f>Table1[[#This Row],[شطره
1]]+Table1[[#This Row],[أبعاد خطأ
2]]+Table1[[#This Row],[كسر زوايا
3]]+AO2187</f>
        <v>0</v>
      </c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1"/>
      <c r="CB2187"/>
      <c r="CC2187"/>
      <c r="CD2187"/>
      <c r="CE2187" s="83"/>
      <c r="CF2187"/>
      <c r="CG2187"/>
      <c r="CH2187"/>
      <c r="CI2187"/>
      <c r="CJ2187"/>
      <c r="CK2187"/>
      <c r="CL2187"/>
      <c r="CM2187"/>
      <c r="CN2187"/>
      <c r="CO2187"/>
      <c r="CP2187"/>
    </row>
    <row r="2188" spans="1:94" ht="22.5" customHeight="1">
      <c r="A2188" s="13"/>
      <c r="B2188" s="3" t="str">
        <f>TEXT(Table1[[#This Row],[Date]],"dddd")</f>
        <v>السبت</v>
      </c>
      <c r="C2188" s="3">
        <f>WEEKNUM(Table1[[#This Row],[Date]],16)</f>
        <v>1</v>
      </c>
      <c r="D2188" s="3" t="str">
        <f>TEXT(Table1[[#This Row],[Date]],"mmmm")</f>
        <v>يناير</v>
      </c>
      <c r="E2188" s="3" t="str">
        <f>TEXT(Table1[[#This Row],[Date]],"yyyy")</f>
        <v>1900</v>
      </c>
      <c r="J2188" s="3">
        <f>IFERROR(VLOOKUP(Table1[[#This Row],[FoamType]],$CB$1:$CC$25,2,FALSE),0)</f>
        <v>0</v>
      </c>
      <c r="T2188" s="3">
        <f t="shared" si="278"/>
        <v>0</v>
      </c>
      <c r="U2188" s="4">
        <f t="shared" si="279"/>
        <v>0</v>
      </c>
      <c r="W2188" s="3"/>
      <c r="X2188" s="4">
        <f>IFERROR(   Table1[[#This Row],[البلوكات /م3]]+Table1[[#This Row],[البواقى
 المنصرفه
/م3]]-Table1[[#This Row],[البواقى
/م3]],0)</f>
        <v>0</v>
      </c>
      <c r="AD2188" s="20">
        <f t="shared" si="280"/>
        <v>0</v>
      </c>
      <c r="AE2188" s="29" t="e">
        <f t="shared" si="281"/>
        <v>#DIV/0!</v>
      </c>
      <c r="AG2188" s="5">
        <f>IFERROR((Table1[[#This Row],[عدد
البلوكات]]*0.12),"")</f>
        <v>0</v>
      </c>
      <c r="AH218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88" s="59">
        <f>IFERROR(Table1[[#This Row],[Plan Hour]]/Table1[[#This Row],[ساعات
العمل
الفعلية]],0)</f>
        <v>0</v>
      </c>
      <c r="AK2188" s="1">
        <f>IFERROR((Table1[[#This Row],[الكمية 
الفعلية
/م3]]-Table1[[#This Row],[الكمية 
المنتجة
/م3
 ]]),"")</f>
        <v>0</v>
      </c>
      <c r="AL2188" s="123"/>
      <c r="AM2188" s="123"/>
      <c r="AN2188" s="123"/>
      <c r="AO2188" s="123"/>
      <c r="AP2188" s="17">
        <f>Table1[[#This Row],[شطره
1]]+Table1[[#This Row],[أبعاد خطأ
2]]+Table1[[#This Row],[كسر زوايا
3]]+AO2188</f>
        <v>0</v>
      </c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1"/>
      <c r="CB2188"/>
      <c r="CC2188"/>
      <c r="CD2188"/>
      <c r="CE2188" s="83"/>
      <c r="CF2188"/>
      <c r="CG2188"/>
      <c r="CH2188"/>
      <c r="CI2188"/>
      <c r="CJ2188"/>
      <c r="CK2188"/>
      <c r="CL2188"/>
      <c r="CM2188"/>
      <c r="CN2188"/>
      <c r="CO2188"/>
      <c r="CP2188"/>
    </row>
    <row r="2189" spans="1:94" ht="22.5" customHeight="1">
      <c r="A2189" s="13"/>
      <c r="B2189" s="3" t="str">
        <f>TEXT(Table1[[#This Row],[Date]],"dddd")</f>
        <v>السبت</v>
      </c>
      <c r="C2189" s="3">
        <f>WEEKNUM(Table1[[#This Row],[Date]],16)</f>
        <v>1</v>
      </c>
      <c r="D2189" s="3" t="str">
        <f>TEXT(Table1[[#This Row],[Date]],"mmmm")</f>
        <v>يناير</v>
      </c>
      <c r="E2189" s="3" t="str">
        <f>TEXT(Table1[[#This Row],[Date]],"yyyy")</f>
        <v>1900</v>
      </c>
      <c r="J2189" s="3">
        <f>IFERROR(VLOOKUP(Table1[[#This Row],[FoamType]],$CB$1:$CC$25,2,FALSE),0)</f>
        <v>0</v>
      </c>
      <c r="T2189" s="3">
        <f t="shared" si="278"/>
        <v>0</v>
      </c>
      <c r="U2189" s="4">
        <f t="shared" si="279"/>
        <v>0</v>
      </c>
      <c r="W2189" s="3"/>
      <c r="X2189" s="4">
        <f>IFERROR(   Table1[[#This Row],[البلوكات /م3]]+Table1[[#This Row],[البواقى
 المنصرفه
/م3]]-Table1[[#This Row],[البواقى
/م3]],0)</f>
        <v>0</v>
      </c>
      <c r="AD2189" s="20">
        <f t="shared" si="280"/>
        <v>0</v>
      </c>
      <c r="AE2189" s="29" t="e">
        <f t="shared" si="281"/>
        <v>#DIV/0!</v>
      </c>
      <c r="AG2189" s="5">
        <f>IFERROR((Table1[[#This Row],[عدد
البلوكات]]*0.12),"")</f>
        <v>0</v>
      </c>
      <c r="AH218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89" s="59">
        <f>IFERROR(Table1[[#This Row],[Plan Hour]]/Table1[[#This Row],[ساعات
العمل
الفعلية]],0)</f>
        <v>0</v>
      </c>
      <c r="AK2189" s="1">
        <f>IFERROR((Table1[[#This Row],[الكمية 
الفعلية
/م3]]-Table1[[#This Row],[الكمية 
المنتجة
/م3
 ]]),"")</f>
        <v>0</v>
      </c>
      <c r="AL2189" s="123"/>
      <c r="AM2189" s="123"/>
      <c r="AN2189" s="123"/>
      <c r="AO2189" s="123"/>
      <c r="AP2189" s="17">
        <f>Table1[[#This Row],[شطره
1]]+Table1[[#This Row],[أبعاد خطأ
2]]+Table1[[#This Row],[كسر زوايا
3]]+AO2189</f>
        <v>0</v>
      </c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1"/>
      <c r="CB2189"/>
      <c r="CC2189"/>
      <c r="CD2189"/>
      <c r="CE2189" s="83"/>
      <c r="CF2189"/>
      <c r="CG2189"/>
      <c r="CH2189"/>
      <c r="CI2189"/>
      <c r="CJ2189"/>
      <c r="CK2189"/>
      <c r="CL2189"/>
      <c r="CM2189"/>
      <c r="CN2189"/>
      <c r="CO2189"/>
      <c r="CP2189"/>
    </row>
    <row r="2190" spans="1:94" ht="22.5" customHeight="1">
      <c r="A2190" s="13"/>
      <c r="B2190" s="3" t="str">
        <f>TEXT(Table1[[#This Row],[Date]],"dddd")</f>
        <v>السبت</v>
      </c>
      <c r="C2190" s="3">
        <f>WEEKNUM(Table1[[#This Row],[Date]],16)</f>
        <v>1</v>
      </c>
      <c r="D2190" s="3" t="str">
        <f>TEXT(Table1[[#This Row],[Date]],"mmmm")</f>
        <v>يناير</v>
      </c>
      <c r="E2190" s="3" t="str">
        <f>TEXT(Table1[[#This Row],[Date]],"yyyy")</f>
        <v>1900</v>
      </c>
      <c r="J2190" s="3">
        <f>IFERROR(VLOOKUP(Table1[[#This Row],[FoamType]],$CB$1:$CC$25,2,FALSE),0)</f>
        <v>0</v>
      </c>
      <c r="T2190" s="3">
        <f t="shared" si="278"/>
        <v>0</v>
      </c>
      <c r="U2190" s="4">
        <f t="shared" si="279"/>
        <v>0</v>
      </c>
      <c r="W2190" s="3"/>
      <c r="X2190" s="4">
        <f>IFERROR(   Table1[[#This Row],[البلوكات /م3]]+Table1[[#This Row],[البواقى
 المنصرفه
/م3]]-Table1[[#This Row],[البواقى
/م3]],0)</f>
        <v>0</v>
      </c>
      <c r="AD2190" s="20">
        <f t="shared" si="280"/>
        <v>0</v>
      </c>
      <c r="AE2190" s="29" t="e">
        <f t="shared" si="281"/>
        <v>#DIV/0!</v>
      </c>
      <c r="AG2190" s="5">
        <f>IFERROR((Table1[[#This Row],[عدد
البلوكات]]*0.12),"")</f>
        <v>0</v>
      </c>
      <c r="AH219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90" s="59">
        <f>IFERROR(Table1[[#This Row],[Plan Hour]]/Table1[[#This Row],[ساعات
العمل
الفعلية]],0)</f>
        <v>0</v>
      </c>
      <c r="AK2190" s="1">
        <f>IFERROR((Table1[[#This Row],[الكمية 
الفعلية
/م3]]-Table1[[#This Row],[الكمية 
المنتجة
/م3
 ]]),"")</f>
        <v>0</v>
      </c>
      <c r="AL2190" s="123"/>
      <c r="AM2190" s="123"/>
      <c r="AN2190" s="123"/>
      <c r="AO2190" s="123"/>
      <c r="AP2190" s="17">
        <f>Table1[[#This Row],[شطره
1]]+Table1[[#This Row],[أبعاد خطأ
2]]+Table1[[#This Row],[كسر زوايا
3]]+AO2190</f>
        <v>0</v>
      </c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1"/>
      <c r="CB2190"/>
      <c r="CC2190"/>
      <c r="CD2190"/>
      <c r="CE2190" s="83"/>
      <c r="CF2190"/>
      <c r="CG2190"/>
      <c r="CH2190"/>
      <c r="CI2190"/>
      <c r="CJ2190"/>
      <c r="CK2190"/>
      <c r="CL2190"/>
      <c r="CM2190"/>
      <c r="CN2190"/>
      <c r="CO2190"/>
      <c r="CP2190"/>
    </row>
    <row r="2191" spans="1:94" ht="22.5" customHeight="1">
      <c r="A2191" s="13"/>
      <c r="B2191" s="3" t="str">
        <f>TEXT(Table1[[#This Row],[Date]],"dddd")</f>
        <v>السبت</v>
      </c>
      <c r="C2191" s="3">
        <f>WEEKNUM(Table1[[#This Row],[Date]],16)</f>
        <v>1</v>
      </c>
      <c r="D2191" s="3" t="str">
        <f>TEXT(Table1[[#This Row],[Date]],"mmmm")</f>
        <v>يناير</v>
      </c>
      <c r="E2191" s="3" t="str">
        <f>TEXT(Table1[[#This Row],[Date]],"yyyy")</f>
        <v>1900</v>
      </c>
      <c r="J2191" s="3">
        <f>IFERROR(VLOOKUP(Table1[[#This Row],[FoamType]],$CB$1:$CC$25,2,FALSE),0)</f>
        <v>0</v>
      </c>
      <c r="T2191" s="3">
        <f t="shared" si="278"/>
        <v>0</v>
      </c>
      <c r="U2191" s="4">
        <f t="shared" si="279"/>
        <v>0</v>
      </c>
      <c r="W2191" s="3"/>
      <c r="X2191" s="4">
        <f>IFERROR(   Table1[[#This Row],[البلوكات /م3]]+Table1[[#This Row],[البواقى
 المنصرفه
/م3]]-Table1[[#This Row],[البواقى
/م3]],0)</f>
        <v>0</v>
      </c>
      <c r="AD2191" s="20">
        <f t="shared" si="280"/>
        <v>0</v>
      </c>
      <c r="AE2191" s="29" t="e">
        <f t="shared" si="281"/>
        <v>#DIV/0!</v>
      </c>
      <c r="AG2191" s="5">
        <f>IFERROR((Table1[[#This Row],[عدد
البلوكات]]*0.12),"")</f>
        <v>0</v>
      </c>
      <c r="AH219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91" s="59">
        <f>IFERROR(Table1[[#This Row],[Plan Hour]]/Table1[[#This Row],[ساعات
العمل
الفعلية]],0)</f>
        <v>0</v>
      </c>
      <c r="AK2191" s="1">
        <f>IFERROR((Table1[[#This Row],[الكمية 
الفعلية
/م3]]-Table1[[#This Row],[الكمية 
المنتجة
/م3
 ]]),"")</f>
        <v>0</v>
      </c>
      <c r="AL2191" s="123"/>
      <c r="AM2191" s="123"/>
      <c r="AN2191" s="123"/>
      <c r="AO2191" s="123"/>
      <c r="AP2191" s="17">
        <f>Table1[[#This Row],[شطره
1]]+Table1[[#This Row],[أبعاد خطأ
2]]+Table1[[#This Row],[كسر زوايا
3]]+AO2191</f>
        <v>0</v>
      </c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1"/>
      <c r="CB2191"/>
      <c r="CC2191"/>
      <c r="CD2191"/>
      <c r="CE2191" s="83"/>
      <c r="CF2191"/>
      <c r="CG2191"/>
      <c r="CH2191"/>
      <c r="CI2191"/>
      <c r="CJ2191"/>
      <c r="CK2191"/>
      <c r="CL2191"/>
      <c r="CM2191"/>
      <c r="CN2191"/>
      <c r="CO2191"/>
      <c r="CP2191"/>
    </row>
    <row r="2192" spans="1:94" ht="22.5" customHeight="1">
      <c r="A2192" s="13"/>
      <c r="B2192" s="3" t="str">
        <f>TEXT(Table1[[#This Row],[Date]],"dddd")</f>
        <v>السبت</v>
      </c>
      <c r="C2192" s="3">
        <f>WEEKNUM(Table1[[#This Row],[Date]],16)</f>
        <v>1</v>
      </c>
      <c r="D2192" s="3" t="str">
        <f>TEXT(Table1[[#This Row],[Date]],"mmmm")</f>
        <v>يناير</v>
      </c>
      <c r="E2192" s="3" t="str">
        <f>TEXT(Table1[[#This Row],[Date]],"yyyy")</f>
        <v>1900</v>
      </c>
      <c r="J2192" s="3">
        <f>IFERROR(VLOOKUP(Table1[[#This Row],[FoamType]],$CB$1:$CC$25,2,FALSE),0)</f>
        <v>0</v>
      </c>
      <c r="T2192" s="3">
        <f t="shared" si="278"/>
        <v>0</v>
      </c>
      <c r="U2192" s="4">
        <f t="shared" si="279"/>
        <v>0</v>
      </c>
      <c r="W2192" s="3"/>
      <c r="X2192" s="4">
        <f>IFERROR(   Table1[[#This Row],[البلوكات /م3]]+Table1[[#This Row],[البواقى
 المنصرفه
/م3]]-Table1[[#This Row],[البواقى
/م3]],0)</f>
        <v>0</v>
      </c>
      <c r="AD2192" s="20">
        <f t="shared" si="280"/>
        <v>0</v>
      </c>
      <c r="AE2192" s="29" t="e">
        <f t="shared" si="281"/>
        <v>#DIV/0!</v>
      </c>
      <c r="AG2192" s="5">
        <f>IFERROR((Table1[[#This Row],[عدد
البلوكات]]*0.12),"")</f>
        <v>0</v>
      </c>
      <c r="AH219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92" s="59">
        <f>IFERROR(Table1[[#This Row],[Plan Hour]]/Table1[[#This Row],[ساعات
العمل
الفعلية]],0)</f>
        <v>0</v>
      </c>
      <c r="AK2192" s="1">
        <f>IFERROR((Table1[[#This Row],[الكمية 
الفعلية
/م3]]-Table1[[#This Row],[الكمية 
المنتجة
/م3
 ]]),"")</f>
        <v>0</v>
      </c>
      <c r="AL2192" s="123"/>
      <c r="AM2192" s="123"/>
      <c r="AN2192" s="123"/>
      <c r="AO2192" s="123"/>
      <c r="AP2192" s="17">
        <f>Table1[[#This Row],[شطره
1]]+Table1[[#This Row],[أبعاد خطأ
2]]+Table1[[#This Row],[كسر زوايا
3]]+AO2192</f>
        <v>0</v>
      </c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1"/>
      <c r="CB2192"/>
      <c r="CC2192"/>
      <c r="CD2192"/>
      <c r="CE2192" s="83"/>
      <c r="CF2192"/>
      <c r="CG2192"/>
      <c r="CH2192"/>
      <c r="CI2192"/>
      <c r="CJ2192"/>
      <c r="CK2192"/>
      <c r="CL2192"/>
      <c r="CM2192"/>
      <c r="CN2192"/>
      <c r="CO2192"/>
      <c r="CP2192"/>
    </row>
    <row r="2193" spans="1:94" ht="22.5" customHeight="1">
      <c r="A2193" s="13"/>
      <c r="B2193" s="3" t="str">
        <f>TEXT(Table1[[#This Row],[Date]],"dddd")</f>
        <v>السبت</v>
      </c>
      <c r="C2193" s="3">
        <f>WEEKNUM(Table1[[#This Row],[Date]],16)</f>
        <v>1</v>
      </c>
      <c r="D2193" s="3" t="str">
        <f>TEXT(Table1[[#This Row],[Date]],"mmmm")</f>
        <v>يناير</v>
      </c>
      <c r="E2193" s="3" t="str">
        <f>TEXT(Table1[[#This Row],[Date]],"yyyy")</f>
        <v>1900</v>
      </c>
      <c r="J2193" s="3">
        <f>IFERROR(VLOOKUP(Table1[[#This Row],[FoamType]],$CB$1:$CC$25,2,FALSE),0)</f>
        <v>0</v>
      </c>
      <c r="T2193" s="3">
        <f t="shared" si="278"/>
        <v>0</v>
      </c>
      <c r="U2193" s="4">
        <f t="shared" si="279"/>
        <v>0</v>
      </c>
      <c r="W2193" s="3"/>
      <c r="X2193" s="4">
        <f>IFERROR(   Table1[[#This Row],[البلوكات /م3]]+Table1[[#This Row],[البواقى
 المنصرفه
/م3]]-Table1[[#This Row],[البواقى
/م3]],0)</f>
        <v>0</v>
      </c>
      <c r="AD2193" s="20">
        <f t="shared" si="280"/>
        <v>0</v>
      </c>
      <c r="AE2193" s="29" t="e">
        <f t="shared" si="281"/>
        <v>#DIV/0!</v>
      </c>
      <c r="AG2193" s="5">
        <f>IFERROR((Table1[[#This Row],[عدد
البلوكات]]*0.12),"")</f>
        <v>0</v>
      </c>
      <c r="AH219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93" s="59">
        <f>IFERROR(Table1[[#This Row],[Plan Hour]]/Table1[[#This Row],[ساعات
العمل
الفعلية]],0)</f>
        <v>0</v>
      </c>
      <c r="AK2193" s="1">
        <f>IFERROR((Table1[[#This Row],[الكمية 
الفعلية
/م3]]-Table1[[#This Row],[الكمية 
المنتجة
/م3
 ]]),"")</f>
        <v>0</v>
      </c>
      <c r="AL2193" s="123"/>
      <c r="AM2193" s="123"/>
      <c r="AN2193" s="123"/>
      <c r="AO2193" s="123"/>
      <c r="AP2193" s="17">
        <f>Table1[[#This Row],[شطره
1]]+Table1[[#This Row],[أبعاد خطأ
2]]+Table1[[#This Row],[كسر زوايا
3]]+AO2193</f>
        <v>0</v>
      </c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1"/>
      <c r="CB2193"/>
      <c r="CC2193"/>
      <c r="CD2193"/>
      <c r="CE2193" s="83"/>
      <c r="CF2193"/>
      <c r="CG2193"/>
      <c r="CH2193"/>
      <c r="CI2193"/>
      <c r="CJ2193"/>
      <c r="CK2193"/>
      <c r="CL2193"/>
      <c r="CM2193"/>
      <c r="CN2193"/>
      <c r="CO2193"/>
      <c r="CP2193"/>
    </row>
    <row r="2194" spans="1:94" ht="22.5" customHeight="1">
      <c r="A2194" s="13"/>
      <c r="B2194" s="3" t="str">
        <f>TEXT(Table1[[#This Row],[Date]],"dddd")</f>
        <v>السبت</v>
      </c>
      <c r="C2194" s="3">
        <f>WEEKNUM(Table1[[#This Row],[Date]],16)</f>
        <v>1</v>
      </c>
      <c r="D2194" s="3" t="str">
        <f>TEXT(Table1[[#This Row],[Date]],"mmmm")</f>
        <v>يناير</v>
      </c>
      <c r="E2194" s="3" t="str">
        <f>TEXT(Table1[[#This Row],[Date]],"yyyy")</f>
        <v>1900</v>
      </c>
      <c r="J2194" s="3">
        <f>IFERROR(VLOOKUP(Table1[[#This Row],[FoamType]],$CB$1:$CC$25,2,FALSE),0)</f>
        <v>0</v>
      </c>
      <c r="T2194" s="3">
        <f t="shared" si="278"/>
        <v>0</v>
      </c>
      <c r="U2194" s="4">
        <f t="shared" si="279"/>
        <v>0</v>
      </c>
      <c r="W2194" s="3"/>
      <c r="X2194" s="4">
        <f>IFERROR(   Table1[[#This Row],[البلوكات /م3]]+Table1[[#This Row],[البواقى
 المنصرفه
/م3]]-Table1[[#This Row],[البواقى
/م3]],0)</f>
        <v>0</v>
      </c>
      <c r="AD2194" s="20">
        <f t="shared" si="280"/>
        <v>0</v>
      </c>
      <c r="AE2194" s="29" t="e">
        <f t="shared" si="281"/>
        <v>#DIV/0!</v>
      </c>
      <c r="AG2194" s="5">
        <f>IFERROR((Table1[[#This Row],[عدد
البلوكات]]*0.12),"")</f>
        <v>0</v>
      </c>
      <c r="AH219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94" s="59">
        <f>IFERROR(Table1[[#This Row],[Plan Hour]]/Table1[[#This Row],[ساعات
العمل
الفعلية]],0)</f>
        <v>0</v>
      </c>
      <c r="AK2194" s="1">
        <f>IFERROR((Table1[[#This Row],[الكمية 
الفعلية
/م3]]-Table1[[#This Row],[الكمية 
المنتجة
/م3
 ]]),"")</f>
        <v>0</v>
      </c>
      <c r="AL2194" s="123"/>
      <c r="AM2194" s="123"/>
      <c r="AN2194" s="123"/>
      <c r="AO2194" s="123"/>
      <c r="AP2194" s="17">
        <f>Table1[[#This Row],[شطره
1]]+Table1[[#This Row],[أبعاد خطأ
2]]+Table1[[#This Row],[كسر زوايا
3]]+AO2194</f>
        <v>0</v>
      </c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1"/>
      <c r="CB2194"/>
      <c r="CC2194"/>
      <c r="CD2194"/>
      <c r="CE2194" s="83"/>
      <c r="CF2194"/>
      <c r="CG2194"/>
      <c r="CH2194"/>
      <c r="CI2194"/>
      <c r="CJ2194"/>
      <c r="CK2194"/>
      <c r="CL2194"/>
      <c r="CM2194"/>
      <c r="CN2194"/>
      <c r="CO2194"/>
      <c r="CP2194"/>
    </row>
    <row r="2195" spans="1:94" ht="22.5" customHeight="1">
      <c r="A2195" s="13"/>
      <c r="B2195" s="3" t="str">
        <f>TEXT(Table1[[#This Row],[Date]],"dddd")</f>
        <v>السبت</v>
      </c>
      <c r="C2195" s="3">
        <f>WEEKNUM(Table1[[#This Row],[Date]],16)</f>
        <v>1</v>
      </c>
      <c r="D2195" s="3" t="str">
        <f>TEXT(Table1[[#This Row],[Date]],"mmmm")</f>
        <v>يناير</v>
      </c>
      <c r="E2195" s="3" t="str">
        <f>TEXT(Table1[[#This Row],[Date]],"yyyy")</f>
        <v>1900</v>
      </c>
      <c r="J2195" s="3">
        <f>IFERROR(VLOOKUP(Table1[[#This Row],[FoamType]],$CB$1:$CC$25,2,FALSE),0)</f>
        <v>0</v>
      </c>
      <c r="T2195" s="3">
        <f t="shared" si="278"/>
        <v>0</v>
      </c>
      <c r="U2195" s="4">
        <f t="shared" si="279"/>
        <v>0</v>
      </c>
      <c r="W2195" s="3"/>
      <c r="X2195" s="4">
        <f>IFERROR(   Table1[[#This Row],[البلوكات /م3]]+Table1[[#This Row],[البواقى
 المنصرفه
/م3]]-Table1[[#This Row],[البواقى
/م3]],0)</f>
        <v>0</v>
      </c>
      <c r="AD2195" s="20">
        <f t="shared" si="280"/>
        <v>0</v>
      </c>
      <c r="AE2195" s="29" t="e">
        <f t="shared" si="281"/>
        <v>#DIV/0!</v>
      </c>
      <c r="AG2195" s="5">
        <f>IFERROR((Table1[[#This Row],[عدد
البلوكات]]*0.12),"")</f>
        <v>0</v>
      </c>
      <c r="AH219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95" s="59">
        <f>IFERROR(Table1[[#This Row],[Plan Hour]]/Table1[[#This Row],[ساعات
العمل
الفعلية]],0)</f>
        <v>0</v>
      </c>
      <c r="AK2195" s="1">
        <f>IFERROR((Table1[[#This Row],[الكمية 
الفعلية
/م3]]-Table1[[#This Row],[الكمية 
المنتجة
/م3
 ]]),"")</f>
        <v>0</v>
      </c>
      <c r="AL2195" s="123"/>
      <c r="AM2195" s="123"/>
      <c r="AN2195" s="123"/>
      <c r="AO2195" s="123"/>
      <c r="AP2195" s="17">
        <f>Table1[[#This Row],[شطره
1]]+Table1[[#This Row],[أبعاد خطأ
2]]+Table1[[#This Row],[كسر زوايا
3]]+AO2195</f>
        <v>0</v>
      </c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1"/>
      <c r="CB2195"/>
      <c r="CC2195"/>
      <c r="CD2195"/>
      <c r="CE2195" s="83"/>
      <c r="CF2195"/>
      <c r="CG2195"/>
      <c r="CH2195"/>
      <c r="CI2195"/>
      <c r="CJ2195"/>
      <c r="CK2195"/>
      <c r="CL2195"/>
      <c r="CM2195"/>
      <c r="CN2195"/>
      <c r="CO2195"/>
      <c r="CP2195"/>
    </row>
    <row r="2196" spans="1:94" ht="22.5" customHeight="1">
      <c r="A2196" s="13"/>
      <c r="B2196" s="3" t="str">
        <f>TEXT(Table1[[#This Row],[Date]],"dddd")</f>
        <v>السبت</v>
      </c>
      <c r="C2196" s="3">
        <f>WEEKNUM(Table1[[#This Row],[Date]],16)</f>
        <v>1</v>
      </c>
      <c r="D2196" s="3" t="str">
        <f>TEXT(Table1[[#This Row],[Date]],"mmmm")</f>
        <v>يناير</v>
      </c>
      <c r="E2196" s="3" t="str">
        <f>TEXT(Table1[[#This Row],[Date]],"yyyy")</f>
        <v>1900</v>
      </c>
      <c r="J2196" s="3">
        <f>IFERROR(VLOOKUP(Table1[[#This Row],[FoamType]],$CB$1:$CC$25,2,FALSE),0)</f>
        <v>0</v>
      </c>
      <c r="T2196" s="3">
        <f t="shared" si="278"/>
        <v>0</v>
      </c>
      <c r="U2196" s="4">
        <f t="shared" si="279"/>
        <v>0</v>
      </c>
      <c r="W2196" s="3"/>
      <c r="X2196" s="4">
        <f>IFERROR(   Table1[[#This Row],[البلوكات /م3]]+Table1[[#This Row],[البواقى
 المنصرفه
/م3]]-Table1[[#This Row],[البواقى
/م3]],0)</f>
        <v>0</v>
      </c>
      <c r="AD2196" s="20">
        <f t="shared" si="280"/>
        <v>0</v>
      </c>
      <c r="AE2196" s="29" t="e">
        <f t="shared" si="281"/>
        <v>#DIV/0!</v>
      </c>
      <c r="AG2196" s="5">
        <f>IFERROR((Table1[[#This Row],[عدد
البلوكات]]*0.12),"")</f>
        <v>0</v>
      </c>
      <c r="AH219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96" s="59">
        <f>IFERROR(Table1[[#This Row],[Plan Hour]]/Table1[[#This Row],[ساعات
العمل
الفعلية]],0)</f>
        <v>0</v>
      </c>
      <c r="AK2196" s="1">
        <f>IFERROR((Table1[[#This Row],[الكمية 
الفعلية
/م3]]-Table1[[#This Row],[الكمية 
المنتجة
/م3
 ]]),"")</f>
        <v>0</v>
      </c>
      <c r="AL2196" s="123"/>
      <c r="AM2196" s="123"/>
      <c r="AN2196" s="123"/>
      <c r="AO2196" s="123"/>
      <c r="AP2196" s="17">
        <f>Table1[[#This Row],[شطره
1]]+Table1[[#This Row],[أبعاد خطأ
2]]+Table1[[#This Row],[كسر زوايا
3]]+AO2196</f>
        <v>0</v>
      </c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1"/>
      <c r="CB2196"/>
      <c r="CC2196"/>
      <c r="CD2196"/>
      <c r="CE2196" s="83"/>
      <c r="CF2196"/>
      <c r="CG2196"/>
      <c r="CH2196"/>
      <c r="CI2196"/>
      <c r="CJ2196"/>
      <c r="CK2196"/>
      <c r="CL2196"/>
      <c r="CM2196"/>
      <c r="CN2196"/>
      <c r="CO2196"/>
      <c r="CP2196"/>
    </row>
    <row r="2197" spans="1:94" ht="22.5" customHeight="1">
      <c r="A2197" s="13"/>
      <c r="B2197" s="3" t="str">
        <f>TEXT(Table1[[#This Row],[Date]],"dddd")</f>
        <v>السبت</v>
      </c>
      <c r="C2197" s="3">
        <f>WEEKNUM(Table1[[#This Row],[Date]],16)</f>
        <v>1</v>
      </c>
      <c r="D2197" s="3" t="str">
        <f>TEXT(Table1[[#This Row],[Date]],"mmmm")</f>
        <v>يناير</v>
      </c>
      <c r="E2197" s="3" t="str">
        <f>TEXT(Table1[[#This Row],[Date]],"yyyy")</f>
        <v>1900</v>
      </c>
      <c r="J2197" s="3">
        <f>IFERROR(VLOOKUP(Table1[[#This Row],[FoamType]],$CB$1:$CC$25,2,FALSE),0)</f>
        <v>0</v>
      </c>
      <c r="T2197" s="3">
        <f t="shared" si="278"/>
        <v>0</v>
      </c>
      <c r="U2197" s="4">
        <f t="shared" si="279"/>
        <v>0</v>
      </c>
      <c r="W2197" s="3"/>
      <c r="X2197" s="4">
        <f>IFERROR(   Table1[[#This Row],[البلوكات /م3]]+Table1[[#This Row],[البواقى
 المنصرفه
/م3]]-Table1[[#This Row],[البواقى
/م3]],0)</f>
        <v>0</v>
      </c>
      <c r="AD2197" s="20">
        <f t="shared" si="280"/>
        <v>0</v>
      </c>
      <c r="AE2197" s="29" t="e">
        <f t="shared" si="281"/>
        <v>#DIV/0!</v>
      </c>
      <c r="AG2197" s="5">
        <f>IFERROR((Table1[[#This Row],[عدد
البلوكات]]*0.12),"")</f>
        <v>0</v>
      </c>
      <c r="AH219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97" s="59">
        <f>IFERROR(Table1[[#This Row],[Plan Hour]]/Table1[[#This Row],[ساعات
العمل
الفعلية]],0)</f>
        <v>0</v>
      </c>
      <c r="AK2197" s="1">
        <f>IFERROR((Table1[[#This Row],[الكمية 
الفعلية
/م3]]-Table1[[#This Row],[الكمية 
المنتجة
/م3
 ]]),"")</f>
        <v>0</v>
      </c>
      <c r="AL2197" s="123"/>
      <c r="AM2197" s="123"/>
      <c r="AN2197" s="123"/>
      <c r="AO2197" s="123"/>
      <c r="AP2197" s="17">
        <f>Table1[[#This Row],[شطره
1]]+Table1[[#This Row],[أبعاد خطأ
2]]+Table1[[#This Row],[كسر زوايا
3]]+AO2197</f>
        <v>0</v>
      </c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1"/>
      <c r="CB2197"/>
      <c r="CC2197"/>
      <c r="CD2197"/>
      <c r="CE2197" s="83"/>
      <c r="CF2197"/>
      <c r="CG2197"/>
      <c r="CH2197"/>
      <c r="CI2197"/>
      <c r="CJ2197"/>
      <c r="CK2197"/>
      <c r="CL2197"/>
      <c r="CM2197"/>
      <c r="CN2197"/>
      <c r="CO2197"/>
      <c r="CP2197"/>
    </row>
    <row r="2198" spans="1:94" ht="22.5" customHeight="1">
      <c r="A2198" s="13"/>
      <c r="B2198" s="3" t="str">
        <f>TEXT(Table1[[#This Row],[Date]],"dddd")</f>
        <v>السبت</v>
      </c>
      <c r="C2198" s="3">
        <f>WEEKNUM(Table1[[#This Row],[Date]],16)</f>
        <v>1</v>
      </c>
      <c r="D2198" s="3" t="str">
        <f>TEXT(Table1[[#This Row],[Date]],"mmmm")</f>
        <v>يناير</v>
      </c>
      <c r="E2198" s="3" t="str">
        <f>TEXT(Table1[[#This Row],[Date]],"yyyy")</f>
        <v>1900</v>
      </c>
      <c r="J2198" s="3">
        <f>IFERROR(VLOOKUP(Table1[[#This Row],[FoamType]],$CB$1:$CC$25,2,FALSE),0)</f>
        <v>0</v>
      </c>
      <c r="T2198" s="3">
        <f t="shared" si="278"/>
        <v>0</v>
      </c>
      <c r="U2198" s="4">
        <f t="shared" si="279"/>
        <v>0</v>
      </c>
      <c r="W2198" s="3"/>
      <c r="X2198" s="4">
        <f>IFERROR(   Table1[[#This Row],[البلوكات /م3]]+Table1[[#This Row],[البواقى
 المنصرفه
/م3]]-Table1[[#This Row],[البواقى
/م3]],0)</f>
        <v>0</v>
      </c>
      <c r="AD2198" s="20">
        <f t="shared" si="280"/>
        <v>0</v>
      </c>
      <c r="AE2198" s="29" t="e">
        <f t="shared" si="281"/>
        <v>#DIV/0!</v>
      </c>
      <c r="AG2198" s="5">
        <f>IFERROR((Table1[[#This Row],[عدد
البلوكات]]*0.12),"")</f>
        <v>0</v>
      </c>
      <c r="AH219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98" s="59">
        <f>IFERROR(Table1[[#This Row],[Plan Hour]]/Table1[[#This Row],[ساعات
العمل
الفعلية]],0)</f>
        <v>0</v>
      </c>
      <c r="AK2198" s="1">
        <f>IFERROR((Table1[[#This Row],[الكمية 
الفعلية
/م3]]-Table1[[#This Row],[الكمية 
المنتجة
/م3
 ]]),"")</f>
        <v>0</v>
      </c>
      <c r="AL2198" s="123"/>
      <c r="AM2198" s="123"/>
      <c r="AN2198" s="123"/>
      <c r="AO2198" s="123"/>
      <c r="AP2198" s="17">
        <f>Table1[[#This Row],[شطره
1]]+Table1[[#This Row],[أبعاد خطأ
2]]+Table1[[#This Row],[كسر زوايا
3]]+AO2198</f>
        <v>0</v>
      </c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1"/>
      <c r="CB2198"/>
      <c r="CC2198"/>
      <c r="CD2198"/>
      <c r="CE2198" s="83"/>
      <c r="CF2198"/>
      <c r="CG2198"/>
      <c r="CH2198"/>
      <c r="CI2198"/>
      <c r="CJ2198"/>
      <c r="CK2198"/>
      <c r="CL2198"/>
      <c r="CM2198"/>
      <c r="CN2198"/>
      <c r="CO2198"/>
      <c r="CP2198"/>
    </row>
    <row r="2199" spans="1:94" ht="22.5" customHeight="1">
      <c r="A2199" s="13"/>
      <c r="B2199" s="3" t="str">
        <f>TEXT(Table1[[#This Row],[Date]],"dddd")</f>
        <v>السبت</v>
      </c>
      <c r="C2199" s="3">
        <f>WEEKNUM(Table1[[#This Row],[Date]],16)</f>
        <v>1</v>
      </c>
      <c r="D2199" s="3" t="str">
        <f>TEXT(Table1[[#This Row],[Date]],"mmmm")</f>
        <v>يناير</v>
      </c>
      <c r="E2199" s="3" t="str">
        <f>TEXT(Table1[[#This Row],[Date]],"yyyy")</f>
        <v>1900</v>
      </c>
      <c r="J2199" s="3">
        <f>IFERROR(VLOOKUP(Table1[[#This Row],[FoamType]],$CB$1:$CC$25,2,FALSE),0)</f>
        <v>0</v>
      </c>
      <c r="T2199" s="3">
        <f t="shared" si="278"/>
        <v>0</v>
      </c>
      <c r="U2199" s="4">
        <f t="shared" si="279"/>
        <v>0</v>
      </c>
      <c r="W2199" s="3"/>
      <c r="X2199" s="4">
        <f>IFERROR(   Table1[[#This Row],[البلوكات /م3]]+Table1[[#This Row],[البواقى
 المنصرفه
/م3]]-Table1[[#This Row],[البواقى
/م3]],0)</f>
        <v>0</v>
      </c>
      <c r="AD2199" s="20">
        <f t="shared" si="280"/>
        <v>0</v>
      </c>
      <c r="AE2199" s="29" t="e">
        <f t="shared" si="281"/>
        <v>#DIV/0!</v>
      </c>
      <c r="AG2199" s="5">
        <f>IFERROR((Table1[[#This Row],[عدد
البلوكات]]*0.12),"")</f>
        <v>0</v>
      </c>
      <c r="AH219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199" s="59">
        <f>IFERROR(Table1[[#This Row],[Plan Hour]]/Table1[[#This Row],[ساعات
العمل
الفعلية]],0)</f>
        <v>0</v>
      </c>
      <c r="AK2199" s="1">
        <f>IFERROR((Table1[[#This Row],[الكمية 
الفعلية
/م3]]-Table1[[#This Row],[الكمية 
المنتجة
/م3
 ]]),"")</f>
        <v>0</v>
      </c>
      <c r="AL2199" s="123"/>
      <c r="AM2199" s="123"/>
      <c r="AN2199" s="123"/>
      <c r="AO2199" s="123"/>
      <c r="AP2199" s="17">
        <f>Table1[[#This Row],[شطره
1]]+Table1[[#This Row],[أبعاد خطأ
2]]+Table1[[#This Row],[كسر زوايا
3]]+AO2199</f>
        <v>0</v>
      </c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1"/>
      <c r="CB2199"/>
      <c r="CC2199"/>
      <c r="CD2199"/>
      <c r="CE2199" s="83"/>
      <c r="CF2199"/>
      <c r="CG2199"/>
      <c r="CH2199"/>
      <c r="CI2199"/>
      <c r="CJ2199"/>
      <c r="CK2199"/>
      <c r="CL2199"/>
      <c r="CM2199"/>
      <c r="CN2199"/>
      <c r="CO2199"/>
      <c r="CP2199"/>
    </row>
    <row r="2200" spans="1:94" ht="22.5" customHeight="1">
      <c r="A2200" s="13"/>
      <c r="B2200" s="3" t="str">
        <f>TEXT(Table1[[#This Row],[Date]],"dddd")</f>
        <v>السبت</v>
      </c>
      <c r="C2200" s="3">
        <f>WEEKNUM(Table1[[#This Row],[Date]],16)</f>
        <v>1</v>
      </c>
      <c r="D2200" s="3" t="str">
        <f>TEXT(Table1[[#This Row],[Date]],"mmmm")</f>
        <v>يناير</v>
      </c>
      <c r="E2200" s="3" t="str">
        <f>TEXT(Table1[[#This Row],[Date]],"yyyy")</f>
        <v>1900</v>
      </c>
      <c r="J2200" s="3">
        <f>IFERROR(VLOOKUP(Table1[[#This Row],[FoamType]],$CB$1:$CC$25,2,FALSE),0)</f>
        <v>0</v>
      </c>
      <c r="T2200" s="3">
        <f t="shared" si="278"/>
        <v>0</v>
      </c>
      <c r="U2200" s="4">
        <f t="shared" si="279"/>
        <v>0</v>
      </c>
      <c r="W2200" s="3"/>
      <c r="X2200" s="4">
        <f>IFERROR(   Table1[[#This Row],[البلوكات /م3]]+Table1[[#This Row],[البواقى
 المنصرفه
/م3]]-Table1[[#This Row],[البواقى
/م3]],0)</f>
        <v>0</v>
      </c>
      <c r="AD2200" s="20">
        <f t="shared" si="280"/>
        <v>0</v>
      </c>
      <c r="AE2200" s="29" t="e">
        <f t="shared" si="281"/>
        <v>#DIV/0!</v>
      </c>
      <c r="AG2200" s="5">
        <f>IFERROR((Table1[[#This Row],[عدد
البلوكات]]*0.12),"")</f>
        <v>0</v>
      </c>
      <c r="AH220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00" s="59">
        <f>IFERROR(Table1[[#This Row],[Plan Hour]]/Table1[[#This Row],[ساعات
العمل
الفعلية]],0)</f>
        <v>0</v>
      </c>
      <c r="AK2200" s="1">
        <f>IFERROR((Table1[[#This Row],[الكمية 
الفعلية
/م3]]-Table1[[#This Row],[الكمية 
المنتجة
/م3
 ]]),"")</f>
        <v>0</v>
      </c>
      <c r="AL2200" s="123"/>
      <c r="AM2200" s="123"/>
      <c r="AN2200" s="123"/>
      <c r="AO2200" s="123"/>
      <c r="AP2200" s="17">
        <f>Table1[[#This Row],[شطره
1]]+Table1[[#This Row],[أبعاد خطأ
2]]+Table1[[#This Row],[كسر زوايا
3]]+AO2200</f>
        <v>0</v>
      </c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1"/>
      <c r="CB2200"/>
      <c r="CC2200"/>
      <c r="CD2200"/>
      <c r="CE2200" s="83"/>
      <c r="CF2200"/>
      <c r="CG2200"/>
      <c r="CH2200"/>
      <c r="CI2200"/>
      <c r="CJ2200"/>
      <c r="CK2200"/>
      <c r="CL2200"/>
      <c r="CM2200"/>
      <c r="CN2200"/>
      <c r="CO2200"/>
      <c r="CP2200"/>
    </row>
    <row r="2201" spans="1:94" ht="22.5" customHeight="1">
      <c r="A2201" s="13"/>
      <c r="B2201" s="3" t="str">
        <f>TEXT(Table1[[#This Row],[Date]],"dddd")</f>
        <v>السبت</v>
      </c>
      <c r="C2201" s="3">
        <f>WEEKNUM(Table1[[#This Row],[Date]],16)</f>
        <v>1</v>
      </c>
      <c r="D2201" s="3" t="str">
        <f>TEXT(Table1[[#This Row],[Date]],"mmmm")</f>
        <v>يناير</v>
      </c>
      <c r="E2201" s="3" t="str">
        <f>TEXT(Table1[[#This Row],[Date]],"yyyy")</f>
        <v>1900</v>
      </c>
      <c r="J2201" s="3">
        <f>IFERROR(VLOOKUP(Table1[[#This Row],[FoamType]],$CB$1:$CC$25,2,FALSE),0)</f>
        <v>0</v>
      </c>
      <c r="T2201" s="3">
        <f t="shared" ref="T2201:T2264" si="282">K2201*L2201*R2201*S2201/1000000</f>
        <v>0</v>
      </c>
      <c r="U2201" s="4">
        <f t="shared" ref="U2201:U2264" si="283">K2201*L2201*M2201*R2201/1000000</f>
        <v>0</v>
      </c>
      <c r="W2201" s="3"/>
      <c r="X2201" s="4">
        <f>IFERROR(   Table1[[#This Row],[البلوكات /م3]]+Table1[[#This Row],[البواقى
 المنصرفه
/م3]]-Table1[[#This Row],[البواقى
/م3]],0)</f>
        <v>0</v>
      </c>
      <c r="AD2201" s="20">
        <f t="shared" si="280"/>
        <v>0</v>
      </c>
      <c r="AE2201" s="29" t="e">
        <f t="shared" si="281"/>
        <v>#DIV/0!</v>
      </c>
      <c r="AG2201" s="5">
        <f>IFERROR((Table1[[#This Row],[عدد
البلوكات]]*0.12),"")</f>
        <v>0</v>
      </c>
      <c r="AH220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01" s="59">
        <f>IFERROR(Table1[[#This Row],[Plan Hour]]/Table1[[#This Row],[ساعات
العمل
الفعلية]],0)</f>
        <v>0</v>
      </c>
      <c r="AK2201" s="1">
        <f>IFERROR((Table1[[#This Row],[الكمية 
الفعلية
/م3]]-Table1[[#This Row],[الكمية 
المنتجة
/م3
 ]]),"")</f>
        <v>0</v>
      </c>
      <c r="AL2201" s="123"/>
      <c r="AM2201" s="123"/>
      <c r="AN2201" s="123"/>
      <c r="AO2201" s="123"/>
      <c r="AP2201" s="17">
        <f>Table1[[#This Row],[شطره
1]]+Table1[[#This Row],[أبعاد خطأ
2]]+Table1[[#This Row],[كسر زوايا
3]]+AO2201</f>
        <v>0</v>
      </c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1"/>
      <c r="CB2201"/>
      <c r="CC2201"/>
      <c r="CD2201"/>
      <c r="CE2201" s="83"/>
      <c r="CF2201"/>
      <c r="CG2201"/>
      <c r="CH2201"/>
      <c r="CI2201"/>
      <c r="CJ2201"/>
      <c r="CK2201"/>
      <c r="CL2201"/>
      <c r="CM2201"/>
      <c r="CN2201"/>
      <c r="CO2201"/>
      <c r="CP2201"/>
    </row>
    <row r="2202" spans="1:94" ht="22.5" customHeight="1">
      <c r="A2202" s="13"/>
      <c r="B2202" s="3" t="str">
        <f>TEXT(Table1[[#This Row],[Date]],"dddd")</f>
        <v>السبت</v>
      </c>
      <c r="C2202" s="3">
        <f>WEEKNUM(Table1[[#This Row],[Date]],16)</f>
        <v>1</v>
      </c>
      <c r="D2202" s="3" t="str">
        <f>TEXT(Table1[[#This Row],[Date]],"mmmm")</f>
        <v>يناير</v>
      </c>
      <c r="E2202" s="3" t="str">
        <f>TEXT(Table1[[#This Row],[Date]],"yyyy")</f>
        <v>1900</v>
      </c>
      <c r="J2202" s="3">
        <f>IFERROR(VLOOKUP(Table1[[#This Row],[FoamType]],$CB$1:$CC$25,2,FALSE),0)</f>
        <v>0</v>
      </c>
      <c r="T2202" s="3">
        <f t="shared" si="282"/>
        <v>0</v>
      </c>
      <c r="U2202" s="4">
        <f t="shared" si="283"/>
        <v>0</v>
      </c>
      <c r="W2202" s="3"/>
      <c r="X2202" s="4">
        <f>IFERROR(   Table1[[#This Row],[البلوكات /م3]]+Table1[[#This Row],[البواقى
 المنصرفه
/م3]]-Table1[[#This Row],[البواقى
/م3]],0)</f>
        <v>0</v>
      </c>
      <c r="AD2202" s="20">
        <f t="shared" ref="AD2202:AD2265" si="284">(Y2202+AA2202)-(U2202+AC2202)</f>
        <v>0</v>
      </c>
      <c r="AE2202" s="29" t="e">
        <f t="shared" ref="AE2202:AE2265" si="285">AD2202/(Y2202+AA2202)</f>
        <v>#DIV/0!</v>
      </c>
      <c r="AG2202" s="5">
        <f>IFERROR((Table1[[#This Row],[عدد
البلوكات]]*0.12),"")</f>
        <v>0</v>
      </c>
      <c r="AH220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02" s="59">
        <f>IFERROR(Table1[[#This Row],[Plan Hour]]/Table1[[#This Row],[ساعات
العمل
الفعلية]],0)</f>
        <v>0</v>
      </c>
      <c r="AK2202" s="1">
        <f>IFERROR((Table1[[#This Row],[الكمية 
الفعلية
/م3]]-Table1[[#This Row],[الكمية 
المنتجة
/م3
 ]]),"")</f>
        <v>0</v>
      </c>
      <c r="AL2202" s="123"/>
      <c r="AM2202" s="123"/>
      <c r="AN2202" s="123"/>
      <c r="AO2202" s="123"/>
      <c r="AP2202" s="17">
        <f>Table1[[#This Row],[شطره
1]]+Table1[[#This Row],[أبعاد خطأ
2]]+Table1[[#This Row],[كسر زوايا
3]]+AO2202</f>
        <v>0</v>
      </c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1"/>
      <c r="CB2202"/>
      <c r="CC2202"/>
      <c r="CD2202"/>
      <c r="CE2202" s="83"/>
      <c r="CF2202"/>
      <c r="CG2202"/>
      <c r="CH2202"/>
      <c r="CI2202"/>
      <c r="CJ2202"/>
      <c r="CK2202"/>
      <c r="CL2202"/>
      <c r="CM2202"/>
      <c r="CN2202"/>
      <c r="CO2202"/>
      <c r="CP2202"/>
    </row>
    <row r="2203" spans="1:94" ht="22.5" customHeight="1">
      <c r="A2203" s="13"/>
      <c r="B2203" s="3" t="str">
        <f>TEXT(Table1[[#This Row],[Date]],"dddd")</f>
        <v>السبت</v>
      </c>
      <c r="C2203" s="3">
        <f>WEEKNUM(Table1[[#This Row],[Date]],16)</f>
        <v>1</v>
      </c>
      <c r="D2203" s="3" t="str">
        <f>TEXT(Table1[[#This Row],[Date]],"mmmm")</f>
        <v>يناير</v>
      </c>
      <c r="E2203" s="3" t="str">
        <f>TEXT(Table1[[#This Row],[Date]],"yyyy")</f>
        <v>1900</v>
      </c>
      <c r="J2203" s="3">
        <f>IFERROR(VLOOKUP(Table1[[#This Row],[FoamType]],$CB$1:$CC$25,2,FALSE),0)</f>
        <v>0</v>
      </c>
      <c r="T2203" s="3">
        <f t="shared" si="282"/>
        <v>0</v>
      </c>
      <c r="U2203" s="4">
        <f t="shared" si="283"/>
        <v>0</v>
      </c>
      <c r="W2203" s="3"/>
      <c r="X2203" s="4">
        <f>IFERROR(   Table1[[#This Row],[البلوكات /م3]]+Table1[[#This Row],[البواقى
 المنصرفه
/م3]]-Table1[[#This Row],[البواقى
/م3]],0)</f>
        <v>0</v>
      </c>
      <c r="AD2203" s="20">
        <f t="shared" si="284"/>
        <v>0</v>
      </c>
      <c r="AE2203" s="29" t="e">
        <f t="shared" si="285"/>
        <v>#DIV/0!</v>
      </c>
      <c r="AG2203" s="5">
        <f>IFERROR((Table1[[#This Row],[عدد
البلوكات]]*0.12),"")</f>
        <v>0</v>
      </c>
      <c r="AH220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03" s="59">
        <f>IFERROR(Table1[[#This Row],[Plan Hour]]/Table1[[#This Row],[ساعات
العمل
الفعلية]],0)</f>
        <v>0</v>
      </c>
      <c r="AK2203" s="1">
        <f>IFERROR((Table1[[#This Row],[الكمية 
الفعلية
/م3]]-Table1[[#This Row],[الكمية 
المنتجة
/م3
 ]]),"")</f>
        <v>0</v>
      </c>
      <c r="AL2203" s="123"/>
      <c r="AM2203" s="123"/>
      <c r="AN2203" s="123"/>
      <c r="AO2203" s="123"/>
      <c r="AP2203" s="17">
        <f>Table1[[#This Row],[شطره
1]]+Table1[[#This Row],[أبعاد خطأ
2]]+Table1[[#This Row],[كسر زوايا
3]]+AO2203</f>
        <v>0</v>
      </c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1"/>
      <c r="CB2203"/>
      <c r="CC2203"/>
      <c r="CD2203"/>
      <c r="CE2203" s="83"/>
      <c r="CF2203"/>
      <c r="CG2203"/>
      <c r="CH2203"/>
      <c r="CI2203"/>
      <c r="CJ2203"/>
      <c r="CK2203"/>
      <c r="CL2203"/>
      <c r="CM2203"/>
      <c r="CN2203"/>
      <c r="CO2203"/>
      <c r="CP2203"/>
    </row>
    <row r="2204" spans="1:94" ht="22.5" customHeight="1">
      <c r="A2204" s="13"/>
      <c r="B2204" s="3" t="str">
        <f>TEXT(Table1[[#This Row],[Date]],"dddd")</f>
        <v>السبت</v>
      </c>
      <c r="C2204" s="3">
        <f>WEEKNUM(Table1[[#This Row],[Date]],16)</f>
        <v>1</v>
      </c>
      <c r="D2204" s="3" t="str">
        <f>TEXT(Table1[[#This Row],[Date]],"mmmm")</f>
        <v>يناير</v>
      </c>
      <c r="E2204" s="3" t="str">
        <f>TEXT(Table1[[#This Row],[Date]],"yyyy")</f>
        <v>1900</v>
      </c>
      <c r="J2204" s="3">
        <f>IFERROR(VLOOKUP(Table1[[#This Row],[FoamType]],$CB$1:$CC$25,2,FALSE),0)</f>
        <v>0</v>
      </c>
      <c r="T2204" s="3">
        <f t="shared" si="282"/>
        <v>0</v>
      </c>
      <c r="U2204" s="4">
        <f t="shared" si="283"/>
        <v>0</v>
      </c>
      <c r="W2204" s="3"/>
      <c r="X2204" s="4">
        <f>IFERROR(   Table1[[#This Row],[البلوكات /م3]]+Table1[[#This Row],[البواقى
 المنصرفه
/م3]]-Table1[[#This Row],[البواقى
/م3]],0)</f>
        <v>0</v>
      </c>
      <c r="AD2204" s="20">
        <f t="shared" si="284"/>
        <v>0</v>
      </c>
      <c r="AE2204" s="29" t="e">
        <f t="shared" si="285"/>
        <v>#DIV/0!</v>
      </c>
      <c r="AG2204" s="5">
        <f>IFERROR((Table1[[#This Row],[عدد
البلوكات]]*0.12),"")</f>
        <v>0</v>
      </c>
      <c r="AH220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04" s="59">
        <f>IFERROR(Table1[[#This Row],[Plan Hour]]/Table1[[#This Row],[ساعات
العمل
الفعلية]],0)</f>
        <v>0</v>
      </c>
      <c r="AK2204" s="1">
        <f>IFERROR((Table1[[#This Row],[الكمية 
الفعلية
/م3]]-Table1[[#This Row],[الكمية 
المنتجة
/م3
 ]]),"")</f>
        <v>0</v>
      </c>
      <c r="AL2204" s="123"/>
      <c r="AM2204" s="123"/>
      <c r="AN2204" s="123"/>
      <c r="AO2204" s="123"/>
      <c r="AP2204" s="17">
        <f>Table1[[#This Row],[شطره
1]]+Table1[[#This Row],[أبعاد خطأ
2]]+Table1[[#This Row],[كسر زوايا
3]]+AO2204</f>
        <v>0</v>
      </c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1"/>
      <c r="CB2204"/>
      <c r="CC2204"/>
      <c r="CD2204"/>
      <c r="CE2204" s="83"/>
      <c r="CF2204"/>
      <c r="CG2204"/>
      <c r="CH2204"/>
      <c r="CI2204"/>
      <c r="CJ2204"/>
      <c r="CK2204"/>
      <c r="CL2204"/>
      <c r="CM2204"/>
      <c r="CN2204"/>
      <c r="CO2204"/>
      <c r="CP2204"/>
    </row>
    <row r="2205" spans="1:94" ht="22.5" customHeight="1">
      <c r="A2205" s="13"/>
      <c r="B2205" s="3" t="str">
        <f>TEXT(Table1[[#This Row],[Date]],"dddd")</f>
        <v>السبت</v>
      </c>
      <c r="C2205" s="3">
        <f>WEEKNUM(Table1[[#This Row],[Date]],16)</f>
        <v>1</v>
      </c>
      <c r="D2205" s="3" t="str">
        <f>TEXT(Table1[[#This Row],[Date]],"mmmm")</f>
        <v>يناير</v>
      </c>
      <c r="E2205" s="3" t="str">
        <f>TEXT(Table1[[#This Row],[Date]],"yyyy")</f>
        <v>1900</v>
      </c>
      <c r="J2205" s="3">
        <f>IFERROR(VLOOKUP(Table1[[#This Row],[FoamType]],$CB$1:$CC$25,2,FALSE),0)</f>
        <v>0</v>
      </c>
      <c r="T2205" s="3">
        <f t="shared" si="282"/>
        <v>0</v>
      </c>
      <c r="U2205" s="4">
        <f t="shared" si="283"/>
        <v>0</v>
      </c>
      <c r="W2205" s="3"/>
      <c r="X2205" s="4">
        <f>IFERROR(   Table1[[#This Row],[البلوكات /م3]]+Table1[[#This Row],[البواقى
 المنصرفه
/م3]]-Table1[[#This Row],[البواقى
/م3]],0)</f>
        <v>0</v>
      </c>
      <c r="AD2205" s="20">
        <f t="shared" si="284"/>
        <v>0</v>
      </c>
      <c r="AE2205" s="29" t="e">
        <f t="shared" si="285"/>
        <v>#DIV/0!</v>
      </c>
      <c r="AG2205" s="5">
        <f>IFERROR((Table1[[#This Row],[عدد
البلوكات]]*0.12),"")</f>
        <v>0</v>
      </c>
      <c r="AH220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05" s="59">
        <f>IFERROR(Table1[[#This Row],[Plan Hour]]/Table1[[#This Row],[ساعات
العمل
الفعلية]],0)</f>
        <v>0</v>
      </c>
      <c r="AK2205" s="1">
        <f>IFERROR((Table1[[#This Row],[الكمية 
الفعلية
/م3]]-Table1[[#This Row],[الكمية 
المنتجة
/م3
 ]]),"")</f>
        <v>0</v>
      </c>
      <c r="AL2205" s="123"/>
      <c r="AM2205" s="123"/>
      <c r="AN2205" s="123"/>
      <c r="AO2205" s="123"/>
      <c r="AP2205" s="17">
        <f>Table1[[#This Row],[شطره
1]]+Table1[[#This Row],[أبعاد خطأ
2]]+Table1[[#This Row],[كسر زوايا
3]]+AO2205</f>
        <v>0</v>
      </c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1"/>
      <c r="CB2205"/>
      <c r="CC2205"/>
      <c r="CD2205"/>
      <c r="CE2205" s="83"/>
      <c r="CF2205"/>
      <c r="CG2205"/>
      <c r="CH2205"/>
      <c r="CI2205"/>
      <c r="CJ2205"/>
      <c r="CK2205"/>
      <c r="CL2205"/>
      <c r="CM2205"/>
      <c r="CN2205"/>
      <c r="CO2205"/>
      <c r="CP2205"/>
    </row>
    <row r="2206" spans="1:94" ht="22.5" customHeight="1">
      <c r="A2206" s="13"/>
      <c r="B2206" s="3" t="str">
        <f>TEXT(Table1[[#This Row],[Date]],"dddd")</f>
        <v>السبت</v>
      </c>
      <c r="C2206" s="3">
        <f>WEEKNUM(Table1[[#This Row],[Date]],16)</f>
        <v>1</v>
      </c>
      <c r="D2206" s="3" t="str">
        <f>TEXT(Table1[[#This Row],[Date]],"mmmm")</f>
        <v>يناير</v>
      </c>
      <c r="E2206" s="3" t="str">
        <f>TEXT(Table1[[#This Row],[Date]],"yyyy")</f>
        <v>1900</v>
      </c>
      <c r="J2206" s="3">
        <f>IFERROR(VLOOKUP(Table1[[#This Row],[FoamType]],$CB$1:$CC$25,2,FALSE),0)</f>
        <v>0</v>
      </c>
      <c r="T2206" s="3">
        <f t="shared" si="282"/>
        <v>0</v>
      </c>
      <c r="U2206" s="4">
        <f t="shared" si="283"/>
        <v>0</v>
      </c>
      <c r="W2206" s="3"/>
      <c r="X2206" s="4">
        <f>IFERROR(   Table1[[#This Row],[البلوكات /م3]]+Table1[[#This Row],[البواقى
 المنصرفه
/م3]]-Table1[[#This Row],[البواقى
/م3]],0)</f>
        <v>0</v>
      </c>
      <c r="AD2206" s="20">
        <f t="shared" si="284"/>
        <v>0</v>
      </c>
      <c r="AE2206" s="29" t="e">
        <f t="shared" si="285"/>
        <v>#DIV/0!</v>
      </c>
      <c r="AG2206" s="5">
        <f>IFERROR((Table1[[#This Row],[عدد
البلوكات]]*0.12),"")</f>
        <v>0</v>
      </c>
      <c r="AH220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06" s="59">
        <f>IFERROR(Table1[[#This Row],[Plan Hour]]/Table1[[#This Row],[ساعات
العمل
الفعلية]],0)</f>
        <v>0</v>
      </c>
      <c r="AK2206" s="1">
        <f>IFERROR((Table1[[#This Row],[الكمية 
الفعلية
/م3]]-Table1[[#This Row],[الكمية 
المنتجة
/م3
 ]]),"")</f>
        <v>0</v>
      </c>
      <c r="AL2206" s="123"/>
      <c r="AM2206" s="123"/>
      <c r="AN2206" s="123"/>
      <c r="AO2206" s="123"/>
      <c r="AP2206" s="17">
        <f>Table1[[#This Row],[شطره
1]]+Table1[[#This Row],[أبعاد خطأ
2]]+Table1[[#This Row],[كسر زوايا
3]]+AO2206</f>
        <v>0</v>
      </c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1"/>
      <c r="CB2206"/>
      <c r="CC2206"/>
      <c r="CD2206"/>
      <c r="CE2206" s="83"/>
      <c r="CF2206"/>
      <c r="CG2206"/>
      <c r="CH2206"/>
      <c r="CI2206"/>
      <c r="CJ2206"/>
      <c r="CK2206"/>
      <c r="CL2206"/>
      <c r="CM2206"/>
      <c r="CN2206"/>
      <c r="CO2206"/>
      <c r="CP2206"/>
    </row>
    <row r="2207" spans="1:94" ht="22.5" customHeight="1">
      <c r="A2207" s="13"/>
      <c r="B2207" s="3" t="str">
        <f>TEXT(Table1[[#This Row],[Date]],"dddd")</f>
        <v>السبت</v>
      </c>
      <c r="C2207" s="3">
        <f>WEEKNUM(Table1[[#This Row],[Date]],16)</f>
        <v>1</v>
      </c>
      <c r="D2207" s="3" t="str">
        <f>TEXT(Table1[[#This Row],[Date]],"mmmm")</f>
        <v>يناير</v>
      </c>
      <c r="E2207" s="3" t="str">
        <f>TEXT(Table1[[#This Row],[Date]],"yyyy")</f>
        <v>1900</v>
      </c>
      <c r="J2207" s="3">
        <f>IFERROR(VLOOKUP(Table1[[#This Row],[FoamType]],$CB$1:$CC$25,2,FALSE),0)</f>
        <v>0</v>
      </c>
      <c r="T2207" s="3">
        <f t="shared" si="282"/>
        <v>0</v>
      </c>
      <c r="U2207" s="4">
        <f t="shared" si="283"/>
        <v>0</v>
      </c>
      <c r="W2207" s="3"/>
      <c r="X2207" s="4">
        <f>IFERROR(   Table1[[#This Row],[البلوكات /م3]]+Table1[[#This Row],[البواقى
 المنصرفه
/م3]]-Table1[[#This Row],[البواقى
/م3]],0)</f>
        <v>0</v>
      </c>
      <c r="AD2207" s="20">
        <f t="shared" si="284"/>
        <v>0</v>
      </c>
      <c r="AE2207" s="29" t="e">
        <f t="shared" si="285"/>
        <v>#DIV/0!</v>
      </c>
      <c r="AG2207" s="5">
        <f>IFERROR((Table1[[#This Row],[عدد
البلوكات]]*0.12),"")</f>
        <v>0</v>
      </c>
      <c r="AH220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07" s="59">
        <f>IFERROR(Table1[[#This Row],[Plan Hour]]/Table1[[#This Row],[ساعات
العمل
الفعلية]],0)</f>
        <v>0</v>
      </c>
      <c r="AK2207" s="1">
        <f>IFERROR((Table1[[#This Row],[الكمية 
الفعلية
/م3]]-Table1[[#This Row],[الكمية 
المنتجة
/م3
 ]]),"")</f>
        <v>0</v>
      </c>
      <c r="AL2207" s="123"/>
      <c r="AM2207" s="123"/>
      <c r="AN2207" s="123"/>
      <c r="AO2207" s="123"/>
      <c r="AP2207" s="17">
        <f>Table1[[#This Row],[شطره
1]]+Table1[[#This Row],[أبعاد خطأ
2]]+Table1[[#This Row],[كسر زوايا
3]]+AO2207</f>
        <v>0</v>
      </c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1"/>
      <c r="CB2207"/>
      <c r="CC2207"/>
      <c r="CD2207"/>
      <c r="CE2207" s="83"/>
      <c r="CF2207"/>
      <c r="CG2207"/>
      <c r="CH2207"/>
      <c r="CI2207"/>
      <c r="CJ2207"/>
      <c r="CK2207"/>
      <c r="CL2207"/>
      <c r="CM2207"/>
      <c r="CN2207"/>
      <c r="CO2207"/>
      <c r="CP2207"/>
    </row>
    <row r="2208" spans="1:94" ht="22.5" customHeight="1">
      <c r="A2208" s="13"/>
      <c r="B2208" s="3" t="str">
        <f>TEXT(Table1[[#This Row],[Date]],"dddd")</f>
        <v>السبت</v>
      </c>
      <c r="C2208" s="3">
        <f>WEEKNUM(Table1[[#This Row],[Date]],16)</f>
        <v>1</v>
      </c>
      <c r="D2208" s="3" t="str">
        <f>TEXT(Table1[[#This Row],[Date]],"mmmm")</f>
        <v>يناير</v>
      </c>
      <c r="E2208" s="3" t="str">
        <f>TEXT(Table1[[#This Row],[Date]],"yyyy")</f>
        <v>1900</v>
      </c>
      <c r="J2208" s="3">
        <f>IFERROR(VLOOKUP(Table1[[#This Row],[FoamType]],$CB$1:$CC$25,2,FALSE),0)</f>
        <v>0</v>
      </c>
      <c r="T2208" s="3">
        <f t="shared" si="282"/>
        <v>0</v>
      </c>
      <c r="U2208" s="4">
        <f t="shared" si="283"/>
        <v>0</v>
      </c>
      <c r="W2208" s="3"/>
      <c r="X2208" s="4">
        <f>IFERROR(   Table1[[#This Row],[البلوكات /م3]]+Table1[[#This Row],[البواقى
 المنصرفه
/م3]]-Table1[[#This Row],[البواقى
/م3]],0)</f>
        <v>0</v>
      </c>
      <c r="AD2208" s="20">
        <f t="shared" si="284"/>
        <v>0</v>
      </c>
      <c r="AE2208" s="29" t="e">
        <f t="shared" si="285"/>
        <v>#DIV/0!</v>
      </c>
      <c r="AG2208" s="5">
        <f>IFERROR((Table1[[#This Row],[عدد
البلوكات]]*0.12),"")</f>
        <v>0</v>
      </c>
      <c r="AH220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08" s="59">
        <f>IFERROR(Table1[[#This Row],[Plan Hour]]/Table1[[#This Row],[ساعات
العمل
الفعلية]],0)</f>
        <v>0</v>
      </c>
      <c r="AK2208" s="1">
        <f>IFERROR((Table1[[#This Row],[الكمية 
الفعلية
/م3]]-Table1[[#This Row],[الكمية 
المنتجة
/م3
 ]]),"")</f>
        <v>0</v>
      </c>
      <c r="AL2208" s="123"/>
      <c r="AM2208" s="123"/>
      <c r="AN2208" s="123"/>
      <c r="AO2208" s="123"/>
      <c r="AP2208" s="17">
        <f>Table1[[#This Row],[شطره
1]]+Table1[[#This Row],[أبعاد خطأ
2]]+Table1[[#This Row],[كسر زوايا
3]]+AO2208</f>
        <v>0</v>
      </c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1"/>
      <c r="CB2208"/>
      <c r="CC2208"/>
      <c r="CD2208"/>
      <c r="CE2208" s="83"/>
      <c r="CF2208"/>
      <c r="CG2208"/>
      <c r="CH2208"/>
      <c r="CI2208"/>
      <c r="CJ2208"/>
      <c r="CK2208"/>
      <c r="CL2208"/>
      <c r="CM2208"/>
      <c r="CN2208"/>
      <c r="CO2208"/>
      <c r="CP2208"/>
    </row>
    <row r="2209" spans="1:94" ht="22.5" customHeight="1">
      <c r="A2209" s="13"/>
      <c r="B2209" s="3" t="str">
        <f>TEXT(Table1[[#This Row],[Date]],"dddd")</f>
        <v>السبت</v>
      </c>
      <c r="C2209" s="3">
        <f>WEEKNUM(Table1[[#This Row],[Date]],16)</f>
        <v>1</v>
      </c>
      <c r="D2209" s="3" t="str">
        <f>TEXT(Table1[[#This Row],[Date]],"mmmm")</f>
        <v>يناير</v>
      </c>
      <c r="E2209" s="3" t="str">
        <f>TEXT(Table1[[#This Row],[Date]],"yyyy")</f>
        <v>1900</v>
      </c>
      <c r="J2209" s="3">
        <f>IFERROR(VLOOKUP(Table1[[#This Row],[FoamType]],$CB$1:$CC$25,2,FALSE),0)</f>
        <v>0</v>
      </c>
      <c r="T2209" s="3">
        <f t="shared" si="282"/>
        <v>0</v>
      </c>
      <c r="U2209" s="4">
        <f t="shared" si="283"/>
        <v>0</v>
      </c>
      <c r="W2209" s="3"/>
      <c r="X2209" s="4">
        <f>IFERROR(   Table1[[#This Row],[البلوكات /م3]]+Table1[[#This Row],[البواقى
 المنصرفه
/م3]]-Table1[[#This Row],[البواقى
/م3]],0)</f>
        <v>0</v>
      </c>
      <c r="AD2209" s="20">
        <f t="shared" si="284"/>
        <v>0</v>
      </c>
      <c r="AE2209" s="29" t="e">
        <f t="shared" si="285"/>
        <v>#DIV/0!</v>
      </c>
      <c r="AG2209" s="5">
        <f>IFERROR((Table1[[#This Row],[عدد
البلوكات]]*0.12),"")</f>
        <v>0</v>
      </c>
      <c r="AH220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09" s="59">
        <f>IFERROR(Table1[[#This Row],[Plan Hour]]/Table1[[#This Row],[ساعات
العمل
الفعلية]],0)</f>
        <v>0</v>
      </c>
      <c r="AK2209" s="1">
        <f>IFERROR((Table1[[#This Row],[الكمية 
الفعلية
/م3]]-Table1[[#This Row],[الكمية 
المنتجة
/م3
 ]]),"")</f>
        <v>0</v>
      </c>
      <c r="AL2209" s="123"/>
      <c r="AM2209" s="123"/>
      <c r="AN2209" s="123"/>
      <c r="AO2209" s="123"/>
      <c r="AP2209" s="17">
        <f>Table1[[#This Row],[شطره
1]]+Table1[[#This Row],[أبعاد خطأ
2]]+Table1[[#This Row],[كسر زوايا
3]]+AO2209</f>
        <v>0</v>
      </c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1"/>
      <c r="CB2209"/>
      <c r="CC2209"/>
      <c r="CD2209"/>
      <c r="CE2209" s="83"/>
      <c r="CF2209"/>
      <c r="CG2209"/>
      <c r="CH2209"/>
      <c r="CI2209"/>
      <c r="CJ2209"/>
      <c r="CK2209"/>
      <c r="CL2209"/>
      <c r="CM2209"/>
      <c r="CN2209"/>
      <c r="CO2209"/>
      <c r="CP2209"/>
    </row>
    <row r="2210" spans="1:94" ht="22.5" customHeight="1">
      <c r="A2210" s="13"/>
      <c r="B2210" s="3" t="str">
        <f>TEXT(Table1[[#This Row],[Date]],"dddd")</f>
        <v>السبت</v>
      </c>
      <c r="C2210" s="3">
        <f>WEEKNUM(Table1[[#This Row],[Date]],16)</f>
        <v>1</v>
      </c>
      <c r="D2210" s="3" t="str">
        <f>TEXT(Table1[[#This Row],[Date]],"mmmm")</f>
        <v>يناير</v>
      </c>
      <c r="E2210" s="3" t="str">
        <f>TEXT(Table1[[#This Row],[Date]],"yyyy")</f>
        <v>1900</v>
      </c>
      <c r="J2210" s="3">
        <f>IFERROR(VLOOKUP(Table1[[#This Row],[FoamType]],$CB$1:$CC$25,2,FALSE),0)</f>
        <v>0</v>
      </c>
      <c r="T2210" s="3">
        <f t="shared" si="282"/>
        <v>0</v>
      </c>
      <c r="U2210" s="4">
        <f t="shared" si="283"/>
        <v>0</v>
      </c>
      <c r="W2210" s="3"/>
      <c r="X2210" s="4">
        <f>IFERROR(   Table1[[#This Row],[البلوكات /م3]]+Table1[[#This Row],[البواقى
 المنصرفه
/م3]]-Table1[[#This Row],[البواقى
/م3]],0)</f>
        <v>0</v>
      </c>
      <c r="AD2210" s="20">
        <f t="shared" si="284"/>
        <v>0</v>
      </c>
      <c r="AE2210" s="29" t="e">
        <f t="shared" si="285"/>
        <v>#DIV/0!</v>
      </c>
      <c r="AG2210" s="5">
        <f>IFERROR((Table1[[#This Row],[عدد
البلوكات]]*0.12),"")</f>
        <v>0</v>
      </c>
      <c r="AH221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10" s="59">
        <f>IFERROR(Table1[[#This Row],[Plan Hour]]/Table1[[#This Row],[ساعات
العمل
الفعلية]],0)</f>
        <v>0</v>
      </c>
      <c r="AK2210" s="1">
        <f>IFERROR((Table1[[#This Row],[الكمية 
الفعلية
/م3]]-Table1[[#This Row],[الكمية 
المنتجة
/م3
 ]]),"")</f>
        <v>0</v>
      </c>
      <c r="AL2210" s="123"/>
      <c r="AM2210" s="123"/>
      <c r="AN2210" s="123"/>
      <c r="AO2210" s="123"/>
      <c r="AP2210" s="17">
        <f>Table1[[#This Row],[شطره
1]]+Table1[[#This Row],[أبعاد خطأ
2]]+Table1[[#This Row],[كسر زوايا
3]]+AO2210</f>
        <v>0</v>
      </c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1"/>
      <c r="CB2210"/>
      <c r="CC2210"/>
      <c r="CD2210"/>
      <c r="CE2210" s="83"/>
      <c r="CF2210"/>
      <c r="CG2210"/>
      <c r="CH2210"/>
      <c r="CI2210"/>
      <c r="CJ2210"/>
      <c r="CK2210"/>
      <c r="CL2210"/>
      <c r="CM2210"/>
      <c r="CN2210"/>
      <c r="CO2210"/>
      <c r="CP2210"/>
    </row>
    <row r="2211" spans="1:94" ht="22.5" customHeight="1">
      <c r="A2211" s="13"/>
      <c r="B2211" s="3" t="str">
        <f>TEXT(Table1[[#This Row],[Date]],"dddd")</f>
        <v>السبت</v>
      </c>
      <c r="C2211" s="3">
        <f>WEEKNUM(Table1[[#This Row],[Date]],16)</f>
        <v>1</v>
      </c>
      <c r="D2211" s="3" t="str">
        <f>TEXT(Table1[[#This Row],[Date]],"mmmm")</f>
        <v>يناير</v>
      </c>
      <c r="E2211" s="3" t="str">
        <f>TEXT(Table1[[#This Row],[Date]],"yyyy")</f>
        <v>1900</v>
      </c>
      <c r="J2211" s="3">
        <f>IFERROR(VLOOKUP(Table1[[#This Row],[FoamType]],$CB$1:$CC$25,2,FALSE),0)</f>
        <v>0</v>
      </c>
      <c r="T2211" s="3">
        <f t="shared" si="282"/>
        <v>0</v>
      </c>
      <c r="U2211" s="4">
        <f t="shared" si="283"/>
        <v>0</v>
      </c>
      <c r="W2211" s="3"/>
      <c r="X2211" s="4">
        <f>IFERROR(   Table1[[#This Row],[البلوكات /م3]]+Table1[[#This Row],[البواقى
 المنصرفه
/م3]]-Table1[[#This Row],[البواقى
/م3]],0)</f>
        <v>0</v>
      </c>
      <c r="AD2211" s="20">
        <f t="shared" si="284"/>
        <v>0</v>
      </c>
      <c r="AE2211" s="29" t="e">
        <f t="shared" si="285"/>
        <v>#DIV/0!</v>
      </c>
      <c r="AG2211" s="5">
        <f>IFERROR((Table1[[#This Row],[عدد
البلوكات]]*0.12),"")</f>
        <v>0</v>
      </c>
      <c r="AH221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11" s="59">
        <f>IFERROR(Table1[[#This Row],[Plan Hour]]/Table1[[#This Row],[ساعات
العمل
الفعلية]],0)</f>
        <v>0</v>
      </c>
      <c r="AK2211" s="1">
        <f>IFERROR((Table1[[#This Row],[الكمية 
الفعلية
/م3]]-Table1[[#This Row],[الكمية 
المنتجة
/م3
 ]]),"")</f>
        <v>0</v>
      </c>
      <c r="AL2211" s="123"/>
      <c r="AM2211" s="123"/>
      <c r="AN2211" s="123"/>
      <c r="AO2211" s="123"/>
      <c r="AP2211" s="17">
        <f>Table1[[#This Row],[شطره
1]]+Table1[[#This Row],[أبعاد خطأ
2]]+Table1[[#This Row],[كسر زوايا
3]]+AO2211</f>
        <v>0</v>
      </c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1"/>
      <c r="CB2211"/>
      <c r="CC2211"/>
      <c r="CD2211"/>
      <c r="CE2211" s="83"/>
      <c r="CF2211"/>
      <c r="CG2211"/>
      <c r="CH2211"/>
      <c r="CI2211"/>
      <c r="CJ2211"/>
      <c r="CK2211"/>
      <c r="CL2211"/>
      <c r="CM2211"/>
      <c r="CN2211"/>
      <c r="CO2211"/>
      <c r="CP2211"/>
    </row>
    <row r="2212" spans="1:94" ht="22.5" customHeight="1">
      <c r="A2212" s="13"/>
      <c r="B2212" s="3" t="str">
        <f>TEXT(Table1[[#This Row],[Date]],"dddd")</f>
        <v>السبت</v>
      </c>
      <c r="C2212" s="3">
        <f>WEEKNUM(Table1[[#This Row],[Date]],16)</f>
        <v>1</v>
      </c>
      <c r="D2212" s="3" t="str">
        <f>TEXT(Table1[[#This Row],[Date]],"mmmm")</f>
        <v>يناير</v>
      </c>
      <c r="E2212" s="3" t="str">
        <f>TEXT(Table1[[#This Row],[Date]],"yyyy")</f>
        <v>1900</v>
      </c>
      <c r="J2212" s="3">
        <f>IFERROR(VLOOKUP(Table1[[#This Row],[FoamType]],$CB$1:$CC$25,2,FALSE),0)</f>
        <v>0</v>
      </c>
      <c r="T2212" s="3">
        <f t="shared" si="282"/>
        <v>0</v>
      </c>
      <c r="U2212" s="4">
        <f t="shared" si="283"/>
        <v>0</v>
      </c>
      <c r="W2212" s="3"/>
      <c r="X2212" s="4">
        <f>IFERROR(   Table1[[#This Row],[البلوكات /م3]]+Table1[[#This Row],[البواقى
 المنصرفه
/م3]]-Table1[[#This Row],[البواقى
/م3]],0)</f>
        <v>0</v>
      </c>
      <c r="AD2212" s="20">
        <f t="shared" si="284"/>
        <v>0</v>
      </c>
      <c r="AE2212" s="29" t="e">
        <f t="shared" si="285"/>
        <v>#DIV/0!</v>
      </c>
      <c r="AG2212" s="5">
        <f>IFERROR((Table1[[#This Row],[عدد
البلوكات]]*0.12),"")</f>
        <v>0</v>
      </c>
      <c r="AH22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12" s="59">
        <f>IFERROR(Table1[[#This Row],[Plan Hour]]/Table1[[#This Row],[ساعات
العمل
الفعلية]],0)</f>
        <v>0</v>
      </c>
      <c r="AK2212" s="1">
        <f>IFERROR((Table1[[#This Row],[الكمية 
الفعلية
/م3]]-Table1[[#This Row],[الكمية 
المنتجة
/م3
 ]]),"")</f>
        <v>0</v>
      </c>
      <c r="AL2212" s="123"/>
      <c r="AM2212" s="123"/>
      <c r="AN2212" s="123"/>
      <c r="AO2212" s="123"/>
      <c r="AP2212" s="17">
        <f>Table1[[#This Row],[شطره
1]]+Table1[[#This Row],[أبعاد خطأ
2]]+Table1[[#This Row],[كسر زوايا
3]]+AO2212</f>
        <v>0</v>
      </c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1"/>
      <c r="CB2212"/>
      <c r="CC2212"/>
      <c r="CD2212"/>
      <c r="CE2212" s="83"/>
      <c r="CF2212"/>
      <c r="CG2212"/>
      <c r="CH2212"/>
      <c r="CI2212"/>
      <c r="CJ2212"/>
      <c r="CK2212"/>
      <c r="CL2212"/>
      <c r="CM2212"/>
      <c r="CN2212"/>
      <c r="CO2212"/>
      <c r="CP2212"/>
    </row>
    <row r="2213" spans="1:94" ht="22.5" customHeight="1">
      <c r="A2213" s="13"/>
      <c r="B2213" s="3" t="str">
        <f>TEXT(Table1[[#This Row],[Date]],"dddd")</f>
        <v>السبت</v>
      </c>
      <c r="C2213" s="3">
        <f>WEEKNUM(Table1[[#This Row],[Date]],16)</f>
        <v>1</v>
      </c>
      <c r="D2213" s="3" t="str">
        <f>TEXT(Table1[[#This Row],[Date]],"mmmm")</f>
        <v>يناير</v>
      </c>
      <c r="E2213" s="3" t="str">
        <f>TEXT(Table1[[#This Row],[Date]],"yyyy")</f>
        <v>1900</v>
      </c>
      <c r="J2213" s="3">
        <f>IFERROR(VLOOKUP(Table1[[#This Row],[FoamType]],$CB$1:$CC$25,2,FALSE),0)</f>
        <v>0</v>
      </c>
      <c r="T2213" s="3">
        <f t="shared" si="282"/>
        <v>0</v>
      </c>
      <c r="U2213" s="4">
        <f t="shared" si="283"/>
        <v>0</v>
      </c>
      <c r="X2213" s="4">
        <f>IFERROR(   Table1[[#This Row],[البلوكات /م3]]+Table1[[#This Row],[البواقى
 المنصرفه
/م3]]-Table1[[#This Row],[البواقى
/م3]],0)</f>
        <v>0</v>
      </c>
      <c r="AD2213" s="20">
        <f t="shared" si="284"/>
        <v>0</v>
      </c>
      <c r="AE2213" s="29" t="e">
        <f t="shared" si="285"/>
        <v>#DIV/0!</v>
      </c>
      <c r="AG2213" s="5">
        <f>IFERROR((Table1[[#This Row],[عدد
البلوكات]]*0.12),"")</f>
        <v>0</v>
      </c>
      <c r="AH221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13" s="59">
        <f>IFERROR(Table1[[#This Row],[Plan Hour]]/Table1[[#This Row],[ساعات
العمل
الفعلية]],0)</f>
        <v>0</v>
      </c>
      <c r="AK2213" s="1">
        <f>IFERROR((Table1[[#This Row],[الكمية 
الفعلية
/م3]]-Table1[[#This Row],[الكمية 
المنتجة
/م3
 ]]),"")</f>
        <v>0</v>
      </c>
      <c r="AL2213" s="123"/>
      <c r="AM2213" s="123"/>
      <c r="AN2213" s="123"/>
      <c r="AO2213" s="123"/>
      <c r="AP2213" s="17">
        <f>Table1[[#This Row],[شطره
1]]+Table1[[#This Row],[أبعاد خطأ
2]]+Table1[[#This Row],[كسر زوايا
3]]+AO2213</f>
        <v>0</v>
      </c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1"/>
      <c r="CB2213"/>
      <c r="CC2213"/>
      <c r="CD2213"/>
      <c r="CE2213" s="83"/>
      <c r="CF2213"/>
      <c r="CG2213"/>
      <c r="CH2213"/>
      <c r="CI2213"/>
      <c r="CJ2213"/>
      <c r="CK2213"/>
      <c r="CL2213"/>
      <c r="CM2213"/>
      <c r="CN2213"/>
      <c r="CO2213"/>
      <c r="CP2213"/>
    </row>
    <row r="2214" spans="1:94" ht="22.5" customHeight="1">
      <c r="A2214" s="13"/>
      <c r="B2214" s="3" t="str">
        <f>TEXT(Table1[[#This Row],[Date]],"dddd")</f>
        <v>السبت</v>
      </c>
      <c r="C2214" s="3">
        <f>WEEKNUM(Table1[[#This Row],[Date]],16)</f>
        <v>1</v>
      </c>
      <c r="D2214" s="3" t="str">
        <f>TEXT(Table1[[#This Row],[Date]],"mmmm")</f>
        <v>يناير</v>
      </c>
      <c r="E2214" s="3" t="str">
        <f>TEXT(Table1[[#This Row],[Date]],"yyyy")</f>
        <v>1900</v>
      </c>
      <c r="J2214" s="3">
        <f>IFERROR(VLOOKUP(Table1[[#This Row],[FoamType]],$CB$1:$CC$25,2,FALSE),0)</f>
        <v>0</v>
      </c>
      <c r="T2214" s="3">
        <f t="shared" si="282"/>
        <v>0</v>
      </c>
      <c r="U2214" s="4">
        <f t="shared" si="283"/>
        <v>0</v>
      </c>
      <c r="X2214" s="4">
        <f>IFERROR(   Table1[[#This Row],[البلوكات /م3]]+Table1[[#This Row],[البواقى
 المنصرفه
/م3]]-Table1[[#This Row],[البواقى
/م3]],0)</f>
        <v>0</v>
      </c>
      <c r="AD2214" s="20">
        <f t="shared" si="284"/>
        <v>0</v>
      </c>
      <c r="AE2214" s="29" t="e">
        <f t="shared" si="285"/>
        <v>#DIV/0!</v>
      </c>
      <c r="AG2214" s="5">
        <f>IFERROR((Table1[[#This Row],[عدد
البلوكات]]*0.12),"")</f>
        <v>0</v>
      </c>
      <c r="AH221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14" s="59">
        <f>IFERROR(Table1[[#This Row],[Plan Hour]]/Table1[[#This Row],[ساعات
العمل
الفعلية]],0)</f>
        <v>0</v>
      </c>
      <c r="AK2214" s="1">
        <f>IFERROR((Table1[[#This Row],[الكمية 
الفعلية
/م3]]-Table1[[#This Row],[الكمية 
المنتجة
/م3
 ]]),"")</f>
        <v>0</v>
      </c>
      <c r="AL2214" s="123"/>
      <c r="AM2214" s="123"/>
      <c r="AN2214" s="123"/>
      <c r="AO2214" s="123"/>
      <c r="AP2214" s="17">
        <f>Table1[[#This Row],[شطره
1]]+Table1[[#This Row],[أبعاد خطأ
2]]+Table1[[#This Row],[كسر زوايا
3]]+AO2214</f>
        <v>0</v>
      </c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1"/>
      <c r="CB2214"/>
      <c r="CC2214"/>
      <c r="CD2214"/>
      <c r="CE2214" s="83"/>
      <c r="CF2214"/>
      <c r="CG2214"/>
      <c r="CH2214"/>
      <c r="CI2214"/>
      <c r="CJ2214"/>
      <c r="CK2214"/>
      <c r="CL2214"/>
      <c r="CM2214"/>
      <c r="CN2214"/>
      <c r="CO2214"/>
      <c r="CP2214"/>
    </row>
    <row r="2215" spans="1:94" ht="22.5" customHeight="1">
      <c r="A2215" s="13"/>
      <c r="B2215" s="3" t="str">
        <f>TEXT(Table1[[#This Row],[Date]],"dddd")</f>
        <v>السبت</v>
      </c>
      <c r="C2215" s="3">
        <f>WEEKNUM(Table1[[#This Row],[Date]],16)</f>
        <v>1</v>
      </c>
      <c r="D2215" s="3" t="str">
        <f>TEXT(Table1[[#This Row],[Date]],"mmmm")</f>
        <v>يناير</v>
      </c>
      <c r="E2215" s="3" t="str">
        <f>TEXT(Table1[[#This Row],[Date]],"yyyy")</f>
        <v>1900</v>
      </c>
      <c r="J2215" s="3">
        <f>IFERROR(VLOOKUP(Table1[[#This Row],[FoamType]],$CB$1:$CC$25,2,FALSE),0)</f>
        <v>0</v>
      </c>
      <c r="T2215" s="3">
        <f t="shared" si="282"/>
        <v>0</v>
      </c>
      <c r="U2215" s="4">
        <f t="shared" si="283"/>
        <v>0</v>
      </c>
      <c r="X2215" s="4">
        <f>IFERROR(   Table1[[#This Row],[البلوكات /م3]]+Table1[[#This Row],[البواقى
 المنصرفه
/م3]]-Table1[[#This Row],[البواقى
/م3]],0)</f>
        <v>0</v>
      </c>
      <c r="AD2215" s="20">
        <f t="shared" si="284"/>
        <v>0</v>
      </c>
      <c r="AE2215" s="29" t="e">
        <f t="shared" si="285"/>
        <v>#DIV/0!</v>
      </c>
      <c r="AG2215" s="5">
        <f>IFERROR((Table1[[#This Row],[عدد
البلوكات]]*0.12),"")</f>
        <v>0</v>
      </c>
      <c r="AH221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15" s="59">
        <f>IFERROR(Table1[[#This Row],[Plan Hour]]/Table1[[#This Row],[ساعات
العمل
الفعلية]],0)</f>
        <v>0</v>
      </c>
      <c r="AK2215" s="1">
        <f>IFERROR((Table1[[#This Row],[الكمية 
الفعلية
/م3]]-Table1[[#This Row],[الكمية 
المنتجة
/م3
 ]]),"")</f>
        <v>0</v>
      </c>
      <c r="AL2215" s="123"/>
      <c r="AM2215" s="123"/>
      <c r="AN2215" s="123"/>
      <c r="AO2215" s="123"/>
      <c r="AP2215" s="17">
        <f>Table1[[#This Row],[شطره
1]]+Table1[[#This Row],[أبعاد خطأ
2]]+Table1[[#This Row],[كسر زوايا
3]]+AO2215</f>
        <v>0</v>
      </c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1"/>
      <c r="CB2215"/>
      <c r="CC2215"/>
      <c r="CD2215"/>
      <c r="CE2215" s="83"/>
      <c r="CF2215"/>
      <c r="CG2215"/>
      <c r="CH2215"/>
      <c r="CI2215"/>
      <c r="CJ2215"/>
      <c r="CK2215"/>
      <c r="CL2215"/>
      <c r="CM2215"/>
      <c r="CN2215"/>
      <c r="CO2215"/>
      <c r="CP2215"/>
    </row>
    <row r="2216" spans="1:94" ht="22.5" customHeight="1">
      <c r="A2216" s="13"/>
      <c r="B2216" s="3" t="str">
        <f>TEXT(Table1[[#This Row],[Date]],"dddd")</f>
        <v>السبت</v>
      </c>
      <c r="C2216" s="3">
        <f>WEEKNUM(Table1[[#This Row],[Date]],16)</f>
        <v>1</v>
      </c>
      <c r="D2216" s="3" t="str">
        <f>TEXT(Table1[[#This Row],[Date]],"mmmm")</f>
        <v>يناير</v>
      </c>
      <c r="E2216" s="3" t="str">
        <f>TEXT(Table1[[#This Row],[Date]],"yyyy")</f>
        <v>1900</v>
      </c>
      <c r="J2216" s="3">
        <f>IFERROR(VLOOKUP(Table1[[#This Row],[FoamType]],$CB$1:$CC$25,2,FALSE),0)</f>
        <v>0</v>
      </c>
      <c r="T2216" s="3">
        <f t="shared" si="282"/>
        <v>0</v>
      </c>
      <c r="U2216" s="4">
        <f t="shared" si="283"/>
        <v>0</v>
      </c>
      <c r="X2216" s="4">
        <f>IFERROR(   Table1[[#This Row],[البلوكات /م3]]+Table1[[#This Row],[البواقى
 المنصرفه
/م3]]-Table1[[#This Row],[البواقى
/م3]],0)</f>
        <v>0</v>
      </c>
      <c r="AD2216" s="20">
        <f t="shared" si="284"/>
        <v>0</v>
      </c>
      <c r="AE2216" s="29" t="e">
        <f t="shared" si="285"/>
        <v>#DIV/0!</v>
      </c>
      <c r="AG2216" s="5">
        <f>IFERROR((Table1[[#This Row],[عدد
البلوكات]]*0.12),"")</f>
        <v>0</v>
      </c>
      <c r="AH221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16" s="59">
        <f>IFERROR(Table1[[#This Row],[Plan Hour]]/Table1[[#This Row],[ساعات
العمل
الفعلية]],0)</f>
        <v>0</v>
      </c>
      <c r="AK2216" s="1">
        <f>IFERROR((Table1[[#This Row],[الكمية 
الفعلية
/م3]]-Table1[[#This Row],[الكمية 
المنتجة
/م3
 ]]),"")</f>
        <v>0</v>
      </c>
      <c r="AL2216" s="123"/>
      <c r="AM2216" s="123"/>
      <c r="AN2216" s="123"/>
      <c r="AO2216" s="123"/>
      <c r="AP2216" s="17">
        <f>Table1[[#This Row],[شطره
1]]+Table1[[#This Row],[أبعاد خطأ
2]]+Table1[[#This Row],[كسر زوايا
3]]+AO2216</f>
        <v>0</v>
      </c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1"/>
      <c r="CB2216"/>
      <c r="CC2216"/>
      <c r="CD2216"/>
      <c r="CE2216" s="83"/>
      <c r="CF2216"/>
      <c r="CG2216"/>
      <c r="CH2216"/>
      <c r="CI2216"/>
      <c r="CJ2216"/>
      <c r="CK2216"/>
      <c r="CL2216"/>
      <c r="CM2216"/>
      <c r="CN2216"/>
      <c r="CO2216"/>
      <c r="CP2216"/>
    </row>
    <row r="2217" spans="1:94" ht="22.5" customHeight="1">
      <c r="A2217" s="13"/>
      <c r="B2217" s="3" t="str">
        <f>TEXT(Table1[[#This Row],[Date]],"dddd")</f>
        <v>السبت</v>
      </c>
      <c r="C2217" s="3">
        <f>WEEKNUM(Table1[[#This Row],[Date]],16)</f>
        <v>1</v>
      </c>
      <c r="D2217" s="3" t="str">
        <f>TEXT(Table1[[#This Row],[Date]],"mmmm")</f>
        <v>يناير</v>
      </c>
      <c r="E2217" s="3" t="str">
        <f>TEXT(Table1[[#This Row],[Date]],"yyyy")</f>
        <v>1900</v>
      </c>
      <c r="J2217" s="3">
        <f>IFERROR(VLOOKUP(Table1[[#This Row],[FoamType]],$CB$1:$CC$25,2,FALSE),0)</f>
        <v>0</v>
      </c>
      <c r="T2217" s="3">
        <f t="shared" si="282"/>
        <v>0</v>
      </c>
      <c r="U2217" s="4">
        <f t="shared" si="283"/>
        <v>0</v>
      </c>
      <c r="X2217" s="4">
        <f>IFERROR(   Table1[[#This Row],[البلوكات /م3]]+Table1[[#This Row],[البواقى
 المنصرفه
/م3]]-Table1[[#This Row],[البواقى
/م3]],0)</f>
        <v>0</v>
      </c>
      <c r="AD2217" s="20">
        <f t="shared" si="284"/>
        <v>0</v>
      </c>
      <c r="AE2217" s="29" t="e">
        <f t="shared" si="285"/>
        <v>#DIV/0!</v>
      </c>
      <c r="AG2217" s="5">
        <f>IFERROR((Table1[[#This Row],[عدد
البلوكات]]*0.12),"")</f>
        <v>0</v>
      </c>
      <c r="AH22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17" s="59">
        <f>IFERROR(Table1[[#This Row],[Plan Hour]]/Table1[[#This Row],[ساعات
العمل
الفعلية]],0)</f>
        <v>0</v>
      </c>
      <c r="AK2217" s="1">
        <f>IFERROR((Table1[[#This Row],[الكمية 
الفعلية
/م3]]-Table1[[#This Row],[الكمية 
المنتجة
/م3
 ]]),"")</f>
        <v>0</v>
      </c>
      <c r="AL2217" s="123"/>
      <c r="AM2217" s="123"/>
      <c r="AN2217" s="123"/>
      <c r="AO2217" s="123"/>
      <c r="AP2217" s="17">
        <f>Table1[[#This Row],[شطره
1]]+Table1[[#This Row],[أبعاد خطأ
2]]+Table1[[#This Row],[كسر زوايا
3]]+AO2217</f>
        <v>0</v>
      </c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1"/>
      <c r="CB2217"/>
      <c r="CC2217"/>
      <c r="CD2217"/>
      <c r="CE2217" s="83"/>
      <c r="CF2217"/>
      <c r="CG2217"/>
      <c r="CH2217"/>
      <c r="CI2217"/>
      <c r="CJ2217"/>
      <c r="CK2217"/>
      <c r="CL2217"/>
      <c r="CM2217"/>
      <c r="CN2217"/>
      <c r="CO2217"/>
      <c r="CP2217"/>
    </row>
    <row r="2218" spans="1:94" ht="22.5" customHeight="1">
      <c r="A2218" s="13"/>
      <c r="B2218" s="3" t="str">
        <f>TEXT(Table1[[#This Row],[Date]],"dddd")</f>
        <v>السبت</v>
      </c>
      <c r="C2218" s="3">
        <f>WEEKNUM(Table1[[#This Row],[Date]],16)</f>
        <v>1</v>
      </c>
      <c r="D2218" s="3" t="str">
        <f>TEXT(Table1[[#This Row],[Date]],"mmmm")</f>
        <v>يناير</v>
      </c>
      <c r="E2218" s="3" t="str">
        <f>TEXT(Table1[[#This Row],[Date]],"yyyy")</f>
        <v>1900</v>
      </c>
      <c r="J2218" s="3">
        <f>IFERROR(VLOOKUP(Table1[[#This Row],[FoamType]],$CB$1:$CC$25,2,FALSE),0)</f>
        <v>0</v>
      </c>
      <c r="T2218" s="3">
        <f t="shared" si="282"/>
        <v>0</v>
      </c>
      <c r="U2218" s="4">
        <f t="shared" si="283"/>
        <v>0</v>
      </c>
      <c r="X2218" s="4">
        <f>IFERROR(   Table1[[#This Row],[البلوكات /م3]]+Table1[[#This Row],[البواقى
 المنصرفه
/م3]]-Table1[[#This Row],[البواقى
/م3]],0)</f>
        <v>0</v>
      </c>
      <c r="AD2218" s="20">
        <f t="shared" si="284"/>
        <v>0</v>
      </c>
      <c r="AE2218" s="29" t="e">
        <f t="shared" si="285"/>
        <v>#DIV/0!</v>
      </c>
      <c r="AG2218" s="5">
        <f>IFERROR((Table1[[#This Row],[عدد
البلوكات]]*0.12),"")</f>
        <v>0</v>
      </c>
      <c r="AH221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18" s="59">
        <f>IFERROR(Table1[[#This Row],[Plan Hour]]/Table1[[#This Row],[ساعات
العمل
الفعلية]],0)</f>
        <v>0</v>
      </c>
      <c r="AK2218" s="1">
        <f>IFERROR((Table1[[#This Row],[الكمية 
الفعلية
/م3]]-Table1[[#This Row],[الكمية 
المنتجة
/م3
 ]]),"")</f>
        <v>0</v>
      </c>
      <c r="AL2218" s="123"/>
      <c r="AM2218" s="123"/>
      <c r="AN2218" s="123"/>
      <c r="AO2218" s="123"/>
      <c r="AP2218" s="17">
        <f>Table1[[#This Row],[شطره
1]]+Table1[[#This Row],[أبعاد خطأ
2]]+Table1[[#This Row],[كسر زوايا
3]]+AO2218</f>
        <v>0</v>
      </c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1"/>
      <c r="CB2218"/>
      <c r="CC2218"/>
      <c r="CD2218"/>
      <c r="CE2218" s="83"/>
      <c r="CF2218"/>
      <c r="CG2218"/>
      <c r="CH2218"/>
      <c r="CI2218"/>
      <c r="CJ2218"/>
      <c r="CK2218"/>
      <c r="CL2218"/>
      <c r="CM2218"/>
      <c r="CN2218"/>
      <c r="CO2218"/>
      <c r="CP2218"/>
    </row>
    <row r="2219" spans="1:94" ht="22.5" customHeight="1">
      <c r="A2219" s="13"/>
      <c r="B2219" s="3" t="str">
        <f>TEXT(Table1[[#This Row],[Date]],"dddd")</f>
        <v>السبت</v>
      </c>
      <c r="C2219" s="3">
        <f>WEEKNUM(Table1[[#This Row],[Date]],16)</f>
        <v>1</v>
      </c>
      <c r="D2219" s="3" t="str">
        <f>TEXT(Table1[[#This Row],[Date]],"mmmm")</f>
        <v>يناير</v>
      </c>
      <c r="E2219" s="3" t="str">
        <f>TEXT(Table1[[#This Row],[Date]],"yyyy")</f>
        <v>1900</v>
      </c>
      <c r="J2219" s="3">
        <f>IFERROR(VLOOKUP(Table1[[#This Row],[FoamType]],$CB$1:$CC$25,2,FALSE),0)</f>
        <v>0</v>
      </c>
      <c r="T2219" s="3">
        <f t="shared" si="282"/>
        <v>0</v>
      </c>
      <c r="U2219" s="4">
        <f t="shared" si="283"/>
        <v>0</v>
      </c>
      <c r="X2219" s="4">
        <f>IFERROR(   Table1[[#This Row],[البلوكات /م3]]+Table1[[#This Row],[البواقى
 المنصرفه
/م3]]-Table1[[#This Row],[البواقى
/م3]],0)</f>
        <v>0</v>
      </c>
      <c r="AD2219" s="20">
        <f t="shared" si="284"/>
        <v>0</v>
      </c>
      <c r="AE2219" s="29" t="e">
        <f t="shared" si="285"/>
        <v>#DIV/0!</v>
      </c>
      <c r="AG2219" s="5">
        <f>IFERROR((Table1[[#This Row],[عدد
البلوكات]]*0.12),"")</f>
        <v>0</v>
      </c>
      <c r="AH221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19" s="59">
        <f>IFERROR(Table1[[#This Row],[Plan Hour]]/Table1[[#This Row],[ساعات
العمل
الفعلية]],0)</f>
        <v>0</v>
      </c>
      <c r="AK2219" s="1">
        <f>IFERROR((Table1[[#This Row],[الكمية 
الفعلية
/م3]]-Table1[[#This Row],[الكمية 
المنتجة
/م3
 ]]),"")</f>
        <v>0</v>
      </c>
      <c r="AL2219" s="123"/>
      <c r="AM2219" s="123"/>
      <c r="AN2219" s="123"/>
      <c r="AO2219" s="123"/>
      <c r="AP2219" s="17">
        <f>Table1[[#This Row],[شطره
1]]+Table1[[#This Row],[أبعاد خطأ
2]]+Table1[[#This Row],[كسر زوايا
3]]+AO2219</f>
        <v>0</v>
      </c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1"/>
      <c r="CB2219"/>
      <c r="CC2219"/>
      <c r="CD2219"/>
      <c r="CE2219" s="83"/>
      <c r="CF2219"/>
      <c r="CG2219"/>
      <c r="CH2219"/>
      <c r="CI2219"/>
      <c r="CJ2219"/>
      <c r="CK2219"/>
      <c r="CL2219"/>
      <c r="CM2219"/>
      <c r="CN2219"/>
      <c r="CO2219"/>
      <c r="CP2219"/>
    </row>
    <row r="2220" spans="1:94" ht="22.5" customHeight="1">
      <c r="A2220" s="13"/>
      <c r="B2220" s="3" t="str">
        <f>TEXT(Table1[[#This Row],[Date]],"dddd")</f>
        <v>السبت</v>
      </c>
      <c r="C2220" s="3">
        <f>WEEKNUM(Table1[[#This Row],[Date]],16)</f>
        <v>1</v>
      </c>
      <c r="D2220" s="3" t="str">
        <f>TEXT(Table1[[#This Row],[Date]],"mmmm")</f>
        <v>يناير</v>
      </c>
      <c r="E2220" s="3" t="str">
        <f>TEXT(Table1[[#This Row],[Date]],"yyyy")</f>
        <v>1900</v>
      </c>
      <c r="J2220" s="3">
        <f>IFERROR(VLOOKUP(Table1[[#This Row],[FoamType]],$CB$1:$CC$25,2,FALSE),0)</f>
        <v>0</v>
      </c>
      <c r="T2220" s="3">
        <f t="shared" si="282"/>
        <v>0</v>
      </c>
      <c r="U2220" s="4">
        <f t="shared" si="283"/>
        <v>0</v>
      </c>
      <c r="X2220" s="4">
        <f>IFERROR(   Table1[[#This Row],[البلوكات /م3]]+Table1[[#This Row],[البواقى
 المنصرفه
/م3]]-Table1[[#This Row],[البواقى
/م3]],0)</f>
        <v>0</v>
      </c>
      <c r="AD2220" s="20">
        <f t="shared" si="284"/>
        <v>0</v>
      </c>
      <c r="AE2220" s="29" t="e">
        <f t="shared" si="285"/>
        <v>#DIV/0!</v>
      </c>
      <c r="AG2220" s="5">
        <f>IFERROR((Table1[[#This Row],[عدد
البلوكات]]*0.12),"")</f>
        <v>0</v>
      </c>
      <c r="AH222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20" s="59">
        <f>IFERROR(Table1[[#This Row],[Plan Hour]]/Table1[[#This Row],[ساعات
العمل
الفعلية]],0)</f>
        <v>0</v>
      </c>
      <c r="AK2220" s="1">
        <f>IFERROR((Table1[[#This Row],[الكمية 
الفعلية
/م3]]-Table1[[#This Row],[الكمية 
المنتجة
/م3
 ]]),"")</f>
        <v>0</v>
      </c>
      <c r="AL2220" s="123"/>
      <c r="AM2220" s="123"/>
      <c r="AN2220" s="123"/>
      <c r="AO2220" s="123"/>
      <c r="AP2220" s="17">
        <f>Table1[[#This Row],[شطره
1]]+Table1[[#This Row],[أبعاد خطأ
2]]+Table1[[#This Row],[كسر زوايا
3]]+AO2220</f>
        <v>0</v>
      </c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1"/>
      <c r="CB2220"/>
      <c r="CC2220"/>
      <c r="CD2220"/>
      <c r="CE2220" s="83"/>
      <c r="CF2220"/>
      <c r="CG2220"/>
      <c r="CH2220"/>
      <c r="CI2220"/>
      <c r="CJ2220"/>
      <c r="CK2220"/>
      <c r="CL2220"/>
      <c r="CM2220"/>
      <c r="CN2220"/>
      <c r="CO2220"/>
      <c r="CP2220"/>
    </row>
    <row r="2221" spans="1:94" ht="22.5" customHeight="1">
      <c r="A2221" s="13"/>
      <c r="B2221" s="3" t="str">
        <f>TEXT(Table1[[#This Row],[Date]],"dddd")</f>
        <v>السبت</v>
      </c>
      <c r="C2221" s="3">
        <f>WEEKNUM(Table1[[#This Row],[Date]],16)</f>
        <v>1</v>
      </c>
      <c r="D2221" s="3" t="str">
        <f>TEXT(Table1[[#This Row],[Date]],"mmmm")</f>
        <v>يناير</v>
      </c>
      <c r="E2221" s="3" t="str">
        <f>TEXT(Table1[[#This Row],[Date]],"yyyy")</f>
        <v>1900</v>
      </c>
      <c r="J2221" s="3">
        <f>IFERROR(VLOOKUP(Table1[[#This Row],[FoamType]],$CB$1:$CC$25,2,FALSE),0)</f>
        <v>0</v>
      </c>
      <c r="T2221" s="3">
        <f t="shared" si="282"/>
        <v>0</v>
      </c>
      <c r="U2221" s="4">
        <f t="shared" si="283"/>
        <v>0</v>
      </c>
      <c r="X2221" s="4">
        <f>IFERROR(   Table1[[#This Row],[البلوكات /م3]]+Table1[[#This Row],[البواقى
 المنصرفه
/م3]]-Table1[[#This Row],[البواقى
/م3]],0)</f>
        <v>0</v>
      </c>
      <c r="AD2221" s="20">
        <f t="shared" si="284"/>
        <v>0</v>
      </c>
      <c r="AE2221" s="29" t="e">
        <f t="shared" si="285"/>
        <v>#DIV/0!</v>
      </c>
      <c r="AG2221" s="5">
        <f>IFERROR((Table1[[#This Row],[عدد
البلوكات]]*0.12),"")</f>
        <v>0</v>
      </c>
      <c r="AH222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21" s="59">
        <f>IFERROR(Table1[[#This Row],[Plan Hour]]/Table1[[#This Row],[ساعات
العمل
الفعلية]],0)</f>
        <v>0</v>
      </c>
      <c r="AK2221" s="1">
        <f>IFERROR((Table1[[#This Row],[الكمية 
الفعلية
/م3]]-Table1[[#This Row],[الكمية 
المنتجة
/م3
 ]]),"")</f>
        <v>0</v>
      </c>
      <c r="AL2221" s="123"/>
      <c r="AM2221" s="123"/>
      <c r="AN2221" s="123"/>
      <c r="AO2221" s="123"/>
      <c r="AP2221" s="17">
        <f>Table1[[#This Row],[شطره
1]]+Table1[[#This Row],[أبعاد خطأ
2]]+Table1[[#This Row],[كسر زوايا
3]]+AO2221</f>
        <v>0</v>
      </c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1"/>
      <c r="CB2221"/>
      <c r="CC2221"/>
      <c r="CD2221"/>
      <c r="CE2221" s="83"/>
      <c r="CF2221"/>
      <c r="CG2221"/>
      <c r="CH2221"/>
      <c r="CI2221"/>
      <c r="CJ2221"/>
      <c r="CK2221"/>
      <c r="CL2221"/>
      <c r="CM2221"/>
      <c r="CN2221"/>
      <c r="CO2221"/>
      <c r="CP2221"/>
    </row>
    <row r="2222" spans="1:94" ht="22.5" customHeight="1">
      <c r="A2222" s="13"/>
      <c r="B2222" s="3" t="str">
        <f>TEXT(Table1[[#This Row],[Date]],"dddd")</f>
        <v>السبت</v>
      </c>
      <c r="C2222" s="3">
        <f>WEEKNUM(Table1[[#This Row],[Date]],16)</f>
        <v>1</v>
      </c>
      <c r="D2222" s="3" t="str">
        <f>TEXT(Table1[[#This Row],[Date]],"mmmm")</f>
        <v>يناير</v>
      </c>
      <c r="E2222" s="3" t="str">
        <f>TEXT(Table1[[#This Row],[Date]],"yyyy")</f>
        <v>1900</v>
      </c>
      <c r="J2222" s="3">
        <f>IFERROR(VLOOKUP(Table1[[#This Row],[FoamType]],$CB$1:$CC$25,2,FALSE),0)</f>
        <v>0</v>
      </c>
      <c r="T2222" s="3">
        <f t="shared" si="282"/>
        <v>0</v>
      </c>
      <c r="U2222" s="4">
        <f t="shared" si="283"/>
        <v>0</v>
      </c>
      <c r="X2222" s="4">
        <f>IFERROR(   Table1[[#This Row],[البلوكات /م3]]+Table1[[#This Row],[البواقى
 المنصرفه
/م3]]-Table1[[#This Row],[البواقى
/م3]],0)</f>
        <v>0</v>
      </c>
      <c r="AD2222" s="20">
        <f t="shared" si="284"/>
        <v>0</v>
      </c>
      <c r="AE2222" s="29" t="e">
        <f t="shared" si="285"/>
        <v>#DIV/0!</v>
      </c>
      <c r="AG2222" s="5">
        <f>IFERROR((Table1[[#This Row],[عدد
البلوكات]]*0.12),"")</f>
        <v>0</v>
      </c>
      <c r="AH222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22" s="59">
        <f>IFERROR(Table1[[#This Row],[Plan Hour]]/Table1[[#This Row],[ساعات
العمل
الفعلية]],0)</f>
        <v>0</v>
      </c>
      <c r="AK2222" s="1">
        <f>IFERROR((Table1[[#This Row],[الكمية 
الفعلية
/م3]]-Table1[[#This Row],[الكمية 
المنتجة
/م3
 ]]),"")</f>
        <v>0</v>
      </c>
      <c r="AL2222" s="123"/>
      <c r="AM2222" s="123"/>
      <c r="AN2222" s="123"/>
      <c r="AO2222" s="123"/>
      <c r="AP2222" s="17">
        <f>Table1[[#This Row],[شطره
1]]+Table1[[#This Row],[أبعاد خطأ
2]]+Table1[[#This Row],[كسر زوايا
3]]+AO2222</f>
        <v>0</v>
      </c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1"/>
      <c r="CB2222"/>
      <c r="CC2222"/>
      <c r="CD2222"/>
      <c r="CE2222" s="83"/>
      <c r="CF2222"/>
      <c r="CG2222"/>
      <c r="CH2222"/>
      <c r="CI2222"/>
      <c r="CJ2222"/>
      <c r="CK2222"/>
      <c r="CL2222"/>
      <c r="CM2222"/>
      <c r="CN2222"/>
      <c r="CO2222"/>
      <c r="CP2222"/>
    </row>
    <row r="2223" spans="1:94" ht="22.5" customHeight="1">
      <c r="A2223" s="13"/>
      <c r="B2223" s="3" t="str">
        <f>TEXT(Table1[[#This Row],[Date]],"dddd")</f>
        <v>السبت</v>
      </c>
      <c r="C2223" s="3">
        <f>WEEKNUM(Table1[[#This Row],[Date]],16)</f>
        <v>1</v>
      </c>
      <c r="D2223" s="3" t="str">
        <f>TEXT(Table1[[#This Row],[Date]],"mmmm")</f>
        <v>يناير</v>
      </c>
      <c r="E2223" s="3" t="str">
        <f>TEXT(Table1[[#This Row],[Date]],"yyyy")</f>
        <v>1900</v>
      </c>
      <c r="J2223" s="3">
        <f>IFERROR(VLOOKUP(Table1[[#This Row],[FoamType]],$CB$1:$CC$25,2,FALSE),0)</f>
        <v>0</v>
      </c>
      <c r="T2223" s="3">
        <f t="shared" si="282"/>
        <v>0</v>
      </c>
      <c r="U2223" s="4">
        <f t="shared" si="283"/>
        <v>0</v>
      </c>
      <c r="X2223" s="4">
        <f>IFERROR(   Table1[[#This Row],[البلوكات /م3]]+Table1[[#This Row],[البواقى
 المنصرفه
/م3]]-Table1[[#This Row],[البواقى
/م3]],0)</f>
        <v>0</v>
      </c>
      <c r="AD2223" s="20">
        <f t="shared" si="284"/>
        <v>0</v>
      </c>
      <c r="AE2223" s="29" t="e">
        <f t="shared" si="285"/>
        <v>#DIV/0!</v>
      </c>
      <c r="AG2223" s="5">
        <f>IFERROR((Table1[[#This Row],[عدد
البلوكات]]*0.12),"")</f>
        <v>0</v>
      </c>
      <c r="AH222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23" s="59">
        <f>IFERROR(Table1[[#This Row],[Plan Hour]]/Table1[[#This Row],[ساعات
العمل
الفعلية]],0)</f>
        <v>0</v>
      </c>
      <c r="AK2223" s="1">
        <f>IFERROR((Table1[[#This Row],[الكمية 
الفعلية
/م3]]-Table1[[#This Row],[الكمية 
المنتجة
/م3
 ]]),"")</f>
        <v>0</v>
      </c>
      <c r="AL2223" s="123"/>
      <c r="AM2223" s="123"/>
      <c r="AN2223" s="123"/>
      <c r="AO2223" s="123"/>
      <c r="AP2223" s="17">
        <f>Table1[[#This Row],[شطره
1]]+Table1[[#This Row],[أبعاد خطأ
2]]+Table1[[#This Row],[كسر زوايا
3]]+AO2223</f>
        <v>0</v>
      </c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1"/>
      <c r="CB2223"/>
      <c r="CC2223"/>
      <c r="CD2223"/>
      <c r="CE2223" s="83"/>
      <c r="CF2223"/>
      <c r="CG2223"/>
      <c r="CH2223"/>
      <c r="CI2223"/>
      <c r="CJ2223"/>
      <c r="CK2223"/>
      <c r="CL2223"/>
      <c r="CM2223"/>
      <c r="CN2223"/>
      <c r="CO2223"/>
      <c r="CP2223"/>
    </row>
    <row r="2224" spans="1:94" ht="22.5" customHeight="1">
      <c r="A2224" s="13"/>
      <c r="B2224" s="3" t="str">
        <f>TEXT(Table1[[#This Row],[Date]],"dddd")</f>
        <v>السبت</v>
      </c>
      <c r="C2224" s="3">
        <f>WEEKNUM(Table1[[#This Row],[Date]],16)</f>
        <v>1</v>
      </c>
      <c r="D2224" s="3" t="str">
        <f>TEXT(Table1[[#This Row],[Date]],"mmmm")</f>
        <v>يناير</v>
      </c>
      <c r="E2224" s="3" t="str">
        <f>TEXT(Table1[[#This Row],[Date]],"yyyy")</f>
        <v>1900</v>
      </c>
      <c r="J2224" s="3">
        <f>IFERROR(VLOOKUP(Table1[[#This Row],[FoamType]],$CB$1:$CC$25,2,FALSE),0)</f>
        <v>0</v>
      </c>
      <c r="T2224" s="3">
        <f t="shared" si="282"/>
        <v>0</v>
      </c>
      <c r="U2224" s="4">
        <f t="shared" si="283"/>
        <v>0</v>
      </c>
      <c r="X2224" s="4">
        <f>IFERROR(   Table1[[#This Row],[البلوكات /م3]]+Table1[[#This Row],[البواقى
 المنصرفه
/م3]]-Table1[[#This Row],[البواقى
/م3]],0)</f>
        <v>0</v>
      </c>
      <c r="AD2224" s="20">
        <f t="shared" si="284"/>
        <v>0</v>
      </c>
      <c r="AE2224" s="29" t="e">
        <f t="shared" si="285"/>
        <v>#DIV/0!</v>
      </c>
      <c r="AG2224" s="5">
        <f>IFERROR((Table1[[#This Row],[عدد
البلوكات]]*0.12),"")</f>
        <v>0</v>
      </c>
      <c r="AH222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24" s="59">
        <f>IFERROR(Table1[[#This Row],[Plan Hour]]/Table1[[#This Row],[ساعات
العمل
الفعلية]],0)</f>
        <v>0</v>
      </c>
      <c r="AK2224" s="1">
        <f>IFERROR((Table1[[#This Row],[الكمية 
الفعلية
/م3]]-Table1[[#This Row],[الكمية 
المنتجة
/م3
 ]]),"")</f>
        <v>0</v>
      </c>
      <c r="AL2224" s="123"/>
      <c r="AM2224" s="123"/>
      <c r="AN2224" s="123"/>
      <c r="AO2224" s="123"/>
      <c r="AP2224" s="17">
        <f>Table1[[#This Row],[شطره
1]]+Table1[[#This Row],[أبعاد خطأ
2]]+Table1[[#This Row],[كسر زوايا
3]]+AO2224</f>
        <v>0</v>
      </c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1"/>
      <c r="CB2224"/>
      <c r="CC2224"/>
      <c r="CD2224"/>
      <c r="CE2224" s="83"/>
      <c r="CF2224"/>
      <c r="CG2224"/>
      <c r="CH2224"/>
      <c r="CI2224"/>
      <c r="CJ2224"/>
      <c r="CK2224"/>
      <c r="CL2224"/>
      <c r="CM2224"/>
      <c r="CN2224"/>
      <c r="CO2224"/>
      <c r="CP2224"/>
    </row>
    <row r="2225" spans="1:94" ht="22.5" customHeight="1">
      <c r="A2225" s="13"/>
      <c r="B2225" s="3" t="str">
        <f>TEXT(Table1[[#This Row],[Date]],"dddd")</f>
        <v>السبت</v>
      </c>
      <c r="C2225" s="3">
        <f>WEEKNUM(Table1[[#This Row],[Date]],16)</f>
        <v>1</v>
      </c>
      <c r="D2225" s="3" t="str">
        <f>TEXT(Table1[[#This Row],[Date]],"mmmm")</f>
        <v>يناير</v>
      </c>
      <c r="E2225" s="3" t="str">
        <f>TEXT(Table1[[#This Row],[Date]],"yyyy")</f>
        <v>1900</v>
      </c>
      <c r="J2225" s="3">
        <f>IFERROR(VLOOKUP(Table1[[#This Row],[FoamType]],$CB$1:$CC$25,2,FALSE),0)</f>
        <v>0</v>
      </c>
      <c r="T2225" s="3">
        <f t="shared" si="282"/>
        <v>0</v>
      </c>
      <c r="U2225" s="4">
        <f t="shared" si="283"/>
        <v>0</v>
      </c>
      <c r="X2225" s="4">
        <f>IFERROR(   Table1[[#This Row],[البلوكات /م3]]+Table1[[#This Row],[البواقى
 المنصرفه
/م3]]-Table1[[#This Row],[البواقى
/م3]],0)</f>
        <v>0</v>
      </c>
      <c r="AD2225" s="20">
        <f t="shared" si="284"/>
        <v>0</v>
      </c>
      <c r="AE2225" s="29" t="e">
        <f t="shared" si="285"/>
        <v>#DIV/0!</v>
      </c>
      <c r="AG2225" s="5">
        <f>IFERROR((Table1[[#This Row],[عدد
البلوكات]]*0.12),"")</f>
        <v>0</v>
      </c>
      <c r="AH222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25" s="59">
        <f>IFERROR(Table1[[#This Row],[Plan Hour]]/Table1[[#This Row],[ساعات
العمل
الفعلية]],0)</f>
        <v>0</v>
      </c>
      <c r="AK2225" s="1">
        <f>IFERROR((Table1[[#This Row],[الكمية 
الفعلية
/م3]]-Table1[[#This Row],[الكمية 
المنتجة
/م3
 ]]),"")</f>
        <v>0</v>
      </c>
      <c r="AL2225" s="123"/>
      <c r="AM2225" s="123"/>
      <c r="AN2225" s="123"/>
      <c r="AO2225" s="123"/>
      <c r="AP2225" s="17">
        <f>Table1[[#This Row],[شطره
1]]+Table1[[#This Row],[أبعاد خطأ
2]]+Table1[[#This Row],[كسر زوايا
3]]+AO2225</f>
        <v>0</v>
      </c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1"/>
      <c r="CB2225"/>
      <c r="CC2225"/>
      <c r="CD2225"/>
      <c r="CE2225" s="83"/>
      <c r="CF2225"/>
      <c r="CG2225"/>
      <c r="CH2225"/>
      <c r="CI2225"/>
      <c r="CJ2225"/>
      <c r="CK2225"/>
      <c r="CL2225"/>
      <c r="CM2225"/>
      <c r="CN2225"/>
      <c r="CO2225"/>
      <c r="CP2225"/>
    </row>
    <row r="2226" spans="1:94" ht="22.5" customHeight="1">
      <c r="A2226" s="13"/>
      <c r="B2226" s="3" t="str">
        <f>TEXT(Table1[[#This Row],[Date]],"dddd")</f>
        <v>السبت</v>
      </c>
      <c r="C2226" s="3">
        <f>WEEKNUM(Table1[[#This Row],[Date]],16)</f>
        <v>1</v>
      </c>
      <c r="D2226" s="3" t="str">
        <f>TEXT(Table1[[#This Row],[Date]],"mmmm")</f>
        <v>يناير</v>
      </c>
      <c r="E2226" s="3" t="str">
        <f>TEXT(Table1[[#This Row],[Date]],"yyyy")</f>
        <v>1900</v>
      </c>
      <c r="J2226" s="3">
        <f>IFERROR(VLOOKUP(Table1[[#This Row],[FoamType]],$CB$1:$CC$25,2,FALSE),0)</f>
        <v>0</v>
      </c>
      <c r="T2226" s="3">
        <f t="shared" si="282"/>
        <v>0</v>
      </c>
      <c r="U2226" s="4">
        <f t="shared" si="283"/>
        <v>0</v>
      </c>
      <c r="X2226" s="4">
        <f>IFERROR(   Table1[[#This Row],[البلوكات /م3]]+Table1[[#This Row],[البواقى
 المنصرفه
/م3]]-Table1[[#This Row],[البواقى
/م3]],0)</f>
        <v>0</v>
      </c>
      <c r="AD2226" s="20">
        <f t="shared" si="284"/>
        <v>0</v>
      </c>
      <c r="AE2226" s="29" t="e">
        <f t="shared" si="285"/>
        <v>#DIV/0!</v>
      </c>
      <c r="AG2226" s="5">
        <f>IFERROR((Table1[[#This Row],[عدد
البلوكات]]*0.12),"")</f>
        <v>0</v>
      </c>
      <c r="AH222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26" s="59">
        <f>IFERROR(Table1[[#This Row],[Plan Hour]]/Table1[[#This Row],[ساعات
العمل
الفعلية]],0)</f>
        <v>0</v>
      </c>
      <c r="AK2226" s="1">
        <f>IFERROR((Table1[[#This Row],[الكمية 
الفعلية
/م3]]-Table1[[#This Row],[الكمية 
المنتجة
/م3
 ]]),"")</f>
        <v>0</v>
      </c>
      <c r="AL2226" s="123"/>
      <c r="AM2226" s="123"/>
      <c r="AN2226" s="123"/>
      <c r="AO2226" s="123"/>
      <c r="AP2226" s="17">
        <f>Table1[[#This Row],[شطره
1]]+Table1[[#This Row],[أبعاد خطأ
2]]+Table1[[#This Row],[كسر زوايا
3]]+AO2226</f>
        <v>0</v>
      </c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1"/>
      <c r="CB2226"/>
      <c r="CC2226"/>
      <c r="CD2226"/>
      <c r="CE2226" s="83"/>
      <c r="CF2226"/>
      <c r="CG2226"/>
      <c r="CH2226"/>
      <c r="CI2226"/>
      <c r="CJ2226"/>
      <c r="CK2226"/>
      <c r="CL2226"/>
      <c r="CM2226"/>
      <c r="CN2226"/>
      <c r="CO2226"/>
      <c r="CP2226"/>
    </row>
    <row r="2227" spans="1:94" ht="22.5" customHeight="1">
      <c r="A2227" s="13"/>
      <c r="B2227" s="3" t="str">
        <f>TEXT(Table1[[#This Row],[Date]],"dddd")</f>
        <v>السبت</v>
      </c>
      <c r="C2227" s="3">
        <f>WEEKNUM(Table1[[#This Row],[Date]],16)</f>
        <v>1</v>
      </c>
      <c r="D2227" s="3" t="str">
        <f>TEXT(Table1[[#This Row],[Date]],"mmmm")</f>
        <v>يناير</v>
      </c>
      <c r="E2227" s="3" t="str">
        <f>TEXT(Table1[[#This Row],[Date]],"yyyy")</f>
        <v>1900</v>
      </c>
      <c r="J2227" s="3">
        <f>IFERROR(VLOOKUP(Table1[[#This Row],[FoamType]],$CB$1:$CC$25,2,FALSE),0)</f>
        <v>0</v>
      </c>
      <c r="T2227" s="3">
        <f t="shared" si="282"/>
        <v>0</v>
      </c>
      <c r="U2227" s="4">
        <f t="shared" si="283"/>
        <v>0</v>
      </c>
      <c r="X2227" s="4">
        <f>IFERROR(   Table1[[#This Row],[البلوكات /م3]]+Table1[[#This Row],[البواقى
 المنصرفه
/م3]]-Table1[[#This Row],[البواقى
/م3]],0)</f>
        <v>0</v>
      </c>
      <c r="AD2227" s="20">
        <f t="shared" si="284"/>
        <v>0</v>
      </c>
      <c r="AE2227" s="29" t="e">
        <f t="shared" si="285"/>
        <v>#DIV/0!</v>
      </c>
      <c r="AG2227" s="5">
        <f>IFERROR((Table1[[#This Row],[عدد
البلوكات]]*0.12),"")</f>
        <v>0</v>
      </c>
      <c r="AH222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27" s="59">
        <f>IFERROR(Table1[[#This Row],[Plan Hour]]/Table1[[#This Row],[ساعات
العمل
الفعلية]],0)</f>
        <v>0</v>
      </c>
      <c r="AK2227" s="1">
        <f>IFERROR((Table1[[#This Row],[الكمية 
الفعلية
/م3]]-Table1[[#This Row],[الكمية 
المنتجة
/م3
 ]]),"")</f>
        <v>0</v>
      </c>
      <c r="AL2227" s="123"/>
      <c r="AM2227" s="123"/>
      <c r="AN2227" s="123"/>
      <c r="AO2227" s="123"/>
      <c r="AP2227" s="17">
        <f>Table1[[#This Row],[شطره
1]]+Table1[[#This Row],[أبعاد خطأ
2]]+Table1[[#This Row],[كسر زوايا
3]]+AO2227</f>
        <v>0</v>
      </c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1"/>
      <c r="CB2227"/>
      <c r="CC2227"/>
      <c r="CD2227"/>
      <c r="CE2227" s="83"/>
      <c r="CF2227"/>
      <c r="CG2227"/>
      <c r="CH2227"/>
      <c r="CI2227"/>
      <c r="CJ2227"/>
      <c r="CK2227"/>
      <c r="CL2227"/>
      <c r="CM2227"/>
      <c r="CN2227"/>
      <c r="CO2227"/>
      <c r="CP2227"/>
    </row>
    <row r="2228" spans="1:94" ht="22.5" customHeight="1">
      <c r="A2228" s="13"/>
      <c r="B2228" s="3" t="str">
        <f>TEXT(Table1[[#This Row],[Date]],"dddd")</f>
        <v>السبت</v>
      </c>
      <c r="C2228" s="3">
        <f>WEEKNUM(Table1[[#This Row],[Date]],16)</f>
        <v>1</v>
      </c>
      <c r="D2228" s="3" t="str">
        <f>TEXT(Table1[[#This Row],[Date]],"mmmm")</f>
        <v>يناير</v>
      </c>
      <c r="E2228" s="3" t="str">
        <f>TEXT(Table1[[#This Row],[Date]],"yyyy")</f>
        <v>1900</v>
      </c>
      <c r="J2228" s="3">
        <f>IFERROR(VLOOKUP(Table1[[#This Row],[FoamType]],$CB$1:$CC$25,2,FALSE),0)</f>
        <v>0</v>
      </c>
      <c r="T2228" s="3">
        <f t="shared" si="282"/>
        <v>0</v>
      </c>
      <c r="U2228" s="4">
        <f t="shared" si="283"/>
        <v>0</v>
      </c>
      <c r="X2228" s="4">
        <f>IFERROR(   Table1[[#This Row],[البلوكات /م3]]+Table1[[#This Row],[البواقى
 المنصرفه
/م3]]-Table1[[#This Row],[البواقى
/م3]],0)</f>
        <v>0</v>
      </c>
      <c r="AD2228" s="20">
        <f t="shared" si="284"/>
        <v>0</v>
      </c>
      <c r="AE2228" s="29" t="e">
        <f t="shared" si="285"/>
        <v>#DIV/0!</v>
      </c>
      <c r="AG2228" s="5">
        <f>IFERROR((Table1[[#This Row],[عدد
البلوكات]]*0.12),"")</f>
        <v>0</v>
      </c>
      <c r="AH222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28" s="59">
        <f>IFERROR(Table1[[#This Row],[Plan Hour]]/Table1[[#This Row],[ساعات
العمل
الفعلية]],0)</f>
        <v>0</v>
      </c>
      <c r="AK2228" s="1">
        <f>IFERROR((Table1[[#This Row],[الكمية 
الفعلية
/م3]]-Table1[[#This Row],[الكمية 
المنتجة
/م3
 ]]),"")</f>
        <v>0</v>
      </c>
      <c r="AL2228" s="123"/>
      <c r="AM2228" s="123"/>
      <c r="AN2228" s="123"/>
      <c r="AO2228" s="123"/>
      <c r="AP2228" s="17">
        <f>Table1[[#This Row],[شطره
1]]+Table1[[#This Row],[أبعاد خطأ
2]]+Table1[[#This Row],[كسر زوايا
3]]+AO2228</f>
        <v>0</v>
      </c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1"/>
      <c r="CB2228"/>
      <c r="CC2228"/>
      <c r="CD2228"/>
      <c r="CE2228" s="83"/>
      <c r="CF2228"/>
      <c r="CG2228"/>
      <c r="CH2228"/>
      <c r="CI2228"/>
      <c r="CJ2228"/>
      <c r="CK2228"/>
      <c r="CL2228"/>
      <c r="CM2228"/>
      <c r="CN2228"/>
      <c r="CO2228"/>
      <c r="CP2228"/>
    </row>
    <row r="2229" spans="1:94" ht="22.5" customHeight="1">
      <c r="A2229" s="13"/>
      <c r="B2229" s="3" t="str">
        <f>TEXT(Table1[[#This Row],[Date]],"dddd")</f>
        <v>السبت</v>
      </c>
      <c r="C2229" s="3">
        <f>WEEKNUM(Table1[[#This Row],[Date]],16)</f>
        <v>1</v>
      </c>
      <c r="D2229" s="3" t="str">
        <f>TEXT(Table1[[#This Row],[Date]],"mmmm")</f>
        <v>يناير</v>
      </c>
      <c r="E2229" s="3" t="str">
        <f>TEXT(Table1[[#This Row],[Date]],"yyyy")</f>
        <v>1900</v>
      </c>
      <c r="J2229" s="3">
        <f>IFERROR(VLOOKUP(Table1[[#This Row],[FoamType]],$CB$1:$CC$25,2,FALSE),0)</f>
        <v>0</v>
      </c>
      <c r="T2229" s="3">
        <f t="shared" si="282"/>
        <v>0</v>
      </c>
      <c r="U2229" s="4">
        <f t="shared" si="283"/>
        <v>0</v>
      </c>
      <c r="X2229" s="4">
        <f>IFERROR(   Table1[[#This Row],[البلوكات /م3]]+Table1[[#This Row],[البواقى
 المنصرفه
/م3]]-Table1[[#This Row],[البواقى
/م3]],0)</f>
        <v>0</v>
      </c>
      <c r="AD2229" s="20">
        <f t="shared" si="284"/>
        <v>0</v>
      </c>
      <c r="AE2229" s="29" t="e">
        <f t="shared" si="285"/>
        <v>#DIV/0!</v>
      </c>
      <c r="AG2229" s="5">
        <f>IFERROR((Table1[[#This Row],[عدد
البلوكات]]*0.12),"")</f>
        <v>0</v>
      </c>
      <c r="AH222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29" s="59">
        <f>IFERROR(Table1[[#This Row],[Plan Hour]]/Table1[[#This Row],[ساعات
العمل
الفعلية]],0)</f>
        <v>0</v>
      </c>
      <c r="AK2229" s="1">
        <f>IFERROR((Table1[[#This Row],[الكمية 
الفعلية
/م3]]-Table1[[#This Row],[الكمية 
المنتجة
/م3
 ]]),"")</f>
        <v>0</v>
      </c>
      <c r="AL2229" s="123"/>
      <c r="AM2229" s="123"/>
      <c r="AN2229" s="123"/>
      <c r="AO2229" s="123"/>
      <c r="AP2229" s="17">
        <f>Table1[[#This Row],[شطره
1]]+Table1[[#This Row],[أبعاد خطأ
2]]+Table1[[#This Row],[كسر زوايا
3]]+AO2229</f>
        <v>0</v>
      </c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1"/>
      <c r="CB2229"/>
      <c r="CC2229"/>
      <c r="CD2229"/>
      <c r="CE2229" s="83"/>
      <c r="CF2229"/>
      <c r="CG2229"/>
      <c r="CH2229"/>
      <c r="CI2229"/>
      <c r="CJ2229"/>
      <c r="CK2229"/>
      <c r="CL2229"/>
      <c r="CM2229"/>
      <c r="CN2229"/>
      <c r="CO2229"/>
      <c r="CP2229"/>
    </row>
    <row r="2230" spans="1:94" ht="22.5" customHeight="1">
      <c r="A2230" s="13"/>
      <c r="B2230" s="3" t="str">
        <f>TEXT(Table1[[#This Row],[Date]],"dddd")</f>
        <v>السبت</v>
      </c>
      <c r="C2230" s="3">
        <f>WEEKNUM(Table1[[#This Row],[Date]],16)</f>
        <v>1</v>
      </c>
      <c r="D2230" s="3" t="str">
        <f>TEXT(Table1[[#This Row],[Date]],"mmmm")</f>
        <v>يناير</v>
      </c>
      <c r="E2230" s="3" t="str">
        <f>TEXT(Table1[[#This Row],[Date]],"yyyy")</f>
        <v>1900</v>
      </c>
      <c r="J2230" s="3">
        <f>IFERROR(VLOOKUP(Table1[[#This Row],[FoamType]],$CB$1:$CC$25,2,FALSE),0)</f>
        <v>0</v>
      </c>
      <c r="T2230" s="3">
        <f t="shared" si="282"/>
        <v>0</v>
      </c>
      <c r="U2230" s="4">
        <f t="shared" si="283"/>
        <v>0</v>
      </c>
      <c r="X2230" s="4">
        <f>IFERROR(   Table1[[#This Row],[البلوكات /م3]]+Table1[[#This Row],[البواقى
 المنصرفه
/م3]]-Table1[[#This Row],[البواقى
/م3]],0)</f>
        <v>0</v>
      </c>
      <c r="AD2230" s="20">
        <f t="shared" si="284"/>
        <v>0</v>
      </c>
      <c r="AE2230" s="29" t="e">
        <f t="shared" si="285"/>
        <v>#DIV/0!</v>
      </c>
      <c r="AG2230" s="5">
        <f>IFERROR((Table1[[#This Row],[عدد
البلوكات]]*0.12),"")</f>
        <v>0</v>
      </c>
      <c r="AH223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30" s="59">
        <f>IFERROR(Table1[[#This Row],[Plan Hour]]/Table1[[#This Row],[ساعات
العمل
الفعلية]],0)</f>
        <v>0</v>
      </c>
      <c r="AK2230" s="1">
        <f>IFERROR((Table1[[#This Row],[الكمية 
الفعلية
/م3]]-Table1[[#This Row],[الكمية 
المنتجة
/م3
 ]]),"")</f>
        <v>0</v>
      </c>
      <c r="AL2230" s="123"/>
      <c r="AM2230" s="123"/>
      <c r="AN2230" s="123"/>
      <c r="AO2230" s="123"/>
      <c r="AP2230" s="17">
        <f>Table1[[#This Row],[شطره
1]]+Table1[[#This Row],[أبعاد خطأ
2]]+Table1[[#This Row],[كسر زوايا
3]]+AO2230</f>
        <v>0</v>
      </c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1"/>
      <c r="CB2230"/>
      <c r="CC2230"/>
      <c r="CD2230"/>
      <c r="CE2230" s="83"/>
      <c r="CF2230"/>
      <c r="CG2230"/>
      <c r="CH2230"/>
      <c r="CI2230"/>
      <c r="CJ2230"/>
      <c r="CK2230"/>
      <c r="CL2230"/>
      <c r="CM2230"/>
      <c r="CN2230"/>
      <c r="CO2230"/>
      <c r="CP2230"/>
    </row>
    <row r="2231" spans="1:94" ht="22.5" customHeight="1">
      <c r="A2231" s="13"/>
      <c r="B2231" s="3" t="str">
        <f>TEXT(Table1[[#This Row],[Date]],"dddd")</f>
        <v>السبت</v>
      </c>
      <c r="C2231" s="3">
        <f>WEEKNUM(Table1[[#This Row],[Date]],16)</f>
        <v>1</v>
      </c>
      <c r="D2231" s="3" t="str">
        <f>TEXT(Table1[[#This Row],[Date]],"mmmm")</f>
        <v>يناير</v>
      </c>
      <c r="E2231" s="3" t="str">
        <f>TEXT(Table1[[#This Row],[Date]],"yyyy")</f>
        <v>1900</v>
      </c>
      <c r="J2231" s="3">
        <f>IFERROR(VLOOKUP(Table1[[#This Row],[FoamType]],$CB$1:$CC$25,2,FALSE),0)</f>
        <v>0</v>
      </c>
      <c r="T2231" s="3">
        <f t="shared" si="282"/>
        <v>0</v>
      </c>
      <c r="U2231" s="4">
        <f t="shared" si="283"/>
        <v>0</v>
      </c>
      <c r="X2231" s="4">
        <f>IFERROR(   Table1[[#This Row],[البلوكات /م3]]+Table1[[#This Row],[البواقى
 المنصرفه
/م3]]-Table1[[#This Row],[البواقى
/م3]],0)</f>
        <v>0</v>
      </c>
      <c r="AD2231" s="20">
        <f t="shared" si="284"/>
        <v>0</v>
      </c>
      <c r="AE2231" s="29" t="e">
        <f t="shared" si="285"/>
        <v>#DIV/0!</v>
      </c>
      <c r="AG2231" s="5">
        <f>IFERROR((Table1[[#This Row],[عدد
البلوكات]]*0.12),"")</f>
        <v>0</v>
      </c>
      <c r="AH223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31" s="59">
        <f>IFERROR(Table1[[#This Row],[Plan Hour]]/Table1[[#This Row],[ساعات
العمل
الفعلية]],0)</f>
        <v>0</v>
      </c>
      <c r="AK2231" s="1">
        <f>IFERROR((Table1[[#This Row],[الكمية 
الفعلية
/م3]]-Table1[[#This Row],[الكمية 
المنتجة
/م3
 ]]),"")</f>
        <v>0</v>
      </c>
      <c r="AL2231" s="123"/>
      <c r="AM2231" s="123"/>
      <c r="AN2231" s="123"/>
      <c r="AO2231" s="123"/>
      <c r="AP2231" s="17">
        <f>Table1[[#This Row],[شطره
1]]+Table1[[#This Row],[أبعاد خطأ
2]]+Table1[[#This Row],[كسر زوايا
3]]+AO2231</f>
        <v>0</v>
      </c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1"/>
      <c r="CB2231"/>
      <c r="CC2231"/>
      <c r="CD2231"/>
      <c r="CE2231" s="83"/>
      <c r="CF2231"/>
      <c r="CG2231"/>
      <c r="CH2231"/>
      <c r="CI2231"/>
      <c r="CJ2231"/>
      <c r="CK2231"/>
      <c r="CL2231"/>
      <c r="CM2231"/>
      <c r="CN2231"/>
      <c r="CO2231"/>
      <c r="CP2231"/>
    </row>
    <row r="2232" spans="1:94" ht="22.5" customHeight="1">
      <c r="A2232" s="13"/>
      <c r="B2232" s="3" t="str">
        <f>TEXT(Table1[[#This Row],[Date]],"dddd")</f>
        <v>السبت</v>
      </c>
      <c r="C2232" s="3">
        <f>WEEKNUM(Table1[[#This Row],[Date]],16)</f>
        <v>1</v>
      </c>
      <c r="D2232" s="3" t="str">
        <f>TEXT(Table1[[#This Row],[Date]],"mmmm")</f>
        <v>يناير</v>
      </c>
      <c r="E2232" s="3" t="str">
        <f>TEXT(Table1[[#This Row],[Date]],"yyyy")</f>
        <v>1900</v>
      </c>
      <c r="J2232" s="3">
        <f>IFERROR(VLOOKUP(Table1[[#This Row],[FoamType]],$CB$1:$CC$25,2,FALSE),0)</f>
        <v>0</v>
      </c>
      <c r="T2232" s="3">
        <f t="shared" si="282"/>
        <v>0</v>
      </c>
      <c r="U2232" s="4">
        <f t="shared" si="283"/>
        <v>0</v>
      </c>
      <c r="X2232" s="4">
        <f>IFERROR(   Table1[[#This Row],[البلوكات /م3]]+Table1[[#This Row],[البواقى
 المنصرفه
/م3]]-Table1[[#This Row],[البواقى
/م3]],0)</f>
        <v>0</v>
      </c>
      <c r="AD2232" s="20">
        <f t="shared" si="284"/>
        <v>0</v>
      </c>
      <c r="AE2232" s="29" t="e">
        <f t="shared" si="285"/>
        <v>#DIV/0!</v>
      </c>
      <c r="AG2232" s="5">
        <f>IFERROR((Table1[[#This Row],[عدد
البلوكات]]*0.12),"")</f>
        <v>0</v>
      </c>
      <c r="AH223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32" s="59">
        <f>IFERROR(Table1[[#This Row],[Plan Hour]]/Table1[[#This Row],[ساعات
العمل
الفعلية]],0)</f>
        <v>0</v>
      </c>
      <c r="AK2232" s="1">
        <f>IFERROR((Table1[[#This Row],[الكمية 
الفعلية
/م3]]-Table1[[#This Row],[الكمية 
المنتجة
/م3
 ]]),"")</f>
        <v>0</v>
      </c>
      <c r="AL2232" s="123"/>
      <c r="AM2232" s="123"/>
      <c r="AN2232" s="123"/>
      <c r="AO2232" s="123"/>
      <c r="AP2232" s="17">
        <f>Table1[[#This Row],[شطره
1]]+Table1[[#This Row],[أبعاد خطأ
2]]+Table1[[#This Row],[كسر زوايا
3]]+AO2232</f>
        <v>0</v>
      </c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1"/>
      <c r="CB2232"/>
      <c r="CC2232"/>
      <c r="CD2232"/>
      <c r="CE2232" s="83"/>
      <c r="CF2232"/>
      <c r="CG2232"/>
      <c r="CH2232"/>
      <c r="CI2232"/>
      <c r="CJ2232"/>
      <c r="CK2232"/>
      <c r="CL2232"/>
      <c r="CM2232"/>
      <c r="CN2232"/>
      <c r="CO2232"/>
      <c r="CP2232"/>
    </row>
    <row r="2233" spans="1:94" ht="22.5" customHeight="1">
      <c r="A2233" s="13"/>
      <c r="B2233" s="3" t="str">
        <f>TEXT(Table1[[#This Row],[Date]],"dddd")</f>
        <v>السبت</v>
      </c>
      <c r="C2233" s="3">
        <f>WEEKNUM(Table1[[#This Row],[Date]],16)</f>
        <v>1</v>
      </c>
      <c r="D2233" s="3" t="str">
        <f>TEXT(Table1[[#This Row],[Date]],"mmmm")</f>
        <v>يناير</v>
      </c>
      <c r="E2233" s="3" t="str">
        <f>TEXT(Table1[[#This Row],[Date]],"yyyy")</f>
        <v>1900</v>
      </c>
      <c r="J2233" s="3">
        <f>IFERROR(VLOOKUP(Table1[[#This Row],[FoamType]],$CB$1:$CC$25,2,FALSE),0)</f>
        <v>0</v>
      </c>
      <c r="T2233" s="3">
        <f t="shared" si="282"/>
        <v>0</v>
      </c>
      <c r="U2233" s="4">
        <f t="shared" si="283"/>
        <v>0</v>
      </c>
      <c r="X2233" s="4">
        <f>IFERROR(   Table1[[#This Row],[البلوكات /م3]]+Table1[[#This Row],[البواقى
 المنصرفه
/م3]]-Table1[[#This Row],[البواقى
/م3]],0)</f>
        <v>0</v>
      </c>
      <c r="AD2233" s="20">
        <f t="shared" si="284"/>
        <v>0</v>
      </c>
      <c r="AE2233" s="29" t="e">
        <f t="shared" si="285"/>
        <v>#DIV/0!</v>
      </c>
      <c r="AG2233" s="5">
        <f>IFERROR((Table1[[#This Row],[عدد
البلوكات]]*0.12),"")</f>
        <v>0</v>
      </c>
      <c r="AH223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33" s="59">
        <f>IFERROR(Table1[[#This Row],[Plan Hour]]/Table1[[#This Row],[ساعات
العمل
الفعلية]],0)</f>
        <v>0</v>
      </c>
      <c r="AK2233" s="1">
        <f>IFERROR((Table1[[#This Row],[الكمية 
الفعلية
/م3]]-Table1[[#This Row],[الكمية 
المنتجة
/م3
 ]]),"")</f>
        <v>0</v>
      </c>
      <c r="AL2233" s="123"/>
      <c r="AM2233" s="123"/>
      <c r="AN2233" s="123"/>
      <c r="AO2233" s="123"/>
      <c r="AP2233" s="17">
        <f>Table1[[#This Row],[شطره
1]]+Table1[[#This Row],[أبعاد خطأ
2]]+Table1[[#This Row],[كسر زوايا
3]]+AO2233</f>
        <v>0</v>
      </c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1"/>
      <c r="CB2233"/>
      <c r="CC2233"/>
      <c r="CD2233"/>
      <c r="CE2233" s="83"/>
      <c r="CF2233"/>
      <c r="CG2233"/>
      <c r="CH2233"/>
      <c r="CI2233"/>
      <c r="CJ2233"/>
      <c r="CK2233"/>
      <c r="CL2233"/>
      <c r="CM2233"/>
      <c r="CN2233"/>
      <c r="CO2233"/>
      <c r="CP2233"/>
    </row>
    <row r="2234" spans="1:94" ht="22.5" customHeight="1">
      <c r="A2234" s="13"/>
      <c r="B2234" s="3" t="str">
        <f>TEXT(Table1[[#This Row],[Date]],"dddd")</f>
        <v>السبت</v>
      </c>
      <c r="C2234" s="3">
        <f>WEEKNUM(Table1[[#This Row],[Date]],16)</f>
        <v>1</v>
      </c>
      <c r="D2234" s="3" t="str">
        <f>TEXT(Table1[[#This Row],[Date]],"mmmm")</f>
        <v>يناير</v>
      </c>
      <c r="E2234" s="3" t="str">
        <f>TEXT(Table1[[#This Row],[Date]],"yyyy")</f>
        <v>1900</v>
      </c>
      <c r="J2234" s="3">
        <f>IFERROR(VLOOKUP(Table1[[#This Row],[FoamType]],$CB$1:$CC$25,2,FALSE),0)</f>
        <v>0</v>
      </c>
      <c r="T2234" s="3">
        <f t="shared" si="282"/>
        <v>0</v>
      </c>
      <c r="U2234" s="4">
        <f t="shared" si="283"/>
        <v>0</v>
      </c>
      <c r="X2234" s="4">
        <f>IFERROR(   Table1[[#This Row],[البلوكات /م3]]+Table1[[#This Row],[البواقى
 المنصرفه
/م3]]-Table1[[#This Row],[البواقى
/م3]],0)</f>
        <v>0</v>
      </c>
      <c r="AD2234" s="20">
        <f t="shared" si="284"/>
        <v>0</v>
      </c>
      <c r="AE2234" s="29" t="e">
        <f t="shared" si="285"/>
        <v>#DIV/0!</v>
      </c>
      <c r="AG2234" s="5">
        <f>IFERROR((Table1[[#This Row],[عدد
البلوكات]]*0.12),"")</f>
        <v>0</v>
      </c>
      <c r="AH223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34" s="59">
        <f>IFERROR(Table1[[#This Row],[Plan Hour]]/Table1[[#This Row],[ساعات
العمل
الفعلية]],0)</f>
        <v>0</v>
      </c>
      <c r="AK2234" s="1">
        <f>IFERROR((Table1[[#This Row],[الكمية 
الفعلية
/م3]]-Table1[[#This Row],[الكمية 
المنتجة
/م3
 ]]),"")</f>
        <v>0</v>
      </c>
      <c r="AL2234" s="123"/>
      <c r="AM2234" s="123"/>
      <c r="AN2234" s="123"/>
      <c r="AO2234" s="123"/>
      <c r="AP2234" s="17">
        <f>Table1[[#This Row],[شطره
1]]+Table1[[#This Row],[أبعاد خطأ
2]]+Table1[[#This Row],[كسر زوايا
3]]+AO2234</f>
        <v>0</v>
      </c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1"/>
      <c r="CB2234"/>
      <c r="CC2234"/>
      <c r="CD2234"/>
      <c r="CE2234" s="83"/>
      <c r="CF2234"/>
      <c r="CG2234"/>
      <c r="CH2234"/>
      <c r="CI2234"/>
      <c r="CJ2234"/>
      <c r="CK2234"/>
      <c r="CL2234"/>
      <c r="CM2234"/>
      <c r="CN2234"/>
      <c r="CO2234"/>
      <c r="CP2234"/>
    </row>
    <row r="2235" spans="1:94" ht="22.5" customHeight="1">
      <c r="A2235" s="13"/>
      <c r="B2235" s="3" t="str">
        <f>TEXT(Table1[[#This Row],[Date]],"dddd")</f>
        <v>السبت</v>
      </c>
      <c r="C2235" s="3">
        <f>WEEKNUM(Table1[[#This Row],[Date]],16)</f>
        <v>1</v>
      </c>
      <c r="D2235" s="3" t="str">
        <f>TEXT(Table1[[#This Row],[Date]],"mmmm")</f>
        <v>يناير</v>
      </c>
      <c r="E2235" s="3" t="str">
        <f>TEXT(Table1[[#This Row],[Date]],"yyyy")</f>
        <v>1900</v>
      </c>
      <c r="J2235" s="3">
        <f>IFERROR(VLOOKUP(Table1[[#This Row],[FoamType]],$CB$1:$CC$25,2,FALSE),0)</f>
        <v>0</v>
      </c>
      <c r="T2235" s="3">
        <f t="shared" si="282"/>
        <v>0</v>
      </c>
      <c r="U2235" s="4">
        <f t="shared" si="283"/>
        <v>0</v>
      </c>
      <c r="X2235" s="4">
        <f>IFERROR(   Table1[[#This Row],[البلوكات /م3]]+Table1[[#This Row],[البواقى
 المنصرفه
/م3]]-Table1[[#This Row],[البواقى
/م3]],0)</f>
        <v>0</v>
      </c>
      <c r="AD2235" s="20">
        <f t="shared" si="284"/>
        <v>0</v>
      </c>
      <c r="AE2235" s="29" t="e">
        <f t="shared" si="285"/>
        <v>#DIV/0!</v>
      </c>
      <c r="AG2235" s="5">
        <f>IFERROR((Table1[[#This Row],[عدد
البلوكات]]*0.12),"")</f>
        <v>0</v>
      </c>
      <c r="AH223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35" s="59">
        <f>IFERROR(Table1[[#This Row],[Plan Hour]]/Table1[[#This Row],[ساعات
العمل
الفعلية]],0)</f>
        <v>0</v>
      </c>
      <c r="AK2235" s="1">
        <f>IFERROR((Table1[[#This Row],[الكمية 
الفعلية
/م3]]-Table1[[#This Row],[الكمية 
المنتجة
/م3
 ]]),"")</f>
        <v>0</v>
      </c>
      <c r="AL2235" s="123"/>
      <c r="AM2235" s="123"/>
      <c r="AN2235" s="123"/>
      <c r="AO2235" s="123"/>
      <c r="AP2235" s="17">
        <f>Table1[[#This Row],[شطره
1]]+Table1[[#This Row],[أبعاد خطأ
2]]+Table1[[#This Row],[كسر زوايا
3]]+AO2235</f>
        <v>0</v>
      </c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1"/>
      <c r="CB2235"/>
      <c r="CC2235"/>
      <c r="CD2235"/>
      <c r="CE2235" s="83"/>
      <c r="CF2235"/>
      <c r="CG2235"/>
      <c r="CH2235"/>
      <c r="CI2235"/>
      <c r="CJ2235"/>
      <c r="CK2235"/>
      <c r="CL2235"/>
      <c r="CM2235"/>
      <c r="CN2235"/>
      <c r="CO2235"/>
      <c r="CP2235"/>
    </row>
    <row r="2236" spans="1:94" ht="22.5" customHeight="1">
      <c r="A2236" s="13"/>
      <c r="B2236" s="3" t="str">
        <f>TEXT(Table1[[#This Row],[Date]],"dddd")</f>
        <v>السبت</v>
      </c>
      <c r="C2236" s="3">
        <f>WEEKNUM(Table1[[#This Row],[Date]],16)</f>
        <v>1</v>
      </c>
      <c r="D2236" s="3" t="str">
        <f>TEXT(Table1[[#This Row],[Date]],"mmmm")</f>
        <v>يناير</v>
      </c>
      <c r="E2236" s="3" t="str">
        <f>TEXT(Table1[[#This Row],[Date]],"yyyy")</f>
        <v>1900</v>
      </c>
      <c r="J2236" s="3">
        <f>IFERROR(VLOOKUP(Table1[[#This Row],[FoamType]],$CB$1:$CC$25,2,FALSE),0)</f>
        <v>0</v>
      </c>
      <c r="T2236" s="3">
        <f t="shared" si="282"/>
        <v>0</v>
      </c>
      <c r="U2236" s="4">
        <f t="shared" si="283"/>
        <v>0</v>
      </c>
      <c r="X2236" s="4">
        <f>IFERROR(   Table1[[#This Row],[البلوكات /م3]]+Table1[[#This Row],[البواقى
 المنصرفه
/م3]]-Table1[[#This Row],[البواقى
/م3]],0)</f>
        <v>0</v>
      </c>
      <c r="AD2236" s="20">
        <f t="shared" si="284"/>
        <v>0</v>
      </c>
      <c r="AE2236" s="29" t="e">
        <f t="shared" si="285"/>
        <v>#DIV/0!</v>
      </c>
      <c r="AG2236" s="5">
        <f>IFERROR((Table1[[#This Row],[عدد
البلوكات]]*0.12),"")</f>
        <v>0</v>
      </c>
      <c r="AH223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36" s="59">
        <f>IFERROR(Table1[[#This Row],[Plan Hour]]/Table1[[#This Row],[ساعات
العمل
الفعلية]],0)</f>
        <v>0</v>
      </c>
      <c r="AK2236" s="1">
        <f>IFERROR((Table1[[#This Row],[الكمية 
الفعلية
/م3]]-Table1[[#This Row],[الكمية 
المنتجة
/م3
 ]]),"")</f>
        <v>0</v>
      </c>
      <c r="AL2236" s="123"/>
      <c r="AM2236" s="123"/>
      <c r="AN2236" s="123"/>
      <c r="AO2236" s="123"/>
      <c r="AP2236" s="17">
        <f>Table1[[#This Row],[شطره
1]]+Table1[[#This Row],[أبعاد خطأ
2]]+Table1[[#This Row],[كسر زوايا
3]]+AO2236</f>
        <v>0</v>
      </c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1"/>
      <c r="CB2236"/>
      <c r="CC2236"/>
      <c r="CD2236"/>
      <c r="CE2236" s="83"/>
      <c r="CF2236"/>
      <c r="CG2236"/>
      <c r="CH2236"/>
      <c r="CI2236"/>
      <c r="CJ2236"/>
      <c r="CK2236"/>
      <c r="CL2236"/>
      <c r="CM2236"/>
      <c r="CN2236"/>
      <c r="CO2236"/>
      <c r="CP2236"/>
    </row>
    <row r="2237" spans="1:94" ht="22.5" customHeight="1">
      <c r="A2237" s="13"/>
      <c r="B2237" s="3" t="str">
        <f>TEXT(Table1[[#This Row],[Date]],"dddd")</f>
        <v>السبت</v>
      </c>
      <c r="C2237" s="3">
        <f>WEEKNUM(Table1[[#This Row],[Date]],16)</f>
        <v>1</v>
      </c>
      <c r="D2237" s="3" t="str">
        <f>TEXT(Table1[[#This Row],[Date]],"mmmm")</f>
        <v>يناير</v>
      </c>
      <c r="E2237" s="3" t="str">
        <f>TEXT(Table1[[#This Row],[Date]],"yyyy")</f>
        <v>1900</v>
      </c>
      <c r="J2237" s="3">
        <f>IFERROR(VLOOKUP(Table1[[#This Row],[FoamType]],$CB$1:$CC$25,2,FALSE),0)</f>
        <v>0</v>
      </c>
      <c r="T2237" s="3">
        <f t="shared" si="282"/>
        <v>0</v>
      </c>
      <c r="U2237" s="4">
        <f t="shared" si="283"/>
        <v>0</v>
      </c>
      <c r="X2237" s="4">
        <f>IFERROR(   Table1[[#This Row],[البلوكات /م3]]+Table1[[#This Row],[البواقى
 المنصرفه
/م3]]-Table1[[#This Row],[البواقى
/م3]],0)</f>
        <v>0</v>
      </c>
      <c r="AD2237" s="20">
        <f t="shared" si="284"/>
        <v>0</v>
      </c>
      <c r="AE2237" s="29" t="e">
        <f t="shared" si="285"/>
        <v>#DIV/0!</v>
      </c>
      <c r="AG2237" s="5">
        <f>IFERROR((Table1[[#This Row],[عدد
البلوكات]]*0.12),"")</f>
        <v>0</v>
      </c>
      <c r="AH223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37" s="59">
        <f>IFERROR(Table1[[#This Row],[Plan Hour]]/Table1[[#This Row],[ساعات
العمل
الفعلية]],0)</f>
        <v>0</v>
      </c>
      <c r="AK2237" s="1">
        <f>IFERROR((Table1[[#This Row],[الكمية 
الفعلية
/م3]]-Table1[[#This Row],[الكمية 
المنتجة
/م3
 ]]),"")</f>
        <v>0</v>
      </c>
      <c r="AL2237" s="123"/>
      <c r="AM2237" s="123"/>
      <c r="AN2237" s="123"/>
      <c r="AO2237" s="123"/>
      <c r="AP2237" s="17">
        <f>Table1[[#This Row],[شطره
1]]+Table1[[#This Row],[أبعاد خطأ
2]]+Table1[[#This Row],[كسر زوايا
3]]+AO2237</f>
        <v>0</v>
      </c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1"/>
      <c r="CB2237"/>
      <c r="CC2237"/>
      <c r="CD2237"/>
      <c r="CE2237" s="83"/>
      <c r="CF2237"/>
      <c r="CG2237"/>
      <c r="CH2237"/>
      <c r="CI2237"/>
      <c r="CJ2237"/>
      <c r="CK2237"/>
      <c r="CL2237"/>
      <c r="CM2237"/>
      <c r="CN2237"/>
      <c r="CO2237"/>
      <c r="CP2237"/>
    </row>
    <row r="2238" spans="1:94" ht="22.5" customHeight="1">
      <c r="A2238" s="13"/>
      <c r="B2238" s="3" t="str">
        <f>TEXT(Table1[[#This Row],[Date]],"dddd")</f>
        <v>السبت</v>
      </c>
      <c r="C2238" s="3">
        <f>WEEKNUM(Table1[[#This Row],[Date]],16)</f>
        <v>1</v>
      </c>
      <c r="D2238" s="3" t="str">
        <f>TEXT(Table1[[#This Row],[Date]],"mmmm")</f>
        <v>يناير</v>
      </c>
      <c r="E2238" s="3" t="str">
        <f>TEXT(Table1[[#This Row],[Date]],"yyyy")</f>
        <v>1900</v>
      </c>
      <c r="J2238" s="3">
        <f>IFERROR(VLOOKUP(Table1[[#This Row],[FoamType]],$CB$1:$CC$25,2,FALSE),0)</f>
        <v>0</v>
      </c>
      <c r="T2238" s="3">
        <f t="shared" si="282"/>
        <v>0</v>
      </c>
      <c r="U2238" s="4">
        <f t="shared" si="283"/>
        <v>0</v>
      </c>
      <c r="X2238" s="4">
        <f>IFERROR(   Table1[[#This Row],[البلوكات /م3]]+Table1[[#This Row],[البواقى
 المنصرفه
/م3]]-Table1[[#This Row],[البواقى
/م3]],0)</f>
        <v>0</v>
      </c>
      <c r="AD2238" s="20">
        <f t="shared" si="284"/>
        <v>0</v>
      </c>
      <c r="AE2238" s="29" t="e">
        <f t="shared" si="285"/>
        <v>#DIV/0!</v>
      </c>
      <c r="AG2238" s="5">
        <f>IFERROR((Table1[[#This Row],[عدد
البلوكات]]*0.12),"")</f>
        <v>0</v>
      </c>
      <c r="AH223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38" s="59">
        <f>IFERROR(Table1[[#This Row],[Plan Hour]]/Table1[[#This Row],[ساعات
العمل
الفعلية]],0)</f>
        <v>0</v>
      </c>
      <c r="AK2238" s="1">
        <f>IFERROR((Table1[[#This Row],[الكمية 
الفعلية
/م3]]-Table1[[#This Row],[الكمية 
المنتجة
/م3
 ]]),"")</f>
        <v>0</v>
      </c>
      <c r="AL2238" s="123"/>
      <c r="AM2238" s="123"/>
      <c r="AN2238" s="123"/>
      <c r="AO2238" s="123"/>
      <c r="AP2238" s="17">
        <f>Table1[[#This Row],[شطره
1]]+Table1[[#This Row],[أبعاد خطأ
2]]+Table1[[#This Row],[كسر زوايا
3]]+AO2238</f>
        <v>0</v>
      </c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1"/>
      <c r="CB2238"/>
      <c r="CC2238"/>
      <c r="CD2238"/>
      <c r="CE2238" s="83"/>
      <c r="CF2238"/>
      <c r="CG2238"/>
      <c r="CH2238"/>
      <c r="CI2238"/>
      <c r="CJ2238"/>
      <c r="CK2238"/>
      <c r="CL2238"/>
      <c r="CM2238"/>
      <c r="CN2238"/>
      <c r="CO2238"/>
      <c r="CP2238"/>
    </row>
    <row r="2239" spans="1:94" ht="22.5" customHeight="1">
      <c r="A2239" s="13"/>
      <c r="B2239" s="3" t="str">
        <f>TEXT(Table1[[#This Row],[Date]],"dddd")</f>
        <v>السبت</v>
      </c>
      <c r="C2239" s="3">
        <f>WEEKNUM(Table1[[#This Row],[Date]],16)</f>
        <v>1</v>
      </c>
      <c r="D2239" s="3" t="str">
        <f>TEXT(Table1[[#This Row],[Date]],"mmmm")</f>
        <v>يناير</v>
      </c>
      <c r="E2239" s="3" t="str">
        <f>TEXT(Table1[[#This Row],[Date]],"yyyy")</f>
        <v>1900</v>
      </c>
      <c r="J2239" s="3">
        <f>IFERROR(VLOOKUP(Table1[[#This Row],[FoamType]],$CB$1:$CC$25,2,FALSE),0)</f>
        <v>0</v>
      </c>
      <c r="T2239" s="3">
        <f t="shared" si="282"/>
        <v>0</v>
      </c>
      <c r="U2239" s="4">
        <f t="shared" si="283"/>
        <v>0</v>
      </c>
      <c r="X2239" s="4">
        <f>IFERROR(   Table1[[#This Row],[البلوكات /م3]]+Table1[[#This Row],[البواقى
 المنصرفه
/م3]]-Table1[[#This Row],[البواقى
/م3]],0)</f>
        <v>0</v>
      </c>
      <c r="AD2239" s="20">
        <f t="shared" si="284"/>
        <v>0</v>
      </c>
      <c r="AE2239" s="29" t="e">
        <f t="shared" si="285"/>
        <v>#DIV/0!</v>
      </c>
      <c r="AG2239" s="5">
        <f>IFERROR((Table1[[#This Row],[عدد
البلوكات]]*0.12),"")</f>
        <v>0</v>
      </c>
      <c r="AH223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39" s="59">
        <f>IFERROR(Table1[[#This Row],[Plan Hour]]/Table1[[#This Row],[ساعات
العمل
الفعلية]],0)</f>
        <v>0</v>
      </c>
      <c r="AK2239" s="1">
        <f>IFERROR((Table1[[#This Row],[الكمية 
الفعلية
/م3]]-Table1[[#This Row],[الكمية 
المنتجة
/م3
 ]]),"")</f>
        <v>0</v>
      </c>
      <c r="AL2239" s="123"/>
      <c r="AM2239" s="123"/>
      <c r="AN2239" s="123"/>
      <c r="AO2239" s="123"/>
      <c r="AP2239" s="17">
        <f>Table1[[#This Row],[شطره
1]]+Table1[[#This Row],[أبعاد خطأ
2]]+Table1[[#This Row],[كسر زوايا
3]]+AO2239</f>
        <v>0</v>
      </c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1"/>
      <c r="CB2239"/>
      <c r="CC2239"/>
      <c r="CD2239"/>
      <c r="CE2239" s="83"/>
      <c r="CF2239"/>
      <c r="CG2239"/>
      <c r="CH2239"/>
      <c r="CI2239"/>
      <c r="CJ2239"/>
      <c r="CK2239"/>
      <c r="CL2239"/>
      <c r="CM2239"/>
      <c r="CN2239"/>
      <c r="CO2239"/>
      <c r="CP2239"/>
    </row>
    <row r="2240" spans="1:94" ht="22.5" customHeight="1">
      <c r="A2240" s="13"/>
      <c r="B2240" s="3" t="str">
        <f>TEXT(Table1[[#This Row],[Date]],"dddd")</f>
        <v>السبت</v>
      </c>
      <c r="C2240" s="3">
        <f>WEEKNUM(Table1[[#This Row],[Date]],16)</f>
        <v>1</v>
      </c>
      <c r="D2240" s="3" t="str">
        <f>TEXT(Table1[[#This Row],[Date]],"mmmm")</f>
        <v>يناير</v>
      </c>
      <c r="E2240" s="3" t="str">
        <f>TEXT(Table1[[#This Row],[Date]],"yyyy")</f>
        <v>1900</v>
      </c>
      <c r="J2240" s="3">
        <f>IFERROR(VLOOKUP(Table1[[#This Row],[FoamType]],$CB$1:$CC$25,2,FALSE),0)</f>
        <v>0</v>
      </c>
      <c r="T2240" s="3">
        <f t="shared" si="282"/>
        <v>0</v>
      </c>
      <c r="U2240" s="4">
        <f t="shared" si="283"/>
        <v>0</v>
      </c>
      <c r="X2240" s="4">
        <f>IFERROR(   Table1[[#This Row],[البلوكات /م3]]+Table1[[#This Row],[البواقى
 المنصرفه
/م3]]-Table1[[#This Row],[البواقى
/م3]],0)</f>
        <v>0</v>
      </c>
      <c r="AD2240" s="20">
        <f t="shared" si="284"/>
        <v>0</v>
      </c>
      <c r="AE2240" s="29" t="e">
        <f t="shared" si="285"/>
        <v>#DIV/0!</v>
      </c>
      <c r="AG2240" s="5">
        <f>IFERROR((Table1[[#This Row],[عدد
البلوكات]]*0.12),"")</f>
        <v>0</v>
      </c>
      <c r="AH224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40" s="59">
        <f>IFERROR(Table1[[#This Row],[Plan Hour]]/Table1[[#This Row],[ساعات
العمل
الفعلية]],0)</f>
        <v>0</v>
      </c>
      <c r="AK2240" s="1">
        <f>IFERROR((Table1[[#This Row],[الكمية 
الفعلية
/م3]]-Table1[[#This Row],[الكمية 
المنتجة
/م3
 ]]),"")</f>
        <v>0</v>
      </c>
      <c r="AL2240" s="123"/>
      <c r="AM2240" s="123"/>
      <c r="AN2240" s="123"/>
      <c r="AO2240" s="123"/>
      <c r="AP2240" s="17">
        <f>Table1[[#This Row],[شطره
1]]+Table1[[#This Row],[أبعاد خطأ
2]]+Table1[[#This Row],[كسر زوايا
3]]+AO2240</f>
        <v>0</v>
      </c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1"/>
      <c r="CB2240"/>
      <c r="CC2240"/>
      <c r="CD2240"/>
      <c r="CE2240" s="83"/>
      <c r="CF2240"/>
      <c r="CG2240"/>
      <c r="CH2240"/>
      <c r="CI2240"/>
      <c r="CJ2240"/>
      <c r="CK2240"/>
      <c r="CL2240"/>
      <c r="CM2240"/>
      <c r="CN2240"/>
      <c r="CO2240"/>
      <c r="CP2240"/>
    </row>
    <row r="2241" spans="1:94" ht="22.5" customHeight="1">
      <c r="A2241" s="13"/>
      <c r="B2241" s="3" t="str">
        <f>TEXT(Table1[[#This Row],[Date]],"dddd")</f>
        <v>السبت</v>
      </c>
      <c r="C2241" s="3">
        <f>WEEKNUM(Table1[[#This Row],[Date]],16)</f>
        <v>1</v>
      </c>
      <c r="D2241" s="3" t="str">
        <f>TEXT(Table1[[#This Row],[Date]],"mmmm")</f>
        <v>يناير</v>
      </c>
      <c r="E2241" s="3" t="str">
        <f>TEXT(Table1[[#This Row],[Date]],"yyyy")</f>
        <v>1900</v>
      </c>
      <c r="J2241" s="3">
        <f>IFERROR(VLOOKUP(Table1[[#This Row],[FoamType]],$CB$1:$CC$25,2,FALSE),0)</f>
        <v>0</v>
      </c>
      <c r="T2241" s="3">
        <f t="shared" si="282"/>
        <v>0</v>
      </c>
      <c r="U2241" s="4">
        <f t="shared" si="283"/>
        <v>0</v>
      </c>
      <c r="X2241" s="4">
        <f>IFERROR(   Table1[[#This Row],[البلوكات /م3]]+Table1[[#This Row],[البواقى
 المنصرفه
/م3]]-Table1[[#This Row],[البواقى
/م3]],0)</f>
        <v>0</v>
      </c>
      <c r="AD2241" s="20">
        <f t="shared" si="284"/>
        <v>0</v>
      </c>
      <c r="AE2241" s="29" t="e">
        <f t="shared" si="285"/>
        <v>#DIV/0!</v>
      </c>
      <c r="AG2241" s="5">
        <f>IFERROR((Table1[[#This Row],[عدد
البلوكات]]*0.12),"")</f>
        <v>0</v>
      </c>
      <c r="AH224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41" s="59">
        <f>IFERROR(Table1[[#This Row],[Plan Hour]]/Table1[[#This Row],[ساعات
العمل
الفعلية]],0)</f>
        <v>0</v>
      </c>
      <c r="AK2241" s="1">
        <f>IFERROR((Table1[[#This Row],[الكمية 
الفعلية
/م3]]-Table1[[#This Row],[الكمية 
المنتجة
/م3
 ]]),"")</f>
        <v>0</v>
      </c>
      <c r="AL2241" s="123"/>
      <c r="AM2241" s="123"/>
      <c r="AN2241" s="123"/>
      <c r="AO2241" s="123"/>
      <c r="AP2241" s="17">
        <f>Table1[[#This Row],[شطره
1]]+Table1[[#This Row],[أبعاد خطأ
2]]+Table1[[#This Row],[كسر زوايا
3]]+AO2241</f>
        <v>0</v>
      </c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1"/>
      <c r="CB2241"/>
      <c r="CC2241"/>
      <c r="CD2241"/>
      <c r="CE2241" s="83"/>
      <c r="CF2241"/>
      <c r="CG2241"/>
      <c r="CH2241"/>
      <c r="CI2241"/>
      <c r="CJ2241"/>
      <c r="CK2241"/>
      <c r="CL2241"/>
      <c r="CM2241"/>
      <c r="CN2241"/>
      <c r="CO2241"/>
      <c r="CP2241"/>
    </row>
    <row r="2242" spans="1:94" ht="22.5" customHeight="1">
      <c r="A2242" s="13"/>
      <c r="B2242" s="3" t="str">
        <f>TEXT(Table1[[#This Row],[Date]],"dddd")</f>
        <v>السبت</v>
      </c>
      <c r="C2242" s="3">
        <f>WEEKNUM(Table1[[#This Row],[Date]],16)</f>
        <v>1</v>
      </c>
      <c r="D2242" s="3" t="str">
        <f>TEXT(Table1[[#This Row],[Date]],"mmmm")</f>
        <v>يناير</v>
      </c>
      <c r="E2242" s="3" t="str">
        <f>TEXT(Table1[[#This Row],[Date]],"yyyy")</f>
        <v>1900</v>
      </c>
      <c r="J2242" s="3">
        <f>IFERROR(VLOOKUP(Table1[[#This Row],[FoamType]],$CB$1:$CC$25,2,FALSE),0)</f>
        <v>0</v>
      </c>
      <c r="T2242" s="3">
        <f t="shared" si="282"/>
        <v>0</v>
      </c>
      <c r="U2242" s="4">
        <f t="shared" si="283"/>
        <v>0</v>
      </c>
      <c r="X2242" s="4">
        <f>IFERROR(   Table1[[#This Row],[البلوكات /م3]]+Table1[[#This Row],[البواقى
 المنصرفه
/م3]]-Table1[[#This Row],[البواقى
/م3]],0)</f>
        <v>0</v>
      </c>
      <c r="AD2242" s="20">
        <f t="shared" si="284"/>
        <v>0</v>
      </c>
      <c r="AE2242" s="29" t="e">
        <f t="shared" si="285"/>
        <v>#DIV/0!</v>
      </c>
      <c r="AG2242" s="5">
        <f>IFERROR((Table1[[#This Row],[عدد
البلوكات]]*0.12),"")</f>
        <v>0</v>
      </c>
      <c r="AH224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42" s="59">
        <f>IFERROR(Table1[[#This Row],[Plan Hour]]/Table1[[#This Row],[ساعات
العمل
الفعلية]],0)</f>
        <v>0</v>
      </c>
      <c r="AK2242" s="1">
        <f>IFERROR((Table1[[#This Row],[الكمية 
الفعلية
/م3]]-Table1[[#This Row],[الكمية 
المنتجة
/م3
 ]]),"")</f>
        <v>0</v>
      </c>
      <c r="AL2242" s="123"/>
      <c r="AM2242" s="123"/>
      <c r="AN2242" s="123"/>
      <c r="AO2242" s="123"/>
      <c r="AP2242" s="17">
        <f>Table1[[#This Row],[شطره
1]]+Table1[[#This Row],[أبعاد خطأ
2]]+Table1[[#This Row],[كسر زوايا
3]]+AO2242</f>
        <v>0</v>
      </c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1"/>
      <c r="CB2242"/>
      <c r="CC2242"/>
      <c r="CD2242"/>
      <c r="CE2242" s="83"/>
      <c r="CF2242"/>
      <c r="CG2242"/>
      <c r="CH2242"/>
      <c r="CI2242"/>
      <c r="CJ2242"/>
      <c r="CK2242"/>
      <c r="CL2242"/>
      <c r="CM2242"/>
      <c r="CN2242"/>
      <c r="CO2242"/>
      <c r="CP2242"/>
    </row>
    <row r="2243" spans="1:94" ht="22.5" customHeight="1">
      <c r="A2243" s="13"/>
      <c r="B2243" s="3" t="str">
        <f>TEXT(Table1[[#This Row],[Date]],"dddd")</f>
        <v>السبت</v>
      </c>
      <c r="C2243" s="3">
        <f>WEEKNUM(Table1[[#This Row],[Date]],16)</f>
        <v>1</v>
      </c>
      <c r="D2243" s="3" t="str">
        <f>TEXT(Table1[[#This Row],[Date]],"mmmm")</f>
        <v>يناير</v>
      </c>
      <c r="E2243" s="3" t="str">
        <f>TEXT(Table1[[#This Row],[Date]],"yyyy")</f>
        <v>1900</v>
      </c>
      <c r="J2243" s="3">
        <f>IFERROR(VLOOKUP(Table1[[#This Row],[FoamType]],$CB$1:$CC$25,2,FALSE),0)</f>
        <v>0</v>
      </c>
      <c r="T2243" s="3">
        <f t="shared" si="282"/>
        <v>0</v>
      </c>
      <c r="U2243" s="4">
        <f t="shared" si="283"/>
        <v>0</v>
      </c>
      <c r="X2243" s="4">
        <f>IFERROR(   Table1[[#This Row],[البلوكات /م3]]+Table1[[#This Row],[البواقى
 المنصرفه
/م3]]-Table1[[#This Row],[البواقى
/م3]],0)</f>
        <v>0</v>
      </c>
      <c r="AD2243" s="20">
        <f t="shared" si="284"/>
        <v>0</v>
      </c>
      <c r="AE2243" s="29" t="e">
        <f t="shared" si="285"/>
        <v>#DIV/0!</v>
      </c>
      <c r="AG2243" s="5">
        <f>IFERROR((Table1[[#This Row],[عدد
البلوكات]]*0.12),"")</f>
        <v>0</v>
      </c>
      <c r="AH224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43" s="59">
        <f>IFERROR(Table1[[#This Row],[Plan Hour]]/Table1[[#This Row],[ساعات
العمل
الفعلية]],0)</f>
        <v>0</v>
      </c>
      <c r="AK2243" s="1">
        <f>IFERROR((Table1[[#This Row],[الكمية 
الفعلية
/م3]]-Table1[[#This Row],[الكمية 
المنتجة
/م3
 ]]),"")</f>
        <v>0</v>
      </c>
      <c r="AL2243" s="123"/>
      <c r="AM2243" s="123"/>
      <c r="AN2243" s="123"/>
      <c r="AO2243" s="123"/>
      <c r="AP2243" s="17">
        <f>Table1[[#This Row],[شطره
1]]+Table1[[#This Row],[أبعاد خطأ
2]]+Table1[[#This Row],[كسر زوايا
3]]+AO2243</f>
        <v>0</v>
      </c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1"/>
      <c r="CB2243"/>
      <c r="CC2243"/>
      <c r="CD2243"/>
      <c r="CE2243" s="83"/>
      <c r="CF2243"/>
      <c r="CG2243"/>
      <c r="CH2243"/>
      <c r="CI2243"/>
      <c r="CJ2243"/>
      <c r="CK2243"/>
      <c r="CL2243"/>
      <c r="CM2243"/>
      <c r="CN2243"/>
      <c r="CO2243"/>
      <c r="CP2243"/>
    </row>
    <row r="2244" spans="1:94" ht="22.5" customHeight="1">
      <c r="A2244" s="13"/>
      <c r="B2244" s="3" t="str">
        <f>TEXT(Table1[[#This Row],[Date]],"dddd")</f>
        <v>السبت</v>
      </c>
      <c r="C2244" s="3">
        <f>WEEKNUM(Table1[[#This Row],[Date]],16)</f>
        <v>1</v>
      </c>
      <c r="D2244" s="3" t="str">
        <f>TEXT(Table1[[#This Row],[Date]],"mmmm")</f>
        <v>يناير</v>
      </c>
      <c r="E2244" s="3" t="str">
        <f>TEXT(Table1[[#This Row],[Date]],"yyyy")</f>
        <v>1900</v>
      </c>
      <c r="J2244" s="3">
        <f>IFERROR(VLOOKUP(Table1[[#This Row],[FoamType]],$CB$1:$CC$25,2,FALSE),0)</f>
        <v>0</v>
      </c>
      <c r="T2244" s="3">
        <f t="shared" si="282"/>
        <v>0</v>
      </c>
      <c r="U2244" s="4">
        <f t="shared" si="283"/>
        <v>0</v>
      </c>
      <c r="X2244" s="4">
        <f>IFERROR(   Table1[[#This Row],[البلوكات /م3]]+Table1[[#This Row],[البواقى
 المنصرفه
/م3]]-Table1[[#This Row],[البواقى
/م3]],0)</f>
        <v>0</v>
      </c>
      <c r="AD2244" s="20">
        <f t="shared" si="284"/>
        <v>0</v>
      </c>
      <c r="AE2244" s="29" t="e">
        <f t="shared" si="285"/>
        <v>#DIV/0!</v>
      </c>
      <c r="AG2244" s="5">
        <f>IFERROR((Table1[[#This Row],[عدد
البلوكات]]*0.12),"")</f>
        <v>0</v>
      </c>
      <c r="AH224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44" s="59">
        <f>IFERROR(Table1[[#This Row],[Plan Hour]]/Table1[[#This Row],[ساعات
العمل
الفعلية]],0)</f>
        <v>0</v>
      </c>
      <c r="AK2244" s="1">
        <f>IFERROR((Table1[[#This Row],[الكمية 
الفعلية
/م3]]-Table1[[#This Row],[الكمية 
المنتجة
/م3
 ]]),"")</f>
        <v>0</v>
      </c>
      <c r="AL2244" s="123"/>
      <c r="AM2244" s="123"/>
      <c r="AN2244" s="123"/>
      <c r="AO2244" s="123"/>
      <c r="AP2244" s="17">
        <f>Table1[[#This Row],[شطره
1]]+Table1[[#This Row],[أبعاد خطأ
2]]+Table1[[#This Row],[كسر زوايا
3]]+AO2244</f>
        <v>0</v>
      </c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1"/>
      <c r="CB2244"/>
      <c r="CC2244"/>
      <c r="CD2244"/>
      <c r="CE2244" s="83"/>
      <c r="CF2244"/>
      <c r="CG2244"/>
      <c r="CH2244"/>
      <c r="CI2244"/>
      <c r="CJ2244"/>
      <c r="CK2244"/>
      <c r="CL2244"/>
      <c r="CM2244"/>
      <c r="CN2244"/>
      <c r="CO2244"/>
      <c r="CP2244"/>
    </row>
    <row r="2245" spans="1:94" ht="22.5" customHeight="1">
      <c r="A2245" s="13"/>
      <c r="B2245" s="3" t="str">
        <f>TEXT(Table1[[#This Row],[Date]],"dddd")</f>
        <v>السبت</v>
      </c>
      <c r="C2245" s="3">
        <f>WEEKNUM(Table1[[#This Row],[Date]],16)</f>
        <v>1</v>
      </c>
      <c r="D2245" s="3" t="str">
        <f>TEXT(Table1[[#This Row],[Date]],"mmmm")</f>
        <v>يناير</v>
      </c>
      <c r="E2245" s="3" t="str">
        <f>TEXT(Table1[[#This Row],[Date]],"yyyy")</f>
        <v>1900</v>
      </c>
      <c r="J2245" s="3">
        <f>IFERROR(VLOOKUP(Table1[[#This Row],[FoamType]],$CB$1:$CC$25,2,FALSE),0)</f>
        <v>0</v>
      </c>
      <c r="T2245" s="3">
        <f t="shared" si="282"/>
        <v>0</v>
      </c>
      <c r="U2245" s="4">
        <f t="shared" si="283"/>
        <v>0</v>
      </c>
      <c r="X2245" s="4">
        <f>IFERROR(   Table1[[#This Row],[البلوكات /م3]]+Table1[[#This Row],[البواقى
 المنصرفه
/م3]]-Table1[[#This Row],[البواقى
/م3]],0)</f>
        <v>0</v>
      </c>
      <c r="AD2245" s="20">
        <f t="shared" si="284"/>
        <v>0</v>
      </c>
      <c r="AE2245" s="29" t="e">
        <f t="shared" si="285"/>
        <v>#DIV/0!</v>
      </c>
      <c r="AG2245" s="5">
        <f>IFERROR((Table1[[#This Row],[عدد
البلوكات]]*0.12),"")</f>
        <v>0</v>
      </c>
      <c r="AH224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45" s="59">
        <f>IFERROR(Table1[[#This Row],[Plan Hour]]/Table1[[#This Row],[ساعات
العمل
الفعلية]],0)</f>
        <v>0</v>
      </c>
      <c r="AK2245" s="1">
        <f>IFERROR((Table1[[#This Row],[الكمية 
الفعلية
/م3]]-Table1[[#This Row],[الكمية 
المنتجة
/م3
 ]]),"")</f>
        <v>0</v>
      </c>
      <c r="AL2245" s="123"/>
      <c r="AM2245" s="123"/>
      <c r="AN2245" s="123"/>
      <c r="AO2245" s="123"/>
      <c r="AP2245" s="17">
        <f>Table1[[#This Row],[شطره
1]]+Table1[[#This Row],[أبعاد خطأ
2]]+Table1[[#This Row],[كسر زوايا
3]]+AO2245</f>
        <v>0</v>
      </c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1"/>
      <c r="CB2245"/>
      <c r="CC2245"/>
      <c r="CD2245"/>
      <c r="CE2245" s="83"/>
      <c r="CF2245"/>
      <c r="CG2245"/>
      <c r="CH2245"/>
      <c r="CI2245"/>
      <c r="CJ2245"/>
      <c r="CK2245"/>
      <c r="CL2245"/>
      <c r="CM2245"/>
      <c r="CN2245"/>
      <c r="CO2245"/>
      <c r="CP2245"/>
    </row>
    <row r="2246" spans="1:94" ht="22.5" customHeight="1">
      <c r="A2246" s="13"/>
      <c r="B2246" s="3" t="str">
        <f>TEXT(Table1[[#This Row],[Date]],"dddd")</f>
        <v>السبت</v>
      </c>
      <c r="C2246" s="3">
        <f>WEEKNUM(Table1[[#This Row],[Date]],16)</f>
        <v>1</v>
      </c>
      <c r="D2246" s="3" t="str">
        <f>TEXT(Table1[[#This Row],[Date]],"mmmm")</f>
        <v>يناير</v>
      </c>
      <c r="E2246" s="3" t="str">
        <f>TEXT(Table1[[#This Row],[Date]],"yyyy")</f>
        <v>1900</v>
      </c>
      <c r="J2246" s="3">
        <f>IFERROR(VLOOKUP(Table1[[#This Row],[FoamType]],$CB$1:$CC$25,2,FALSE),0)</f>
        <v>0</v>
      </c>
      <c r="T2246" s="3">
        <f t="shared" si="282"/>
        <v>0</v>
      </c>
      <c r="U2246" s="4">
        <f t="shared" si="283"/>
        <v>0</v>
      </c>
      <c r="X2246" s="4">
        <f>IFERROR(   Table1[[#This Row],[البلوكات /م3]]+Table1[[#This Row],[البواقى
 المنصرفه
/م3]]-Table1[[#This Row],[البواقى
/م3]],0)</f>
        <v>0</v>
      </c>
      <c r="AD2246" s="20">
        <f t="shared" si="284"/>
        <v>0</v>
      </c>
      <c r="AE2246" s="29" t="e">
        <f t="shared" si="285"/>
        <v>#DIV/0!</v>
      </c>
      <c r="AG2246" s="5">
        <f>IFERROR((Table1[[#This Row],[عدد
البلوكات]]*0.12),"")</f>
        <v>0</v>
      </c>
      <c r="AH224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46" s="59">
        <f>IFERROR(Table1[[#This Row],[Plan Hour]]/Table1[[#This Row],[ساعات
العمل
الفعلية]],0)</f>
        <v>0</v>
      </c>
      <c r="AK2246" s="1">
        <f>IFERROR((Table1[[#This Row],[الكمية 
الفعلية
/م3]]-Table1[[#This Row],[الكمية 
المنتجة
/م3
 ]]),"")</f>
        <v>0</v>
      </c>
      <c r="AL2246" s="123"/>
      <c r="AM2246" s="123"/>
      <c r="AN2246" s="123"/>
      <c r="AO2246" s="123"/>
      <c r="AP2246" s="17">
        <f>Table1[[#This Row],[شطره
1]]+Table1[[#This Row],[أبعاد خطأ
2]]+Table1[[#This Row],[كسر زوايا
3]]+AO2246</f>
        <v>0</v>
      </c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1"/>
      <c r="CB2246"/>
      <c r="CC2246"/>
      <c r="CD2246"/>
      <c r="CE2246" s="83"/>
      <c r="CF2246"/>
      <c r="CG2246"/>
      <c r="CH2246"/>
      <c r="CI2246"/>
      <c r="CJ2246"/>
      <c r="CK2246"/>
      <c r="CL2246"/>
      <c r="CM2246"/>
      <c r="CN2246"/>
      <c r="CO2246"/>
      <c r="CP2246"/>
    </row>
    <row r="2247" spans="1:94" ht="22.5" customHeight="1">
      <c r="A2247" s="13"/>
      <c r="B2247" s="3" t="str">
        <f>TEXT(Table1[[#This Row],[Date]],"dddd")</f>
        <v>السبت</v>
      </c>
      <c r="C2247" s="3">
        <f>WEEKNUM(Table1[[#This Row],[Date]],16)</f>
        <v>1</v>
      </c>
      <c r="D2247" s="3" t="str">
        <f>TEXT(Table1[[#This Row],[Date]],"mmmm")</f>
        <v>يناير</v>
      </c>
      <c r="E2247" s="3" t="str">
        <f>TEXT(Table1[[#This Row],[Date]],"yyyy")</f>
        <v>1900</v>
      </c>
      <c r="J2247" s="3">
        <f>IFERROR(VLOOKUP(Table1[[#This Row],[FoamType]],$CB$1:$CC$25,2,FALSE),0)</f>
        <v>0</v>
      </c>
      <c r="T2247" s="3">
        <f t="shared" si="282"/>
        <v>0</v>
      </c>
      <c r="U2247" s="4">
        <f t="shared" si="283"/>
        <v>0</v>
      </c>
      <c r="X2247" s="4">
        <f>IFERROR(   Table1[[#This Row],[البلوكات /م3]]+Table1[[#This Row],[البواقى
 المنصرفه
/م3]]-Table1[[#This Row],[البواقى
/م3]],0)</f>
        <v>0</v>
      </c>
      <c r="AD2247" s="20">
        <f t="shared" si="284"/>
        <v>0</v>
      </c>
      <c r="AE2247" s="29" t="e">
        <f t="shared" si="285"/>
        <v>#DIV/0!</v>
      </c>
      <c r="AG2247" s="5">
        <f>IFERROR((Table1[[#This Row],[عدد
البلوكات]]*0.12),"")</f>
        <v>0</v>
      </c>
      <c r="AH224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47" s="59">
        <f>IFERROR(Table1[[#This Row],[Plan Hour]]/Table1[[#This Row],[ساعات
العمل
الفعلية]],0)</f>
        <v>0</v>
      </c>
      <c r="AK2247" s="1">
        <f>IFERROR((Table1[[#This Row],[الكمية 
الفعلية
/م3]]-Table1[[#This Row],[الكمية 
المنتجة
/م3
 ]]),"")</f>
        <v>0</v>
      </c>
      <c r="AL2247" s="123"/>
      <c r="AM2247" s="123"/>
      <c r="AN2247" s="123"/>
      <c r="AO2247" s="123"/>
      <c r="AP2247" s="17">
        <f>Table1[[#This Row],[شطره
1]]+Table1[[#This Row],[أبعاد خطأ
2]]+Table1[[#This Row],[كسر زوايا
3]]+AO2247</f>
        <v>0</v>
      </c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1"/>
      <c r="CB2247"/>
      <c r="CC2247"/>
      <c r="CD2247"/>
      <c r="CE2247" s="83"/>
      <c r="CF2247"/>
      <c r="CG2247"/>
      <c r="CH2247"/>
      <c r="CI2247"/>
      <c r="CJ2247"/>
      <c r="CK2247"/>
      <c r="CL2247"/>
      <c r="CM2247"/>
      <c r="CN2247"/>
      <c r="CO2247"/>
      <c r="CP2247"/>
    </row>
    <row r="2248" spans="1:94" ht="22.5" customHeight="1">
      <c r="A2248" s="13"/>
      <c r="B2248" s="3" t="str">
        <f>TEXT(Table1[[#This Row],[Date]],"dddd")</f>
        <v>السبت</v>
      </c>
      <c r="C2248" s="3">
        <f>WEEKNUM(Table1[[#This Row],[Date]],16)</f>
        <v>1</v>
      </c>
      <c r="D2248" s="3" t="str">
        <f>TEXT(Table1[[#This Row],[Date]],"mmmm")</f>
        <v>يناير</v>
      </c>
      <c r="E2248" s="3" t="str">
        <f>TEXT(Table1[[#This Row],[Date]],"yyyy")</f>
        <v>1900</v>
      </c>
      <c r="J2248" s="3">
        <f>IFERROR(VLOOKUP(Table1[[#This Row],[FoamType]],$CB$1:$CC$25,2,FALSE),0)</f>
        <v>0</v>
      </c>
      <c r="T2248" s="3">
        <f t="shared" si="282"/>
        <v>0</v>
      </c>
      <c r="U2248" s="4">
        <f t="shared" si="283"/>
        <v>0</v>
      </c>
      <c r="X2248" s="4">
        <f>IFERROR(   Table1[[#This Row],[البلوكات /م3]]+Table1[[#This Row],[البواقى
 المنصرفه
/م3]]-Table1[[#This Row],[البواقى
/م3]],0)</f>
        <v>0</v>
      </c>
      <c r="AD2248" s="20">
        <f t="shared" si="284"/>
        <v>0</v>
      </c>
      <c r="AE2248" s="29" t="e">
        <f t="shared" si="285"/>
        <v>#DIV/0!</v>
      </c>
      <c r="AG2248" s="5">
        <f>IFERROR((Table1[[#This Row],[عدد
البلوكات]]*0.12),"")</f>
        <v>0</v>
      </c>
      <c r="AH224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48" s="59">
        <f>IFERROR(Table1[[#This Row],[Plan Hour]]/Table1[[#This Row],[ساعات
العمل
الفعلية]],0)</f>
        <v>0</v>
      </c>
      <c r="AK2248" s="1">
        <f>IFERROR((Table1[[#This Row],[الكمية 
الفعلية
/م3]]-Table1[[#This Row],[الكمية 
المنتجة
/م3
 ]]),"")</f>
        <v>0</v>
      </c>
      <c r="AL2248" s="123"/>
      <c r="AM2248" s="123"/>
      <c r="AN2248" s="123"/>
      <c r="AO2248" s="123"/>
      <c r="AP2248" s="17">
        <f>Table1[[#This Row],[شطره
1]]+Table1[[#This Row],[أبعاد خطأ
2]]+Table1[[#This Row],[كسر زوايا
3]]+AO2248</f>
        <v>0</v>
      </c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1"/>
      <c r="CB2248"/>
      <c r="CC2248"/>
      <c r="CD2248"/>
      <c r="CE2248" s="83"/>
      <c r="CF2248"/>
      <c r="CG2248"/>
      <c r="CH2248"/>
      <c r="CI2248"/>
      <c r="CJ2248"/>
      <c r="CK2248"/>
      <c r="CL2248"/>
      <c r="CM2248"/>
      <c r="CN2248"/>
      <c r="CO2248"/>
      <c r="CP2248"/>
    </row>
    <row r="2249" spans="1:94" ht="22.5" customHeight="1">
      <c r="A2249" s="13"/>
      <c r="B2249" s="3" t="str">
        <f>TEXT(Table1[[#This Row],[Date]],"dddd")</f>
        <v>السبت</v>
      </c>
      <c r="C2249" s="3">
        <f>WEEKNUM(Table1[[#This Row],[Date]],16)</f>
        <v>1</v>
      </c>
      <c r="D2249" s="3" t="str">
        <f>TEXT(Table1[[#This Row],[Date]],"mmmm")</f>
        <v>يناير</v>
      </c>
      <c r="E2249" s="3" t="str">
        <f>TEXT(Table1[[#This Row],[Date]],"yyyy")</f>
        <v>1900</v>
      </c>
      <c r="J2249" s="3">
        <f>IFERROR(VLOOKUP(Table1[[#This Row],[FoamType]],$CB$1:$CC$25,2,FALSE),0)</f>
        <v>0</v>
      </c>
      <c r="T2249" s="3">
        <f t="shared" si="282"/>
        <v>0</v>
      </c>
      <c r="U2249" s="4">
        <f t="shared" si="283"/>
        <v>0</v>
      </c>
      <c r="X2249" s="4">
        <f>IFERROR(   Table1[[#This Row],[البلوكات /م3]]+Table1[[#This Row],[البواقى
 المنصرفه
/م3]]-Table1[[#This Row],[البواقى
/م3]],0)</f>
        <v>0</v>
      </c>
      <c r="AD2249" s="20">
        <f t="shared" si="284"/>
        <v>0</v>
      </c>
      <c r="AE2249" s="29" t="e">
        <f t="shared" si="285"/>
        <v>#DIV/0!</v>
      </c>
      <c r="AG2249" s="5">
        <f>IFERROR((Table1[[#This Row],[عدد
البلوكات]]*0.12),"")</f>
        <v>0</v>
      </c>
      <c r="AH224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49" s="59">
        <f>IFERROR(Table1[[#This Row],[Plan Hour]]/Table1[[#This Row],[ساعات
العمل
الفعلية]],0)</f>
        <v>0</v>
      </c>
      <c r="AK2249" s="1">
        <f>IFERROR((Table1[[#This Row],[الكمية 
الفعلية
/م3]]-Table1[[#This Row],[الكمية 
المنتجة
/م3
 ]]),"")</f>
        <v>0</v>
      </c>
      <c r="AL2249" s="123"/>
      <c r="AM2249" s="123"/>
      <c r="AN2249" s="123"/>
      <c r="AO2249" s="123"/>
      <c r="AP2249" s="17">
        <f>Table1[[#This Row],[شطره
1]]+Table1[[#This Row],[أبعاد خطأ
2]]+Table1[[#This Row],[كسر زوايا
3]]+AO2249</f>
        <v>0</v>
      </c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1"/>
      <c r="CB2249"/>
      <c r="CC2249"/>
      <c r="CD2249"/>
      <c r="CE2249" s="83"/>
      <c r="CF2249"/>
      <c r="CG2249"/>
      <c r="CH2249"/>
      <c r="CI2249"/>
      <c r="CJ2249"/>
      <c r="CK2249"/>
      <c r="CL2249"/>
      <c r="CM2249"/>
      <c r="CN2249"/>
      <c r="CO2249"/>
      <c r="CP2249"/>
    </row>
    <row r="2250" spans="1:94" ht="22.5" customHeight="1">
      <c r="A2250" s="13"/>
      <c r="B2250" s="3" t="str">
        <f>TEXT(Table1[[#This Row],[Date]],"dddd")</f>
        <v>السبت</v>
      </c>
      <c r="C2250" s="3">
        <f>WEEKNUM(Table1[[#This Row],[Date]],16)</f>
        <v>1</v>
      </c>
      <c r="D2250" s="3" t="str">
        <f>TEXT(Table1[[#This Row],[Date]],"mmmm")</f>
        <v>يناير</v>
      </c>
      <c r="E2250" s="3" t="str">
        <f>TEXT(Table1[[#This Row],[Date]],"yyyy")</f>
        <v>1900</v>
      </c>
      <c r="J2250" s="3">
        <f>IFERROR(VLOOKUP(Table1[[#This Row],[FoamType]],$CB$1:$CC$25,2,FALSE),0)</f>
        <v>0</v>
      </c>
      <c r="T2250" s="3">
        <f t="shared" si="282"/>
        <v>0</v>
      </c>
      <c r="U2250" s="4">
        <f t="shared" si="283"/>
        <v>0</v>
      </c>
      <c r="X2250" s="4">
        <f>IFERROR(   Table1[[#This Row],[البلوكات /م3]]+Table1[[#This Row],[البواقى
 المنصرفه
/م3]]-Table1[[#This Row],[البواقى
/م3]],0)</f>
        <v>0</v>
      </c>
      <c r="AD2250" s="20">
        <f t="shared" si="284"/>
        <v>0</v>
      </c>
      <c r="AE2250" s="29" t="e">
        <f t="shared" si="285"/>
        <v>#DIV/0!</v>
      </c>
      <c r="AG2250" s="5">
        <f>IFERROR((Table1[[#This Row],[عدد
البلوكات]]*0.12),"")</f>
        <v>0</v>
      </c>
      <c r="AH225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50" s="59">
        <f>IFERROR(Table1[[#This Row],[Plan Hour]]/Table1[[#This Row],[ساعات
العمل
الفعلية]],0)</f>
        <v>0</v>
      </c>
      <c r="AK2250" s="1">
        <f>IFERROR((Table1[[#This Row],[الكمية 
الفعلية
/م3]]-Table1[[#This Row],[الكمية 
المنتجة
/م3
 ]]),"")</f>
        <v>0</v>
      </c>
      <c r="AL2250" s="123"/>
      <c r="AM2250" s="123"/>
      <c r="AN2250" s="123"/>
      <c r="AO2250" s="123"/>
      <c r="AP2250" s="17">
        <f>Table1[[#This Row],[شطره
1]]+Table1[[#This Row],[أبعاد خطأ
2]]+Table1[[#This Row],[كسر زوايا
3]]+AO2250</f>
        <v>0</v>
      </c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1"/>
      <c r="CB2250"/>
      <c r="CC2250"/>
      <c r="CD2250"/>
      <c r="CE2250" s="83"/>
      <c r="CF2250"/>
      <c r="CG2250"/>
      <c r="CH2250"/>
      <c r="CI2250"/>
      <c r="CJ2250"/>
      <c r="CK2250"/>
      <c r="CL2250"/>
      <c r="CM2250"/>
      <c r="CN2250"/>
      <c r="CO2250"/>
      <c r="CP2250"/>
    </row>
    <row r="2251" spans="1:94" ht="22.5" customHeight="1">
      <c r="A2251" s="13"/>
      <c r="B2251" s="3" t="str">
        <f>TEXT(Table1[[#This Row],[Date]],"dddd")</f>
        <v>السبت</v>
      </c>
      <c r="C2251" s="3">
        <f>WEEKNUM(Table1[[#This Row],[Date]],16)</f>
        <v>1</v>
      </c>
      <c r="D2251" s="3" t="str">
        <f>TEXT(Table1[[#This Row],[Date]],"mmmm")</f>
        <v>يناير</v>
      </c>
      <c r="E2251" s="3" t="str">
        <f>TEXT(Table1[[#This Row],[Date]],"yyyy")</f>
        <v>1900</v>
      </c>
      <c r="J2251" s="3">
        <f>IFERROR(VLOOKUP(Table1[[#This Row],[FoamType]],$CB$1:$CC$25,2,FALSE),0)</f>
        <v>0</v>
      </c>
      <c r="T2251" s="3">
        <f t="shared" si="282"/>
        <v>0</v>
      </c>
      <c r="U2251" s="4">
        <f t="shared" si="283"/>
        <v>0</v>
      </c>
      <c r="X2251" s="4">
        <f>IFERROR(   Table1[[#This Row],[البلوكات /م3]]+Table1[[#This Row],[البواقى
 المنصرفه
/م3]]-Table1[[#This Row],[البواقى
/م3]],0)</f>
        <v>0</v>
      </c>
      <c r="AD2251" s="20">
        <f t="shared" si="284"/>
        <v>0</v>
      </c>
      <c r="AE2251" s="29" t="e">
        <f t="shared" si="285"/>
        <v>#DIV/0!</v>
      </c>
      <c r="AG2251" s="5">
        <f>IFERROR((Table1[[#This Row],[عدد
البلوكات]]*0.12),"")</f>
        <v>0</v>
      </c>
      <c r="AH225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51" s="59">
        <f>IFERROR(Table1[[#This Row],[Plan Hour]]/Table1[[#This Row],[ساعات
العمل
الفعلية]],0)</f>
        <v>0</v>
      </c>
      <c r="AK2251" s="1">
        <f>IFERROR((Table1[[#This Row],[الكمية 
الفعلية
/م3]]-Table1[[#This Row],[الكمية 
المنتجة
/م3
 ]]),"")</f>
        <v>0</v>
      </c>
      <c r="AL2251" s="123"/>
      <c r="AM2251" s="123"/>
      <c r="AN2251" s="123"/>
      <c r="AO2251" s="123"/>
      <c r="AP2251" s="17">
        <f>Table1[[#This Row],[شطره
1]]+Table1[[#This Row],[أبعاد خطأ
2]]+Table1[[#This Row],[كسر زوايا
3]]+AO2251</f>
        <v>0</v>
      </c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1"/>
      <c r="CB2251"/>
      <c r="CC2251"/>
      <c r="CD2251"/>
      <c r="CE2251" s="83"/>
      <c r="CF2251"/>
      <c r="CG2251"/>
      <c r="CH2251"/>
      <c r="CI2251"/>
      <c r="CJ2251"/>
      <c r="CK2251"/>
      <c r="CL2251"/>
      <c r="CM2251"/>
      <c r="CN2251"/>
      <c r="CO2251"/>
      <c r="CP2251"/>
    </row>
    <row r="2252" spans="1:94" ht="22.5" customHeight="1">
      <c r="A2252" s="13"/>
      <c r="B2252" s="3" t="str">
        <f>TEXT(Table1[[#This Row],[Date]],"dddd")</f>
        <v>السبت</v>
      </c>
      <c r="C2252" s="3">
        <f>WEEKNUM(Table1[[#This Row],[Date]],16)</f>
        <v>1</v>
      </c>
      <c r="D2252" s="3" t="str">
        <f>TEXT(Table1[[#This Row],[Date]],"mmmm")</f>
        <v>يناير</v>
      </c>
      <c r="E2252" s="3" t="str">
        <f>TEXT(Table1[[#This Row],[Date]],"yyyy")</f>
        <v>1900</v>
      </c>
      <c r="J2252" s="3">
        <f>IFERROR(VLOOKUP(Table1[[#This Row],[FoamType]],$CB$1:$CC$25,2,FALSE),0)</f>
        <v>0</v>
      </c>
      <c r="T2252" s="3">
        <f t="shared" si="282"/>
        <v>0</v>
      </c>
      <c r="U2252" s="4">
        <f t="shared" si="283"/>
        <v>0</v>
      </c>
      <c r="X2252" s="4">
        <f>IFERROR(   Table1[[#This Row],[البلوكات /م3]]+Table1[[#This Row],[البواقى
 المنصرفه
/م3]]-Table1[[#This Row],[البواقى
/م3]],0)</f>
        <v>0</v>
      </c>
      <c r="AD2252" s="20">
        <f t="shared" si="284"/>
        <v>0</v>
      </c>
      <c r="AE2252" s="29" t="e">
        <f t="shared" si="285"/>
        <v>#DIV/0!</v>
      </c>
      <c r="AG2252" s="5">
        <f>IFERROR((Table1[[#This Row],[عدد
البلوكات]]*0.12),"")</f>
        <v>0</v>
      </c>
      <c r="AH225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52" s="59">
        <f>IFERROR(Table1[[#This Row],[Plan Hour]]/Table1[[#This Row],[ساعات
العمل
الفعلية]],0)</f>
        <v>0</v>
      </c>
      <c r="AK2252" s="1">
        <f>IFERROR((Table1[[#This Row],[الكمية 
الفعلية
/م3]]-Table1[[#This Row],[الكمية 
المنتجة
/م3
 ]]),"")</f>
        <v>0</v>
      </c>
      <c r="AL2252" s="123"/>
      <c r="AM2252" s="123"/>
      <c r="AN2252" s="123"/>
      <c r="AO2252" s="123"/>
      <c r="AP2252" s="17">
        <f>Table1[[#This Row],[شطره
1]]+Table1[[#This Row],[أبعاد خطأ
2]]+Table1[[#This Row],[كسر زوايا
3]]+AO2252</f>
        <v>0</v>
      </c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1"/>
      <c r="CB2252"/>
      <c r="CC2252"/>
      <c r="CD2252"/>
      <c r="CE2252" s="83"/>
      <c r="CF2252"/>
      <c r="CG2252"/>
      <c r="CH2252"/>
      <c r="CI2252"/>
      <c r="CJ2252"/>
      <c r="CK2252"/>
      <c r="CL2252"/>
      <c r="CM2252"/>
      <c r="CN2252"/>
      <c r="CO2252"/>
      <c r="CP2252"/>
    </row>
    <row r="2253" spans="1:94" ht="22.5" customHeight="1">
      <c r="A2253" s="13"/>
      <c r="B2253" s="3" t="str">
        <f>TEXT(Table1[[#This Row],[Date]],"dddd")</f>
        <v>السبت</v>
      </c>
      <c r="C2253" s="3">
        <f>WEEKNUM(Table1[[#This Row],[Date]],16)</f>
        <v>1</v>
      </c>
      <c r="D2253" s="3" t="str">
        <f>TEXT(Table1[[#This Row],[Date]],"mmmm")</f>
        <v>يناير</v>
      </c>
      <c r="E2253" s="3" t="str">
        <f>TEXT(Table1[[#This Row],[Date]],"yyyy")</f>
        <v>1900</v>
      </c>
      <c r="J2253" s="3">
        <f>IFERROR(VLOOKUP(Table1[[#This Row],[FoamType]],$CB$1:$CC$25,2,FALSE),0)</f>
        <v>0</v>
      </c>
      <c r="T2253" s="3">
        <f t="shared" si="282"/>
        <v>0</v>
      </c>
      <c r="U2253" s="4">
        <f t="shared" si="283"/>
        <v>0</v>
      </c>
      <c r="X2253" s="4">
        <f>IFERROR(   Table1[[#This Row],[البلوكات /م3]]+Table1[[#This Row],[البواقى
 المنصرفه
/م3]]-Table1[[#This Row],[البواقى
/م3]],0)</f>
        <v>0</v>
      </c>
      <c r="AD2253" s="20">
        <f t="shared" si="284"/>
        <v>0</v>
      </c>
      <c r="AE2253" s="29" t="e">
        <f t="shared" si="285"/>
        <v>#DIV/0!</v>
      </c>
      <c r="AG2253" s="5">
        <f>IFERROR((Table1[[#This Row],[عدد
البلوكات]]*0.12),"")</f>
        <v>0</v>
      </c>
      <c r="AH225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53" s="59">
        <f>IFERROR(Table1[[#This Row],[Plan Hour]]/Table1[[#This Row],[ساعات
العمل
الفعلية]],0)</f>
        <v>0</v>
      </c>
      <c r="AK2253" s="1">
        <f>IFERROR((Table1[[#This Row],[الكمية 
الفعلية
/م3]]-Table1[[#This Row],[الكمية 
المنتجة
/م3
 ]]),"")</f>
        <v>0</v>
      </c>
      <c r="AL2253" s="123"/>
      <c r="AM2253" s="123"/>
      <c r="AN2253" s="123"/>
      <c r="AO2253" s="123"/>
      <c r="AP2253" s="17">
        <f>Table1[[#This Row],[شطره
1]]+Table1[[#This Row],[أبعاد خطأ
2]]+Table1[[#This Row],[كسر زوايا
3]]+AO2253</f>
        <v>0</v>
      </c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1"/>
      <c r="CB2253"/>
      <c r="CC2253"/>
      <c r="CD2253"/>
      <c r="CE2253" s="83"/>
      <c r="CF2253"/>
      <c r="CG2253"/>
      <c r="CH2253"/>
      <c r="CI2253"/>
      <c r="CJ2253"/>
      <c r="CK2253"/>
      <c r="CL2253"/>
      <c r="CM2253"/>
      <c r="CN2253"/>
      <c r="CO2253"/>
      <c r="CP2253"/>
    </row>
    <row r="2254" spans="1:94" ht="22.5" customHeight="1">
      <c r="A2254" s="13"/>
      <c r="B2254" s="3" t="str">
        <f>TEXT(Table1[[#This Row],[Date]],"dddd")</f>
        <v>السبت</v>
      </c>
      <c r="C2254" s="3">
        <f>WEEKNUM(Table1[[#This Row],[Date]],16)</f>
        <v>1</v>
      </c>
      <c r="D2254" s="3" t="str">
        <f>TEXT(Table1[[#This Row],[Date]],"mmmm")</f>
        <v>يناير</v>
      </c>
      <c r="E2254" s="3" t="str">
        <f>TEXT(Table1[[#This Row],[Date]],"yyyy")</f>
        <v>1900</v>
      </c>
      <c r="J2254" s="3">
        <f>IFERROR(VLOOKUP(Table1[[#This Row],[FoamType]],$CB$1:$CC$25,2,FALSE),0)</f>
        <v>0</v>
      </c>
      <c r="T2254" s="3">
        <f t="shared" si="282"/>
        <v>0</v>
      </c>
      <c r="U2254" s="4">
        <f t="shared" si="283"/>
        <v>0</v>
      </c>
      <c r="X2254" s="4">
        <f>IFERROR(   Table1[[#This Row],[البلوكات /م3]]+Table1[[#This Row],[البواقى
 المنصرفه
/م3]]-Table1[[#This Row],[البواقى
/م3]],0)</f>
        <v>0</v>
      </c>
      <c r="AD2254" s="20">
        <f t="shared" si="284"/>
        <v>0</v>
      </c>
      <c r="AE2254" s="29" t="e">
        <f t="shared" si="285"/>
        <v>#DIV/0!</v>
      </c>
      <c r="AG2254" s="5">
        <f>IFERROR((Table1[[#This Row],[عدد
البلوكات]]*0.12),"")</f>
        <v>0</v>
      </c>
      <c r="AH225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54" s="59">
        <f>IFERROR(Table1[[#This Row],[Plan Hour]]/Table1[[#This Row],[ساعات
العمل
الفعلية]],0)</f>
        <v>0</v>
      </c>
      <c r="AK2254" s="1">
        <f>IFERROR((Table1[[#This Row],[الكمية 
الفعلية
/م3]]-Table1[[#This Row],[الكمية 
المنتجة
/م3
 ]]),"")</f>
        <v>0</v>
      </c>
      <c r="AL2254" s="123"/>
      <c r="AM2254" s="123"/>
      <c r="AN2254" s="123"/>
      <c r="AO2254" s="123"/>
      <c r="AP2254" s="17">
        <f>Table1[[#This Row],[شطره
1]]+Table1[[#This Row],[أبعاد خطأ
2]]+Table1[[#This Row],[كسر زوايا
3]]+AO2254</f>
        <v>0</v>
      </c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1"/>
      <c r="CB2254"/>
      <c r="CC2254"/>
      <c r="CD2254"/>
      <c r="CE2254" s="83"/>
      <c r="CF2254"/>
      <c r="CG2254"/>
      <c r="CH2254"/>
      <c r="CI2254"/>
      <c r="CJ2254"/>
      <c r="CK2254"/>
      <c r="CL2254"/>
      <c r="CM2254"/>
      <c r="CN2254"/>
      <c r="CO2254"/>
      <c r="CP2254"/>
    </row>
    <row r="2255" spans="1:94" ht="22.5" customHeight="1">
      <c r="A2255" s="13"/>
      <c r="B2255" s="3" t="str">
        <f>TEXT(Table1[[#This Row],[Date]],"dddd")</f>
        <v>السبت</v>
      </c>
      <c r="C2255" s="3">
        <f>WEEKNUM(Table1[[#This Row],[Date]],16)</f>
        <v>1</v>
      </c>
      <c r="D2255" s="3" t="str">
        <f>TEXT(Table1[[#This Row],[Date]],"mmmm")</f>
        <v>يناير</v>
      </c>
      <c r="E2255" s="3" t="str">
        <f>TEXT(Table1[[#This Row],[Date]],"yyyy")</f>
        <v>1900</v>
      </c>
      <c r="J2255" s="3">
        <f>IFERROR(VLOOKUP(Table1[[#This Row],[FoamType]],$CB$1:$CC$25,2,FALSE),0)</f>
        <v>0</v>
      </c>
      <c r="T2255" s="3">
        <f t="shared" si="282"/>
        <v>0</v>
      </c>
      <c r="U2255" s="4">
        <f t="shared" si="283"/>
        <v>0</v>
      </c>
      <c r="X2255" s="4">
        <f>IFERROR(   Table1[[#This Row],[البلوكات /م3]]+Table1[[#This Row],[البواقى
 المنصرفه
/م3]]-Table1[[#This Row],[البواقى
/م3]],0)</f>
        <v>0</v>
      </c>
      <c r="AD2255" s="20">
        <f t="shared" si="284"/>
        <v>0</v>
      </c>
      <c r="AE2255" s="29" t="e">
        <f t="shared" si="285"/>
        <v>#DIV/0!</v>
      </c>
      <c r="AG2255" s="5">
        <f>IFERROR((Table1[[#This Row],[عدد
البلوكات]]*0.12),"")</f>
        <v>0</v>
      </c>
      <c r="AH225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55" s="59">
        <f>IFERROR(Table1[[#This Row],[Plan Hour]]/Table1[[#This Row],[ساعات
العمل
الفعلية]],0)</f>
        <v>0</v>
      </c>
      <c r="AK2255" s="1">
        <f>IFERROR((Table1[[#This Row],[الكمية 
الفعلية
/م3]]-Table1[[#This Row],[الكمية 
المنتجة
/م3
 ]]),"")</f>
        <v>0</v>
      </c>
      <c r="AL2255" s="123"/>
      <c r="AM2255" s="123"/>
      <c r="AN2255" s="123"/>
      <c r="AO2255" s="123"/>
      <c r="AP2255" s="17">
        <f>Table1[[#This Row],[شطره
1]]+Table1[[#This Row],[أبعاد خطأ
2]]+Table1[[#This Row],[كسر زوايا
3]]+AO2255</f>
        <v>0</v>
      </c>
      <c r="AT2255" s="125"/>
      <c r="CB2255"/>
      <c r="CC2255"/>
      <c r="CD2255"/>
      <c r="CE2255" s="83"/>
      <c r="CF2255"/>
      <c r="CG2255"/>
      <c r="CH2255"/>
      <c r="CI2255"/>
      <c r="CJ2255"/>
      <c r="CK2255"/>
      <c r="CL2255"/>
      <c r="CM2255"/>
      <c r="CN2255"/>
      <c r="CO2255"/>
      <c r="CP2255"/>
    </row>
    <row r="2256" spans="1:94" ht="22.5" customHeight="1">
      <c r="A2256" s="13"/>
      <c r="B2256" s="3" t="str">
        <f>TEXT(Table1[[#This Row],[Date]],"dddd")</f>
        <v>السبت</v>
      </c>
      <c r="C2256" s="3">
        <f>WEEKNUM(Table1[[#This Row],[Date]],16)</f>
        <v>1</v>
      </c>
      <c r="D2256" s="3" t="str">
        <f>TEXT(Table1[[#This Row],[Date]],"mmmm")</f>
        <v>يناير</v>
      </c>
      <c r="E2256" s="3" t="str">
        <f>TEXT(Table1[[#This Row],[Date]],"yyyy")</f>
        <v>1900</v>
      </c>
      <c r="J2256" s="3">
        <f>IFERROR(VLOOKUP(Table1[[#This Row],[FoamType]],$CB$1:$CC$25,2,FALSE),0)</f>
        <v>0</v>
      </c>
      <c r="T2256" s="3">
        <f t="shared" si="282"/>
        <v>0</v>
      </c>
      <c r="U2256" s="4">
        <f t="shared" si="283"/>
        <v>0</v>
      </c>
      <c r="X2256" s="4">
        <f>IFERROR(   Table1[[#This Row],[البلوكات /م3]]+Table1[[#This Row],[البواقى
 المنصرفه
/م3]]-Table1[[#This Row],[البواقى
/م3]],0)</f>
        <v>0</v>
      </c>
      <c r="AD2256" s="20">
        <f t="shared" si="284"/>
        <v>0</v>
      </c>
      <c r="AE2256" s="29" t="e">
        <f t="shared" si="285"/>
        <v>#DIV/0!</v>
      </c>
      <c r="AG2256" s="5">
        <f>IFERROR((Table1[[#This Row],[عدد
البلوكات]]*0.12),"")</f>
        <v>0</v>
      </c>
      <c r="AH225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56" s="59">
        <f>IFERROR(Table1[[#This Row],[Plan Hour]]/Table1[[#This Row],[ساعات
العمل
الفعلية]],0)</f>
        <v>0</v>
      </c>
      <c r="AK2256" s="1">
        <f>IFERROR((Table1[[#This Row],[الكمية 
الفعلية
/م3]]-Table1[[#This Row],[الكمية 
المنتجة
/م3
 ]]),"")</f>
        <v>0</v>
      </c>
      <c r="AL2256" s="123"/>
      <c r="AM2256" s="123"/>
      <c r="AN2256" s="123"/>
      <c r="AO2256" s="123"/>
      <c r="AP2256" s="17">
        <f>Table1[[#This Row],[شطره
1]]+Table1[[#This Row],[أبعاد خطأ
2]]+Table1[[#This Row],[كسر زوايا
3]]+AO2256</f>
        <v>0</v>
      </c>
      <c r="CB2256"/>
      <c r="CC2256"/>
      <c r="CD2256"/>
      <c r="CE2256" s="83"/>
      <c r="CF2256"/>
      <c r="CG2256"/>
      <c r="CH2256"/>
      <c r="CI2256"/>
      <c r="CJ2256"/>
      <c r="CK2256"/>
      <c r="CL2256"/>
      <c r="CM2256"/>
      <c r="CN2256"/>
      <c r="CO2256"/>
      <c r="CP2256"/>
    </row>
    <row r="2257" spans="1:94" ht="22.5" customHeight="1">
      <c r="A2257" s="13"/>
      <c r="B2257" s="3" t="str">
        <f>TEXT(Table1[[#This Row],[Date]],"dddd")</f>
        <v>السبت</v>
      </c>
      <c r="C2257" s="3">
        <f>WEEKNUM(Table1[[#This Row],[Date]],16)</f>
        <v>1</v>
      </c>
      <c r="D2257" s="3" t="str">
        <f>TEXT(Table1[[#This Row],[Date]],"mmmm")</f>
        <v>يناير</v>
      </c>
      <c r="E2257" s="3" t="str">
        <f>TEXT(Table1[[#This Row],[Date]],"yyyy")</f>
        <v>1900</v>
      </c>
      <c r="J2257" s="3">
        <f>IFERROR(VLOOKUP(Table1[[#This Row],[FoamType]],$CB$1:$CC$25,2,FALSE),0)</f>
        <v>0</v>
      </c>
      <c r="T2257" s="3">
        <f t="shared" si="282"/>
        <v>0</v>
      </c>
      <c r="U2257" s="4">
        <f t="shared" si="283"/>
        <v>0</v>
      </c>
      <c r="X2257" s="4">
        <f>IFERROR(   Table1[[#This Row],[البلوكات /م3]]+Table1[[#This Row],[البواقى
 المنصرفه
/م3]]-Table1[[#This Row],[البواقى
/م3]],0)</f>
        <v>0</v>
      </c>
      <c r="AD2257" s="20">
        <f t="shared" si="284"/>
        <v>0</v>
      </c>
      <c r="AE2257" s="29" t="e">
        <f t="shared" si="285"/>
        <v>#DIV/0!</v>
      </c>
      <c r="AG2257" s="5">
        <f>IFERROR((Table1[[#This Row],[عدد
البلوكات]]*0.12),"")</f>
        <v>0</v>
      </c>
      <c r="AH225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57" s="59">
        <f>IFERROR(Table1[[#This Row],[Plan Hour]]/Table1[[#This Row],[ساعات
العمل
الفعلية]],0)</f>
        <v>0</v>
      </c>
      <c r="AK2257" s="1">
        <f>IFERROR((Table1[[#This Row],[الكمية 
الفعلية
/م3]]-Table1[[#This Row],[الكمية 
المنتجة
/م3
 ]]),"")</f>
        <v>0</v>
      </c>
      <c r="AL2257" s="123"/>
      <c r="AM2257" s="123"/>
      <c r="AN2257" s="123"/>
      <c r="AO2257" s="123"/>
      <c r="AP2257" s="17">
        <f>Table1[[#This Row],[شطره
1]]+Table1[[#This Row],[أبعاد خطأ
2]]+Table1[[#This Row],[كسر زوايا
3]]+AO2257</f>
        <v>0</v>
      </c>
      <c r="CB2257"/>
      <c r="CC2257"/>
      <c r="CD2257"/>
      <c r="CE2257" s="83"/>
      <c r="CF2257"/>
      <c r="CG2257"/>
      <c r="CH2257"/>
      <c r="CI2257"/>
      <c r="CJ2257"/>
      <c r="CK2257"/>
      <c r="CL2257"/>
      <c r="CM2257"/>
      <c r="CN2257"/>
      <c r="CO2257"/>
      <c r="CP2257"/>
    </row>
    <row r="2258" spans="1:94" ht="22.5" customHeight="1">
      <c r="A2258" s="13"/>
      <c r="B2258" s="3" t="str">
        <f>TEXT(Table1[[#This Row],[Date]],"dddd")</f>
        <v>السبت</v>
      </c>
      <c r="C2258" s="3">
        <f>WEEKNUM(Table1[[#This Row],[Date]],16)</f>
        <v>1</v>
      </c>
      <c r="D2258" s="3" t="str">
        <f>TEXT(Table1[[#This Row],[Date]],"mmmm")</f>
        <v>يناير</v>
      </c>
      <c r="E2258" s="3" t="str">
        <f>TEXT(Table1[[#This Row],[Date]],"yyyy")</f>
        <v>1900</v>
      </c>
      <c r="J2258" s="3">
        <f>IFERROR(VLOOKUP(Table1[[#This Row],[FoamType]],$CB$1:$CC$25,2,FALSE),0)</f>
        <v>0</v>
      </c>
      <c r="T2258" s="3">
        <f t="shared" si="282"/>
        <v>0</v>
      </c>
      <c r="U2258" s="4">
        <f t="shared" si="283"/>
        <v>0</v>
      </c>
      <c r="X2258" s="4">
        <f>IFERROR(   Table1[[#This Row],[البلوكات /م3]]+Table1[[#This Row],[البواقى
 المنصرفه
/م3]]-Table1[[#This Row],[البواقى
/م3]],0)</f>
        <v>0</v>
      </c>
      <c r="AD2258" s="20">
        <f t="shared" si="284"/>
        <v>0</v>
      </c>
      <c r="AE2258" s="29" t="e">
        <f t="shared" si="285"/>
        <v>#DIV/0!</v>
      </c>
      <c r="AG2258" s="5">
        <f>IFERROR((Table1[[#This Row],[عدد
البلوكات]]*0.12),"")</f>
        <v>0</v>
      </c>
      <c r="AH225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58" s="59">
        <f>IFERROR(Table1[[#This Row],[Plan Hour]]/Table1[[#This Row],[ساعات
العمل
الفعلية]],0)</f>
        <v>0</v>
      </c>
      <c r="AK2258" s="1">
        <f>IFERROR((Table1[[#This Row],[الكمية 
الفعلية
/م3]]-Table1[[#This Row],[الكمية 
المنتجة
/م3
 ]]),"")</f>
        <v>0</v>
      </c>
      <c r="AL2258" s="123"/>
      <c r="AM2258" s="123"/>
      <c r="AN2258" s="123"/>
      <c r="AO2258" s="123"/>
      <c r="AP2258" s="17">
        <f>Table1[[#This Row],[شطره
1]]+Table1[[#This Row],[أبعاد خطأ
2]]+Table1[[#This Row],[كسر زوايا
3]]+AO2258</f>
        <v>0</v>
      </c>
      <c r="CB2258"/>
      <c r="CC2258"/>
      <c r="CD2258"/>
      <c r="CE2258" s="83"/>
      <c r="CF2258"/>
      <c r="CG2258"/>
      <c r="CH2258"/>
      <c r="CI2258"/>
      <c r="CJ2258"/>
      <c r="CK2258"/>
      <c r="CL2258"/>
      <c r="CM2258"/>
      <c r="CN2258"/>
      <c r="CO2258"/>
      <c r="CP2258"/>
    </row>
    <row r="2259" spans="1:94" ht="22.5" customHeight="1">
      <c r="A2259" s="13"/>
      <c r="B2259" s="3" t="str">
        <f>TEXT(Table1[[#This Row],[Date]],"dddd")</f>
        <v>السبت</v>
      </c>
      <c r="C2259" s="3">
        <f>WEEKNUM(Table1[[#This Row],[Date]],16)</f>
        <v>1</v>
      </c>
      <c r="D2259" s="3" t="str">
        <f>TEXT(Table1[[#This Row],[Date]],"mmmm")</f>
        <v>يناير</v>
      </c>
      <c r="E2259" s="3" t="str">
        <f>TEXT(Table1[[#This Row],[Date]],"yyyy")</f>
        <v>1900</v>
      </c>
      <c r="J2259" s="3">
        <f>IFERROR(VLOOKUP(Table1[[#This Row],[FoamType]],$CB$1:$CC$25,2,FALSE),0)</f>
        <v>0</v>
      </c>
      <c r="T2259" s="3">
        <f t="shared" si="282"/>
        <v>0</v>
      </c>
      <c r="U2259" s="4">
        <f t="shared" si="283"/>
        <v>0</v>
      </c>
      <c r="X2259" s="4">
        <f>IFERROR(   Table1[[#This Row],[البلوكات /م3]]+Table1[[#This Row],[البواقى
 المنصرفه
/م3]]-Table1[[#This Row],[البواقى
/م3]],0)</f>
        <v>0</v>
      </c>
      <c r="AD2259" s="20">
        <f t="shared" si="284"/>
        <v>0</v>
      </c>
      <c r="AE2259" s="29" t="e">
        <f t="shared" si="285"/>
        <v>#DIV/0!</v>
      </c>
      <c r="AG2259" s="5">
        <f>IFERROR((Table1[[#This Row],[عدد
البلوكات]]*0.12),"")</f>
        <v>0</v>
      </c>
      <c r="AH225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59" s="59">
        <f>IFERROR(Table1[[#This Row],[Plan Hour]]/Table1[[#This Row],[ساعات
العمل
الفعلية]],0)</f>
        <v>0</v>
      </c>
      <c r="AK2259" s="1">
        <f>IFERROR((Table1[[#This Row],[الكمية 
الفعلية
/م3]]-Table1[[#This Row],[الكمية 
المنتجة
/م3
 ]]),"")</f>
        <v>0</v>
      </c>
      <c r="AL2259" s="123"/>
      <c r="AM2259" s="123"/>
      <c r="AN2259" s="123"/>
      <c r="AO2259" s="123"/>
      <c r="AP2259" s="17">
        <f>Table1[[#This Row],[شطره
1]]+Table1[[#This Row],[أبعاد خطأ
2]]+Table1[[#This Row],[كسر زوايا
3]]+AO2259</f>
        <v>0</v>
      </c>
      <c r="CB2259"/>
      <c r="CC2259"/>
      <c r="CD2259"/>
      <c r="CE2259" s="83"/>
      <c r="CF2259"/>
      <c r="CG2259"/>
      <c r="CH2259"/>
      <c r="CI2259"/>
      <c r="CJ2259"/>
      <c r="CK2259"/>
      <c r="CL2259"/>
      <c r="CM2259"/>
      <c r="CN2259"/>
      <c r="CO2259"/>
      <c r="CP2259"/>
    </row>
    <row r="2260" spans="1:94" ht="22.5" customHeight="1">
      <c r="A2260" s="13"/>
      <c r="B2260" s="3" t="str">
        <f>TEXT(Table1[[#This Row],[Date]],"dddd")</f>
        <v>السبت</v>
      </c>
      <c r="C2260" s="3">
        <f>WEEKNUM(Table1[[#This Row],[Date]],16)</f>
        <v>1</v>
      </c>
      <c r="D2260" s="3" t="str">
        <f>TEXT(Table1[[#This Row],[Date]],"mmmm")</f>
        <v>يناير</v>
      </c>
      <c r="E2260" s="3" t="str">
        <f>TEXT(Table1[[#This Row],[Date]],"yyyy")</f>
        <v>1900</v>
      </c>
      <c r="J2260" s="3">
        <f>IFERROR(VLOOKUP(Table1[[#This Row],[FoamType]],$CB$1:$CC$25,2,FALSE),0)</f>
        <v>0</v>
      </c>
      <c r="T2260" s="3">
        <f t="shared" si="282"/>
        <v>0</v>
      </c>
      <c r="U2260" s="4">
        <f t="shared" si="283"/>
        <v>0</v>
      </c>
      <c r="X2260" s="4">
        <f>IFERROR(   Table1[[#This Row],[البلوكات /م3]]+Table1[[#This Row],[البواقى
 المنصرفه
/م3]]-Table1[[#This Row],[البواقى
/م3]],0)</f>
        <v>0</v>
      </c>
      <c r="AD2260" s="20">
        <f t="shared" si="284"/>
        <v>0</v>
      </c>
      <c r="AE2260" s="29" t="e">
        <f t="shared" si="285"/>
        <v>#DIV/0!</v>
      </c>
      <c r="AG2260" s="5">
        <f>IFERROR((Table1[[#This Row],[عدد
البلوكات]]*0.12),"")</f>
        <v>0</v>
      </c>
      <c r="AH226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60" s="59">
        <f>IFERROR(Table1[[#This Row],[Plan Hour]]/Table1[[#This Row],[ساعات
العمل
الفعلية]],0)</f>
        <v>0</v>
      </c>
      <c r="AK2260" s="1">
        <f>IFERROR((Table1[[#This Row],[الكمية 
الفعلية
/م3]]-Table1[[#This Row],[الكمية 
المنتجة
/م3
 ]]),"")</f>
        <v>0</v>
      </c>
      <c r="AL2260" s="123"/>
      <c r="AM2260" s="123"/>
      <c r="AN2260" s="123"/>
      <c r="AO2260" s="123"/>
      <c r="AP2260" s="17">
        <f>Table1[[#This Row],[شطره
1]]+Table1[[#This Row],[أبعاد خطأ
2]]+Table1[[#This Row],[كسر زوايا
3]]+AO2260</f>
        <v>0</v>
      </c>
      <c r="CB2260"/>
      <c r="CC2260"/>
      <c r="CD2260"/>
      <c r="CE2260" s="83"/>
      <c r="CF2260"/>
      <c r="CG2260"/>
      <c r="CH2260"/>
      <c r="CI2260"/>
      <c r="CJ2260"/>
      <c r="CK2260"/>
      <c r="CL2260"/>
      <c r="CM2260"/>
      <c r="CN2260"/>
      <c r="CO2260"/>
      <c r="CP2260"/>
    </row>
    <row r="2261" spans="1:94" ht="22.5" customHeight="1">
      <c r="A2261" s="13"/>
      <c r="B2261" s="3" t="str">
        <f>TEXT(Table1[[#This Row],[Date]],"dddd")</f>
        <v>السبت</v>
      </c>
      <c r="C2261" s="3">
        <f>WEEKNUM(Table1[[#This Row],[Date]],16)</f>
        <v>1</v>
      </c>
      <c r="D2261" s="3" t="str">
        <f>TEXT(Table1[[#This Row],[Date]],"mmmm")</f>
        <v>يناير</v>
      </c>
      <c r="E2261" s="3" t="str">
        <f>TEXT(Table1[[#This Row],[Date]],"yyyy")</f>
        <v>1900</v>
      </c>
      <c r="J2261" s="3">
        <f>IFERROR(VLOOKUP(Table1[[#This Row],[FoamType]],$CB$1:$CC$25,2,FALSE),0)</f>
        <v>0</v>
      </c>
      <c r="T2261" s="3">
        <f t="shared" si="282"/>
        <v>0</v>
      </c>
      <c r="U2261" s="4">
        <f t="shared" si="283"/>
        <v>0</v>
      </c>
      <c r="X2261" s="4">
        <f>IFERROR(   Table1[[#This Row],[البلوكات /م3]]+Table1[[#This Row],[البواقى
 المنصرفه
/م3]]-Table1[[#This Row],[البواقى
/م3]],0)</f>
        <v>0</v>
      </c>
      <c r="AD2261" s="20">
        <f t="shared" si="284"/>
        <v>0</v>
      </c>
      <c r="AE2261" s="29" t="e">
        <f t="shared" si="285"/>
        <v>#DIV/0!</v>
      </c>
      <c r="AG2261" s="5">
        <f>IFERROR((Table1[[#This Row],[عدد
البلوكات]]*0.12),"")</f>
        <v>0</v>
      </c>
      <c r="AH226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61" s="59">
        <f>IFERROR(Table1[[#This Row],[Plan Hour]]/Table1[[#This Row],[ساعات
العمل
الفعلية]],0)</f>
        <v>0</v>
      </c>
      <c r="AK2261" s="1">
        <f>IFERROR((Table1[[#This Row],[الكمية 
الفعلية
/م3]]-Table1[[#This Row],[الكمية 
المنتجة
/م3
 ]]),"")</f>
        <v>0</v>
      </c>
      <c r="AL2261" s="123"/>
      <c r="AM2261" s="123"/>
      <c r="AN2261" s="123"/>
      <c r="AO2261" s="123"/>
      <c r="AP2261" s="17">
        <f>Table1[[#This Row],[شطره
1]]+Table1[[#This Row],[أبعاد خطأ
2]]+Table1[[#This Row],[كسر زوايا
3]]+AO2261</f>
        <v>0</v>
      </c>
      <c r="CB2261"/>
      <c r="CC2261"/>
      <c r="CD2261"/>
      <c r="CE2261" s="83"/>
      <c r="CF2261"/>
      <c r="CG2261"/>
      <c r="CH2261"/>
      <c r="CI2261"/>
      <c r="CJ2261"/>
      <c r="CK2261"/>
      <c r="CL2261"/>
      <c r="CM2261"/>
      <c r="CN2261"/>
      <c r="CO2261"/>
      <c r="CP2261"/>
    </row>
    <row r="2262" spans="1:94" ht="22.5" customHeight="1">
      <c r="A2262" s="13"/>
      <c r="B2262" s="3" t="str">
        <f>TEXT(Table1[[#This Row],[Date]],"dddd")</f>
        <v>السبت</v>
      </c>
      <c r="C2262" s="3">
        <f>WEEKNUM(Table1[[#This Row],[Date]],16)</f>
        <v>1</v>
      </c>
      <c r="D2262" s="3" t="str">
        <f>TEXT(Table1[[#This Row],[Date]],"mmmm")</f>
        <v>يناير</v>
      </c>
      <c r="E2262" s="3" t="str">
        <f>TEXT(Table1[[#This Row],[Date]],"yyyy")</f>
        <v>1900</v>
      </c>
      <c r="J2262" s="3">
        <f>IFERROR(VLOOKUP(Table1[[#This Row],[FoamType]],$CB$1:$CC$25,2,FALSE),0)</f>
        <v>0</v>
      </c>
      <c r="T2262" s="3">
        <f t="shared" si="282"/>
        <v>0</v>
      </c>
      <c r="U2262" s="4">
        <f t="shared" si="283"/>
        <v>0</v>
      </c>
      <c r="X2262" s="4">
        <f>IFERROR(   Table1[[#This Row],[البلوكات /م3]]+Table1[[#This Row],[البواقى
 المنصرفه
/م3]]-Table1[[#This Row],[البواقى
/م3]],0)</f>
        <v>0</v>
      </c>
      <c r="AD2262" s="20">
        <f t="shared" si="284"/>
        <v>0</v>
      </c>
      <c r="AE2262" s="29" t="e">
        <f t="shared" si="285"/>
        <v>#DIV/0!</v>
      </c>
      <c r="AG2262" s="5">
        <f>IFERROR((Table1[[#This Row],[عدد
البلوكات]]*0.12),"")</f>
        <v>0</v>
      </c>
      <c r="AH226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62" s="59">
        <f>IFERROR(Table1[[#This Row],[Plan Hour]]/Table1[[#This Row],[ساعات
العمل
الفعلية]],0)</f>
        <v>0</v>
      </c>
      <c r="AK2262" s="1">
        <f>IFERROR((Table1[[#This Row],[الكمية 
الفعلية
/م3]]-Table1[[#This Row],[الكمية 
المنتجة
/م3
 ]]),"")</f>
        <v>0</v>
      </c>
      <c r="AL2262" s="123"/>
      <c r="AM2262" s="123"/>
      <c r="AN2262" s="123"/>
      <c r="AO2262" s="123"/>
      <c r="AP2262" s="17">
        <f>Table1[[#This Row],[شطره
1]]+Table1[[#This Row],[أبعاد خطأ
2]]+Table1[[#This Row],[كسر زوايا
3]]+AO2262</f>
        <v>0</v>
      </c>
      <c r="CB2262"/>
      <c r="CC2262"/>
      <c r="CD2262"/>
      <c r="CE2262" s="83"/>
      <c r="CF2262"/>
      <c r="CG2262"/>
      <c r="CH2262"/>
      <c r="CI2262"/>
      <c r="CJ2262"/>
      <c r="CK2262"/>
      <c r="CL2262"/>
      <c r="CM2262"/>
      <c r="CN2262"/>
      <c r="CO2262"/>
      <c r="CP2262"/>
    </row>
    <row r="2263" spans="1:94" ht="22.5" customHeight="1">
      <c r="A2263" s="13"/>
      <c r="B2263" s="3" t="str">
        <f>TEXT(Table1[[#This Row],[Date]],"dddd")</f>
        <v>السبت</v>
      </c>
      <c r="C2263" s="3">
        <f>WEEKNUM(Table1[[#This Row],[Date]],16)</f>
        <v>1</v>
      </c>
      <c r="D2263" s="3" t="str">
        <f>TEXT(Table1[[#This Row],[Date]],"mmmm")</f>
        <v>يناير</v>
      </c>
      <c r="E2263" s="3" t="str">
        <f>TEXT(Table1[[#This Row],[Date]],"yyyy")</f>
        <v>1900</v>
      </c>
      <c r="J2263" s="3">
        <f>IFERROR(VLOOKUP(Table1[[#This Row],[FoamType]],$CB$1:$CC$25,2,FALSE),0)</f>
        <v>0</v>
      </c>
      <c r="T2263" s="3">
        <f t="shared" si="282"/>
        <v>0</v>
      </c>
      <c r="U2263" s="4">
        <f t="shared" si="283"/>
        <v>0</v>
      </c>
      <c r="X2263" s="4">
        <f>IFERROR(   Table1[[#This Row],[البلوكات /م3]]+Table1[[#This Row],[البواقى
 المنصرفه
/م3]]-Table1[[#This Row],[البواقى
/م3]],0)</f>
        <v>0</v>
      </c>
      <c r="AD2263" s="20">
        <f t="shared" si="284"/>
        <v>0</v>
      </c>
      <c r="AE2263" s="29" t="e">
        <f t="shared" si="285"/>
        <v>#DIV/0!</v>
      </c>
      <c r="AG2263" s="5">
        <f>IFERROR((Table1[[#This Row],[عدد
البلوكات]]*0.12),"")</f>
        <v>0</v>
      </c>
      <c r="AH226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63" s="59">
        <f>IFERROR(Table1[[#This Row],[Plan Hour]]/Table1[[#This Row],[ساعات
العمل
الفعلية]],0)</f>
        <v>0</v>
      </c>
      <c r="AK2263" s="1">
        <f>IFERROR((Table1[[#This Row],[الكمية 
الفعلية
/م3]]-Table1[[#This Row],[الكمية 
المنتجة
/م3
 ]]),"")</f>
        <v>0</v>
      </c>
      <c r="AL2263" s="123"/>
      <c r="AM2263" s="123"/>
      <c r="AN2263" s="123"/>
      <c r="AO2263" s="123"/>
      <c r="AP2263" s="17">
        <f>Table1[[#This Row],[شطره
1]]+Table1[[#This Row],[أبعاد خطأ
2]]+Table1[[#This Row],[كسر زوايا
3]]+AO2263</f>
        <v>0</v>
      </c>
      <c r="CB2263"/>
      <c r="CC2263"/>
      <c r="CD2263"/>
      <c r="CE2263" s="83"/>
      <c r="CF2263"/>
      <c r="CG2263"/>
      <c r="CH2263"/>
      <c r="CI2263"/>
      <c r="CJ2263"/>
      <c r="CK2263"/>
      <c r="CL2263"/>
      <c r="CM2263"/>
      <c r="CN2263"/>
      <c r="CO2263"/>
      <c r="CP2263"/>
    </row>
    <row r="2264" spans="1:94" ht="22.5" customHeight="1">
      <c r="A2264" s="13"/>
      <c r="B2264" s="3" t="str">
        <f>TEXT(Table1[[#This Row],[Date]],"dddd")</f>
        <v>السبت</v>
      </c>
      <c r="C2264" s="3">
        <f>WEEKNUM(Table1[[#This Row],[Date]],16)</f>
        <v>1</v>
      </c>
      <c r="D2264" s="3" t="str">
        <f>TEXT(Table1[[#This Row],[Date]],"mmmm")</f>
        <v>يناير</v>
      </c>
      <c r="E2264" s="3" t="str">
        <f>TEXT(Table1[[#This Row],[Date]],"yyyy")</f>
        <v>1900</v>
      </c>
      <c r="J2264" s="3">
        <f>IFERROR(VLOOKUP(Table1[[#This Row],[FoamType]],$CB$1:$CC$25,2,FALSE),0)</f>
        <v>0</v>
      </c>
      <c r="T2264" s="3">
        <f t="shared" si="282"/>
        <v>0</v>
      </c>
      <c r="U2264" s="4">
        <f t="shared" si="283"/>
        <v>0</v>
      </c>
      <c r="X2264" s="4">
        <f>IFERROR(   Table1[[#This Row],[البلوكات /م3]]+Table1[[#This Row],[البواقى
 المنصرفه
/م3]]-Table1[[#This Row],[البواقى
/م3]],0)</f>
        <v>0</v>
      </c>
      <c r="AD2264" s="20">
        <f t="shared" si="284"/>
        <v>0</v>
      </c>
      <c r="AE2264" s="29" t="e">
        <f t="shared" si="285"/>
        <v>#DIV/0!</v>
      </c>
      <c r="AG2264" s="5">
        <f>IFERROR((Table1[[#This Row],[عدد
البلوكات]]*0.12),"")</f>
        <v>0</v>
      </c>
      <c r="AH226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64" s="59">
        <f>IFERROR(Table1[[#This Row],[Plan Hour]]/Table1[[#This Row],[ساعات
العمل
الفعلية]],0)</f>
        <v>0</v>
      </c>
      <c r="AK2264" s="1">
        <f>IFERROR((Table1[[#This Row],[الكمية 
الفعلية
/م3]]-Table1[[#This Row],[الكمية 
المنتجة
/م3
 ]]),"")</f>
        <v>0</v>
      </c>
      <c r="AL2264" s="123"/>
      <c r="AM2264" s="123"/>
      <c r="AN2264" s="123"/>
      <c r="AO2264" s="123"/>
      <c r="AP2264" s="17">
        <f>Table1[[#This Row],[شطره
1]]+Table1[[#This Row],[أبعاد خطأ
2]]+Table1[[#This Row],[كسر زوايا
3]]+AO2264</f>
        <v>0</v>
      </c>
      <c r="CB2264"/>
      <c r="CC2264"/>
      <c r="CD2264"/>
      <c r="CE2264" s="83"/>
      <c r="CF2264"/>
      <c r="CG2264"/>
      <c r="CH2264"/>
      <c r="CI2264"/>
      <c r="CJ2264"/>
      <c r="CK2264"/>
      <c r="CL2264"/>
      <c r="CM2264"/>
      <c r="CN2264"/>
      <c r="CO2264"/>
      <c r="CP2264"/>
    </row>
    <row r="2265" spans="1:94" ht="22.5" customHeight="1">
      <c r="A2265" s="13"/>
      <c r="B2265" s="3" t="str">
        <f>TEXT(Table1[[#This Row],[Date]],"dddd")</f>
        <v>السبت</v>
      </c>
      <c r="C2265" s="3">
        <f>WEEKNUM(Table1[[#This Row],[Date]],16)</f>
        <v>1</v>
      </c>
      <c r="D2265" s="3" t="str">
        <f>TEXT(Table1[[#This Row],[Date]],"mmmm")</f>
        <v>يناير</v>
      </c>
      <c r="E2265" s="3" t="str">
        <f>TEXT(Table1[[#This Row],[Date]],"yyyy")</f>
        <v>1900</v>
      </c>
      <c r="J2265" s="3">
        <f>IFERROR(VLOOKUP(Table1[[#This Row],[FoamType]],$CB$1:$CC$25,2,FALSE),0)</f>
        <v>0</v>
      </c>
      <c r="T2265" s="3">
        <f t="shared" ref="T2265:T2328" si="286">K2265*L2265*R2265*S2265/1000000</f>
        <v>0</v>
      </c>
      <c r="U2265" s="4">
        <f t="shared" ref="U2265:U2328" si="287">K2265*L2265*M2265*R2265/1000000</f>
        <v>0</v>
      </c>
      <c r="X2265" s="4">
        <f>IFERROR(   Table1[[#This Row],[البلوكات /م3]]+Table1[[#This Row],[البواقى
 المنصرفه
/م3]]-Table1[[#This Row],[البواقى
/م3]],0)</f>
        <v>0</v>
      </c>
      <c r="AD2265" s="20">
        <f t="shared" si="284"/>
        <v>0</v>
      </c>
      <c r="AE2265" s="29" t="e">
        <f t="shared" si="285"/>
        <v>#DIV/0!</v>
      </c>
      <c r="AG2265" s="5">
        <f>IFERROR((Table1[[#This Row],[عدد
البلوكات]]*0.12),"")</f>
        <v>0</v>
      </c>
      <c r="AH226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65" s="59">
        <f>IFERROR(Table1[[#This Row],[Plan Hour]]/Table1[[#This Row],[ساعات
العمل
الفعلية]],0)</f>
        <v>0</v>
      </c>
      <c r="AK2265" s="1">
        <f>IFERROR((Table1[[#This Row],[الكمية 
الفعلية
/م3]]-Table1[[#This Row],[الكمية 
المنتجة
/م3
 ]]),"")</f>
        <v>0</v>
      </c>
      <c r="AL2265" s="123"/>
      <c r="AM2265" s="123"/>
      <c r="AN2265" s="123"/>
      <c r="AO2265" s="123"/>
      <c r="AP2265" s="17">
        <f>Table1[[#This Row],[شطره
1]]+Table1[[#This Row],[أبعاد خطأ
2]]+Table1[[#This Row],[كسر زوايا
3]]+AO2265</f>
        <v>0</v>
      </c>
      <c r="CB2265"/>
      <c r="CC2265"/>
      <c r="CD2265"/>
      <c r="CE2265" s="83"/>
      <c r="CF2265"/>
      <c r="CG2265"/>
      <c r="CH2265"/>
      <c r="CI2265"/>
      <c r="CJ2265"/>
      <c r="CK2265"/>
      <c r="CL2265"/>
      <c r="CM2265"/>
      <c r="CN2265"/>
      <c r="CO2265"/>
      <c r="CP2265"/>
    </row>
    <row r="2266" spans="1:94" ht="22.5" customHeight="1">
      <c r="A2266" s="13"/>
      <c r="B2266" s="3" t="str">
        <f>TEXT(Table1[[#This Row],[Date]],"dddd")</f>
        <v>السبت</v>
      </c>
      <c r="C2266" s="3">
        <f>WEEKNUM(Table1[[#This Row],[Date]],16)</f>
        <v>1</v>
      </c>
      <c r="D2266" s="3" t="str">
        <f>TEXT(Table1[[#This Row],[Date]],"mmmm")</f>
        <v>يناير</v>
      </c>
      <c r="E2266" s="3" t="str">
        <f>TEXT(Table1[[#This Row],[Date]],"yyyy")</f>
        <v>1900</v>
      </c>
      <c r="J2266" s="3">
        <f>IFERROR(VLOOKUP(Table1[[#This Row],[FoamType]],$CB$1:$CC$25,2,FALSE),0)</f>
        <v>0</v>
      </c>
      <c r="T2266" s="3">
        <f t="shared" si="286"/>
        <v>0</v>
      </c>
      <c r="U2266" s="4">
        <f t="shared" si="287"/>
        <v>0</v>
      </c>
      <c r="X2266" s="4">
        <f>IFERROR(   Table1[[#This Row],[البلوكات /م3]]+Table1[[#This Row],[البواقى
 المنصرفه
/م3]]-Table1[[#This Row],[البواقى
/م3]],0)</f>
        <v>0</v>
      </c>
      <c r="AD2266" s="20">
        <f t="shared" ref="AD2266:AD2329" si="288">(Y2266+AA2266)-(U2266+AC2266)</f>
        <v>0</v>
      </c>
      <c r="AE2266" s="29" t="e">
        <f t="shared" ref="AE2266:AE2329" si="289">AD2266/(Y2266+AA2266)</f>
        <v>#DIV/0!</v>
      </c>
      <c r="AG2266" s="5">
        <f>IFERROR((Table1[[#This Row],[عدد
البلوكات]]*0.12),"")</f>
        <v>0</v>
      </c>
      <c r="AH226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66" s="59">
        <f>IFERROR(Table1[[#This Row],[Plan Hour]]/Table1[[#This Row],[ساعات
العمل
الفعلية]],0)</f>
        <v>0</v>
      </c>
      <c r="AK2266" s="1">
        <f>IFERROR((Table1[[#This Row],[الكمية 
الفعلية
/م3]]-Table1[[#This Row],[الكمية 
المنتجة
/م3
 ]]),"")</f>
        <v>0</v>
      </c>
      <c r="AL2266" s="123"/>
      <c r="AM2266" s="123"/>
      <c r="AN2266" s="123"/>
      <c r="AO2266" s="123"/>
      <c r="AP2266" s="17">
        <f>Table1[[#This Row],[شطره
1]]+Table1[[#This Row],[أبعاد خطأ
2]]+Table1[[#This Row],[كسر زوايا
3]]+AO2266</f>
        <v>0</v>
      </c>
      <c r="CB2266"/>
      <c r="CC2266"/>
      <c r="CD2266"/>
      <c r="CE2266" s="83"/>
      <c r="CF2266"/>
      <c r="CG2266"/>
      <c r="CH2266"/>
      <c r="CI2266"/>
      <c r="CJ2266"/>
      <c r="CK2266"/>
      <c r="CL2266"/>
      <c r="CM2266"/>
      <c r="CN2266"/>
      <c r="CO2266"/>
      <c r="CP2266"/>
    </row>
    <row r="2267" spans="1:94" ht="22.5" customHeight="1">
      <c r="A2267" s="13"/>
      <c r="B2267" s="3" t="str">
        <f>TEXT(Table1[[#This Row],[Date]],"dddd")</f>
        <v>السبت</v>
      </c>
      <c r="C2267" s="3">
        <f>WEEKNUM(Table1[[#This Row],[Date]],16)</f>
        <v>1</v>
      </c>
      <c r="D2267" s="3" t="str">
        <f>TEXT(Table1[[#This Row],[Date]],"mmmm")</f>
        <v>يناير</v>
      </c>
      <c r="E2267" s="3" t="str">
        <f>TEXT(Table1[[#This Row],[Date]],"yyyy")</f>
        <v>1900</v>
      </c>
      <c r="J2267" s="3">
        <f>IFERROR(VLOOKUP(Table1[[#This Row],[FoamType]],$CB$1:$CC$25,2,FALSE),0)</f>
        <v>0</v>
      </c>
      <c r="T2267" s="3">
        <f t="shared" si="286"/>
        <v>0</v>
      </c>
      <c r="U2267" s="4">
        <f t="shared" si="287"/>
        <v>0</v>
      </c>
      <c r="X2267" s="4">
        <f>IFERROR(   Table1[[#This Row],[البلوكات /م3]]+Table1[[#This Row],[البواقى
 المنصرفه
/م3]]-Table1[[#This Row],[البواقى
/م3]],0)</f>
        <v>0</v>
      </c>
      <c r="AD2267" s="20">
        <f t="shared" si="288"/>
        <v>0</v>
      </c>
      <c r="AE2267" s="29" t="e">
        <f t="shared" si="289"/>
        <v>#DIV/0!</v>
      </c>
      <c r="AG2267" s="5">
        <f>IFERROR((Table1[[#This Row],[عدد
البلوكات]]*0.12),"")</f>
        <v>0</v>
      </c>
      <c r="AH226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67" s="59">
        <f>IFERROR(Table1[[#This Row],[Plan Hour]]/Table1[[#This Row],[ساعات
العمل
الفعلية]],0)</f>
        <v>0</v>
      </c>
      <c r="AK2267" s="1">
        <f>IFERROR((Table1[[#This Row],[الكمية 
الفعلية
/م3]]-Table1[[#This Row],[الكمية 
المنتجة
/م3
 ]]),"")</f>
        <v>0</v>
      </c>
      <c r="AL2267" s="123"/>
      <c r="AM2267" s="123"/>
      <c r="AN2267" s="123"/>
      <c r="AO2267" s="123"/>
      <c r="AP2267" s="17">
        <f>Table1[[#This Row],[شطره
1]]+Table1[[#This Row],[أبعاد خطأ
2]]+Table1[[#This Row],[كسر زوايا
3]]+AO2267</f>
        <v>0</v>
      </c>
      <c r="CB2267"/>
      <c r="CC2267"/>
      <c r="CD2267"/>
      <c r="CE2267" s="83"/>
      <c r="CF2267"/>
      <c r="CG2267"/>
      <c r="CH2267"/>
      <c r="CI2267"/>
      <c r="CJ2267"/>
      <c r="CK2267"/>
      <c r="CL2267"/>
      <c r="CM2267"/>
      <c r="CN2267"/>
      <c r="CO2267"/>
      <c r="CP2267"/>
    </row>
    <row r="2268" spans="1:94" ht="22.5" customHeight="1">
      <c r="A2268" s="13"/>
      <c r="B2268" s="3" t="str">
        <f>TEXT(Table1[[#This Row],[Date]],"dddd")</f>
        <v>السبت</v>
      </c>
      <c r="C2268" s="3">
        <f>WEEKNUM(Table1[[#This Row],[Date]],16)</f>
        <v>1</v>
      </c>
      <c r="D2268" s="3" t="str">
        <f>TEXT(Table1[[#This Row],[Date]],"mmmm")</f>
        <v>يناير</v>
      </c>
      <c r="E2268" s="3" t="str">
        <f>TEXT(Table1[[#This Row],[Date]],"yyyy")</f>
        <v>1900</v>
      </c>
      <c r="J2268" s="3">
        <f>IFERROR(VLOOKUP(Table1[[#This Row],[FoamType]],$CB$1:$CC$25,2,FALSE),0)</f>
        <v>0</v>
      </c>
      <c r="T2268" s="3">
        <f t="shared" si="286"/>
        <v>0</v>
      </c>
      <c r="U2268" s="4">
        <f t="shared" si="287"/>
        <v>0</v>
      </c>
      <c r="X2268" s="4">
        <f>IFERROR(   Table1[[#This Row],[البلوكات /م3]]+Table1[[#This Row],[البواقى
 المنصرفه
/م3]]-Table1[[#This Row],[البواقى
/م3]],0)</f>
        <v>0</v>
      </c>
      <c r="AD2268" s="20">
        <f t="shared" si="288"/>
        <v>0</v>
      </c>
      <c r="AE2268" s="29" t="e">
        <f t="shared" si="289"/>
        <v>#DIV/0!</v>
      </c>
      <c r="AG2268" s="5">
        <f>IFERROR((Table1[[#This Row],[عدد
البلوكات]]*0.12),"")</f>
        <v>0</v>
      </c>
      <c r="AH226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68" s="59">
        <f>IFERROR(Table1[[#This Row],[Plan Hour]]/Table1[[#This Row],[ساعات
العمل
الفعلية]],0)</f>
        <v>0</v>
      </c>
      <c r="AK2268" s="1">
        <f>IFERROR((Table1[[#This Row],[الكمية 
الفعلية
/م3]]-Table1[[#This Row],[الكمية 
المنتجة
/م3
 ]]),"")</f>
        <v>0</v>
      </c>
      <c r="AL2268" s="123"/>
      <c r="AM2268" s="123"/>
      <c r="AN2268" s="123"/>
      <c r="AO2268" s="123"/>
      <c r="AP2268" s="17">
        <f>Table1[[#This Row],[شطره
1]]+Table1[[#This Row],[أبعاد خطأ
2]]+Table1[[#This Row],[كسر زوايا
3]]+AO2268</f>
        <v>0</v>
      </c>
      <c r="CB2268"/>
      <c r="CC2268"/>
      <c r="CD2268"/>
      <c r="CE2268" s="83"/>
      <c r="CF2268"/>
      <c r="CG2268"/>
      <c r="CH2268"/>
      <c r="CI2268"/>
      <c r="CJ2268"/>
      <c r="CK2268"/>
      <c r="CL2268"/>
      <c r="CM2268"/>
      <c r="CN2268"/>
      <c r="CO2268"/>
      <c r="CP2268"/>
    </row>
    <row r="2269" spans="1:94" ht="22.5" customHeight="1">
      <c r="A2269" s="13"/>
      <c r="B2269" s="3" t="str">
        <f>TEXT(Table1[[#This Row],[Date]],"dddd")</f>
        <v>السبت</v>
      </c>
      <c r="C2269" s="3">
        <f>WEEKNUM(Table1[[#This Row],[Date]],16)</f>
        <v>1</v>
      </c>
      <c r="D2269" s="3" t="str">
        <f>TEXT(Table1[[#This Row],[Date]],"mmmm")</f>
        <v>يناير</v>
      </c>
      <c r="E2269" s="3" t="str">
        <f>TEXT(Table1[[#This Row],[Date]],"yyyy")</f>
        <v>1900</v>
      </c>
      <c r="J2269" s="3">
        <f>IFERROR(VLOOKUP(Table1[[#This Row],[FoamType]],$CB$1:$CC$25,2,FALSE),0)</f>
        <v>0</v>
      </c>
      <c r="T2269" s="3">
        <f t="shared" si="286"/>
        <v>0</v>
      </c>
      <c r="U2269" s="4">
        <f t="shared" si="287"/>
        <v>0</v>
      </c>
      <c r="X2269" s="4">
        <f>IFERROR(   Table1[[#This Row],[البلوكات /م3]]+Table1[[#This Row],[البواقى
 المنصرفه
/م3]]-Table1[[#This Row],[البواقى
/م3]],0)</f>
        <v>0</v>
      </c>
      <c r="AD2269" s="20">
        <f t="shared" si="288"/>
        <v>0</v>
      </c>
      <c r="AE2269" s="29" t="e">
        <f t="shared" si="289"/>
        <v>#DIV/0!</v>
      </c>
      <c r="AG2269" s="5">
        <f>IFERROR((Table1[[#This Row],[عدد
البلوكات]]*0.12),"")</f>
        <v>0</v>
      </c>
      <c r="AH226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69" s="59">
        <f>IFERROR(Table1[[#This Row],[Plan Hour]]/Table1[[#This Row],[ساعات
العمل
الفعلية]],0)</f>
        <v>0</v>
      </c>
      <c r="AK2269" s="1">
        <f>IFERROR((Table1[[#This Row],[الكمية 
الفعلية
/م3]]-Table1[[#This Row],[الكمية 
المنتجة
/م3
 ]]),"")</f>
        <v>0</v>
      </c>
      <c r="AL2269" s="123"/>
      <c r="AM2269" s="123"/>
      <c r="AN2269" s="123"/>
      <c r="AO2269" s="123"/>
      <c r="AP2269" s="17">
        <f>Table1[[#This Row],[شطره
1]]+Table1[[#This Row],[أبعاد خطأ
2]]+Table1[[#This Row],[كسر زوايا
3]]+AO2269</f>
        <v>0</v>
      </c>
      <c r="CB2269"/>
      <c r="CC2269"/>
      <c r="CD2269"/>
      <c r="CE2269" s="83"/>
      <c r="CF2269"/>
      <c r="CG2269"/>
      <c r="CH2269"/>
      <c r="CI2269"/>
      <c r="CJ2269"/>
      <c r="CK2269"/>
      <c r="CL2269"/>
      <c r="CM2269"/>
      <c r="CN2269"/>
      <c r="CO2269"/>
      <c r="CP2269"/>
    </row>
    <row r="2270" spans="1:94" ht="22.5" customHeight="1">
      <c r="A2270" s="13"/>
      <c r="B2270" s="3" t="str">
        <f>TEXT(Table1[[#This Row],[Date]],"dddd")</f>
        <v>السبت</v>
      </c>
      <c r="C2270" s="3">
        <f>WEEKNUM(Table1[[#This Row],[Date]],16)</f>
        <v>1</v>
      </c>
      <c r="D2270" s="3" t="str">
        <f>TEXT(Table1[[#This Row],[Date]],"mmmm")</f>
        <v>يناير</v>
      </c>
      <c r="E2270" s="3" t="str">
        <f>TEXT(Table1[[#This Row],[Date]],"yyyy")</f>
        <v>1900</v>
      </c>
      <c r="J2270" s="3">
        <f>IFERROR(VLOOKUP(Table1[[#This Row],[FoamType]],$CB$1:$CC$25,2,FALSE),0)</f>
        <v>0</v>
      </c>
      <c r="T2270" s="3">
        <f t="shared" si="286"/>
        <v>0</v>
      </c>
      <c r="U2270" s="4">
        <f t="shared" si="287"/>
        <v>0</v>
      </c>
      <c r="X2270" s="4">
        <f>IFERROR(   Table1[[#This Row],[البلوكات /م3]]+Table1[[#This Row],[البواقى
 المنصرفه
/م3]]-Table1[[#This Row],[البواقى
/م3]],0)</f>
        <v>0</v>
      </c>
      <c r="AD2270" s="20">
        <f t="shared" si="288"/>
        <v>0</v>
      </c>
      <c r="AE2270" s="29" t="e">
        <f t="shared" si="289"/>
        <v>#DIV/0!</v>
      </c>
      <c r="AG2270" s="5">
        <f>IFERROR((Table1[[#This Row],[عدد
البلوكات]]*0.12),"")</f>
        <v>0</v>
      </c>
      <c r="AH227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70" s="59">
        <f>IFERROR(Table1[[#This Row],[Plan Hour]]/Table1[[#This Row],[ساعات
العمل
الفعلية]],0)</f>
        <v>0</v>
      </c>
      <c r="AK2270" s="1">
        <f>IFERROR((Table1[[#This Row],[الكمية 
الفعلية
/م3]]-Table1[[#This Row],[الكمية 
المنتجة
/م3
 ]]),"")</f>
        <v>0</v>
      </c>
      <c r="AL2270" s="123"/>
      <c r="AM2270" s="123"/>
      <c r="AN2270" s="123"/>
      <c r="AO2270" s="123"/>
      <c r="AP2270" s="17">
        <f>Table1[[#This Row],[شطره
1]]+Table1[[#This Row],[أبعاد خطأ
2]]+Table1[[#This Row],[كسر زوايا
3]]+AO2270</f>
        <v>0</v>
      </c>
      <c r="CB2270"/>
      <c r="CC2270"/>
      <c r="CD2270"/>
      <c r="CE2270" s="83"/>
      <c r="CF2270"/>
      <c r="CG2270"/>
      <c r="CH2270"/>
      <c r="CI2270"/>
      <c r="CJ2270"/>
      <c r="CK2270"/>
      <c r="CL2270"/>
      <c r="CM2270"/>
      <c r="CN2270"/>
      <c r="CO2270"/>
      <c r="CP2270"/>
    </row>
    <row r="2271" spans="1:94" ht="22.5" customHeight="1">
      <c r="A2271" s="13"/>
      <c r="B2271" s="3" t="str">
        <f>TEXT(Table1[[#This Row],[Date]],"dddd")</f>
        <v>السبت</v>
      </c>
      <c r="C2271" s="3">
        <f>WEEKNUM(Table1[[#This Row],[Date]],16)</f>
        <v>1</v>
      </c>
      <c r="D2271" s="3" t="str">
        <f>TEXT(Table1[[#This Row],[Date]],"mmmm")</f>
        <v>يناير</v>
      </c>
      <c r="E2271" s="3" t="str">
        <f>TEXT(Table1[[#This Row],[Date]],"yyyy")</f>
        <v>1900</v>
      </c>
      <c r="J2271" s="3">
        <f>IFERROR(VLOOKUP(Table1[[#This Row],[FoamType]],$CB$1:$CC$25,2,FALSE),0)</f>
        <v>0</v>
      </c>
      <c r="Q2271" s="15"/>
      <c r="T2271" s="3">
        <f t="shared" si="286"/>
        <v>0</v>
      </c>
      <c r="U2271" s="4">
        <f t="shared" si="287"/>
        <v>0</v>
      </c>
      <c r="X2271" s="4">
        <f>IFERROR(   Table1[[#This Row],[البلوكات /م3]]+Table1[[#This Row],[البواقى
 المنصرفه
/م3]]-Table1[[#This Row],[البواقى
/م3]],0)</f>
        <v>0</v>
      </c>
      <c r="AD2271" s="20">
        <f t="shared" si="288"/>
        <v>0</v>
      </c>
      <c r="AE2271" s="29" t="e">
        <f t="shared" si="289"/>
        <v>#DIV/0!</v>
      </c>
      <c r="AG2271" s="5">
        <f>IFERROR((Table1[[#This Row],[عدد
البلوكات]]*0.12),"")</f>
        <v>0</v>
      </c>
      <c r="AH227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71" s="59">
        <f>IFERROR(Table1[[#This Row],[Plan Hour]]/Table1[[#This Row],[ساعات
العمل
الفعلية]],0)</f>
        <v>0</v>
      </c>
      <c r="AK2271" s="1">
        <f>IFERROR((Table1[[#This Row],[الكمية 
الفعلية
/م3]]-Table1[[#This Row],[الكمية 
المنتجة
/م3
 ]]),"")</f>
        <v>0</v>
      </c>
      <c r="AL2271" s="123"/>
      <c r="AM2271" s="123"/>
      <c r="AN2271" s="123"/>
      <c r="AO2271" s="123"/>
      <c r="AP2271" s="17">
        <f>Table1[[#This Row],[شطره
1]]+Table1[[#This Row],[أبعاد خطأ
2]]+Table1[[#This Row],[كسر زوايا
3]]+AO2271</f>
        <v>0</v>
      </c>
      <c r="CB2271"/>
      <c r="CC2271"/>
      <c r="CD2271"/>
      <c r="CE2271" s="83"/>
      <c r="CF2271"/>
      <c r="CG2271"/>
      <c r="CH2271"/>
      <c r="CI2271"/>
      <c r="CJ2271"/>
      <c r="CK2271"/>
      <c r="CL2271"/>
      <c r="CM2271"/>
      <c r="CN2271"/>
      <c r="CO2271"/>
      <c r="CP2271"/>
    </row>
    <row r="2272" spans="1:94" ht="22.5" customHeight="1">
      <c r="A2272" s="13"/>
      <c r="B2272" s="3" t="str">
        <f>TEXT(Table1[[#This Row],[Date]],"dddd")</f>
        <v>السبت</v>
      </c>
      <c r="C2272" s="3">
        <f>WEEKNUM(Table1[[#This Row],[Date]],16)</f>
        <v>1</v>
      </c>
      <c r="D2272" s="3" t="str">
        <f>TEXT(Table1[[#This Row],[Date]],"mmmm")</f>
        <v>يناير</v>
      </c>
      <c r="E2272" s="3" t="str">
        <f>TEXT(Table1[[#This Row],[Date]],"yyyy")</f>
        <v>1900</v>
      </c>
      <c r="J2272" s="3">
        <f>IFERROR(VLOOKUP(Table1[[#This Row],[FoamType]],$CB$1:$CC$25,2,FALSE),0)</f>
        <v>0</v>
      </c>
      <c r="Q2272" s="15"/>
      <c r="T2272" s="3">
        <f t="shared" si="286"/>
        <v>0</v>
      </c>
      <c r="U2272" s="4">
        <f t="shared" si="287"/>
        <v>0</v>
      </c>
      <c r="X2272" s="4">
        <f>IFERROR(   Table1[[#This Row],[البلوكات /م3]]+Table1[[#This Row],[البواقى
 المنصرفه
/م3]]-Table1[[#This Row],[البواقى
/م3]],0)</f>
        <v>0</v>
      </c>
      <c r="AD2272" s="20">
        <f t="shared" si="288"/>
        <v>0</v>
      </c>
      <c r="AE2272" s="29" t="e">
        <f t="shared" si="289"/>
        <v>#DIV/0!</v>
      </c>
      <c r="AG2272" s="5">
        <f>IFERROR((Table1[[#This Row],[عدد
البلوكات]]*0.12),"")</f>
        <v>0</v>
      </c>
      <c r="AH227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72" s="59">
        <f>IFERROR(Table1[[#This Row],[Plan Hour]]/Table1[[#This Row],[ساعات
العمل
الفعلية]],0)</f>
        <v>0</v>
      </c>
      <c r="AK2272" s="1">
        <f>IFERROR((Table1[[#This Row],[الكمية 
الفعلية
/م3]]-Table1[[#This Row],[الكمية 
المنتجة
/م3
 ]]),"")</f>
        <v>0</v>
      </c>
      <c r="AL2272" s="123"/>
      <c r="AM2272" s="123"/>
      <c r="AN2272" s="123"/>
      <c r="AO2272" s="123"/>
      <c r="AP2272" s="17">
        <f>Table1[[#This Row],[شطره
1]]+Table1[[#This Row],[أبعاد خطأ
2]]+Table1[[#This Row],[كسر زوايا
3]]+AO2272</f>
        <v>0</v>
      </c>
      <c r="CB2272"/>
      <c r="CC2272"/>
      <c r="CD2272"/>
      <c r="CE2272" s="83"/>
      <c r="CF2272"/>
      <c r="CG2272"/>
      <c r="CH2272"/>
      <c r="CI2272"/>
      <c r="CJ2272"/>
      <c r="CK2272"/>
      <c r="CL2272"/>
      <c r="CM2272"/>
      <c r="CN2272"/>
      <c r="CO2272"/>
      <c r="CP2272"/>
    </row>
    <row r="2273" spans="1:94" ht="22.5" customHeight="1">
      <c r="A2273" s="13"/>
      <c r="B2273" s="3" t="str">
        <f>TEXT(Table1[[#This Row],[Date]],"dddd")</f>
        <v>السبت</v>
      </c>
      <c r="C2273" s="3">
        <f>WEEKNUM(Table1[[#This Row],[Date]],16)</f>
        <v>1</v>
      </c>
      <c r="D2273" s="3" t="str">
        <f>TEXT(Table1[[#This Row],[Date]],"mmmm")</f>
        <v>يناير</v>
      </c>
      <c r="E2273" s="3" t="str">
        <f>TEXT(Table1[[#This Row],[Date]],"yyyy")</f>
        <v>1900</v>
      </c>
      <c r="J2273" s="3">
        <f>IFERROR(VLOOKUP(Table1[[#This Row],[FoamType]],$CB$1:$CC$25,2,FALSE),0)</f>
        <v>0</v>
      </c>
      <c r="Q2273" s="15"/>
      <c r="T2273" s="3">
        <f t="shared" si="286"/>
        <v>0</v>
      </c>
      <c r="U2273" s="4">
        <f t="shared" si="287"/>
        <v>0</v>
      </c>
      <c r="X2273" s="4">
        <f>IFERROR(   Table1[[#This Row],[البلوكات /م3]]+Table1[[#This Row],[البواقى
 المنصرفه
/م3]]-Table1[[#This Row],[البواقى
/م3]],0)</f>
        <v>0</v>
      </c>
      <c r="AD2273" s="20">
        <f t="shared" si="288"/>
        <v>0</v>
      </c>
      <c r="AE2273" s="29" t="e">
        <f t="shared" si="289"/>
        <v>#DIV/0!</v>
      </c>
      <c r="AG2273" s="5">
        <f>IFERROR((Table1[[#This Row],[عدد
البلوكات]]*0.12),"")</f>
        <v>0</v>
      </c>
      <c r="AH227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73" s="59">
        <f>IFERROR(Table1[[#This Row],[Plan Hour]]/Table1[[#This Row],[ساعات
العمل
الفعلية]],0)</f>
        <v>0</v>
      </c>
      <c r="AK2273" s="1">
        <f>IFERROR((Table1[[#This Row],[الكمية 
الفعلية
/م3]]-Table1[[#This Row],[الكمية 
المنتجة
/م3
 ]]),"")</f>
        <v>0</v>
      </c>
      <c r="AL2273" s="123"/>
      <c r="AM2273" s="123"/>
      <c r="AN2273" s="123"/>
      <c r="AO2273" s="123"/>
      <c r="AP2273" s="17">
        <f>Table1[[#This Row],[شطره
1]]+Table1[[#This Row],[أبعاد خطأ
2]]+Table1[[#This Row],[كسر زوايا
3]]+AO2273</f>
        <v>0</v>
      </c>
      <c r="CB2273"/>
      <c r="CC2273"/>
      <c r="CD2273"/>
      <c r="CE2273" s="83"/>
      <c r="CF2273"/>
      <c r="CG2273"/>
      <c r="CH2273"/>
      <c r="CI2273"/>
      <c r="CJ2273"/>
      <c r="CK2273"/>
      <c r="CL2273"/>
      <c r="CM2273"/>
      <c r="CN2273"/>
      <c r="CO2273"/>
      <c r="CP2273"/>
    </row>
    <row r="2274" spans="1:94" ht="22.5" customHeight="1">
      <c r="A2274" s="13"/>
      <c r="B2274" s="3" t="str">
        <f>TEXT(Table1[[#This Row],[Date]],"dddd")</f>
        <v>السبت</v>
      </c>
      <c r="C2274" s="3">
        <f>WEEKNUM(Table1[[#This Row],[Date]],16)</f>
        <v>1</v>
      </c>
      <c r="D2274" s="3" t="str">
        <f>TEXT(Table1[[#This Row],[Date]],"mmmm")</f>
        <v>يناير</v>
      </c>
      <c r="E2274" s="3" t="str">
        <f>TEXT(Table1[[#This Row],[Date]],"yyyy")</f>
        <v>1900</v>
      </c>
      <c r="J2274" s="3">
        <f>IFERROR(VLOOKUP(Table1[[#This Row],[FoamType]],$CB$1:$CC$25,2,FALSE),0)</f>
        <v>0</v>
      </c>
      <c r="Q2274" s="15"/>
      <c r="T2274" s="3">
        <f t="shared" si="286"/>
        <v>0</v>
      </c>
      <c r="U2274" s="4">
        <f t="shared" si="287"/>
        <v>0</v>
      </c>
      <c r="X2274" s="4">
        <f>IFERROR(   Table1[[#This Row],[البلوكات /م3]]+Table1[[#This Row],[البواقى
 المنصرفه
/م3]]-Table1[[#This Row],[البواقى
/م3]],0)</f>
        <v>0</v>
      </c>
      <c r="AD2274" s="20">
        <f t="shared" si="288"/>
        <v>0</v>
      </c>
      <c r="AE2274" s="29" t="e">
        <f t="shared" si="289"/>
        <v>#DIV/0!</v>
      </c>
      <c r="AG2274" s="5">
        <f>IFERROR((Table1[[#This Row],[عدد
البلوكات]]*0.12),"")</f>
        <v>0</v>
      </c>
      <c r="AH227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74" s="59">
        <f>IFERROR(Table1[[#This Row],[Plan Hour]]/Table1[[#This Row],[ساعات
العمل
الفعلية]],0)</f>
        <v>0</v>
      </c>
      <c r="AK2274" s="1">
        <f>IFERROR((Table1[[#This Row],[الكمية 
الفعلية
/م3]]-Table1[[#This Row],[الكمية 
المنتجة
/م3
 ]]),"")</f>
        <v>0</v>
      </c>
      <c r="AL2274" s="123"/>
      <c r="AM2274" s="123"/>
      <c r="AN2274" s="123"/>
      <c r="AO2274" s="123"/>
      <c r="AP2274" s="17">
        <f>Table1[[#This Row],[شطره
1]]+Table1[[#This Row],[أبعاد خطأ
2]]+Table1[[#This Row],[كسر زوايا
3]]+AO2274</f>
        <v>0</v>
      </c>
      <c r="CB2274"/>
      <c r="CC2274"/>
      <c r="CD2274"/>
      <c r="CE2274" s="83"/>
      <c r="CF2274"/>
      <c r="CG2274"/>
      <c r="CH2274"/>
      <c r="CI2274"/>
      <c r="CJ2274"/>
      <c r="CK2274"/>
      <c r="CL2274"/>
      <c r="CM2274"/>
      <c r="CN2274"/>
      <c r="CO2274"/>
      <c r="CP2274"/>
    </row>
    <row r="2275" spans="1:94" ht="22.5" customHeight="1">
      <c r="A2275" s="13"/>
      <c r="B2275" s="3" t="str">
        <f>TEXT(Table1[[#This Row],[Date]],"dddd")</f>
        <v>السبت</v>
      </c>
      <c r="C2275" s="3">
        <f>WEEKNUM(Table1[[#This Row],[Date]],16)</f>
        <v>1</v>
      </c>
      <c r="D2275" s="3" t="str">
        <f>TEXT(Table1[[#This Row],[Date]],"mmmm")</f>
        <v>يناير</v>
      </c>
      <c r="E2275" s="3" t="str">
        <f>TEXT(Table1[[#This Row],[Date]],"yyyy")</f>
        <v>1900</v>
      </c>
      <c r="J2275" s="3">
        <f>IFERROR(VLOOKUP(Table1[[#This Row],[FoamType]],$CB$1:$CC$25,2,FALSE),0)</f>
        <v>0</v>
      </c>
      <c r="Q2275" s="15"/>
      <c r="T2275" s="3">
        <f t="shared" si="286"/>
        <v>0</v>
      </c>
      <c r="U2275" s="4">
        <f t="shared" si="287"/>
        <v>0</v>
      </c>
      <c r="X2275" s="4">
        <f>IFERROR(   Table1[[#This Row],[البلوكات /م3]]+Table1[[#This Row],[البواقى
 المنصرفه
/م3]]-Table1[[#This Row],[البواقى
/م3]],0)</f>
        <v>0</v>
      </c>
      <c r="AD2275" s="20">
        <f t="shared" si="288"/>
        <v>0</v>
      </c>
      <c r="AE2275" s="29" t="e">
        <f t="shared" si="289"/>
        <v>#DIV/0!</v>
      </c>
      <c r="AG2275" s="5">
        <f>IFERROR((Table1[[#This Row],[عدد
البلوكات]]*0.12),"")</f>
        <v>0</v>
      </c>
      <c r="AH227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75" s="59">
        <f>IFERROR(Table1[[#This Row],[Plan Hour]]/Table1[[#This Row],[ساعات
العمل
الفعلية]],0)</f>
        <v>0</v>
      </c>
      <c r="AK2275" s="1">
        <f>IFERROR((Table1[[#This Row],[الكمية 
الفعلية
/م3]]-Table1[[#This Row],[الكمية 
المنتجة
/م3
 ]]),"")</f>
        <v>0</v>
      </c>
      <c r="AL2275" s="123"/>
      <c r="AM2275" s="123"/>
      <c r="AN2275" s="123"/>
      <c r="AO2275" s="123"/>
      <c r="AP2275" s="17">
        <f>Table1[[#This Row],[شطره
1]]+Table1[[#This Row],[أبعاد خطأ
2]]+Table1[[#This Row],[كسر زوايا
3]]+AO2275</f>
        <v>0</v>
      </c>
      <c r="CB2275"/>
      <c r="CC2275"/>
      <c r="CD2275"/>
      <c r="CE2275" s="83"/>
      <c r="CF2275"/>
      <c r="CG2275"/>
      <c r="CH2275"/>
      <c r="CI2275"/>
      <c r="CJ2275"/>
      <c r="CK2275"/>
      <c r="CL2275"/>
      <c r="CM2275"/>
      <c r="CN2275"/>
      <c r="CO2275"/>
      <c r="CP2275"/>
    </row>
    <row r="2276" spans="1:94" ht="22.5" customHeight="1">
      <c r="A2276" s="13"/>
      <c r="B2276" s="3" t="str">
        <f>TEXT(Table1[[#This Row],[Date]],"dddd")</f>
        <v>السبت</v>
      </c>
      <c r="C2276" s="3">
        <f>WEEKNUM(Table1[[#This Row],[Date]],16)</f>
        <v>1</v>
      </c>
      <c r="D2276" s="3" t="str">
        <f>TEXT(Table1[[#This Row],[Date]],"mmmm")</f>
        <v>يناير</v>
      </c>
      <c r="E2276" s="3" t="str">
        <f>TEXT(Table1[[#This Row],[Date]],"yyyy")</f>
        <v>1900</v>
      </c>
      <c r="J2276" s="3">
        <f>IFERROR(VLOOKUP(Table1[[#This Row],[FoamType]],$CB$1:$CC$25,2,FALSE),0)</f>
        <v>0</v>
      </c>
      <c r="Q2276" s="15"/>
      <c r="T2276" s="3">
        <f t="shared" si="286"/>
        <v>0</v>
      </c>
      <c r="U2276" s="4">
        <f t="shared" si="287"/>
        <v>0</v>
      </c>
      <c r="X2276" s="4">
        <f>IFERROR(   Table1[[#This Row],[البلوكات /م3]]+Table1[[#This Row],[البواقى
 المنصرفه
/م3]]-Table1[[#This Row],[البواقى
/م3]],0)</f>
        <v>0</v>
      </c>
      <c r="AD2276" s="20">
        <f t="shared" si="288"/>
        <v>0</v>
      </c>
      <c r="AE2276" s="29" t="e">
        <f t="shared" si="289"/>
        <v>#DIV/0!</v>
      </c>
      <c r="AG2276" s="5">
        <f>IFERROR((Table1[[#This Row],[عدد
البلوكات]]*0.12),"")</f>
        <v>0</v>
      </c>
      <c r="AH227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76" s="59">
        <f>IFERROR(Table1[[#This Row],[Plan Hour]]/Table1[[#This Row],[ساعات
العمل
الفعلية]],0)</f>
        <v>0</v>
      </c>
      <c r="AK2276" s="1">
        <f>IFERROR((Table1[[#This Row],[الكمية 
الفعلية
/م3]]-Table1[[#This Row],[الكمية 
المنتجة
/م3
 ]]),"")</f>
        <v>0</v>
      </c>
      <c r="AL2276" s="123"/>
      <c r="AM2276" s="123"/>
      <c r="AN2276" s="123"/>
      <c r="AO2276" s="123"/>
      <c r="AP2276" s="17">
        <f>Table1[[#This Row],[شطره
1]]+Table1[[#This Row],[أبعاد خطأ
2]]+Table1[[#This Row],[كسر زوايا
3]]+AO2276</f>
        <v>0</v>
      </c>
      <c r="CB2276"/>
      <c r="CC2276"/>
      <c r="CD2276"/>
      <c r="CE2276" s="83"/>
      <c r="CF2276"/>
      <c r="CG2276"/>
      <c r="CH2276"/>
      <c r="CI2276"/>
      <c r="CJ2276"/>
      <c r="CK2276"/>
      <c r="CL2276"/>
      <c r="CM2276"/>
      <c r="CN2276"/>
      <c r="CO2276"/>
      <c r="CP2276"/>
    </row>
    <row r="2277" spans="1:94" ht="22.5" customHeight="1">
      <c r="A2277" s="13"/>
      <c r="B2277" s="3" t="str">
        <f>TEXT(Table1[[#This Row],[Date]],"dddd")</f>
        <v>السبت</v>
      </c>
      <c r="C2277" s="3">
        <f>WEEKNUM(Table1[[#This Row],[Date]],16)</f>
        <v>1</v>
      </c>
      <c r="D2277" s="3" t="str">
        <f>TEXT(Table1[[#This Row],[Date]],"mmmm")</f>
        <v>يناير</v>
      </c>
      <c r="E2277" s="3" t="str">
        <f>TEXT(Table1[[#This Row],[Date]],"yyyy")</f>
        <v>1900</v>
      </c>
      <c r="J2277" s="3">
        <f>IFERROR(VLOOKUP(Table1[[#This Row],[FoamType]],$CB$1:$CC$25,2,FALSE),0)</f>
        <v>0</v>
      </c>
      <c r="Q2277" s="15"/>
      <c r="T2277" s="3">
        <f t="shared" si="286"/>
        <v>0</v>
      </c>
      <c r="U2277" s="4">
        <f t="shared" si="287"/>
        <v>0</v>
      </c>
      <c r="X2277" s="4">
        <f>IFERROR(   Table1[[#This Row],[البلوكات /م3]]+Table1[[#This Row],[البواقى
 المنصرفه
/م3]]-Table1[[#This Row],[البواقى
/م3]],0)</f>
        <v>0</v>
      </c>
      <c r="AD2277" s="20">
        <f t="shared" si="288"/>
        <v>0</v>
      </c>
      <c r="AE2277" s="29" t="e">
        <f t="shared" si="289"/>
        <v>#DIV/0!</v>
      </c>
      <c r="AG2277" s="5">
        <f>IFERROR((Table1[[#This Row],[عدد
البلوكات]]*0.12),"")</f>
        <v>0</v>
      </c>
      <c r="AH227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77" s="59">
        <f>IFERROR(Table1[[#This Row],[Plan Hour]]/Table1[[#This Row],[ساعات
العمل
الفعلية]],0)</f>
        <v>0</v>
      </c>
      <c r="AK2277" s="1">
        <f>IFERROR((Table1[[#This Row],[الكمية 
الفعلية
/م3]]-Table1[[#This Row],[الكمية 
المنتجة
/م3
 ]]),"")</f>
        <v>0</v>
      </c>
      <c r="AL2277" s="123"/>
      <c r="AM2277" s="123"/>
      <c r="AN2277" s="123"/>
      <c r="AO2277" s="123"/>
      <c r="AP2277" s="17">
        <f>Table1[[#This Row],[شطره
1]]+Table1[[#This Row],[أبعاد خطأ
2]]+Table1[[#This Row],[كسر زوايا
3]]+AO2277</f>
        <v>0</v>
      </c>
      <c r="CB2277"/>
      <c r="CC2277"/>
      <c r="CD2277"/>
      <c r="CE2277" s="83"/>
      <c r="CF2277"/>
      <c r="CG2277"/>
      <c r="CH2277"/>
      <c r="CI2277"/>
      <c r="CJ2277"/>
      <c r="CK2277"/>
      <c r="CL2277"/>
      <c r="CM2277"/>
      <c r="CN2277"/>
      <c r="CO2277"/>
      <c r="CP2277"/>
    </row>
    <row r="2278" spans="1:94" ht="22.5" customHeight="1">
      <c r="A2278" s="13"/>
      <c r="B2278" s="3" t="str">
        <f>TEXT(Table1[[#This Row],[Date]],"dddd")</f>
        <v>السبت</v>
      </c>
      <c r="C2278" s="3">
        <f>WEEKNUM(Table1[[#This Row],[Date]],16)</f>
        <v>1</v>
      </c>
      <c r="D2278" s="3" t="str">
        <f>TEXT(Table1[[#This Row],[Date]],"mmmm")</f>
        <v>يناير</v>
      </c>
      <c r="E2278" s="3" t="str">
        <f>TEXT(Table1[[#This Row],[Date]],"yyyy")</f>
        <v>1900</v>
      </c>
      <c r="J2278" s="3">
        <f>IFERROR(VLOOKUP(Table1[[#This Row],[FoamType]],$CB$1:$CC$25,2,FALSE),0)</f>
        <v>0</v>
      </c>
      <c r="Q2278" s="15"/>
      <c r="T2278" s="3">
        <f t="shared" si="286"/>
        <v>0</v>
      </c>
      <c r="U2278" s="4">
        <f t="shared" si="287"/>
        <v>0</v>
      </c>
      <c r="X2278" s="4">
        <f>IFERROR(   Table1[[#This Row],[البلوكات /م3]]+Table1[[#This Row],[البواقى
 المنصرفه
/م3]]-Table1[[#This Row],[البواقى
/م3]],0)</f>
        <v>0</v>
      </c>
      <c r="AD2278" s="20">
        <f t="shared" si="288"/>
        <v>0</v>
      </c>
      <c r="AE2278" s="29" t="e">
        <f t="shared" si="289"/>
        <v>#DIV/0!</v>
      </c>
      <c r="AG2278" s="5">
        <f>IFERROR((Table1[[#This Row],[عدد
البلوكات]]*0.12),"")</f>
        <v>0</v>
      </c>
      <c r="AH227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78" s="59">
        <f>IFERROR(Table1[[#This Row],[Plan Hour]]/Table1[[#This Row],[ساعات
العمل
الفعلية]],0)</f>
        <v>0</v>
      </c>
      <c r="AK2278" s="1">
        <f>IFERROR((Table1[[#This Row],[الكمية 
الفعلية
/م3]]-Table1[[#This Row],[الكمية 
المنتجة
/م3
 ]]),"")</f>
        <v>0</v>
      </c>
      <c r="AL2278" s="123"/>
      <c r="AM2278" s="123"/>
      <c r="AN2278" s="123"/>
      <c r="AO2278" s="123"/>
      <c r="AP2278" s="17">
        <f>Table1[[#This Row],[شطره
1]]+Table1[[#This Row],[أبعاد خطأ
2]]+Table1[[#This Row],[كسر زوايا
3]]+AO2278</f>
        <v>0</v>
      </c>
      <c r="CB2278"/>
      <c r="CC2278"/>
      <c r="CD2278"/>
      <c r="CE2278" s="83"/>
      <c r="CF2278"/>
      <c r="CG2278"/>
      <c r="CH2278"/>
      <c r="CI2278"/>
      <c r="CJ2278"/>
      <c r="CK2278"/>
      <c r="CL2278"/>
      <c r="CM2278"/>
      <c r="CN2278"/>
      <c r="CO2278"/>
      <c r="CP2278"/>
    </row>
    <row r="2279" spans="1:94" ht="22.5" customHeight="1">
      <c r="A2279" s="13"/>
      <c r="B2279" s="3" t="str">
        <f>TEXT(Table1[[#This Row],[Date]],"dddd")</f>
        <v>السبت</v>
      </c>
      <c r="C2279" s="3">
        <f>WEEKNUM(Table1[[#This Row],[Date]],16)</f>
        <v>1</v>
      </c>
      <c r="D2279" s="3" t="str">
        <f>TEXT(Table1[[#This Row],[Date]],"mmmm")</f>
        <v>يناير</v>
      </c>
      <c r="E2279" s="3" t="str">
        <f>TEXT(Table1[[#This Row],[Date]],"yyyy")</f>
        <v>1900</v>
      </c>
      <c r="J2279" s="3">
        <f>IFERROR(VLOOKUP(Table1[[#This Row],[FoamType]],$CB$1:$CC$25,2,FALSE),0)</f>
        <v>0</v>
      </c>
      <c r="Q2279" s="15"/>
      <c r="T2279" s="3">
        <f t="shared" si="286"/>
        <v>0</v>
      </c>
      <c r="U2279" s="4">
        <f t="shared" si="287"/>
        <v>0</v>
      </c>
      <c r="X2279" s="4">
        <f>IFERROR(   Table1[[#This Row],[البلوكات /م3]]+Table1[[#This Row],[البواقى
 المنصرفه
/م3]]-Table1[[#This Row],[البواقى
/م3]],0)</f>
        <v>0</v>
      </c>
      <c r="AD2279" s="20">
        <f t="shared" si="288"/>
        <v>0</v>
      </c>
      <c r="AE2279" s="29" t="e">
        <f t="shared" si="289"/>
        <v>#DIV/0!</v>
      </c>
      <c r="AG2279" s="5">
        <f>IFERROR((Table1[[#This Row],[عدد
البلوكات]]*0.12),"")</f>
        <v>0</v>
      </c>
      <c r="AH227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79" s="59">
        <f>IFERROR(Table1[[#This Row],[Plan Hour]]/Table1[[#This Row],[ساعات
العمل
الفعلية]],0)</f>
        <v>0</v>
      </c>
      <c r="AK2279" s="1">
        <f>IFERROR((Table1[[#This Row],[الكمية 
الفعلية
/م3]]-Table1[[#This Row],[الكمية 
المنتجة
/م3
 ]]),"")</f>
        <v>0</v>
      </c>
      <c r="AL2279" s="123"/>
      <c r="AM2279" s="123"/>
      <c r="AN2279" s="123"/>
      <c r="AO2279" s="123"/>
      <c r="AP2279" s="17">
        <f>Table1[[#This Row],[شطره
1]]+Table1[[#This Row],[أبعاد خطأ
2]]+Table1[[#This Row],[كسر زوايا
3]]+AO2279</f>
        <v>0</v>
      </c>
      <c r="CB2279"/>
      <c r="CC2279"/>
      <c r="CD2279"/>
      <c r="CE2279" s="83"/>
      <c r="CF2279"/>
      <c r="CG2279"/>
      <c r="CH2279"/>
      <c r="CI2279"/>
      <c r="CJ2279"/>
      <c r="CK2279"/>
      <c r="CL2279"/>
      <c r="CM2279"/>
      <c r="CN2279"/>
      <c r="CO2279"/>
      <c r="CP2279"/>
    </row>
    <row r="2280" spans="1:94" ht="22.5" customHeight="1">
      <c r="A2280" s="13"/>
      <c r="B2280" s="3" t="str">
        <f>TEXT(Table1[[#This Row],[Date]],"dddd")</f>
        <v>السبت</v>
      </c>
      <c r="C2280" s="3">
        <f>WEEKNUM(Table1[[#This Row],[Date]],16)</f>
        <v>1</v>
      </c>
      <c r="D2280" s="3" t="str">
        <f>TEXT(Table1[[#This Row],[Date]],"mmmm")</f>
        <v>يناير</v>
      </c>
      <c r="E2280" s="3" t="str">
        <f>TEXT(Table1[[#This Row],[Date]],"yyyy")</f>
        <v>1900</v>
      </c>
      <c r="J2280" s="3">
        <f>IFERROR(VLOOKUP(Table1[[#This Row],[FoamType]],$CB$1:$CC$25,2,FALSE),0)</f>
        <v>0</v>
      </c>
      <c r="Q2280" s="15"/>
      <c r="T2280" s="3">
        <f t="shared" si="286"/>
        <v>0</v>
      </c>
      <c r="U2280" s="4">
        <f t="shared" si="287"/>
        <v>0</v>
      </c>
      <c r="X2280" s="4">
        <f>IFERROR(   Table1[[#This Row],[البلوكات /م3]]+Table1[[#This Row],[البواقى
 المنصرفه
/م3]]-Table1[[#This Row],[البواقى
/م3]],0)</f>
        <v>0</v>
      </c>
      <c r="AD2280" s="20">
        <f t="shared" si="288"/>
        <v>0</v>
      </c>
      <c r="AE2280" s="29" t="e">
        <f t="shared" si="289"/>
        <v>#DIV/0!</v>
      </c>
      <c r="AG2280" s="5">
        <f>IFERROR((Table1[[#This Row],[عدد
البلوكات]]*0.12),"")</f>
        <v>0</v>
      </c>
      <c r="AH228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80" s="59">
        <f>IFERROR(Table1[[#This Row],[Plan Hour]]/Table1[[#This Row],[ساعات
العمل
الفعلية]],0)</f>
        <v>0</v>
      </c>
      <c r="AK2280" s="1">
        <f>IFERROR((Table1[[#This Row],[الكمية 
الفعلية
/م3]]-Table1[[#This Row],[الكمية 
المنتجة
/م3
 ]]),"")</f>
        <v>0</v>
      </c>
      <c r="AL2280" s="123"/>
      <c r="AM2280" s="123"/>
      <c r="AN2280" s="123"/>
      <c r="AO2280" s="123"/>
      <c r="AP2280" s="17">
        <f>Table1[[#This Row],[شطره
1]]+Table1[[#This Row],[أبعاد خطأ
2]]+Table1[[#This Row],[كسر زوايا
3]]+AO2280</f>
        <v>0</v>
      </c>
      <c r="CB2280"/>
      <c r="CC2280"/>
      <c r="CD2280"/>
      <c r="CE2280" s="83"/>
      <c r="CF2280"/>
      <c r="CG2280"/>
      <c r="CH2280"/>
      <c r="CI2280"/>
      <c r="CJ2280"/>
      <c r="CK2280"/>
      <c r="CL2280"/>
      <c r="CM2280"/>
      <c r="CN2280"/>
      <c r="CO2280"/>
      <c r="CP2280"/>
    </row>
    <row r="2281" spans="1:94" ht="22.5" customHeight="1">
      <c r="A2281" s="13"/>
      <c r="B2281" s="3" t="str">
        <f>TEXT(Table1[[#This Row],[Date]],"dddd")</f>
        <v>السبت</v>
      </c>
      <c r="C2281" s="3">
        <f>WEEKNUM(Table1[[#This Row],[Date]],16)</f>
        <v>1</v>
      </c>
      <c r="D2281" s="3" t="str">
        <f>TEXT(Table1[[#This Row],[Date]],"mmmm")</f>
        <v>يناير</v>
      </c>
      <c r="E2281" s="3" t="str">
        <f>TEXT(Table1[[#This Row],[Date]],"yyyy")</f>
        <v>1900</v>
      </c>
      <c r="J2281" s="3">
        <f>IFERROR(VLOOKUP(Table1[[#This Row],[FoamType]],$CB$1:$CC$25,2,FALSE),0)</f>
        <v>0</v>
      </c>
      <c r="Q2281" s="15"/>
      <c r="T2281" s="3">
        <f t="shared" si="286"/>
        <v>0</v>
      </c>
      <c r="U2281" s="4">
        <f t="shared" si="287"/>
        <v>0</v>
      </c>
      <c r="X2281" s="4">
        <f>IFERROR(   Table1[[#This Row],[البلوكات /م3]]+Table1[[#This Row],[البواقى
 المنصرفه
/م3]]-Table1[[#This Row],[البواقى
/م3]],0)</f>
        <v>0</v>
      </c>
      <c r="AD2281" s="20">
        <f t="shared" si="288"/>
        <v>0</v>
      </c>
      <c r="AE2281" s="29" t="e">
        <f t="shared" si="289"/>
        <v>#DIV/0!</v>
      </c>
      <c r="AG2281" s="5">
        <f>IFERROR((Table1[[#This Row],[عدد
البلوكات]]*0.12),"")</f>
        <v>0</v>
      </c>
      <c r="AH228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81" s="59">
        <f>IFERROR(Table1[[#This Row],[Plan Hour]]/Table1[[#This Row],[ساعات
العمل
الفعلية]],0)</f>
        <v>0</v>
      </c>
      <c r="AK2281" s="1">
        <f>IFERROR((Table1[[#This Row],[الكمية 
الفعلية
/م3]]-Table1[[#This Row],[الكمية 
المنتجة
/م3
 ]]),"")</f>
        <v>0</v>
      </c>
      <c r="AL2281" s="123"/>
      <c r="AM2281" s="123"/>
      <c r="AN2281" s="123"/>
      <c r="AO2281" s="123"/>
      <c r="AP2281" s="17">
        <f>Table1[[#This Row],[شطره
1]]+Table1[[#This Row],[أبعاد خطأ
2]]+Table1[[#This Row],[كسر زوايا
3]]+AO2281</f>
        <v>0</v>
      </c>
      <c r="CB2281"/>
      <c r="CC2281"/>
      <c r="CD2281"/>
      <c r="CE2281" s="83"/>
      <c r="CF2281"/>
      <c r="CG2281"/>
      <c r="CH2281"/>
      <c r="CI2281"/>
      <c r="CJ2281"/>
      <c r="CK2281"/>
      <c r="CL2281"/>
      <c r="CM2281"/>
      <c r="CN2281"/>
      <c r="CO2281"/>
      <c r="CP2281"/>
    </row>
    <row r="2282" spans="1:94" ht="22.5" customHeight="1">
      <c r="A2282" s="13"/>
      <c r="B2282" s="3" t="str">
        <f>TEXT(Table1[[#This Row],[Date]],"dddd")</f>
        <v>السبت</v>
      </c>
      <c r="C2282" s="3">
        <f>WEEKNUM(Table1[[#This Row],[Date]],16)</f>
        <v>1</v>
      </c>
      <c r="D2282" s="3" t="str">
        <f>TEXT(Table1[[#This Row],[Date]],"mmmm")</f>
        <v>يناير</v>
      </c>
      <c r="E2282" s="3" t="str">
        <f>TEXT(Table1[[#This Row],[Date]],"yyyy")</f>
        <v>1900</v>
      </c>
      <c r="J2282" s="3">
        <f>IFERROR(VLOOKUP(Table1[[#This Row],[FoamType]],$CB$1:$CC$25,2,FALSE),0)</f>
        <v>0</v>
      </c>
      <c r="Q2282" s="15"/>
      <c r="T2282" s="3">
        <f t="shared" si="286"/>
        <v>0</v>
      </c>
      <c r="U2282" s="4">
        <f t="shared" si="287"/>
        <v>0</v>
      </c>
      <c r="X2282" s="4">
        <f>IFERROR(   Table1[[#This Row],[البلوكات /م3]]+Table1[[#This Row],[البواقى
 المنصرفه
/م3]]-Table1[[#This Row],[البواقى
/م3]],0)</f>
        <v>0</v>
      </c>
      <c r="AD2282" s="20">
        <f t="shared" si="288"/>
        <v>0</v>
      </c>
      <c r="AE2282" s="29" t="e">
        <f t="shared" si="289"/>
        <v>#DIV/0!</v>
      </c>
      <c r="AG2282" s="5">
        <f>IFERROR((Table1[[#This Row],[عدد
البلوكات]]*0.12),"")</f>
        <v>0</v>
      </c>
      <c r="AH228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82" s="59">
        <f>IFERROR(Table1[[#This Row],[Plan Hour]]/Table1[[#This Row],[ساعات
العمل
الفعلية]],0)</f>
        <v>0</v>
      </c>
      <c r="AK2282" s="1">
        <f>IFERROR((Table1[[#This Row],[الكمية 
الفعلية
/م3]]-Table1[[#This Row],[الكمية 
المنتجة
/م3
 ]]),"")</f>
        <v>0</v>
      </c>
      <c r="AL2282" s="123"/>
      <c r="AM2282" s="123"/>
      <c r="AN2282" s="123"/>
      <c r="AO2282" s="123"/>
      <c r="AP2282" s="17">
        <f>Table1[[#This Row],[شطره
1]]+Table1[[#This Row],[أبعاد خطأ
2]]+Table1[[#This Row],[كسر زوايا
3]]+AO2282</f>
        <v>0</v>
      </c>
      <c r="CB2282"/>
      <c r="CC2282"/>
      <c r="CD2282"/>
      <c r="CE2282" s="83"/>
      <c r="CF2282"/>
      <c r="CG2282"/>
      <c r="CH2282"/>
      <c r="CI2282"/>
      <c r="CJ2282"/>
      <c r="CK2282"/>
      <c r="CL2282"/>
      <c r="CM2282"/>
      <c r="CN2282"/>
      <c r="CO2282"/>
      <c r="CP2282"/>
    </row>
    <row r="2283" spans="1:94" ht="22.5" customHeight="1">
      <c r="A2283" s="13"/>
      <c r="B2283" s="3" t="str">
        <f>TEXT(Table1[[#This Row],[Date]],"dddd")</f>
        <v>السبت</v>
      </c>
      <c r="C2283" s="3">
        <f>WEEKNUM(Table1[[#This Row],[Date]],16)</f>
        <v>1</v>
      </c>
      <c r="D2283" s="3" t="str">
        <f>TEXT(Table1[[#This Row],[Date]],"mmmm")</f>
        <v>يناير</v>
      </c>
      <c r="E2283" s="3" t="str">
        <f>TEXT(Table1[[#This Row],[Date]],"yyyy")</f>
        <v>1900</v>
      </c>
      <c r="J2283" s="3">
        <f>IFERROR(VLOOKUP(Table1[[#This Row],[FoamType]],$CB$1:$CC$25,2,FALSE),0)</f>
        <v>0</v>
      </c>
      <c r="Q2283" s="15"/>
      <c r="T2283" s="3">
        <f t="shared" si="286"/>
        <v>0</v>
      </c>
      <c r="U2283" s="4">
        <f t="shared" si="287"/>
        <v>0</v>
      </c>
      <c r="X2283" s="4">
        <f>IFERROR(   Table1[[#This Row],[البلوكات /م3]]+Table1[[#This Row],[البواقى
 المنصرفه
/م3]]-Table1[[#This Row],[البواقى
/م3]],0)</f>
        <v>0</v>
      </c>
      <c r="AD2283" s="20">
        <f t="shared" si="288"/>
        <v>0</v>
      </c>
      <c r="AE2283" s="29" t="e">
        <f t="shared" si="289"/>
        <v>#DIV/0!</v>
      </c>
      <c r="AG2283" s="5">
        <f>IFERROR((Table1[[#This Row],[عدد
البلوكات]]*0.12),"")</f>
        <v>0</v>
      </c>
      <c r="AH228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83" s="59">
        <f>IFERROR(Table1[[#This Row],[Plan Hour]]/Table1[[#This Row],[ساعات
العمل
الفعلية]],0)</f>
        <v>0</v>
      </c>
      <c r="AK2283" s="1">
        <f>IFERROR((Table1[[#This Row],[الكمية 
الفعلية
/م3]]-Table1[[#This Row],[الكمية 
المنتجة
/م3
 ]]),"")</f>
        <v>0</v>
      </c>
      <c r="AL2283" s="123"/>
      <c r="AM2283" s="123"/>
      <c r="AN2283" s="123"/>
      <c r="AO2283" s="123"/>
      <c r="AP2283" s="17">
        <f>Table1[[#This Row],[شطره
1]]+Table1[[#This Row],[أبعاد خطأ
2]]+Table1[[#This Row],[كسر زوايا
3]]+AO2283</f>
        <v>0</v>
      </c>
      <c r="CB2283"/>
      <c r="CC2283"/>
      <c r="CD2283"/>
      <c r="CE2283" s="83"/>
      <c r="CF2283"/>
      <c r="CG2283"/>
      <c r="CH2283"/>
      <c r="CI2283"/>
      <c r="CJ2283"/>
      <c r="CK2283"/>
      <c r="CL2283"/>
      <c r="CM2283"/>
      <c r="CN2283"/>
      <c r="CO2283"/>
      <c r="CP2283"/>
    </row>
    <row r="2284" spans="1:94" ht="22.5" customHeight="1">
      <c r="A2284" s="13"/>
      <c r="B2284" s="3" t="str">
        <f>TEXT(Table1[[#This Row],[Date]],"dddd")</f>
        <v>السبت</v>
      </c>
      <c r="C2284" s="3">
        <f>WEEKNUM(Table1[[#This Row],[Date]],16)</f>
        <v>1</v>
      </c>
      <c r="D2284" s="3" t="str">
        <f>TEXT(Table1[[#This Row],[Date]],"mmmm")</f>
        <v>يناير</v>
      </c>
      <c r="E2284" s="3" t="str">
        <f>TEXT(Table1[[#This Row],[Date]],"yyyy")</f>
        <v>1900</v>
      </c>
      <c r="J2284" s="3">
        <f>IFERROR(VLOOKUP(Table1[[#This Row],[FoamType]],$CB$1:$CC$25,2,FALSE),0)</f>
        <v>0</v>
      </c>
      <c r="Q2284" s="15"/>
      <c r="T2284" s="3">
        <f t="shared" si="286"/>
        <v>0</v>
      </c>
      <c r="U2284" s="4">
        <f t="shared" si="287"/>
        <v>0</v>
      </c>
      <c r="X2284" s="4">
        <f>IFERROR(   Table1[[#This Row],[البلوكات /م3]]+Table1[[#This Row],[البواقى
 المنصرفه
/م3]]-Table1[[#This Row],[البواقى
/م3]],0)</f>
        <v>0</v>
      </c>
      <c r="AD2284" s="20">
        <f t="shared" si="288"/>
        <v>0</v>
      </c>
      <c r="AE2284" s="29" t="e">
        <f t="shared" si="289"/>
        <v>#DIV/0!</v>
      </c>
      <c r="AG2284" s="5">
        <f>IFERROR((Table1[[#This Row],[عدد
البلوكات]]*0.12),"")</f>
        <v>0</v>
      </c>
      <c r="AH228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84" s="59">
        <f>IFERROR(Table1[[#This Row],[Plan Hour]]/Table1[[#This Row],[ساعات
العمل
الفعلية]],0)</f>
        <v>0</v>
      </c>
      <c r="AK2284" s="1">
        <f>IFERROR((Table1[[#This Row],[الكمية 
الفعلية
/م3]]-Table1[[#This Row],[الكمية 
المنتجة
/م3
 ]]),"")</f>
        <v>0</v>
      </c>
      <c r="AL2284" s="123"/>
      <c r="AM2284" s="123"/>
      <c r="AN2284" s="123"/>
      <c r="AO2284" s="123"/>
      <c r="AP2284" s="17">
        <f>Table1[[#This Row],[شطره
1]]+Table1[[#This Row],[أبعاد خطأ
2]]+Table1[[#This Row],[كسر زوايا
3]]+AO2284</f>
        <v>0</v>
      </c>
      <c r="CB2284"/>
      <c r="CC2284"/>
      <c r="CD2284"/>
      <c r="CE2284" s="83"/>
      <c r="CF2284"/>
      <c r="CG2284"/>
      <c r="CH2284"/>
      <c r="CI2284"/>
      <c r="CJ2284"/>
      <c r="CK2284"/>
      <c r="CL2284"/>
      <c r="CM2284"/>
      <c r="CN2284"/>
      <c r="CO2284"/>
      <c r="CP2284"/>
    </row>
    <row r="2285" spans="1:94" ht="22.5" customHeight="1">
      <c r="A2285" s="13"/>
      <c r="B2285" s="3" t="str">
        <f>TEXT(Table1[[#This Row],[Date]],"dddd")</f>
        <v>السبت</v>
      </c>
      <c r="C2285" s="3">
        <f>WEEKNUM(Table1[[#This Row],[Date]],16)</f>
        <v>1</v>
      </c>
      <c r="D2285" s="3" t="str">
        <f>TEXT(Table1[[#This Row],[Date]],"mmmm")</f>
        <v>يناير</v>
      </c>
      <c r="E2285" s="3" t="str">
        <f>TEXT(Table1[[#This Row],[Date]],"yyyy")</f>
        <v>1900</v>
      </c>
      <c r="J2285" s="3">
        <f>IFERROR(VLOOKUP(Table1[[#This Row],[FoamType]],$CB$1:$CC$25,2,FALSE),0)</f>
        <v>0</v>
      </c>
      <c r="Q2285" s="15"/>
      <c r="T2285" s="3">
        <f t="shared" si="286"/>
        <v>0</v>
      </c>
      <c r="U2285" s="4">
        <f t="shared" si="287"/>
        <v>0</v>
      </c>
      <c r="X2285" s="4">
        <f>IFERROR(   Table1[[#This Row],[البلوكات /م3]]+Table1[[#This Row],[البواقى
 المنصرفه
/م3]]-Table1[[#This Row],[البواقى
/م3]],0)</f>
        <v>0</v>
      </c>
      <c r="AD2285" s="20">
        <f t="shared" si="288"/>
        <v>0</v>
      </c>
      <c r="AE2285" s="29" t="e">
        <f t="shared" si="289"/>
        <v>#DIV/0!</v>
      </c>
      <c r="AG2285" s="5">
        <f>IFERROR((Table1[[#This Row],[عدد
البلوكات]]*0.12),"")</f>
        <v>0</v>
      </c>
      <c r="AH228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85" s="59">
        <f>IFERROR(Table1[[#This Row],[Plan Hour]]/Table1[[#This Row],[ساعات
العمل
الفعلية]],0)</f>
        <v>0</v>
      </c>
      <c r="AK2285" s="1">
        <f>IFERROR((Table1[[#This Row],[الكمية 
الفعلية
/م3]]-Table1[[#This Row],[الكمية 
المنتجة
/م3
 ]]),"")</f>
        <v>0</v>
      </c>
      <c r="AL2285" s="123"/>
      <c r="AM2285" s="123"/>
      <c r="AN2285" s="123"/>
      <c r="AO2285" s="123"/>
      <c r="AP2285" s="17">
        <f>Table1[[#This Row],[شطره
1]]+Table1[[#This Row],[أبعاد خطأ
2]]+Table1[[#This Row],[كسر زوايا
3]]+AO2285</f>
        <v>0</v>
      </c>
      <c r="CB2285"/>
      <c r="CC2285"/>
      <c r="CD2285"/>
      <c r="CE2285" s="83"/>
      <c r="CF2285"/>
      <c r="CG2285"/>
      <c r="CH2285"/>
      <c r="CI2285"/>
      <c r="CJ2285"/>
      <c r="CK2285"/>
      <c r="CL2285"/>
      <c r="CM2285"/>
      <c r="CN2285"/>
      <c r="CO2285"/>
      <c r="CP2285"/>
    </row>
    <row r="2286" spans="1:94" ht="22.5" customHeight="1">
      <c r="A2286" s="13"/>
      <c r="B2286" s="3" t="str">
        <f>TEXT(Table1[[#This Row],[Date]],"dddd")</f>
        <v>السبت</v>
      </c>
      <c r="C2286" s="3">
        <f>WEEKNUM(Table1[[#This Row],[Date]],16)</f>
        <v>1</v>
      </c>
      <c r="D2286" s="3" t="str">
        <f>TEXT(Table1[[#This Row],[Date]],"mmmm")</f>
        <v>يناير</v>
      </c>
      <c r="E2286" s="3" t="str">
        <f>TEXT(Table1[[#This Row],[Date]],"yyyy")</f>
        <v>1900</v>
      </c>
      <c r="J2286" s="3">
        <f>IFERROR(VLOOKUP(Table1[[#This Row],[FoamType]],$CB$1:$CC$25,2,FALSE),0)</f>
        <v>0</v>
      </c>
      <c r="Q2286" s="15"/>
      <c r="T2286" s="3">
        <f t="shared" si="286"/>
        <v>0</v>
      </c>
      <c r="U2286" s="4">
        <f t="shared" si="287"/>
        <v>0</v>
      </c>
      <c r="X2286" s="4">
        <f>IFERROR(   Table1[[#This Row],[البلوكات /م3]]+Table1[[#This Row],[البواقى
 المنصرفه
/م3]]-Table1[[#This Row],[البواقى
/م3]],0)</f>
        <v>0</v>
      </c>
      <c r="AD2286" s="20">
        <f t="shared" si="288"/>
        <v>0</v>
      </c>
      <c r="AE2286" s="29" t="e">
        <f t="shared" si="289"/>
        <v>#DIV/0!</v>
      </c>
      <c r="AG2286" s="5">
        <f>IFERROR((Table1[[#This Row],[عدد
البلوكات]]*0.12),"")</f>
        <v>0</v>
      </c>
      <c r="AH228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86" s="59">
        <f>IFERROR(Table1[[#This Row],[Plan Hour]]/Table1[[#This Row],[ساعات
العمل
الفعلية]],0)</f>
        <v>0</v>
      </c>
      <c r="AK2286" s="1">
        <f>IFERROR((Table1[[#This Row],[الكمية 
الفعلية
/م3]]-Table1[[#This Row],[الكمية 
المنتجة
/م3
 ]]),"")</f>
        <v>0</v>
      </c>
      <c r="AL2286" s="123"/>
      <c r="AM2286" s="123"/>
      <c r="AN2286" s="123"/>
      <c r="AO2286" s="123"/>
      <c r="AP2286" s="17">
        <f>Table1[[#This Row],[شطره
1]]+Table1[[#This Row],[أبعاد خطأ
2]]+Table1[[#This Row],[كسر زوايا
3]]+AO2286</f>
        <v>0</v>
      </c>
      <c r="CB2286"/>
      <c r="CC2286"/>
      <c r="CD2286"/>
      <c r="CE2286" s="83"/>
      <c r="CF2286"/>
      <c r="CG2286"/>
      <c r="CH2286"/>
      <c r="CI2286"/>
      <c r="CJ2286"/>
      <c r="CK2286"/>
      <c r="CL2286"/>
      <c r="CM2286"/>
      <c r="CN2286"/>
      <c r="CO2286"/>
      <c r="CP2286"/>
    </row>
    <row r="2287" spans="1:94" ht="22.5" customHeight="1">
      <c r="A2287" s="13"/>
      <c r="B2287" s="3" t="str">
        <f>TEXT(Table1[[#This Row],[Date]],"dddd")</f>
        <v>السبت</v>
      </c>
      <c r="C2287" s="3">
        <f>WEEKNUM(Table1[[#This Row],[Date]],16)</f>
        <v>1</v>
      </c>
      <c r="D2287" s="3" t="str">
        <f>TEXT(Table1[[#This Row],[Date]],"mmmm")</f>
        <v>يناير</v>
      </c>
      <c r="E2287" s="3" t="str">
        <f>TEXT(Table1[[#This Row],[Date]],"yyyy")</f>
        <v>1900</v>
      </c>
      <c r="J2287" s="3">
        <f>IFERROR(VLOOKUP(Table1[[#This Row],[FoamType]],$CB$1:$CC$25,2,FALSE),0)</f>
        <v>0</v>
      </c>
      <c r="Q2287" s="15"/>
      <c r="T2287" s="3">
        <f t="shared" si="286"/>
        <v>0</v>
      </c>
      <c r="U2287" s="4">
        <f t="shared" si="287"/>
        <v>0</v>
      </c>
      <c r="X2287" s="4">
        <f>IFERROR(   Table1[[#This Row],[البلوكات /م3]]+Table1[[#This Row],[البواقى
 المنصرفه
/م3]]-Table1[[#This Row],[البواقى
/م3]],0)</f>
        <v>0</v>
      </c>
      <c r="AD2287" s="20">
        <f t="shared" si="288"/>
        <v>0</v>
      </c>
      <c r="AE2287" s="29" t="e">
        <f t="shared" si="289"/>
        <v>#DIV/0!</v>
      </c>
      <c r="AG2287" s="5">
        <f>IFERROR((Table1[[#This Row],[عدد
البلوكات]]*0.12),"")</f>
        <v>0</v>
      </c>
      <c r="AH228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87" s="59">
        <f>IFERROR(Table1[[#This Row],[Plan Hour]]/Table1[[#This Row],[ساعات
العمل
الفعلية]],0)</f>
        <v>0</v>
      </c>
      <c r="AK2287" s="1">
        <f>IFERROR((Table1[[#This Row],[الكمية 
الفعلية
/م3]]-Table1[[#This Row],[الكمية 
المنتجة
/م3
 ]]),"")</f>
        <v>0</v>
      </c>
      <c r="AL2287" s="123"/>
      <c r="AM2287" s="123"/>
      <c r="AN2287" s="123"/>
      <c r="AO2287" s="123"/>
      <c r="AP2287" s="17">
        <f>Table1[[#This Row],[شطره
1]]+Table1[[#This Row],[أبعاد خطأ
2]]+Table1[[#This Row],[كسر زوايا
3]]+AO2287</f>
        <v>0</v>
      </c>
      <c r="CB2287"/>
      <c r="CC2287"/>
      <c r="CD2287"/>
      <c r="CE2287" s="83"/>
      <c r="CF2287"/>
      <c r="CG2287"/>
      <c r="CH2287"/>
      <c r="CI2287"/>
      <c r="CJ2287"/>
      <c r="CK2287"/>
      <c r="CL2287"/>
      <c r="CM2287"/>
      <c r="CN2287"/>
      <c r="CO2287"/>
      <c r="CP2287"/>
    </row>
    <row r="2288" spans="1:94" ht="22.5" customHeight="1">
      <c r="A2288" s="13"/>
      <c r="B2288" s="3" t="str">
        <f>TEXT(Table1[[#This Row],[Date]],"dddd")</f>
        <v>السبت</v>
      </c>
      <c r="C2288" s="3">
        <f>WEEKNUM(Table1[[#This Row],[Date]],16)</f>
        <v>1</v>
      </c>
      <c r="D2288" s="3" t="str">
        <f>TEXT(Table1[[#This Row],[Date]],"mmmm")</f>
        <v>يناير</v>
      </c>
      <c r="E2288" s="3" t="str">
        <f>TEXT(Table1[[#This Row],[Date]],"yyyy")</f>
        <v>1900</v>
      </c>
      <c r="J2288" s="3">
        <f>IFERROR(VLOOKUP(Table1[[#This Row],[FoamType]],$CB$1:$CC$25,2,FALSE),0)</f>
        <v>0</v>
      </c>
      <c r="Q2288" s="15"/>
      <c r="T2288" s="3">
        <f t="shared" si="286"/>
        <v>0</v>
      </c>
      <c r="U2288" s="4">
        <f t="shared" si="287"/>
        <v>0</v>
      </c>
      <c r="X2288" s="4">
        <f>IFERROR(   Table1[[#This Row],[البلوكات /م3]]+Table1[[#This Row],[البواقى
 المنصرفه
/م3]]-Table1[[#This Row],[البواقى
/م3]],0)</f>
        <v>0</v>
      </c>
      <c r="AD2288" s="20">
        <f t="shared" si="288"/>
        <v>0</v>
      </c>
      <c r="AE2288" s="29" t="e">
        <f t="shared" si="289"/>
        <v>#DIV/0!</v>
      </c>
      <c r="AG2288" s="5">
        <f>IFERROR((Table1[[#This Row],[عدد
البلوكات]]*0.12),"")</f>
        <v>0</v>
      </c>
      <c r="AH228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88" s="59">
        <f>IFERROR(Table1[[#This Row],[Plan Hour]]/Table1[[#This Row],[ساعات
العمل
الفعلية]],0)</f>
        <v>0</v>
      </c>
      <c r="AK2288" s="1">
        <f>IFERROR((Table1[[#This Row],[الكمية 
الفعلية
/م3]]-Table1[[#This Row],[الكمية 
المنتجة
/م3
 ]]),"")</f>
        <v>0</v>
      </c>
      <c r="AL2288" s="123"/>
      <c r="AM2288" s="123"/>
      <c r="AN2288" s="123"/>
      <c r="AO2288" s="123"/>
      <c r="AP2288" s="17">
        <f>Table1[[#This Row],[شطره
1]]+Table1[[#This Row],[أبعاد خطأ
2]]+Table1[[#This Row],[كسر زوايا
3]]+AO2288</f>
        <v>0</v>
      </c>
      <c r="CB2288"/>
      <c r="CC2288"/>
      <c r="CD2288"/>
      <c r="CE2288" s="83"/>
      <c r="CF2288"/>
      <c r="CG2288"/>
      <c r="CH2288"/>
      <c r="CI2288"/>
      <c r="CJ2288"/>
      <c r="CK2288"/>
      <c r="CL2288"/>
      <c r="CM2288"/>
      <c r="CN2288"/>
      <c r="CO2288"/>
      <c r="CP2288"/>
    </row>
    <row r="2289" spans="1:94" ht="22.5" customHeight="1">
      <c r="A2289" s="13"/>
      <c r="B2289" s="3" t="str">
        <f>TEXT(Table1[[#This Row],[Date]],"dddd")</f>
        <v>السبت</v>
      </c>
      <c r="C2289" s="3">
        <f>WEEKNUM(Table1[[#This Row],[Date]],16)</f>
        <v>1</v>
      </c>
      <c r="D2289" s="3" t="str">
        <f>TEXT(Table1[[#This Row],[Date]],"mmmm")</f>
        <v>يناير</v>
      </c>
      <c r="E2289" s="3" t="str">
        <f>TEXT(Table1[[#This Row],[Date]],"yyyy")</f>
        <v>1900</v>
      </c>
      <c r="J2289" s="3">
        <f>IFERROR(VLOOKUP(Table1[[#This Row],[FoamType]],$CB$1:$CC$25,2,FALSE),0)</f>
        <v>0</v>
      </c>
      <c r="Q2289" s="15"/>
      <c r="T2289" s="3">
        <f t="shared" si="286"/>
        <v>0</v>
      </c>
      <c r="U2289" s="4">
        <f t="shared" si="287"/>
        <v>0</v>
      </c>
      <c r="X2289" s="4">
        <f>IFERROR(   Table1[[#This Row],[البلوكات /م3]]+Table1[[#This Row],[البواقى
 المنصرفه
/م3]]-Table1[[#This Row],[البواقى
/م3]],0)</f>
        <v>0</v>
      </c>
      <c r="AD2289" s="20">
        <f t="shared" si="288"/>
        <v>0</v>
      </c>
      <c r="AE2289" s="29" t="e">
        <f t="shared" si="289"/>
        <v>#DIV/0!</v>
      </c>
      <c r="AG2289" s="5">
        <f>IFERROR((Table1[[#This Row],[عدد
البلوكات]]*0.12),"")</f>
        <v>0</v>
      </c>
      <c r="AH228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89" s="59">
        <f>IFERROR(Table1[[#This Row],[Plan Hour]]/Table1[[#This Row],[ساعات
العمل
الفعلية]],0)</f>
        <v>0</v>
      </c>
      <c r="AK2289" s="1">
        <f>IFERROR((Table1[[#This Row],[الكمية 
الفعلية
/م3]]-Table1[[#This Row],[الكمية 
المنتجة
/م3
 ]]),"")</f>
        <v>0</v>
      </c>
      <c r="AL2289" s="123"/>
      <c r="AM2289" s="123"/>
      <c r="AN2289" s="123"/>
      <c r="AO2289" s="123"/>
      <c r="AP2289" s="17">
        <f>Table1[[#This Row],[شطره
1]]+Table1[[#This Row],[أبعاد خطأ
2]]+Table1[[#This Row],[كسر زوايا
3]]+AO2289</f>
        <v>0</v>
      </c>
      <c r="CB2289"/>
      <c r="CC2289"/>
      <c r="CD2289"/>
      <c r="CE2289" s="83"/>
      <c r="CF2289"/>
      <c r="CG2289"/>
      <c r="CH2289"/>
      <c r="CI2289"/>
      <c r="CJ2289"/>
      <c r="CK2289"/>
      <c r="CL2289"/>
      <c r="CM2289"/>
      <c r="CN2289"/>
      <c r="CO2289"/>
      <c r="CP2289"/>
    </row>
    <row r="2290" spans="1:94" ht="22.5" customHeight="1">
      <c r="A2290" s="13"/>
      <c r="B2290" s="3" t="str">
        <f>TEXT(Table1[[#This Row],[Date]],"dddd")</f>
        <v>السبت</v>
      </c>
      <c r="C2290" s="3">
        <f>WEEKNUM(Table1[[#This Row],[Date]],16)</f>
        <v>1</v>
      </c>
      <c r="D2290" s="3" t="str">
        <f>TEXT(Table1[[#This Row],[Date]],"mmmm")</f>
        <v>يناير</v>
      </c>
      <c r="E2290" s="3" t="str">
        <f>TEXT(Table1[[#This Row],[Date]],"yyyy")</f>
        <v>1900</v>
      </c>
      <c r="J2290" s="3">
        <f>IFERROR(VLOOKUP(Table1[[#This Row],[FoamType]],$CB$1:$CC$25,2,FALSE),0)</f>
        <v>0</v>
      </c>
      <c r="Q2290" s="15"/>
      <c r="T2290" s="3">
        <f t="shared" si="286"/>
        <v>0</v>
      </c>
      <c r="U2290" s="4">
        <f t="shared" si="287"/>
        <v>0</v>
      </c>
      <c r="X2290" s="4">
        <f>IFERROR(   Table1[[#This Row],[البلوكات /م3]]+Table1[[#This Row],[البواقى
 المنصرفه
/م3]]-Table1[[#This Row],[البواقى
/م3]],0)</f>
        <v>0</v>
      </c>
      <c r="AD2290" s="20">
        <f t="shared" si="288"/>
        <v>0</v>
      </c>
      <c r="AE2290" s="29" t="e">
        <f t="shared" si="289"/>
        <v>#DIV/0!</v>
      </c>
      <c r="AG2290" s="5">
        <f>IFERROR((Table1[[#This Row],[عدد
البلوكات]]*0.12),"")</f>
        <v>0</v>
      </c>
      <c r="AH229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90" s="59">
        <f>IFERROR(Table1[[#This Row],[Plan Hour]]/Table1[[#This Row],[ساعات
العمل
الفعلية]],0)</f>
        <v>0</v>
      </c>
      <c r="AK2290" s="1">
        <f>IFERROR((Table1[[#This Row],[الكمية 
الفعلية
/م3]]-Table1[[#This Row],[الكمية 
المنتجة
/م3
 ]]),"")</f>
        <v>0</v>
      </c>
      <c r="AL2290" s="123"/>
      <c r="AM2290" s="123"/>
      <c r="AN2290" s="123"/>
      <c r="AO2290" s="123"/>
      <c r="AP2290" s="17">
        <f>Table1[[#This Row],[شطره
1]]+Table1[[#This Row],[أبعاد خطأ
2]]+Table1[[#This Row],[كسر زوايا
3]]+AO2290</f>
        <v>0</v>
      </c>
      <c r="CB2290"/>
      <c r="CC2290"/>
      <c r="CD2290"/>
      <c r="CE2290" s="83"/>
      <c r="CF2290"/>
      <c r="CG2290"/>
      <c r="CH2290"/>
      <c r="CI2290"/>
      <c r="CJ2290"/>
      <c r="CK2290"/>
      <c r="CL2290"/>
      <c r="CM2290"/>
      <c r="CN2290"/>
      <c r="CO2290"/>
      <c r="CP2290"/>
    </row>
    <row r="2291" spans="1:94" ht="22.5" customHeight="1">
      <c r="A2291" s="13"/>
      <c r="B2291" s="3" t="str">
        <f>TEXT(Table1[[#This Row],[Date]],"dddd")</f>
        <v>السبت</v>
      </c>
      <c r="C2291" s="3">
        <f>WEEKNUM(Table1[[#This Row],[Date]],16)</f>
        <v>1</v>
      </c>
      <c r="D2291" s="3" t="str">
        <f>TEXT(Table1[[#This Row],[Date]],"mmmm")</f>
        <v>يناير</v>
      </c>
      <c r="E2291" s="3" t="str">
        <f>TEXT(Table1[[#This Row],[Date]],"yyyy")</f>
        <v>1900</v>
      </c>
      <c r="J2291" s="3">
        <f>IFERROR(VLOOKUP(Table1[[#This Row],[FoamType]],$CB$1:$CC$25,2,FALSE),0)</f>
        <v>0</v>
      </c>
      <c r="Q2291" s="15"/>
      <c r="T2291" s="3">
        <f t="shared" si="286"/>
        <v>0</v>
      </c>
      <c r="U2291" s="4">
        <f t="shared" si="287"/>
        <v>0</v>
      </c>
      <c r="X2291" s="4">
        <f>IFERROR(   Table1[[#This Row],[البلوكات /م3]]+Table1[[#This Row],[البواقى
 المنصرفه
/م3]]-Table1[[#This Row],[البواقى
/م3]],0)</f>
        <v>0</v>
      </c>
      <c r="AD2291" s="20">
        <f t="shared" si="288"/>
        <v>0</v>
      </c>
      <c r="AE2291" s="29" t="e">
        <f t="shared" si="289"/>
        <v>#DIV/0!</v>
      </c>
      <c r="AG2291" s="5">
        <f>IFERROR((Table1[[#This Row],[عدد
البلوكات]]*0.12),"")</f>
        <v>0</v>
      </c>
      <c r="AH229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91" s="59">
        <f>IFERROR(Table1[[#This Row],[Plan Hour]]/Table1[[#This Row],[ساعات
العمل
الفعلية]],0)</f>
        <v>0</v>
      </c>
      <c r="AK2291" s="1">
        <f>IFERROR((Table1[[#This Row],[الكمية 
الفعلية
/م3]]-Table1[[#This Row],[الكمية 
المنتجة
/م3
 ]]),"")</f>
        <v>0</v>
      </c>
      <c r="AL2291" s="123"/>
      <c r="AM2291" s="123"/>
      <c r="AN2291" s="123"/>
      <c r="AO2291" s="123"/>
      <c r="AP2291" s="17">
        <f>Table1[[#This Row],[شطره
1]]+Table1[[#This Row],[أبعاد خطأ
2]]+Table1[[#This Row],[كسر زوايا
3]]+AO2291</f>
        <v>0</v>
      </c>
      <c r="CB2291"/>
      <c r="CC2291"/>
      <c r="CD2291"/>
      <c r="CE2291" s="83"/>
      <c r="CF2291"/>
      <c r="CG2291"/>
      <c r="CH2291"/>
      <c r="CI2291"/>
      <c r="CJ2291"/>
      <c r="CK2291"/>
      <c r="CL2291"/>
      <c r="CM2291"/>
      <c r="CN2291"/>
      <c r="CO2291"/>
      <c r="CP2291"/>
    </row>
    <row r="2292" spans="1:94" ht="22.5" customHeight="1">
      <c r="A2292" s="13"/>
      <c r="B2292" s="3" t="str">
        <f>TEXT(Table1[[#This Row],[Date]],"dddd")</f>
        <v>السبت</v>
      </c>
      <c r="C2292" s="3">
        <f>WEEKNUM(Table1[[#This Row],[Date]],16)</f>
        <v>1</v>
      </c>
      <c r="D2292" s="3" t="str">
        <f>TEXT(Table1[[#This Row],[Date]],"mmmm")</f>
        <v>يناير</v>
      </c>
      <c r="E2292" s="3" t="str">
        <f>TEXT(Table1[[#This Row],[Date]],"yyyy")</f>
        <v>1900</v>
      </c>
      <c r="J2292" s="3">
        <f>IFERROR(VLOOKUP(Table1[[#This Row],[FoamType]],$CB$1:$CC$25,2,FALSE),0)</f>
        <v>0</v>
      </c>
      <c r="Q2292" s="15"/>
      <c r="T2292" s="3">
        <f t="shared" si="286"/>
        <v>0</v>
      </c>
      <c r="U2292" s="4">
        <f t="shared" si="287"/>
        <v>0</v>
      </c>
      <c r="X2292" s="4">
        <f>IFERROR(   Table1[[#This Row],[البلوكات /م3]]+Table1[[#This Row],[البواقى
 المنصرفه
/م3]]-Table1[[#This Row],[البواقى
/م3]],0)</f>
        <v>0</v>
      </c>
      <c r="AD2292" s="20">
        <f t="shared" si="288"/>
        <v>0</v>
      </c>
      <c r="AE2292" s="29" t="e">
        <f t="shared" si="289"/>
        <v>#DIV/0!</v>
      </c>
      <c r="AG2292" s="5">
        <f>IFERROR((Table1[[#This Row],[عدد
البلوكات]]*0.12),"")</f>
        <v>0</v>
      </c>
      <c r="AH229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92" s="59">
        <f>IFERROR(Table1[[#This Row],[Plan Hour]]/Table1[[#This Row],[ساعات
العمل
الفعلية]],0)</f>
        <v>0</v>
      </c>
      <c r="AK2292" s="1">
        <f>IFERROR((Table1[[#This Row],[الكمية 
الفعلية
/م3]]-Table1[[#This Row],[الكمية 
المنتجة
/م3
 ]]),"")</f>
        <v>0</v>
      </c>
      <c r="AL2292" s="123"/>
      <c r="AM2292" s="123"/>
      <c r="AN2292" s="123"/>
      <c r="AO2292" s="123"/>
      <c r="AP2292" s="17">
        <f>Table1[[#This Row],[شطره
1]]+Table1[[#This Row],[أبعاد خطأ
2]]+Table1[[#This Row],[كسر زوايا
3]]+AO2292</f>
        <v>0</v>
      </c>
      <c r="CB2292"/>
      <c r="CC2292"/>
      <c r="CD2292"/>
      <c r="CE2292" s="83"/>
      <c r="CF2292"/>
      <c r="CG2292"/>
      <c r="CH2292"/>
      <c r="CI2292"/>
      <c r="CJ2292"/>
      <c r="CK2292"/>
      <c r="CL2292"/>
      <c r="CM2292"/>
      <c r="CN2292"/>
      <c r="CO2292"/>
      <c r="CP2292"/>
    </row>
    <row r="2293" spans="1:94" ht="22.5" customHeight="1">
      <c r="A2293" s="13"/>
      <c r="B2293" s="3" t="str">
        <f>TEXT(Table1[[#This Row],[Date]],"dddd")</f>
        <v>السبت</v>
      </c>
      <c r="C2293" s="3">
        <f>WEEKNUM(Table1[[#This Row],[Date]],16)</f>
        <v>1</v>
      </c>
      <c r="D2293" s="3" t="str">
        <f>TEXT(Table1[[#This Row],[Date]],"mmmm")</f>
        <v>يناير</v>
      </c>
      <c r="E2293" s="3" t="str">
        <f>TEXT(Table1[[#This Row],[Date]],"yyyy")</f>
        <v>1900</v>
      </c>
      <c r="J2293" s="3">
        <f>IFERROR(VLOOKUP(Table1[[#This Row],[FoamType]],$CB$1:$CC$25,2,FALSE),0)</f>
        <v>0</v>
      </c>
      <c r="Q2293" s="15"/>
      <c r="T2293" s="3">
        <f t="shared" si="286"/>
        <v>0</v>
      </c>
      <c r="U2293" s="4">
        <f t="shared" si="287"/>
        <v>0</v>
      </c>
      <c r="X2293" s="4">
        <f>IFERROR(   Table1[[#This Row],[البلوكات /م3]]+Table1[[#This Row],[البواقى
 المنصرفه
/م3]]-Table1[[#This Row],[البواقى
/م3]],0)</f>
        <v>0</v>
      </c>
      <c r="AD2293" s="20">
        <f t="shared" si="288"/>
        <v>0</v>
      </c>
      <c r="AE2293" s="29" t="e">
        <f t="shared" si="289"/>
        <v>#DIV/0!</v>
      </c>
      <c r="AG2293" s="5">
        <f>IFERROR((Table1[[#This Row],[عدد
البلوكات]]*0.12),"")</f>
        <v>0</v>
      </c>
      <c r="AH229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93" s="59">
        <f>IFERROR(Table1[[#This Row],[Plan Hour]]/Table1[[#This Row],[ساعات
العمل
الفعلية]],0)</f>
        <v>0</v>
      </c>
      <c r="AK2293" s="1">
        <f>IFERROR((Table1[[#This Row],[الكمية 
الفعلية
/م3]]-Table1[[#This Row],[الكمية 
المنتجة
/م3
 ]]),"")</f>
        <v>0</v>
      </c>
      <c r="AL2293" s="123"/>
      <c r="AM2293" s="123"/>
      <c r="AN2293" s="123"/>
      <c r="AO2293" s="123"/>
      <c r="AP2293" s="17">
        <f>Table1[[#This Row],[شطره
1]]+Table1[[#This Row],[أبعاد خطأ
2]]+Table1[[#This Row],[كسر زوايا
3]]+AO2293</f>
        <v>0</v>
      </c>
      <c r="CB2293"/>
      <c r="CC2293"/>
      <c r="CD2293"/>
      <c r="CE2293" s="83"/>
      <c r="CF2293"/>
      <c r="CG2293"/>
      <c r="CH2293"/>
      <c r="CI2293"/>
      <c r="CJ2293"/>
      <c r="CK2293"/>
      <c r="CL2293"/>
      <c r="CM2293"/>
      <c r="CN2293"/>
      <c r="CO2293"/>
      <c r="CP2293"/>
    </row>
    <row r="2294" spans="1:94" ht="22.5" customHeight="1">
      <c r="A2294" s="13"/>
      <c r="B2294" s="3" t="str">
        <f>TEXT(Table1[[#This Row],[Date]],"dddd")</f>
        <v>السبت</v>
      </c>
      <c r="C2294" s="3">
        <f>WEEKNUM(Table1[[#This Row],[Date]],16)</f>
        <v>1</v>
      </c>
      <c r="D2294" s="3" t="str">
        <f>TEXT(Table1[[#This Row],[Date]],"mmmm")</f>
        <v>يناير</v>
      </c>
      <c r="E2294" s="3" t="str">
        <f>TEXT(Table1[[#This Row],[Date]],"yyyy")</f>
        <v>1900</v>
      </c>
      <c r="J2294" s="3">
        <f>IFERROR(VLOOKUP(Table1[[#This Row],[FoamType]],$CB$1:$CC$25,2,FALSE),0)</f>
        <v>0</v>
      </c>
      <c r="Q2294" s="15"/>
      <c r="T2294" s="3">
        <f t="shared" si="286"/>
        <v>0</v>
      </c>
      <c r="U2294" s="4">
        <f t="shared" si="287"/>
        <v>0</v>
      </c>
      <c r="X2294" s="4">
        <f>IFERROR(   Table1[[#This Row],[البلوكات /م3]]+Table1[[#This Row],[البواقى
 المنصرفه
/م3]]-Table1[[#This Row],[البواقى
/م3]],0)</f>
        <v>0</v>
      </c>
      <c r="AD2294" s="20">
        <f t="shared" si="288"/>
        <v>0</v>
      </c>
      <c r="AE2294" s="29" t="e">
        <f t="shared" si="289"/>
        <v>#DIV/0!</v>
      </c>
      <c r="AG2294" s="5">
        <f>IFERROR((Table1[[#This Row],[عدد
البلوكات]]*0.12),"")</f>
        <v>0</v>
      </c>
      <c r="AH229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94" s="59">
        <f>IFERROR(Table1[[#This Row],[Plan Hour]]/Table1[[#This Row],[ساعات
العمل
الفعلية]],0)</f>
        <v>0</v>
      </c>
      <c r="AK2294" s="1">
        <f>IFERROR((Table1[[#This Row],[الكمية 
الفعلية
/م3]]-Table1[[#This Row],[الكمية 
المنتجة
/م3
 ]]),"")</f>
        <v>0</v>
      </c>
      <c r="AL2294" s="123"/>
      <c r="AM2294" s="123"/>
      <c r="AN2294" s="123"/>
      <c r="AO2294" s="123"/>
      <c r="AP2294" s="17">
        <f>Table1[[#This Row],[شطره
1]]+Table1[[#This Row],[أبعاد خطأ
2]]+Table1[[#This Row],[كسر زوايا
3]]+AO2294</f>
        <v>0</v>
      </c>
      <c r="CB2294"/>
      <c r="CC2294"/>
      <c r="CD2294"/>
      <c r="CE2294" s="83"/>
      <c r="CF2294"/>
      <c r="CG2294"/>
      <c r="CH2294"/>
      <c r="CI2294"/>
      <c r="CJ2294"/>
      <c r="CK2294"/>
      <c r="CL2294"/>
      <c r="CM2294"/>
      <c r="CN2294"/>
      <c r="CO2294"/>
      <c r="CP2294"/>
    </row>
    <row r="2295" spans="1:94" ht="22.5" customHeight="1">
      <c r="A2295" s="13"/>
      <c r="B2295" s="3" t="str">
        <f>TEXT(Table1[[#This Row],[Date]],"dddd")</f>
        <v>السبت</v>
      </c>
      <c r="C2295" s="3">
        <f>WEEKNUM(Table1[[#This Row],[Date]],16)</f>
        <v>1</v>
      </c>
      <c r="D2295" s="3" t="str">
        <f>TEXT(Table1[[#This Row],[Date]],"mmmm")</f>
        <v>يناير</v>
      </c>
      <c r="E2295" s="3" t="str">
        <f>TEXT(Table1[[#This Row],[Date]],"yyyy")</f>
        <v>1900</v>
      </c>
      <c r="J2295" s="3">
        <f>IFERROR(VLOOKUP(Table1[[#This Row],[FoamType]],$CB$1:$CC$25,2,FALSE),0)</f>
        <v>0</v>
      </c>
      <c r="Q2295" s="15"/>
      <c r="T2295" s="3">
        <f t="shared" si="286"/>
        <v>0</v>
      </c>
      <c r="U2295" s="4">
        <f t="shared" si="287"/>
        <v>0</v>
      </c>
      <c r="X2295" s="4">
        <f>IFERROR(   Table1[[#This Row],[البلوكات /م3]]+Table1[[#This Row],[البواقى
 المنصرفه
/م3]]-Table1[[#This Row],[البواقى
/م3]],0)</f>
        <v>0</v>
      </c>
      <c r="AD2295" s="20">
        <f t="shared" si="288"/>
        <v>0</v>
      </c>
      <c r="AE2295" s="29" t="e">
        <f t="shared" si="289"/>
        <v>#DIV/0!</v>
      </c>
      <c r="AG2295" s="5">
        <f>IFERROR((Table1[[#This Row],[عدد
البلوكات]]*0.12),"")</f>
        <v>0</v>
      </c>
      <c r="AH229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95" s="59">
        <f>IFERROR(Table1[[#This Row],[Plan Hour]]/Table1[[#This Row],[ساعات
العمل
الفعلية]],0)</f>
        <v>0</v>
      </c>
      <c r="AK2295" s="1">
        <f>IFERROR((Table1[[#This Row],[الكمية 
الفعلية
/م3]]-Table1[[#This Row],[الكمية 
المنتجة
/م3
 ]]),"")</f>
        <v>0</v>
      </c>
      <c r="AL2295" s="123"/>
      <c r="AM2295" s="123"/>
      <c r="AN2295" s="123"/>
      <c r="AO2295" s="123"/>
      <c r="AP2295" s="17">
        <f>Table1[[#This Row],[شطره
1]]+Table1[[#This Row],[أبعاد خطأ
2]]+Table1[[#This Row],[كسر زوايا
3]]+AO2295</f>
        <v>0</v>
      </c>
      <c r="CB2295"/>
      <c r="CC2295"/>
      <c r="CD2295"/>
      <c r="CE2295" s="83"/>
      <c r="CF2295"/>
      <c r="CG2295"/>
      <c r="CH2295"/>
      <c r="CI2295"/>
      <c r="CJ2295"/>
      <c r="CK2295"/>
      <c r="CL2295"/>
      <c r="CM2295"/>
      <c r="CN2295"/>
      <c r="CO2295"/>
      <c r="CP2295"/>
    </row>
    <row r="2296" spans="1:94" ht="22.5" customHeight="1">
      <c r="A2296" s="13"/>
      <c r="B2296" s="3" t="str">
        <f>TEXT(Table1[[#This Row],[Date]],"dddd")</f>
        <v>السبت</v>
      </c>
      <c r="C2296" s="3">
        <f>WEEKNUM(Table1[[#This Row],[Date]],16)</f>
        <v>1</v>
      </c>
      <c r="D2296" s="3" t="str">
        <f>TEXT(Table1[[#This Row],[Date]],"mmmm")</f>
        <v>يناير</v>
      </c>
      <c r="E2296" s="3" t="str">
        <f>TEXT(Table1[[#This Row],[Date]],"yyyy")</f>
        <v>1900</v>
      </c>
      <c r="J2296" s="3">
        <f>IFERROR(VLOOKUP(Table1[[#This Row],[FoamType]],$CB$1:$CC$25,2,FALSE),0)</f>
        <v>0</v>
      </c>
      <c r="Q2296" s="15"/>
      <c r="T2296" s="3">
        <f t="shared" si="286"/>
        <v>0</v>
      </c>
      <c r="U2296" s="4">
        <f t="shared" si="287"/>
        <v>0</v>
      </c>
      <c r="X2296" s="4">
        <f>IFERROR(   Table1[[#This Row],[البلوكات /م3]]+Table1[[#This Row],[البواقى
 المنصرفه
/م3]]-Table1[[#This Row],[البواقى
/م3]],0)</f>
        <v>0</v>
      </c>
      <c r="AD2296" s="20">
        <f t="shared" si="288"/>
        <v>0</v>
      </c>
      <c r="AE2296" s="29" t="e">
        <f t="shared" si="289"/>
        <v>#DIV/0!</v>
      </c>
      <c r="AG2296" s="5">
        <f>IFERROR((Table1[[#This Row],[عدد
البلوكات]]*0.12),"")</f>
        <v>0</v>
      </c>
      <c r="AH229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96" s="59">
        <f>IFERROR(Table1[[#This Row],[Plan Hour]]/Table1[[#This Row],[ساعات
العمل
الفعلية]],0)</f>
        <v>0</v>
      </c>
      <c r="AK2296" s="1">
        <f>IFERROR((Table1[[#This Row],[الكمية 
الفعلية
/م3]]-Table1[[#This Row],[الكمية 
المنتجة
/م3
 ]]),"")</f>
        <v>0</v>
      </c>
      <c r="AL2296" s="123"/>
      <c r="AM2296" s="123"/>
      <c r="AN2296" s="123"/>
      <c r="AO2296" s="123"/>
      <c r="AP2296" s="17">
        <f>Table1[[#This Row],[شطره
1]]+Table1[[#This Row],[أبعاد خطأ
2]]+Table1[[#This Row],[كسر زوايا
3]]+AO2296</f>
        <v>0</v>
      </c>
      <c r="CB2296"/>
      <c r="CC2296"/>
      <c r="CD2296"/>
      <c r="CE2296" s="83"/>
      <c r="CF2296"/>
      <c r="CG2296"/>
      <c r="CH2296"/>
      <c r="CI2296"/>
      <c r="CJ2296"/>
      <c r="CK2296"/>
      <c r="CL2296"/>
      <c r="CM2296"/>
      <c r="CN2296"/>
      <c r="CO2296"/>
      <c r="CP2296"/>
    </row>
    <row r="2297" spans="1:94" ht="22.5" customHeight="1">
      <c r="A2297" s="13"/>
      <c r="B2297" s="3" t="str">
        <f>TEXT(Table1[[#This Row],[Date]],"dddd")</f>
        <v>السبت</v>
      </c>
      <c r="C2297" s="3">
        <f>WEEKNUM(Table1[[#This Row],[Date]],16)</f>
        <v>1</v>
      </c>
      <c r="D2297" s="3" t="str">
        <f>TEXT(Table1[[#This Row],[Date]],"mmmm")</f>
        <v>يناير</v>
      </c>
      <c r="E2297" s="3" t="str">
        <f>TEXT(Table1[[#This Row],[Date]],"yyyy")</f>
        <v>1900</v>
      </c>
      <c r="J2297" s="3">
        <f>IFERROR(VLOOKUP(Table1[[#This Row],[FoamType]],$CB$1:$CC$25,2,FALSE),0)</f>
        <v>0</v>
      </c>
      <c r="Q2297" s="15"/>
      <c r="T2297" s="3">
        <f t="shared" si="286"/>
        <v>0</v>
      </c>
      <c r="U2297" s="4">
        <f t="shared" si="287"/>
        <v>0</v>
      </c>
      <c r="X2297" s="4">
        <f>IFERROR(   Table1[[#This Row],[البلوكات /م3]]+Table1[[#This Row],[البواقى
 المنصرفه
/م3]]-Table1[[#This Row],[البواقى
/م3]],0)</f>
        <v>0</v>
      </c>
      <c r="AD2297" s="20">
        <f t="shared" si="288"/>
        <v>0</v>
      </c>
      <c r="AE2297" s="29" t="e">
        <f t="shared" si="289"/>
        <v>#DIV/0!</v>
      </c>
      <c r="AG2297" s="5">
        <f>IFERROR((Table1[[#This Row],[عدد
البلوكات]]*0.12),"")</f>
        <v>0</v>
      </c>
      <c r="AH229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97" s="59">
        <f>IFERROR(Table1[[#This Row],[Plan Hour]]/Table1[[#This Row],[ساعات
العمل
الفعلية]],0)</f>
        <v>0</v>
      </c>
      <c r="AK2297" s="1">
        <f>IFERROR((Table1[[#This Row],[الكمية 
الفعلية
/م3]]-Table1[[#This Row],[الكمية 
المنتجة
/م3
 ]]),"")</f>
        <v>0</v>
      </c>
      <c r="AL2297" s="123"/>
      <c r="AM2297" s="123"/>
      <c r="AN2297" s="123"/>
      <c r="AO2297" s="123"/>
      <c r="AP2297" s="17">
        <f>Table1[[#This Row],[شطره
1]]+Table1[[#This Row],[أبعاد خطأ
2]]+Table1[[#This Row],[كسر زوايا
3]]+AO2297</f>
        <v>0</v>
      </c>
      <c r="CB2297"/>
      <c r="CC2297"/>
      <c r="CD2297"/>
      <c r="CE2297" s="83"/>
      <c r="CF2297"/>
      <c r="CG2297"/>
      <c r="CH2297"/>
      <c r="CI2297"/>
      <c r="CJ2297"/>
      <c r="CK2297"/>
      <c r="CL2297"/>
      <c r="CM2297"/>
      <c r="CN2297"/>
      <c r="CO2297"/>
      <c r="CP2297"/>
    </row>
    <row r="2298" spans="1:94" ht="22.5" customHeight="1">
      <c r="A2298" s="13"/>
      <c r="B2298" s="3" t="str">
        <f>TEXT(Table1[[#This Row],[Date]],"dddd")</f>
        <v>السبت</v>
      </c>
      <c r="C2298" s="3">
        <f>WEEKNUM(Table1[[#This Row],[Date]],16)</f>
        <v>1</v>
      </c>
      <c r="D2298" s="3" t="str">
        <f>TEXT(Table1[[#This Row],[Date]],"mmmm")</f>
        <v>يناير</v>
      </c>
      <c r="E2298" s="3" t="str">
        <f>TEXT(Table1[[#This Row],[Date]],"yyyy")</f>
        <v>1900</v>
      </c>
      <c r="J2298" s="3">
        <f>IFERROR(VLOOKUP(Table1[[#This Row],[FoamType]],$CB$1:$CC$25,2,FALSE),0)</f>
        <v>0</v>
      </c>
      <c r="Q2298" s="15"/>
      <c r="T2298" s="3">
        <f t="shared" si="286"/>
        <v>0</v>
      </c>
      <c r="U2298" s="4">
        <f t="shared" si="287"/>
        <v>0</v>
      </c>
      <c r="X2298" s="4">
        <f>IFERROR(   Table1[[#This Row],[البلوكات /م3]]+Table1[[#This Row],[البواقى
 المنصرفه
/م3]]-Table1[[#This Row],[البواقى
/م3]],0)</f>
        <v>0</v>
      </c>
      <c r="AD2298" s="20">
        <f t="shared" si="288"/>
        <v>0</v>
      </c>
      <c r="AE2298" s="29" t="e">
        <f t="shared" si="289"/>
        <v>#DIV/0!</v>
      </c>
      <c r="AG2298" s="5">
        <f>IFERROR((Table1[[#This Row],[عدد
البلوكات]]*0.12),"")</f>
        <v>0</v>
      </c>
      <c r="AH229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98" s="59">
        <f>IFERROR(Table1[[#This Row],[Plan Hour]]/Table1[[#This Row],[ساعات
العمل
الفعلية]],0)</f>
        <v>0</v>
      </c>
      <c r="AK2298" s="1">
        <f>IFERROR((Table1[[#This Row],[الكمية 
الفعلية
/م3]]-Table1[[#This Row],[الكمية 
المنتجة
/م3
 ]]),"")</f>
        <v>0</v>
      </c>
      <c r="AL2298" s="123"/>
      <c r="AM2298" s="123"/>
      <c r="AN2298" s="123"/>
      <c r="AO2298" s="123"/>
      <c r="AP2298" s="17">
        <f>Table1[[#This Row],[شطره
1]]+Table1[[#This Row],[أبعاد خطأ
2]]+Table1[[#This Row],[كسر زوايا
3]]+AO2298</f>
        <v>0</v>
      </c>
      <c r="CB2298"/>
      <c r="CC2298"/>
      <c r="CD2298"/>
      <c r="CE2298" s="83"/>
      <c r="CF2298"/>
      <c r="CG2298"/>
      <c r="CH2298"/>
      <c r="CI2298"/>
      <c r="CJ2298"/>
      <c r="CK2298"/>
      <c r="CL2298"/>
      <c r="CM2298"/>
      <c r="CN2298"/>
      <c r="CO2298"/>
      <c r="CP2298"/>
    </row>
    <row r="2299" spans="1:94" ht="22.5" customHeight="1">
      <c r="A2299" s="13"/>
      <c r="B2299" s="3" t="str">
        <f>TEXT(Table1[[#This Row],[Date]],"dddd")</f>
        <v>السبت</v>
      </c>
      <c r="C2299" s="3">
        <f>WEEKNUM(Table1[[#This Row],[Date]],16)</f>
        <v>1</v>
      </c>
      <c r="D2299" s="3" t="str">
        <f>TEXT(Table1[[#This Row],[Date]],"mmmm")</f>
        <v>يناير</v>
      </c>
      <c r="E2299" s="3" t="str">
        <f>TEXT(Table1[[#This Row],[Date]],"yyyy")</f>
        <v>1900</v>
      </c>
      <c r="J2299" s="3">
        <f>IFERROR(VLOOKUP(Table1[[#This Row],[FoamType]],$CB$1:$CC$25,2,FALSE),0)</f>
        <v>0</v>
      </c>
      <c r="Q2299" s="15"/>
      <c r="T2299" s="3">
        <f t="shared" si="286"/>
        <v>0</v>
      </c>
      <c r="U2299" s="4">
        <f t="shared" si="287"/>
        <v>0</v>
      </c>
      <c r="X2299" s="4">
        <f>IFERROR(   Table1[[#This Row],[البلوكات /م3]]+Table1[[#This Row],[البواقى
 المنصرفه
/م3]]-Table1[[#This Row],[البواقى
/م3]],0)</f>
        <v>0</v>
      </c>
      <c r="AD2299" s="20">
        <f t="shared" si="288"/>
        <v>0</v>
      </c>
      <c r="AE2299" s="29" t="e">
        <f t="shared" si="289"/>
        <v>#DIV/0!</v>
      </c>
      <c r="AG2299" s="5">
        <f>IFERROR((Table1[[#This Row],[عدد
البلوكات]]*0.12),"")</f>
        <v>0</v>
      </c>
      <c r="AH229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299" s="59">
        <f>IFERROR(Table1[[#This Row],[Plan Hour]]/Table1[[#This Row],[ساعات
العمل
الفعلية]],0)</f>
        <v>0</v>
      </c>
      <c r="AK2299" s="1">
        <f>IFERROR((Table1[[#This Row],[الكمية 
الفعلية
/م3]]-Table1[[#This Row],[الكمية 
المنتجة
/م3
 ]]),"")</f>
        <v>0</v>
      </c>
      <c r="AL2299" s="123"/>
      <c r="AM2299" s="123"/>
      <c r="AN2299" s="123"/>
      <c r="AO2299" s="123"/>
      <c r="AP2299" s="17">
        <f>Table1[[#This Row],[شطره
1]]+Table1[[#This Row],[أبعاد خطأ
2]]+Table1[[#This Row],[كسر زوايا
3]]+AO2299</f>
        <v>0</v>
      </c>
      <c r="CB2299"/>
      <c r="CC2299"/>
      <c r="CD2299"/>
      <c r="CE2299" s="83"/>
      <c r="CF2299"/>
      <c r="CG2299"/>
      <c r="CH2299"/>
      <c r="CI2299"/>
      <c r="CJ2299"/>
      <c r="CK2299"/>
      <c r="CL2299"/>
      <c r="CM2299"/>
      <c r="CN2299"/>
      <c r="CO2299"/>
      <c r="CP2299"/>
    </row>
    <row r="2300" spans="1:94" ht="22.5" customHeight="1">
      <c r="A2300" s="13"/>
      <c r="B2300" s="3" t="str">
        <f>TEXT(Table1[[#This Row],[Date]],"dddd")</f>
        <v>السبت</v>
      </c>
      <c r="C2300" s="3">
        <f>WEEKNUM(Table1[[#This Row],[Date]],16)</f>
        <v>1</v>
      </c>
      <c r="D2300" s="3" t="str">
        <f>TEXT(Table1[[#This Row],[Date]],"mmmm")</f>
        <v>يناير</v>
      </c>
      <c r="E2300" s="3" t="str">
        <f>TEXT(Table1[[#This Row],[Date]],"yyyy")</f>
        <v>1900</v>
      </c>
      <c r="J2300" s="3">
        <f>IFERROR(VLOOKUP(Table1[[#This Row],[FoamType]],$CB$1:$CC$25,2,FALSE),0)</f>
        <v>0</v>
      </c>
      <c r="Q2300" s="15"/>
      <c r="T2300" s="3">
        <f t="shared" si="286"/>
        <v>0</v>
      </c>
      <c r="U2300" s="4">
        <f t="shared" si="287"/>
        <v>0</v>
      </c>
      <c r="X2300" s="4">
        <f>IFERROR(   Table1[[#This Row],[البلوكات /م3]]+Table1[[#This Row],[البواقى
 المنصرفه
/م3]]-Table1[[#This Row],[البواقى
/م3]],0)</f>
        <v>0</v>
      </c>
      <c r="AD2300" s="20">
        <f t="shared" si="288"/>
        <v>0</v>
      </c>
      <c r="AE2300" s="29" t="e">
        <f t="shared" si="289"/>
        <v>#DIV/0!</v>
      </c>
      <c r="AG2300" s="5">
        <f>IFERROR((Table1[[#This Row],[عدد
البلوكات]]*0.12),"")</f>
        <v>0</v>
      </c>
      <c r="AH230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00" s="59">
        <f>IFERROR(Table1[[#This Row],[Plan Hour]]/Table1[[#This Row],[ساعات
العمل
الفعلية]],0)</f>
        <v>0</v>
      </c>
      <c r="AK2300" s="1">
        <f>IFERROR((Table1[[#This Row],[الكمية 
الفعلية
/م3]]-Table1[[#This Row],[الكمية 
المنتجة
/م3
 ]]),"")</f>
        <v>0</v>
      </c>
      <c r="AL2300" s="123"/>
      <c r="AM2300" s="123"/>
      <c r="AN2300" s="123"/>
      <c r="AO2300" s="123"/>
      <c r="AP2300" s="17">
        <f>Table1[[#This Row],[شطره
1]]+Table1[[#This Row],[أبعاد خطأ
2]]+Table1[[#This Row],[كسر زوايا
3]]+AO2300</f>
        <v>0</v>
      </c>
      <c r="CB2300"/>
      <c r="CC2300"/>
      <c r="CD2300"/>
      <c r="CE2300" s="83"/>
      <c r="CF2300"/>
      <c r="CG2300"/>
      <c r="CH2300"/>
      <c r="CI2300"/>
      <c r="CJ2300"/>
      <c r="CK2300"/>
      <c r="CL2300"/>
      <c r="CM2300"/>
      <c r="CN2300"/>
      <c r="CO2300"/>
      <c r="CP2300"/>
    </row>
    <row r="2301" spans="1:94" ht="22.5" customHeight="1">
      <c r="A2301" s="13"/>
      <c r="B2301" s="3" t="str">
        <f>TEXT(Table1[[#This Row],[Date]],"dddd")</f>
        <v>السبت</v>
      </c>
      <c r="C2301" s="3">
        <f>WEEKNUM(Table1[[#This Row],[Date]],16)</f>
        <v>1</v>
      </c>
      <c r="D2301" s="3" t="str">
        <f>TEXT(Table1[[#This Row],[Date]],"mmmm")</f>
        <v>يناير</v>
      </c>
      <c r="E2301" s="3" t="str">
        <f>TEXT(Table1[[#This Row],[Date]],"yyyy")</f>
        <v>1900</v>
      </c>
      <c r="J2301" s="3">
        <f>IFERROR(VLOOKUP(Table1[[#This Row],[FoamType]],$CB$1:$CC$25,2,FALSE),0)</f>
        <v>0</v>
      </c>
      <c r="Q2301" s="15"/>
      <c r="T2301" s="3">
        <f t="shared" si="286"/>
        <v>0</v>
      </c>
      <c r="U2301" s="4">
        <f t="shared" si="287"/>
        <v>0</v>
      </c>
      <c r="X2301" s="4">
        <f>IFERROR(   Table1[[#This Row],[البلوكات /م3]]+Table1[[#This Row],[البواقى
 المنصرفه
/م3]]-Table1[[#This Row],[البواقى
/م3]],0)</f>
        <v>0</v>
      </c>
      <c r="AD2301" s="20">
        <f t="shared" si="288"/>
        <v>0</v>
      </c>
      <c r="AE2301" s="29" t="e">
        <f t="shared" si="289"/>
        <v>#DIV/0!</v>
      </c>
      <c r="AG2301" s="5">
        <f>IFERROR((Table1[[#This Row],[عدد
البلوكات]]*0.12),"")</f>
        <v>0</v>
      </c>
      <c r="AH230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01" s="59">
        <f>IFERROR(Table1[[#This Row],[Plan Hour]]/Table1[[#This Row],[ساعات
العمل
الفعلية]],0)</f>
        <v>0</v>
      </c>
      <c r="AK2301" s="1">
        <f>IFERROR((Table1[[#This Row],[الكمية 
الفعلية
/م3]]-Table1[[#This Row],[الكمية 
المنتجة
/م3
 ]]),"")</f>
        <v>0</v>
      </c>
      <c r="AL2301" s="123"/>
      <c r="AM2301" s="123"/>
      <c r="AN2301" s="123"/>
      <c r="AO2301" s="123"/>
      <c r="AP2301" s="17">
        <f>Table1[[#This Row],[شطره
1]]+Table1[[#This Row],[أبعاد خطأ
2]]+Table1[[#This Row],[كسر زوايا
3]]+AO2301</f>
        <v>0</v>
      </c>
      <c r="CB2301"/>
      <c r="CC2301"/>
      <c r="CD2301"/>
      <c r="CE2301" s="83"/>
      <c r="CF2301"/>
      <c r="CG2301"/>
      <c r="CH2301"/>
      <c r="CI2301"/>
      <c r="CJ2301"/>
      <c r="CK2301"/>
      <c r="CL2301"/>
      <c r="CM2301"/>
      <c r="CN2301"/>
      <c r="CO2301"/>
      <c r="CP2301"/>
    </row>
    <row r="2302" spans="1:94" ht="22.5" customHeight="1">
      <c r="A2302" s="13"/>
      <c r="B2302" s="3" t="str">
        <f>TEXT(Table1[[#This Row],[Date]],"dddd")</f>
        <v>السبت</v>
      </c>
      <c r="C2302" s="3">
        <f>WEEKNUM(Table1[[#This Row],[Date]],16)</f>
        <v>1</v>
      </c>
      <c r="D2302" s="3" t="str">
        <f>TEXT(Table1[[#This Row],[Date]],"mmmm")</f>
        <v>يناير</v>
      </c>
      <c r="E2302" s="3" t="str">
        <f>TEXT(Table1[[#This Row],[Date]],"yyyy")</f>
        <v>1900</v>
      </c>
      <c r="J2302" s="3">
        <f>IFERROR(VLOOKUP(Table1[[#This Row],[FoamType]],$CB$1:$CC$25,2,FALSE),0)</f>
        <v>0</v>
      </c>
      <c r="Q2302" s="15"/>
      <c r="T2302" s="3">
        <f t="shared" si="286"/>
        <v>0</v>
      </c>
      <c r="U2302" s="4">
        <f t="shared" si="287"/>
        <v>0</v>
      </c>
      <c r="X2302" s="4">
        <f>IFERROR(   Table1[[#This Row],[البلوكات /م3]]+Table1[[#This Row],[البواقى
 المنصرفه
/م3]]-Table1[[#This Row],[البواقى
/م3]],0)</f>
        <v>0</v>
      </c>
      <c r="AD2302" s="20">
        <f t="shared" si="288"/>
        <v>0</v>
      </c>
      <c r="AE2302" s="29" t="e">
        <f t="shared" si="289"/>
        <v>#DIV/0!</v>
      </c>
      <c r="AG2302" s="5">
        <f>IFERROR((Table1[[#This Row],[عدد
البلوكات]]*0.12),"")</f>
        <v>0</v>
      </c>
      <c r="AH230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02" s="59">
        <f>IFERROR(Table1[[#This Row],[Plan Hour]]/Table1[[#This Row],[ساعات
العمل
الفعلية]],0)</f>
        <v>0</v>
      </c>
      <c r="AK2302" s="1">
        <f>IFERROR((Table1[[#This Row],[الكمية 
الفعلية
/م3]]-Table1[[#This Row],[الكمية 
المنتجة
/م3
 ]]),"")</f>
        <v>0</v>
      </c>
      <c r="AL2302" s="123"/>
      <c r="AM2302" s="123"/>
      <c r="AN2302" s="123"/>
      <c r="AO2302" s="123"/>
      <c r="AP2302" s="17">
        <f>Table1[[#This Row],[شطره
1]]+Table1[[#This Row],[أبعاد خطأ
2]]+Table1[[#This Row],[كسر زوايا
3]]+AO2302</f>
        <v>0</v>
      </c>
      <c r="CB2302"/>
      <c r="CC2302"/>
      <c r="CD2302"/>
      <c r="CE2302" s="83"/>
      <c r="CF2302"/>
      <c r="CG2302"/>
      <c r="CH2302"/>
      <c r="CI2302"/>
      <c r="CJ2302"/>
      <c r="CK2302"/>
      <c r="CL2302"/>
      <c r="CM2302"/>
      <c r="CN2302"/>
      <c r="CO2302"/>
      <c r="CP2302"/>
    </row>
    <row r="2303" spans="1:94" ht="22.5" customHeight="1">
      <c r="A2303" s="13"/>
      <c r="B2303" s="3" t="str">
        <f>TEXT(Table1[[#This Row],[Date]],"dddd")</f>
        <v>السبت</v>
      </c>
      <c r="C2303" s="3">
        <f>WEEKNUM(Table1[[#This Row],[Date]],16)</f>
        <v>1</v>
      </c>
      <c r="D2303" s="3" t="str">
        <f>TEXT(Table1[[#This Row],[Date]],"mmmm")</f>
        <v>يناير</v>
      </c>
      <c r="E2303" s="3" t="str">
        <f>TEXT(Table1[[#This Row],[Date]],"yyyy")</f>
        <v>1900</v>
      </c>
      <c r="J2303" s="3">
        <f>IFERROR(VLOOKUP(Table1[[#This Row],[FoamType]],$CB$1:$CC$25,2,FALSE),0)</f>
        <v>0</v>
      </c>
      <c r="Q2303" s="15"/>
      <c r="T2303" s="3">
        <f t="shared" si="286"/>
        <v>0</v>
      </c>
      <c r="U2303" s="4">
        <f t="shared" si="287"/>
        <v>0</v>
      </c>
      <c r="X2303" s="4">
        <f>IFERROR(   Table1[[#This Row],[البلوكات /م3]]+Table1[[#This Row],[البواقى
 المنصرفه
/م3]]-Table1[[#This Row],[البواقى
/م3]],0)</f>
        <v>0</v>
      </c>
      <c r="AD2303" s="20">
        <f t="shared" si="288"/>
        <v>0</v>
      </c>
      <c r="AE2303" s="29" t="e">
        <f t="shared" si="289"/>
        <v>#DIV/0!</v>
      </c>
      <c r="AG2303" s="5">
        <f>IFERROR((Table1[[#This Row],[عدد
البلوكات]]*0.12),"")</f>
        <v>0</v>
      </c>
      <c r="AH230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03" s="59">
        <f>IFERROR(Table1[[#This Row],[Plan Hour]]/Table1[[#This Row],[ساعات
العمل
الفعلية]],0)</f>
        <v>0</v>
      </c>
      <c r="AK2303" s="1">
        <f>IFERROR((Table1[[#This Row],[الكمية 
الفعلية
/م3]]-Table1[[#This Row],[الكمية 
المنتجة
/م3
 ]]),"")</f>
        <v>0</v>
      </c>
      <c r="AL2303" s="123"/>
      <c r="AM2303" s="123"/>
      <c r="AN2303" s="123"/>
      <c r="AO2303" s="123"/>
      <c r="AP2303" s="17">
        <f>Table1[[#This Row],[شطره
1]]+Table1[[#This Row],[أبعاد خطأ
2]]+Table1[[#This Row],[كسر زوايا
3]]+AO2303</f>
        <v>0</v>
      </c>
      <c r="CB2303"/>
      <c r="CC2303"/>
      <c r="CD2303"/>
      <c r="CE2303" s="83"/>
      <c r="CF2303"/>
      <c r="CG2303"/>
      <c r="CH2303"/>
      <c r="CI2303"/>
      <c r="CJ2303"/>
      <c r="CK2303"/>
      <c r="CL2303"/>
      <c r="CM2303"/>
      <c r="CN2303"/>
      <c r="CO2303"/>
      <c r="CP2303"/>
    </row>
    <row r="2304" spans="1:94" ht="22.5" customHeight="1">
      <c r="A2304" s="13"/>
      <c r="B2304" s="3" t="str">
        <f>TEXT(Table1[[#This Row],[Date]],"dddd")</f>
        <v>السبت</v>
      </c>
      <c r="C2304" s="3">
        <f>WEEKNUM(Table1[[#This Row],[Date]],16)</f>
        <v>1</v>
      </c>
      <c r="D2304" s="3" t="str">
        <f>TEXT(Table1[[#This Row],[Date]],"mmmm")</f>
        <v>يناير</v>
      </c>
      <c r="E2304" s="3" t="str">
        <f>TEXT(Table1[[#This Row],[Date]],"yyyy")</f>
        <v>1900</v>
      </c>
      <c r="J2304" s="3">
        <f>IFERROR(VLOOKUP(Table1[[#This Row],[FoamType]],$CB$1:$CC$25,2,FALSE),0)</f>
        <v>0</v>
      </c>
      <c r="Q2304" s="15"/>
      <c r="T2304" s="3">
        <f t="shared" si="286"/>
        <v>0</v>
      </c>
      <c r="U2304" s="4">
        <f t="shared" si="287"/>
        <v>0</v>
      </c>
      <c r="X2304" s="4">
        <f>IFERROR(   Table1[[#This Row],[البلوكات /م3]]+Table1[[#This Row],[البواقى
 المنصرفه
/م3]]-Table1[[#This Row],[البواقى
/م3]],0)</f>
        <v>0</v>
      </c>
      <c r="AD2304" s="20">
        <f t="shared" si="288"/>
        <v>0</v>
      </c>
      <c r="AE2304" s="29" t="e">
        <f t="shared" si="289"/>
        <v>#DIV/0!</v>
      </c>
      <c r="AG2304" s="5">
        <f>IFERROR((Table1[[#This Row],[عدد
البلوكات]]*0.12),"")</f>
        <v>0</v>
      </c>
      <c r="AH230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04" s="59">
        <f>IFERROR(Table1[[#This Row],[Plan Hour]]/Table1[[#This Row],[ساعات
العمل
الفعلية]],0)</f>
        <v>0</v>
      </c>
      <c r="AK2304" s="1">
        <f>IFERROR((Table1[[#This Row],[الكمية 
الفعلية
/م3]]-Table1[[#This Row],[الكمية 
المنتجة
/م3
 ]]),"")</f>
        <v>0</v>
      </c>
      <c r="AL2304" s="123"/>
      <c r="AM2304" s="123"/>
      <c r="AN2304" s="123"/>
      <c r="AO2304" s="123"/>
      <c r="AP2304" s="17">
        <f>Table1[[#This Row],[شطره
1]]+Table1[[#This Row],[أبعاد خطأ
2]]+Table1[[#This Row],[كسر زوايا
3]]+AO2304</f>
        <v>0</v>
      </c>
      <c r="CB2304"/>
      <c r="CC2304"/>
      <c r="CD2304"/>
      <c r="CE2304" s="83"/>
      <c r="CF2304"/>
      <c r="CG2304"/>
      <c r="CH2304"/>
      <c r="CI2304"/>
      <c r="CJ2304"/>
      <c r="CK2304"/>
      <c r="CL2304"/>
      <c r="CM2304"/>
      <c r="CN2304"/>
      <c r="CO2304"/>
      <c r="CP2304"/>
    </row>
    <row r="2305" spans="1:94" ht="22.5" customHeight="1">
      <c r="A2305" s="13"/>
      <c r="B2305" s="3" t="str">
        <f>TEXT(Table1[[#This Row],[Date]],"dddd")</f>
        <v>السبت</v>
      </c>
      <c r="C2305" s="3">
        <f>WEEKNUM(Table1[[#This Row],[Date]],16)</f>
        <v>1</v>
      </c>
      <c r="D2305" s="3" t="str">
        <f>TEXT(Table1[[#This Row],[Date]],"mmmm")</f>
        <v>يناير</v>
      </c>
      <c r="E2305" s="3" t="str">
        <f>TEXT(Table1[[#This Row],[Date]],"yyyy")</f>
        <v>1900</v>
      </c>
      <c r="J2305" s="3">
        <f>IFERROR(VLOOKUP(Table1[[#This Row],[FoamType]],$CB$1:$CC$25,2,FALSE),0)</f>
        <v>0</v>
      </c>
      <c r="Q2305" s="15"/>
      <c r="T2305" s="3">
        <f t="shared" si="286"/>
        <v>0</v>
      </c>
      <c r="U2305" s="4">
        <f t="shared" si="287"/>
        <v>0</v>
      </c>
      <c r="X2305" s="4">
        <f>IFERROR(   Table1[[#This Row],[البلوكات /م3]]+Table1[[#This Row],[البواقى
 المنصرفه
/م3]]-Table1[[#This Row],[البواقى
/م3]],0)</f>
        <v>0</v>
      </c>
      <c r="AD2305" s="20">
        <f t="shared" si="288"/>
        <v>0</v>
      </c>
      <c r="AE2305" s="29" t="e">
        <f t="shared" si="289"/>
        <v>#DIV/0!</v>
      </c>
      <c r="AG2305" s="5">
        <f>IFERROR((Table1[[#This Row],[عدد
البلوكات]]*0.12),"")</f>
        <v>0</v>
      </c>
      <c r="AH230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05" s="59">
        <f>IFERROR(Table1[[#This Row],[Plan Hour]]/Table1[[#This Row],[ساعات
العمل
الفعلية]],0)</f>
        <v>0</v>
      </c>
      <c r="AK2305" s="1">
        <f>IFERROR((Table1[[#This Row],[الكمية 
الفعلية
/م3]]-Table1[[#This Row],[الكمية 
المنتجة
/م3
 ]]),"")</f>
        <v>0</v>
      </c>
      <c r="AL2305" s="123"/>
      <c r="AM2305" s="123"/>
      <c r="AN2305" s="123"/>
      <c r="AO2305" s="123"/>
      <c r="AP2305" s="17">
        <f>Table1[[#This Row],[شطره
1]]+Table1[[#This Row],[أبعاد خطأ
2]]+Table1[[#This Row],[كسر زوايا
3]]+AO2305</f>
        <v>0</v>
      </c>
      <c r="CB2305"/>
      <c r="CC2305"/>
      <c r="CD2305"/>
      <c r="CE2305" s="83"/>
      <c r="CF2305"/>
      <c r="CG2305"/>
      <c r="CH2305"/>
      <c r="CI2305"/>
      <c r="CJ2305"/>
      <c r="CK2305"/>
      <c r="CL2305"/>
      <c r="CM2305"/>
      <c r="CN2305"/>
      <c r="CO2305"/>
      <c r="CP2305"/>
    </row>
    <row r="2306" spans="1:94" ht="22.5" customHeight="1">
      <c r="A2306" s="13"/>
      <c r="B2306" s="3" t="str">
        <f>TEXT(Table1[[#This Row],[Date]],"dddd")</f>
        <v>السبت</v>
      </c>
      <c r="C2306" s="3">
        <f>WEEKNUM(Table1[[#This Row],[Date]],16)</f>
        <v>1</v>
      </c>
      <c r="D2306" s="3" t="str">
        <f>TEXT(Table1[[#This Row],[Date]],"mmmm")</f>
        <v>يناير</v>
      </c>
      <c r="E2306" s="3" t="str">
        <f>TEXT(Table1[[#This Row],[Date]],"yyyy")</f>
        <v>1900</v>
      </c>
      <c r="J2306" s="3">
        <f>IFERROR(VLOOKUP(Table1[[#This Row],[FoamType]],$CB$1:$CC$25,2,FALSE),0)</f>
        <v>0</v>
      </c>
      <c r="Q2306" s="15"/>
      <c r="T2306" s="3">
        <f t="shared" si="286"/>
        <v>0</v>
      </c>
      <c r="U2306" s="4">
        <f t="shared" si="287"/>
        <v>0</v>
      </c>
      <c r="X2306" s="4">
        <f>IFERROR(   Table1[[#This Row],[البلوكات /م3]]+Table1[[#This Row],[البواقى
 المنصرفه
/م3]]-Table1[[#This Row],[البواقى
/م3]],0)</f>
        <v>0</v>
      </c>
      <c r="AD2306" s="20">
        <f t="shared" si="288"/>
        <v>0</v>
      </c>
      <c r="AE2306" s="29" t="e">
        <f t="shared" si="289"/>
        <v>#DIV/0!</v>
      </c>
      <c r="AG2306" s="5">
        <f>IFERROR((Table1[[#This Row],[عدد
البلوكات]]*0.12),"")</f>
        <v>0</v>
      </c>
      <c r="AH230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06" s="59">
        <f>IFERROR(Table1[[#This Row],[Plan Hour]]/Table1[[#This Row],[ساعات
العمل
الفعلية]],0)</f>
        <v>0</v>
      </c>
      <c r="AK2306" s="1">
        <f>IFERROR((Table1[[#This Row],[الكمية 
الفعلية
/م3]]-Table1[[#This Row],[الكمية 
المنتجة
/م3
 ]]),"")</f>
        <v>0</v>
      </c>
      <c r="AL2306" s="123"/>
      <c r="AM2306" s="123"/>
      <c r="AN2306" s="123"/>
      <c r="AO2306" s="123"/>
      <c r="AP2306" s="17">
        <f>Table1[[#This Row],[شطره
1]]+Table1[[#This Row],[أبعاد خطأ
2]]+Table1[[#This Row],[كسر زوايا
3]]+AO2306</f>
        <v>0</v>
      </c>
      <c r="CB2306"/>
      <c r="CC2306"/>
      <c r="CD2306"/>
      <c r="CE2306" s="83"/>
      <c r="CF2306"/>
      <c r="CG2306"/>
      <c r="CH2306"/>
      <c r="CI2306"/>
      <c r="CJ2306"/>
      <c r="CK2306"/>
      <c r="CL2306"/>
      <c r="CM2306"/>
      <c r="CN2306"/>
      <c r="CO2306"/>
      <c r="CP2306"/>
    </row>
    <row r="2307" spans="1:94" ht="22.5" customHeight="1">
      <c r="A2307" s="13"/>
      <c r="B2307" s="3" t="str">
        <f>TEXT(Table1[[#This Row],[Date]],"dddd")</f>
        <v>السبت</v>
      </c>
      <c r="C2307" s="3">
        <f>WEEKNUM(Table1[[#This Row],[Date]],16)</f>
        <v>1</v>
      </c>
      <c r="D2307" s="3" t="str">
        <f>TEXT(Table1[[#This Row],[Date]],"mmmm")</f>
        <v>يناير</v>
      </c>
      <c r="E2307" s="3" t="str">
        <f>TEXT(Table1[[#This Row],[Date]],"yyyy")</f>
        <v>1900</v>
      </c>
      <c r="J2307" s="3">
        <f>IFERROR(VLOOKUP(Table1[[#This Row],[FoamType]],$CB$1:$CC$25,2,FALSE),0)</f>
        <v>0</v>
      </c>
      <c r="Q2307" s="15"/>
      <c r="T2307" s="3">
        <f t="shared" si="286"/>
        <v>0</v>
      </c>
      <c r="U2307" s="4">
        <f t="shared" si="287"/>
        <v>0</v>
      </c>
      <c r="X2307" s="4">
        <f>IFERROR(   Table1[[#This Row],[البلوكات /م3]]+Table1[[#This Row],[البواقى
 المنصرفه
/م3]]-Table1[[#This Row],[البواقى
/م3]],0)</f>
        <v>0</v>
      </c>
      <c r="AD2307" s="20">
        <f t="shared" si="288"/>
        <v>0</v>
      </c>
      <c r="AE2307" s="29" t="e">
        <f t="shared" si="289"/>
        <v>#DIV/0!</v>
      </c>
      <c r="AG2307" s="5">
        <f>IFERROR((Table1[[#This Row],[عدد
البلوكات]]*0.12),"")</f>
        <v>0</v>
      </c>
      <c r="AH230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07" s="59">
        <f>IFERROR(Table1[[#This Row],[Plan Hour]]/Table1[[#This Row],[ساعات
العمل
الفعلية]],0)</f>
        <v>0</v>
      </c>
      <c r="AK2307" s="1">
        <f>IFERROR((Table1[[#This Row],[الكمية 
الفعلية
/م3]]-Table1[[#This Row],[الكمية 
المنتجة
/م3
 ]]),"")</f>
        <v>0</v>
      </c>
      <c r="AL2307" s="123"/>
      <c r="AM2307" s="123"/>
      <c r="AN2307" s="123"/>
      <c r="AO2307" s="123"/>
      <c r="AP2307" s="17">
        <f>Table1[[#This Row],[شطره
1]]+Table1[[#This Row],[أبعاد خطأ
2]]+Table1[[#This Row],[كسر زوايا
3]]+AO2307</f>
        <v>0</v>
      </c>
      <c r="CB2307"/>
      <c r="CC2307"/>
      <c r="CD2307"/>
      <c r="CE2307" s="83"/>
      <c r="CF2307"/>
      <c r="CG2307"/>
      <c r="CH2307"/>
      <c r="CI2307"/>
      <c r="CJ2307"/>
      <c r="CK2307"/>
      <c r="CL2307"/>
      <c r="CM2307"/>
      <c r="CN2307"/>
      <c r="CO2307"/>
      <c r="CP2307"/>
    </row>
    <row r="2308" spans="1:94" ht="22.5" customHeight="1">
      <c r="A2308" s="13"/>
      <c r="B2308" s="3" t="str">
        <f>TEXT(Table1[[#This Row],[Date]],"dddd")</f>
        <v>السبت</v>
      </c>
      <c r="C2308" s="3">
        <f>WEEKNUM(Table1[[#This Row],[Date]],16)</f>
        <v>1</v>
      </c>
      <c r="D2308" s="3" t="str">
        <f>TEXT(Table1[[#This Row],[Date]],"mmmm")</f>
        <v>يناير</v>
      </c>
      <c r="E2308" s="3" t="str">
        <f>TEXT(Table1[[#This Row],[Date]],"yyyy")</f>
        <v>1900</v>
      </c>
      <c r="J2308" s="3">
        <f>IFERROR(VLOOKUP(Table1[[#This Row],[FoamType]],$CB$1:$CC$25,2,FALSE),0)</f>
        <v>0</v>
      </c>
      <c r="Q2308" s="15"/>
      <c r="T2308" s="3">
        <f t="shared" si="286"/>
        <v>0</v>
      </c>
      <c r="U2308" s="4">
        <f t="shared" si="287"/>
        <v>0</v>
      </c>
      <c r="X2308" s="4">
        <f>IFERROR(   Table1[[#This Row],[البلوكات /م3]]+Table1[[#This Row],[البواقى
 المنصرفه
/م3]]-Table1[[#This Row],[البواقى
/م3]],0)</f>
        <v>0</v>
      </c>
      <c r="AD2308" s="20">
        <f t="shared" si="288"/>
        <v>0</v>
      </c>
      <c r="AE2308" s="29" t="e">
        <f t="shared" si="289"/>
        <v>#DIV/0!</v>
      </c>
      <c r="AG2308" s="5">
        <f>IFERROR((Table1[[#This Row],[عدد
البلوكات]]*0.12),"")</f>
        <v>0</v>
      </c>
      <c r="AH230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08" s="59">
        <f>IFERROR(Table1[[#This Row],[Plan Hour]]/Table1[[#This Row],[ساعات
العمل
الفعلية]],0)</f>
        <v>0</v>
      </c>
      <c r="AK2308" s="1">
        <f>IFERROR((Table1[[#This Row],[الكمية 
الفعلية
/م3]]-Table1[[#This Row],[الكمية 
المنتجة
/م3
 ]]),"")</f>
        <v>0</v>
      </c>
      <c r="AL2308" s="123"/>
      <c r="AM2308" s="123"/>
      <c r="AN2308" s="123"/>
      <c r="AO2308" s="123"/>
      <c r="AP2308" s="17">
        <f>Table1[[#This Row],[شطره
1]]+Table1[[#This Row],[أبعاد خطأ
2]]+Table1[[#This Row],[كسر زوايا
3]]+AO2308</f>
        <v>0</v>
      </c>
      <c r="CB2308"/>
      <c r="CC2308"/>
      <c r="CD2308"/>
      <c r="CE2308" s="83"/>
      <c r="CF2308"/>
      <c r="CG2308"/>
      <c r="CH2308"/>
      <c r="CI2308"/>
      <c r="CJ2308"/>
      <c r="CK2308"/>
      <c r="CL2308"/>
      <c r="CM2308"/>
      <c r="CN2308"/>
      <c r="CO2308"/>
      <c r="CP2308"/>
    </row>
    <row r="2309" spans="1:94" ht="22.5" customHeight="1">
      <c r="A2309" s="13"/>
      <c r="B2309" s="3" t="str">
        <f>TEXT(Table1[[#This Row],[Date]],"dddd")</f>
        <v>السبت</v>
      </c>
      <c r="C2309" s="3">
        <f>WEEKNUM(Table1[[#This Row],[Date]],16)</f>
        <v>1</v>
      </c>
      <c r="D2309" s="3" t="str">
        <f>TEXT(Table1[[#This Row],[Date]],"mmmm")</f>
        <v>يناير</v>
      </c>
      <c r="E2309" s="3" t="str">
        <f>TEXT(Table1[[#This Row],[Date]],"yyyy")</f>
        <v>1900</v>
      </c>
      <c r="J2309" s="3">
        <f>IFERROR(VLOOKUP(Table1[[#This Row],[FoamType]],$CB$1:$CC$25,2,FALSE),0)</f>
        <v>0</v>
      </c>
      <c r="Q2309" s="15"/>
      <c r="T2309" s="3">
        <f t="shared" si="286"/>
        <v>0</v>
      </c>
      <c r="U2309" s="4">
        <f t="shared" si="287"/>
        <v>0</v>
      </c>
      <c r="X2309" s="4">
        <f>IFERROR(   Table1[[#This Row],[البلوكات /م3]]+Table1[[#This Row],[البواقى
 المنصرفه
/م3]]-Table1[[#This Row],[البواقى
/م3]],0)</f>
        <v>0</v>
      </c>
      <c r="AD2309" s="20">
        <f t="shared" si="288"/>
        <v>0</v>
      </c>
      <c r="AE2309" s="29" t="e">
        <f t="shared" si="289"/>
        <v>#DIV/0!</v>
      </c>
      <c r="AG2309" s="5">
        <f>IFERROR((Table1[[#This Row],[عدد
البلوكات]]*0.12),"")</f>
        <v>0</v>
      </c>
      <c r="AH230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09" s="59">
        <f>IFERROR(Table1[[#This Row],[Plan Hour]]/Table1[[#This Row],[ساعات
العمل
الفعلية]],0)</f>
        <v>0</v>
      </c>
      <c r="AK2309" s="1">
        <f>IFERROR((Table1[[#This Row],[الكمية 
الفعلية
/م3]]-Table1[[#This Row],[الكمية 
المنتجة
/م3
 ]]),"")</f>
        <v>0</v>
      </c>
      <c r="AL2309" s="123"/>
      <c r="AM2309" s="123"/>
      <c r="AN2309" s="123"/>
      <c r="AO2309" s="123"/>
      <c r="AP2309" s="17">
        <f>Table1[[#This Row],[شطره
1]]+Table1[[#This Row],[أبعاد خطأ
2]]+Table1[[#This Row],[كسر زوايا
3]]+AO2309</f>
        <v>0</v>
      </c>
      <c r="CB2309"/>
      <c r="CC2309"/>
      <c r="CD2309"/>
      <c r="CE2309" s="83"/>
      <c r="CF2309"/>
      <c r="CG2309"/>
      <c r="CH2309"/>
      <c r="CI2309"/>
      <c r="CJ2309"/>
      <c r="CK2309"/>
      <c r="CL2309"/>
      <c r="CM2309"/>
      <c r="CN2309"/>
      <c r="CO2309"/>
      <c r="CP2309"/>
    </row>
    <row r="2310" spans="1:94" ht="22.5" customHeight="1">
      <c r="A2310" s="13"/>
      <c r="B2310" s="3" t="str">
        <f>TEXT(Table1[[#This Row],[Date]],"dddd")</f>
        <v>السبت</v>
      </c>
      <c r="C2310" s="3">
        <f>WEEKNUM(Table1[[#This Row],[Date]],16)</f>
        <v>1</v>
      </c>
      <c r="D2310" s="3" t="str">
        <f>TEXT(Table1[[#This Row],[Date]],"mmmm")</f>
        <v>يناير</v>
      </c>
      <c r="E2310" s="3" t="str">
        <f>TEXT(Table1[[#This Row],[Date]],"yyyy")</f>
        <v>1900</v>
      </c>
      <c r="J2310" s="3">
        <f>IFERROR(VLOOKUP(Table1[[#This Row],[FoamType]],$CB$1:$CC$25,2,FALSE),0)</f>
        <v>0</v>
      </c>
      <c r="Q2310" s="15"/>
      <c r="T2310" s="3">
        <f t="shared" si="286"/>
        <v>0</v>
      </c>
      <c r="U2310" s="4">
        <f t="shared" si="287"/>
        <v>0</v>
      </c>
      <c r="X2310" s="4">
        <f>IFERROR(   Table1[[#This Row],[البلوكات /م3]]+Table1[[#This Row],[البواقى
 المنصرفه
/م3]]-Table1[[#This Row],[البواقى
/م3]],0)</f>
        <v>0</v>
      </c>
      <c r="AD2310" s="20">
        <f t="shared" si="288"/>
        <v>0</v>
      </c>
      <c r="AE2310" s="29" t="e">
        <f t="shared" si="289"/>
        <v>#DIV/0!</v>
      </c>
      <c r="AG2310" s="5">
        <f>IFERROR((Table1[[#This Row],[عدد
البلوكات]]*0.12),"")</f>
        <v>0</v>
      </c>
      <c r="AH231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10" s="59">
        <f>IFERROR(Table1[[#This Row],[Plan Hour]]/Table1[[#This Row],[ساعات
العمل
الفعلية]],0)</f>
        <v>0</v>
      </c>
      <c r="AK2310" s="1">
        <f>IFERROR((Table1[[#This Row],[الكمية 
الفعلية
/م3]]-Table1[[#This Row],[الكمية 
المنتجة
/م3
 ]]),"")</f>
        <v>0</v>
      </c>
      <c r="AL2310" s="123"/>
      <c r="AM2310" s="123"/>
      <c r="AN2310" s="123"/>
      <c r="AO2310" s="123"/>
      <c r="AP2310" s="17">
        <f>Table1[[#This Row],[شطره
1]]+Table1[[#This Row],[أبعاد خطأ
2]]+Table1[[#This Row],[كسر زوايا
3]]+AO2310</f>
        <v>0</v>
      </c>
      <c r="CB2310"/>
      <c r="CC2310"/>
      <c r="CD2310"/>
      <c r="CE2310" s="83"/>
      <c r="CF2310"/>
      <c r="CG2310"/>
      <c r="CH2310"/>
      <c r="CI2310"/>
      <c r="CJ2310"/>
      <c r="CK2310"/>
      <c r="CL2310"/>
      <c r="CM2310"/>
      <c r="CN2310"/>
      <c r="CO2310"/>
      <c r="CP2310"/>
    </row>
    <row r="2311" spans="1:94" ht="22.5" customHeight="1">
      <c r="A2311" s="13"/>
      <c r="B2311" s="3" t="str">
        <f>TEXT(Table1[[#This Row],[Date]],"dddd")</f>
        <v>السبت</v>
      </c>
      <c r="C2311" s="3">
        <f>WEEKNUM(Table1[[#This Row],[Date]],16)</f>
        <v>1</v>
      </c>
      <c r="D2311" s="3" t="str">
        <f>TEXT(Table1[[#This Row],[Date]],"mmmm")</f>
        <v>يناير</v>
      </c>
      <c r="E2311" s="3" t="str">
        <f>TEXT(Table1[[#This Row],[Date]],"yyyy")</f>
        <v>1900</v>
      </c>
      <c r="J2311" s="3">
        <f>IFERROR(VLOOKUP(Table1[[#This Row],[FoamType]],$CB$1:$CC$25,2,FALSE),0)</f>
        <v>0</v>
      </c>
      <c r="Q2311" s="15"/>
      <c r="T2311" s="3">
        <f t="shared" si="286"/>
        <v>0</v>
      </c>
      <c r="U2311" s="4">
        <f t="shared" si="287"/>
        <v>0</v>
      </c>
      <c r="X2311" s="4">
        <f>IFERROR(   Table1[[#This Row],[البلوكات /م3]]+Table1[[#This Row],[البواقى
 المنصرفه
/م3]]-Table1[[#This Row],[البواقى
/م3]],0)</f>
        <v>0</v>
      </c>
      <c r="AD2311" s="20">
        <f t="shared" si="288"/>
        <v>0</v>
      </c>
      <c r="AE2311" s="29" t="e">
        <f t="shared" si="289"/>
        <v>#DIV/0!</v>
      </c>
      <c r="AG2311" s="5">
        <f>IFERROR((Table1[[#This Row],[عدد
البلوكات]]*0.12),"")</f>
        <v>0</v>
      </c>
      <c r="AH231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11" s="59">
        <f>IFERROR(Table1[[#This Row],[Plan Hour]]/Table1[[#This Row],[ساعات
العمل
الفعلية]],0)</f>
        <v>0</v>
      </c>
      <c r="AK2311" s="1">
        <f>IFERROR((Table1[[#This Row],[الكمية 
الفعلية
/م3]]-Table1[[#This Row],[الكمية 
المنتجة
/م3
 ]]),"")</f>
        <v>0</v>
      </c>
      <c r="AL2311" s="123"/>
      <c r="AM2311" s="123"/>
      <c r="AN2311" s="123"/>
      <c r="AO2311" s="123"/>
      <c r="AP2311" s="17">
        <f>Table1[[#This Row],[شطره
1]]+Table1[[#This Row],[أبعاد خطأ
2]]+Table1[[#This Row],[كسر زوايا
3]]+AO2311</f>
        <v>0</v>
      </c>
      <c r="CB2311"/>
      <c r="CC2311"/>
      <c r="CD2311"/>
      <c r="CE2311" s="83"/>
      <c r="CF2311"/>
      <c r="CG2311"/>
      <c r="CH2311"/>
      <c r="CI2311"/>
      <c r="CJ2311"/>
      <c r="CK2311"/>
      <c r="CL2311"/>
      <c r="CM2311"/>
      <c r="CN2311"/>
      <c r="CO2311"/>
      <c r="CP2311"/>
    </row>
    <row r="2312" spans="1:94" ht="22.5" customHeight="1">
      <c r="A2312" s="13"/>
      <c r="B2312" s="3" t="str">
        <f>TEXT(Table1[[#This Row],[Date]],"dddd")</f>
        <v>السبت</v>
      </c>
      <c r="C2312" s="3">
        <f>WEEKNUM(Table1[[#This Row],[Date]],16)</f>
        <v>1</v>
      </c>
      <c r="D2312" s="3" t="str">
        <f>TEXT(Table1[[#This Row],[Date]],"mmmm")</f>
        <v>يناير</v>
      </c>
      <c r="E2312" s="3" t="str">
        <f>TEXT(Table1[[#This Row],[Date]],"yyyy")</f>
        <v>1900</v>
      </c>
      <c r="J2312" s="3">
        <f>IFERROR(VLOOKUP(Table1[[#This Row],[FoamType]],$CB$1:$CC$25,2,FALSE),0)</f>
        <v>0</v>
      </c>
      <c r="Q2312" s="15"/>
      <c r="T2312" s="3">
        <f t="shared" si="286"/>
        <v>0</v>
      </c>
      <c r="U2312" s="4">
        <f t="shared" si="287"/>
        <v>0</v>
      </c>
      <c r="X2312" s="4">
        <f>IFERROR(   Table1[[#This Row],[البلوكات /م3]]+Table1[[#This Row],[البواقى
 المنصرفه
/م3]]-Table1[[#This Row],[البواقى
/م3]],0)</f>
        <v>0</v>
      </c>
      <c r="AD2312" s="20">
        <f t="shared" si="288"/>
        <v>0</v>
      </c>
      <c r="AE2312" s="29" t="e">
        <f t="shared" si="289"/>
        <v>#DIV/0!</v>
      </c>
      <c r="AG2312" s="5">
        <f>IFERROR((Table1[[#This Row],[عدد
البلوكات]]*0.12),"")</f>
        <v>0</v>
      </c>
      <c r="AH23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12" s="59">
        <f>IFERROR(Table1[[#This Row],[Plan Hour]]/Table1[[#This Row],[ساعات
العمل
الفعلية]],0)</f>
        <v>0</v>
      </c>
      <c r="AK2312" s="1">
        <f>IFERROR((Table1[[#This Row],[الكمية 
الفعلية
/م3]]-Table1[[#This Row],[الكمية 
المنتجة
/م3
 ]]),"")</f>
        <v>0</v>
      </c>
      <c r="AL2312" s="123"/>
      <c r="AM2312" s="123"/>
      <c r="AN2312" s="123"/>
      <c r="AO2312" s="123"/>
      <c r="AP2312" s="17">
        <f>Table1[[#This Row],[شطره
1]]+Table1[[#This Row],[أبعاد خطأ
2]]+Table1[[#This Row],[كسر زوايا
3]]+AO2312</f>
        <v>0</v>
      </c>
      <c r="CB2312"/>
      <c r="CC2312"/>
      <c r="CD2312"/>
      <c r="CE2312" s="83"/>
      <c r="CF2312"/>
      <c r="CG2312"/>
      <c r="CH2312"/>
      <c r="CI2312"/>
      <c r="CJ2312"/>
      <c r="CK2312"/>
      <c r="CL2312"/>
      <c r="CM2312"/>
      <c r="CN2312"/>
      <c r="CO2312"/>
      <c r="CP2312"/>
    </row>
    <row r="2313" spans="1:94" ht="22.5" customHeight="1">
      <c r="A2313" s="13"/>
      <c r="B2313" s="3" t="str">
        <f>TEXT(Table1[[#This Row],[Date]],"dddd")</f>
        <v>السبت</v>
      </c>
      <c r="C2313" s="3">
        <f>WEEKNUM(Table1[[#This Row],[Date]],16)</f>
        <v>1</v>
      </c>
      <c r="D2313" s="3" t="str">
        <f>TEXT(Table1[[#This Row],[Date]],"mmmm")</f>
        <v>يناير</v>
      </c>
      <c r="E2313" s="3" t="str">
        <f>TEXT(Table1[[#This Row],[Date]],"yyyy")</f>
        <v>1900</v>
      </c>
      <c r="J2313" s="3">
        <f>IFERROR(VLOOKUP(Table1[[#This Row],[FoamType]],$CB$1:$CC$25,2,FALSE),0)</f>
        <v>0</v>
      </c>
      <c r="Q2313" s="15"/>
      <c r="T2313" s="3">
        <f t="shared" si="286"/>
        <v>0</v>
      </c>
      <c r="U2313" s="4">
        <f t="shared" si="287"/>
        <v>0</v>
      </c>
      <c r="X2313" s="4">
        <f>IFERROR(   Table1[[#This Row],[البلوكات /م3]]+Table1[[#This Row],[البواقى
 المنصرفه
/م3]]-Table1[[#This Row],[البواقى
/م3]],0)</f>
        <v>0</v>
      </c>
      <c r="AD2313" s="20">
        <f t="shared" si="288"/>
        <v>0</v>
      </c>
      <c r="AE2313" s="29" t="e">
        <f t="shared" si="289"/>
        <v>#DIV/0!</v>
      </c>
      <c r="AG2313" s="5">
        <f>IFERROR((Table1[[#This Row],[عدد
البلوكات]]*0.12),"")</f>
        <v>0</v>
      </c>
      <c r="AH231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13" s="59">
        <f>IFERROR(Table1[[#This Row],[Plan Hour]]/Table1[[#This Row],[ساعات
العمل
الفعلية]],0)</f>
        <v>0</v>
      </c>
      <c r="AK2313" s="1">
        <f>IFERROR((Table1[[#This Row],[الكمية 
الفعلية
/م3]]-Table1[[#This Row],[الكمية 
المنتجة
/م3
 ]]),"")</f>
        <v>0</v>
      </c>
      <c r="AL2313" s="123"/>
      <c r="AM2313" s="123"/>
      <c r="AN2313" s="123"/>
      <c r="AO2313" s="123"/>
      <c r="AP2313" s="17">
        <f>Table1[[#This Row],[شطره
1]]+Table1[[#This Row],[أبعاد خطأ
2]]+Table1[[#This Row],[كسر زوايا
3]]+AO2313</f>
        <v>0</v>
      </c>
      <c r="CB2313"/>
      <c r="CC2313"/>
      <c r="CD2313"/>
      <c r="CE2313" s="83"/>
      <c r="CF2313"/>
      <c r="CG2313"/>
      <c r="CH2313"/>
      <c r="CI2313"/>
      <c r="CJ2313"/>
      <c r="CK2313"/>
      <c r="CL2313"/>
      <c r="CM2313"/>
      <c r="CN2313"/>
      <c r="CO2313"/>
      <c r="CP2313"/>
    </row>
    <row r="2314" spans="1:94" ht="22.5" customHeight="1">
      <c r="A2314" s="13"/>
      <c r="B2314" s="3" t="str">
        <f>TEXT(Table1[[#This Row],[Date]],"dddd")</f>
        <v>السبت</v>
      </c>
      <c r="C2314" s="3">
        <f>WEEKNUM(Table1[[#This Row],[Date]],16)</f>
        <v>1</v>
      </c>
      <c r="D2314" s="3" t="str">
        <f>TEXT(Table1[[#This Row],[Date]],"mmmm")</f>
        <v>يناير</v>
      </c>
      <c r="E2314" s="3" t="str">
        <f>TEXT(Table1[[#This Row],[Date]],"yyyy")</f>
        <v>1900</v>
      </c>
      <c r="J2314" s="3">
        <f>IFERROR(VLOOKUP(Table1[[#This Row],[FoamType]],$CB$1:$CC$25,2,FALSE),0)</f>
        <v>0</v>
      </c>
      <c r="Q2314" s="15"/>
      <c r="T2314" s="3">
        <f t="shared" si="286"/>
        <v>0</v>
      </c>
      <c r="U2314" s="4">
        <f t="shared" si="287"/>
        <v>0</v>
      </c>
      <c r="X2314" s="4">
        <f>IFERROR(   Table1[[#This Row],[البلوكات /م3]]+Table1[[#This Row],[البواقى
 المنصرفه
/م3]]-Table1[[#This Row],[البواقى
/م3]],0)</f>
        <v>0</v>
      </c>
      <c r="AD2314" s="20">
        <f t="shared" si="288"/>
        <v>0</v>
      </c>
      <c r="AE2314" s="29" t="e">
        <f t="shared" si="289"/>
        <v>#DIV/0!</v>
      </c>
      <c r="AG2314" s="5">
        <f>IFERROR((Table1[[#This Row],[عدد
البلوكات]]*0.12),"")</f>
        <v>0</v>
      </c>
      <c r="AH231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14" s="59">
        <f>IFERROR(Table1[[#This Row],[Plan Hour]]/Table1[[#This Row],[ساعات
العمل
الفعلية]],0)</f>
        <v>0</v>
      </c>
      <c r="AK2314" s="1">
        <f>IFERROR((Table1[[#This Row],[الكمية 
الفعلية
/م3]]-Table1[[#This Row],[الكمية 
المنتجة
/م3
 ]]),"")</f>
        <v>0</v>
      </c>
      <c r="AL2314" s="123"/>
      <c r="AM2314" s="123"/>
      <c r="AN2314" s="123"/>
      <c r="AO2314" s="123"/>
      <c r="AP2314" s="17">
        <f>Table1[[#This Row],[شطره
1]]+Table1[[#This Row],[أبعاد خطأ
2]]+Table1[[#This Row],[كسر زوايا
3]]+AO2314</f>
        <v>0</v>
      </c>
      <c r="CB2314"/>
      <c r="CC2314"/>
      <c r="CD2314"/>
      <c r="CE2314" s="83"/>
      <c r="CF2314"/>
      <c r="CG2314"/>
      <c r="CH2314"/>
      <c r="CI2314"/>
      <c r="CJ2314"/>
      <c r="CK2314"/>
      <c r="CL2314"/>
      <c r="CM2314"/>
      <c r="CN2314"/>
      <c r="CO2314"/>
      <c r="CP2314"/>
    </row>
    <row r="2315" spans="1:94" ht="22.5" customHeight="1">
      <c r="A2315" s="13"/>
      <c r="B2315" s="3" t="str">
        <f>TEXT(Table1[[#This Row],[Date]],"dddd")</f>
        <v>السبت</v>
      </c>
      <c r="C2315" s="3">
        <f>WEEKNUM(Table1[[#This Row],[Date]],16)</f>
        <v>1</v>
      </c>
      <c r="D2315" s="3" t="str">
        <f>TEXT(Table1[[#This Row],[Date]],"mmmm")</f>
        <v>يناير</v>
      </c>
      <c r="E2315" s="3" t="str">
        <f>TEXT(Table1[[#This Row],[Date]],"yyyy")</f>
        <v>1900</v>
      </c>
      <c r="J2315" s="3">
        <f>IFERROR(VLOOKUP(Table1[[#This Row],[FoamType]],$CB$1:$CC$25,2,FALSE),0)</f>
        <v>0</v>
      </c>
      <c r="Q2315" s="15"/>
      <c r="T2315" s="3">
        <f t="shared" si="286"/>
        <v>0</v>
      </c>
      <c r="U2315" s="4">
        <f t="shared" si="287"/>
        <v>0</v>
      </c>
      <c r="X2315" s="4">
        <f>IFERROR(   Table1[[#This Row],[البلوكات /م3]]+Table1[[#This Row],[البواقى
 المنصرفه
/م3]]-Table1[[#This Row],[البواقى
/م3]],0)</f>
        <v>0</v>
      </c>
      <c r="AD2315" s="20">
        <f t="shared" si="288"/>
        <v>0</v>
      </c>
      <c r="AE2315" s="29" t="e">
        <f t="shared" si="289"/>
        <v>#DIV/0!</v>
      </c>
      <c r="AG2315" s="5">
        <f>IFERROR((Table1[[#This Row],[عدد
البلوكات]]*0.12),"")</f>
        <v>0</v>
      </c>
      <c r="AH231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15" s="59">
        <f>IFERROR(Table1[[#This Row],[Plan Hour]]/Table1[[#This Row],[ساعات
العمل
الفعلية]],0)</f>
        <v>0</v>
      </c>
      <c r="AK2315" s="1">
        <f>IFERROR((Table1[[#This Row],[الكمية 
الفعلية
/م3]]-Table1[[#This Row],[الكمية 
المنتجة
/م3
 ]]),"")</f>
        <v>0</v>
      </c>
      <c r="AL2315" s="123"/>
      <c r="AM2315" s="123"/>
      <c r="AN2315" s="123"/>
      <c r="AO2315" s="123"/>
      <c r="AP2315" s="17">
        <f>Table1[[#This Row],[شطره
1]]+Table1[[#This Row],[أبعاد خطأ
2]]+Table1[[#This Row],[كسر زوايا
3]]+AO2315</f>
        <v>0</v>
      </c>
      <c r="CB2315"/>
      <c r="CC2315"/>
      <c r="CD2315"/>
      <c r="CE2315" s="83"/>
      <c r="CF2315"/>
      <c r="CG2315"/>
      <c r="CH2315"/>
      <c r="CI2315"/>
      <c r="CJ2315"/>
      <c r="CK2315"/>
      <c r="CL2315"/>
      <c r="CM2315"/>
      <c r="CN2315"/>
      <c r="CO2315"/>
      <c r="CP2315"/>
    </row>
    <row r="2316" spans="1:94" ht="22.5" customHeight="1">
      <c r="A2316" s="13"/>
      <c r="B2316" s="3" t="str">
        <f>TEXT(Table1[[#This Row],[Date]],"dddd")</f>
        <v>السبت</v>
      </c>
      <c r="C2316" s="3">
        <f>WEEKNUM(Table1[[#This Row],[Date]],16)</f>
        <v>1</v>
      </c>
      <c r="D2316" s="3" t="str">
        <f>TEXT(Table1[[#This Row],[Date]],"mmmm")</f>
        <v>يناير</v>
      </c>
      <c r="E2316" s="3" t="str">
        <f>TEXT(Table1[[#This Row],[Date]],"yyyy")</f>
        <v>1900</v>
      </c>
      <c r="J2316" s="3">
        <f>IFERROR(VLOOKUP(Table1[[#This Row],[FoamType]],$CB$1:$CC$25,2,FALSE),0)</f>
        <v>0</v>
      </c>
      <c r="Q2316" s="15"/>
      <c r="T2316" s="3">
        <f t="shared" si="286"/>
        <v>0</v>
      </c>
      <c r="U2316" s="4">
        <f t="shared" si="287"/>
        <v>0</v>
      </c>
      <c r="X2316" s="4">
        <f>IFERROR(   Table1[[#This Row],[البلوكات /م3]]+Table1[[#This Row],[البواقى
 المنصرفه
/م3]]-Table1[[#This Row],[البواقى
/م3]],0)</f>
        <v>0</v>
      </c>
      <c r="AD2316" s="20">
        <f t="shared" si="288"/>
        <v>0</v>
      </c>
      <c r="AE2316" s="29" t="e">
        <f t="shared" si="289"/>
        <v>#DIV/0!</v>
      </c>
      <c r="AG2316" s="5">
        <f>IFERROR((Table1[[#This Row],[عدد
البلوكات]]*0.12),"")</f>
        <v>0</v>
      </c>
      <c r="AH231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16" s="59">
        <f>IFERROR(Table1[[#This Row],[Plan Hour]]/Table1[[#This Row],[ساعات
العمل
الفعلية]],0)</f>
        <v>0</v>
      </c>
      <c r="AK2316" s="1">
        <f>IFERROR((Table1[[#This Row],[الكمية 
الفعلية
/م3]]-Table1[[#This Row],[الكمية 
المنتجة
/م3
 ]]),"")</f>
        <v>0</v>
      </c>
      <c r="AL2316" s="123"/>
      <c r="AM2316" s="123"/>
      <c r="AN2316" s="123"/>
      <c r="AO2316" s="123"/>
      <c r="AP2316" s="17">
        <f>Table1[[#This Row],[شطره
1]]+Table1[[#This Row],[أبعاد خطأ
2]]+Table1[[#This Row],[كسر زوايا
3]]+AO2316</f>
        <v>0</v>
      </c>
      <c r="CB2316"/>
      <c r="CC2316"/>
      <c r="CD2316"/>
      <c r="CE2316" s="83"/>
      <c r="CF2316"/>
      <c r="CG2316"/>
      <c r="CH2316"/>
      <c r="CI2316"/>
      <c r="CJ2316"/>
      <c r="CK2316"/>
      <c r="CL2316"/>
      <c r="CM2316"/>
      <c r="CN2316"/>
      <c r="CO2316"/>
      <c r="CP2316"/>
    </row>
    <row r="2317" spans="1:94" ht="22.5" customHeight="1">
      <c r="A2317" s="13"/>
      <c r="B2317" s="3" t="str">
        <f>TEXT(Table1[[#This Row],[Date]],"dddd")</f>
        <v>السبت</v>
      </c>
      <c r="C2317" s="3">
        <f>WEEKNUM(Table1[[#This Row],[Date]],16)</f>
        <v>1</v>
      </c>
      <c r="D2317" s="3" t="str">
        <f>TEXT(Table1[[#This Row],[Date]],"mmmm")</f>
        <v>يناير</v>
      </c>
      <c r="E2317" s="3" t="str">
        <f>TEXT(Table1[[#This Row],[Date]],"yyyy")</f>
        <v>1900</v>
      </c>
      <c r="J2317" s="3">
        <f>IFERROR(VLOOKUP(Table1[[#This Row],[FoamType]],$CB$1:$CC$25,2,FALSE),0)</f>
        <v>0</v>
      </c>
      <c r="Q2317" s="15"/>
      <c r="T2317" s="3">
        <f t="shared" si="286"/>
        <v>0</v>
      </c>
      <c r="U2317" s="4">
        <f t="shared" si="287"/>
        <v>0</v>
      </c>
      <c r="X2317" s="4">
        <f>IFERROR(   Table1[[#This Row],[البلوكات /م3]]+Table1[[#This Row],[البواقى
 المنصرفه
/م3]]-Table1[[#This Row],[البواقى
/م3]],0)</f>
        <v>0</v>
      </c>
      <c r="AD2317" s="20">
        <f t="shared" si="288"/>
        <v>0</v>
      </c>
      <c r="AE2317" s="29" t="e">
        <f t="shared" si="289"/>
        <v>#DIV/0!</v>
      </c>
      <c r="AG2317" s="5">
        <f>IFERROR((Table1[[#This Row],[عدد
البلوكات]]*0.12),"")</f>
        <v>0</v>
      </c>
      <c r="AH23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17" s="59">
        <f>IFERROR(Table1[[#This Row],[Plan Hour]]/Table1[[#This Row],[ساعات
العمل
الفعلية]],0)</f>
        <v>0</v>
      </c>
      <c r="AK2317" s="1">
        <f>IFERROR((Table1[[#This Row],[الكمية 
الفعلية
/م3]]-Table1[[#This Row],[الكمية 
المنتجة
/م3
 ]]),"")</f>
        <v>0</v>
      </c>
      <c r="AL2317" s="123"/>
      <c r="AM2317" s="123"/>
      <c r="AN2317" s="123"/>
      <c r="AO2317" s="123"/>
      <c r="AP2317" s="17">
        <f>Table1[[#This Row],[شطره
1]]+Table1[[#This Row],[أبعاد خطأ
2]]+Table1[[#This Row],[كسر زوايا
3]]+AO2317</f>
        <v>0</v>
      </c>
      <c r="CB2317"/>
      <c r="CC2317"/>
      <c r="CD2317"/>
      <c r="CE2317" s="83"/>
      <c r="CF2317"/>
      <c r="CG2317"/>
      <c r="CH2317"/>
      <c r="CI2317"/>
      <c r="CJ2317"/>
      <c r="CK2317"/>
      <c r="CL2317"/>
      <c r="CM2317"/>
      <c r="CN2317"/>
      <c r="CO2317"/>
      <c r="CP2317"/>
    </row>
    <row r="2318" spans="1:94" ht="22.5" customHeight="1">
      <c r="A2318" s="13"/>
      <c r="B2318" s="3" t="str">
        <f>TEXT(Table1[[#This Row],[Date]],"dddd")</f>
        <v>السبت</v>
      </c>
      <c r="C2318" s="3">
        <f>WEEKNUM(Table1[[#This Row],[Date]],16)</f>
        <v>1</v>
      </c>
      <c r="D2318" s="3" t="str">
        <f>TEXT(Table1[[#This Row],[Date]],"mmmm")</f>
        <v>يناير</v>
      </c>
      <c r="E2318" s="3" t="str">
        <f>TEXT(Table1[[#This Row],[Date]],"yyyy")</f>
        <v>1900</v>
      </c>
      <c r="J2318" s="3">
        <f>IFERROR(VLOOKUP(Table1[[#This Row],[FoamType]],$CB$1:$CC$25,2,FALSE),0)</f>
        <v>0</v>
      </c>
      <c r="Q2318" s="15"/>
      <c r="T2318" s="3">
        <f t="shared" si="286"/>
        <v>0</v>
      </c>
      <c r="U2318" s="4">
        <f t="shared" si="287"/>
        <v>0</v>
      </c>
      <c r="X2318" s="4">
        <f>IFERROR(   Table1[[#This Row],[البلوكات /م3]]+Table1[[#This Row],[البواقى
 المنصرفه
/م3]]-Table1[[#This Row],[البواقى
/م3]],0)</f>
        <v>0</v>
      </c>
      <c r="AD2318" s="20">
        <f t="shared" si="288"/>
        <v>0</v>
      </c>
      <c r="AE2318" s="29" t="e">
        <f t="shared" si="289"/>
        <v>#DIV/0!</v>
      </c>
      <c r="AG2318" s="5">
        <f>IFERROR((Table1[[#This Row],[عدد
البلوكات]]*0.12),"")</f>
        <v>0</v>
      </c>
      <c r="AH231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18" s="59">
        <f>IFERROR(Table1[[#This Row],[Plan Hour]]/Table1[[#This Row],[ساعات
العمل
الفعلية]],0)</f>
        <v>0</v>
      </c>
      <c r="AK2318" s="1">
        <f>IFERROR((Table1[[#This Row],[الكمية 
الفعلية
/م3]]-Table1[[#This Row],[الكمية 
المنتجة
/م3
 ]]),"")</f>
        <v>0</v>
      </c>
      <c r="AL2318" s="123"/>
      <c r="AM2318" s="123"/>
      <c r="AN2318" s="123"/>
      <c r="AO2318" s="123"/>
      <c r="AP2318" s="17">
        <f>Table1[[#This Row],[شطره
1]]+Table1[[#This Row],[أبعاد خطأ
2]]+Table1[[#This Row],[كسر زوايا
3]]+AO2318</f>
        <v>0</v>
      </c>
      <c r="CB2318"/>
      <c r="CC2318"/>
      <c r="CD2318"/>
      <c r="CE2318" s="83"/>
      <c r="CF2318"/>
      <c r="CG2318"/>
      <c r="CH2318"/>
      <c r="CI2318"/>
      <c r="CJ2318"/>
      <c r="CK2318"/>
      <c r="CL2318"/>
      <c r="CM2318"/>
      <c r="CN2318"/>
      <c r="CO2318"/>
      <c r="CP2318"/>
    </row>
    <row r="2319" spans="1:94" ht="22.5" customHeight="1">
      <c r="A2319" s="13"/>
      <c r="B2319" s="3" t="str">
        <f>TEXT(Table1[[#This Row],[Date]],"dddd")</f>
        <v>السبت</v>
      </c>
      <c r="C2319" s="3">
        <f>WEEKNUM(Table1[[#This Row],[Date]],16)</f>
        <v>1</v>
      </c>
      <c r="D2319" s="3" t="str">
        <f>TEXT(Table1[[#This Row],[Date]],"mmmm")</f>
        <v>يناير</v>
      </c>
      <c r="E2319" s="3" t="str">
        <f>TEXT(Table1[[#This Row],[Date]],"yyyy")</f>
        <v>1900</v>
      </c>
      <c r="J2319" s="3">
        <f>IFERROR(VLOOKUP(Table1[[#This Row],[FoamType]],$CB$1:$CC$25,2,FALSE),0)</f>
        <v>0</v>
      </c>
      <c r="Q2319" s="15"/>
      <c r="T2319" s="3">
        <f t="shared" si="286"/>
        <v>0</v>
      </c>
      <c r="U2319" s="4">
        <f t="shared" si="287"/>
        <v>0</v>
      </c>
      <c r="X2319" s="4">
        <f>IFERROR(   Table1[[#This Row],[البلوكات /م3]]+Table1[[#This Row],[البواقى
 المنصرفه
/م3]]-Table1[[#This Row],[البواقى
/م3]],0)</f>
        <v>0</v>
      </c>
      <c r="AD2319" s="20">
        <f t="shared" si="288"/>
        <v>0</v>
      </c>
      <c r="AE2319" s="29" t="e">
        <f t="shared" si="289"/>
        <v>#DIV/0!</v>
      </c>
      <c r="AG2319" s="5">
        <f>IFERROR((Table1[[#This Row],[عدد
البلوكات]]*0.12),"")</f>
        <v>0</v>
      </c>
      <c r="AH231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19" s="59">
        <f>IFERROR(Table1[[#This Row],[Plan Hour]]/Table1[[#This Row],[ساعات
العمل
الفعلية]],0)</f>
        <v>0</v>
      </c>
      <c r="AK2319" s="1">
        <f>IFERROR((Table1[[#This Row],[الكمية 
الفعلية
/م3]]-Table1[[#This Row],[الكمية 
المنتجة
/م3
 ]]),"")</f>
        <v>0</v>
      </c>
      <c r="AL2319" s="123"/>
      <c r="AM2319" s="123"/>
      <c r="AN2319" s="123"/>
      <c r="AO2319" s="123"/>
      <c r="AP2319" s="17">
        <f>Table1[[#This Row],[شطره
1]]+Table1[[#This Row],[أبعاد خطأ
2]]+Table1[[#This Row],[كسر زوايا
3]]+AO2319</f>
        <v>0</v>
      </c>
      <c r="CB2319"/>
      <c r="CC2319"/>
      <c r="CD2319"/>
      <c r="CE2319" s="83"/>
      <c r="CF2319"/>
      <c r="CG2319"/>
      <c r="CH2319"/>
      <c r="CI2319"/>
      <c r="CJ2319"/>
      <c r="CK2319"/>
      <c r="CL2319"/>
      <c r="CM2319"/>
      <c r="CN2319"/>
      <c r="CO2319"/>
      <c r="CP2319"/>
    </row>
    <row r="2320" spans="1:94" ht="22.5" customHeight="1">
      <c r="A2320" s="13"/>
      <c r="B2320" s="3" t="str">
        <f>TEXT(Table1[[#This Row],[Date]],"dddd")</f>
        <v>السبت</v>
      </c>
      <c r="C2320" s="3">
        <f>WEEKNUM(Table1[[#This Row],[Date]],16)</f>
        <v>1</v>
      </c>
      <c r="D2320" s="3" t="str">
        <f>TEXT(Table1[[#This Row],[Date]],"mmmm")</f>
        <v>يناير</v>
      </c>
      <c r="E2320" s="3" t="str">
        <f>TEXT(Table1[[#This Row],[Date]],"yyyy")</f>
        <v>1900</v>
      </c>
      <c r="J2320" s="3">
        <f>IFERROR(VLOOKUP(Table1[[#This Row],[FoamType]],$CB$1:$CC$25,2,FALSE),0)</f>
        <v>0</v>
      </c>
      <c r="Q2320" s="15"/>
      <c r="T2320" s="3">
        <f t="shared" si="286"/>
        <v>0</v>
      </c>
      <c r="U2320" s="4">
        <f t="shared" si="287"/>
        <v>0</v>
      </c>
      <c r="X2320" s="4">
        <f>IFERROR(   Table1[[#This Row],[البلوكات /م3]]+Table1[[#This Row],[البواقى
 المنصرفه
/م3]]-Table1[[#This Row],[البواقى
/م3]],0)</f>
        <v>0</v>
      </c>
      <c r="AD2320" s="20">
        <f t="shared" si="288"/>
        <v>0</v>
      </c>
      <c r="AE2320" s="29" t="e">
        <f t="shared" si="289"/>
        <v>#DIV/0!</v>
      </c>
      <c r="AG2320" s="5">
        <f>IFERROR((Table1[[#This Row],[عدد
البلوكات]]*0.12),"")</f>
        <v>0</v>
      </c>
      <c r="AH232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20" s="59">
        <f>IFERROR(Table1[[#This Row],[Plan Hour]]/Table1[[#This Row],[ساعات
العمل
الفعلية]],0)</f>
        <v>0</v>
      </c>
      <c r="AK2320" s="1">
        <f>IFERROR((Table1[[#This Row],[الكمية 
الفعلية
/م3]]-Table1[[#This Row],[الكمية 
المنتجة
/م3
 ]]),"")</f>
        <v>0</v>
      </c>
      <c r="AL2320" s="123"/>
      <c r="AM2320" s="123"/>
      <c r="AN2320" s="123"/>
      <c r="AO2320" s="123"/>
      <c r="AP2320" s="17">
        <f>Table1[[#This Row],[شطره
1]]+Table1[[#This Row],[أبعاد خطأ
2]]+Table1[[#This Row],[كسر زوايا
3]]+AO2320</f>
        <v>0</v>
      </c>
      <c r="CB2320"/>
      <c r="CC2320"/>
      <c r="CD2320"/>
      <c r="CE2320" s="83"/>
      <c r="CF2320"/>
      <c r="CG2320"/>
      <c r="CH2320"/>
      <c r="CI2320"/>
      <c r="CJ2320"/>
      <c r="CK2320"/>
      <c r="CL2320"/>
      <c r="CM2320"/>
      <c r="CN2320"/>
      <c r="CO2320"/>
      <c r="CP2320"/>
    </row>
    <row r="2321" spans="1:94" ht="22.5" customHeight="1">
      <c r="A2321" s="13"/>
      <c r="B2321" s="3" t="str">
        <f>TEXT(Table1[[#This Row],[Date]],"dddd")</f>
        <v>السبت</v>
      </c>
      <c r="C2321" s="3">
        <f>WEEKNUM(Table1[[#This Row],[Date]],16)</f>
        <v>1</v>
      </c>
      <c r="D2321" s="3" t="str">
        <f>TEXT(Table1[[#This Row],[Date]],"mmmm")</f>
        <v>يناير</v>
      </c>
      <c r="E2321" s="3" t="str">
        <f>TEXT(Table1[[#This Row],[Date]],"yyyy")</f>
        <v>1900</v>
      </c>
      <c r="J2321" s="3">
        <f>IFERROR(VLOOKUP(Table1[[#This Row],[FoamType]],$CB$1:$CC$25,2,FALSE),0)</f>
        <v>0</v>
      </c>
      <c r="Q2321" s="15"/>
      <c r="T2321" s="3">
        <f t="shared" si="286"/>
        <v>0</v>
      </c>
      <c r="U2321" s="4">
        <f t="shared" si="287"/>
        <v>0</v>
      </c>
      <c r="X2321" s="4">
        <f>IFERROR(   Table1[[#This Row],[البلوكات /م3]]+Table1[[#This Row],[البواقى
 المنصرفه
/م3]]-Table1[[#This Row],[البواقى
/م3]],0)</f>
        <v>0</v>
      </c>
      <c r="AD2321" s="20">
        <f t="shared" si="288"/>
        <v>0</v>
      </c>
      <c r="AE2321" s="29" t="e">
        <f t="shared" si="289"/>
        <v>#DIV/0!</v>
      </c>
      <c r="AG2321" s="5">
        <f>IFERROR((Table1[[#This Row],[عدد
البلوكات]]*0.12),"")</f>
        <v>0</v>
      </c>
      <c r="AH232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21" s="59">
        <f>IFERROR(Table1[[#This Row],[Plan Hour]]/Table1[[#This Row],[ساعات
العمل
الفعلية]],0)</f>
        <v>0</v>
      </c>
      <c r="AK2321" s="1">
        <f>IFERROR((Table1[[#This Row],[الكمية 
الفعلية
/م3]]-Table1[[#This Row],[الكمية 
المنتجة
/م3
 ]]),"")</f>
        <v>0</v>
      </c>
      <c r="AL2321" s="123"/>
      <c r="AM2321" s="123"/>
      <c r="AN2321" s="123"/>
      <c r="AO2321" s="123"/>
      <c r="AP2321" s="17">
        <f>Table1[[#This Row],[شطره
1]]+Table1[[#This Row],[أبعاد خطأ
2]]+Table1[[#This Row],[كسر زوايا
3]]+AO2321</f>
        <v>0</v>
      </c>
      <c r="CB2321"/>
      <c r="CC2321"/>
      <c r="CD2321"/>
      <c r="CE2321" s="83"/>
      <c r="CF2321"/>
      <c r="CG2321"/>
      <c r="CH2321"/>
      <c r="CI2321"/>
      <c r="CJ2321"/>
      <c r="CK2321"/>
      <c r="CL2321"/>
      <c r="CM2321"/>
      <c r="CN2321"/>
      <c r="CO2321"/>
      <c r="CP2321"/>
    </row>
    <row r="2322" spans="1:94" ht="22.5" customHeight="1">
      <c r="A2322" s="13"/>
      <c r="B2322" s="3" t="str">
        <f>TEXT(Table1[[#This Row],[Date]],"dddd")</f>
        <v>السبت</v>
      </c>
      <c r="C2322" s="3">
        <f>WEEKNUM(Table1[[#This Row],[Date]],16)</f>
        <v>1</v>
      </c>
      <c r="D2322" s="3" t="str">
        <f>TEXT(Table1[[#This Row],[Date]],"mmmm")</f>
        <v>يناير</v>
      </c>
      <c r="E2322" s="3" t="str">
        <f>TEXT(Table1[[#This Row],[Date]],"yyyy")</f>
        <v>1900</v>
      </c>
      <c r="J2322" s="3">
        <f>IFERROR(VLOOKUP(Table1[[#This Row],[FoamType]],$CB$1:$CC$25,2,FALSE),0)</f>
        <v>0</v>
      </c>
      <c r="Q2322" s="15"/>
      <c r="T2322" s="3">
        <f t="shared" si="286"/>
        <v>0</v>
      </c>
      <c r="U2322" s="4">
        <f t="shared" si="287"/>
        <v>0</v>
      </c>
      <c r="X2322" s="4">
        <f>IFERROR(   Table1[[#This Row],[البلوكات /م3]]+Table1[[#This Row],[البواقى
 المنصرفه
/م3]]-Table1[[#This Row],[البواقى
/م3]],0)</f>
        <v>0</v>
      </c>
      <c r="AD2322" s="20">
        <f t="shared" si="288"/>
        <v>0</v>
      </c>
      <c r="AE2322" s="29" t="e">
        <f t="shared" si="289"/>
        <v>#DIV/0!</v>
      </c>
      <c r="AG2322" s="5">
        <f>IFERROR((Table1[[#This Row],[عدد
البلوكات]]*0.12),"")</f>
        <v>0</v>
      </c>
      <c r="AH232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22" s="59">
        <f>IFERROR(Table1[[#This Row],[Plan Hour]]/Table1[[#This Row],[ساعات
العمل
الفعلية]],0)</f>
        <v>0</v>
      </c>
      <c r="AK2322" s="1">
        <f>IFERROR((Table1[[#This Row],[الكمية 
الفعلية
/م3]]-Table1[[#This Row],[الكمية 
المنتجة
/م3
 ]]),"")</f>
        <v>0</v>
      </c>
      <c r="AL2322" s="123"/>
      <c r="AM2322" s="123"/>
      <c r="AN2322" s="123"/>
      <c r="AO2322" s="123"/>
      <c r="AP2322" s="17">
        <f>Table1[[#This Row],[شطره
1]]+Table1[[#This Row],[أبعاد خطأ
2]]+Table1[[#This Row],[كسر زوايا
3]]+AO2322</f>
        <v>0</v>
      </c>
      <c r="CB2322"/>
      <c r="CC2322"/>
      <c r="CD2322"/>
      <c r="CE2322" s="83"/>
      <c r="CF2322"/>
      <c r="CG2322"/>
      <c r="CH2322"/>
      <c r="CI2322"/>
      <c r="CJ2322"/>
      <c r="CK2322"/>
      <c r="CL2322"/>
      <c r="CM2322"/>
      <c r="CN2322"/>
      <c r="CO2322"/>
      <c r="CP2322"/>
    </row>
    <row r="2323" spans="1:94" ht="22.5" customHeight="1">
      <c r="A2323" s="13"/>
      <c r="B2323" s="3" t="str">
        <f>TEXT(Table1[[#This Row],[Date]],"dddd")</f>
        <v>السبت</v>
      </c>
      <c r="C2323" s="3">
        <f>WEEKNUM(Table1[[#This Row],[Date]],16)</f>
        <v>1</v>
      </c>
      <c r="D2323" s="3" t="str">
        <f>TEXT(Table1[[#This Row],[Date]],"mmmm")</f>
        <v>يناير</v>
      </c>
      <c r="E2323" s="3" t="str">
        <f>TEXT(Table1[[#This Row],[Date]],"yyyy")</f>
        <v>1900</v>
      </c>
      <c r="J2323" s="3">
        <f>IFERROR(VLOOKUP(Table1[[#This Row],[FoamType]],$CB$1:$CC$25,2,FALSE),0)</f>
        <v>0</v>
      </c>
      <c r="Q2323" s="15"/>
      <c r="T2323" s="3">
        <f t="shared" si="286"/>
        <v>0</v>
      </c>
      <c r="U2323" s="4">
        <f t="shared" si="287"/>
        <v>0</v>
      </c>
      <c r="X2323" s="4">
        <f>IFERROR(   Table1[[#This Row],[البلوكات /م3]]+Table1[[#This Row],[البواقى
 المنصرفه
/م3]]-Table1[[#This Row],[البواقى
/م3]],0)</f>
        <v>0</v>
      </c>
      <c r="AD2323" s="20">
        <f t="shared" si="288"/>
        <v>0</v>
      </c>
      <c r="AE2323" s="29" t="e">
        <f t="shared" si="289"/>
        <v>#DIV/0!</v>
      </c>
      <c r="AG2323" s="5">
        <f>IFERROR((Table1[[#This Row],[عدد
البلوكات]]*0.12),"")</f>
        <v>0</v>
      </c>
      <c r="AH232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23" s="59">
        <f>IFERROR(Table1[[#This Row],[Plan Hour]]/Table1[[#This Row],[ساعات
العمل
الفعلية]],0)</f>
        <v>0</v>
      </c>
      <c r="AK2323" s="1">
        <f>IFERROR((Table1[[#This Row],[الكمية 
الفعلية
/م3]]-Table1[[#This Row],[الكمية 
المنتجة
/م3
 ]]),"")</f>
        <v>0</v>
      </c>
      <c r="AL2323" s="123"/>
      <c r="AM2323" s="123"/>
      <c r="AN2323" s="123"/>
      <c r="AO2323" s="123"/>
      <c r="AP2323" s="17">
        <f>Table1[[#This Row],[شطره
1]]+Table1[[#This Row],[أبعاد خطأ
2]]+Table1[[#This Row],[كسر زوايا
3]]+AO2323</f>
        <v>0</v>
      </c>
      <c r="CB2323"/>
      <c r="CC2323"/>
      <c r="CD2323"/>
      <c r="CE2323" s="83"/>
      <c r="CF2323"/>
      <c r="CG2323"/>
      <c r="CH2323"/>
      <c r="CI2323"/>
      <c r="CJ2323"/>
      <c r="CK2323"/>
      <c r="CL2323"/>
      <c r="CM2323"/>
      <c r="CN2323"/>
      <c r="CO2323"/>
      <c r="CP2323"/>
    </row>
    <row r="2324" spans="1:94" ht="22.5" customHeight="1">
      <c r="A2324" s="13"/>
      <c r="B2324" s="3" t="str">
        <f>TEXT(Table1[[#This Row],[Date]],"dddd")</f>
        <v>السبت</v>
      </c>
      <c r="C2324" s="3">
        <f>WEEKNUM(Table1[[#This Row],[Date]],16)</f>
        <v>1</v>
      </c>
      <c r="D2324" s="3" t="str">
        <f>TEXT(Table1[[#This Row],[Date]],"mmmm")</f>
        <v>يناير</v>
      </c>
      <c r="E2324" s="3" t="str">
        <f>TEXT(Table1[[#This Row],[Date]],"yyyy")</f>
        <v>1900</v>
      </c>
      <c r="J2324" s="3">
        <f>IFERROR(VLOOKUP(Table1[[#This Row],[FoamType]],$CB$1:$CC$25,2,FALSE),0)</f>
        <v>0</v>
      </c>
      <c r="Q2324" s="15"/>
      <c r="T2324" s="3">
        <f t="shared" si="286"/>
        <v>0</v>
      </c>
      <c r="U2324" s="4">
        <f t="shared" si="287"/>
        <v>0</v>
      </c>
      <c r="X2324" s="4">
        <f>IFERROR(   Table1[[#This Row],[البلوكات /م3]]+Table1[[#This Row],[البواقى
 المنصرفه
/م3]]-Table1[[#This Row],[البواقى
/م3]],0)</f>
        <v>0</v>
      </c>
      <c r="AD2324" s="20">
        <f t="shared" si="288"/>
        <v>0</v>
      </c>
      <c r="AE2324" s="29" t="e">
        <f t="shared" si="289"/>
        <v>#DIV/0!</v>
      </c>
      <c r="AG2324" s="5">
        <f>IFERROR((Table1[[#This Row],[عدد
البلوكات]]*0.12),"")</f>
        <v>0</v>
      </c>
      <c r="AH232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24" s="59">
        <f>IFERROR(Table1[[#This Row],[Plan Hour]]/Table1[[#This Row],[ساعات
العمل
الفعلية]],0)</f>
        <v>0</v>
      </c>
      <c r="AK2324" s="1">
        <f>IFERROR((Table1[[#This Row],[الكمية 
الفعلية
/م3]]-Table1[[#This Row],[الكمية 
المنتجة
/م3
 ]]),"")</f>
        <v>0</v>
      </c>
      <c r="AL2324" s="123"/>
      <c r="AM2324" s="123"/>
      <c r="AN2324" s="123"/>
      <c r="AO2324" s="123"/>
      <c r="AP2324" s="17">
        <f>Table1[[#This Row],[شطره
1]]+Table1[[#This Row],[أبعاد خطأ
2]]+Table1[[#This Row],[كسر زوايا
3]]+AO2324</f>
        <v>0</v>
      </c>
      <c r="CB2324"/>
      <c r="CC2324"/>
      <c r="CD2324"/>
      <c r="CE2324" s="83"/>
      <c r="CF2324"/>
      <c r="CG2324"/>
      <c r="CH2324"/>
      <c r="CI2324"/>
      <c r="CJ2324"/>
      <c r="CK2324"/>
      <c r="CL2324"/>
      <c r="CM2324"/>
      <c r="CN2324"/>
      <c r="CO2324"/>
      <c r="CP2324"/>
    </row>
    <row r="2325" spans="1:94" ht="22.5" customHeight="1">
      <c r="A2325" s="13"/>
      <c r="B2325" s="3" t="str">
        <f>TEXT(Table1[[#This Row],[Date]],"dddd")</f>
        <v>السبت</v>
      </c>
      <c r="C2325" s="3">
        <f>WEEKNUM(Table1[[#This Row],[Date]],16)</f>
        <v>1</v>
      </c>
      <c r="D2325" s="3" t="str">
        <f>TEXT(Table1[[#This Row],[Date]],"mmmm")</f>
        <v>يناير</v>
      </c>
      <c r="E2325" s="3" t="str">
        <f>TEXT(Table1[[#This Row],[Date]],"yyyy")</f>
        <v>1900</v>
      </c>
      <c r="J2325" s="3">
        <f>IFERROR(VLOOKUP(Table1[[#This Row],[FoamType]],$CB$1:$CC$25,2,FALSE),0)</f>
        <v>0</v>
      </c>
      <c r="Q2325" s="15"/>
      <c r="T2325" s="3">
        <f t="shared" si="286"/>
        <v>0</v>
      </c>
      <c r="U2325" s="4">
        <f t="shared" si="287"/>
        <v>0</v>
      </c>
      <c r="X2325" s="4">
        <f>IFERROR(   Table1[[#This Row],[البلوكات /م3]]+Table1[[#This Row],[البواقى
 المنصرفه
/م3]]-Table1[[#This Row],[البواقى
/م3]],0)</f>
        <v>0</v>
      </c>
      <c r="AD2325" s="20">
        <f t="shared" si="288"/>
        <v>0</v>
      </c>
      <c r="AE2325" s="29" t="e">
        <f t="shared" si="289"/>
        <v>#DIV/0!</v>
      </c>
      <c r="AG2325" s="5">
        <f>IFERROR((Table1[[#This Row],[عدد
البلوكات]]*0.12),"")</f>
        <v>0</v>
      </c>
      <c r="AH232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25" s="59">
        <f>IFERROR(Table1[[#This Row],[Plan Hour]]/Table1[[#This Row],[ساعات
العمل
الفعلية]],0)</f>
        <v>0</v>
      </c>
      <c r="AK2325" s="1">
        <f>IFERROR((Table1[[#This Row],[الكمية 
الفعلية
/م3]]-Table1[[#This Row],[الكمية 
المنتجة
/م3
 ]]),"")</f>
        <v>0</v>
      </c>
      <c r="AL2325" s="123"/>
      <c r="AM2325" s="123"/>
      <c r="AN2325" s="123"/>
      <c r="AO2325" s="123"/>
      <c r="AP2325" s="17">
        <f>Table1[[#This Row],[شطره
1]]+Table1[[#This Row],[أبعاد خطأ
2]]+Table1[[#This Row],[كسر زوايا
3]]+AO2325</f>
        <v>0</v>
      </c>
      <c r="CB2325"/>
      <c r="CC2325"/>
      <c r="CD2325"/>
      <c r="CE2325" s="83"/>
      <c r="CF2325"/>
      <c r="CG2325"/>
      <c r="CH2325"/>
      <c r="CI2325"/>
      <c r="CJ2325"/>
      <c r="CK2325"/>
      <c r="CL2325"/>
      <c r="CM2325"/>
      <c r="CN2325"/>
      <c r="CO2325"/>
      <c r="CP2325"/>
    </row>
    <row r="2326" spans="1:94" ht="22.5" customHeight="1">
      <c r="A2326" s="13"/>
      <c r="B2326" s="3" t="str">
        <f>TEXT(Table1[[#This Row],[Date]],"dddd")</f>
        <v>السبت</v>
      </c>
      <c r="C2326" s="3">
        <f>WEEKNUM(Table1[[#This Row],[Date]],16)</f>
        <v>1</v>
      </c>
      <c r="D2326" s="3" t="str">
        <f>TEXT(Table1[[#This Row],[Date]],"mmmm")</f>
        <v>يناير</v>
      </c>
      <c r="E2326" s="3" t="str">
        <f>TEXT(Table1[[#This Row],[Date]],"yyyy")</f>
        <v>1900</v>
      </c>
      <c r="J2326" s="3">
        <f>IFERROR(VLOOKUP(Table1[[#This Row],[FoamType]],$CB$1:$CC$25,2,FALSE),0)</f>
        <v>0</v>
      </c>
      <c r="Q2326" s="15"/>
      <c r="T2326" s="3">
        <f t="shared" si="286"/>
        <v>0</v>
      </c>
      <c r="U2326" s="4">
        <f t="shared" si="287"/>
        <v>0</v>
      </c>
      <c r="X2326" s="4">
        <f>IFERROR(   Table1[[#This Row],[البلوكات /م3]]+Table1[[#This Row],[البواقى
 المنصرفه
/م3]]-Table1[[#This Row],[البواقى
/م3]],0)</f>
        <v>0</v>
      </c>
      <c r="AD2326" s="20">
        <f t="shared" si="288"/>
        <v>0</v>
      </c>
      <c r="AE2326" s="29" t="e">
        <f t="shared" si="289"/>
        <v>#DIV/0!</v>
      </c>
      <c r="AG2326" s="5">
        <f>IFERROR((Table1[[#This Row],[عدد
البلوكات]]*0.12),"")</f>
        <v>0</v>
      </c>
      <c r="AH232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26" s="59">
        <f>IFERROR(Table1[[#This Row],[Plan Hour]]/Table1[[#This Row],[ساعات
العمل
الفعلية]],0)</f>
        <v>0</v>
      </c>
      <c r="AK2326" s="1">
        <f>IFERROR((Table1[[#This Row],[الكمية 
الفعلية
/م3]]-Table1[[#This Row],[الكمية 
المنتجة
/م3
 ]]),"")</f>
        <v>0</v>
      </c>
      <c r="AL2326" s="123"/>
      <c r="AM2326" s="123"/>
      <c r="AN2326" s="123"/>
      <c r="AO2326" s="123"/>
      <c r="AP2326" s="17">
        <f>Table1[[#This Row],[شطره
1]]+Table1[[#This Row],[أبعاد خطأ
2]]+Table1[[#This Row],[كسر زوايا
3]]+AO2326</f>
        <v>0</v>
      </c>
      <c r="CB2326"/>
      <c r="CC2326"/>
      <c r="CD2326"/>
      <c r="CE2326" s="83"/>
      <c r="CF2326"/>
      <c r="CG2326"/>
      <c r="CH2326"/>
      <c r="CI2326"/>
      <c r="CJ2326"/>
      <c r="CK2326"/>
      <c r="CL2326"/>
      <c r="CM2326"/>
      <c r="CN2326"/>
      <c r="CO2326"/>
      <c r="CP2326"/>
    </row>
    <row r="2327" spans="1:94" ht="22.5" customHeight="1">
      <c r="A2327" s="13"/>
      <c r="B2327" s="3" t="str">
        <f>TEXT(Table1[[#This Row],[Date]],"dddd")</f>
        <v>السبت</v>
      </c>
      <c r="C2327" s="3">
        <f>WEEKNUM(Table1[[#This Row],[Date]],16)</f>
        <v>1</v>
      </c>
      <c r="D2327" s="3" t="str">
        <f>TEXT(Table1[[#This Row],[Date]],"mmmm")</f>
        <v>يناير</v>
      </c>
      <c r="E2327" s="3" t="str">
        <f>TEXT(Table1[[#This Row],[Date]],"yyyy")</f>
        <v>1900</v>
      </c>
      <c r="J2327" s="3">
        <f>IFERROR(VLOOKUP(Table1[[#This Row],[FoamType]],$CB$1:$CC$25,2,FALSE),0)</f>
        <v>0</v>
      </c>
      <c r="Q2327" s="15"/>
      <c r="T2327" s="3">
        <f t="shared" si="286"/>
        <v>0</v>
      </c>
      <c r="U2327" s="4">
        <f t="shared" si="287"/>
        <v>0</v>
      </c>
      <c r="X2327" s="4">
        <f>IFERROR(   Table1[[#This Row],[البلوكات /م3]]+Table1[[#This Row],[البواقى
 المنصرفه
/م3]]-Table1[[#This Row],[البواقى
/م3]],0)</f>
        <v>0</v>
      </c>
      <c r="AD2327" s="20">
        <f t="shared" si="288"/>
        <v>0</v>
      </c>
      <c r="AE2327" s="29" t="e">
        <f t="shared" si="289"/>
        <v>#DIV/0!</v>
      </c>
      <c r="AG2327" s="5">
        <f>IFERROR((Table1[[#This Row],[عدد
البلوكات]]*0.12),"")</f>
        <v>0</v>
      </c>
      <c r="AH232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27" s="59">
        <f>IFERROR(Table1[[#This Row],[Plan Hour]]/Table1[[#This Row],[ساعات
العمل
الفعلية]],0)</f>
        <v>0</v>
      </c>
      <c r="AK2327" s="1">
        <f>IFERROR((Table1[[#This Row],[الكمية 
الفعلية
/م3]]-Table1[[#This Row],[الكمية 
المنتجة
/م3
 ]]),"")</f>
        <v>0</v>
      </c>
      <c r="AL2327" s="123"/>
      <c r="AM2327" s="123"/>
      <c r="AN2327" s="123"/>
      <c r="AO2327" s="123"/>
      <c r="AP2327" s="17">
        <f>Table1[[#This Row],[شطره
1]]+Table1[[#This Row],[أبعاد خطأ
2]]+Table1[[#This Row],[كسر زوايا
3]]+AO2327</f>
        <v>0</v>
      </c>
      <c r="CB2327"/>
      <c r="CC2327"/>
      <c r="CD2327"/>
      <c r="CE2327" s="83"/>
      <c r="CF2327"/>
      <c r="CG2327"/>
      <c r="CH2327"/>
      <c r="CI2327"/>
      <c r="CJ2327"/>
      <c r="CK2327"/>
      <c r="CL2327"/>
      <c r="CM2327"/>
      <c r="CN2327"/>
      <c r="CO2327"/>
      <c r="CP2327"/>
    </row>
    <row r="2328" spans="1:94" ht="22.5" customHeight="1">
      <c r="A2328" s="13"/>
      <c r="B2328" s="3" t="str">
        <f>TEXT(Table1[[#This Row],[Date]],"dddd")</f>
        <v>السبت</v>
      </c>
      <c r="C2328" s="3">
        <f>WEEKNUM(Table1[[#This Row],[Date]],16)</f>
        <v>1</v>
      </c>
      <c r="D2328" s="3" t="str">
        <f>TEXT(Table1[[#This Row],[Date]],"mmmm")</f>
        <v>يناير</v>
      </c>
      <c r="E2328" s="3" t="str">
        <f>TEXT(Table1[[#This Row],[Date]],"yyyy")</f>
        <v>1900</v>
      </c>
      <c r="J2328" s="3">
        <f>IFERROR(VLOOKUP(Table1[[#This Row],[FoamType]],$CB$1:$CC$25,2,FALSE),0)</f>
        <v>0</v>
      </c>
      <c r="Q2328" s="15"/>
      <c r="T2328" s="3">
        <f t="shared" si="286"/>
        <v>0</v>
      </c>
      <c r="U2328" s="4">
        <f t="shared" si="287"/>
        <v>0</v>
      </c>
      <c r="X2328" s="4">
        <f>IFERROR(   Table1[[#This Row],[البلوكات /م3]]+Table1[[#This Row],[البواقى
 المنصرفه
/م3]]-Table1[[#This Row],[البواقى
/م3]],0)</f>
        <v>0</v>
      </c>
      <c r="AD2328" s="20">
        <f t="shared" si="288"/>
        <v>0</v>
      </c>
      <c r="AE2328" s="29" t="e">
        <f t="shared" si="289"/>
        <v>#DIV/0!</v>
      </c>
      <c r="AG2328" s="5">
        <f>IFERROR((Table1[[#This Row],[عدد
البلوكات]]*0.12),"")</f>
        <v>0</v>
      </c>
      <c r="AH232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28" s="59">
        <f>IFERROR(Table1[[#This Row],[Plan Hour]]/Table1[[#This Row],[ساعات
العمل
الفعلية]],0)</f>
        <v>0</v>
      </c>
      <c r="AK2328" s="1">
        <f>IFERROR((Table1[[#This Row],[الكمية 
الفعلية
/م3]]-Table1[[#This Row],[الكمية 
المنتجة
/م3
 ]]),"")</f>
        <v>0</v>
      </c>
      <c r="AL2328" s="123"/>
      <c r="AM2328" s="123"/>
      <c r="AN2328" s="123"/>
      <c r="AO2328" s="123"/>
      <c r="AP2328" s="17">
        <f>Table1[[#This Row],[شطره
1]]+Table1[[#This Row],[أبعاد خطأ
2]]+Table1[[#This Row],[كسر زوايا
3]]+AO2328</f>
        <v>0</v>
      </c>
      <c r="CB2328"/>
      <c r="CC2328"/>
      <c r="CD2328"/>
      <c r="CE2328" s="83"/>
      <c r="CF2328"/>
      <c r="CG2328"/>
      <c r="CH2328"/>
      <c r="CI2328"/>
      <c r="CJ2328"/>
      <c r="CK2328"/>
      <c r="CL2328"/>
      <c r="CM2328"/>
      <c r="CN2328"/>
      <c r="CO2328"/>
      <c r="CP2328"/>
    </row>
    <row r="2329" spans="1:94" ht="22.5" customHeight="1">
      <c r="A2329" s="13"/>
      <c r="B2329" s="3" t="str">
        <f>TEXT(Table1[[#This Row],[Date]],"dddd")</f>
        <v>السبت</v>
      </c>
      <c r="C2329" s="3">
        <f>WEEKNUM(Table1[[#This Row],[Date]],16)</f>
        <v>1</v>
      </c>
      <c r="D2329" s="3" t="str">
        <f>TEXT(Table1[[#This Row],[Date]],"mmmm")</f>
        <v>يناير</v>
      </c>
      <c r="E2329" s="3" t="str">
        <f>TEXT(Table1[[#This Row],[Date]],"yyyy")</f>
        <v>1900</v>
      </c>
      <c r="J2329" s="3">
        <f>IFERROR(VLOOKUP(Table1[[#This Row],[FoamType]],$CB$1:$CC$25,2,FALSE),0)</f>
        <v>0</v>
      </c>
      <c r="Q2329" s="15"/>
      <c r="T2329" s="3">
        <f t="shared" ref="T2329:T2392" si="290">K2329*L2329*R2329*S2329/1000000</f>
        <v>0</v>
      </c>
      <c r="U2329" s="4">
        <f t="shared" ref="U2329:U2392" si="291">K2329*L2329*M2329*R2329/1000000</f>
        <v>0</v>
      </c>
      <c r="X2329" s="4">
        <f>IFERROR(   Table1[[#This Row],[البلوكات /م3]]+Table1[[#This Row],[البواقى
 المنصرفه
/م3]]-Table1[[#This Row],[البواقى
/م3]],0)</f>
        <v>0</v>
      </c>
      <c r="AD2329" s="20">
        <f t="shared" si="288"/>
        <v>0</v>
      </c>
      <c r="AE2329" s="29" t="e">
        <f t="shared" si="289"/>
        <v>#DIV/0!</v>
      </c>
      <c r="AG2329" s="5">
        <f>IFERROR((Table1[[#This Row],[عدد
البلوكات]]*0.12),"")</f>
        <v>0</v>
      </c>
      <c r="AH232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29" s="59">
        <f>IFERROR(Table1[[#This Row],[Plan Hour]]/Table1[[#This Row],[ساعات
العمل
الفعلية]],0)</f>
        <v>0</v>
      </c>
      <c r="AK2329" s="1">
        <f>IFERROR((Table1[[#This Row],[الكمية 
الفعلية
/م3]]-Table1[[#This Row],[الكمية 
المنتجة
/م3
 ]]),"")</f>
        <v>0</v>
      </c>
      <c r="AL2329" s="123"/>
      <c r="AM2329" s="123"/>
      <c r="AN2329" s="123"/>
      <c r="AO2329" s="123"/>
      <c r="AP2329" s="17">
        <f>Table1[[#This Row],[شطره
1]]+Table1[[#This Row],[أبعاد خطأ
2]]+Table1[[#This Row],[كسر زوايا
3]]+AO2329</f>
        <v>0</v>
      </c>
      <c r="CB2329"/>
      <c r="CC2329"/>
      <c r="CD2329"/>
      <c r="CE2329" s="83"/>
      <c r="CF2329"/>
      <c r="CG2329"/>
      <c r="CH2329"/>
      <c r="CI2329"/>
      <c r="CJ2329"/>
      <c r="CK2329"/>
      <c r="CL2329"/>
      <c r="CM2329"/>
      <c r="CN2329"/>
      <c r="CO2329"/>
      <c r="CP2329"/>
    </row>
    <row r="2330" spans="1:94" ht="22.5" customHeight="1">
      <c r="A2330" s="13"/>
      <c r="B2330" s="3" t="str">
        <f>TEXT(Table1[[#This Row],[Date]],"dddd")</f>
        <v>السبت</v>
      </c>
      <c r="C2330" s="3">
        <f>WEEKNUM(Table1[[#This Row],[Date]],16)</f>
        <v>1</v>
      </c>
      <c r="D2330" s="3" t="str">
        <f>TEXT(Table1[[#This Row],[Date]],"mmmm")</f>
        <v>يناير</v>
      </c>
      <c r="E2330" s="3" t="str">
        <f>TEXT(Table1[[#This Row],[Date]],"yyyy")</f>
        <v>1900</v>
      </c>
      <c r="J2330" s="3">
        <f>IFERROR(VLOOKUP(Table1[[#This Row],[FoamType]],$CB$1:$CC$25,2,FALSE),0)</f>
        <v>0</v>
      </c>
      <c r="Q2330" s="15"/>
      <c r="T2330" s="3">
        <f t="shared" si="290"/>
        <v>0</v>
      </c>
      <c r="U2330" s="4">
        <f t="shared" si="291"/>
        <v>0</v>
      </c>
      <c r="X2330" s="4">
        <f>IFERROR(   Table1[[#This Row],[البلوكات /م3]]+Table1[[#This Row],[البواقى
 المنصرفه
/م3]]-Table1[[#This Row],[البواقى
/م3]],0)</f>
        <v>0</v>
      </c>
      <c r="AD2330" s="20">
        <f t="shared" ref="AD2330:AD2393" si="292">(Y2330+AA2330)-(U2330+AC2330)</f>
        <v>0</v>
      </c>
      <c r="AE2330" s="29" t="e">
        <f t="shared" ref="AE2330:AE2393" si="293">AD2330/(Y2330+AA2330)</f>
        <v>#DIV/0!</v>
      </c>
      <c r="AG2330" s="5">
        <f>IFERROR((Table1[[#This Row],[عدد
البلوكات]]*0.12),"")</f>
        <v>0</v>
      </c>
      <c r="AH233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30" s="59">
        <f>IFERROR(Table1[[#This Row],[Plan Hour]]/Table1[[#This Row],[ساعات
العمل
الفعلية]],0)</f>
        <v>0</v>
      </c>
      <c r="AK2330" s="1">
        <f>IFERROR((Table1[[#This Row],[الكمية 
الفعلية
/م3]]-Table1[[#This Row],[الكمية 
المنتجة
/م3
 ]]),"")</f>
        <v>0</v>
      </c>
      <c r="AL2330" s="123"/>
      <c r="AM2330" s="123"/>
      <c r="AN2330" s="123"/>
      <c r="AO2330" s="123"/>
      <c r="AP2330" s="17">
        <f>Table1[[#This Row],[شطره
1]]+Table1[[#This Row],[أبعاد خطأ
2]]+Table1[[#This Row],[كسر زوايا
3]]+AO2330</f>
        <v>0</v>
      </c>
      <c r="CB2330"/>
      <c r="CC2330"/>
      <c r="CD2330"/>
      <c r="CE2330" s="83"/>
      <c r="CF2330"/>
      <c r="CG2330"/>
      <c r="CH2330"/>
      <c r="CI2330"/>
      <c r="CJ2330"/>
      <c r="CK2330"/>
      <c r="CL2330"/>
      <c r="CM2330"/>
      <c r="CN2330"/>
      <c r="CO2330"/>
      <c r="CP2330"/>
    </row>
    <row r="2331" spans="1:94" ht="22.5" customHeight="1">
      <c r="A2331" s="13"/>
      <c r="B2331" s="3" t="str">
        <f>TEXT(Table1[[#This Row],[Date]],"dddd")</f>
        <v>السبت</v>
      </c>
      <c r="C2331" s="3">
        <f>WEEKNUM(Table1[[#This Row],[Date]],16)</f>
        <v>1</v>
      </c>
      <c r="D2331" s="3" t="str">
        <f>TEXT(Table1[[#This Row],[Date]],"mmmm")</f>
        <v>يناير</v>
      </c>
      <c r="E2331" s="3" t="str">
        <f>TEXT(Table1[[#This Row],[Date]],"yyyy")</f>
        <v>1900</v>
      </c>
      <c r="J2331" s="3">
        <f>IFERROR(VLOOKUP(Table1[[#This Row],[FoamType]],$CB$1:$CC$25,2,FALSE),0)</f>
        <v>0</v>
      </c>
      <c r="Q2331" s="15"/>
      <c r="T2331" s="3">
        <f t="shared" si="290"/>
        <v>0</v>
      </c>
      <c r="U2331" s="4">
        <f t="shared" si="291"/>
        <v>0</v>
      </c>
      <c r="X2331" s="4">
        <f>IFERROR(   Table1[[#This Row],[البلوكات /م3]]+Table1[[#This Row],[البواقى
 المنصرفه
/م3]]-Table1[[#This Row],[البواقى
/م3]],0)</f>
        <v>0</v>
      </c>
      <c r="AD2331" s="20">
        <f t="shared" si="292"/>
        <v>0</v>
      </c>
      <c r="AE2331" s="29" t="e">
        <f t="shared" si="293"/>
        <v>#DIV/0!</v>
      </c>
      <c r="AG2331" s="5">
        <f>IFERROR((Table1[[#This Row],[عدد
البلوكات]]*0.12),"")</f>
        <v>0</v>
      </c>
      <c r="AH233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31" s="59">
        <f>IFERROR(Table1[[#This Row],[Plan Hour]]/Table1[[#This Row],[ساعات
العمل
الفعلية]],0)</f>
        <v>0</v>
      </c>
      <c r="AK2331" s="1">
        <f>IFERROR((Table1[[#This Row],[الكمية 
الفعلية
/م3]]-Table1[[#This Row],[الكمية 
المنتجة
/م3
 ]]),"")</f>
        <v>0</v>
      </c>
      <c r="AL2331" s="123"/>
      <c r="AM2331" s="123"/>
      <c r="AN2331" s="123"/>
      <c r="AO2331" s="123"/>
      <c r="AP2331" s="17">
        <f>Table1[[#This Row],[شطره
1]]+Table1[[#This Row],[أبعاد خطأ
2]]+Table1[[#This Row],[كسر زوايا
3]]+AO2331</f>
        <v>0</v>
      </c>
      <c r="CB2331"/>
      <c r="CC2331"/>
      <c r="CD2331"/>
      <c r="CE2331" s="83"/>
      <c r="CF2331"/>
      <c r="CG2331"/>
      <c r="CH2331"/>
      <c r="CI2331"/>
      <c r="CJ2331"/>
      <c r="CK2331"/>
      <c r="CL2331"/>
      <c r="CM2331"/>
      <c r="CN2331"/>
      <c r="CO2331"/>
      <c r="CP2331"/>
    </row>
    <row r="2332" spans="1:94" ht="22.5" customHeight="1">
      <c r="A2332" s="13"/>
      <c r="B2332" s="3" t="str">
        <f>TEXT(Table1[[#This Row],[Date]],"dddd")</f>
        <v>السبت</v>
      </c>
      <c r="C2332" s="3">
        <f>WEEKNUM(Table1[[#This Row],[Date]],16)</f>
        <v>1</v>
      </c>
      <c r="D2332" s="3" t="str">
        <f>TEXT(Table1[[#This Row],[Date]],"mmmm")</f>
        <v>يناير</v>
      </c>
      <c r="E2332" s="3" t="str">
        <f>TEXT(Table1[[#This Row],[Date]],"yyyy")</f>
        <v>1900</v>
      </c>
      <c r="J2332" s="3">
        <f>IFERROR(VLOOKUP(Table1[[#This Row],[FoamType]],$CB$1:$CC$25,2,FALSE),0)</f>
        <v>0</v>
      </c>
      <c r="Q2332" s="15"/>
      <c r="T2332" s="3">
        <f t="shared" si="290"/>
        <v>0</v>
      </c>
      <c r="U2332" s="4">
        <f t="shared" si="291"/>
        <v>0</v>
      </c>
      <c r="X2332" s="4">
        <f>IFERROR(   Table1[[#This Row],[البلوكات /م3]]+Table1[[#This Row],[البواقى
 المنصرفه
/م3]]-Table1[[#This Row],[البواقى
/م3]],0)</f>
        <v>0</v>
      </c>
      <c r="AD2332" s="20">
        <f t="shared" si="292"/>
        <v>0</v>
      </c>
      <c r="AE2332" s="29" t="e">
        <f t="shared" si="293"/>
        <v>#DIV/0!</v>
      </c>
      <c r="AG2332" s="5">
        <f>IFERROR((Table1[[#This Row],[عدد
البلوكات]]*0.12),"")</f>
        <v>0</v>
      </c>
      <c r="AH233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32" s="59">
        <f>IFERROR(Table1[[#This Row],[Plan Hour]]/Table1[[#This Row],[ساعات
العمل
الفعلية]],0)</f>
        <v>0</v>
      </c>
      <c r="AK2332" s="1">
        <f>IFERROR((Table1[[#This Row],[الكمية 
الفعلية
/م3]]-Table1[[#This Row],[الكمية 
المنتجة
/م3
 ]]),"")</f>
        <v>0</v>
      </c>
      <c r="AL2332" s="123"/>
      <c r="AM2332" s="123"/>
      <c r="AN2332" s="123"/>
      <c r="AO2332" s="123"/>
      <c r="AP2332" s="17">
        <f>Table1[[#This Row],[شطره
1]]+Table1[[#This Row],[أبعاد خطأ
2]]+Table1[[#This Row],[كسر زوايا
3]]+AO2332</f>
        <v>0</v>
      </c>
      <c r="CB2332"/>
      <c r="CC2332"/>
      <c r="CD2332"/>
      <c r="CE2332" s="83"/>
      <c r="CF2332"/>
      <c r="CG2332"/>
      <c r="CH2332"/>
      <c r="CI2332"/>
      <c r="CJ2332"/>
      <c r="CK2332"/>
      <c r="CL2332"/>
      <c r="CM2332"/>
      <c r="CN2332"/>
      <c r="CO2332"/>
      <c r="CP2332"/>
    </row>
    <row r="2333" spans="1:94" ht="22.5" customHeight="1">
      <c r="A2333" s="13"/>
      <c r="B2333" s="3" t="str">
        <f>TEXT(Table1[[#This Row],[Date]],"dddd")</f>
        <v>السبت</v>
      </c>
      <c r="C2333" s="3">
        <f>WEEKNUM(Table1[[#This Row],[Date]],16)</f>
        <v>1</v>
      </c>
      <c r="D2333" s="3" t="str">
        <f>TEXT(Table1[[#This Row],[Date]],"mmmm")</f>
        <v>يناير</v>
      </c>
      <c r="E2333" s="3" t="str">
        <f>TEXT(Table1[[#This Row],[Date]],"yyyy")</f>
        <v>1900</v>
      </c>
      <c r="J2333" s="3">
        <f>IFERROR(VLOOKUP(Table1[[#This Row],[FoamType]],$CB$1:$CC$25,2,FALSE),0)</f>
        <v>0</v>
      </c>
      <c r="Q2333" s="15"/>
      <c r="T2333" s="3">
        <f t="shared" si="290"/>
        <v>0</v>
      </c>
      <c r="U2333" s="4">
        <f t="shared" si="291"/>
        <v>0</v>
      </c>
      <c r="X2333" s="4">
        <f>IFERROR(   Table1[[#This Row],[البلوكات /م3]]+Table1[[#This Row],[البواقى
 المنصرفه
/م3]]-Table1[[#This Row],[البواقى
/م3]],0)</f>
        <v>0</v>
      </c>
      <c r="AD2333" s="20">
        <f t="shared" si="292"/>
        <v>0</v>
      </c>
      <c r="AE2333" s="29" t="e">
        <f t="shared" si="293"/>
        <v>#DIV/0!</v>
      </c>
      <c r="AG2333" s="5">
        <f>IFERROR((Table1[[#This Row],[عدد
البلوكات]]*0.12),"")</f>
        <v>0</v>
      </c>
      <c r="AH233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33" s="59">
        <f>IFERROR(Table1[[#This Row],[Plan Hour]]/Table1[[#This Row],[ساعات
العمل
الفعلية]],0)</f>
        <v>0</v>
      </c>
      <c r="AK2333" s="1">
        <f>IFERROR((Table1[[#This Row],[الكمية 
الفعلية
/م3]]-Table1[[#This Row],[الكمية 
المنتجة
/م3
 ]]),"")</f>
        <v>0</v>
      </c>
      <c r="AL2333" s="123"/>
      <c r="AM2333" s="123"/>
      <c r="AN2333" s="123"/>
      <c r="AO2333" s="123"/>
      <c r="AP2333" s="17">
        <f>Table1[[#This Row],[شطره
1]]+Table1[[#This Row],[أبعاد خطأ
2]]+Table1[[#This Row],[كسر زوايا
3]]+AO2333</f>
        <v>0</v>
      </c>
      <c r="CB2333"/>
      <c r="CC2333"/>
      <c r="CD2333"/>
      <c r="CE2333" s="83"/>
      <c r="CF2333"/>
      <c r="CG2333"/>
      <c r="CH2333"/>
      <c r="CI2333"/>
      <c r="CJ2333"/>
      <c r="CK2333"/>
      <c r="CL2333"/>
      <c r="CM2333"/>
      <c r="CN2333"/>
      <c r="CO2333"/>
      <c r="CP2333"/>
    </row>
    <row r="2334" spans="1:94" ht="22.5" customHeight="1">
      <c r="A2334" s="13"/>
      <c r="B2334" s="3" t="str">
        <f>TEXT(Table1[[#This Row],[Date]],"dddd")</f>
        <v>السبت</v>
      </c>
      <c r="C2334" s="3">
        <f>WEEKNUM(Table1[[#This Row],[Date]],16)</f>
        <v>1</v>
      </c>
      <c r="D2334" s="3" t="str">
        <f>TEXT(Table1[[#This Row],[Date]],"mmmm")</f>
        <v>يناير</v>
      </c>
      <c r="E2334" s="3" t="str">
        <f>TEXT(Table1[[#This Row],[Date]],"yyyy")</f>
        <v>1900</v>
      </c>
      <c r="J2334" s="3">
        <f>IFERROR(VLOOKUP(Table1[[#This Row],[FoamType]],$CB$1:$CC$25,2,FALSE),0)</f>
        <v>0</v>
      </c>
      <c r="Q2334" s="15"/>
      <c r="T2334" s="3">
        <f t="shared" si="290"/>
        <v>0</v>
      </c>
      <c r="U2334" s="4">
        <f t="shared" si="291"/>
        <v>0</v>
      </c>
      <c r="X2334" s="4">
        <f>IFERROR(   Table1[[#This Row],[البلوكات /م3]]+Table1[[#This Row],[البواقى
 المنصرفه
/م3]]-Table1[[#This Row],[البواقى
/م3]],0)</f>
        <v>0</v>
      </c>
      <c r="AD2334" s="20">
        <f t="shared" si="292"/>
        <v>0</v>
      </c>
      <c r="AE2334" s="29" t="e">
        <f t="shared" si="293"/>
        <v>#DIV/0!</v>
      </c>
      <c r="AG2334" s="5">
        <f>IFERROR((Table1[[#This Row],[عدد
البلوكات]]*0.12),"")</f>
        <v>0</v>
      </c>
      <c r="AH233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34" s="59">
        <f>IFERROR(Table1[[#This Row],[Plan Hour]]/Table1[[#This Row],[ساعات
العمل
الفعلية]],0)</f>
        <v>0</v>
      </c>
      <c r="AK2334" s="1">
        <f>IFERROR((Table1[[#This Row],[الكمية 
الفعلية
/م3]]-Table1[[#This Row],[الكمية 
المنتجة
/م3
 ]]),"")</f>
        <v>0</v>
      </c>
      <c r="AL2334" s="123"/>
      <c r="AM2334" s="123"/>
      <c r="AN2334" s="123"/>
      <c r="AO2334" s="123"/>
      <c r="AP2334" s="17">
        <f>Table1[[#This Row],[شطره
1]]+Table1[[#This Row],[أبعاد خطأ
2]]+Table1[[#This Row],[كسر زوايا
3]]+AO2334</f>
        <v>0</v>
      </c>
      <c r="CB2334"/>
      <c r="CC2334"/>
      <c r="CD2334"/>
      <c r="CE2334" s="83"/>
      <c r="CF2334"/>
      <c r="CG2334"/>
      <c r="CH2334"/>
      <c r="CI2334"/>
      <c r="CJ2334"/>
      <c r="CK2334"/>
      <c r="CL2334"/>
      <c r="CM2334"/>
      <c r="CN2334"/>
      <c r="CO2334"/>
      <c r="CP2334"/>
    </row>
    <row r="2335" spans="1:94" ht="22.5" customHeight="1">
      <c r="A2335" s="13"/>
      <c r="B2335" s="3" t="str">
        <f>TEXT(Table1[[#This Row],[Date]],"dddd")</f>
        <v>السبت</v>
      </c>
      <c r="C2335" s="3">
        <f>WEEKNUM(Table1[[#This Row],[Date]],16)</f>
        <v>1</v>
      </c>
      <c r="D2335" s="3" t="str">
        <f>TEXT(Table1[[#This Row],[Date]],"mmmm")</f>
        <v>يناير</v>
      </c>
      <c r="E2335" s="3" t="str">
        <f>TEXT(Table1[[#This Row],[Date]],"yyyy")</f>
        <v>1900</v>
      </c>
      <c r="J2335" s="3">
        <f>IFERROR(VLOOKUP(Table1[[#This Row],[FoamType]],$CB$1:$CC$25,2,FALSE),0)</f>
        <v>0</v>
      </c>
      <c r="Q2335" s="15"/>
      <c r="T2335" s="3">
        <f t="shared" si="290"/>
        <v>0</v>
      </c>
      <c r="U2335" s="4">
        <f t="shared" si="291"/>
        <v>0</v>
      </c>
      <c r="X2335" s="4">
        <f>IFERROR(   Table1[[#This Row],[البلوكات /م3]]+Table1[[#This Row],[البواقى
 المنصرفه
/م3]]-Table1[[#This Row],[البواقى
/م3]],0)</f>
        <v>0</v>
      </c>
      <c r="AD2335" s="20">
        <f t="shared" si="292"/>
        <v>0</v>
      </c>
      <c r="AE2335" s="29" t="e">
        <f t="shared" si="293"/>
        <v>#DIV/0!</v>
      </c>
      <c r="AG2335" s="5">
        <f>IFERROR((Table1[[#This Row],[عدد
البلوكات]]*0.12),"")</f>
        <v>0</v>
      </c>
      <c r="AH233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35" s="59">
        <f>IFERROR(Table1[[#This Row],[Plan Hour]]/Table1[[#This Row],[ساعات
العمل
الفعلية]],0)</f>
        <v>0</v>
      </c>
      <c r="AK2335" s="1">
        <f>IFERROR((Table1[[#This Row],[الكمية 
الفعلية
/م3]]-Table1[[#This Row],[الكمية 
المنتجة
/م3
 ]]),"")</f>
        <v>0</v>
      </c>
      <c r="AL2335" s="123"/>
      <c r="AM2335" s="123"/>
      <c r="AN2335" s="123"/>
      <c r="AO2335" s="123"/>
      <c r="AP2335" s="17">
        <f>Table1[[#This Row],[شطره
1]]+Table1[[#This Row],[أبعاد خطأ
2]]+Table1[[#This Row],[كسر زوايا
3]]+AO2335</f>
        <v>0</v>
      </c>
      <c r="CB2335"/>
      <c r="CC2335"/>
      <c r="CD2335"/>
      <c r="CE2335" s="83"/>
      <c r="CF2335"/>
      <c r="CG2335"/>
      <c r="CH2335"/>
      <c r="CI2335"/>
      <c r="CJ2335"/>
      <c r="CK2335"/>
      <c r="CL2335"/>
      <c r="CM2335"/>
      <c r="CN2335"/>
      <c r="CO2335"/>
      <c r="CP2335"/>
    </row>
    <row r="2336" spans="1:94" ht="22.5" customHeight="1">
      <c r="A2336" s="13"/>
      <c r="B2336" s="3" t="str">
        <f>TEXT(Table1[[#This Row],[Date]],"dddd")</f>
        <v>السبت</v>
      </c>
      <c r="C2336" s="3">
        <f>WEEKNUM(Table1[[#This Row],[Date]],16)</f>
        <v>1</v>
      </c>
      <c r="D2336" s="3" t="str">
        <f>TEXT(Table1[[#This Row],[Date]],"mmmm")</f>
        <v>يناير</v>
      </c>
      <c r="E2336" s="3" t="str">
        <f>TEXT(Table1[[#This Row],[Date]],"yyyy")</f>
        <v>1900</v>
      </c>
      <c r="J2336" s="3">
        <f>IFERROR(VLOOKUP(Table1[[#This Row],[FoamType]],$CB$1:$CC$25,2,FALSE),0)</f>
        <v>0</v>
      </c>
      <c r="Q2336" s="15"/>
      <c r="T2336" s="3">
        <f t="shared" si="290"/>
        <v>0</v>
      </c>
      <c r="U2336" s="4">
        <f t="shared" si="291"/>
        <v>0</v>
      </c>
      <c r="X2336" s="4">
        <f>IFERROR(   Table1[[#This Row],[البلوكات /م3]]+Table1[[#This Row],[البواقى
 المنصرفه
/م3]]-Table1[[#This Row],[البواقى
/م3]],0)</f>
        <v>0</v>
      </c>
      <c r="AD2336" s="20">
        <f t="shared" si="292"/>
        <v>0</v>
      </c>
      <c r="AE2336" s="29" t="e">
        <f t="shared" si="293"/>
        <v>#DIV/0!</v>
      </c>
      <c r="AG2336" s="5">
        <f>IFERROR((Table1[[#This Row],[عدد
البلوكات]]*0.12),"")</f>
        <v>0</v>
      </c>
      <c r="AH233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36" s="59">
        <f>IFERROR(Table1[[#This Row],[Plan Hour]]/Table1[[#This Row],[ساعات
العمل
الفعلية]],0)</f>
        <v>0</v>
      </c>
      <c r="AK2336" s="1">
        <f>IFERROR((Table1[[#This Row],[الكمية 
الفعلية
/م3]]-Table1[[#This Row],[الكمية 
المنتجة
/م3
 ]]),"")</f>
        <v>0</v>
      </c>
      <c r="AL2336" s="123"/>
      <c r="AM2336" s="123"/>
      <c r="AN2336" s="123"/>
      <c r="AO2336" s="123"/>
      <c r="AP2336" s="17">
        <f>Table1[[#This Row],[شطره
1]]+Table1[[#This Row],[أبعاد خطأ
2]]+Table1[[#This Row],[كسر زوايا
3]]+AO2336</f>
        <v>0</v>
      </c>
      <c r="CB2336"/>
      <c r="CC2336"/>
      <c r="CD2336"/>
      <c r="CE2336" s="83"/>
      <c r="CF2336"/>
      <c r="CG2336"/>
      <c r="CH2336"/>
      <c r="CI2336"/>
      <c r="CJ2336"/>
      <c r="CK2336"/>
      <c r="CL2336"/>
      <c r="CM2336"/>
      <c r="CN2336"/>
      <c r="CO2336"/>
      <c r="CP2336"/>
    </row>
    <row r="2337" spans="1:94" ht="22.5" customHeight="1">
      <c r="A2337" s="13"/>
      <c r="B2337" s="3" t="str">
        <f>TEXT(Table1[[#This Row],[Date]],"dddd")</f>
        <v>السبت</v>
      </c>
      <c r="C2337" s="3">
        <f>WEEKNUM(Table1[[#This Row],[Date]],16)</f>
        <v>1</v>
      </c>
      <c r="D2337" s="3" t="str">
        <f>TEXT(Table1[[#This Row],[Date]],"mmmm")</f>
        <v>يناير</v>
      </c>
      <c r="E2337" s="3" t="str">
        <f>TEXT(Table1[[#This Row],[Date]],"yyyy")</f>
        <v>1900</v>
      </c>
      <c r="J2337" s="3">
        <f>IFERROR(VLOOKUP(Table1[[#This Row],[FoamType]],$CB$1:$CC$25,2,FALSE),0)</f>
        <v>0</v>
      </c>
      <c r="Q2337" s="15"/>
      <c r="T2337" s="3">
        <f t="shared" si="290"/>
        <v>0</v>
      </c>
      <c r="U2337" s="4">
        <f t="shared" si="291"/>
        <v>0</v>
      </c>
      <c r="X2337" s="4">
        <f>IFERROR(   Table1[[#This Row],[البلوكات /م3]]+Table1[[#This Row],[البواقى
 المنصرفه
/م3]]-Table1[[#This Row],[البواقى
/م3]],0)</f>
        <v>0</v>
      </c>
      <c r="AD2337" s="20">
        <f t="shared" si="292"/>
        <v>0</v>
      </c>
      <c r="AE2337" s="29" t="e">
        <f t="shared" si="293"/>
        <v>#DIV/0!</v>
      </c>
      <c r="AG2337" s="5">
        <f>IFERROR((Table1[[#This Row],[عدد
البلوكات]]*0.12),"")</f>
        <v>0</v>
      </c>
      <c r="AH233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37" s="59">
        <f>IFERROR(Table1[[#This Row],[Plan Hour]]/Table1[[#This Row],[ساعات
العمل
الفعلية]],0)</f>
        <v>0</v>
      </c>
      <c r="AK2337" s="1">
        <f>IFERROR((Table1[[#This Row],[الكمية 
الفعلية
/م3]]-Table1[[#This Row],[الكمية 
المنتجة
/م3
 ]]),"")</f>
        <v>0</v>
      </c>
      <c r="AL2337" s="123"/>
      <c r="AM2337" s="123"/>
      <c r="AN2337" s="123"/>
      <c r="AO2337" s="123"/>
      <c r="AP2337" s="17">
        <f>Table1[[#This Row],[شطره
1]]+Table1[[#This Row],[أبعاد خطأ
2]]+Table1[[#This Row],[كسر زوايا
3]]+AO2337</f>
        <v>0</v>
      </c>
      <c r="CB2337"/>
      <c r="CC2337"/>
      <c r="CD2337"/>
      <c r="CE2337" s="83"/>
      <c r="CF2337"/>
      <c r="CG2337"/>
      <c r="CH2337"/>
      <c r="CI2337"/>
      <c r="CJ2337"/>
      <c r="CK2337"/>
      <c r="CL2337"/>
      <c r="CM2337"/>
      <c r="CN2337"/>
      <c r="CO2337"/>
      <c r="CP2337"/>
    </row>
    <row r="2338" spans="1:94" ht="22.5" customHeight="1">
      <c r="A2338" s="13"/>
      <c r="B2338" s="3" t="str">
        <f>TEXT(Table1[[#This Row],[Date]],"dddd")</f>
        <v>السبت</v>
      </c>
      <c r="C2338" s="3">
        <f>WEEKNUM(Table1[[#This Row],[Date]],16)</f>
        <v>1</v>
      </c>
      <c r="D2338" s="3" t="str">
        <f>TEXT(Table1[[#This Row],[Date]],"mmmm")</f>
        <v>يناير</v>
      </c>
      <c r="E2338" s="3" t="str">
        <f>TEXT(Table1[[#This Row],[Date]],"yyyy")</f>
        <v>1900</v>
      </c>
      <c r="J2338" s="3">
        <f>IFERROR(VLOOKUP(Table1[[#This Row],[FoamType]],$CB$1:$CC$25,2,FALSE),0)</f>
        <v>0</v>
      </c>
      <c r="Q2338" s="15"/>
      <c r="T2338" s="3">
        <f t="shared" si="290"/>
        <v>0</v>
      </c>
      <c r="U2338" s="4">
        <f t="shared" si="291"/>
        <v>0</v>
      </c>
      <c r="X2338" s="4">
        <f>IFERROR(   Table1[[#This Row],[البلوكات /م3]]+Table1[[#This Row],[البواقى
 المنصرفه
/م3]]-Table1[[#This Row],[البواقى
/م3]],0)</f>
        <v>0</v>
      </c>
      <c r="AD2338" s="20">
        <f t="shared" si="292"/>
        <v>0</v>
      </c>
      <c r="AE2338" s="29" t="e">
        <f t="shared" si="293"/>
        <v>#DIV/0!</v>
      </c>
      <c r="AG2338" s="5">
        <f>IFERROR((Table1[[#This Row],[عدد
البلوكات]]*0.12),"")</f>
        <v>0</v>
      </c>
      <c r="AH233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38" s="59">
        <f>IFERROR(Table1[[#This Row],[Plan Hour]]/Table1[[#This Row],[ساعات
العمل
الفعلية]],0)</f>
        <v>0</v>
      </c>
      <c r="AK2338" s="1">
        <f>IFERROR((Table1[[#This Row],[الكمية 
الفعلية
/م3]]-Table1[[#This Row],[الكمية 
المنتجة
/م3
 ]]),"")</f>
        <v>0</v>
      </c>
      <c r="AL2338" s="123"/>
      <c r="AM2338" s="123"/>
      <c r="AN2338" s="123"/>
      <c r="AO2338" s="123"/>
      <c r="AP2338" s="17">
        <f>Table1[[#This Row],[شطره
1]]+Table1[[#This Row],[أبعاد خطأ
2]]+Table1[[#This Row],[كسر زوايا
3]]+AO2338</f>
        <v>0</v>
      </c>
      <c r="CB2338"/>
      <c r="CC2338"/>
      <c r="CD2338"/>
      <c r="CE2338" s="83"/>
      <c r="CF2338"/>
      <c r="CG2338"/>
      <c r="CH2338"/>
      <c r="CI2338"/>
      <c r="CJ2338"/>
      <c r="CK2338"/>
      <c r="CL2338"/>
      <c r="CM2338"/>
      <c r="CN2338"/>
      <c r="CO2338"/>
      <c r="CP2338"/>
    </row>
    <row r="2339" spans="1:94" ht="22.5" customHeight="1">
      <c r="A2339" s="13"/>
      <c r="B2339" s="3" t="str">
        <f>TEXT(Table1[[#This Row],[Date]],"dddd")</f>
        <v>السبت</v>
      </c>
      <c r="C2339" s="3">
        <f>WEEKNUM(Table1[[#This Row],[Date]],16)</f>
        <v>1</v>
      </c>
      <c r="D2339" s="3" t="str">
        <f>TEXT(Table1[[#This Row],[Date]],"mmmm")</f>
        <v>يناير</v>
      </c>
      <c r="E2339" s="3" t="str">
        <f>TEXT(Table1[[#This Row],[Date]],"yyyy")</f>
        <v>1900</v>
      </c>
      <c r="J2339" s="3">
        <f>IFERROR(VLOOKUP(Table1[[#This Row],[FoamType]],$CB$1:$CC$25,2,FALSE),0)</f>
        <v>0</v>
      </c>
      <c r="Q2339" s="15"/>
      <c r="T2339" s="3">
        <f t="shared" si="290"/>
        <v>0</v>
      </c>
      <c r="U2339" s="4">
        <f t="shared" si="291"/>
        <v>0</v>
      </c>
      <c r="X2339" s="4">
        <f>IFERROR(   Table1[[#This Row],[البلوكات /م3]]+Table1[[#This Row],[البواقى
 المنصرفه
/م3]]-Table1[[#This Row],[البواقى
/م3]],0)</f>
        <v>0</v>
      </c>
      <c r="AD2339" s="20">
        <f t="shared" si="292"/>
        <v>0</v>
      </c>
      <c r="AE2339" s="29" t="e">
        <f t="shared" si="293"/>
        <v>#DIV/0!</v>
      </c>
      <c r="AG2339" s="5">
        <f>IFERROR((Table1[[#This Row],[عدد
البلوكات]]*0.12),"")</f>
        <v>0</v>
      </c>
      <c r="AH233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39" s="59">
        <f>IFERROR(Table1[[#This Row],[Plan Hour]]/Table1[[#This Row],[ساعات
العمل
الفعلية]],0)</f>
        <v>0</v>
      </c>
      <c r="AK2339" s="1">
        <f>IFERROR((Table1[[#This Row],[الكمية 
الفعلية
/م3]]-Table1[[#This Row],[الكمية 
المنتجة
/م3
 ]]),"")</f>
        <v>0</v>
      </c>
      <c r="AL2339" s="123"/>
      <c r="AM2339" s="123"/>
      <c r="AN2339" s="123"/>
      <c r="AO2339" s="123"/>
      <c r="AP2339" s="17">
        <f>Table1[[#This Row],[شطره
1]]+Table1[[#This Row],[أبعاد خطأ
2]]+Table1[[#This Row],[كسر زوايا
3]]+AO2339</f>
        <v>0</v>
      </c>
      <c r="CB2339"/>
      <c r="CC2339"/>
      <c r="CD2339"/>
      <c r="CE2339" s="83"/>
      <c r="CF2339"/>
      <c r="CG2339"/>
      <c r="CH2339"/>
      <c r="CI2339"/>
      <c r="CJ2339"/>
      <c r="CK2339"/>
      <c r="CL2339"/>
      <c r="CM2339"/>
      <c r="CN2339"/>
      <c r="CO2339"/>
      <c r="CP2339"/>
    </row>
    <row r="2340" spans="1:94" ht="22.5" customHeight="1">
      <c r="A2340" s="13"/>
      <c r="B2340" s="3" t="str">
        <f>TEXT(Table1[[#This Row],[Date]],"dddd")</f>
        <v>السبت</v>
      </c>
      <c r="C2340" s="3">
        <f>WEEKNUM(Table1[[#This Row],[Date]],16)</f>
        <v>1</v>
      </c>
      <c r="D2340" s="3" t="str">
        <f>TEXT(Table1[[#This Row],[Date]],"mmmm")</f>
        <v>يناير</v>
      </c>
      <c r="E2340" s="3" t="str">
        <f>TEXT(Table1[[#This Row],[Date]],"yyyy")</f>
        <v>1900</v>
      </c>
      <c r="J2340" s="3">
        <f>IFERROR(VLOOKUP(Table1[[#This Row],[FoamType]],$CB$1:$CC$25,2,FALSE),0)</f>
        <v>0</v>
      </c>
      <c r="Q2340" s="15"/>
      <c r="T2340" s="3">
        <f t="shared" si="290"/>
        <v>0</v>
      </c>
      <c r="U2340" s="4">
        <f t="shared" si="291"/>
        <v>0</v>
      </c>
      <c r="X2340" s="4">
        <f>IFERROR(   Table1[[#This Row],[البلوكات /م3]]+Table1[[#This Row],[البواقى
 المنصرفه
/م3]]-Table1[[#This Row],[البواقى
/م3]],0)</f>
        <v>0</v>
      </c>
      <c r="AD2340" s="20">
        <f t="shared" si="292"/>
        <v>0</v>
      </c>
      <c r="AE2340" s="29" t="e">
        <f t="shared" si="293"/>
        <v>#DIV/0!</v>
      </c>
      <c r="AG2340" s="5">
        <f>IFERROR((Table1[[#This Row],[عدد
البلوكات]]*0.12),"")</f>
        <v>0</v>
      </c>
      <c r="AH234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40" s="59">
        <f>IFERROR(Table1[[#This Row],[Plan Hour]]/Table1[[#This Row],[ساعات
العمل
الفعلية]],0)</f>
        <v>0</v>
      </c>
      <c r="AK2340" s="1">
        <f>IFERROR((Table1[[#This Row],[الكمية 
الفعلية
/م3]]-Table1[[#This Row],[الكمية 
المنتجة
/م3
 ]]),"")</f>
        <v>0</v>
      </c>
      <c r="AL2340" s="123"/>
      <c r="AM2340" s="123"/>
      <c r="AN2340" s="123"/>
      <c r="AO2340" s="123"/>
      <c r="AP2340" s="17">
        <f>Table1[[#This Row],[شطره
1]]+Table1[[#This Row],[أبعاد خطأ
2]]+Table1[[#This Row],[كسر زوايا
3]]+AO2340</f>
        <v>0</v>
      </c>
      <c r="CB2340"/>
      <c r="CC2340"/>
      <c r="CD2340"/>
      <c r="CE2340" s="83"/>
      <c r="CF2340"/>
      <c r="CG2340"/>
      <c r="CH2340"/>
      <c r="CI2340"/>
      <c r="CJ2340"/>
      <c r="CK2340"/>
      <c r="CL2340"/>
      <c r="CM2340"/>
      <c r="CN2340"/>
      <c r="CO2340"/>
      <c r="CP2340"/>
    </row>
    <row r="2341" spans="1:94" ht="22.5" customHeight="1">
      <c r="A2341" s="13"/>
      <c r="B2341" s="3" t="str">
        <f>TEXT(Table1[[#This Row],[Date]],"dddd")</f>
        <v>السبت</v>
      </c>
      <c r="C2341" s="3">
        <f>WEEKNUM(Table1[[#This Row],[Date]],16)</f>
        <v>1</v>
      </c>
      <c r="D2341" s="3" t="str">
        <f>TEXT(Table1[[#This Row],[Date]],"mmmm")</f>
        <v>يناير</v>
      </c>
      <c r="E2341" s="3" t="str">
        <f>TEXT(Table1[[#This Row],[Date]],"yyyy")</f>
        <v>1900</v>
      </c>
      <c r="J2341" s="3">
        <f>IFERROR(VLOOKUP(Table1[[#This Row],[FoamType]],$CB$1:$CC$25,2,FALSE),0)</f>
        <v>0</v>
      </c>
      <c r="Q2341" s="15"/>
      <c r="T2341" s="3">
        <f t="shared" si="290"/>
        <v>0</v>
      </c>
      <c r="U2341" s="4">
        <f t="shared" si="291"/>
        <v>0</v>
      </c>
      <c r="X2341" s="4">
        <f>IFERROR(   Table1[[#This Row],[البلوكات /م3]]+Table1[[#This Row],[البواقى
 المنصرفه
/م3]]-Table1[[#This Row],[البواقى
/م3]],0)</f>
        <v>0</v>
      </c>
      <c r="AD2341" s="20">
        <f t="shared" si="292"/>
        <v>0</v>
      </c>
      <c r="AE2341" s="29" t="e">
        <f t="shared" si="293"/>
        <v>#DIV/0!</v>
      </c>
      <c r="AG2341" s="5">
        <f>IFERROR((Table1[[#This Row],[عدد
البلوكات]]*0.12),"")</f>
        <v>0</v>
      </c>
      <c r="AH234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41" s="59">
        <f>IFERROR(Table1[[#This Row],[Plan Hour]]/Table1[[#This Row],[ساعات
العمل
الفعلية]],0)</f>
        <v>0</v>
      </c>
      <c r="AK2341" s="1">
        <f>IFERROR((Table1[[#This Row],[الكمية 
الفعلية
/م3]]-Table1[[#This Row],[الكمية 
المنتجة
/م3
 ]]),"")</f>
        <v>0</v>
      </c>
      <c r="AL2341" s="123"/>
      <c r="AM2341" s="123"/>
      <c r="AN2341" s="123"/>
      <c r="AO2341" s="123"/>
      <c r="AP2341" s="17">
        <f>Table1[[#This Row],[شطره
1]]+Table1[[#This Row],[أبعاد خطأ
2]]+Table1[[#This Row],[كسر زوايا
3]]+AO2341</f>
        <v>0</v>
      </c>
      <c r="CB2341"/>
      <c r="CC2341"/>
      <c r="CD2341"/>
      <c r="CE2341" s="83"/>
      <c r="CF2341"/>
      <c r="CG2341"/>
      <c r="CH2341"/>
      <c r="CI2341"/>
      <c r="CJ2341"/>
      <c r="CK2341"/>
      <c r="CL2341"/>
      <c r="CM2341"/>
      <c r="CN2341"/>
      <c r="CO2341"/>
      <c r="CP2341"/>
    </row>
    <row r="2342" spans="1:94" ht="22.5" customHeight="1">
      <c r="A2342" s="13"/>
      <c r="B2342" s="3" t="str">
        <f>TEXT(Table1[[#This Row],[Date]],"dddd")</f>
        <v>السبت</v>
      </c>
      <c r="C2342" s="3">
        <f>WEEKNUM(Table1[[#This Row],[Date]],16)</f>
        <v>1</v>
      </c>
      <c r="D2342" s="3" t="str">
        <f>TEXT(Table1[[#This Row],[Date]],"mmmm")</f>
        <v>يناير</v>
      </c>
      <c r="E2342" s="3" t="str">
        <f>TEXT(Table1[[#This Row],[Date]],"yyyy")</f>
        <v>1900</v>
      </c>
      <c r="J2342" s="3">
        <f>IFERROR(VLOOKUP(Table1[[#This Row],[FoamType]],$CB$1:$CC$25,2,FALSE),0)</f>
        <v>0</v>
      </c>
      <c r="Q2342" s="15"/>
      <c r="T2342" s="3">
        <f t="shared" si="290"/>
        <v>0</v>
      </c>
      <c r="U2342" s="4">
        <f t="shared" si="291"/>
        <v>0</v>
      </c>
      <c r="X2342" s="4">
        <f>IFERROR(   Table1[[#This Row],[البلوكات /م3]]+Table1[[#This Row],[البواقى
 المنصرفه
/م3]]-Table1[[#This Row],[البواقى
/م3]],0)</f>
        <v>0</v>
      </c>
      <c r="AD2342" s="20">
        <f t="shared" si="292"/>
        <v>0</v>
      </c>
      <c r="AE2342" s="29" t="e">
        <f t="shared" si="293"/>
        <v>#DIV/0!</v>
      </c>
      <c r="AG2342" s="5">
        <f>IFERROR((Table1[[#This Row],[عدد
البلوكات]]*0.12),"")</f>
        <v>0</v>
      </c>
      <c r="AH234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42" s="59">
        <f>IFERROR(Table1[[#This Row],[Plan Hour]]/Table1[[#This Row],[ساعات
العمل
الفعلية]],0)</f>
        <v>0</v>
      </c>
      <c r="AK2342" s="1">
        <f>IFERROR((Table1[[#This Row],[الكمية 
الفعلية
/م3]]-Table1[[#This Row],[الكمية 
المنتجة
/م3
 ]]),"")</f>
        <v>0</v>
      </c>
      <c r="AL2342" s="123"/>
      <c r="AM2342" s="123"/>
      <c r="AN2342" s="123"/>
      <c r="AO2342" s="123"/>
      <c r="AP2342" s="17">
        <f>Table1[[#This Row],[شطره
1]]+Table1[[#This Row],[أبعاد خطأ
2]]+Table1[[#This Row],[كسر زوايا
3]]+AO2342</f>
        <v>0</v>
      </c>
      <c r="CB2342"/>
      <c r="CC2342"/>
      <c r="CD2342"/>
      <c r="CE2342" s="83"/>
      <c r="CF2342"/>
      <c r="CG2342"/>
      <c r="CH2342"/>
      <c r="CI2342"/>
      <c r="CJ2342"/>
      <c r="CK2342"/>
      <c r="CL2342"/>
      <c r="CM2342"/>
      <c r="CN2342"/>
      <c r="CO2342"/>
      <c r="CP2342"/>
    </row>
    <row r="2343" spans="1:94" ht="22.5" customHeight="1">
      <c r="A2343" s="13"/>
      <c r="B2343" s="3" t="str">
        <f>TEXT(Table1[[#This Row],[Date]],"dddd")</f>
        <v>السبت</v>
      </c>
      <c r="C2343" s="3">
        <f>WEEKNUM(Table1[[#This Row],[Date]],16)</f>
        <v>1</v>
      </c>
      <c r="D2343" s="3" t="str">
        <f>TEXT(Table1[[#This Row],[Date]],"mmmm")</f>
        <v>يناير</v>
      </c>
      <c r="E2343" s="3" t="str">
        <f>TEXT(Table1[[#This Row],[Date]],"yyyy")</f>
        <v>1900</v>
      </c>
      <c r="J2343" s="3">
        <f>IFERROR(VLOOKUP(Table1[[#This Row],[FoamType]],$CB$1:$CC$25,2,FALSE),0)</f>
        <v>0</v>
      </c>
      <c r="Q2343" s="15"/>
      <c r="T2343" s="3">
        <f t="shared" si="290"/>
        <v>0</v>
      </c>
      <c r="U2343" s="4">
        <f t="shared" si="291"/>
        <v>0</v>
      </c>
      <c r="X2343" s="4">
        <f>IFERROR(   Table1[[#This Row],[البلوكات /م3]]+Table1[[#This Row],[البواقى
 المنصرفه
/م3]]-Table1[[#This Row],[البواقى
/م3]],0)</f>
        <v>0</v>
      </c>
      <c r="AD2343" s="20">
        <f t="shared" si="292"/>
        <v>0</v>
      </c>
      <c r="AE2343" s="29" t="e">
        <f t="shared" si="293"/>
        <v>#DIV/0!</v>
      </c>
      <c r="AG2343" s="5">
        <f>IFERROR((Table1[[#This Row],[عدد
البلوكات]]*0.12),"")</f>
        <v>0</v>
      </c>
      <c r="AH234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43" s="59">
        <f>IFERROR(Table1[[#This Row],[Plan Hour]]/Table1[[#This Row],[ساعات
العمل
الفعلية]],0)</f>
        <v>0</v>
      </c>
      <c r="AK2343" s="1">
        <f>IFERROR((Table1[[#This Row],[الكمية 
الفعلية
/م3]]-Table1[[#This Row],[الكمية 
المنتجة
/م3
 ]]),"")</f>
        <v>0</v>
      </c>
      <c r="AL2343" s="123"/>
      <c r="AM2343" s="123"/>
      <c r="AN2343" s="123"/>
      <c r="AO2343" s="123"/>
      <c r="AP2343" s="17">
        <f>Table1[[#This Row],[شطره
1]]+Table1[[#This Row],[أبعاد خطأ
2]]+Table1[[#This Row],[كسر زوايا
3]]+AO2343</f>
        <v>0</v>
      </c>
      <c r="CB2343"/>
      <c r="CC2343"/>
      <c r="CD2343"/>
      <c r="CE2343" s="83"/>
      <c r="CF2343"/>
      <c r="CG2343"/>
      <c r="CH2343"/>
      <c r="CI2343"/>
      <c r="CJ2343"/>
      <c r="CK2343"/>
      <c r="CL2343"/>
      <c r="CM2343"/>
      <c r="CN2343"/>
      <c r="CO2343"/>
      <c r="CP2343"/>
    </row>
    <row r="2344" spans="1:94" ht="22.5" customHeight="1">
      <c r="A2344" s="13"/>
      <c r="B2344" s="3" t="str">
        <f>TEXT(Table1[[#This Row],[Date]],"dddd")</f>
        <v>السبت</v>
      </c>
      <c r="C2344" s="3">
        <f>WEEKNUM(Table1[[#This Row],[Date]],16)</f>
        <v>1</v>
      </c>
      <c r="D2344" s="3" t="str">
        <f>TEXT(Table1[[#This Row],[Date]],"mmmm")</f>
        <v>يناير</v>
      </c>
      <c r="E2344" s="3" t="str">
        <f>TEXT(Table1[[#This Row],[Date]],"yyyy")</f>
        <v>1900</v>
      </c>
      <c r="J2344" s="3">
        <f>IFERROR(VLOOKUP(Table1[[#This Row],[FoamType]],$CB$1:$CC$25,2,FALSE),0)</f>
        <v>0</v>
      </c>
      <c r="Q2344" s="15"/>
      <c r="T2344" s="3">
        <f t="shared" si="290"/>
        <v>0</v>
      </c>
      <c r="U2344" s="4">
        <f t="shared" si="291"/>
        <v>0</v>
      </c>
      <c r="X2344" s="4">
        <f>IFERROR(   Table1[[#This Row],[البلوكات /م3]]+Table1[[#This Row],[البواقى
 المنصرفه
/م3]]-Table1[[#This Row],[البواقى
/م3]],0)</f>
        <v>0</v>
      </c>
      <c r="AD2344" s="20">
        <f t="shared" si="292"/>
        <v>0</v>
      </c>
      <c r="AE2344" s="29" t="e">
        <f t="shared" si="293"/>
        <v>#DIV/0!</v>
      </c>
      <c r="AG2344" s="5">
        <f>IFERROR((Table1[[#This Row],[عدد
البلوكات]]*0.12),"")</f>
        <v>0</v>
      </c>
      <c r="AH234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44" s="59">
        <f>IFERROR(Table1[[#This Row],[Plan Hour]]/Table1[[#This Row],[ساعات
العمل
الفعلية]],0)</f>
        <v>0</v>
      </c>
      <c r="AK2344" s="1">
        <f>IFERROR((Table1[[#This Row],[الكمية 
الفعلية
/م3]]-Table1[[#This Row],[الكمية 
المنتجة
/م3
 ]]),"")</f>
        <v>0</v>
      </c>
      <c r="AL2344" s="123"/>
      <c r="AM2344" s="123"/>
      <c r="AN2344" s="123"/>
      <c r="AO2344" s="123"/>
      <c r="AP2344" s="17">
        <f>Table1[[#This Row],[شطره
1]]+Table1[[#This Row],[أبعاد خطأ
2]]+Table1[[#This Row],[كسر زوايا
3]]+AO2344</f>
        <v>0</v>
      </c>
      <c r="CB2344"/>
      <c r="CC2344"/>
      <c r="CD2344"/>
      <c r="CE2344" s="83"/>
      <c r="CF2344"/>
      <c r="CG2344"/>
      <c r="CH2344"/>
      <c r="CI2344"/>
      <c r="CJ2344"/>
      <c r="CK2344"/>
      <c r="CL2344"/>
      <c r="CM2344"/>
      <c r="CN2344"/>
      <c r="CO2344"/>
      <c r="CP2344"/>
    </row>
    <row r="2345" spans="1:94" ht="22.5" customHeight="1">
      <c r="A2345" s="13"/>
      <c r="B2345" s="3" t="str">
        <f>TEXT(Table1[[#This Row],[Date]],"dddd")</f>
        <v>السبت</v>
      </c>
      <c r="C2345" s="3">
        <f>WEEKNUM(Table1[[#This Row],[Date]],16)</f>
        <v>1</v>
      </c>
      <c r="D2345" s="3" t="str">
        <f>TEXT(Table1[[#This Row],[Date]],"mmmm")</f>
        <v>يناير</v>
      </c>
      <c r="E2345" s="3" t="str">
        <f>TEXT(Table1[[#This Row],[Date]],"yyyy")</f>
        <v>1900</v>
      </c>
      <c r="J2345" s="3">
        <f>IFERROR(VLOOKUP(Table1[[#This Row],[FoamType]],$CB$1:$CC$25,2,FALSE),0)</f>
        <v>0</v>
      </c>
      <c r="Q2345" s="15"/>
      <c r="T2345" s="3">
        <f t="shared" si="290"/>
        <v>0</v>
      </c>
      <c r="U2345" s="4">
        <f t="shared" si="291"/>
        <v>0</v>
      </c>
      <c r="X2345" s="4">
        <f>IFERROR(   Table1[[#This Row],[البلوكات /م3]]+Table1[[#This Row],[البواقى
 المنصرفه
/م3]]-Table1[[#This Row],[البواقى
/م3]],0)</f>
        <v>0</v>
      </c>
      <c r="AD2345" s="20">
        <f t="shared" si="292"/>
        <v>0</v>
      </c>
      <c r="AE2345" s="29" t="e">
        <f t="shared" si="293"/>
        <v>#DIV/0!</v>
      </c>
      <c r="AG2345" s="5">
        <f>IFERROR((Table1[[#This Row],[عدد
البلوكات]]*0.12),"")</f>
        <v>0</v>
      </c>
      <c r="AH234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45" s="59">
        <f>IFERROR(Table1[[#This Row],[Plan Hour]]/Table1[[#This Row],[ساعات
العمل
الفعلية]],0)</f>
        <v>0</v>
      </c>
      <c r="AK2345" s="1">
        <f>IFERROR((Table1[[#This Row],[الكمية 
الفعلية
/م3]]-Table1[[#This Row],[الكمية 
المنتجة
/م3
 ]]),"")</f>
        <v>0</v>
      </c>
      <c r="AL2345" s="123"/>
      <c r="AM2345" s="123"/>
      <c r="AN2345" s="123"/>
      <c r="AO2345" s="123"/>
      <c r="AP2345" s="17">
        <f>Table1[[#This Row],[شطره
1]]+Table1[[#This Row],[أبعاد خطأ
2]]+Table1[[#This Row],[كسر زوايا
3]]+AO2345</f>
        <v>0</v>
      </c>
      <c r="CB2345"/>
      <c r="CC2345"/>
      <c r="CD2345"/>
      <c r="CE2345" s="83"/>
      <c r="CF2345"/>
      <c r="CG2345"/>
      <c r="CH2345"/>
      <c r="CI2345"/>
      <c r="CJ2345"/>
      <c r="CK2345"/>
      <c r="CL2345"/>
      <c r="CM2345"/>
      <c r="CN2345"/>
      <c r="CO2345"/>
      <c r="CP2345"/>
    </row>
    <row r="2346" spans="1:94" ht="22.5" customHeight="1">
      <c r="A2346" s="13"/>
      <c r="B2346" s="3" t="str">
        <f>TEXT(Table1[[#This Row],[Date]],"dddd")</f>
        <v>السبت</v>
      </c>
      <c r="C2346" s="3">
        <f>WEEKNUM(Table1[[#This Row],[Date]],16)</f>
        <v>1</v>
      </c>
      <c r="D2346" s="3" t="str">
        <f>TEXT(Table1[[#This Row],[Date]],"mmmm")</f>
        <v>يناير</v>
      </c>
      <c r="E2346" s="3" t="str">
        <f>TEXT(Table1[[#This Row],[Date]],"yyyy")</f>
        <v>1900</v>
      </c>
      <c r="J2346" s="3">
        <f>IFERROR(VLOOKUP(Table1[[#This Row],[FoamType]],$CB$1:$CC$25,2,FALSE),0)</f>
        <v>0</v>
      </c>
      <c r="Q2346" s="15"/>
      <c r="T2346" s="3">
        <f t="shared" si="290"/>
        <v>0</v>
      </c>
      <c r="U2346" s="4">
        <f t="shared" si="291"/>
        <v>0</v>
      </c>
      <c r="X2346" s="4">
        <f>IFERROR(   Table1[[#This Row],[البلوكات /م3]]+Table1[[#This Row],[البواقى
 المنصرفه
/م3]]-Table1[[#This Row],[البواقى
/م3]],0)</f>
        <v>0</v>
      </c>
      <c r="AD2346" s="20">
        <f t="shared" si="292"/>
        <v>0</v>
      </c>
      <c r="AE2346" s="29" t="e">
        <f t="shared" si="293"/>
        <v>#DIV/0!</v>
      </c>
      <c r="AG2346" s="5">
        <f>IFERROR((Table1[[#This Row],[عدد
البلوكات]]*0.12),"")</f>
        <v>0</v>
      </c>
      <c r="AH234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46" s="59">
        <f>IFERROR(Table1[[#This Row],[Plan Hour]]/Table1[[#This Row],[ساعات
العمل
الفعلية]],0)</f>
        <v>0</v>
      </c>
      <c r="AK2346" s="1">
        <f>IFERROR((Table1[[#This Row],[الكمية 
الفعلية
/م3]]-Table1[[#This Row],[الكمية 
المنتجة
/م3
 ]]),"")</f>
        <v>0</v>
      </c>
      <c r="AL2346" s="123"/>
      <c r="AM2346" s="123"/>
      <c r="AN2346" s="123"/>
      <c r="AO2346" s="123"/>
      <c r="AP2346" s="17">
        <f>Table1[[#This Row],[شطره
1]]+Table1[[#This Row],[أبعاد خطأ
2]]+Table1[[#This Row],[كسر زوايا
3]]+AO2346</f>
        <v>0</v>
      </c>
      <c r="CB2346"/>
      <c r="CC2346"/>
      <c r="CD2346"/>
      <c r="CE2346" s="83"/>
      <c r="CF2346"/>
      <c r="CG2346"/>
      <c r="CH2346"/>
      <c r="CI2346"/>
      <c r="CJ2346"/>
      <c r="CK2346"/>
      <c r="CL2346"/>
      <c r="CM2346"/>
      <c r="CN2346"/>
      <c r="CO2346"/>
      <c r="CP2346"/>
    </row>
    <row r="2347" spans="1:94" ht="22.5" customHeight="1">
      <c r="A2347" s="13"/>
      <c r="B2347" s="3" t="str">
        <f>TEXT(Table1[[#This Row],[Date]],"dddd")</f>
        <v>السبت</v>
      </c>
      <c r="C2347" s="3">
        <f>WEEKNUM(Table1[[#This Row],[Date]],16)</f>
        <v>1</v>
      </c>
      <c r="D2347" s="3" t="str">
        <f>TEXT(Table1[[#This Row],[Date]],"mmmm")</f>
        <v>يناير</v>
      </c>
      <c r="E2347" s="3" t="str">
        <f>TEXT(Table1[[#This Row],[Date]],"yyyy")</f>
        <v>1900</v>
      </c>
      <c r="J2347" s="3">
        <f>IFERROR(VLOOKUP(Table1[[#This Row],[FoamType]],$CB$1:$CC$25,2,FALSE),0)</f>
        <v>0</v>
      </c>
      <c r="Q2347" s="15"/>
      <c r="T2347" s="3">
        <f t="shared" si="290"/>
        <v>0</v>
      </c>
      <c r="U2347" s="4">
        <f t="shared" si="291"/>
        <v>0</v>
      </c>
      <c r="X2347" s="4">
        <f>IFERROR(   Table1[[#This Row],[البلوكات /م3]]+Table1[[#This Row],[البواقى
 المنصرفه
/م3]]-Table1[[#This Row],[البواقى
/م3]],0)</f>
        <v>0</v>
      </c>
      <c r="AD2347" s="20">
        <f t="shared" si="292"/>
        <v>0</v>
      </c>
      <c r="AE2347" s="29" t="e">
        <f t="shared" si="293"/>
        <v>#DIV/0!</v>
      </c>
      <c r="AG2347" s="5">
        <f>IFERROR((Table1[[#This Row],[عدد
البلوكات]]*0.12),"")</f>
        <v>0</v>
      </c>
      <c r="AH234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47" s="59">
        <f>IFERROR(Table1[[#This Row],[Plan Hour]]/Table1[[#This Row],[ساعات
العمل
الفعلية]],0)</f>
        <v>0</v>
      </c>
      <c r="AK2347" s="1">
        <f>IFERROR((Table1[[#This Row],[الكمية 
الفعلية
/م3]]-Table1[[#This Row],[الكمية 
المنتجة
/م3
 ]]),"")</f>
        <v>0</v>
      </c>
      <c r="AL2347" s="123"/>
      <c r="AM2347" s="123"/>
      <c r="AN2347" s="123"/>
      <c r="AO2347" s="123"/>
      <c r="AP2347" s="17">
        <f>Table1[[#This Row],[شطره
1]]+Table1[[#This Row],[أبعاد خطأ
2]]+Table1[[#This Row],[كسر زوايا
3]]+AO2347</f>
        <v>0</v>
      </c>
      <c r="CB2347"/>
      <c r="CC2347"/>
      <c r="CD2347"/>
      <c r="CE2347" s="83"/>
      <c r="CF2347"/>
      <c r="CG2347"/>
      <c r="CH2347"/>
      <c r="CI2347"/>
      <c r="CJ2347"/>
      <c r="CK2347"/>
      <c r="CL2347"/>
      <c r="CM2347"/>
      <c r="CN2347"/>
      <c r="CO2347"/>
      <c r="CP2347"/>
    </row>
    <row r="2348" spans="1:94" ht="22.5" customHeight="1">
      <c r="A2348" s="13"/>
      <c r="B2348" s="3" t="str">
        <f>TEXT(Table1[[#This Row],[Date]],"dddd")</f>
        <v>السبت</v>
      </c>
      <c r="C2348" s="3">
        <f>WEEKNUM(Table1[[#This Row],[Date]],16)</f>
        <v>1</v>
      </c>
      <c r="D2348" s="3" t="str">
        <f>TEXT(Table1[[#This Row],[Date]],"mmmm")</f>
        <v>يناير</v>
      </c>
      <c r="E2348" s="3" t="str">
        <f>TEXT(Table1[[#This Row],[Date]],"yyyy")</f>
        <v>1900</v>
      </c>
      <c r="J2348" s="3">
        <f>IFERROR(VLOOKUP(Table1[[#This Row],[FoamType]],$CB$1:$CC$25,2,FALSE),0)</f>
        <v>0</v>
      </c>
      <c r="Q2348" s="15"/>
      <c r="T2348" s="3">
        <f t="shared" si="290"/>
        <v>0</v>
      </c>
      <c r="U2348" s="4">
        <f t="shared" si="291"/>
        <v>0</v>
      </c>
      <c r="X2348" s="4">
        <f>IFERROR(   Table1[[#This Row],[البلوكات /م3]]+Table1[[#This Row],[البواقى
 المنصرفه
/م3]]-Table1[[#This Row],[البواقى
/م3]],0)</f>
        <v>0</v>
      </c>
      <c r="AD2348" s="20">
        <f t="shared" si="292"/>
        <v>0</v>
      </c>
      <c r="AE2348" s="29" t="e">
        <f t="shared" si="293"/>
        <v>#DIV/0!</v>
      </c>
      <c r="AG2348" s="5">
        <f>IFERROR((Table1[[#This Row],[عدد
البلوكات]]*0.12),"")</f>
        <v>0</v>
      </c>
      <c r="AH234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48" s="59">
        <f>IFERROR(Table1[[#This Row],[Plan Hour]]/Table1[[#This Row],[ساعات
العمل
الفعلية]],0)</f>
        <v>0</v>
      </c>
      <c r="AK2348" s="1">
        <f>IFERROR((Table1[[#This Row],[الكمية 
الفعلية
/م3]]-Table1[[#This Row],[الكمية 
المنتجة
/م3
 ]]),"")</f>
        <v>0</v>
      </c>
      <c r="AL2348" s="123"/>
      <c r="AM2348" s="123"/>
      <c r="AN2348" s="123"/>
      <c r="AO2348" s="123"/>
      <c r="AP2348" s="17">
        <f>Table1[[#This Row],[شطره
1]]+Table1[[#This Row],[أبعاد خطأ
2]]+Table1[[#This Row],[كسر زوايا
3]]+AO2348</f>
        <v>0</v>
      </c>
      <c r="CB2348"/>
      <c r="CC2348"/>
      <c r="CD2348"/>
      <c r="CE2348" s="83"/>
      <c r="CF2348"/>
      <c r="CG2348"/>
      <c r="CH2348"/>
      <c r="CI2348"/>
      <c r="CJ2348"/>
      <c r="CK2348"/>
      <c r="CL2348"/>
      <c r="CM2348"/>
      <c r="CN2348"/>
      <c r="CO2348"/>
      <c r="CP2348"/>
    </row>
    <row r="2349" spans="1:94" ht="22.5" customHeight="1">
      <c r="A2349" s="13"/>
      <c r="B2349" s="3" t="str">
        <f>TEXT(Table1[[#This Row],[Date]],"dddd")</f>
        <v>السبت</v>
      </c>
      <c r="C2349" s="3">
        <f>WEEKNUM(Table1[[#This Row],[Date]],16)</f>
        <v>1</v>
      </c>
      <c r="D2349" s="3" t="str">
        <f>TEXT(Table1[[#This Row],[Date]],"mmmm")</f>
        <v>يناير</v>
      </c>
      <c r="E2349" s="3" t="str">
        <f>TEXT(Table1[[#This Row],[Date]],"yyyy")</f>
        <v>1900</v>
      </c>
      <c r="J2349" s="3">
        <f>IFERROR(VLOOKUP(Table1[[#This Row],[FoamType]],$CB$1:$CC$25,2,FALSE),0)</f>
        <v>0</v>
      </c>
      <c r="Q2349" s="15"/>
      <c r="T2349" s="3">
        <f t="shared" si="290"/>
        <v>0</v>
      </c>
      <c r="U2349" s="4">
        <f t="shared" si="291"/>
        <v>0</v>
      </c>
      <c r="X2349" s="4">
        <f>IFERROR(   Table1[[#This Row],[البلوكات /م3]]+Table1[[#This Row],[البواقى
 المنصرفه
/م3]]-Table1[[#This Row],[البواقى
/م3]],0)</f>
        <v>0</v>
      </c>
      <c r="AD2349" s="20">
        <f t="shared" si="292"/>
        <v>0</v>
      </c>
      <c r="AE2349" s="29" t="e">
        <f t="shared" si="293"/>
        <v>#DIV/0!</v>
      </c>
      <c r="AG2349" s="5">
        <f>IFERROR((Table1[[#This Row],[عدد
البلوكات]]*0.12),"")</f>
        <v>0</v>
      </c>
      <c r="AH234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49" s="59">
        <f>IFERROR(Table1[[#This Row],[Plan Hour]]/Table1[[#This Row],[ساعات
العمل
الفعلية]],0)</f>
        <v>0</v>
      </c>
      <c r="AK2349" s="1">
        <f>IFERROR((Table1[[#This Row],[الكمية 
الفعلية
/م3]]-Table1[[#This Row],[الكمية 
المنتجة
/م3
 ]]),"")</f>
        <v>0</v>
      </c>
      <c r="AL2349" s="123"/>
      <c r="AM2349" s="123"/>
      <c r="AN2349" s="123"/>
      <c r="AO2349" s="123"/>
      <c r="AP2349" s="17">
        <f>Table1[[#This Row],[شطره
1]]+Table1[[#This Row],[أبعاد خطأ
2]]+Table1[[#This Row],[كسر زوايا
3]]+AO2349</f>
        <v>0</v>
      </c>
      <c r="CB2349"/>
      <c r="CC2349"/>
      <c r="CD2349"/>
      <c r="CE2349" s="83"/>
      <c r="CF2349"/>
      <c r="CG2349"/>
      <c r="CH2349"/>
      <c r="CI2349"/>
      <c r="CJ2349"/>
      <c r="CK2349"/>
      <c r="CL2349"/>
      <c r="CM2349"/>
      <c r="CN2349"/>
      <c r="CO2349"/>
      <c r="CP2349"/>
    </row>
    <row r="2350" spans="1:94" ht="22.5" customHeight="1">
      <c r="A2350" s="13"/>
      <c r="B2350" s="3" t="str">
        <f>TEXT(Table1[[#This Row],[Date]],"dddd")</f>
        <v>السبت</v>
      </c>
      <c r="C2350" s="3">
        <f>WEEKNUM(Table1[[#This Row],[Date]],16)</f>
        <v>1</v>
      </c>
      <c r="D2350" s="3" t="str">
        <f>TEXT(Table1[[#This Row],[Date]],"mmmm")</f>
        <v>يناير</v>
      </c>
      <c r="E2350" s="3" t="str">
        <f>TEXT(Table1[[#This Row],[Date]],"yyyy")</f>
        <v>1900</v>
      </c>
      <c r="J2350" s="3">
        <f>IFERROR(VLOOKUP(Table1[[#This Row],[FoamType]],$CB$1:$CC$25,2,FALSE),0)</f>
        <v>0</v>
      </c>
      <c r="Q2350" s="15"/>
      <c r="T2350" s="3">
        <f t="shared" si="290"/>
        <v>0</v>
      </c>
      <c r="U2350" s="4">
        <f t="shared" si="291"/>
        <v>0</v>
      </c>
      <c r="X2350" s="4">
        <f>IFERROR(   Table1[[#This Row],[البلوكات /م3]]+Table1[[#This Row],[البواقى
 المنصرفه
/م3]]-Table1[[#This Row],[البواقى
/م3]],0)</f>
        <v>0</v>
      </c>
      <c r="AD2350" s="20">
        <f t="shared" si="292"/>
        <v>0</v>
      </c>
      <c r="AE2350" s="29" t="e">
        <f t="shared" si="293"/>
        <v>#DIV/0!</v>
      </c>
      <c r="AG2350" s="5">
        <f>IFERROR((Table1[[#This Row],[عدد
البلوكات]]*0.12),"")</f>
        <v>0</v>
      </c>
      <c r="AH235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50" s="59">
        <f>IFERROR(Table1[[#This Row],[Plan Hour]]/Table1[[#This Row],[ساعات
العمل
الفعلية]],0)</f>
        <v>0</v>
      </c>
      <c r="AK2350" s="1">
        <f>IFERROR((Table1[[#This Row],[الكمية 
الفعلية
/م3]]-Table1[[#This Row],[الكمية 
المنتجة
/م3
 ]]),"")</f>
        <v>0</v>
      </c>
      <c r="AL2350" s="123"/>
      <c r="AM2350" s="123"/>
      <c r="AN2350" s="123"/>
      <c r="AO2350" s="123"/>
      <c r="AP2350" s="17">
        <f>Table1[[#This Row],[شطره
1]]+Table1[[#This Row],[أبعاد خطأ
2]]+Table1[[#This Row],[كسر زوايا
3]]+AO2350</f>
        <v>0</v>
      </c>
      <c r="CB2350"/>
      <c r="CC2350"/>
      <c r="CD2350"/>
      <c r="CE2350" s="83"/>
      <c r="CF2350"/>
      <c r="CG2350"/>
      <c r="CH2350"/>
      <c r="CI2350"/>
      <c r="CJ2350"/>
      <c r="CK2350"/>
      <c r="CL2350"/>
      <c r="CM2350"/>
      <c r="CN2350"/>
      <c r="CO2350"/>
      <c r="CP2350"/>
    </row>
    <row r="2351" spans="1:94" ht="22.5" customHeight="1">
      <c r="A2351" s="13"/>
      <c r="B2351" s="3" t="str">
        <f>TEXT(Table1[[#This Row],[Date]],"dddd")</f>
        <v>السبت</v>
      </c>
      <c r="C2351" s="3">
        <f>WEEKNUM(Table1[[#This Row],[Date]],16)</f>
        <v>1</v>
      </c>
      <c r="D2351" s="3" t="str">
        <f>TEXT(Table1[[#This Row],[Date]],"mmmm")</f>
        <v>يناير</v>
      </c>
      <c r="E2351" s="3" t="str">
        <f>TEXT(Table1[[#This Row],[Date]],"yyyy")</f>
        <v>1900</v>
      </c>
      <c r="J2351" s="3">
        <f>IFERROR(VLOOKUP(Table1[[#This Row],[FoamType]],$CB$1:$CC$25,2,FALSE),0)</f>
        <v>0</v>
      </c>
      <c r="Q2351" s="15"/>
      <c r="T2351" s="3">
        <f t="shared" si="290"/>
        <v>0</v>
      </c>
      <c r="U2351" s="4">
        <f t="shared" si="291"/>
        <v>0</v>
      </c>
      <c r="X2351" s="4">
        <f>IFERROR(   Table1[[#This Row],[البلوكات /م3]]+Table1[[#This Row],[البواقى
 المنصرفه
/م3]]-Table1[[#This Row],[البواقى
/م3]],0)</f>
        <v>0</v>
      </c>
      <c r="AD2351" s="20">
        <f t="shared" si="292"/>
        <v>0</v>
      </c>
      <c r="AE2351" s="29" t="e">
        <f t="shared" si="293"/>
        <v>#DIV/0!</v>
      </c>
      <c r="AG2351" s="5">
        <f>IFERROR((Table1[[#This Row],[عدد
البلوكات]]*0.12),"")</f>
        <v>0</v>
      </c>
      <c r="AH235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51" s="59">
        <f>IFERROR(Table1[[#This Row],[Plan Hour]]/Table1[[#This Row],[ساعات
العمل
الفعلية]],0)</f>
        <v>0</v>
      </c>
      <c r="AK2351" s="1">
        <f>IFERROR((Table1[[#This Row],[الكمية 
الفعلية
/م3]]-Table1[[#This Row],[الكمية 
المنتجة
/م3
 ]]),"")</f>
        <v>0</v>
      </c>
      <c r="AL2351" s="123"/>
      <c r="AM2351" s="123"/>
      <c r="AN2351" s="123"/>
      <c r="AO2351" s="123"/>
      <c r="AP2351" s="17">
        <f>Table1[[#This Row],[شطره
1]]+Table1[[#This Row],[أبعاد خطأ
2]]+Table1[[#This Row],[كسر زوايا
3]]+AO2351</f>
        <v>0</v>
      </c>
      <c r="CB2351"/>
      <c r="CC2351"/>
      <c r="CD2351"/>
      <c r="CE2351" s="83"/>
      <c r="CF2351"/>
      <c r="CG2351"/>
      <c r="CH2351"/>
      <c r="CI2351"/>
      <c r="CJ2351"/>
      <c r="CK2351"/>
      <c r="CL2351"/>
      <c r="CM2351"/>
      <c r="CN2351"/>
      <c r="CO2351"/>
      <c r="CP2351"/>
    </row>
    <row r="2352" spans="1:94" ht="22.5" customHeight="1">
      <c r="A2352" s="13"/>
      <c r="B2352" s="3" t="str">
        <f>TEXT(Table1[[#This Row],[Date]],"dddd")</f>
        <v>السبت</v>
      </c>
      <c r="C2352" s="3">
        <f>WEEKNUM(Table1[[#This Row],[Date]],16)</f>
        <v>1</v>
      </c>
      <c r="D2352" s="3" t="str">
        <f>TEXT(Table1[[#This Row],[Date]],"mmmm")</f>
        <v>يناير</v>
      </c>
      <c r="E2352" s="3" t="str">
        <f>TEXT(Table1[[#This Row],[Date]],"yyyy")</f>
        <v>1900</v>
      </c>
      <c r="J2352" s="3">
        <f>IFERROR(VLOOKUP(Table1[[#This Row],[FoamType]],$CB$1:$CC$25,2,FALSE),0)</f>
        <v>0</v>
      </c>
      <c r="Q2352" s="15"/>
      <c r="T2352" s="3">
        <f t="shared" si="290"/>
        <v>0</v>
      </c>
      <c r="U2352" s="4">
        <f t="shared" si="291"/>
        <v>0</v>
      </c>
      <c r="X2352" s="4">
        <f>IFERROR(   Table1[[#This Row],[البلوكات /م3]]+Table1[[#This Row],[البواقى
 المنصرفه
/م3]]-Table1[[#This Row],[البواقى
/م3]],0)</f>
        <v>0</v>
      </c>
      <c r="AD2352" s="20">
        <f t="shared" si="292"/>
        <v>0</v>
      </c>
      <c r="AE2352" s="29" t="e">
        <f t="shared" si="293"/>
        <v>#DIV/0!</v>
      </c>
      <c r="AG2352" s="5">
        <f>IFERROR((Table1[[#This Row],[عدد
البلوكات]]*0.12),"")</f>
        <v>0</v>
      </c>
      <c r="AH235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52" s="59">
        <f>IFERROR(Table1[[#This Row],[Plan Hour]]/Table1[[#This Row],[ساعات
العمل
الفعلية]],0)</f>
        <v>0</v>
      </c>
      <c r="AK2352" s="1">
        <f>IFERROR((Table1[[#This Row],[الكمية 
الفعلية
/م3]]-Table1[[#This Row],[الكمية 
المنتجة
/م3
 ]]),"")</f>
        <v>0</v>
      </c>
      <c r="AL2352" s="123"/>
      <c r="AM2352" s="123"/>
      <c r="AN2352" s="123"/>
      <c r="AO2352" s="123"/>
      <c r="AP2352" s="17">
        <f>Table1[[#This Row],[شطره
1]]+Table1[[#This Row],[أبعاد خطأ
2]]+Table1[[#This Row],[كسر زوايا
3]]+AO2352</f>
        <v>0</v>
      </c>
      <c r="CB2352"/>
      <c r="CC2352"/>
      <c r="CD2352"/>
      <c r="CE2352" s="83"/>
      <c r="CF2352"/>
      <c r="CG2352"/>
      <c r="CH2352"/>
      <c r="CI2352"/>
      <c r="CJ2352"/>
      <c r="CK2352"/>
      <c r="CL2352"/>
      <c r="CM2352"/>
      <c r="CN2352"/>
      <c r="CO2352"/>
      <c r="CP2352"/>
    </row>
    <row r="2353" spans="1:94" ht="22.5" customHeight="1">
      <c r="A2353" s="13"/>
      <c r="B2353" s="3" t="str">
        <f>TEXT(Table1[[#This Row],[Date]],"dddd")</f>
        <v>السبت</v>
      </c>
      <c r="C2353" s="3">
        <f>WEEKNUM(Table1[[#This Row],[Date]],16)</f>
        <v>1</v>
      </c>
      <c r="D2353" s="3" t="str">
        <f>TEXT(Table1[[#This Row],[Date]],"mmmm")</f>
        <v>يناير</v>
      </c>
      <c r="E2353" s="3" t="str">
        <f>TEXT(Table1[[#This Row],[Date]],"yyyy")</f>
        <v>1900</v>
      </c>
      <c r="J2353" s="3">
        <f>IFERROR(VLOOKUP(Table1[[#This Row],[FoamType]],$CB$1:$CC$25,2,FALSE),0)</f>
        <v>0</v>
      </c>
      <c r="Q2353" s="15"/>
      <c r="T2353" s="3">
        <f t="shared" si="290"/>
        <v>0</v>
      </c>
      <c r="U2353" s="4">
        <f t="shared" si="291"/>
        <v>0</v>
      </c>
      <c r="X2353" s="4">
        <f>IFERROR(   Table1[[#This Row],[البلوكات /م3]]+Table1[[#This Row],[البواقى
 المنصرفه
/م3]]-Table1[[#This Row],[البواقى
/م3]],0)</f>
        <v>0</v>
      </c>
      <c r="AD2353" s="20">
        <f t="shared" si="292"/>
        <v>0</v>
      </c>
      <c r="AE2353" s="29" t="e">
        <f t="shared" si="293"/>
        <v>#DIV/0!</v>
      </c>
      <c r="AG2353" s="5">
        <f>IFERROR((Table1[[#This Row],[عدد
البلوكات]]*0.12),"")</f>
        <v>0</v>
      </c>
      <c r="AH235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53" s="59">
        <f>IFERROR(Table1[[#This Row],[Plan Hour]]/Table1[[#This Row],[ساعات
العمل
الفعلية]],0)</f>
        <v>0</v>
      </c>
      <c r="AK2353" s="1">
        <f>IFERROR((Table1[[#This Row],[الكمية 
الفعلية
/م3]]-Table1[[#This Row],[الكمية 
المنتجة
/م3
 ]]),"")</f>
        <v>0</v>
      </c>
      <c r="AL2353" s="123"/>
      <c r="AM2353" s="123"/>
      <c r="AN2353" s="123"/>
      <c r="AO2353" s="123"/>
      <c r="AP2353" s="17">
        <f>Table1[[#This Row],[شطره
1]]+Table1[[#This Row],[أبعاد خطأ
2]]+Table1[[#This Row],[كسر زوايا
3]]+AO2353</f>
        <v>0</v>
      </c>
      <c r="CB2353"/>
      <c r="CC2353"/>
      <c r="CD2353"/>
      <c r="CE2353" s="83"/>
      <c r="CF2353"/>
      <c r="CG2353"/>
      <c r="CH2353"/>
      <c r="CI2353"/>
      <c r="CJ2353"/>
      <c r="CK2353"/>
      <c r="CL2353"/>
      <c r="CM2353"/>
      <c r="CN2353"/>
      <c r="CO2353"/>
      <c r="CP2353"/>
    </row>
    <row r="2354" spans="1:94" ht="22.5" customHeight="1">
      <c r="A2354" s="13"/>
      <c r="B2354" s="3" t="str">
        <f>TEXT(Table1[[#This Row],[Date]],"dddd")</f>
        <v>السبت</v>
      </c>
      <c r="C2354" s="3">
        <f>WEEKNUM(Table1[[#This Row],[Date]],16)</f>
        <v>1</v>
      </c>
      <c r="D2354" s="3" t="str">
        <f>TEXT(Table1[[#This Row],[Date]],"mmmm")</f>
        <v>يناير</v>
      </c>
      <c r="E2354" s="3" t="str">
        <f>TEXT(Table1[[#This Row],[Date]],"yyyy")</f>
        <v>1900</v>
      </c>
      <c r="J2354" s="3">
        <f>IFERROR(VLOOKUP(Table1[[#This Row],[FoamType]],$CB$1:$CC$25,2,FALSE),0)</f>
        <v>0</v>
      </c>
      <c r="Q2354" s="15"/>
      <c r="T2354" s="3">
        <f t="shared" si="290"/>
        <v>0</v>
      </c>
      <c r="U2354" s="4">
        <f t="shared" si="291"/>
        <v>0</v>
      </c>
      <c r="X2354" s="4">
        <f>IFERROR(   Table1[[#This Row],[البلوكات /م3]]+Table1[[#This Row],[البواقى
 المنصرفه
/م3]]-Table1[[#This Row],[البواقى
/م3]],0)</f>
        <v>0</v>
      </c>
      <c r="AD2354" s="20">
        <f t="shared" si="292"/>
        <v>0</v>
      </c>
      <c r="AE2354" s="29" t="e">
        <f t="shared" si="293"/>
        <v>#DIV/0!</v>
      </c>
      <c r="AG2354" s="5">
        <f>IFERROR((Table1[[#This Row],[عدد
البلوكات]]*0.12),"")</f>
        <v>0</v>
      </c>
      <c r="AH235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54" s="59">
        <f>IFERROR(Table1[[#This Row],[Plan Hour]]/Table1[[#This Row],[ساعات
العمل
الفعلية]],0)</f>
        <v>0</v>
      </c>
      <c r="AK2354" s="1">
        <f>IFERROR((Table1[[#This Row],[الكمية 
الفعلية
/م3]]-Table1[[#This Row],[الكمية 
المنتجة
/م3
 ]]),"")</f>
        <v>0</v>
      </c>
      <c r="AL2354" s="123"/>
      <c r="AM2354" s="123"/>
      <c r="AN2354" s="123"/>
      <c r="AO2354" s="123"/>
      <c r="AP2354" s="17">
        <f>Table1[[#This Row],[شطره
1]]+Table1[[#This Row],[أبعاد خطأ
2]]+Table1[[#This Row],[كسر زوايا
3]]+AO2354</f>
        <v>0</v>
      </c>
      <c r="CB2354"/>
      <c r="CC2354"/>
      <c r="CD2354"/>
      <c r="CE2354" s="83"/>
      <c r="CF2354"/>
      <c r="CG2354"/>
      <c r="CH2354"/>
      <c r="CI2354"/>
      <c r="CJ2354"/>
      <c r="CK2354"/>
      <c r="CL2354"/>
      <c r="CM2354"/>
      <c r="CN2354"/>
      <c r="CO2354"/>
      <c r="CP2354"/>
    </row>
    <row r="2355" spans="1:94" ht="22.5" customHeight="1">
      <c r="A2355" s="13"/>
      <c r="B2355" s="3" t="str">
        <f>TEXT(Table1[[#This Row],[Date]],"dddd")</f>
        <v>السبت</v>
      </c>
      <c r="C2355" s="3">
        <f>WEEKNUM(Table1[[#This Row],[Date]],16)</f>
        <v>1</v>
      </c>
      <c r="D2355" s="3" t="str">
        <f>TEXT(Table1[[#This Row],[Date]],"mmmm")</f>
        <v>يناير</v>
      </c>
      <c r="E2355" s="3" t="str">
        <f>TEXT(Table1[[#This Row],[Date]],"yyyy")</f>
        <v>1900</v>
      </c>
      <c r="J2355" s="3">
        <f>IFERROR(VLOOKUP(Table1[[#This Row],[FoamType]],$CB$1:$CC$25,2,FALSE),0)</f>
        <v>0</v>
      </c>
      <c r="Q2355" s="15"/>
      <c r="T2355" s="3">
        <f t="shared" si="290"/>
        <v>0</v>
      </c>
      <c r="U2355" s="4">
        <f t="shared" si="291"/>
        <v>0</v>
      </c>
      <c r="X2355" s="4">
        <f>IFERROR(   Table1[[#This Row],[البلوكات /م3]]+Table1[[#This Row],[البواقى
 المنصرفه
/م3]]-Table1[[#This Row],[البواقى
/م3]],0)</f>
        <v>0</v>
      </c>
      <c r="AD2355" s="20">
        <f t="shared" si="292"/>
        <v>0</v>
      </c>
      <c r="AE2355" s="29" t="e">
        <f t="shared" si="293"/>
        <v>#DIV/0!</v>
      </c>
      <c r="AG2355" s="5">
        <f>IFERROR((Table1[[#This Row],[عدد
البلوكات]]*0.12),"")</f>
        <v>0</v>
      </c>
      <c r="AH235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55" s="59">
        <f>IFERROR(Table1[[#This Row],[Plan Hour]]/Table1[[#This Row],[ساعات
العمل
الفعلية]],0)</f>
        <v>0</v>
      </c>
      <c r="AK2355" s="1">
        <f>IFERROR((Table1[[#This Row],[الكمية 
الفعلية
/م3]]-Table1[[#This Row],[الكمية 
المنتجة
/م3
 ]]),"")</f>
        <v>0</v>
      </c>
      <c r="AL2355" s="123"/>
      <c r="AM2355" s="123"/>
      <c r="AN2355" s="123"/>
      <c r="AO2355" s="123"/>
      <c r="AP2355" s="17">
        <f>Table1[[#This Row],[شطره
1]]+Table1[[#This Row],[أبعاد خطأ
2]]+Table1[[#This Row],[كسر زوايا
3]]+AO2355</f>
        <v>0</v>
      </c>
      <c r="CB2355"/>
      <c r="CC2355"/>
      <c r="CD2355"/>
      <c r="CE2355" s="83"/>
      <c r="CF2355"/>
      <c r="CG2355"/>
      <c r="CH2355"/>
      <c r="CI2355"/>
      <c r="CJ2355"/>
      <c r="CK2355"/>
      <c r="CL2355"/>
      <c r="CM2355"/>
      <c r="CN2355"/>
      <c r="CO2355"/>
      <c r="CP2355"/>
    </row>
    <row r="2356" spans="1:94" ht="22.5" customHeight="1">
      <c r="A2356" s="13"/>
      <c r="B2356" s="3" t="str">
        <f>TEXT(Table1[[#This Row],[Date]],"dddd")</f>
        <v>السبت</v>
      </c>
      <c r="C2356" s="3">
        <f>WEEKNUM(Table1[[#This Row],[Date]],16)</f>
        <v>1</v>
      </c>
      <c r="D2356" s="3" t="str">
        <f>TEXT(Table1[[#This Row],[Date]],"mmmm")</f>
        <v>يناير</v>
      </c>
      <c r="E2356" s="3" t="str">
        <f>TEXT(Table1[[#This Row],[Date]],"yyyy")</f>
        <v>1900</v>
      </c>
      <c r="J2356" s="3">
        <f>IFERROR(VLOOKUP(Table1[[#This Row],[FoamType]],$CB$1:$CC$25,2,FALSE),0)</f>
        <v>0</v>
      </c>
      <c r="Q2356" s="15"/>
      <c r="T2356" s="3">
        <f t="shared" si="290"/>
        <v>0</v>
      </c>
      <c r="U2356" s="4">
        <f t="shared" si="291"/>
        <v>0</v>
      </c>
      <c r="X2356" s="4">
        <f>IFERROR(   Table1[[#This Row],[البلوكات /م3]]+Table1[[#This Row],[البواقى
 المنصرفه
/م3]]-Table1[[#This Row],[البواقى
/م3]],0)</f>
        <v>0</v>
      </c>
      <c r="AD2356" s="20">
        <f t="shared" si="292"/>
        <v>0</v>
      </c>
      <c r="AE2356" s="29" t="e">
        <f t="shared" si="293"/>
        <v>#DIV/0!</v>
      </c>
      <c r="AG2356" s="5">
        <f>IFERROR((Table1[[#This Row],[عدد
البلوكات]]*0.12),"")</f>
        <v>0</v>
      </c>
      <c r="AH235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56" s="59">
        <f>IFERROR(Table1[[#This Row],[Plan Hour]]/Table1[[#This Row],[ساعات
العمل
الفعلية]],0)</f>
        <v>0</v>
      </c>
      <c r="AK2356" s="1">
        <f>IFERROR((Table1[[#This Row],[الكمية 
الفعلية
/م3]]-Table1[[#This Row],[الكمية 
المنتجة
/م3
 ]]),"")</f>
        <v>0</v>
      </c>
      <c r="AL2356" s="123"/>
      <c r="AM2356" s="123"/>
      <c r="AN2356" s="123"/>
      <c r="AO2356" s="123"/>
      <c r="AP2356" s="17">
        <f>Table1[[#This Row],[شطره
1]]+Table1[[#This Row],[أبعاد خطأ
2]]+Table1[[#This Row],[كسر زوايا
3]]+AO2356</f>
        <v>0</v>
      </c>
      <c r="CB2356"/>
      <c r="CC2356"/>
      <c r="CD2356"/>
      <c r="CE2356" s="83"/>
      <c r="CF2356"/>
      <c r="CG2356"/>
      <c r="CH2356"/>
      <c r="CI2356"/>
      <c r="CJ2356"/>
      <c r="CK2356"/>
      <c r="CL2356"/>
      <c r="CM2356"/>
      <c r="CN2356"/>
      <c r="CO2356"/>
      <c r="CP2356"/>
    </row>
    <row r="2357" spans="1:94" ht="22.5" customHeight="1">
      <c r="A2357" s="13"/>
      <c r="B2357" s="3" t="str">
        <f>TEXT(Table1[[#This Row],[Date]],"dddd")</f>
        <v>السبت</v>
      </c>
      <c r="C2357" s="3">
        <f>WEEKNUM(Table1[[#This Row],[Date]],16)</f>
        <v>1</v>
      </c>
      <c r="D2357" s="3" t="str">
        <f>TEXT(Table1[[#This Row],[Date]],"mmmm")</f>
        <v>يناير</v>
      </c>
      <c r="E2357" s="3" t="str">
        <f>TEXT(Table1[[#This Row],[Date]],"yyyy")</f>
        <v>1900</v>
      </c>
      <c r="J2357" s="3">
        <f>IFERROR(VLOOKUP(Table1[[#This Row],[FoamType]],$CB$1:$CC$25,2,FALSE),0)</f>
        <v>0</v>
      </c>
      <c r="Q2357" s="15"/>
      <c r="T2357" s="3">
        <f t="shared" si="290"/>
        <v>0</v>
      </c>
      <c r="U2357" s="4">
        <f t="shared" si="291"/>
        <v>0</v>
      </c>
      <c r="X2357" s="4">
        <f>IFERROR(   Table1[[#This Row],[البلوكات /م3]]+Table1[[#This Row],[البواقى
 المنصرفه
/م3]]-Table1[[#This Row],[البواقى
/م3]],0)</f>
        <v>0</v>
      </c>
      <c r="AD2357" s="20">
        <f t="shared" si="292"/>
        <v>0</v>
      </c>
      <c r="AE2357" s="29" t="e">
        <f t="shared" si="293"/>
        <v>#DIV/0!</v>
      </c>
      <c r="AG2357" s="5">
        <f>IFERROR((Table1[[#This Row],[عدد
البلوكات]]*0.12),"")</f>
        <v>0</v>
      </c>
      <c r="AH235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57" s="59">
        <f>IFERROR(Table1[[#This Row],[Plan Hour]]/Table1[[#This Row],[ساعات
العمل
الفعلية]],0)</f>
        <v>0</v>
      </c>
      <c r="AK2357" s="1">
        <f>IFERROR((Table1[[#This Row],[الكمية 
الفعلية
/م3]]-Table1[[#This Row],[الكمية 
المنتجة
/م3
 ]]),"")</f>
        <v>0</v>
      </c>
      <c r="AL2357" s="123"/>
      <c r="AM2357" s="123"/>
      <c r="AN2357" s="123"/>
      <c r="AO2357" s="123"/>
      <c r="AP2357" s="17">
        <f>Table1[[#This Row],[شطره
1]]+Table1[[#This Row],[أبعاد خطأ
2]]+Table1[[#This Row],[كسر زوايا
3]]+AO2357</f>
        <v>0</v>
      </c>
      <c r="CB2357"/>
      <c r="CC2357"/>
      <c r="CD2357"/>
      <c r="CE2357" s="83"/>
      <c r="CF2357"/>
      <c r="CG2357"/>
      <c r="CH2357"/>
      <c r="CI2357"/>
      <c r="CJ2357"/>
      <c r="CK2357"/>
      <c r="CL2357"/>
      <c r="CM2357"/>
      <c r="CN2357"/>
      <c r="CO2357"/>
      <c r="CP2357"/>
    </row>
    <row r="2358" spans="1:94" ht="22.5" customHeight="1">
      <c r="A2358" s="13"/>
      <c r="B2358" s="3" t="str">
        <f>TEXT(Table1[[#This Row],[Date]],"dddd")</f>
        <v>السبت</v>
      </c>
      <c r="C2358" s="3">
        <f>WEEKNUM(Table1[[#This Row],[Date]],16)</f>
        <v>1</v>
      </c>
      <c r="D2358" s="3" t="str">
        <f>TEXT(Table1[[#This Row],[Date]],"mmmm")</f>
        <v>يناير</v>
      </c>
      <c r="E2358" s="3" t="str">
        <f>TEXT(Table1[[#This Row],[Date]],"yyyy")</f>
        <v>1900</v>
      </c>
      <c r="J2358" s="3">
        <f>IFERROR(VLOOKUP(Table1[[#This Row],[FoamType]],$CB$1:$CC$25,2,FALSE),0)</f>
        <v>0</v>
      </c>
      <c r="Q2358" s="15"/>
      <c r="T2358" s="3">
        <f t="shared" si="290"/>
        <v>0</v>
      </c>
      <c r="U2358" s="4">
        <f t="shared" si="291"/>
        <v>0</v>
      </c>
      <c r="X2358" s="4">
        <f>IFERROR(   Table1[[#This Row],[البلوكات /م3]]+Table1[[#This Row],[البواقى
 المنصرفه
/م3]]-Table1[[#This Row],[البواقى
/م3]],0)</f>
        <v>0</v>
      </c>
      <c r="AD2358" s="20">
        <f t="shared" si="292"/>
        <v>0</v>
      </c>
      <c r="AE2358" s="29" t="e">
        <f t="shared" si="293"/>
        <v>#DIV/0!</v>
      </c>
      <c r="AG2358" s="5">
        <f>IFERROR((Table1[[#This Row],[عدد
البلوكات]]*0.12),"")</f>
        <v>0</v>
      </c>
      <c r="AH235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58" s="59">
        <f>IFERROR(Table1[[#This Row],[Plan Hour]]/Table1[[#This Row],[ساعات
العمل
الفعلية]],0)</f>
        <v>0</v>
      </c>
      <c r="AK2358" s="1">
        <f>IFERROR((Table1[[#This Row],[الكمية 
الفعلية
/م3]]-Table1[[#This Row],[الكمية 
المنتجة
/م3
 ]]),"")</f>
        <v>0</v>
      </c>
      <c r="AL2358" s="123"/>
      <c r="AM2358" s="123"/>
      <c r="AN2358" s="123"/>
      <c r="AO2358" s="123"/>
      <c r="AP2358" s="17">
        <f>Table1[[#This Row],[شطره
1]]+Table1[[#This Row],[أبعاد خطأ
2]]+Table1[[#This Row],[كسر زوايا
3]]+AO2358</f>
        <v>0</v>
      </c>
      <c r="CB2358"/>
      <c r="CC2358"/>
      <c r="CD2358"/>
      <c r="CE2358" s="83"/>
      <c r="CF2358"/>
      <c r="CG2358"/>
      <c r="CH2358"/>
      <c r="CI2358"/>
      <c r="CJ2358"/>
      <c r="CK2358"/>
      <c r="CL2358"/>
      <c r="CM2358"/>
      <c r="CN2358"/>
      <c r="CO2358"/>
      <c r="CP2358"/>
    </row>
    <row r="2359" spans="1:94" ht="22.5" customHeight="1">
      <c r="A2359" s="13"/>
      <c r="B2359" s="3" t="str">
        <f>TEXT(Table1[[#This Row],[Date]],"dddd")</f>
        <v>السبت</v>
      </c>
      <c r="C2359" s="3">
        <f>WEEKNUM(Table1[[#This Row],[Date]],16)</f>
        <v>1</v>
      </c>
      <c r="D2359" s="3" t="str">
        <f>TEXT(Table1[[#This Row],[Date]],"mmmm")</f>
        <v>يناير</v>
      </c>
      <c r="E2359" s="3" t="str">
        <f>TEXT(Table1[[#This Row],[Date]],"yyyy")</f>
        <v>1900</v>
      </c>
      <c r="J2359" s="3">
        <f>IFERROR(VLOOKUP(Table1[[#This Row],[FoamType]],$CB$1:$CC$25,2,FALSE),0)</f>
        <v>0</v>
      </c>
      <c r="Q2359" s="15"/>
      <c r="T2359" s="3">
        <f t="shared" si="290"/>
        <v>0</v>
      </c>
      <c r="U2359" s="4">
        <f t="shared" si="291"/>
        <v>0</v>
      </c>
      <c r="X2359" s="4">
        <f>IFERROR(   Table1[[#This Row],[البلوكات /م3]]+Table1[[#This Row],[البواقى
 المنصرفه
/م3]]-Table1[[#This Row],[البواقى
/م3]],0)</f>
        <v>0</v>
      </c>
      <c r="AD2359" s="20">
        <f t="shared" si="292"/>
        <v>0</v>
      </c>
      <c r="AE2359" s="29" t="e">
        <f t="shared" si="293"/>
        <v>#DIV/0!</v>
      </c>
      <c r="AG2359" s="5">
        <f>IFERROR((Table1[[#This Row],[عدد
البلوكات]]*0.12),"")</f>
        <v>0</v>
      </c>
      <c r="AH235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59" s="59">
        <f>IFERROR(Table1[[#This Row],[Plan Hour]]/Table1[[#This Row],[ساعات
العمل
الفعلية]],0)</f>
        <v>0</v>
      </c>
      <c r="AK2359" s="1">
        <f>IFERROR((Table1[[#This Row],[الكمية 
الفعلية
/م3]]-Table1[[#This Row],[الكمية 
المنتجة
/م3
 ]]),"")</f>
        <v>0</v>
      </c>
      <c r="AL2359" s="123"/>
      <c r="AM2359" s="123"/>
      <c r="AN2359" s="123"/>
      <c r="AO2359" s="123"/>
      <c r="AP2359" s="17">
        <f>Table1[[#This Row],[شطره
1]]+Table1[[#This Row],[أبعاد خطأ
2]]+Table1[[#This Row],[كسر زوايا
3]]+AO2359</f>
        <v>0</v>
      </c>
      <c r="CB2359"/>
      <c r="CC2359"/>
      <c r="CD2359"/>
      <c r="CE2359" s="83"/>
      <c r="CF2359"/>
      <c r="CG2359"/>
      <c r="CH2359"/>
      <c r="CI2359"/>
      <c r="CJ2359"/>
      <c r="CK2359"/>
      <c r="CL2359"/>
      <c r="CM2359"/>
      <c r="CN2359"/>
      <c r="CO2359"/>
      <c r="CP2359"/>
    </row>
    <row r="2360" spans="1:94" ht="22.5" customHeight="1">
      <c r="A2360" s="13"/>
      <c r="B2360" s="3" t="str">
        <f>TEXT(Table1[[#This Row],[Date]],"dddd")</f>
        <v>السبت</v>
      </c>
      <c r="C2360" s="3">
        <f>WEEKNUM(Table1[[#This Row],[Date]],16)</f>
        <v>1</v>
      </c>
      <c r="D2360" s="3" t="str">
        <f>TEXT(Table1[[#This Row],[Date]],"mmmm")</f>
        <v>يناير</v>
      </c>
      <c r="E2360" s="3" t="str">
        <f>TEXT(Table1[[#This Row],[Date]],"yyyy")</f>
        <v>1900</v>
      </c>
      <c r="J2360" s="3">
        <f>IFERROR(VLOOKUP(Table1[[#This Row],[FoamType]],$CB$1:$CC$25,2,FALSE),0)</f>
        <v>0</v>
      </c>
      <c r="Q2360" s="15"/>
      <c r="T2360" s="3">
        <f t="shared" si="290"/>
        <v>0</v>
      </c>
      <c r="U2360" s="4">
        <f t="shared" si="291"/>
        <v>0</v>
      </c>
      <c r="X2360" s="4">
        <f>IFERROR(   Table1[[#This Row],[البلوكات /م3]]+Table1[[#This Row],[البواقى
 المنصرفه
/م3]]-Table1[[#This Row],[البواقى
/م3]],0)</f>
        <v>0</v>
      </c>
      <c r="AD2360" s="20">
        <f t="shared" si="292"/>
        <v>0</v>
      </c>
      <c r="AE2360" s="29" t="e">
        <f t="shared" si="293"/>
        <v>#DIV/0!</v>
      </c>
      <c r="AG2360" s="5">
        <f>IFERROR((Table1[[#This Row],[عدد
البلوكات]]*0.12),"")</f>
        <v>0</v>
      </c>
      <c r="AH236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60" s="59">
        <f>IFERROR(Table1[[#This Row],[Plan Hour]]/Table1[[#This Row],[ساعات
العمل
الفعلية]],0)</f>
        <v>0</v>
      </c>
      <c r="AK2360" s="1">
        <f>IFERROR((Table1[[#This Row],[الكمية 
الفعلية
/م3]]-Table1[[#This Row],[الكمية 
المنتجة
/م3
 ]]),"")</f>
        <v>0</v>
      </c>
      <c r="AL2360" s="123"/>
      <c r="AM2360" s="123"/>
      <c r="AN2360" s="123"/>
      <c r="AO2360" s="123"/>
      <c r="AP2360" s="17">
        <f>Table1[[#This Row],[شطره
1]]+Table1[[#This Row],[أبعاد خطأ
2]]+Table1[[#This Row],[كسر زوايا
3]]+AO2360</f>
        <v>0</v>
      </c>
      <c r="CB2360"/>
      <c r="CC2360"/>
      <c r="CD2360"/>
      <c r="CE2360" s="83"/>
      <c r="CF2360"/>
      <c r="CG2360"/>
      <c r="CH2360"/>
      <c r="CI2360"/>
      <c r="CJ2360"/>
      <c r="CK2360"/>
      <c r="CL2360"/>
      <c r="CM2360"/>
      <c r="CN2360"/>
      <c r="CO2360"/>
      <c r="CP2360"/>
    </row>
    <row r="2361" spans="1:94" ht="22.5" customHeight="1">
      <c r="A2361" s="13"/>
      <c r="B2361" s="3" t="str">
        <f>TEXT(Table1[[#This Row],[Date]],"dddd")</f>
        <v>السبت</v>
      </c>
      <c r="C2361" s="3">
        <f>WEEKNUM(Table1[[#This Row],[Date]],16)</f>
        <v>1</v>
      </c>
      <c r="D2361" s="3" t="str">
        <f>TEXT(Table1[[#This Row],[Date]],"mmmm")</f>
        <v>يناير</v>
      </c>
      <c r="E2361" s="3" t="str">
        <f>TEXT(Table1[[#This Row],[Date]],"yyyy")</f>
        <v>1900</v>
      </c>
      <c r="J2361" s="3">
        <f>IFERROR(VLOOKUP(Table1[[#This Row],[FoamType]],$CB$1:$CC$25,2,FALSE),0)</f>
        <v>0</v>
      </c>
      <c r="Q2361" s="15"/>
      <c r="T2361" s="3">
        <f t="shared" si="290"/>
        <v>0</v>
      </c>
      <c r="U2361" s="4">
        <f t="shared" si="291"/>
        <v>0</v>
      </c>
      <c r="X2361" s="4">
        <f>IFERROR(   Table1[[#This Row],[البلوكات /م3]]+Table1[[#This Row],[البواقى
 المنصرفه
/م3]]-Table1[[#This Row],[البواقى
/م3]],0)</f>
        <v>0</v>
      </c>
      <c r="AD2361" s="20">
        <f t="shared" si="292"/>
        <v>0</v>
      </c>
      <c r="AE2361" s="29" t="e">
        <f t="shared" si="293"/>
        <v>#DIV/0!</v>
      </c>
      <c r="AG2361" s="5">
        <f>IFERROR((Table1[[#This Row],[عدد
البلوكات]]*0.12),"")</f>
        <v>0</v>
      </c>
      <c r="AH236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61" s="59">
        <f>IFERROR(Table1[[#This Row],[Plan Hour]]/Table1[[#This Row],[ساعات
العمل
الفعلية]],0)</f>
        <v>0</v>
      </c>
      <c r="AK2361" s="1">
        <f>IFERROR((Table1[[#This Row],[الكمية 
الفعلية
/م3]]-Table1[[#This Row],[الكمية 
المنتجة
/م3
 ]]),"")</f>
        <v>0</v>
      </c>
      <c r="CB2361"/>
      <c r="CC2361"/>
      <c r="CD2361"/>
      <c r="CE2361" s="83"/>
      <c r="CF2361"/>
      <c r="CG2361"/>
      <c r="CH2361"/>
      <c r="CI2361"/>
      <c r="CJ2361"/>
      <c r="CK2361"/>
      <c r="CL2361"/>
      <c r="CM2361"/>
      <c r="CN2361"/>
      <c r="CO2361"/>
      <c r="CP2361"/>
    </row>
    <row r="2362" spans="1:94" ht="22.5" customHeight="1">
      <c r="A2362" s="13"/>
      <c r="B2362" s="3" t="str">
        <f>TEXT(Table1[[#This Row],[Date]],"dddd")</f>
        <v>السبت</v>
      </c>
      <c r="C2362" s="3">
        <f>WEEKNUM(Table1[[#This Row],[Date]],16)</f>
        <v>1</v>
      </c>
      <c r="D2362" s="3" t="str">
        <f>TEXT(Table1[[#This Row],[Date]],"mmmm")</f>
        <v>يناير</v>
      </c>
      <c r="E2362" s="3" t="str">
        <f>TEXT(Table1[[#This Row],[Date]],"yyyy")</f>
        <v>1900</v>
      </c>
      <c r="J2362" s="3">
        <f>IFERROR(VLOOKUP(Table1[[#This Row],[FoamType]],$CB$1:$CC$25,2,FALSE),0)</f>
        <v>0</v>
      </c>
      <c r="Q2362" s="15"/>
      <c r="T2362" s="3">
        <f t="shared" si="290"/>
        <v>0</v>
      </c>
      <c r="U2362" s="4">
        <f t="shared" si="291"/>
        <v>0</v>
      </c>
      <c r="X2362" s="4">
        <f>IFERROR(   Table1[[#This Row],[البلوكات /م3]]+Table1[[#This Row],[البواقى
 المنصرفه
/م3]]-Table1[[#This Row],[البواقى
/م3]],0)</f>
        <v>0</v>
      </c>
      <c r="AD2362" s="20">
        <f t="shared" si="292"/>
        <v>0</v>
      </c>
      <c r="AE2362" s="29" t="e">
        <f t="shared" si="293"/>
        <v>#DIV/0!</v>
      </c>
      <c r="AG2362" s="5">
        <f>IFERROR((Table1[[#This Row],[عدد
البلوكات]]*0.12),"")</f>
        <v>0</v>
      </c>
      <c r="AH236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62" s="59">
        <f>IFERROR(Table1[[#This Row],[Plan Hour]]/Table1[[#This Row],[ساعات
العمل
الفعلية]],0)</f>
        <v>0</v>
      </c>
      <c r="AK2362" s="1">
        <f>IFERROR((Table1[[#This Row],[الكمية 
الفعلية
/م3]]-Table1[[#This Row],[الكمية 
المنتجة
/م3
 ]]),"")</f>
        <v>0</v>
      </c>
      <c r="CB2362"/>
      <c r="CC2362"/>
      <c r="CD2362"/>
      <c r="CE2362" s="83"/>
      <c r="CF2362"/>
      <c r="CG2362"/>
      <c r="CH2362"/>
      <c r="CI2362"/>
      <c r="CJ2362"/>
      <c r="CK2362"/>
      <c r="CL2362"/>
      <c r="CM2362"/>
      <c r="CN2362"/>
      <c r="CO2362"/>
      <c r="CP2362"/>
    </row>
    <row r="2363" spans="1:94" ht="22.5" customHeight="1">
      <c r="A2363" s="13"/>
      <c r="B2363" s="3" t="str">
        <f>TEXT(Table1[[#This Row],[Date]],"dddd")</f>
        <v>السبت</v>
      </c>
      <c r="C2363" s="3">
        <f>WEEKNUM(Table1[[#This Row],[Date]],16)</f>
        <v>1</v>
      </c>
      <c r="D2363" s="3" t="str">
        <f>TEXT(Table1[[#This Row],[Date]],"mmmm")</f>
        <v>يناير</v>
      </c>
      <c r="E2363" s="3" t="str">
        <f>TEXT(Table1[[#This Row],[Date]],"yyyy")</f>
        <v>1900</v>
      </c>
      <c r="J2363" s="3">
        <f>IFERROR(VLOOKUP(Table1[[#This Row],[FoamType]],$CB$1:$CC$25,2,FALSE),0)</f>
        <v>0</v>
      </c>
      <c r="Q2363" s="15"/>
      <c r="T2363" s="3">
        <f t="shared" si="290"/>
        <v>0</v>
      </c>
      <c r="U2363" s="4">
        <f t="shared" si="291"/>
        <v>0</v>
      </c>
      <c r="X2363" s="4">
        <f>IFERROR(   Table1[[#This Row],[البلوكات /م3]]+Table1[[#This Row],[البواقى
 المنصرفه
/م3]]-Table1[[#This Row],[البواقى
/م3]],0)</f>
        <v>0</v>
      </c>
      <c r="AD2363" s="20">
        <f t="shared" si="292"/>
        <v>0</v>
      </c>
      <c r="AE2363" s="29" t="e">
        <f t="shared" si="293"/>
        <v>#DIV/0!</v>
      </c>
      <c r="AG2363" s="5">
        <f>IFERROR((Table1[[#This Row],[عدد
البلوكات]]*0.12),"")</f>
        <v>0</v>
      </c>
      <c r="AH236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63" s="59">
        <f>IFERROR(Table1[[#This Row],[Plan Hour]]/Table1[[#This Row],[ساعات
العمل
الفعلية]],0)</f>
        <v>0</v>
      </c>
      <c r="AK2363" s="1">
        <f>IFERROR((Table1[[#This Row],[الكمية 
الفعلية
/م3]]-Table1[[#This Row],[الكمية 
المنتجة
/م3
 ]]),"")</f>
        <v>0</v>
      </c>
      <c r="CB2363"/>
      <c r="CC2363"/>
      <c r="CD2363"/>
      <c r="CE2363" s="83"/>
      <c r="CF2363"/>
      <c r="CG2363"/>
      <c r="CH2363"/>
      <c r="CI2363"/>
      <c r="CJ2363"/>
      <c r="CK2363"/>
      <c r="CL2363"/>
      <c r="CM2363"/>
      <c r="CN2363"/>
      <c r="CO2363"/>
      <c r="CP2363"/>
    </row>
    <row r="2364" spans="1:94" ht="22.5" customHeight="1">
      <c r="A2364" s="13"/>
      <c r="B2364" s="3" t="str">
        <f>TEXT(Table1[[#This Row],[Date]],"dddd")</f>
        <v>السبت</v>
      </c>
      <c r="C2364" s="3">
        <f>WEEKNUM(Table1[[#This Row],[Date]],16)</f>
        <v>1</v>
      </c>
      <c r="D2364" s="3" t="str">
        <f>TEXT(Table1[[#This Row],[Date]],"mmmm")</f>
        <v>يناير</v>
      </c>
      <c r="E2364" s="3" t="str">
        <f>TEXT(Table1[[#This Row],[Date]],"yyyy")</f>
        <v>1900</v>
      </c>
      <c r="J2364" s="3">
        <f>IFERROR(VLOOKUP(Table1[[#This Row],[FoamType]],$CB$1:$CC$25,2,FALSE),0)</f>
        <v>0</v>
      </c>
      <c r="Q2364" s="15"/>
      <c r="T2364" s="3">
        <f t="shared" si="290"/>
        <v>0</v>
      </c>
      <c r="U2364" s="4">
        <f t="shared" si="291"/>
        <v>0</v>
      </c>
      <c r="X2364" s="4">
        <f>IFERROR(   Table1[[#This Row],[البلوكات /م3]]+Table1[[#This Row],[البواقى
 المنصرفه
/م3]]-Table1[[#This Row],[البواقى
/م3]],0)</f>
        <v>0</v>
      </c>
      <c r="AD2364" s="20">
        <f t="shared" si="292"/>
        <v>0</v>
      </c>
      <c r="AE2364" s="29" t="e">
        <f t="shared" si="293"/>
        <v>#DIV/0!</v>
      </c>
      <c r="AG2364" s="5">
        <f>IFERROR((Table1[[#This Row],[عدد
البلوكات]]*0.12),"")</f>
        <v>0</v>
      </c>
      <c r="AH236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64" s="59">
        <f>IFERROR(Table1[[#This Row],[Plan Hour]]/Table1[[#This Row],[ساعات
العمل
الفعلية]],0)</f>
        <v>0</v>
      </c>
      <c r="AK2364" s="1">
        <f>IFERROR((Table1[[#This Row],[الكمية 
الفعلية
/م3]]-Table1[[#This Row],[الكمية 
المنتجة
/م3
 ]]),"")</f>
        <v>0</v>
      </c>
      <c r="CB2364"/>
      <c r="CC2364"/>
      <c r="CD2364"/>
      <c r="CE2364" s="83"/>
      <c r="CF2364"/>
      <c r="CG2364"/>
      <c r="CH2364"/>
      <c r="CI2364"/>
      <c r="CJ2364"/>
      <c r="CK2364"/>
      <c r="CL2364"/>
      <c r="CM2364"/>
      <c r="CN2364"/>
      <c r="CO2364"/>
      <c r="CP2364"/>
    </row>
    <row r="2365" spans="1:94" ht="22.5" customHeight="1">
      <c r="A2365" s="13"/>
      <c r="B2365" s="3" t="str">
        <f>TEXT(Table1[[#This Row],[Date]],"dddd")</f>
        <v>السبت</v>
      </c>
      <c r="C2365" s="3">
        <f>WEEKNUM(Table1[[#This Row],[Date]],16)</f>
        <v>1</v>
      </c>
      <c r="D2365" s="3" t="str">
        <f>TEXT(Table1[[#This Row],[Date]],"mmmm")</f>
        <v>يناير</v>
      </c>
      <c r="E2365" s="3" t="str">
        <f>TEXT(Table1[[#This Row],[Date]],"yyyy")</f>
        <v>1900</v>
      </c>
      <c r="J2365" s="3">
        <f>IFERROR(VLOOKUP(Table1[[#This Row],[FoamType]],$CB$1:$CC$25,2,FALSE),0)</f>
        <v>0</v>
      </c>
      <c r="Q2365" s="15"/>
      <c r="T2365" s="3">
        <f t="shared" si="290"/>
        <v>0</v>
      </c>
      <c r="U2365" s="4">
        <f t="shared" si="291"/>
        <v>0</v>
      </c>
      <c r="X2365" s="4">
        <f>IFERROR(   Table1[[#This Row],[البلوكات /م3]]+Table1[[#This Row],[البواقى
 المنصرفه
/م3]]-Table1[[#This Row],[البواقى
/م3]],0)</f>
        <v>0</v>
      </c>
      <c r="AD2365" s="20">
        <f t="shared" si="292"/>
        <v>0</v>
      </c>
      <c r="AE2365" s="29" t="e">
        <f t="shared" si="293"/>
        <v>#DIV/0!</v>
      </c>
      <c r="AG2365" s="5">
        <f>IFERROR((Table1[[#This Row],[عدد
البلوكات]]*0.12),"")</f>
        <v>0</v>
      </c>
      <c r="AH236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65" s="59">
        <f>IFERROR(Table1[[#This Row],[Plan Hour]]/Table1[[#This Row],[ساعات
العمل
الفعلية]],0)</f>
        <v>0</v>
      </c>
      <c r="AK2365" s="1">
        <f>IFERROR((Table1[[#This Row],[الكمية 
الفعلية
/م3]]-Table1[[#This Row],[الكمية 
المنتجة
/م3
 ]]),"")</f>
        <v>0</v>
      </c>
      <c r="CB2365"/>
      <c r="CC2365"/>
      <c r="CD2365"/>
      <c r="CE2365" s="83"/>
      <c r="CF2365"/>
      <c r="CG2365"/>
      <c r="CH2365"/>
      <c r="CI2365"/>
      <c r="CJ2365"/>
      <c r="CK2365"/>
      <c r="CL2365"/>
      <c r="CM2365"/>
      <c r="CN2365"/>
      <c r="CO2365"/>
      <c r="CP2365"/>
    </row>
    <row r="2366" spans="1:94" ht="22.5" customHeight="1">
      <c r="A2366" s="13"/>
      <c r="B2366" s="3" t="str">
        <f>TEXT(Table1[[#This Row],[Date]],"dddd")</f>
        <v>السبت</v>
      </c>
      <c r="C2366" s="3">
        <f>WEEKNUM(Table1[[#This Row],[Date]],16)</f>
        <v>1</v>
      </c>
      <c r="D2366" s="3" t="str">
        <f>TEXT(Table1[[#This Row],[Date]],"mmmm")</f>
        <v>يناير</v>
      </c>
      <c r="E2366" s="3" t="str">
        <f>TEXT(Table1[[#This Row],[Date]],"yyyy")</f>
        <v>1900</v>
      </c>
      <c r="J2366" s="3">
        <f>IFERROR(VLOOKUP(Table1[[#This Row],[FoamType]],$CB$1:$CC$25,2,FALSE),0)</f>
        <v>0</v>
      </c>
      <c r="Q2366" s="15"/>
      <c r="T2366" s="3">
        <f t="shared" si="290"/>
        <v>0</v>
      </c>
      <c r="U2366" s="4">
        <f t="shared" si="291"/>
        <v>0</v>
      </c>
      <c r="X2366" s="4">
        <f>IFERROR(   Table1[[#This Row],[البلوكات /م3]]+Table1[[#This Row],[البواقى
 المنصرفه
/م3]]-Table1[[#This Row],[البواقى
/م3]],0)</f>
        <v>0</v>
      </c>
      <c r="AD2366" s="20">
        <f t="shared" si="292"/>
        <v>0</v>
      </c>
      <c r="AE2366" s="29" t="e">
        <f t="shared" si="293"/>
        <v>#DIV/0!</v>
      </c>
      <c r="AG2366" s="5">
        <f>IFERROR((Table1[[#This Row],[عدد
البلوكات]]*0.12),"")</f>
        <v>0</v>
      </c>
      <c r="AH236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66" s="59">
        <f>IFERROR(Table1[[#This Row],[Plan Hour]]/Table1[[#This Row],[ساعات
العمل
الفعلية]],0)</f>
        <v>0</v>
      </c>
      <c r="AK2366" s="1">
        <f>IFERROR((Table1[[#This Row],[الكمية 
الفعلية
/م3]]-Table1[[#This Row],[الكمية 
المنتجة
/م3
 ]]),"")</f>
        <v>0</v>
      </c>
      <c r="CB2366"/>
      <c r="CC2366"/>
      <c r="CD2366"/>
      <c r="CE2366" s="83"/>
      <c r="CF2366"/>
      <c r="CG2366"/>
      <c r="CH2366"/>
      <c r="CI2366"/>
      <c r="CJ2366"/>
      <c r="CK2366"/>
      <c r="CL2366"/>
      <c r="CM2366"/>
      <c r="CN2366"/>
      <c r="CO2366"/>
      <c r="CP2366"/>
    </row>
    <row r="2367" spans="1:94" ht="22.5" customHeight="1">
      <c r="A2367" s="13"/>
      <c r="B2367" s="3" t="str">
        <f>TEXT(Table1[[#This Row],[Date]],"dddd")</f>
        <v>السبت</v>
      </c>
      <c r="C2367" s="3">
        <f>WEEKNUM(Table1[[#This Row],[Date]],16)</f>
        <v>1</v>
      </c>
      <c r="D2367" s="3" t="str">
        <f>TEXT(Table1[[#This Row],[Date]],"mmmm")</f>
        <v>يناير</v>
      </c>
      <c r="E2367" s="3" t="str">
        <f>TEXT(Table1[[#This Row],[Date]],"yyyy")</f>
        <v>1900</v>
      </c>
      <c r="J2367" s="3">
        <f>IFERROR(VLOOKUP(Table1[[#This Row],[FoamType]],$CB$1:$CC$25,2,FALSE),0)</f>
        <v>0</v>
      </c>
      <c r="Q2367" s="15"/>
      <c r="T2367" s="3">
        <f t="shared" si="290"/>
        <v>0</v>
      </c>
      <c r="U2367" s="4">
        <f t="shared" si="291"/>
        <v>0</v>
      </c>
      <c r="X2367" s="4">
        <f>IFERROR(   Table1[[#This Row],[البلوكات /م3]]+Table1[[#This Row],[البواقى
 المنصرفه
/م3]]-Table1[[#This Row],[البواقى
/م3]],0)</f>
        <v>0</v>
      </c>
      <c r="AD2367" s="20">
        <f t="shared" si="292"/>
        <v>0</v>
      </c>
      <c r="AE2367" s="29" t="e">
        <f t="shared" si="293"/>
        <v>#DIV/0!</v>
      </c>
      <c r="AG2367" s="5">
        <f>IFERROR((Table1[[#This Row],[عدد
البلوكات]]*0.12),"")</f>
        <v>0</v>
      </c>
      <c r="AH236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67" s="59">
        <f>IFERROR(Table1[[#This Row],[Plan Hour]]/Table1[[#This Row],[ساعات
العمل
الفعلية]],0)</f>
        <v>0</v>
      </c>
      <c r="AK2367" s="1">
        <f>IFERROR((Table1[[#This Row],[الكمية 
الفعلية
/م3]]-Table1[[#This Row],[الكمية 
المنتجة
/م3
 ]]),"")</f>
        <v>0</v>
      </c>
      <c r="CB2367"/>
      <c r="CC2367"/>
      <c r="CD2367"/>
      <c r="CE2367" s="83"/>
      <c r="CF2367"/>
      <c r="CG2367"/>
      <c r="CH2367"/>
      <c r="CI2367"/>
      <c r="CJ2367"/>
      <c r="CK2367"/>
      <c r="CL2367"/>
      <c r="CM2367"/>
      <c r="CN2367"/>
      <c r="CO2367"/>
      <c r="CP2367"/>
    </row>
    <row r="2368" spans="1:94" ht="22.5" customHeight="1">
      <c r="A2368" s="13"/>
      <c r="B2368" s="3" t="str">
        <f>TEXT(Table1[[#This Row],[Date]],"dddd")</f>
        <v>السبت</v>
      </c>
      <c r="C2368" s="3">
        <f>WEEKNUM(Table1[[#This Row],[Date]],16)</f>
        <v>1</v>
      </c>
      <c r="D2368" s="3" t="str">
        <f>TEXT(Table1[[#This Row],[Date]],"mmmm")</f>
        <v>يناير</v>
      </c>
      <c r="E2368" s="3" t="str">
        <f>TEXT(Table1[[#This Row],[Date]],"yyyy")</f>
        <v>1900</v>
      </c>
      <c r="J2368" s="3">
        <f>IFERROR(VLOOKUP(Table1[[#This Row],[FoamType]],$CB$1:$CC$25,2,FALSE),0)</f>
        <v>0</v>
      </c>
      <c r="Q2368" s="15"/>
      <c r="T2368" s="3">
        <f t="shared" si="290"/>
        <v>0</v>
      </c>
      <c r="U2368" s="4">
        <f t="shared" si="291"/>
        <v>0</v>
      </c>
      <c r="X2368" s="4">
        <f>IFERROR(   Table1[[#This Row],[البلوكات /م3]]+Table1[[#This Row],[البواقى
 المنصرفه
/م3]]-Table1[[#This Row],[البواقى
/م3]],0)</f>
        <v>0</v>
      </c>
      <c r="AD2368" s="20">
        <f t="shared" si="292"/>
        <v>0</v>
      </c>
      <c r="AE2368" s="29" t="e">
        <f t="shared" si="293"/>
        <v>#DIV/0!</v>
      </c>
      <c r="AG2368" s="5">
        <f>IFERROR((Table1[[#This Row],[عدد
البلوكات]]*0.12),"")</f>
        <v>0</v>
      </c>
      <c r="AH236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68" s="59">
        <f>IFERROR(Table1[[#This Row],[Plan Hour]]/Table1[[#This Row],[ساعات
العمل
الفعلية]],0)</f>
        <v>0</v>
      </c>
      <c r="AK2368" s="1">
        <f>IFERROR((Table1[[#This Row],[الكمية 
الفعلية
/م3]]-Table1[[#This Row],[الكمية 
المنتجة
/م3
 ]]),"")</f>
        <v>0</v>
      </c>
      <c r="CB2368"/>
      <c r="CC2368"/>
      <c r="CD2368"/>
      <c r="CE2368" s="83"/>
      <c r="CF2368"/>
      <c r="CG2368"/>
      <c r="CH2368"/>
      <c r="CI2368"/>
      <c r="CJ2368"/>
      <c r="CK2368"/>
      <c r="CL2368"/>
      <c r="CM2368"/>
      <c r="CN2368"/>
      <c r="CO2368"/>
      <c r="CP2368"/>
    </row>
    <row r="2369" spans="1:94" ht="22.5" customHeight="1">
      <c r="A2369" s="13"/>
      <c r="B2369" s="3" t="str">
        <f>TEXT(Table1[[#This Row],[Date]],"dddd")</f>
        <v>السبت</v>
      </c>
      <c r="C2369" s="3">
        <f>WEEKNUM(Table1[[#This Row],[Date]],16)</f>
        <v>1</v>
      </c>
      <c r="D2369" s="3" t="str">
        <f>TEXT(Table1[[#This Row],[Date]],"mmmm")</f>
        <v>يناير</v>
      </c>
      <c r="E2369" s="3" t="str">
        <f>TEXT(Table1[[#This Row],[Date]],"yyyy")</f>
        <v>1900</v>
      </c>
      <c r="J2369" s="3">
        <f>IFERROR(VLOOKUP(Table1[[#This Row],[FoamType]],$CB$1:$CC$25,2,FALSE),0)</f>
        <v>0</v>
      </c>
      <c r="Q2369" s="15"/>
      <c r="T2369" s="3">
        <f t="shared" si="290"/>
        <v>0</v>
      </c>
      <c r="U2369" s="4">
        <f t="shared" si="291"/>
        <v>0</v>
      </c>
      <c r="X2369" s="4">
        <f>IFERROR(   Table1[[#This Row],[البلوكات /م3]]+Table1[[#This Row],[البواقى
 المنصرفه
/م3]]-Table1[[#This Row],[البواقى
/م3]],0)</f>
        <v>0</v>
      </c>
      <c r="AD2369" s="20">
        <f t="shared" si="292"/>
        <v>0</v>
      </c>
      <c r="AE2369" s="29" t="e">
        <f t="shared" si="293"/>
        <v>#DIV/0!</v>
      </c>
      <c r="AG2369" s="5">
        <f>IFERROR((Table1[[#This Row],[عدد
البلوكات]]*0.12),"")</f>
        <v>0</v>
      </c>
      <c r="AH236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69" s="59">
        <f>IFERROR(Table1[[#This Row],[Plan Hour]]/Table1[[#This Row],[ساعات
العمل
الفعلية]],0)</f>
        <v>0</v>
      </c>
      <c r="AK2369" s="1">
        <f>IFERROR((Table1[[#This Row],[الكمية 
الفعلية
/م3]]-Table1[[#This Row],[الكمية 
المنتجة
/م3
 ]]),"")</f>
        <v>0</v>
      </c>
      <c r="CB2369"/>
      <c r="CC2369"/>
      <c r="CD2369"/>
      <c r="CE2369" s="83"/>
      <c r="CF2369"/>
      <c r="CG2369"/>
      <c r="CH2369"/>
      <c r="CI2369"/>
      <c r="CJ2369"/>
      <c r="CK2369"/>
      <c r="CL2369"/>
      <c r="CM2369"/>
      <c r="CN2369"/>
      <c r="CO2369"/>
      <c r="CP2369"/>
    </row>
    <row r="2370" spans="1:94" ht="22.5" customHeight="1">
      <c r="A2370" s="13"/>
      <c r="B2370" s="3" t="str">
        <f>TEXT(Table1[[#This Row],[Date]],"dddd")</f>
        <v>السبت</v>
      </c>
      <c r="C2370" s="3">
        <f>WEEKNUM(Table1[[#This Row],[Date]],16)</f>
        <v>1</v>
      </c>
      <c r="D2370" s="3" t="str">
        <f>TEXT(Table1[[#This Row],[Date]],"mmmm")</f>
        <v>يناير</v>
      </c>
      <c r="E2370" s="3" t="str">
        <f>TEXT(Table1[[#This Row],[Date]],"yyyy")</f>
        <v>1900</v>
      </c>
      <c r="J2370" s="3">
        <f>IFERROR(VLOOKUP(Table1[[#This Row],[FoamType]],$CB$1:$CC$25,2,FALSE),0)</f>
        <v>0</v>
      </c>
      <c r="Q2370" s="15"/>
      <c r="T2370" s="3">
        <f t="shared" si="290"/>
        <v>0</v>
      </c>
      <c r="U2370" s="4">
        <f t="shared" si="291"/>
        <v>0</v>
      </c>
      <c r="X2370" s="4">
        <f>IFERROR(   Table1[[#This Row],[البلوكات /م3]]+Table1[[#This Row],[البواقى
 المنصرفه
/م3]]-Table1[[#This Row],[البواقى
/م3]],0)</f>
        <v>0</v>
      </c>
      <c r="AD2370" s="20">
        <f t="shared" si="292"/>
        <v>0</v>
      </c>
      <c r="AE2370" s="29" t="e">
        <f t="shared" si="293"/>
        <v>#DIV/0!</v>
      </c>
      <c r="AG2370" s="5">
        <f>IFERROR((Table1[[#This Row],[عدد
البلوكات]]*0.12),"")</f>
        <v>0</v>
      </c>
      <c r="AH237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70" s="59">
        <f>IFERROR(Table1[[#This Row],[Plan Hour]]/Table1[[#This Row],[ساعات
العمل
الفعلية]],0)</f>
        <v>0</v>
      </c>
      <c r="AK2370" s="1">
        <f>IFERROR((Table1[[#This Row],[الكمية 
الفعلية
/م3]]-Table1[[#This Row],[الكمية 
المنتجة
/م3
 ]]),"")</f>
        <v>0</v>
      </c>
      <c r="CB2370"/>
      <c r="CC2370"/>
      <c r="CD2370"/>
      <c r="CE2370" s="83"/>
      <c r="CF2370"/>
      <c r="CG2370"/>
      <c r="CH2370"/>
      <c r="CI2370"/>
      <c r="CJ2370"/>
      <c r="CK2370"/>
      <c r="CL2370"/>
      <c r="CM2370"/>
      <c r="CN2370"/>
      <c r="CO2370"/>
      <c r="CP2370"/>
    </row>
    <row r="2371" spans="1:94" ht="22.5" customHeight="1">
      <c r="A2371" s="13"/>
      <c r="B2371" s="3" t="str">
        <f>TEXT(Table1[[#This Row],[Date]],"dddd")</f>
        <v>السبت</v>
      </c>
      <c r="C2371" s="3">
        <f>WEEKNUM(Table1[[#This Row],[Date]],16)</f>
        <v>1</v>
      </c>
      <c r="D2371" s="3" t="str">
        <f>TEXT(Table1[[#This Row],[Date]],"mmmm")</f>
        <v>يناير</v>
      </c>
      <c r="E2371" s="3" t="str">
        <f>TEXT(Table1[[#This Row],[Date]],"yyyy")</f>
        <v>1900</v>
      </c>
      <c r="J2371" s="3">
        <f>IFERROR(VLOOKUP(Table1[[#This Row],[FoamType]],$CB$1:$CC$25,2,FALSE),0)</f>
        <v>0</v>
      </c>
      <c r="Q2371" s="15"/>
      <c r="T2371" s="3">
        <f t="shared" si="290"/>
        <v>0</v>
      </c>
      <c r="U2371" s="4">
        <f t="shared" si="291"/>
        <v>0</v>
      </c>
      <c r="X2371" s="4">
        <f>IFERROR(   Table1[[#This Row],[البلوكات /م3]]+Table1[[#This Row],[البواقى
 المنصرفه
/م3]]-Table1[[#This Row],[البواقى
/م3]],0)</f>
        <v>0</v>
      </c>
      <c r="AD2371" s="20">
        <f t="shared" si="292"/>
        <v>0</v>
      </c>
      <c r="AE2371" s="29" t="e">
        <f t="shared" si="293"/>
        <v>#DIV/0!</v>
      </c>
      <c r="AG2371" s="5">
        <f>IFERROR((Table1[[#This Row],[عدد
البلوكات]]*0.12),"")</f>
        <v>0</v>
      </c>
      <c r="AH237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71" s="59">
        <f>IFERROR(Table1[[#This Row],[Plan Hour]]/Table1[[#This Row],[ساعات
العمل
الفعلية]],0)</f>
        <v>0</v>
      </c>
      <c r="AK2371" s="1">
        <f>IFERROR((Table1[[#This Row],[الكمية 
الفعلية
/م3]]-Table1[[#This Row],[الكمية 
المنتجة
/م3
 ]]),"")</f>
        <v>0</v>
      </c>
      <c r="CB2371"/>
      <c r="CC2371"/>
      <c r="CD2371"/>
      <c r="CE2371" s="83"/>
      <c r="CF2371"/>
      <c r="CG2371"/>
      <c r="CH2371"/>
      <c r="CI2371"/>
      <c r="CJ2371"/>
      <c r="CK2371"/>
      <c r="CL2371"/>
      <c r="CM2371"/>
      <c r="CN2371"/>
      <c r="CO2371"/>
      <c r="CP2371"/>
    </row>
    <row r="2372" spans="1:94" ht="22.5" customHeight="1">
      <c r="A2372" s="13"/>
      <c r="B2372" s="3" t="str">
        <f>TEXT(Table1[[#This Row],[Date]],"dddd")</f>
        <v>السبت</v>
      </c>
      <c r="C2372" s="3">
        <f>WEEKNUM(Table1[[#This Row],[Date]],16)</f>
        <v>1</v>
      </c>
      <c r="D2372" s="3" t="str">
        <f>TEXT(Table1[[#This Row],[Date]],"mmmm")</f>
        <v>يناير</v>
      </c>
      <c r="E2372" s="3" t="str">
        <f>TEXT(Table1[[#This Row],[Date]],"yyyy")</f>
        <v>1900</v>
      </c>
      <c r="J2372" s="3">
        <f>IFERROR(VLOOKUP(Table1[[#This Row],[FoamType]],$CB$1:$CC$25,2,FALSE),0)</f>
        <v>0</v>
      </c>
      <c r="Q2372" s="15"/>
      <c r="T2372" s="3">
        <f t="shared" si="290"/>
        <v>0</v>
      </c>
      <c r="U2372" s="4">
        <f t="shared" si="291"/>
        <v>0</v>
      </c>
      <c r="X2372" s="4">
        <f>IFERROR(   Table1[[#This Row],[البلوكات /م3]]+Table1[[#This Row],[البواقى
 المنصرفه
/م3]]-Table1[[#This Row],[البواقى
/م3]],0)</f>
        <v>0</v>
      </c>
      <c r="AD2372" s="20">
        <f t="shared" si="292"/>
        <v>0</v>
      </c>
      <c r="AE2372" s="29" t="e">
        <f t="shared" si="293"/>
        <v>#DIV/0!</v>
      </c>
      <c r="AG2372" s="5">
        <f>IFERROR((Table1[[#This Row],[عدد
البلوكات]]*0.12),"")</f>
        <v>0</v>
      </c>
      <c r="AH237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72" s="59">
        <f>IFERROR(Table1[[#This Row],[Plan Hour]]/Table1[[#This Row],[ساعات
العمل
الفعلية]],0)</f>
        <v>0</v>
      </c>
      <c r="AK2372" s="1">
        <f>IFERROR((Table1[[#This Row],[الكمية 
الفعلية
/م3]]-Table1[[#This Row],[الكمية 
المنتجة
/م3
 ]]),"")</f>
        <v>0</v>
      </c>
      <c r="CB2372"/>
      <c r="CC2372"/>
      <c r="CD2372"/>
      <c r="CE2372" s="83"/>
      <c r="CF2372"/>
      <c r="CG2372"/>
      <c r="CH2372"/>
      <c r="CI2372"/>
      <c r="CJ2372"/>
      <c r="CK2372"/>
      <c r="CL2372"/>
      <c r="CM2372"/>
      <c r="CN2372"/>
      <c r="CO2372"/>
      <c r="CP2372"/>
    </row>
    <row r="2373" spans="1:94" ht="22.5" customHeight="1">
      <c r="A2373" s="13"/>
      <c r="B2373" s="3" t="str">
        <f>TEXT(Table1[[#This Row],[Date]],"dddd")</f>
        <v>السبت</v>
      </c>
      <c r="C2373" s="3">
        <f>WEEKNUM(Table1[[#This Row],[Date]],16)</f>
        <v>1</v>
      </c>
      <c r="D2373" s="3" t="str">
        <f>TEXT(Table1[[#This Row],[Date]],"mmmm")</f>
        <v>يناير</v>
      </c>
      <c r="E2373" s="3" t="str">
        <f>TEXT(Table1[[#This Row],[Date]],"yyyy")</f>
        <v>1900</v>
      </c>
      <c r="J2373" s="3">
        <f>IFERROR(VLOOKUP(Table1[[#This Row],[FoamType]],$CB$1:$CC$25,2,FALSE),0)</f>
        <v>0</v>
      </c>
      <c r="Q2373" s="15"/>
      <c r="T2373" s="3">
        <f t="shared" si="290"/>
        <v>0</v>
      </c>
      <c r="U2373" s="4">
        <f t="shared" si="291"/>
        <v>0</v>
      </c>
      <c r="X2373" s="4">
        <f>IFERROR(   Table1[[#This Row],[البلوكات /م3]]+Table1[[#This Row],[البواقى
 المنصرفه
/م3]]-Table1[[#This Row],[البواقى
/م3]],0)</f>
        <v>0</v>
      </c>
      <c r="AD2373" s="20">
        <f t="shared" si="292"/>
        <v>0</v>
      </c>
      <c r="AE2373" s="29" t="e">
        <f t="shared" si="293"/>
        <v>#DIV/0!</v>
      </c>
      <c r="AG2373" s="5">
        <f>IFERROR((Table1[[#This Row],[عدد
البلوكات]]*0.12),"")</f>
        <v>0</v>
      </c>
      <c r="AH237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73" s="59">
        <f>IFERROR(Table1[[#This Row],[Plan Hour]]/Table1[[#This Row],[ساعات
العمل
الفعلية]],0)</f>
        <v>0</v>
      </c>
      <c r="AK2373" s="1">
        <f>IFERROR((Table1[[#This Row],[الكمية 
الفعلية
/م3]]-Table1[[#This Row],[الكمية 
المنتجة
/م3
 ]]),"")</f>
        <v>0</v>
      </c>
      <c r="CB2373"/>
      <c r="CC2373"/>
      <c r="CD2373"/>
      <c r="CE2373" s="83"/>
      <c r="CF2373"/>
      <c r="CG2373"/>
      <c r="CH2373"/>
      <c r="CI2373"/>
      <c r="CJ2373"/>
      <c r="CK2373"/>
      <c r="CL2373"/>
      <c r="CM2373"/>
      <c r="CN2373"/>
      <c r="CO2373"/>
      <c r="CP2373"/>
    </row>
    <row r="2374" spans="1:94" ht="22.5" customHeight="1">
      <c r="A2374" s="13"/>
      <c r="B2374" s="3" t="str">
        <f>TEXT(Table1[[#This Row],[Date]],"dddd")</f>
        <v>السبت</v>
      </c>
      <c r="C2374" s="3">
        <f>WEEKNUM(Table1[[#This Row],[Date]],16)</f>
        <v>1</v>
      </c>
      <c r="D2374" s="3" t="str">
        <f>TEXT(Table1[[#This Row],[Date]],"mmmm")</f>
        <v>يناير</v>
      </c>
      <c r="E2374" s="3" t="str">
        <f>TEXT(Table1[[#This Row],[Date]],"yyyy")</f>
        <v>1900</v>
      </c>
      <c r="J2374" s="3">
        <f>IFERROR(VLOOKUP(Table1[[#This Row],[FoamType]],$CB$1:$CC$25,2,FALSE),0)</f>
        <v>0</v>
      </c>
      <c r="Q2374" s="15"/>
      <c r="T2374" s="3">
        <f t="shared" si="290"/>
        <v>0</v>
      </c>
      <c r="U2374" s="4">
        <f t="shared" si="291"/>
        <v>0</v>
      </c>
      <c r="X2374" s="4">
        <f>IFERROR(   Table1[[#This Row],[البلوكات /م3]]+Table1[[#This Row],[البواقى
 المنصرفه
/م3]]-Table1[[#This Row],[البواقى
/م3]],0)</f>
        <v>0</v>
      </c>
      <c r="AD2374" s="20">
        <f t="shared" si="292"/>
        <v>0</v>
      </c>
      <c r="AE2374" s="29" t="e">
        <f t="shared" si="293"/>
        <v>#DIV/0!</v>
      </c>
      <c r="AG2374" s="5">
        <f>IFERROR((Table1[[#This Row],[عدد
البلوكات]]*0.12),"")</f>
        <v>0</v>
      </c>
      <c r="AH237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74" s="59">
        <f>IFERROR(Table1[[#This Row],[Plan Hour]]/Table1[[#This Row],[ساعات
العمل
الفعلية]],0)</f>
        <v>0</v>
      </c>
      <c r="AK2374" s="1">
        <f>IFERROR((Table1[[#This Row],[الكمية 
الفعلية
/م3]]-Table1[[#This Row],[الكمية 
المنتجة
/م3
 ]]),"")</f>
        <v>0</v>
      </c>
      <c r="CB2374"/>
      <c r="CC2374"/>
      <c r="CD2374"/>
      <c r="CE2374" s="83"/>
      <c r="CF2374"/>
      <c r="CG2374"/>
      <c r="CH2374"/>
      <c r="CI2374"/>
      <c r="CJ2374"/>
      <c r="CK2374"/>
      <c r="CL2374"/>
      <c r="CM2374"/>
      <c r="CN2374"/>
      <c r="CO2374"/>
      <c r="CP2374"/>
    </row>
    <row r="2375" spans="1:94" ht="22.5" customHeight="1">
      <c r="A2375" s="13"/>
      <c r="B2375" s="3" t="str">
        <f>TEXT(Table1[[#This Row],[Date]],"dddd")</f>
        <v>السبت</v>
      </c>
      <c r="C2375" s="3">
        <f>WEEKNUM(Table1[[#This Row],[Date]],16)</f>
        <v>1</v>
      </c>
      <c r="D2375" s="3" t="str">
        <f>TEXT(Table1[[#This Row],[Date]],"mmmm")</f>
        <v>يناير</v>
      </c>
      <c r="E2375" s="3" t="str">
        <f>TEXT(Table1[[#This Row],[Date]],"yyyy")</f>
        <v>1900</v>
      </c>
      <c r="J2375" s="3">
        <f>IFERROR(VLOOKUP(Table1[[#This Row],[FoamType]],$CB$1:$CC$25,2,FALSE),0)</f>
        <v>0</v>
      </c>
      <c r="Q2375" s="15"/>
      <c r="T2375" s="3">
        <f t="shared" si="290"/>
        <v>0</v>
      </c>
      <c r="U2375" s="4">
        <f t="shared" si="291"/>
        <v>0</v>
      </c>
      <c r="X2375" s="4">
        <f>IFERROR(   Table1[[#This Row],[البلوكات /م3]]+Table1[[#This Row],[البواقى
 المنصرفه
/م3]]-Table1[[#This Row],[البواقى
/م3]],0)</f>
        <v>0</v>
      </c>
      <c r="AD2375" s="20">
        <f t="shared" si="292"/>
        <v>0</v>
      </c>
      <c r="AE2375" s="29" t="e">
        <f t="shared" si="293"/>
        <v>#DIV/0!</v>
      </c>
      <c r="AG2375" s="5">
        <f>IFERROR((Table1[[#This Row],[عدد
البلوكات]]*0.12),"")</f>
        <v>0</v>
      </c>
      <c r="AH237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75" s="59">
        <f>IFERROR(Table1[[#This Row],[Plan Hour]]/Table1[[#This Row],[ساعات
العمل
الفعلية]],0)</f>
        <v>0</v>
      </c>
      <c r="AK2375" s="1">
        <f>IFERROR((Table1[[#This Row],[الكمية 
الفعلية
/م3]]-Table1[[#This Row],[الكمية 
المنتجة
/م3
 ]]),"")</f>
        <v>0</v>
      </c>
      <c r="CB2375"/>
      <c r="CC2375"/>
      <c r="CD2375"/>
      <c r="CE2375" s="83"/>
      <c r="CF2375"/>
      <c r="CG2375"/>
      <c r="CH2375"/>
      <c r="CI2375"/>
      <c r="CJ2375"/>
      <c r="CK2375"/>
      <c r="CL2375"/>
      <c r="CM2375"/>
      <c r="CN2375"/>
      <c r="CO2375"/>
      <c r="CP2375"/>
    </row>
    <row r="2376" spans="1:94" ht="22.5" customHeight="1">
      <c r="A2376" s="13"/>
      <c r="B2376" s="3" t="str">
        <f>TEXT(Table1[[#This Row],[Date]],"dddd")</f>
        <v>السبت</v>
      </c>
      <c r="C2376" s="3">
        <f>WEEKNUM(Table1[[#This Row],[Date]],16)</f>
        <v>1</v>
      </c>
      <c r="D2376" s="3" t="str">
        <f>TEXT(Table1[[#This Row],[Date]],"mmmm")</f>
        <v>يناير</v>
      </c>
      <c r="E2376" s="3" t="str">
        <f>TEXT(Table1[[#This Row],[Date]],"yyyy")</f>
        <v>1900</v>
      </c>
      <c r="J2376" s="3">
        <f>IFERROR(VLOOKUP(Table1[[#This Row],[FoamType]],$CB$1:$CC$25,2,FALSE),0)</f>
        <v>0</v>
      </c>
      <c r="Q2376" s="15"/>
      <c r="T2376" s="3">
        <f t="shared" si="290"/>
        <v>0</v>
      </c>
      <c r="U2376" s="4">
        <f t="shared" si="291"/>
        <v>0</v>
      </c>
      <c r="X2376" s="4">
        <f>IFERROR(   Table1[[#This Row],[البلوكات /م3]]+Table1[[#This Row],[البواقى
 المنصرفه
/م3]]-Table1[[#This Row],[البواقى
/م3]],0)</f>
        <v>0</v>
      </c>
      <c r="AD2376" s="20">
        <f t="shared" si="292"/>
        <v>0</v>
      </c>
      <c r="AE2376" s="29" t="e">
        <f t="shared" si="293"/>
        <v>#DIV/0!</v>
      </c>
      <c r="AG2376" s="5">
        <f>IFERROR((Table1[[#This Row],[عدد
البلوكات]]*0.12),"")</f>
        <v>0</v>
      </c>
      <c r="AH237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76" s="59">
        <f>IFERROR(Table1[[#This Row],[Plan Hour]]/Table1[[#This Row],[ساعات
العمل
الفعلية]],0)</f>
        <v>0</v>
      </c>
      <c r="AK2376" s="1">
        <f>IFERROR((Table1[[#This Row],[الكمية 
الفعلية
/م3]]-Table1[[#This Row],[الكمية 
المنتجة
/م3
 ]]),"")</f>
        <v>0</v>
      </c>
      <c r="CB2376"/>
      <c r="CC2376"/>
      <c r="CD2376"/>
      <c r="CE2376" s="83"/>
      <c r="CF2376"/>
      <c r="CG2376"/>
      <c r="CH2376"/>
      <c r="CI2376"/>
      <c r="CJ2376"/>
      <c r="CK2376"/>
      <c r="CL2376"/>
      <c r="CM2376"/>
      <c r="CN2376"/>
      <c r="CO2376"/>
      <c r="CP2376"/>
    </row>
    <row r="2377" spans="1:94" ht="22.5" customHeight="1">
      <c r="A2377" s="13"/>
      <c r="B2377" s="3" t="str">
        <f>TEXT(Table1[[#This Row],[Date]],"dddd")</f>
        <v>السبت</v>
      </c>
      <c r="C2377" s="3">
        <f>WEEKNUM(Table1[[#This Row],[Date]],16)</f>
        <v>1</v>
      </c>
      <c r="D2377" s="3" t="str">
        <f>TEXT(Table1[[#This Row],[Date]],"mmmm")</f>
        <v>يناير</v>
      </c>
      <c r="E2377" s="3" t="str">
        <f>TEXT(Table1[[#This Row],[Date]],"yyyy")</f>
        <v>1900</v>
      </c>
      <c r="J2377" s="3">
        <f>IFERROR(VLOOKUP(Table1[[#This Row],[FoamType]],$CB$1:$CC$25,2,FALSE),0)</f>
        <v>0</v>
      </c>
      <c r="Q2377" s="15"/>
      <c r="T2377" s="3">
        <f t="shared" si="290"/>
        <v>0</v>
      </c>
      <c r="U2377" s="4">
        <f t="shared" si="291"/>
        <v>0</v>
      </c>
      <c r="X2377" s="4">
        <f>IFERROR(   Table1[[#This Row],[البلوكات /م3]]+Table1[[#This Row],[البواقى
 المنصرفه
/م3]]-Table1[[#This Row],[البواقى
/م3]],0)</f>
        <v>0</v>
      </c>
      <c r="AD2377" s="20">
        <f t="shared" si="292"/>
        <v>0</v>
      </c>
      <c r="AE2377" s="29" t="e">
        <f t="shared" si="293"/>
        <v>#DIV/0!</v>
      </c>
      <c r="AG2377" s="5">
        <f>IFERROR((Table1[[#This Row],[عدد
البلوكات]]*0.12),"")</f>
        <v>0</v>
      </c>
      <c r="AH237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77" s="59">
        <f>IFERROR(Table1[[#This Row],[Plan Hour]]/Table1[[#This Row],[ساعات
العمل
الفعلية]],0)</f>
        <v>0</v>
      </c>
      <c r="AK2377" s="1">
        <f>IFERROR((Table1[[#This Row],[الكمية 
الفعلية
/م3]]-Table1[[#This Row],[الكمية 
المنتجة
/م3
 ]]),"")</f>
        <v>0</v>
      </c>
      <c r="CB2377"/>
      <c r="CC2377"/>
      <c r="CD2377"/>
      <c r="CE2377" s="83"/>
      <c r="CF2377"/>
      <c r="CG2377"/>
      <c r="CH2377"/>
      <c r="CI2377"/>
      <c r="CJ2377"/>
      <c r="CK2377"/>
      <c r="CL2377"/>
      <c r="CM2377"/>
      <c r="CN2377"/>
      <c r="CO2377"/>
      <c r="CP2377"/>
    </row>
    <row r="2378" spans="1:94" ht="22.5" customHeight="1">
      <c r="A2378" s="13"/>
      <c r="B2378" s="3" t="str">
        <f>TEXT(Table1[[#This Row],[Date]],"dddd")</f>
        <v>السبت</v>
      </c>
      <c r="C2378" s="3">
        <f>WEEKNUM(Table1[[#This Row],[Date]],16)</f>
        <v>1</v>
      </c>
      <c r="D2378" s="3" t="str">
        <f>TEXT(Table1[[#This Row],[Date]],"mmmm")</f>
        <v>يناير</v>
      </c>
      <c r="E2378" s="3" t="str">
        <f>TEXT(Table1[[#This Row],[Date]],"yyyy")</f>
        <v>1900</v>
      </c>
      <c r="J2378" s="3">
        <f>IFERROR(VLOOKUP(Table1[[#This Row],[FoamType]],$CB$1:$CC$25,2,FALSE),0)</f>
        <v>0</v>
      </c>
      <c r="Q2378" s="15"/>
      <c r="T2378" s="3">
        <f t="shared" si="290"/>
        <v>0</v>
      </c>
      <c r="U2378" s="4">
        <f t="shared" si="291"/>
        <v>0</v>
      </c>
      <c r="X2378" s="4">
        <f>IFERROR(   Table1[[#This Row],[البلوكات /م3]]+Table1[[#This Row],[البواقى
 المنصرفه
/م3]]-Table1[[#This Row],[البواقى
/م3]],0)</f>
        <v>0</v>
      </c>
      <c r="AD2378" s="20">
        <f t="shared" si="292"/>
        <v>0</v>
      </c>
      <c r="AE2378" s="29" t="e">
        <f t="shared" si="293"/>
        <v>#DIV/0!</v>
      </c>
      <c r="AG2378" s="5">
        <f>IFERROR((Table1[[#This Row],[عدد
البلوكات]]*0.12),"")</f>
        <v>0</v>
      </c>
      <c r="AH237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78" s="59">
        <f>IFERROR(Table1[[#This Row],[Plan Hour]]/Table1[[#This Row],[ساعات
العمل
الفعلية]],0)</f>
        <v>0</v>
      </c>
      <c r="AK2378" s="1">
        <f>IFERROR((Table1[[#This Row],[الكمية 
الفعلية
/م3]]-Table1[[#This Row],[الكمية 
المنتجة
/م3
 ]]),"")</f>
        <v>0</v>
      </c>
      <c r="CB2378"/>
      <c r="CC2378"/>
      <c r="CD2378"/>
      <c r="CE2378" s="83"/>
      <c r="CF2378"/>
      <c r="CG2378"/>
      <c r="CH2378"/>
      <c r="CI2378"/>
      <c r="CJ2378"/>
      <c r="CK2378"/>
      <c r="CL2378"/>
      <c r="CM2378"/>
      <c r="CN2378"/>
      <c r="CO2378"/>
      <c r="CP2378"/>
    </row>
    <row r="2379" spans="1:94" ht="22.5" customHeight="1">
      <c r="A2379" s="13"/>
      <c r="B2379" s="3" t="str">
        <f>TEXT(Table1[[#This Row],[Date]],"dddd")</f>
        <v>السبت</v>
      </c>
      <c r="C2379" s="3">
        <f>WEEKNUM(Table1[[#This Row],[Date]],16)</f>
        <v>1</v>
      </c>
      <c r="D2379" s="3" t="str">
        <f>TEXT(Table1[[#This Row],[Date]],"mmmm")</f>
        <v>يناير</v>
      </c>
      <c r="E2379" s="3" t="str">
        <f>TEXT(Table1[[#This Row],[Date]],"yyyy")</f>
        <v>1900</v>
      </c>
      <c r="J2379" s="3">
        <f>IFERROR(VLOOKUP(Table1[[#This Row],[FoamType]],$CB$1:$CC$25,2,FALSE),0)</f>
        <v>0</v>
      </c>
      <c r="Q2379" s="15"/>
      <c r="T2379" s="3">
        <f t="shared" si="290"/>
        <v>0</v>
      </c>
      <c r="U2379" s="4">
        <f t="shared" si="291"/>
        <v>0</v>
      </c>
      <c r="X2379" s="4">
        <f>IFERROR(   Table1[[#This Row],[البلوكات /م3]]+Table1[[#This Row],[البواقى
 المنصرفه
/م3]]-Table1[[#This Row],[البواقى
/م3]],0)</f>
        <v>0</v>
      </c>
      <c r="AD2379" s="20">
        <f t="shared" si="292"/>
        <v>0</v>
      </c>
      <c r="AE2379" s="29" t="e">
        <f t="shared" si="293"/>
        <v>#DIV/0!</v>
      </c>
      <c r="AG2379" s="5">
        <f>IFERROR((Table1[[#This Row],[عدد
البلوكات]]*0.12),"")</f>
        <v>0</v>
      </c>
      <c r="AH237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79" s="59">
        <f>IFERROR(Table1[[#This Row],[Plan Hour]]/Table1[[#This Row],[ساعات
العمل
الفعلية]],0)</f>
        <v>0</v>
      </c>
      <c r="AK2379" s="1">
        <f>IFERROR((Table1[[#This Row],[الكمية 
الفعلية
/م3]]-Table1[[#This Row],[الكمية 
المنتجة
/م3
 ]]),"")</f>
        <v>0</v>
      </c>
      <c r="CB2379"/>
      <c r="CC2379"/>
      <c r="CD2379"/>
      <c r="CE2379" s="83"/>
      <c r="CF2379"/>
      <c r="CG2379"/>
      <c r="CH2379"/>
      <c r="CI2379"/>
      <c r="CJ2379"/>
      <c r="CK2379"/>
      <c r="CL2379"/>
      <c r="CM2379"/>
      <c r="CN2379"/>
      <c r="CO2379"/>
      <c r="CP2379"/>
    </row>
    <row r="2380" spans="1:94" ht="22.5" customHeight="1">
      <c r="A2380" s="13"/>
      <c r="B2380" s="3" t="str">
        <f>TEXT(Table1[[#This Row],[Date]],"dddd")</f>
        <v>السبت</v>
      </c>
      <c r="C2380" s="3">
        <f>WEEKNUM(Table1[[#This Row],[Date]],16)</f>
        <v>1</v>
      </c>
      <c r="D2380" s="3" t="str">
        <f>TEXT(Table1[[#This Row],[Date]],"mmmm")</f>
        <v>يناير</v>
      </c>
      <c r="E2380" s="3" t="str">
        <f>TEXT(Table1[[#This Row],[Date]],"yyyy")</f>
        <v>1900</v>
      </c>
      <c r="J2380" s="3">
        <f>IFERROR(VLOOKUP(Table1[[#This Row],[FoamType]],$CB$1:$CC$25,2,FALSE),0)</f>
        <v>0</v>
      </c>
      <c r="Q2380" s="15"/>
      <c r="T2380" s="3">
        <f t="shared" si="290"/>
        <v>0</v>
      </c>
      <c r="U2380" s="4">
        <f t="shared" si="291"/>
        <v>0</v>
      </c>
      <c r="X2380" s="4">
        <f>IFERROR(   Table1[[#This Row],[البلوكات /م3]]+Table1[[#This Row],[البواقى
 المنصرفه
/م3]]-Table1[[#This Row],[البواقى
/م3]],0)</f>
        <v>0</v>
      </c>
      <c r="AD2380" s="20">
        <f t="shared" si="292"/>
        <v>0</v>
      </c>
      <c r="AE2380" s="29" t="e">
        <f t="shared" si="293"/>
        <v>#DIV/0!</v>
      </c>
      <c r="AG2380" s="5">
        <f>IFERROR((Table1[[#This Row],[عدد
البلوكات]]*0.12),"")</f>
        <v>0</v>
      </c>
      <c r="AH238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80" s="59">
        <f>IFERROR(Table1[[#This Row],[Plan Hour]]/Table1[[#This Row],[ساعات
العمل
الفعلية]],0)</f>
        <v>0</v>
      </c>
      <c r="AK2380" s="1">
        <f>IFERROR((Table1[[#This Row],[الكمية 
الفعلية
/م3]]-Table1[[#This Row],[الكمية 
المنتجة
/م3
 ]]),"")</f>
        <v>0</v>
      </c>
      <c r="CB2380"/>
      <c r="CC2380"/>
      <c r="CD2380"/>
      <c r="CE2380" s="83"/>
      <c r="CF2380"/>
      <c r="CG2380"/>
      <c r="CH2380"/>
      <c r="CI2380"/>
      <c r="CJ2380"/>
      <c r="CK2380"/>
      <c r="CL2380"/>
      <c r="CM2380"/>
      <c r="CN2380"/>
      <c r="CO2380"/>
      <c r="CP2380"/>
    </row>
    <row r="2381" spans="1:94" ht="22.5" customHeight="1">
      <c r="A2381" s="13"/>
      <c r="B2381" s="3" t="str">
        <f>TEXT(Table1[[#This Row],[Date]],"dddd")</f>
        <v>السبت</v>
      </c>
      <c r="C2381" s="3">
        <f>WEEKNUM(Table1[[#This Row],[Date]],16)</f>
        <v>1</v>
      </c>
      <c r="D2381" s="3" t="str">
        <f>TEXT(Table1[[#This Row],[Date]],"mmmm")</f>
        <v>يناير</v>
      </c>
      <c r="E2381" s="3" t="str">
        <f>TEXT(Table1[[#This Row],[Date]],"yyyy")</f>
        <v>1900</v>
      </c>
      <c r="J2381" s="3">
        <f>IFERROR(VLOOKUP(Table1[[#This Row],[FoamType]],$CB$1:$CC$25,2,FALSE),0)</f>
        <v>0</v>
      </c>
      <c r="Q2381" s="15"/>
      <c r="T2381" s="3">
        <f t="shared" si="290"/>
        <v>0</v>
      </c>
      <c r="U2381" s="4">
        <f t="shared" si="291"/>
        <v>0</v>
      </c>
      <c r="X2381" s="4">
        <f>IFERROR(   Table1[[#This Row],[البلوكات /م3]]+Table1[[#This Row],[البواقى
 المنصرفه
/م3]]-Table1[[#This Row],[البواقى
/م3]],0)</f>
        <v>0</v>
      </c>
      <c r="AD2381" s="20">
        <f t="shared" si="292"/>
        <v>0</v>
      </c>
      <c r="AE2381" s="29" t="e">
        <f t="shared" si="293"/>
        <v>#DIV/0!</v>
      </c>
      <c r="AG2381" s="5">
        <f>IFERROR((Table1[[#This Row],[عدد
البلوكات]]*0.12),"")</f>
        <v>0</v>
      </c>
      <c r="AH238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81" s="59">
        <f>IFERROR(Table1[[#This Row],[Plan Hour]]/Table1[[#This Row],[ساعات
العمل
الفعلية]],0)</f>
        <v>0</v>
      </c>
      <c r="AK2381" s="1">
        <f>IFERROR((Table1[[#This Row],[الكمية 
الفعلية
/م3]]-Table1[[#This Row],[الكمية 
المنتجة
/م3
 ]]),"")</f>
        <v>0</v>
      </c>
      <c r="CB2381"/>
      <c r="CC2381"/>
      <c r="CD2381"/>
      <c r="CE2381" s="83"/>
      <c r="CF2381"/>
      <c r="CG2381"/>
      <c r="CH2381"/>
      <c r="CI2381"/>
      <c r="CJ2381"/>
      <c r="CK2381"/>
      <c r="CL2381"/>
      <c r="CM2381"/>
      <c r="CN2381"/>
      <c r="CO2381"/>
      <c r="CP2381"/>
    </row>
    <row r="2382" spans="1:94" ht="22.5" customHeight="1">
      <c r="A2382" s="13"/>
      <c r="B2382" s="3" t="str">
        <f>TEXT(Table1[[#This Row],[Date]],"dddd")</f>
        <v>السبت</v>
      </c>
      <c r="C2382" s="3">
        <f>WEEKNUM(Table1[[#This Row],[Date]],16)</f>
        <v>1</v>
      </c>
      <c r="D2382" s="3" t="str">
        <f>TEXT(Table1[[#This Row],[Date]],"mmmm")</f>
        <v>يناير</v>
      </c>
      <c r="E2382" s="3" t="str">
        <f>TEXT(Table1[[#This Row],[Date]],"yyyy")</f>
        <v>1900</v>
      </c>
      <c r="J2382" s="3">
        <f>IFERROR(VLOOKUP(Table1[[#This Row],[FoamType]],$CB$1:$CC$25,2,FALSE),0)</f>
        <v>0</v>
      </c>
      <c r="Q2382" s="15"/>
      <c r="T2382" s="3">
        <f t="shared" si="290"/>
        <v>0</v>
      </c>
      <c r="U2382" s="4">
        <f t="shared" si="291"/>
        <v>0</v>
      </c>
      <c r="X2382" s="4">
        <f>IFERROR(   Table1[[#This Row],[البلوكات /م3]]+Table1[[#This Row],[البواقى
 المنصرفه
/م3]]-Table1[[#This Row],[البواقى
/م3]],0)</f>
        <v>0</v>
      </c>
      <c r="AD2382" s="20">
        <f t="shared" si="292"/>
        <v>0</v>
      </c>
      <c r="AE2382" s="29" t="e">
        <f t="shared" si="293"/>
        <v>#DIV/0!</v>
      </c>
      <c r="AG2382" s="5">
        <f>IFERROR((Table1[[#This Row],[عدد
البلوكات]]*0.12),"")</f>
        <v>0</v>
      </c>
      <c r="AH238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82" s="59">
        <f>IFERROR(Table1[[#This Row],[Plan Hour]]/Table1[[#This Row],[ساعات
العمل
الفعلية]],0)</f>
        <v>0</v>
      </c>
      <c r="AK2382" s="1">
        <f>IFERROR((Table1[[#This Row],[الكمية 
الفعلية
/م3]]-Table1[[#This Row],[الكمية 
المنتجة
/م3
 ]]),"")</f>
        <v>0</v>
      </c>
      <c r="CB2382"/>
      <c r="CC2382"/>
      <c r="CD2382"/>
      <c r="CE2382" s="83"/>
      <c r="CF2382"/>
      <c r="CG2382"/>
      <c r="CH2382"/>
      <c r="CI2382"/>
      <c r="CJ2382"/>
      <c r="CK2382"/>
      <c r="CL2382"/>
      <c r="CM2382"/>
      <c r="CN2382"/>
      <c r="CO2382"/>
      <c r="CP2382"/>
    </row>
    <row r="2383" spans="1:94" ht="22.5" customHeight="1">
      <c r="A2383" s="13"/>
      <c r="B2383" s="3" t="str">
        <f>TEXT(Table1[[#This Row],[Date]],"dddd")</f>
        <v>السبت</v>
      </c>
      <c r="C2383" s="3">
        <f>WEEKNUM(Table1[[#This Row],[Date]],16)</f>
        <v>1</v>
      </c>
      <c r="D2383" s="3" t="str">
        <f>TEXT(Table1[[#This Row],[Date]],"mmmm")</f>
        <v>يناير</v>
      </c>
      <c r="E2383" s="3" t="str">
        <f>TEXT(Table1[[#This Row],[Date]],"yyyy")</f>
        <v>1900</v>
      </c>
      <c r="J2383" s="3">
        <f>IFERROR(VLOOKUP(Table1[[#This Row],[FoamType]],$CB$1:$CC$25,2,FALSE),0)</f>
        <v>0</v>
      </c>
      <c r="Q2383" s="15"/>
      <c r="T2383" s="3">
        <f t="shared" si="290"/>
        <v>0</v>
      </c>
      <c r="U2383" s="4">
        <f t="shared" si="291"/>
        <v>0</v>
      </c>
      <c r="X2383" s="4">
        <f>IFERROR(   Table1[[#This Row],[البلوكات /م3]]+Table1[[#This Row],[البواقى
 المنصرفه
/م3]]-Table1[[#This Row],[البواقى
/م3]],0)</f>
        <v>0</v>
      </c>
      <c r="AD2383" s="20">
        <f t="shared" si="292"/>
        <v>0</v>
      </c>
      <c r="AE2383" s="29" t="e">
        <f t="shared" si="293"/>
        <v>#DIV/0!</v>
      </c>
      <c r="AG2383" s="5">
        <f>IFERROR((Table1[[#This Row],[عدد
البلوكات]]*0.12),"")</f>
        <v>0</v>
      </c>
      <c r="AH238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83" s="59">
        <f>IFERROR(Table1[[#This Row],[Plan Hour]]/Table1[[#This Row],[ساعات
العمل
الفعلية]],0)</f>
        <v>0</v>
      </c>
      <c r="AK2383" s="1">
        <f>IFERROR((Table1[[#This Row],[الكمية 
الفعلية
/م3]]-Table1[[#This Row],[الكمية 
المنتجة
/م3
 ]]),"")</f>
        <v>0</v>
      </c>
      <c r="CB2383"/>
      <c r="CC2383"/>
      <c r="CD2383"/>
      <c r="CE2383" s="83"/>
      <c r="CF2383"/>
      <c r="CG2383"/>
      <c r="CH2383"/>
      <c r="CI2383"/>
      <c r="CJ2383"/>
      <c r="CK2383"/>
      <c r="CL2383"/>
      <c r="CM2383"/>
      <c r="CN2383"/>
      <c r="CO2383"/>
      <c r="CP2383"/>
    </row>
    <row r="2384" spans="1:94" ht="22.5" customHeight="1">
      <c r="A2384" s="13"/>
      <c r="B2384" s="3" t="str">
        <f>TEXT(Table1[[#This Row],[Date]],"dddd")</f>
        <v>السبت</v>
      </c>
      <c r="C2384" s="3">
        <f>WEEKNUM(Table1[[#This Row],[Date]],16)</f>
        <v>1</v>
      </c>
      <c r="D2384" s="3" t="str">
        <f>TEXT(Table1[[#This Row],[Date]],"mmmm")</f>
        <v>يناير</v>
      </c>
      <c r="E2384" s="3" t="str">
        <f>TEXT(Table1[[#This Row],[Date]],"yyyy")</f>
        <v>1900</v>
      </c>
      <c r="J2384" s="3">
        <f>IFERROR(VLOOKUP(Table1[[#This Row],[FoamType]],$CB$1:$CC$25,2,FALSE),0)</f>
        <v>0</v>
      </c>
      <c r="Q2384" s="15"/>
      <c r="T2384" s="3">
        <f t="shared" si="290"/>
        <v>0</v>
      </c>
      <c r="U2384" s="4">
        <f t="shared" si="291"/>
        <v>0</v>
      </c>
      <c r="X2384" s="4">
        <f>IFERROR(   Table1[[#This Row],[البلوكات /م3]]+Table1[[#This Row],[البواقى
 المنصرفه
/م3]]-Table1[[#This Row],[البواقى
/م3]],0)</f>
        <v>0</v>
      </c>
      <c r="AD2384" s="20">
        <f t="shared" si="292"/>
        <v>0</v>
      </c>
      <c r="AE2384" s="29" t="e">
        <f t="shared" si="293"/>
        <v>#DIV/0!</v>
      </c>
      <c r="AG2384" s="5">
        <f>IFERROR((Table1[[#This Row],[عدد
البلوكات]]*0.12),"")</f>
        <v>0</v>
      </c>
      <c r="AH238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84" s="59">
        <f>IFERROR(Table1[[#This Row],[Plan Hour]]/Table1[[#This Row],[ساعات
العمل
الفعلية]],0)</f>
        <v>0</v>
      </c>
      <c r="AK2384" s="1">
        <f>IFERROR((Table1[[#This Row],[الكمية 
الفعلية
/م3]]-Table1[[#This Row],[الكمية 
المنتجة
/م3
 ]]),"")</f>
        <v>0</v>
      </c>
      <c r="CB2384"/>
      <c r="CC2384"/>
      <c r="CD2384"/>
      <c r="CE2384" s="83"/>
      <c r="CF2384"/>
      <c r="CG2384"/>
      <c r="CH2384"/>
      <c r="CI2384"/>
      <c r="CJ2384"/>
      <c r="CK2384"/>
      <c r="CL2384"/>
      <c r="CM2384"/>
      <c r="CN2384"/>
      <c r="CO2384"/>
      <c r="CP2384"/>
    </row>
    <row r="2385" spans="1:94" ht="22.5" customHeight="1">
      <c r="A2385" s="13"/>
      <c r="B2385" s="3" t="str">
        <f>TEXT(Table1[[#This Row],[Date]],"dddd")</f>
        <v>السبت</v>
      </c>
      <c r="C2385" s="3">
        <f>WEEKNUM(Table1[[#This Row],[Date]],16)</f>
        <v>1</v>
      </c>
      <c r="D2385" s="3" t="str">
        <f>TEXT(Table1[[#This Row],[Date]],"mmmm")</f>
        <v>يناير</v>
      </c>
      <c r="E2385" s="3" t="str">
        <f>TEXT(Table1[[#This Row],[Date]],"yyyy")</f>
        <v>1900</v>
      </c>
      <c r="J2385" s="3">
        <f>IFERROR(VLOOKUP(Table1[[#This Row],[FoamType]],$CB$1:$CC$25,2,FALSE),0)</f>
        <v>0</v>
      </c>
      <c r="Q2385" s="15"/>
      <c r="T2385" s="3">
        <f t="shared" si="290"/>
        <v>0</v>
      </c>
      <c r="U2385" s="4">
        <f t="shared" si="291"/>
        <v>0</v>
      </c>
      <c r="X2385" s="4">
        <f>IFERROR(   Table1[[#This Row],[البلوكات /م3]]+Table1[[#This Row],[البواقى
 المنصرفه
/م3]]-Table1[[#This Row],[البواقى
/م3]],0)</f>
        <v>0</v>
      </c>
      <c r="AD2385" s="20">
        <f t="shared" si="292"/>
        <v>0</v>
      </c>
      <c r="AE2385" s="29" t="e">
        <f t="shared" si="293"/>
        <v>#DIV/0!</v>
      </c>
      <c r="AG2385" s="5">
        <f>IFERROR((Table1[[#This Row],[عدد
البلوكات]]*0.12),"")</f>
        <v>0</v>
      </c>
      <c r="AH238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85" s="59">
        <f>IFERROR(Table1[[#This Row],[Plan Hour]]/Table1[[#This Row],[ساعات
العمل
الفعلية]],0)</f>
        <v>0</v>
      </c>
      <c r="AK2385" s="1">
        <f>IFERROR((Table1[[#This Row],[الكمية 
الفعلية
/م3]]-Table1[[#This Row],[الكمية 
المنتجة
/م3
 ]]),"")</f>
        <v>0</v>
      </c>
      <c r="CB2385"/>
      <c r="CC2385"/>
      <c r="CD2385"/>
      <c r="CE2385" s="83"/>
      <c r="CF2385"/>
      <c r="CG2385"/>
      <c r="CH2385"/>
      <c r="CI2385"/>
      <c r="CJ2385"/>
      <c r="CK2385"/>
      <c r="CL2385"/>
      <c r="CM2385"/>
      <c r="CN2385"/>
      <c r="CO2385"/>
      <c r="CP2385"/>
    </row>
    <row r="2386" spans="1:94" ht="22.5" customHeight="1">
      <c r="A2386" s="13"/>
      <c r="B2386" s="3" t="str">
        <f>TEXT(Table1[[#This Row],[Date]],"dddd")</f>
        <v>السبت</v>
      </c>
      <c r="C2386" s="3">
        <f>WEEKNUM(Table1[[#This Row],[Date]],16)</f>
        <v>1</v>
      </c>
      <c r="D2386" s="3" t="str">
        <f>TEXT(Table1[[#This Row],[Date]],"mmmm")</f>
        <v>يناير</v>
      </c>
      <c r="E2386" s="3" t="str">
        <f>TEXT(Table1[[#This Row],[Date]],"yyyy")</f>
        <v>1900</v>
      </c>
      <c r="J2386" s="3">
        <f>IFERROR(VLOOKUP(Table1[[#This Row],[FoamType]],$CB$1:$CC$25,2,FALSE),0)</f>
        <v>0</v>
      </c>
      <c r="Q2386" s="15"/>
      <c r="T2386" s="3">
        <f t="shared" si="290"/>
        <v>0</v>
      </c>
      <c r="U2386" s="4">
        <f t="shared" si="291"/>
        <v>0</v>
      </c>
      <c r="X2386" s="4">
        <f>IFERROR(   Table1[[#This Row],[البلوكات /م3]]+Table1[[#This Row],[البواقى
 المنصرفه
/م3]]-Table1[[#This Row],[البواقى
/م3]],0)</f>
        <v>0</v>
      </c>
      <c r="AD2386" s="20">
        <f t="shared" si="292"/>
        <v>0</v>
      </c>
      <c r="AE2386" s="29" t="e">
        <f t="shared" si="293"/>
        <v>#DIV/0!</v>
      </c>
      <c r="AG2386" s="5">
        <f>IFERROR((Table1[[#This Row],[عدد
البلوكات]]*0.12),"")</f>
        <v>0</v>
      </c>
      <c r="AH238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86" s="59">
        <f>IFERROR(Table1[[#This Row],[Plan Hour]]/Table1[[#This Row],[ساعات
العمل
الفعلية]],0)</f>
        <v>0</v>
      </c>
      <c r="AK2386" s="1">
        <f>IFERROR((Table1[[#This Row],[الكمية 
الفعلية
/م3]]-Table1[[#This Row],[الكمية 
المنتجة
/م3
 ]]),"")</f>
        <v>0</v>
      </c>
      <c r="CB2386"/>
      <c r="CC2386"/>
      <c r="CD2386"/>
      <c r="CE2386" s="83"/>
      <c r="CF2386"/>
      <c r="CG2386"/>
      <c r="CH2386"/>
      <c r="CI2386"/>
      <c r="CJ2386"/>
      <c r="CK2386"/>
      <c r="CL2386"/>
      <c r="CM2386"/>
      <c r="CN2386"/>
      <c r="CO2386"/>
      <c r="CP2386"/>
    </row>
    <row r="2387" spans="1:94" ht="22.5" customHeight="1">
      <c r="A2387" s="13"/>
      <c r="B2387" s="3" t="str">
        <f>TEXT(Table1[[#This Row],[Date]],"dddd")</f>
        <v>السبت</v>
      </c>
      <c r="C2387" s="3">
        <f>WEEKNUM(Table1[[#This Row],[Date]],16)</f>
        <v>1</v>
      </c>
      <c r="D2387" s="3" t="str">
        <f>TEXT(Table1[[#This Row],[Date]],"mmmm")</f>
        <v>يناير</v>
      </c>
      <c r="E2387" s="3" t="str">
        <f>TEXT(Table1[[#This Row],[Date]],"yyyy")</f>
        <v>1900</v>
      </c>
      <c r="J2387" s="3">
        <f>IFERROR(VLOOKUP(Table1[[#This Row],[FoamType]],$CB$1:$CC$25,2,FALSE),0)</f>
        <v>0</v>
      </c>
      <c r="Q2387" s="15"/>
      <c r="T2387" s="3">
        <f t="shared" si="290"/>
        <v>0</v>
      </c>
      <c r="U2387" s="4">
        <f t="shared" si="291"/>
        <v>0</v>
      </c>
      <c r="X2387" s="4">
        <f>IFERROR(   Table1[[#This Row],[البلوكات /م3]]+Table1[[#This Row],[البواقى
 المنصرفه
/م3]]-Table1[[#This Row],[البواقى
/م3]],0)</f>
        <v>0</v>
      </c>
      <c r="AD2387" s="20">
        <f t="shared" si="292"/>
        <v>0</v>
      </c>
      <c r="AE2387" s="29" t="e">
        <f t="shared" si="293"/>
        <v>#DIV/0!</v>
      </c>
      <c r="AG2387" s="5">
        <f>IFERROR((Table1[[#This Row],[عدد
البلوكات]]*0.12),"")</f>
        <v>0</v>
      </c>
      <c r="AH238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87" s="59">
        <f>IFERROR(Table1[[#This Row],[Plan Hour]]/Table1[[#This Row],[ساعات
العمل
الفعلية]],0)</f>
        <v>0</v>
      </c>
      <c r="AK2387" s="1">
        <f>IFERROR((Table1[[#This Row],[الكمية 
الفعلية
/م3]]-Table1[[#This Row],[الكمية 
المنتجة
/م3
 ]]),"")</f>
        <v>0</v>
      </c>
      <c r="CB2387"/>
      <c r="CC2387"/>
      <c r="CD2387"/>
      <c r="CE2387" s="83"/>
      <c r="CF2387"/>
      <c r="CG2387"/>
      <c r="CH2387"/>
      <c r="CI2387"/>
      <c r="CJ2387"/>
      <c r="CK2387"/>
      <c r="CL2387"/>
      <c r="CM2387"/>
      <c r="CN2387"/>
      <c r="CO2387"/>
      <c r="CP2387"/>
    </row>
    <row r="2388" spans="1:94" ht="22.5" customHeight="1">
      <c r="A2388" s="13"/>
      <c r="B2388" s="3" t="str">
        <f>TEXT(Table1[[#This Row],[Date]],"dddd")</f>
        <v>السبت</v>
      </c>
      <c r="C2388" s="3">
        <f>WEEKNUM(Table1[[#This Row],[Date]],16)</f>
        <v>1</v>
      </c>
      <c r="D2388" s="3" t="str">
        <f>TEXT(Table1[[#This Row],[Date]],"mmmm")</f>
        <v>يناير</v>
      </c>
      <c r="E2388" s="3" t="str">
        <f>TEXT(Table1[[#This Row],[Date]],"yyyy")</f>
        <v>1900</v>
      </c>
      <c r="J2388" s="3">
        <f>IFERROR(VLOOKUP(Table1[[#This Row],[FoamType]],$CB$1:$CC$25,2,FALSE),0)</f>
        <v>0</v>
      </c>
      <c r="Q2388" s="15"/>
      <c r="T2388" s="3">
        <f t="shared" si="290"/>
        <v>0</v>
      </c>
      <c r="U2388" s="4">
        <f t="shared" si="291"/>
        <v>0</v>
      </c>
      <c r="X2388" s="4">
        <f>IFERROR(   Table1[[#This Row],[البلوكات /م3]]+Table1[[#This Row],[البواقى
 المنصرفه
/م3]]-Table1[[#This Row],[البواقى
/م3]],0)</f>
        <v>0</v>
      </c>
      <c r="AD2388" s="20">
        <f t="shared" si="292"/>
        <v>0</v>
      </c>
      <c r="AE2388" s="29" t="e">
        <f t="shared" si="293"/>
        <v>#DIV/0!</v>
      </c>
      <c r="AG2388" s="5">
        <f>IFERROR((Table1[[#This Row],[عدد
البلوكات]]*0.12),"")</f>
        <v>0</v>
      </c>
      <c r="AH238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88" s="59">
        <f>IFERROR(Table1[[#This Row],[Plan Hour]]/Table1[[#This Row],[ساعات
العمل
الفعلية]],0)</f>
        <v>0</v>
      </c>
      <c r="AK2388" s="1">
        <f>IFERROR((Table1[[#This Row],[الكمية 
الفعلية
/م3]]-Table1[[#This Row],[الكمية 
المنتجة
/م3
 ]]),"")</f>
        <v>0</v>
      </c>
      <c r="CB2388"/>
      <c r="CC2388"/>
      <c r="CD2388"/>
      <c r="CE2388" s="83"/>
      <c r="CF2388"/>
      <c r="CG2388"/>
      <c r="CH2388"/>
      <c r="CI2388"/>
      <c r="CJ2388"/>
      <c r="CK2388"/>
      <c r="CL2388"/>
      <c r="CM2388"/>
      <c r="CN2388"/>
      <c r="CO2388"/>
      <c r="CP2388"/>
    </row>
    <row r="2389" spans="1:94" ht="22.5" customHeight="1">
      <c r="A2389" s="13"/>
      <c r="B2389" s="3" t="str">
        <f>TEXT(Table1[[#This Row],[Date]],"dddd")</f>
        <v>السبت</v>
      </c>
      <c r="C2389" s="3">
        <f>WEEKNUM(Table1[[#This Row],[Date]],16)</f>
        <v>1</v>
      </c>
      <c r="D2389" s="3" t="str">
        <f>TEXT(Table1[[#This Row],[Date]],"mmmm")</f>
        <v>يناير</v>
      </c>
      <c r="E2389" s="3" t="str">
        <f>TEXT(Table1[[#This Row],[Date]],"yyyy")</f>
        <v>1900</v>
      </c>
      <c r="J2389" s="3">
        <f>IFERROR(VLOOKUP(Table1[[#This Row],[FoamType]],$CB$1:$CC$25,2,FALSE),0)</f>
        <v>0</v>
      </c>
      <c r="T2389" s="3">
        <f t="shared" si="290"/>
        <v>0</v>
      </c>
      <c r="U2389" s="4">
        <f t="shared" si="291"/>
        <v>0</v>
      </c>
      <c r="X2389" s="4">
        <f>IFERROR(   Table1[[#This Row],[البلوكات /م3]]+Table1[[#This Row],[البواقى
 المنصرفه
/م3]]-Table1[[#This Row],[البواقى
/م3]],0)</f>
        <v>0</v>
      </c>
      <c r="AD2389" s="20">
        <f t="shared" si="292"/>
        <v>0</v>
      </c>
      <c r="AE2389" s="29" t="e">
        <f t="shared" si="293"/>
        <v>#DIV/0!</v>
      </c>
      <c r="AG2389" s="5">
        <f>IFERROR((Table1[[#This Row],[عدد
البلوكات]]*0.12),"")</f>
        <v>0</v>
      </c>
      <c r="AH238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89" s="59">
        <f>IFERROR(Table1[[#This Row],[Plan Hour]]/Table1[[#This Row],[ساعات
العمل
الفعلية]],0)</f>
        <v>0</v>
      </c>
      <c r="AK2389" s="1">
        <f>IFERROR((Table1[[#This Row],[الكمية 
الفعلية
/م3]]-Table1[[#This Row],[الكمية 
المنتجة
/م3
 ]]),"")</f>
        <v>0</v>
      </c>
      <c r="CB2389"/>
      <c r="CC2389"/>
      <c r="CD2389"/>
      <c r="CE2389" s="83"/>
      <c r="CF2389"/>
      <c r="CG2389"/>
      <c r="CH2389"/>
      <c r="CI2389"/>
      <c r="CJ2389"/>
      <c r="CK2389"/>
      <c r="CL2389"/>
      <c r="CM2389"/>
      <c r="CN2389"/>
      <c r="CO2389"/>
      <c r="CP2389"/>
    </row>
    <row r="2390" spans="1:94" ht="22.5" customHeight="1">
      <c r="A2390" s="13"/>
      <c r="B2390" s="3" t="str">
        <f>TEXT(Table1[[#This Row],[Date]],"dddd")</f>
        <v>السبت</v>
      </c>
      <c r="C2390" s="3">
        <f>WEEKNUM(Table1[[#This Row],[Date]],16)</f>
        <v>1</v>
      </c>
      <c r="D2390" s="3" t="str">
        <f>TEXT(Table1[[#This Row],[Date]],"mmmm")</f>
        <v>يناير</v>
      </c>
      <c r="E2390" s="3" t="str">
        <f>TEXT(Table1[[#This Row],[Date]],"yyyy")</f>
        <v>1900</v>
      </c>
      <c r="J2390" s="3">
        <f>IFERROR(VLOOKUP(Table1[[#This Row],[FoamType]],$CB$1:$CC$25,2,FALSE),0)</f>
        <v>0</v>
      </c>
      <c r="T2390" s="3">
        <f t="shared" si="290"/>
        <v>0</v>
      </c>
      <c r="U2390" s="4">
        <f t="shared" si="291"/>
        <v>0</v>
      </c>
      <c r="X2390" s="4">
        <f>IFERROR(   Table1[[#This Row],[البلوكات /م3]]+Table1[[#This Row],[البواقى
 المنصرفه
/م3]]-Table1[[#This Row],[البواقى
/م3]],0)</f>
        <v>0</v>
      </c>
      <c r="AD2390" s="20">
        <f t="shared" si="292"/>
        <v>0</v>
      </c>
      <c r="AE2390" s="29" t="e">
        <f t="shared" si="293"/>
        <v>#DIV/0!</v>
      </c>
      <c r="AG2390" s="5">
        <f>IFERROR((Table1[[#This Row],[عدد
البلوكات]]*0.12),"")</f>
        <v>0</v>
      </c>
      <c r="AH239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90" s="59">
        <f>IFERROR(Table1[[#This Row],[Plan Hour]]/Table1[[#This Row],[ساعات
العمل
الفعلية]],0)</f>
        <v>0</v>
      </c>
      <c r="AK2390" s="1">
        <f>IFERROR((Table1[[#This Row],[الكمية 
الفعلية
/م3]]-Table1[[#This Row],[الكمية 
المنتجة
/م3
 ]]),"")</f>
        <v>0</v>
      </c>
      <c r="CB2390"/>
      <c r="CC2390"/>
      <c r="CD2390"/>
      <c r="CE2390" s="83"/>
      <c r="CF2390"/>
      <c r="CG2390"/>
      <c r="CH2390"/>
      <c r="CI2390"/>
      <c r="CJ2390"/>
      <c r="CK2390"/>
      <c r="CL2390"/>
      <c r="CM2390"/>
      <c r="CN2390"/>
      <c r="CO2390"/>
      <c r="CP2390"/>
    </row>
    <row r="2391" spans="1:94" ht="22.5" customHeight="1">
      <c r="A2391" s="13"/>
      <c r="B2391" s="3" t="str">
        <f>TEXT(Table1[[#This Row],[Date]],"dddd")</f>
        <v>السبت</v>
      </c>
      <c r="C2391" s="3">
        <f>WEEKNUM(Table1[[#This Row],[Date]],16)</f>
        <v>1</v>
      </c>
      <c r="D2391" s="3" t="str">
        <f>TEXT(Table1[[#This Row],[Date]],"mmmm")</f>
        <v>يناير</v>
      </c>
      <c r="E2391" s="3" t="str">
        <f>TEXT(Table1[[#This Row],[Date]],"yyyy")</f>
        <v>1900</v>
      </c>
      <c r="J2391" s="3">
        <f>IFERROR(VLOOKUP(Table1[[#This Row],[FoamType]],$CB$1:$CC$25,2,FALSE),0)</f>
        <v>0</v>
      </c>
      <c r="T2391" s="3">
        <f t="shared" si="290"/>
        <v>0</v>
      </c>
      <c r="U2391" s="4">
        <f t="shared" si="291"/>
        <v>0</v>
      </c>
      <c r="X2391" s="4">
        <f>IFERROR(   Table1[[#This Row],[البلوكات /م3]]+Table1[[#This Row],[البواقى
 المنصرفه
/م3]]-Table1[[#This Row],[البواقى
/م3]],0)</f>
        <v>0</v>
      </c>
      <c r="AD2391" s="20">
        <f t="shared" si="292"/>
        <v>0</v>
      </c>
      <c r="AE2391" s="29" t="e">
        <f t="shared" si="293"/>
        <v>#DIV/0!</v>
      </c>
      <c r="AG2391" s="5">
        <f>IFERROR((Table1[[#This Row],[عدد
البلوكات]]*0.12),"")</f>
        <v>0</v>
      </c>
      <c r="AH239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91" s="59">
        <f>IFERROR(Table1[[#This Row],[Plan Hour]]/Table1[[#This Row],[ساعات
العمل
الفعلية]],0)</f>
        <v>0</v>
      </c>
      <c r="AK2391" s="1">
        <f>IFERROR((Table1[[#This Row],[الكمية 
الفعلية
/م3]]-Table1[[#This Row],[الكمية 
المنتجة
/م3
 ]]),"")</f>
        <v>0</v>
      </c>
      <c r="CB2391"/>
      <c r="CC2391"/>
      <c r="CD2391"/>
      <c r="CE2391" s="83"/>
      <c r="CF2391"/>
      <c r="CG2391"/>
      <c r="CH2391"/>
      <c r="CI2391"/>
      <c r="CJ2391"/>
      <c r="CK2391"/>
      <c r="CL2391"/>
      <c r="CM2391"/>
      <c r="CN2391"/>
      <c r="CO2391"/>
      <c r="CP2391"/>
    </row>
    <row r="2392" spans="1:94" ht="22.5" customHeight="1">
      <c r="A2392" s="13"/>
      <c r="B2392" s="3" t="str">
        <f>TEXT(Table1[[#This Row],[Date]],"dddd")</f>
        <v>السبت</v>
      </c>
      <c r="C2392" s="3">
        <f>WEEKNUM(Table1[[#This Row],[Date]],16)</f>
        <v>1</v>
      </c>
      <c r="D2392" s="3" t="str">
        <f>TEXT(Table1[[#This Row],[Date]],"mmmm")</f>
        <v>يناير</v>
      </c>
      <c r="E2392" s="3" t="str">
        <f>TEXT(Table1[[#This Row],[Date]],"yyyy")</f>
        <v>1900</v>
      </c>
      <c r="J2392" s="3">
        <f>IFERROR(VLOOKUP(Table1[[#This Row],[FoamType]],$CB$1:$CC$25,2,FALSE),0)</f>
        <v>0</v>
      </c>
      <c r="T2392" s="3">
        <f t="shared" si="290"/>
        <v>0</v>
      </c>
      <c r="U2392" s="4">
        <f t="shared" si="291"/>
        <v>0</v>
      </c>
      <c r="X2392" s="4">
        <f>IFERROR(   Table1[[#This Row],[البلوكات /م3]]+Table1[[#This Row],[البواقى
 المنصرفه
/م3]]-Table1[[#This Row],[البواقى
/م3]],0)</f>
        <v>0</v>
      </c>
      <c r="AD2392" s="20">
        <f t="shared" si="292"/>
        <v>0</v>
      </c>
      <c r="AE2392" s="29" t="e">
        <f t="shared" si="293"/>
        <v>#DIV/0!</v>
      </c>
      <c r="AG2392" s="5">
        <f>IFERROR((Table1[[#This Row],[عدد
البلوكات]]*0.12),"")</f>
        <v>0</v>
      </c>
      <c r="AH239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92" s="59">
        <f>IFERROR(Table1[[#This Row],[Plan Hour]]/Table1[[#This Row],[ساعات
العمل
الفعلية]],0)</f>
        <v>0</v>
      </c>
      <c r="AK2392" s="1">
        <f>IFERROR((Table1[[#This Row],[الكمية 
الفعلية
/م3]]-Table1[[#This Row],[الكمية 
المنتجة
/م3
 ]]),"")</f>
        <v>0</v>
      </c>
      <c r="CB2392"/>
      <c r="CC2392"/>
      <c r="CD2392"/>
      <c r="CE2392" s="83"/>
      <c r="CF2392"/>
      <c r="CG2392"/>
      <c r="CH2392"/>
      <c r="CI2392"/>
      <c r="CJ2392"/>
      <c r="CK2392"/>
      <c r="CL2392"/>
      <c r="CM2392"/>
      <c r="CN2392"/>
      <c r="CO2392"/>
      <c r="CP2392"/>
    </row>
    <row r="2393" spans="1:94" ht="22.5" customHeight="1">
      <c r="A2393" s="13"/>
      <c r="B2393" s="3" t="str">
        <f>TEXT(Table1[[#This Row],[Date]],"dddd")</f>
        <v>السبت</v>
      </c>
      <c r="C2393" s="3">
        <f>WEEKNUM(Table1[[#This Row],[Date]],16)</f>
        <v>1</v>
      </c>
      <c r="D2393" s="3" t="str">
        <f>TEXT(Table1[[#This Row],[Date]],"mmmm")</f>
        <v>يناير</v>
      </c>
      <c r="E2393" s="3" t="str">
        <f>TEXT(Table1[[#This Row],[Date]],"yyyy")</f>
        <v>1900</v>
      </c>
      <c r="J2393" s="3">
        <f>IFERROR(VLOOKUP(Table1[[#This Row],[FoamType]],$CB$1:$CC$25,2,FALSE),0)</f>
        <v>0</v>
      </c>
      <c r="T2393" s="3">
        <f t="shared" ref="T2393:T2456" si="294">K2393*L2393*R2393*S2393/1000000</f>
        <v>0</v>
      </c>
      <c r="U2393" s="4">
        <f t="shared" ref="U2393:U2456" si="295">K2393*L2393*M2393*R2393/1000000</f>
        <v>0</v>
      </c>
      <c r="X2393" s="4">
        <f>IFERROR(   Table1[[#This Row],[البلوكات /م3]]+Table1[[#This Row],[البواقى
 المنصرفه
/م3]]-Table1[[#This Row],[البواقى
/م3]],0)</f>
        <v>0</v>
      </c>
      <c r="AD2393" s="20">
        <f t="shared" si="292"/>
        <v>0</v>
      </c>
      <c r="AE2393" s="29" t="e">
        <f t="shared" si="293"/>
        <v>#DIV/0!</v>
      </c>
      <c r="AG2393" s="5">
        <f>IFERROR((Table1[[#This Row],[عدد
البلوكات]]*0.12),"")</f>
        <v>0</v>
      </c>
      <c r="AH239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93" s="59">
        <f>IFERROR(Table1[[#This Row],[Plan Hour]]/Table1[[#This Row],[ساعات
العمل
الفعلية]],0)</f>
        <v>0</v>
      </c>
      <c r="AK2393" s="1">
        <f>IFERROR((Table1[[#This Row],[الكمية 
الفعلية
/م3]]-Table1[[#This Row],[الكمية 
المنتجة
/م3
 ]]),"")</f>
        <v>0</v>
      </c>
      <c r="CB2393"/>
      <c r="CC2393"/>
      <c r="CD2393"/>
      <c r="CE2393" s="83"/>
      <c r="CF2393"/>
      <c r="CG2393"/>
      <c r="CH2393"/>
      <c r="CI2393"/>
      <c r="CJ2393"/>
      <c r="CK2393"/>
      <c r="CL2393"/>
      <c r="CM2393"/>
      <c r="CN2393"/>
      <c r="CO2393"/>
      <c r="CP2393"/>
    </row>
    <row r="2394" spans="1:94" ht="22.5" customHeight="1">
      <c r="A2394" s="13"/>
      <c r="B2394" s="3" t="str">
        <f>TEXT(Table1[[#This Row],[Date]],"dddd")</f>
        <v>السبت</v>
      </c>
      <c r="C2394" s="3">
        <f>WEEKNUM(Table1[[#This Row],[Date]],16)</f>
        <v>1</v>
      </c>
      <c r="D2394" s="3" t="str">
        <f>TEXT(Table1[[#This Row],[Date]],"mmmm")</f>
        <v>يناير</v>
      </c>
      <c r="E2394" s="3" t="str">
        <f>TEXT(Table1[[#This Row],[Date]],"yyyy")</f>
        <v>1900</v>
      </c>
      <c r="J2394" s="3">
        <f>IFERROR(VLOOKUP(Table1[[#This Row],[FoamType]],$CB$1:$CC$25,2,FALSE),0)</f>
        <v>0</v>
      </c>
      <c r="T2394" s="3">
        <f t="shared" si="294"/>
        <v>0</v>
      </c>
      <c r="U2394" s="4">
        <f t="shared" si="295"/>
        <v>0</v>
      </c>
      <c r="X2394" s="4">
        <f>IFERROR(   Table1[[#This Row],[البلوكات /م3]]+Table1[[#This Row],[البواقى
 المنصرفه
/م3]]-Table1[[#This Row],[البواقى
/م3]],0)</f>
        <v>0</v>
      </c>
      <c r="AD2394" s="20">
        <f t="shared" ref="AD2394:AD2457" si="296">(Y2394+AA2394)-(U2394+AC2394)</f>
        <v>0</v>
      </c>
      <c r="AE2394" s="29" t="e">
        <f t="shared" ref="AE2394:AE2457" si="297">AD2394/(Y2394+AA2394)</f>
        <v>#DIV/0!</v>
      </c>
      <c r="AG2394" s="5">
        <f>IFERROR((Table1[[#This Row],[عدد
البلوكات]]*0.12),"")</f>
        <v>0</v>
      </c>
      <c r="AH239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94" s="59">
        <f>IFERROR(Table1[[#This Row],[Plan Hour]]/Table1[[#This Row],[ساعات
العمل
الفعلية]],0)</f>
        <v>0</v>
      </c>
      <c r="AK2394" s="1">
        <f>IFERROR((Table1[[#This Row],[الكمية 
الفعلية
/م3]]-Table1[[#This Row],[الكمية 
المنتجة
/م3
 ]]),"")</f>
        <v>0</v>
      </c>
      <c r="CB2394"/>
      <c r="CC2394"/>
      <c r="CD2394"/>
      <c r="CE2394" s="83"/>
      <c r="CF2394"/>
      <c r="CG2394"/>
      <c r="CH2394"/>
      <c r="CI2394"/>
      <c r="CJ2394"/>
      <c r="CK2394"/>
      <c r="CL2394"/>
      <c r="CM2394"/>
      <c r="CN2394"/>
      <c r="CO2394"/>
      <c r="CP2394"/>
    </row>
    <row r="2395" spans="1:94" ht="22.5" customHeight="1">
      <c r="A2395" s="13"/>
      <c r="B2395" s="3" t="str">
        <f>TEXT(Table1[[#This Row],[Date]],"dddd")</f>
        <v>السبت</v>
      </c>
      <c r="C2395" s="3">
        <f>WEEKNUM(Table1[[#This Row],[Date]],16)</f>
        <v>1</v>
      </c>
      <c r="D2395" s="3" t="str">
        <f>TEXT(Table1[[#This Row],[Date]],"mmmm")</f>
        <v>يناير</v>
      </c>
      <c r="E2395" s="3" t="str">
        <f>TEXT(Table1[[#This Row],[Date]],"yyyy")</f>
        <v>1900</v>
      </c>
      <c r="J2395" s="3">
        <f>IFERROR(VLOOKUP(Table1[[#This Row],[FoamType]],$CB$1:$CC$25,2,FALSE),0)</f>
        <v>0</v>
      </c>
      <c r="T2395" s="3">
        <f t="shared" si="294"/>
        <v>0</v>
      </c>
      <c r="U2395" s="4">
        <f t="shared" si="295"/>
        <v>0</v>
      </c>
      <c r="X2395" s="4">
        <f>IFERROR(   Table1[[#This Row],[البلوكات /م3]]+Table1[[#This Row],[البواقى
 المنصرفه
/م3]]-Table1[[#This Row],[البواقى
/م3]],0)</f>
        <v>0</v>
      </c>
      <c r="AD2395" s="20">
        <f t="shared" si="296"/>
        <v>0</v>
      </c>
      <c r="AE2395" s="29" t="e">
        <f t="shared" si="297"/>
        <v>#DIV/0!</v>
      </c>
      <c r="AG2395" s="5">
        <f>IFERROR((Table1[[#This Row],[عدد
البلوكات]]*0.12),"")</f>
        <v>0</v>
      </c>
      <c r="AH239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95" s="59">
        <f>IFERROR(Table1[[#This Row],[Plan Hour]]/Table1[[#This Row],[ساعات
العمل
الفعلية]],0)</f>
        <v>0</v>
      </c>
      <c r="AK2395" s="1">
        <f>IFERROR((Table1[[#This Row],[الكمية 
الفعلية
/م3]]-Table1[[#This Row],[الكمية 
المنتجة
/م3
 ]]),"")</f>
        <v>0</v>
      </c>
      <c r="CB2395"/>
      <c r="CC2395"/>
      <c r="CD2395"/>
      <c r="CE2395" s="83"/>
      <c r="CF2395"/>
      <c r="CG2395"/>
      <c r="CH2395"/>
      <c r="CI2395"/>
      <c r="CJ2395"/>
      <c r="CK2395"/>
      <c r="CL2395"/>
      <c r="CM2395"/>
      <c r="CN2395"/>
      <c r="CO2395"/>
      <c r="CP2395"/>
    </row>
    <row r="2396" spans="1:94" ht="22.5" customHeight="1">
      <c r="A2396" s="13"/>
      <c r="B2396" s="3" t="str">
        <f>TEXT(Table1[[#This Row],[Date]],"dddd")</f>
        <v>السبت</v>
      </c>
      <c r="C2396" s="3">
        <f>WEEKNUM(Table1[[#This Row],[Date]],16)</f>
        <v>1</v>
      </c>
      <c r="D2396" s="3" t="str">
        <f>TEXT(Table1[[#This Row],[Date]],"mmmm")</f>
        <v>يناير</v>
      </c>
      <c r="E2396" s="3" t="str">
        <f>TEXT(Table1[[#This Row],[Date]],"yyyy")</f>
        <v>1900</v>
      </c>
      <c r="J2396" s="3">
        <f>IFERROR(VLOOKUP(Table1[[#This Row],[FoamType]],$CB$1:$CC$25,2,FALSE),0)</f>
        <v>0</v>
      </c>
      <c r="T2396" s="3">
        <f t="shared" si="294"/>
        <v>0</v>
      </c>
      <c r="U2396" s="4">
        <f t="shared" si="295"/>
        <v>0</v>
      </c>
      <c r="X2396" s="4">
        <f>IFERROR(   Table1[[#This Row],[البلوكات /م3]]+Table1[[#This Row],[البواقى
 المنصرفه
/م3]]-Table1[[#This Row],[البواقى
/م3]],0)</f>
        <v>0</v>
      </c>
      <c r="AD2396" s="20">
        <f t="shared" si="296"/>
        <v>0</v>
      </c>
      <c r="AE2396" s="29" t="e">
        <f t="shared" si="297"/>
        <v>#DIV/0!</v>
      </c>
      <c r="AG2396" s="5">
        <f>IFERROR((Table1[[#This Row],[عدد
البلوكات]]*0.12),"")</f>
        <v>0</v>
      </c>
      <c r="AH239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96" s="59">
        <f>IFERROR(Table1[[#This Row],[Plan Hour]]/Table1[[#This Row],[ساعات
العمل
الفعلية]],0)</f>
        <v>0</v>
      </c>
      <c r="AK2396" s="1">
        <f>IFERROR((Table1[[#This Row],[الكمية 
الفعلية
/م3]]-Table1[[#This Row],[الكمية 
المنتجة
/م3
 ]]),"")</f>
        <v>0</v>
      </c>
      <c r="CB2396"/>
      <c r="CC2396"/>
      <c r="CD2396"/>
      <c r="CE2396" s="83"/>
      <c r="CF2396"/>
      <c r="CG2396"/>
      <c r="CH2396"/>
      <c r="CI2396"/>
      <c r="CJ2396"/>
      <c r="CK2396"/>
      <c r="CL2396"/>
      <c r="CM2396"/>
      <c r="CN2396"/>
      <c r="CO2396"/>
      <c r="CP2396"/>
    </row>
    <row r="2397" spans="1:94" ht="22.5" customHeight="1">
      <c r="A2397" s="13"/>
      <c r="B2397" s="3" t="str">
        <f>TEXT(Table1[[#This Row],[Date]],"dddd")</f>
        <v>السبت</v>
      </c>
      <c r="C2397" s="3">
        <f>WEEKNUM(Table1[[#This Row],[Date]],16)</f>
        <v>1</v>
      </c>
      <c r="D2397" s="3" t="str">
        <f>TEXT(Table1[[#This Row],[Date]],"mmmm")</f>
        <v>يناير</v>
      </c>
      <c r="E2397" s="3" t="str">
        <f>TEXT(Table1[[#This Row],[Date]],"yyyy")</f>
        <v>1900</v>
      </c>
      <c r="J2397" s="3">
        <f>IFERROR(VLOOKUP(Table1[[#This Row],[FoamType]],$CB$1:$CC$25,2,FALSE),0)</f>
        <v>0</v>
      </c>
      <c r="T2397" s="3">
        <f t="shared" si="294"/>
        <v>0</v>
      </c>
      <c r="U2397" s="4">
        <f t="shared" si="295"/>
        <v>0</v>
      </c>
      <c r="X2397" s="4">
        <f>IFERROR(   Table1[[#This Row],[البلوكات /م3]]+Table1[[#This Row],[البواقى
 المنصرفه
/م3]]-Table1[[#This Row],[البواقى
/م3]],0)</f>
        <v>0</v>
      </c>
      <c r="AD2397" s="20">
        <f t="shared" si="296"/>
        <v>0</v>
      </c>
      <c r="AE2397" s="29" t="e">
        <f t="shared" si="297"/>
        <v>#DIV/0!</v>
      </c>
      <c r="AG2397" s="5">
        <f>IFERROR((Table1[[#This Row],[عدد
البلوكات]]*0.12),"")</f>
        <v>0</v>
      </c>
      <c r="AH239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97" s="59">
        <f>IFERROR(Table1[[#This Row],[Plan Hour]]/Table1[[#This Row],[ساعات
العمل
الفعلية]],0)</f>
        <v>0</v>
      </c>
      <c r="AK2397" s="1">
        <f>IFERROR((Table1[[#This Row],[الكمية 
الفعلية
/م3]]-Table1[[#This Row],[الكمية 
المنتجة
/م3
 ]]),"")</f>
        <v>0</v>
      </c>
      <c r="CB2397"/>
      <c r="CC2397"/>
      <c r="CD2397"/>
      <c r="CE2397" s="83"/>
      <c r="CF2397"/>
      <c r="CG2397"/>
      <c r="CH2397"/>
      <c r="CI2397"/>
      <c r="CJ2397"/>
      <c r="CK2397"/>
      <c r="CL2397"/>
      <c r="CM2397"/>
      <c r="CN2397"/>
      <c r="CO2397"/>
      <c r="CP2397"/>
    </row>
    <row r="2398" spans="1:94" ht="22.5" customHeight="1">
      <c r="A2398" s="13"/>
      <c r="B2398" s="3" t="str">
        <f>TEXT(Table1[[#This Row],[Date]],"dddd")</f>
        <v>السبت</v>
      </c>
      <c r="C2398" s="3">
        <f>WEEKNUM(Table1[[#This Row],[Date]],16)</f>
        <v>1</v>
      </c>
      <c r="D2398" s="3" t="str">
        <f>TEXT(Table1[[#This Row],[Date]],"mmmm")</f>
        <v>يناير</v>
      </c>
      <c r="E2398" s="3" t="str">
        <f>TEXT(Table1[[#This Row],[Date]],"yyyy")</f>
        <v>1900</v>
      </c>
      <c r="J2398" s="3">
        <f>IFERROR(VLOOKUP(Table1[[#This Row],[FoamType]],$CB$1:$CC$25,2,FALSE),0)</f>
        <v>0</v>
      </c>
      <c r="T2398" s="3">
        <f t="shared" si="294"/>
        <v>0</v>
      </c>
      <c r="U2398" s="4">
        <f t="shared" si="295"/>
        <v>0</v>
      </c>
      <c r="X2398" s="4">
        <f>IFERROR(   Table1[[#This Row],[البلوكات /م3]]+Table1[[#This Row],[البواقى
 المنصرفه
/م3]]-Table1[[#This Row],[البواقى
/م3]],0)</f>
        <v>0</v>
      </c>
      <c r="AD2398" s="20">
        <f t="shared" si="296"/>
        <v>0</v>
      </c>
      <c r="AE2398" s="29" t="e">
        <f t="shared" si="297"/>
        <v>#DIV/0!</v>
      </c>
      <c r="AG2398" s="5">
        <f>IFERROR((Table1[[#This Row],[عدد
البلوكات]]*0.12),"")</f>
        <v>0</v>
      </c>
      <c r="AH239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98" s="59">
        <f>IFERROR(Table1[[#This Row],[Plan Hour]]/Table1[[#This Row],[ساعات
العمل
الفعلية]],0)</f>
        <v>0</v>
      </c>
      <c r="AK2398" s="1">
        <f>IFERROR((Table1[[#This Row],[الكمية 
الفعلية
/م3]]-Table1[[#This Row],[الكمية 
المنتجة
/م3
 ]]),"")</f>
        <v>0</v>
      </c>
      <c r="CB2398"/>
      <c r="CC2398"/>
      <c r="CD2398"/>
      <c r="CE2398" s="83"/>
      <c r="CF2398"/>
      <c r="CG2398"/>
      <c r="CH2398"/>
      <c r="CI2398"/>
      <c r="CJ2398"/>
      <c r="CK2398"/>
      <c r="CL2398"/>
      <c r="CM2398"/>
      <c r="CN2398"/>
      <c r="CO2398"/>
      <c r="CP2398"/>
    </row>
    <row r="2399" spans="1:94" ht="22.5" customHeight="1">
      <c r="A2399" s="13"/>
      <c r="B2399" s="3" t="str">
        <f>TEXT(Table1[[#This Row],[Date]],"dddd")</f>
        <v>السبت</v>
      </c>
      <c r="C2399" s="3">
        <f>WEEKNUM(Table1[[#This Row],[Date]],16)</f>
        <v>1</v>
      </c>
      <c r="D2399" s="3" t="str">
        <f>TEXT(Table1[[#This Row],[Date]],"mmmm")</f>
        <v>يناير</v>
      </c>
      <c r="E2399" s="3" t="str">
        <f>TEXT(Table1[[#This Row],[Date]],"yyyy")</f>
        <v>1900</v>
      </c>
      <c r="J2399" s="3">
        <f>IFERROR(VLOOKUP(Table1[[#This Row],[FoamType]],$CB$1:$CC$25,2,FALSE),0)</f>
        <v>0</v>
      </c>
      <c r="T2399" s="3">
        <f t="shared" si="294"/>
        <v>0</v>
      </c>
      <c r="U2399" s="4">
        <f t="shared" si="295"/>
        <v>0</v>
      </c>
      <c r="X2399" s="4">
        <f>IFERROR(   Table1[[#This Row],[البلوكات /م3]]+Table1[[#This Row],[البواقى
 المنصرفه
/م3]]-Table1[[#This Row],[البواقى
/م3]],0)</f>
        <v>0</v>
      </c>
      <c r="AD2399" s="20">
        <f t="shared" si="296"/>
        <v>0</v>
      </c>
      <c r="AE2399" s="29" t="e">
        <f t="shared" si="297"/>
        <v>#DIV/0!</v>
      </c>
      <c r="AG2399" s="5">
        <f>IFERROR((Table1[[#This Row],[عدد
البلوكات]]*0.12),"")</f>
        <v>0</v>
      </c>
      <c r="AH239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399" s="59">
        <f>IFERROR(Table1[[#This Row],[Plan Hour]]/Table1[[#This Row],[ساعات
العمل
الفعلية]],0)</f>
        <v>0</v>
      </c>
      <c r="AK2399" s="1">
        <f>IFERROR((Table1[[#This Row],[الكمية 
الفعلية
/م3]]-Table1[[#This Row],[الكمية 
المنتجة
/م3
 ]]),"")</f>
        <v>0</v>
      </c>
      <c r="CB2399"/>
      <c r="CC2399"/>
      <c r="CD2399"/>
      <c r="CE2399" s="83"/>
      <c r="CF2399"/>
      <c r="CG2399"/>
      <c r="CH2399"/>
      <c r="CI2399"/>
      <c r="CJ2399"/>
      <c r="CK2399"/>
      <c r="CL2399"/>
      <c r="CM2399"/>
      <c r="CN2399"/>
      <c r="CO2399"/>
      <c r="CP2399"/>
    </row>
    <row r="2400" spans="1:94" ht="22.5" customHeight="1">
      <c r="A2400" s="13"/>
      <c r="B2400" s="3" t="str">
        <f>TEXT(Table1[[#This Row],[Date]],"dddd")</f>
        <v>السبت</v>
      </c>
      <c r="C2400" s="3">
        <f>WEEKNUM(Table1[[#This Row],[Date]],16)</f>
        <v>1</v>
      </c>
      <c r="D2400" s="3" t="str">
        <f>TEXT(Table1[[#This Row],[Date]],"mmmm")</f>
        <v>يناير</v>
      </c>
      <c r="E2400" s="3" t="str">
        <f>TEXT(Table1[[#This Row],[Date]],"yyyy")</f>
        <v>1900</v>
      </c>
      <c r="J2400" s="3">
        <f>IFERROR(VLOOKUP(Table1[[#This Row],[FoamType]],$CB$1:$CC$25,2,FALSE),0)</f>
        <v>0</v>
      </c>
      <c r="T2400" s="3">
        <f t="shared" si="294"/>
        <v>0</v>
      </c>
      <c r="U2400" s="4">
        <f t="shared" si="295"/>
        <v>0</v>
      </c>
      <c r="X2400" s="4">
        <f>IFERROR(   Table1[[#This Row],[البلوكات /م3]]+Table1[[#This Row],[البواقى
 المنصرفه
/م3]]-Table1[[#This Row],[البواقى
/م3]],0)</f>
        <v>0</v>
      </c>
      <c r="AD2400" s="20">
        <f t="shared" si="296"/>
        <v>0</v>
      </c>
      <c r="AE2400" s="29" t="e">
        <f t="shared" si="297"/>
        <v>#DIV/0!</v>
      </c>
      <c r="AG2400" s="5">
        <f>IFERROR((Table1[[#This Row],[عدد
البلوكات]]*0.12),"")</f>
        <v>0</v>
      </c>
      <c r="AH240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00" s="59">
        <f>IFERROR(Table1[[#This Row],[Plan Hour]]/Table1[[#This Row],[ساعات
العمل
الفعلية]],0)</f>
        <v>0</v>
      </c>
      <c r="AK2400" s="1">
        <f>IFERROR((Table1[[#This Row],[الكمية 
الفعلية
/م3]]-Table1[[#This Row],[الكمية 
المنتجة
/م3
 ]]),"")</f>
        <v>0</v>
      </c>
      <c r="CB2400"/>
      <c r="CC2400"/>
      <c r="CD2400"/>
      <c r="CE2400" s="83"/>
      <c r="CF2400"/>
      <c r="CG2400"/>
      <c r="CH2400"/>
      <c r="CI2400"/>
      <c r="CJ2400"/>
      <c r="CK2400"/>
      <c r="CL2400"/>
      <c r="CM2400"/>
      <c r="CN2400"/>
      <c r="CO2400"/>
      <c r="CP2400"/>
    </row>
    <row r="2401" spans="1:94" ht="22.5" customHeight="1">
      <c r="A2401" s="13"/>
      <c r="B2401" s="3" t="str">
        <f>TEXT(Table1[[#This Row],[Date]],"dddd")</f>
        <v>السبت</v>
      </c>
      <c r="C2401" s="3">
        <f>WEEKNUM(Table1[[#This Row],[Date]],16)</f>
        <v>1</v>
      </c>
      <c r="D2401" s="3" t="str">
        <f>TEXT(Table1[[#This Row],[Date]],"mmmm")</f>
        <v>يناير</v>
      </c>
      <c r="E2401" s="3" t="str">
        <f>TEXT(Table1[[#This Row],[Date]],"yyyy")</f>
        <v>1900</v>
      </c>
      <c r="J2401" s="3">
        <f>IFERROR(VLOOKUP(Table1[[#This Row],[FoamType]],$CB$1:$CC$25,2,FALSE),0)</f>
        <v>0</v>
      </c>
      <c r="T2401" s="3">
        <f t="shared" si="294"/>
        <v>0</v>
      </c>
      <c r="U2401" s="4">
        <f t="shared" si="295"/>
        <v>0</v>
      </c>
      <c r="X2401" s="4">
        <f>IFERROR(   Table1[[#This Row],[البلوكات /م3]]+Table1[[#This Row],[البواقى
 المنصرفه
/م3]]-Table1[[#This Row],[البواقى
/م3]],0)</f>
        <v>0</v>
      </c>
      <c r="AD2401" s="20">
        <f t="shared" si="296"/>
        <v>0</v>
      </c>
      <c r="AE2401" s="29" t="e">
        <f t="shared" si="297"/>
        <v>#DIV/0!</v>
      </c>
      <c r="AG2401" s="5">
        <f>IFERROR((Table1[[#This Row],[عدد
البلوكات]]*0.12),"")</f>
        <v>0</v>
      </c>
      <c r="AH240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01" s="59">
        <f>IFERROR(Table1[[#This Row],[Plan Hour]]/Table1[[#This Row],[ساعات
العمل
الفعلية]],0)</f>
        <v>0</v>
      </c>
      <c r="AK2401" s="1">
        <f>IFERROR((Table1[[#This Row],[الكمية 
الفعلية
/م3]]-Table1[[#This Row],[الكمية 
المنتجة
/م3
 ]]),"")</f>
        <v>0</v>
      </c>
      <c r="CB2401"/>
      <c r="CC2401"/>
      <c r="CD2401"/>
      <c r="CE2401" s="83"/>
      <c r="CF2401"/>
      <c r="CG2401"/>
      <c r="CH2401"/>
      <c r="CI2401"/>
      <c r="CJ2401"/>
      <c r="CK2401"/>
      <c r="CL2401"/>
      <c r="CM2401"/>
      <c r="CN2401"/>
      <c r="CO2401"/>
      <c r="CP2401"/>
    </row>
    <row r="2402" spans="1:94" ht="22.5" customHeight="1">
      <c r="A2402" s="13"/>
      <c r="B2402" s="3" t="str">
        <f>TEXT(Table1[[#This Row],[Date]],"dddd")</f>
        <v>السبت</v>
      </c>
      <c r="C2402" s="3">
        <f>WEEKNUM(Table1[[#This Row],[Date]],16)</f>
        <v>1</v>
      </c>
      <c r="D2402" s="3" t="str">
        <f>TEXT(Table1[[#This Row],[Date]],"mmmm")</f>
        <v>يناير</v>
      </c>
      <c r="E2402" s="3" t="str">
        <f>TEXT(Table1[[#This Row],[Date]],"yyyy")</f>
        <v>1900</v>
      </c>
      <c r="J2402" s="3">
        <f>IFERROR(VLOOKUP(Table1[[#This Row],[FoamType]],$CB$1:$CC$25,2,FALSE),0)</f>
        <v>0</v>
      </c>
      <c r="T2402" s="3">
        <f t="shared" si="294"/>
        <v>0</v>
      </c>
      <c r="U2402" s="4">
        <f t="shared" si="295"/>
        <v>0</v>
      </c>
      <c r="X2402" s="4">
        <f>IFERROR(   Table1[[#This Row],[البلوكات /م3]]+Table1[[#This Row],[البواقى
 المنصرفه
/م3]]-Table1[[#This Row],[البواقى
/م3]],0)</f>
        <v>0</v>
      </c>
      <c r="AD2402" s="20">
        <f t="shared" si="296"/>
        <v>0</v>
      </c>
      <c r="AE2402" s="29" t="e">
        <f t="shared" si="297"/>
        <v>#DIV/0!</v>
      </c>
      <c r="AG2402" s="5">
        <f>IFERROR((Table1[[#This Row],[عدد
البلوكات]]*0.12),"")</f>
        <v>0</v>
      </c>
      <c r="AH240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02" s="59">
        <f>IFERROR(Table1[[#This Row],[Plan Hour]]/Table1[[#This Row],[ساعات
العمل
الفعلية]],0)</f>
        <v>0</v>
      </c>
      <c r="AK2402" s="1">
        <f>IFERROR((Table1[[#This Row],[الكمية 
الفعلية
/م3]]-Table1[[#This Row],[الكمية 
المنتجة
/م3
 ]]),"")</f>
        <v>0</v>
      </c>
      <c r="CB2402"/>
      <c r="CC2402"/>
      <c r="CD2402"/>
      <c r="CE2402" s="83"/>
      <c r="CF2402"/>
      <c r="CG2402"/>
      <c r="CH2402"/>
      <c r="CI2402"/>
      <c r="CJ2402"/>
      <c r="CK2402"/>
      <c r="CL2402"/>
      <c r="CM2402"/>
      <c r="CN2402"/>
      <c r="CO2402"/>
      <c r="CP2402"/>
    </row>
    <row r="2403" spans="1:94" ht="22.5" customHeight="1">
      <c r="A2403" s="13"/>
      <c r="B2403" s="3" t="str">
        <f>TEXT(Table1[[#This Row],[Date]],"dddd")</f>
        <v>السبت</v>
      </c>
      <c r="C2403" s="3">
        <f>WEEKNUM(Table1[[#This Row],[Date]],16)</f>
        <v>1</v>
      </c>
      <c r="D2403" s="3" t="str">
        <f>TEXT(Table1[[#This Row],[Date]],"mmmm")</f>
        <v>يناير</v>
      </c>
      <c r="E2403" s="3" t="str">
        <f>TEXT(Table1[[#This Row],[Date]],"yyyy")</f>
        <v>1900</v>
      </c>
      <c r="J2403" s="3">
        <f>IFERROR(VLOOKUP(Table1[[#This Row],[FoamType]],$CB$1:$CC$25,2,FALSE),0)</f>
        <v>0</v>
      </c>
      <c r="T2403" s="3">
        <f t="shared" si="294"/>
        <v>0</v>
      </c>
      <c r="U2403" s="4">
        <f t="shared" si="295"/>
        <v>0</v>
      </c>
      <c r="X2403" s="4">
        <f>IFERROR(   Table1[[#This Row],[البلوكات /م3]]+Table1[[#This Row],[البواقى
 المنصرفه
/م3]]-Table1[[#This Row],[البواقى
/م3]],0)</f>
        <v>0</v>
      </c>
      <c r="AD2403" s="20">
        <f t="shared" si="296"/>
        <v>0</v>
      </c>
      <c r="AE2403" s="29" t="e">
        <f t="shared" si="297"/>
        <v>#DIV/0!</v>
      </c>
      <c r="AG2403" s="5">
        <f>IFERROR((Table1[[#This Row],[عدد
البلوكات]]*0.12),"")</f>
        <v>0</v>
      </c>
      <c r="AH240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03" s="59">
        <f>IFERROR(Table1[[#This Row],[Plan Hour]]/Table1[[#This Row],[ساعات
العمل
الفعلية]],0)</f>
        <v>0</v>
      </c>
      <c r="AK2403" s="1">
        <f>IFERROR((Table1[[#This Row],[الكمية 
الفعلية
/م3]]-Table1[[#This Row],[الكمية 
المنتجة
/م3
 ]]),"")</f>
        <v>0</v>
      </c>
      <c r="CB2403"/>
      <c r="CC2403"/>
      <c r="CD2403"/>
      <c r="CE2403" s="83"/>
      <c r="CF2403"/>
      <c r="CG2403"/>
      <c r="CH2403"/>
      <c r="CI2403"/>
      <c r="CJ2403"/>
      <c r="CK2403"/>
      <c r="CL2403"/>
      <c r="CM2403"/>
      <c r="CN2403"/>
      <c r="CO2403"/>
      <c r="CP2403"/>
    </row>
    <row r="2404" spans="1:94" ht="22.5" customHeight="1">
      <c r="A2404" s="13"/>
      <c r="B2404" s="3" t="str">
        <f>TEXT(Table1[[#This Row],[Date]],"dddd")</f>
        <v>السبت</v>
      </c>
      <c r="C2404" s="3">
        <f>WEEKNUM(Table1[[#This Row],[Date]],16)</f>
        <v>1</v>
      </c>
      <c r="D2404" s="3" t="str">
        <f>TEXT(Table1[[#This Row],[Date]],"mmmm")</f>
        <v>يناير</v>
      </c>
      <c r="E2404" s="3" t="str">
        <f>TEXT(Table1[[#This Row],[Date]],"yyyy")</f>
        <v>1900</v>
      </c>
      <c r="J2404" s="3">
        <f>IFERROR(VLOOKUP(Table1[[#This Row],[FoamType]],$CB$1:$CC$25,2,FALSE),0)</f>
        <v>0</v>
      </c>
      <c r="T2404" s="3">
        <f t="shared" si="294"/>
        <v>0</v>
      </c>
      <c r="U2404" s="4">
        <f t="shared" si="295"/>
        <v>0</v>
      </c>
      <c r="X2404" s="4">
        <f>IFERROR(   Table1[[#This Row],[البلوكات /م3]]+Table1[[#This Row],[البواقى
 المنصرفه
/م3]]-Table1[[#This Row],[البواقى
/م3]],0)</f>
        <v>0</v>
      </c>
      <c r="AD2404" s="20">
        <f t="shared" si="296"/>
        <v>0</v>
      </c>
      <c r="AE2404" s="29" t="e">
        <f t="shared" si="297"/>
        <v>#DIV/0!</v>
      </c>
      <c r="AG2404" s="5">
        <f>IFERROR((Table1[[#This Row],[عدد
البلوكات]]*0.12),"")</f>
        <v>0</v>
      </c>
      <c r="AH240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04" s="59">
        <f>IFERROR(Table1[[#This Row],[Plan Hour]]/Table1[[#This Row],[ساعات
العمل
الفعلية]],0)</f>
        <v>0</v>
      </c>
      <c r="AK2404" s="1">
        <f>IFERROR((Table1[[#This Row],[الكمية 
الفعلية
/م3]]-Table1[[#This Row],[الكمية 
المنتجة
/م3
 ]]),"")</f>
        <v>0</v>
      </c>
      <c r="CB2404"/>
      <c r="CC2404"/>
      <c r="CD2404"/>
      <c r="CE2404" s="83"/>
      <c r="CF2404"/>
      <c r="CG2404"/>
      <c r="CH2404"/>
      <c r="CI2404"/>
      <c r="CJ2404"/>
      <c r="CK2404"/>
      <c r="CL2404"/>
      <c r="CM2404"/>
      <c r="CN2404"/>
      <c r="CO2404"/>
      <c r="CP2404"/>
    </row>
    <row r="2405" spans="1:94" ht="22.5" customHeight="1">
      <c r="A2405" s="13"/>
      <c r="B2405" s="3" t="str">
        <f>TEXT(Table1[[#This Row],[Date]],"dddd")</f>
        <v>السبت</v>
      </c>
      <c r="C2405" s="3">
        <f>WEEKNUM(Table1[[#This Row],[Date]],16)</f>
        <v>1</v>
      </c>
      <c r="D2405" s="3" t="str">
        <f>TEXT(Table1[[#This Row],[Date]],"mmmm")</f>
        <v>يناير</v>
      </c>
      <c r="E2405" s="3" t="str">
        <f>TEXT(Table1[[#This Row],[Date]],"yyyy")</f>
        <v>1900</v>
      </c>
      <c r="J2405" s="3">
        <f>IFERROR(VLOOKUP(Table1[[#This Row],[FoamType]],$CB$1:$CC$25,2,FALSE),0)</f>
        <v>0</v>
      </c>
      <c r="T2405" s="3">
        <f t="shared" si="294"/>
        <v>0</v>
      </c>
      <c r="U2405" s="4">
        <f t="shared" si="295"/>
        <v>0</v>
      </c>
      <c r="X2405" s="4">
        <f>IFERROR(   Table1[[#This Row],[البلوكات /م3]]+Table1[[#This Row],[البواقى
 المنصرفه
/م3]]-Table1[[#This Row],[البواقى
/م3]],0)</f>
        <v>0</v>
      </c>
      <c r="AD2405" s="20">
        <f t="shared" si="296"/>
        <v>0</v>
      </c>
      <c r="AE2405" s="29" t="e">
        <f t="shared" si="297"/>
        <v>#DIV/0!</v>
      </c>
      <c r="AG2405" s="5">
        <f>IFERROR((Table1[[#This Row],[عدد
البلوكات]]*0.12),"")</f>
        <v>0</v>
      </c>
      <c r="AH240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05" s="59">
        <f>IFERROR(Table1[[#This Row],[Plan Hour]]/Table1[[#This Row],[ساعات
العمل
الفعلية]],0)</f>
        <v>0</v>
      </c>
      <c r="AK2405" s="1">
        <f>IFERROR((Table1[[#This Row],[الكمية 
الفعلية
/م3]]-Table1[[#This Row],[الكمية 
المنتجة
/م3
 ]]),"")</f>
        <v>0</v>
      </c>
      <c r="CB2405"/>
      <c r="CC2405"/>
      <c r="CD2405"/>
      <c r="CE2405" s="83"/>
      <c r="CF2405"/>
      <c r="CG2405"/>
      <c r="CH2405"/>
      <c r="CI2405"/>
      <c r="CJ2405"/>
      <c r="CK2405"/>
      <c r="CL2405"/>
      <c r="CM2405"/>
      <c r="CN2405"/>
      <c r="CO2405"/>
      <c r="CP2405"/>
    </row>
    <row r="2406" spans="1:94" ht="22.5" customHeight="1">
      <c r="A2406" s="13"/>
      <c r="B2406" s="3" t="str">
        <f>TEXT(Table1[[#This Row],[Date]],"dddd")</f>
        <v>السبت</v>
      </c>
      <c r="C2406" s="3">
        <f>WEEKNUM(Table1[[#This Row],[Date]],16)</f>
        <v>1</v>
      </c>
      <c r="D2406" s="3" t="str">
        <f>TEXT(Table1[[#This Row],[Date]],"mmmm")</f>
        <v>يناير</v>
      </c>
      <c r="E2406" s="3" t="str">
        <f>TEXT(Table1[[#This Row],[Date]],"yyyy")</f>
        <v>1900</v>
      </c>
      <c r="J2406" s="3">
        <f>IFERROR(VLOOKUP(Table1[[#This Row],[FoamType]],$CB$1:$CC$25,2,FALSE),0)</f>
        <v>0</v>
      </c>
      <c r="T2406" s="3">
        <f t="shared" si="294"/>
        <v>0</v>
      </c>
      <c r="U2406" s="4">
        <f t="shared" si="295"/>
        <v>0</v>
      </c>
      <c r="X2406" s="4">
        <f>IFERROR(   Table1[[#This Row],[البلوكات /م3]]+Table1[[#This Row],[البواقى
 المنصرفه
/م3]]-Table1[[#This Row],[البواقى
/م3]],0)</f>
        <v>0</v>
      </c>
      <c r="AD2406" s="20">
        <f t="shared" si="296"/>
        <v>0</v>
      </c>
      <c r="AE2406" s="29" t="e">
        <f t="shared" si="297"/>
        <v>#DIV/0!</v>
      </c>
      <c r="AG2406" s="5">
        <f>IFERROR((Table1[[#This Row],[عدد
البلوكات]]*0.12),"")</f>
        <v>0</v>
      </c>
      <c r="AH240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06" s="59">
        <f>IFERROR(Table1[[#This Row],[Plan Hour]]/Table1[[#This Row],[ساعات
العمل
الفعلية]],0)</f>
        <v>0</v>
      </c>
      <c r="AK2406" s="1">
        <f>IFERROR((Table1[[#This Row],[الكمية 
الفعلية
/م3]]-Table1[[#This Row],[الكمية 
المنتجة
/م3
 ]]),"")</f>
        <v>0</v>
      </c>
      <c r="CB2406"/>
      <c r="CC2406"/>
      <c r="CD2406"/>
      <c r="CE2406" s="83"/>
      <c r="CF2406"/>
      <c r="CG2406"/>
      <c r="CH2406"/>
      <c r="CI2406"/>
      <c r="CJ2406"/>
      <c r="CK2406"/>
      <c r="CL2406"/>
      <c r="CM2406"/>
      <c r="CN2406"/>
      <c r="CO2406"/>
      <c r="CP2406"/>
    </row>
    <row r="2407" spans="1:94" ht="22.5" customHeight="1">
      <c r="A2407" s="13"/>
      <c r="B2407" s="3" t="str">
        <f>TEXT(Table1[[#This Row],[Date]],"dddd")</f>
        <v>السبت</v>
      </c>
      <c r="C2407" s="3">
        <f>WEEKNUM(Table1[[#This Row],[Date]],16)</f>
        <v>1</v>
      </c>
      <c r="D2407" s="3" t="str">
        <f>TEXT(Table1[[#This Row],[Date]],"mmmm")</f>
        <v>يناير</v>
      </c>
      <c r="E2407" s="3" t="str">
        <f>TEXT(Table1[[#This Row],[Date]],"yyyy")</f>
        <v>1900</v>
      </c>
      <c r="J2407" s="3">
        <f>IFERROR(VLOOKUP(Table1[[#This Row],[FoamType]],$CB$1:$CC$25,2,FALSE),0)</f>
        <v>0</v>
      </c>
      <c r="T2407" s="3">
        <f t="shared" si="294"/>
        <v>0</v>
      </c>
      <c r="U2407" s="4">
        <f t="shared" si="295"/>
        <v>0</v>
      </c>
      <c r="X2407" s="4">
        <f>IFERROR(   Table1[[#This Row],[البلوكات /م3]]+Table1[[#This Row],[البواقى
 المنصرفه
/م3]]-Table1[[#This Row],[البواقى
/م3]],0)</f>
        <v>0</v>
      </c>
      <c r="AD2407" s="20">
        <f t="shared" si="296"/>
        <v>0</v>
      </c>
      <c r="AE2407" s="29" t="e">
        <f t="shared" si="297"/>
        <v>#DIV/0!</v>
      </c>
      <c r="AG2407" s="5">
        <f>IFERROR((Table1[[#This Row],[عدد
البلوكات]]*0.12),"")</f>
        <v>0</v>
      </c>
      <c r="AH240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07" s="59">
        <f>IFERROR(Table1[[#This Row],[Plan Hour]]/Table1[[#This Row],[ساعات
العمل
الفعلية]],0)</f>
        <v>0</v>
      </c>
      <c r="AK2407" s="1">
        <f>IFERROR((Table1[[#This Row],[الكمية 
الفعلية
/م3]]-Table1[[#This Row],[الكمية 
المنتجة
/م3
 ]]),"")</f>
        <v>0</v>
      </c>
      <c r="CB2407"/>
      <c r="CC2407"/>
      <c r="CD2407"/>
      <c r="CE2407" s="83"/>
      <c r="CF2407"/>
      <c r="CG2407"/>
      <c r="CH2407"/>
      <c r="CI2407"/>
      <c r="CJ2407"/>
      <c r="CK2407"/>
      <c r="CL2407"/>
      <c r="CM2407"/>
      <c r="CN2407"/>
      <c r="CO2407"/>
      <c r="CP2407"/>
    </row>
    <row r="2408" spans="1:94" ht="22.5" customHeight="1">
      <c r="A2408" s="13"/>
      <c r="B2408" s="3" t="str">
        <f>TEXT(Table1[[#This Row],[Date]],"dddd")</f>
        <v>السبت</v>
      </c>
      <c r="C2408" s="3">
        <f>WEEKNUM(Table1[[#This Row],[Date]],16)</f>
        <v>1</v>
      </c>
      <c r="D2408" s="3" t="str">
        <f>TEXT(Table1[[#This Row],[Date]],"mmmm")</f>
        <v>يناير</v>
      </c>
      <c r="E2408" s="3" t="str">
        <f>TEXT(Table1[[#This Row],[Date]],"yyyy")</f>
        <v>1900</v>
      </c>
      <c r="J2408" s="3">
        <f>IFERROR(VLOOKUP(Table1[[#This Row],[FoamType]],$CB$1:$CC$25,2,FALSE),0)</f>
        <v>0</v>
      </c>
      <c r="T2408" s="3">
        <f t="shared" si="294"/>
        <v>0</v>
      </c>
      <c r="U2408" s="4">
        <f t="shared" si="295"/>
        <v>0</v>
      </c>
      <c r="X2408" s="4">
        <f>IFERROR(   Table1[[#This Row],[البلوكات /م3]]+Table1[[#This Row],[البواقى
 المنصرفه
/م3]]-Table1[[#This Row],[البواقى
/م3]],0)</f>
        <v>0</v>
      </c>
      <c r="AD2408" s="20">
        <f t="shared" si="296"/>
        <v>0</v>
      </c>
      <c r="AE2408" s="29" t="e">
        <f t="shared" si="297"/>
        <v>#DIV/0!</v>
      </c>
      <c r="AG2408" s="5">
        <f>IFERROR((Table1[[#This Row],[عدد
البلوكات]]*0.12),"")</f>
        <v>0</v>
      </c>
      <c r="AH240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08" s="59">
        <f>IFERROR(Table1[[#This Row],[Plan Hour]]/Table1[[#This Row],[ساعات
العمل
الفعلية]],0)</f>
        <v>0</v>
      </c>
      <c r="AK2408" s="1">
        <f>IFERROR((Table1[[#This Row],[الكمية 
الفعلية
/م3]]-Table1[[#This Row],[الكمية 
المنتجة
/م3
 ]]),"")</f>
        <v>0</v>
      </c>
      <c r="CB2408"/>
      <c r="CC2408"/>
      <c r="CD2408"/>
      <c r="CE2408" s="83"/>
      <c r="CF2408"/>
      <c r="CG2408"/>
      <c r="CH2408"/>
      <c r="CI2408"/>
      <c r="CJ2408"/>
      <c r="CK2408"/>
      <c r="CL2408"/>
      <c r="CM2408"/>
      <c r="CN2408"/>
      <c r="CO2408"/>
      <c r="CP2408"/>
    </row>
    <row r="2409" spans="1:94" ht="22.5" customHeight="1">
      <c r="A2409" s="13"/>
      <c r="B2409" s="3" t="str">
        <f>TEXT(Table1[[#This Row],[Date]],"dddd")</f>
        <v>السبت</v>
      </c>
      <c r="C2409" s="3">
        <f>WEEKNUM(Table1[[#This Row],[Date]],16)</f>
        <v>1</v>
      </c>
      <c r="D2409" s="3" t="str">
        <f>TEXT(Table1[[#This Row],[Date]],"mmmm")</f>
        <v>يناير</v>
      </c>
      <c r="E2409" s="3" t="str">
        <f>TEXT(Table1[[#This Row],[Date]],"yyyy")</f>
        <v>1900</v>
      </c>
      <c r="J2409" s="3">
        <f>IFERROR(VLOOKUP(Table1[[#This Row],[FoamType]],$CB$1:$CC$25,2,FALSE),0)</f>
        <v>0</v>
      </c>
      <c r="T2409" s="3">
        <f t="shared" si="294"/>
        <v>0</v>
      </c>
      <c r="U2409" s="4">
        <f t="shared" si="295"/>
        <v>0</v>
      </c>
      <c r="X2409" s="4">
        <f>IFERROR(   Table1[[#This Row],[البلوكات /م3]]+Table1[[#This Row],[البواقى
 المنصرفه
/م3]]-Table1[[#This Row],[البواقى
/م3]],0)</f>
        <v>0</v>
      </c>
      <c r="AD2409" s="20">
        <f t="shared" si="296"/>
        <v>0</v>
      </c>
      <c r="AE2409" s="29" t="e">
        <f t="shared" si="297"/>
        <v>#DIV/0!</v>
      </c>
      <c r="AG2409" s="5">
        <f>IFERROR((Table1[[#This Row],[عدد
البلوكات]]*0.12),"")</f>
        <v>0</v>
      </c>
      <c r="AH240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09" s="59">
        <f>IFERROR(Table1[[#This Row],[Plan Hour]]/Table1[[#This Row],[ساعات
العمل
الفعلية]],0)</f>
        <v>0</v>
      </c>
      <c r="AK2409" s="1">
        <f>IFERROR((Table1[[#This Row],[الكمية 
الفعلية
/م3]]-Table1[[#This Row],[الكمية 
المنتجة
/م3
 ]]),"")</f>
        <v>0</v>
      </c>
      <c r="CB2409"/>
      <c r="CC2409"/>
      <c r="CD2409"/>
      <c r="CE2409" s="83"/>
      <c r="CF2409"/>
      <c r="CG2409"/>
      <c r="CH2409"/>
      <c r="CI2409"/>
      <c r="CJ2409"/>
      <c r="CK2409"/>
      <c r="CL2409"/>
      <c r="CM2409"/>
      <c r="CN2409"/>
      <c r="CO2409"/>
      <c r="CP2409"/>
    </row>
    <row r="2410" spans="1:94" ht="22.5" customHeight="1">
      <c r="A2410" s="13"/>
      <c r="B2410" s="3" t="str">
        <f>TEXT(Table1[[#This Row],[Date]],"dddd")</f>
        <v>السبت</v>
      </c>
      <c r="C2410" s="3">
        <f>WEEKNUM(Table1[[#This Row],[Date]],16)</f>
        <v>1</v>
      </c>
      <c r="D2410" s="3" t="str">
        <f>TEXT(Table1[[#This Row],[Date]],"mmmm")</f>
        <v>يناير</v>
      </c>
      <c r="E2410" s="3" t="str">
        <f>TEXT(Table1[[#This Row],[Date]],"yyyy")</f>
        <v>1900</v>
      </c>
      <c r="J2410" s="3">
        <f>IFERROR(VLOOKUP(Table1[[#This Row],[FoamType]],$CB$1:$CC$25,2,FALSE),0)</f>
        <v>0</v>
      </c>
      <c r="T2410" s="3">
        <f t="shared" si="294"/>
        <v>0</v>
      </c>
      <c r="U2410" s="4">
        <f t="shared" si="295"/>
        <v>0</v>
      </c>
      <c r="X2410" s="4">
        <f>IFERROR(   Table1[[#This Row],[البلوكات /م3]]+Table1[[#This Row],[البواقى
 المنصرفه
/م3]]-Table1[[#This Row],[البواقى
/م3]],0)</f>
        <v>0</v>
      </c>
      <c r="AD2410" s="20">
        <f t="shared" si="296"/>
        <v>0</v>
      </c>
      <c r="AE2410" s="29" t="e">
        <f t="shared" si="297"/>
        <v>#DIV/0!</v>
      </c>
      <c r="AG2410" s="5">
        <f>IFERROR((Table1[[#This Row],[عدد
البلوكات]]*0.12),"")</f>
        <v>0</v>
      </c>
      <c r="AH241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10" s="59">
        <f>IFERROR(Table1[[#This Row],[Plan Hour]]/Table1[[#This Row],[ساعات
العمل
الفعلية]],0)</f>
        <v>0</v>
      </c>
      <c r="AK2410" s="1">
        <f>IFERROR((Table1[[#This Row],[الكمية 
الفعلية
/م3]]-Table1[[#This Row],[الكمية 
المنتجة
/م3
 ]]),"")</f>
        <v>0</v>
      </c>
      <c r="CB2410"/>
      <c r="CC2410"/>
      <c r="CD2410"/>
      <c r="CE2410" s="83"/>
      <c r="CF2410"/>
      <c r="CG2410"/>
      <c r="CH2410"/>
      <c r="CI2410"/>
      <c r="CJ2410"/>
      <c r="CK2410"/>
      <c r="CL2410"/>
      <c r="CM2410"/>
      <c r="CN2410"/>
      <c r="CO2410"/>
      <c r="CP2410"/>
    </row>
    <row r="2411" spans="1:94" ht="22.5" customHeight="1">
      <c r="A2411" s="13"/>
      <c r="B2411" s="3" t="str">
        <f>TEXT(Table1[[#This Row],[Date]],"dddd")</f>
        <v>السبت</v>
      </c>
      <c r="C2411" s="3">
        <f>WEEKNUM(Table1[[#This Row],[Date]],16)</f>
        <v>1</v>
      </c>
      <c r="D2411" s="3" t="str">
        <f>TEXT(Table1[[#This Row],[Date]],"mmmm")</f>
        <v>يناير</v>
      </c>
      <c r="E2411" s="3" t="str">
        <f>TEXT(Table1[[#This Row],[Date]],"yyyy")</f>
        <v>1900</v>
      </c>
      <c r="J2411" s="3">
        <f>IFERROR(VLOOKUP(Table1[[#This Row],[FoamType]],$CB$1:$CC$25,2,FALSE),0)</f>
        <v>0</v>
      </c>
      <c r="T2411" s="3">
        <f t="shared" si="294"/>
        <v>0</v>
      </c>
      <c r="U2411" s="4">
        <f t="shared" si="295"/>
        <v>0</v>
      </c>
      <c r="X2411" s="4">
        <f>IFERROR(   Table1[[#This Row],[البلوكات /م3]]+Table1[[#This Row],[البواقى
 المنصرفه
/م3]]-Table1[[#This Row],[البواقى
/م3]],0)</f>
        <v>0</v>
      </c>
      <c r="AD2411" s="20">
        <f t="shared" si="296"/>
        <v>0</v>
      </c>
      <c r="AE2411" s="29" t="e">
        <f t="shared" si="297"/>
        <v>#DIV/0!</v>
      </c>
      <c r="AG2411" s="5">
        <f>IFERROR((Table1[[#This Row],[عدد
البلوكات]]*0.12),"")</f>
        <v>0</v>
      </c>
      <c r="AH241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11" s="59">
        <f>IFERROR(Table1[[#This Row],[Plan Hour]]/Table1[[#This Row],[ساعات
العمل
الفعلية]],0)</f>
        <v>0</v>
      </c>
      <c r="AK2411" s="1">
        <f>IFERROR((Table1[[#This Row],[الكمية 
الفعلية
/م3]]-Table1[[#This Row],[الكمية 
المنتجة
/م3
 ]]),"")</f>
        <v>0</v>
      </c>
      <c r="CB2411"/>
      <c r="CC2411"/>
      <c r="CD2411"/>
      <c r="CE2411" s="83"/>
      <c r="CF2411"/>
      <c r="CG2411"/>
      <c r="CH2411"/>
      <c r="CI2411"/>
      <c r="CJ2411"/>
      <c r="CK2411"/>
      <c r="CL2411"/>
      <c r="CM2411"/>
      <c r="CN2411"/>
      <c r="CO2411"/>
      <c r="CP2411"/>
    </row>
    <row r="2412" spans="1:94" ht="22.5" customHeight="1">
      <c r="A2412" s="13"/>
      <c r="B2412" s="3" t="str">
        <f>TEXT(Table1[[#This Row],[Date]],"dddd")</f>
        <v>السبت</v>
      </c>
      <c r="C2412" s="3">
        <f>WEEKNUM(Table1[[#This Row],[Date]],16)</f>
        <v>1</v>
      </c>
      <c r="D2412" s="3" t="str">
        <f>TEXT(Table1[[#This Row],[Date]],"mmmm")</f>
        <v>يناير</v>
      </c>
      <c r="E2412" s="3" t="str">
        <f>TEXT(Table1[[#This Row],[Date]],"yyyy")</f>
        <v>1900</v>
      </c>
      <c r="J2412" s="3">
        <f>IFERROR(VLOOKUP(Table1[[#This Row],[FoamType]],$CB$1:$CC$25,2,FALSE),0)</f>
        <v>0</v>
      </c>
      <c r="T2412" s="3">
        <f t="shared" si="294"/>
        <v>0</v>
      </c>
      <c r="U2412" s="4">
        <f t="shared" si="295"/>
        <v>0</v>
      </c>
      <c r="X2412" s="4">
        <f>IFERROR(   Table1[[#This Row],[البلوكات /م3]]+Table1[[#This Row],[البواقى
 المنصرفه
/م3]]-Table1[[#This Row],[البواقى
/م3]],0)</f>
        <v>0</v>
      </c>
      <c r="AD2412" s="20">
        <f t="shared" si="296"/>
        <v>0</v>
      </c>
      <c r="AE2412" s="29" t="e">
        <f t="shared" si="297"/>
        <v>#DIV/0!</v>
      </c>
      <c r="AG2412" s="5">
        <f>IFERROR((Table1[[#This Row],[عدد
البلوكات]]*0.12),"")</f>
        <v>0</v>
      </c>
      <c r="AH24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12" s="59">
        <f>IFERROR(Table1[[#This Row],[Plan Hour]]/Table1[[#This Row],[ساعات
العمل
الفعلية]],0)</f>
        <v>0</v>
      </c>
      <c r="AK2412" s="1">
        <f>IFERROR((Table1[[#This Row],[الكمية 
الفعلية
/م3]]-Table1[[#This Row],[الكمية 
المنتجة
/م3
 ]]),"")</f>
        <v>0</v>
      </c>
      <c r="CB2412"/>
      <c r="CC2412"/>
      <c r="CD2412"/>
      <c r="CE2412" s="83"/>
      <c r="CF2412"/>
      <c r="CG2412"/>
      <c r="CH2412"/>
      <c r="CI2412"/>
      <c r="CJ2412"/>
      <c r="CK2412"/>
      <c r="CL2412"/>
      <c r="CM2412"/>
      <c r="CN2412"/>
      <c r="CO2412"/>
      <c r="CP2412"/>
    </row>
    <row r="2413" spans="1:94" ht="22.5" customHeight="1">
      <c r="A2413" s="13"/>
      <c r="B2413" s="3" t="str">
        <f>TEXT(Table1[[#This Row],[Date]],"dddd")</f>
        <v>السبت</v>
      </c>
      <c r="C2413" s="3">
        <f>WEEKNUM(Table1[[#This Row],[Date]],16)</f>
        <v>1</v>
      </c>
      <c r="D2413" s="3" t="str">
        <f>TEXT(Table1[[#This Row],[Date]],"mmmm")</f>
        <v>يناير</v>
      </c>
      <c r="E2413" s="3" t="str">
        <f>TEXT(Table1[[#This Row],[Date]],"yyyy")</f>
        <v>1900</v>
      </c>
      <c r="J2413" s="3">
        <f>IFERROR(VLOOKUP(Table1[[#This Row],[FoamType]],$CB$1:$CC$25,2,FALSE),0)</f>
        <v>0</v>
      </c>
      <c r="T2413" s="3">
        <f t="shared" si="294"/>
        <v>0</v>
      </c>
      <c r="U2413" s="4">
        <f t="shared" si="295"/>
        <v>0</v>
      </c>
      <c r="X2413" s="4">
        <f>IFERROR(   Table1[[#This Row],[البلوكات /م3]]+Table1[[#This Row],[البواقى
 المنصرفه
/م3]]-Table1[[#This Row],[البواقى
/م3]],0)</f>
        <v>0</v>
      </c>
      <c r="AD2413" s="20">
        <f t="shared" si="296"/>
        <v>0</v>
      </c>
      <c r="AE2413" s="29" t="e">
        <f t="shared" si="297"/>
        <v>#DIV/0!</v>
      </c>
      <c r="AG2413" s="5">
        <f>IFERROR((Table1[[#This Row],[عدد
البلوكات]]*0.12),"")</f>
        <v>0</v>
      </c>
      <c r="AH241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13" s="59">
        <f>IFERROR(Table1[[#This Row],[Plan Hour]]/Table1[[#This Row],[ساعات
العمل
الفعلية]],0)</f>
        <v>0</v>
      </c>
      <c r="AK2413" s="1">
        <f>IFERROR((Table1[[#This Row],[الكمية 
الفعلية
/م3]]-Table1[[#This Row],[الكمية 
المنتجة
/م3
 ]]),"")</f>
        <v>0</v>
      </c>
      <c r="CB2413"/>
      <c r="CC2413"/>
      <c r="CD2413"/>
      <c r="CE2413" s="83"/>
      <c r="CF2413"/>
      <c r="CG2413"/>
      <c r="CH2413"/>
      <c r="CI2413"/>
      <c r="CJ2413"/>
      <c r="CK2413"/>
      <c r="CL2413"/>
      <c r="CM2413"/>
      <c r="CN2413"/>
      <c r="CO2413"/>
      <c r="CP2413"/>
    </row>
    <row r="2414" spans="1:94" ht="22.5" customHeight="1">
      <c r="A2414" s="13"/>
      <c r="B2414" s="3" t="str">
        <f>TEXT(Table1[[#This Row],[Date]],"dddd")</f>
        <v>السبت</v>
      </c>
      <c r="C2414" s="3">
        <f>WEEKNUM(Table1[[#This Row],[Date]],16)</f>
        <v>1</v>
      </c>
      <c r="D2414" s="3" t="str">
        <f>TEXT(Table1[[#This Row],[Date]],"mmmm")</f>
        <v>يناير</v>
      </c>
      <c r="E2414" s="3" t="str">
        <f>TEXT(Table1[[#This Row],[Date]],"yyyy")</f>
        <v>1900</v>
      </c>
      <c r="J2414" s="3">
        <f>IFERROR(VLOOKUP(Table1[[#This Row],[FoamType]],$CB$1:$CC$25,2,FALSE),0)</f>
        <v>0</v>
      </c>
      <c r="T2414" s="3">
        <f t="shared" si="294"/>
        <v>0</v>
      </c>
      <c r="U2414" s="4">
        <f t="shared" si="295"/>
        <v>0</v>
      </c>
      <c r="X2414" s="4">
        <f>IFERROR(   Table1[[#This Row],[البلوكات /م3]]+Table1[[#This Row],[البواقى
 المنصرفه
/م3]]-Table1[[#This Row],[البواقى
/م3]],0)</f>
        <v>0</v>
      </c>
      <c r="AD2414" s="20">
        <f t="shared" si="296"/>
        <v>0</v>
      </c>
      <c r="AE2414" s="29" t="e">
        <f t="shared" si="297"/>
        <v>#DIV/0!</v>
      </c>
      <c r="AG2414" s="5">
        <f>IFERROR((Table1[[#This Row],[عدد
البلوكات]]*0.12),"")</f>
        <v>0</v>
      </c>
      <c r="AH241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14" s="59">
        <f>IFERROR(Table1[[#This Row],[Plan Hour]]/Table1[[#This Row],[ساعات
العمل
الفعلية]],0)</f>
        <v>0</v>
      </c>
      <c r="AK2414" s="1">
        <f>IFERROR((Table1[[#This Row],[الكمية 
الفعلية
/م3]]-Table1[[#This Row],[الكمية 
المنتجة
/م3
 ]]),"")</f>
        <v>0</v>
      </c>
      <c r="CB2414"/>
      <c r="CC2414"/>
      <c r="CD2414"/>
      <c r="CE2414" s="83"/>
      <c r="CF2414"/>
      <c r="CG2414"/>
      <c r="CH2414"/>
      <c r="CI2414"/>
      <c r="CJ2414"/>
      <c r="CK2414"/>
      <c r="CL2414"/>
      <c r="CM2414"/>
      <c r="CN2414"/>
      <c r="CO2414"/>
      <c r="CP2414"/>
    </row>
    <row r="2415" spans="1:94" ht="22.5" customHeight="1">
      <c r="A2415" s="13"/>
      <c r="B2415" s="3" t="str">
        <f>TEXT(Table1[[#This Row],[Date]],"dddd")</f>
        <v>السبت</v>
      </c>
      <c r="C2415" s="3">
        <f>WEEKNUM(Table1[[#This Row],[Date]],16)</f>
        <v>1</v>
      </c>
      <c r="D2415" s="3" t="str">
        <f>TEXT(Table1[[#This Row],[Date]],"mmmm")</f>
        <v>يناير</v>
      </c>
      <c r="E2415" s="3" t="str">
        <f>TEXT(Table1[[#This Row],[Date]],"yyyy")</f>
        <v>1900</v>
      </c>
      <c r="J2415" s="3">
        <f>IFERROR(VLOOKUP(Table1[[#This Row],[FoamType]],$CB$1:$CC$25,2,FALSE),0)</f>
        <v>0</v>
      </c>
      <c r="T2415" s="3">
        <f t="shared" si="294"/>
        <v>0</v>
      </c>
      <c r="U2415" s="4">
        <f t="shared" si="295"/>
        <v>0</v>
      </c>
      <c r="X2415" s="4">
        <f>IFERROR(   Table1[[#This Row],[البلوكات /م3]]+Table1[[#This Row],[البواقى
 المنصرفه
/م3]]-Table1[[#This Row],[البواقى
/م3]],0)</f>
        <v>0</v>
      </c>
      <c r="AD2415" s="20">
        <f t="shared" si="296"/>
        <v>0</v>
      </c>
      <c r="AE2415" s="29" t="e">
        <f t="shared" si="297"/>
        <v>#DIV/0!</v>
      </c>
      <c r="AG2415" s="5">
        <f>IFERROR((Table1[[#This Row],[عدد
البلوكات]]*0.12),"")</f>
        <v>0</v>
      </c>
      <c r="AH241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15" s="59">
        <f>IFERROR(Table1[[#This Row],[Plan Hour]]/Table1[[#This Row],[ساعات
العمل
الفعلية]],0)</f>
        <v>0</v>
      </c>
      <c r="AK2415" s="1">
        <f>IFERROR((Table1[[#This Row],[الكمية 
الفعلية
/م3]]-Table1[[#This Row],[الكمية 
المنتجة
/م3
 ]]),"")</f>
        <v>0</v>
      </c>
      <c r="CB2415"/>
      <c r="CC2415"/>
      <c r="CD2415"/>
      <c r="CE2415" s="83"/>
      <c r="CF2415"/>
      <c r="CG2415"/>
      <c r="CH2415"/>
      <c r="CI2415"/>
      <c r="CJ2415"/>
      <c r="CK2415"/>
      <c r="CL2415"/>
      <c r="CM2415"/>
      <c r="CN2415"/>
      <c r="CO2415"/>
      <c r="CP2415"/>
    </row>
    <row r="2416" spans="1:94" ht="22.5" customHeight="1">
      <c r="A2416" s="13"/>
      <c r="B2416" s="3" t="str">
        <f>TEXT(Table1[[#This Row],[Date]],"dddd")</f>
        <v>السبت</v>
      </c>
      <c r="C2416" s="3">
        <f>WEEKNUM(Table1[[#This Row],[Date]],16)</f>
        <v>1</v>
      </c>
      <c r="D2416" s="3" t="str">
        <f>TEXT(Table1[[#This Row],[Date]],"mmmm")</f>
        <v>يناير</v>
      </c>
      <c r="E2416" s="3" t="str">
        <f>TEXT(Table1[[#This Row],[Date]],"yyyy")</f>
        <v>1900</v>
      </c>
      <c r="J2416" s="3">
        <f>IFERROR(VLOOKUP(Table1[[#This Row],[FoamType]],$CB$1:$CC$25,2,FALSE),0)</f>
        <v>0</v>
      </c>
      <c r="T2416" s="3">
        <f t="shared" si="294"/>
        <v>0</v>
      </c>
      <c r="U2416" s="4">
        <f t="shared" si="295"/>
        <v>0</v>
      </c>
      <c r="X2416" s="4">
        <f>IFERROR(   Table1[[#This Row],[البلوكات /م3]]+Table1[[#This Row],[البواقى
 المنصرفه
/م3]]-Table1[[#This Row],[البواقى
/م3]],0)</f>
        <v>0</v>
      </c>
      <c r="AD2416" s="20">
        <f t="shared" si="296"/>
        <v>0</v>
      </c>
      <c r="AE2416" s="29" t="e">
        <f t="shared" si="297"/>
        <v>#DIV/0!</v>
      </c>
      <c r="AG2416" s="5">
        <f>IFERROR((Table1[[#This Row],[عدد
البلوكات]]*0.12),"")</f>
        <v>0</v>
      </c>
      <c r="AH241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16" s="59">
        <f>IFERROR(Table1[[#This Row],[Plan Hour]]/Table1[[#This Row],[ساعات
العمل
الفعلية]],0)</f>
        <v>0</v>
      </c>
      <c r="AK2416" s="1">
        <f>IFERROR((Table1[[#This Row],[الكمية 
الفعلية
/م3]]-Table1[[#This Row],[الكمية 
المنتجة
/م3
 ]]),"")</f>
        <v>0</v>
      </c>
      <c r="CB2416"/>
      <c r="CC2416"/>
      <c r="CD2416"/>
      <c r="CE2416" s="83"/>
      <c r="CF2416"/>
      <c r="CG2416"/>
      <c r="CH2416"/>
      <c r="CI2416"/>
      <c r="CJ2416"/>
      <c r="CK2416"/>
      <c r="CL2416"/>
      <c r="CM2416"/>
      <c r="CN2416"/>
      <c r="CO2416"/>
      <c r="CP2416"/>
    </row>
    <row r="2417" spans="1:94" ht="22.5" customHeight="1">
      <c r="A2417" s="13"/>
      <c r="B2417" s="3" t="str">
        <f>TEXT(Table1[[#This Row],[Date]],"dddd")</f>
        <v>السبت</v>
      </c>
      <c r="C2417" s="3">
        <f>WEEKNUM(Table1[[#This Row],[Date]],16)</f>
        <v>1</v>
      </c>
      <c r="D2417" s="3" t="str">
        <f>TEXT(Table1[[#This Row],[Date]],"mmmm")</f>
        <v>يناير</v>
      </c>
      <c r="E2417" s="3" t="str">
        <f>TEXT(Table1[[#This Row],[Date]],"yyyy")</f>
        <v>1900</v>
      </c>
      <c r="J2417" s="3">
        <f>IFERROR(VLOOKUP(Table1[[#This Row],[FoamType]],$CB$1:$CC$25,2,FALSE),0)</f>
        <v>0</v>
      </c>
      <c r="T2417" s="3">
        <f t="shared" si="294"/>
        <v>0</v>
      </c>
      <c r="U2417" s="4">
        <f t="shared" si="295"/>
        <v>0</v>
      </c>
      <c r="X2417" s="4">
        <f>IFERROR(   Table1[[#This Row],[البلوكات /م3]]+Table1[[#This Row],[البواقى
 المنصرفه
/م3]]-Table1[[#This Row],[البواقى
/م3]],0)</f>
        <v>0</v>
      </c>
      <c r="AD2417" s="20">
        <f t="shared" si="296"/>
        <v>0</v>
      </c>
      <c r="AE2417" s="29" t="e">
        <f t="shared" si="297"/>
        <v>#DIV/0!</v>
      </c>
      <c r="AG2417" s="5">
        <f>IFERROR((Table1[[#This Row],[عدد
البلوكات]]*0.12),"")</f>
        <v>0</v>
      </c>
      <c r="AH24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17" s="59">
        <f>IFERROR(Table1[[#This Row],[Plan Hour]]/Table1[[#This Row],[ساعات
العمل
الفعلية]],0)</f>
        <v>0</v>
      </c>
      <c r="AK2417" s="1">
        <f>IFERROR((Table1[[#This Row],[الكمية 
الفعلية
/م3]]-Table1[[#This Row],[الكمية 
المنتجة
/م3
 ]]),"")</f>
        <v>0</v>
      </c>
      <c r="CB2417"/>
      <c r="CC2417"/>
      <c r="CD2417"/>
      <c r="CE2417" s="83"/>
      <c r="CF2417"/>
      <c r="CG2417"/>
      <c r="CH2417"/>
      <c r="CI2417"/>
      <c r="CJ2417"/>
      <c r="CK2417"/>
      <c r="CL2417"/>
      <c r="CM2417"/>
      <c r="CN2417"/>
      <c r="CO2417"/>
      <c r="CP2417"/>
    </row>
    <row r="2418" spans="1:94" ht="22.5" customHeight="1">
      <c r="A2418" s="13"/>
      <c r="B2418" s="3" t="str">
        <f>TEXT(Table1[[#This Row],[Date]],"dddd")</f>
        <v>السبت</v>
      </c>
      <c r="C2418" s="3">
        <f>WEEKNUM(Table1[[#This Row],[Date]],16)</f>
        <v>1</v>
      </c>
      <c r="D2418" s="3" t="str">
        <f>TEXT(Table1[[#This Row],[Date]],"mmmm")</f>
        <v>يناير</v>
      </c>
      <c r="E2418" s="3" t="str">
        <f>TEXT(Table1[[#This Row],[Date]],"yyyy")</f>
        <v>1900</v>
      </c>
      <c r="J2418" s="3">
        <f>IFERROR(VLOOKUP(Table1[[#This Row],[FoamType]],$CB$1:$CC$25,2,FALSE),0)</f>
        <v>0</v>
      </c>
      <c r="T2418" s="3">
        <f t="shared" si="294"/>
        <v>0</v>
      </c>
      <c r="U2418" s="4">
        <f t="shared" si="295"/>
        <v>0</v>
      </c>
      <c r="X2418" s="4">
        <f>IFERROR(   Table1[[#This Row],[البلوكات /م3]]+Table1[[#This Row],[البواقى
 المنصرفه
/م3]]-Table1[[#This Row],[البواقى
/م3]],0)</f>
        <v>0</v>
      </c>
      <c r="AD2418" s="20">
        <f t="shared" si="296"/>
        <v>0</v>
      </c>
      <c r="AE2418" s="29" t="e">
        <f t="shared" si="297"/>
        <v>#DIV/0!</v>
      </c>
      <c r="AG2418" s="5">
        <f>IFERROR((Table1[[#This Row],[عدد
البلوكات]]*0.12),"")</f>
        <v>0</v>
      </c>
      <c r="AH241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18" s="59">
        <f>IFERROR(Table1[[#This Row],[Plan Hour]]/Table1[[#This Row],[ساعات
العمل
الفعلية]],0)</f>
        <v>0</v>
      </c>
      <c r="AK2418" s="1">
        <f>IFERROR((Table1[[#This Row],[الكمية 
الفعلية
/م3]]-Table1[[#This Row],[الكمية 
المنتجة
/م3
 ]]),"")</f>
        <v>0</v>
      </c>
      <c r="CB2418"/>
      <c r="CC2418"/>
      <c r="CD2418"/>
      <c r="CE2418" s="83"/>
      <c r="CF2418"/>
      <c r="CG2418"/>
      <c r="CH2418"/>
      <c r="CI2418"/>
      <c r="CJ2418"/>
      <c r="CK2418"/>
      <c r="CL2418"/>
      <c r="CM2418"/>
      <c r="CN2418"/>
      <c r="CO2418"/>
      <c r="CP2418"/>
    </row>
    <row r="2419" spans="1:94" ht="22.5" customHeight="1">
      <c r="A2419" s="13"/>
      <c r="B2419" s="3" t="str">
        <f>TEXT(Table1[[#This Row],[Date]],"dddd")</f>
        <v>السبت</v>
      </c>
      <c r="C2419" s="3">
        <f>WEEKNUM(Table1[[#This Row],[Date]],16)</f>
        <v>1</v>
      </c>
      <c r="D2419" s="3" t="str">
        <f>TEXT(Table1[[#This Row],[Date]],"mmmm")</f>
        <v>يناير</v>
      </c>
      <c r="E2419" s="3" t="str">
        <f>TEXT(Table1[[#This Row],[Date]],"yyyy")</f>
        <v>1900</v>
      </c>
      <c r="J2419" s="3">
        <f>IFERROR(VLOOKUP(Table1[[#This Row],[FoamType]],$CB$1:$CC$25,2,FALSE),0)</f>
        <v>0</v>
      </c>
      <c r="T2419" s="3">
        <f t="shared" si="294"/>
        <v>0</v>
      </c>
      <c r="U2419" s="4">
        <f t="shared" si="295"/>
        <v>0</v>
      </c>
      <c r="X2419" s="4">
        <f>IFERROR(   Table1[[#This Row],[البلوكات /م3]]+Table1[[#This Row],[البواقى
 المنصرفه
/م3]]-Table1[[#This Row],[البواقى
/م3]],0)</f>
        <v>0</v>
      </c>
      <c r="AD2419" s="20">
        <f t="shared" si="296"/>
        <v>0</v>
      </c>
      <c r="AE2419" s="29" t="e">
        <f t="shared" si="297"/>
        <v>#DIV/0!</v>
      </c>
      <c r="AG2419" s="5">
        <f>IFERROR((Table1[[#This Row],[عدد
البلوكات]]*0.12),"")</f>
        <v>0</v>
      </c>
      <c r="AH241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19" s="59">
        <f>IFERROR(Table1[[#This Row],[Plan Hour]]/Table1[[#This Row],[ساعات
العمل
الفعلية]],0)</f>
        <v>0</v>
      </c>
      <c r="AK2419" s="1">
        <f>IFERROR((Table1[[#This Row],[الكمية 
الفعلية
/م3]]-Table1[[#This Row],[الكمية 
المنتجة
/م3
 ]]),"")</f>
        <v>0</v>
      </c>
      <c r="CB2419"/>
      <c r="CC2419"/>
      <c r="CD2419"/>
      <c r="CE2419" s="83"/>
      <c r="CF2419"/>
      <c r="CG2419"/>
      <c r="CH2419"/>
      <c r="CI2419"/>
      <c r="CJ2419"/>
      <c r="CK2419"/>
      <c r="CL2419"/>
      <c r="CM2419"/>
      <c r="CN2419"/>
      <c r="CO2419"/>
      <c r="CP2419"/>
    </row>
    <row r="2420" spans="1:94" ht="22.5" customHeight="1">
      <c r="A2420" s="13"/>
      <c r="B2420" s="3" t="str">
        <f>TEXT(Table1[[#This Row],[Date]],"dddd")</f>
        <v>السبت</v>
      </c>
      <c r="C2420" s="3">
        <f>WEEKNUM(Table1[[#This Row],[Date]],16)</f>
        <v>1</v>
      </c>
      <c r="D2420" s="3" t="str">
        <f>TEXT(Table1[[#This Row],[Date]],"mmmm")</f>
        <v>يناير</v>
      </c>
      <c r="E2420" s="3" t="str">
        <f>TEXT(Table1[[#This Row],[Date]],"yyyy")</f>
        <v>1900</v>
      </c>
      <c r="J2420" s="3">
        <f>IFERROR(VLOOKUP(Table1[[#This Row],[FoamType]],$CB$1:$CC$25,2,FALSE),0)</f>
        <v>0</v>
      </c>
      <c r="T2420" s="3">
        <f t="shared" si="294"/>
        <v>0</v>
      </c>
      <c r="U2420" s="4">
        <f t="shared" si="295"/>
        <v>0</v>
      </c>
      <c r="X2420" s="4">
        <f>IFERROR(   Table1[[#This Row],[البلوكات /م3]]+Table1[[#This Row],[البواقى
 المنصرفه
/م3]]-Table1[[#This Row],[البواقى
/م3]],0)</f>
        <v>0</v>
      </c>
      <c r="AD2420" s="20">
        <f t="shared" si="296"/>
        <v>0</v>
      </c>
      <c r="AE2420" s="29" t="e">
        <f t="shared" si="297"/>
        <v>#DIV/0!</v>
      </c>
      <c r="AG2420" s="5">
        <f>IFERROR((Table1[[#This Row],[عدد
البلوكات]]*0.12),"")</f>
        <v>0</v>
      </c>
      <c r="AH242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20" s="59">
        <f>IFERROR(Table1[[#This Row],[Plan Hour]]/Table1[[#This Row],[ساعات
العمل
الفعلية]],0)</f>
        <v>0</v>
      </c>
      <c r="AK2420" s="1">
        <f>IFERROR((Table1[[#This Row],[الكمية 
الفعلية
/م3]]-Table1[[#This Row],[الكمية 
المنتجة
/م3
 ]]),"")</f>
        <v>0</v>
      </c>
      <c r="CB2420"/>
      <c r="CC2420"/>
      <c r="CD2420"/>
      <c r="CE2420" s="83"/>
      <c r="CF2420"/>
      <c r="CG2420"/>
      <c r="CH2420"/>
      <c r="CI2420"/>
      <c r="CJ2420"/>
      <c r="CK2420"/>
      <c r="CL2420"/>
      <c r="CM2420"/>
      <c r="CN2420"/>
      <c r="CO2420"/>
      <c r="CP2420"/>
    </row>
    <row r="2421" spans="1:94" ht="22.5" customHeight="1">
      <c r="A2421" s="13"/>
      <c r="B2421" s="3" t="str">
        <f>TEXT(Table1[[#This Row],[Date]],"dddd")</f>
        <v>السبت</v>
      </c>
      <c r="C2421" s="3">
        <f>WEEKNUM(Table1[[#This Row],[Date]],16)</f>
        <v>1</v>
      </c>
      <c r="D2421" s="3" t="str">
        <f>TEXT(Table1[[#This Row],[Date]],"mmmm")</f>
        <v>يناير</v>
      </c>
      <c r="E2421" s="3" t="str">
        <f>TEXT(Table1[[#This Row],[Date]],"yyyy")</f>
        <v>1900</v>
      </c>
      <c r="J2421" s="3">
        <f>IFERROR(VLOOKUP(Table1[[#This Row],[FoamType]],$CB$1:$CC$25,2,FALSE),0)</f>
        <v>0</v>
      </c>
      <c r="T2421" s="3">
        <f t="shared" si="294"/>
        <v>0</v>
      </c>
      <c r="U2421" s="4">
        <f t="shared" si="295"/>
        <v>0</v>
      </c>
      <c r="X2421" s="4">
        <f>IFERROR(   Table1[[#This Row],[البلوكات /م3]]+Table1[[#This Row],[البواقى
 المنصرفه
/م3]]-Table1[[#This Row],[البواقى
/م3]],0)</f>
        <v>0</v>
      </c>
      <c r="AD2421" s="20">
        <f t="shared" si="296"/>
        <v>0</v>
      </c>
      <c r="AE2421" s="29" t="e">
        <f t="shared" si="297"/>
        <v>#DIV/0!</v>
      </c>
      <c r="AG2421" s="5">
        <f>IFERROR((Table1[[#This Row],[عدد
البلوكات]]*0.12),"")</f>
        <v>0</v>
      </c>
      <c r="AH242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21" s="59">
        <f>IFERROR(Table1[[#This Row],[Plan Hour]]/Table1[[#This Row],[ساعات
العمل
الفعلية]],0)</f>
        <v>0</v>
      </c>
      <c r="AK2421" s="1">
        <f>IFERROR((Table1[[#This Row],[الكمية 
الفعلية
/م3]]-Table1[[#This Row],[الكمية 
المنتجة
/م3
 ]]),"")</f>
        <v>0</v>
      </c>
      <c r="CB2421"/>
      <c r="CC2421"/>
      <c r="CD2421"/>
      <c r="CE2421" s="83"/>
      <c r="CF2421"/>
      <c r="CG2421"/>
      <c r="CH2421"/>
      <c r="CI2421"/>
      <c r="CJ2421"/>
      <c r="CK2421"/>
      <c r="CL2421"/>
      <c r="CM2421"/>
      <c r="CN2421"/>
      <c r="CO2421"/>
      <c r="CP2421"/>
    </row>
    <row r="2422" spans="1:94" ht="22.5" customHeight="1">
      <c r="A2422" s="13"/>
      <c r="B2422" s="3" t="str">
        <f>TEXT(Table1[[#This Row],[Date]],"dddd")</f>
        <v>السبت</v>
      </c>
      <c r="C2422" s="3">
        <f>WEEKNUM(Table1[[#This Row],[Date]],16)</f>
        <v>1</v>
      </c>
      <c r="D2422" s="3" t="str">
        <f>TEXT(Table1[[#This Row],[Date]],"mmmm")</f>
        <v>يناير</v>
      </c>
      <c r="E2422" s="3" t="str">
        <f>TEXT(Table1[[#This Row],[Date]],"yyyy")</f>
        <v>1900</v>
      </c>
      <c r="J2422" s="3">
        <f>IFERROR(VLOOKUP(Table1[[#This Row],[FoamType]],$CB$1:$CC$25,2,FALSE),0)</f>
        <v>0</v>
      </c>
      <c r="T2422" s="3">
        <f t="shared" si="294"/>
        <v>0</v>
      </c>
      <c r="U2422" s="4">
        <f t="shared" si="295"/>
        <v>0</v>
      </c>
      <c r="X2422" s="4">
        <f>IFERROR(   Table1[[#This Row],[البلوكات /م3]]+Table1[[#This Row],[البواقى
 المنصرفه
/م3]]-Table1[[#This Row],[البواقى
/م3]],0)</f>
        <v>0</v>
      </c>
      <c r="AD2422" s="20">
        <f t="shared" si="296"/>
        <v>0</v>
      </c>
      <c r="AE2422" s="29" t="e">
        <f t="shared" si="297"/>
        <v>#DIV/0!</v>
      </c>
      <c r="AG2422" s="5">
        <f>IFERROR((Table1[[#This Row],[عدد
البلوكات]]*0.12),"")</f>
        <v>0</v>
      </c>
      <c r="AH242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22" s="59">
        <f>IFERROR(Table1[[#This Row],[Plan Hour]]/Table1[[#This Row],[ساعات
العمل
الفعلية]],0)</f>
        <v>0</v>
      </c>
      <c r="AK2422" s="1">
        <f>IFERROR((Table1[[#This Row],[الكمية 
الفعلية
/م3]]-Table1[[#This Row],[الكمية 
المنتجة
/م3
 ]]),"")</f>
        <v>0</v>
      </c>
      <c r="CB2422"/>
      <c r="CC2422"/>
      <c r="CD2422"/>
      <c r="CE2422" s="83"/>
      <c r="CF2422"/>
      <c r="CG2422"/>
      <c r="CH2422"/>
      <c r="CI2422"/>
      <c r="CJ2422"/>
      <c r="CK2422"/>
      <c r="CL2422"/>
      <c r="CM2422"/>
      <c r="CN2422"/>
      <c r="CO2422"/>
      <c r="CP2422"/>
    </row>
    <row r="2423" spans="1:94" ht="22.5" customHeight="1">
      <c r="A2423" s="13"/>
      <c r="B2423" s="3" t="str">
        <f>TEXT(Table1[[#This Row],[Date]],"dddd")</f>
        <v>السبت</v>
      </c>
      <c r="C2423" s="3">
        <f>WEEKNUM(Table1[[#This Row],[Date]],16)</f>
        <v>1</v>
      </c>
      <c r="D2423" s="3" t="str">
        <f>TEXT(Table1[[#This Row],[Date]],"mmmm")</f>
        <v>يناير</v>
      </c>
      <c r="E2423" s="3" t="str">
        <f>TEXT(Table1[[#This Row],[Date]],"yyyy")</f>
        <v>1900</v>
      </c>
      <c r="J2423" s="3">
        <f>IFERROR(VLOOKUP(Table1[[#This Row],[FoamType]],$CB$1:$CC$25,2,FALSE),0)</f>
        <v>0</v>
      </c>
      <c r="T2423" s="3">
        <f t="shared" si="294"/>
        <v>0</v>
      </c>
      <c r="U2423" s="4">
        <f t="shared" si="295"/>
        <v>0</v>
      </c>
      <c r="X2423" s="4">
        <f>IFERROR(   Table1[[#This Row],[البلوكات /م3]]+Table1[[#This Row],[البواقى
 المنصرفه
/م3]]-Table1[[#This Row],[البواقى
/م3]],0)</f>
        <v>0</v>
      </c>
      <c r="AD2423" s="20">
        <f t="shared" si="296"/>
        <v>0</v>
      </c>
      <c r="AE2423" s="29" t="e">
        <f t="shared" si="297"/>
        <v>#DIV/0!</v>
      </c>
      <c r="AG2423" s="5">
        <f>IFERROR((Table1[[#This Row],[عدد
البلوكات]]*0.12),"")</f>
        <v>0</v>
      </c>
      <c r="AH242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23" s="59">
        <f>IFERROR(Table1[[#This Row],[Plan Hour]]/Table1[[#This Row],[ساعات
العمل
الفعلية]],0)</f>
        <v>0</v>
      </c>
      <c r="AK2423" s="1">
        <f>IFERROR((Table1[[#This Row],[الكمية 
الفعلية
/م3]]-Table1[[#This Row],[الكمية 
المنتجة
/م3
 ]]),"")</f>
        <v>0</v>
      </c>
      <c r="CB2423"/>
      <c r="CC2423"/>
      <c r="CD2423"/>
      <c r="CE2423" s="83"/>
      <c r="CF2423"/>
      <c r="CG2423"/>
      <c r="CH2423"/>
      <c r="CI2423"/>
      <c r="CJ2423"/>
      <c r="CK2423"/>
      <c r="CL2423"/>
      <c r="CM2423"/>
      <c r="CN2423"/>
      <c r="CO2423"/>
      <c r="CP2423"/>
    </row>
    <row r="2424" spans="1:94" ht="22.5" customHeight="1">
      <c r="A2424" s="13"/>
      <c r="B2424" s="3" t="str">
        <f>TEXT(Table1[[#This Row],[Date]],"dddd")</f>
        <v>السبت</v>
      </c>
      <c r="C2424" s="3">
        <f>WEEKNUM(Table1[[#This Row],[Date]],16)</f>
        <v>1</v>
      </c>
      <c r="D2424" s="3" t="str">
        <f>TEXT(Table1[[#This Row],[Date]],"mmmm")</f>
        <v>يناير</v>
      </c>
      <c r="E2424" s="3" t="str">
        <f>TEXT(Table1[[#This Row],[Date]],"yyyy")</f>
        <v>1900</v>
      </c>
      <c r="J2424" s="3">
        <f>IFERROR(VLOOKUP(Table1[[#This Row],[FoamType]],$CB$1:$CC$25,2,FALSE),0)</f>
        <v>0</v>
      </c>
      <c r="T2424" s="3">
        <f t="shared" si="294"/>
        <v>0</v>
      </c>
      <c r="U2424" s="4">
        <f t="shared" si="295"/>
        <v>0</v>
      </c>
      <c r="X2424" s="4">
        <f>IFERROR(   Table1[[#This Row],[البلوكات /م3]]+Table1[[#This Row],[البواقى
 المنصرفه
/م3]]-Table1[[#This Row],[البواقى
/م3]],0)</f>
        <v>0</v>
      </c>
      <c r="AD2424" s="20">
        <f t="shared" si="296"/>
        <v>0</v>
      </c>
      <c r="AE2424" s="29" t="e">
        <f t="shared" si="297"/>
        <v>#DIV/0!</v>
      </c>
      <c r="AG2424" s="5">
        <f>IFERROR((Table1[[#This Row],[عدد
البلوكات]]*0.12),"")</f>
        <v>0</v>
      </c>
      <c r="AH242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24" s="59">
        <f>IFERROR(Table1[[#This Row],[Plan Hour]]/Table1[[#This Row],[ساعات
العمل
الفعلية]],0)</f>
        <v>0</v>
      </c>
      <c r="AK2424" s="1">
        <f>IFERROR((Table1[[#This Row],[الكمية 
الفعلية
/م3]]-Table1[[#This Row],[الكمية 
المنتجة
/م3
 ]]),"")</f>
        <v>0</v>
      </c>
      <c r="CB2424"/>
      <c r="CC2424"/>
      <c r="CD2424"/>
      <c r="CE2424" s="83"/>
      <c r="CF2424"/>
      <c r="CG2424"/>
      <c r="CH2424"/>
      <c r="CI2424"/>
      <c r="CJ2424"/>
      <c r="CK2424"/>
      <c r="CL2424"/>
      <c r="CM2424"/>
      <c r="CN2424"/>
      <c r="CO2424"/>
      <c r="CP2424"/>
    </row>
    <row r="2425" spans="1:94" ht="22.5" customHeight="1">
      <c r="A2425" s="13"/>
      <c r="B2425" s="3" t="str">
        <f>TEXT(Table1[[#This Row],[Date]],"dddd")</f>
        <v>السبت</v>
      </c>
      <c r="C2425" s="3">
        <f>WEEKNUM(Table1[[#This Row],[Date]],16)</f>
        <v>1</v>
      </c>
      <c r="D2425" s="3" t="str">
        <f>TEXT(Table1[[#This Row],[Date]],"mmmm")</f>
        <v>يناير</v>
      </c>
      <c r="E2425" s="3" t="str">
        <f>TEXT(Table1[[#This Row],[Date]],"yyyy")</f>
        <v>1900</v>
      </c>
      <c r="J2425" s="3">
        <f>IFERROR(VLOOKUP(Table1[[#This Row],[FoamType]],$CB$1:$CC$25,2,FALSE),0)</f>
        <v>0</v>
      </c>
      <c r="T2425" s="3">
        <f t="shared" si="294"/>
        <v>0</v>
      </c>
      <c r="U2425" s="4">
        <f t="shared" si="295"/>
        <v>0</v>
      </c>
      <c r="X2425" s="4">
        <f>IFERROR(   Table1[[#This Row],[البلوكات /م3]]+Table1[[#This Row],[البواقى
 المنصرفه
/م3]]-Table1[[#This Row],[البواقى
/م3]],0)</f>
        <v>0</v>
      </c>
      <c r="AD2425" s="20">
        <f t="shared" si="296"/>
        <v>0</v>
      </c>
      <c r="AE2425" s="29" t="e">
        <f t="shared" si="297"/>
        <v>#DIV/0!</v>
      </c>
      <c r="AG2425" s="5">
        <f>IFERROR((Table1[[#This Row],[عدد
البلوكات]]*0.12),"")</f>
        <v>0</v>
      </c>
      <c r="AH242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25" s="59">
        <f>IFERROR(Table1[[#This Row],[Plan Hour]]/Table1[[#This Row],[ساعات
العمل
الفعلية]],0)</f>
        <v>0</v>
      </c>
      <c r="AK2425" s="1">
        <f>IFERROR((Table1[[#This Row],[الكمية 
الفعلية
/م3]]-Table1[[#This Row],[الكمية 
المنتجة
/م3
 ]]),"")</f>
        <v>0</v>
      </c>
      <c r="CB2425"/>
      <c r="CC2425"/>
      <c r="CD2425"/>
      <c r="CE2425" s="83"/>
      <c r="CF2425"/>
      <c r="CG2425"/>
      <c r="CH2425"/>
      <c r="CI2425"/>
      <c r="CJ2425"/>
      <c r="CK2425"/>
      <c r="CL2425"/>
      <c r="CM2425"/>
      <c r="CN2425"/>
      <c r="CO2425"/>
      <c r="CP2425"/>
    </row>
    <row r="2426" spans="1:94" ht="22.5" customHeight="1">
      <c r="A2426" s="13"/>
      <c r="B2426" s="3" t="str">
        <f>TEXT(Table1[[#This Row],[Date]],"dddd")</f>
        <v>السبت</v>
      </c>
      <c r="C2426" s="3">
        <f>WEEKNUM(Table1[[#This Row],[Date]],16)</f>
        <v>1</v>
      </c>
      <c r="D2426" s="3" t="str">
        <f>TEXT(Table1[[#This Row],[Date]],"mmmm")</f>
        <v>يناير</v>
      </c>
      <c r="E2426" s="3" t="str">
        <f>TEXT(Table1[[#This Row],[Date]],"yyyy")</f>
        <v>1900</v>
      </c>
      <c r="J2426" s="3">
        <f>IFERROR(VLOOKUP(Table1[[#This Row],[FoamType]],$CB$1:$CC$25,2,FALSE),0)</f>
        <v>0</v>
      </c>
      <c r="T2426" s="3">
        <f t="shared" si="294"/>
        <v>0</v>
      </c>
      <c r="U2426" s="4">
        <f t="shared" si="295"/>
        <v>0</v>
      </c>
      <c r="X2426" s="4">
        <f>IFERROR(   Table1[[#This Row],[البلوكات /م3]]+Table1[[#This Row],[البواقى
 المنصرفه
/م3]]-Table1[[#This Row],[البواقى
/م3]],0)</f>
        <v>0</v>
      </c>
      <c r="AD2426" s="20">
        <f t="shared" si="296"/>
        <v>0</v>
      </c>
      <c r="AE2426" s="29" t="e">
        <f t="shared" si="297"/>
        <v>#DIV/0!</v>
      </c>
      <c r="AG2426" s="5">
        <f>IFERROR((Table1[[#This Row],[عدد
البلوكات]]*0.12),"")</f>
        <v>0</v>
      </c>
      <c r="AH242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26" s="59">
        <f>IFERROR(Table1[[#This Row],[Plan Hour]]/Table1[[#This Row],[ساعات
العمل
الفعلية]],0)</f>
        <v>0</v>
      </c>
      <c r="AK2426" s="1">
        <f>IFERROR((Table1[[#This Row],[الكمية 
الفعلية
/م3]]-Table1[[#This Row],[الكمية 
المنتجة
/م3
 ]]),"")</f>
        <v>0</v>
      </c>
      <c r="CB2426"/>
      <c r="CC2426"/>
      <c r="CD2426"/>
      <c r="CE2426" s="83"/>
      <c r="CF2426"/>
      <c r="CG2426"/>
      <c r="CH2426"/>
      <c r="CI2426"/>
      <c r="CJ2426"/>
      <c r="CK2426"/>
      <c r="CL2426"/>
      <c r="CM2426"/>
      <c r="CN2426"/>
      <c r="CO2426"/>
      <c r="CP2426"/>
    </row>
    <row r="2427" spans="1:94" ht="22.5" customHeight="1">
      <c r="A2427" s="13"/>
      <c r="B2427" s="3" t="str">
        <f>TEXT(Table1[[#This Row],[Date]],"dddd")</f>
        <v>السبت</v>
      </c>
      <c r="C2427" s="3">
        <f>WEEKNUM(Table1[[#This Row],[Date]],16)</f>
        <v>1</v>
      </c>
      <c r="D2427" s="3" t="str">
        <f>TEXT(Table1[[#This Row],[Date]],"mmmm")</f>
        <v>يناير</v>
      </c>
      <c r="E2427" s="3" t="str">
        <f>TEXT(Table1[[#This Row],[Date]],"yyyy")</f>
        <v>1900</v>
      </c>
      <c r="J2427" s="3">
        <f>IFERROR(VLOOKUP(Table1[[#This Row],[FoamType]],$CB$1:$CC$25,2,FALSE),0)</f>
        <v>0</v>
      </c>
      <c r="T2427" s="3">
        <f t="shared" si="294"/>
        <v>0</v>
      </c>
      <c r="U2427" s="4">
        <f t="shared" si="295"/>
        <v>0</v>
      </c>
      <c r="X2427" s="4">
        <f>IFERROR(   Table1[[#This Row],[البلوكات /م3]]+Table1[[#This Row],[البواقى
 المنصرفه
/م3]]-Table1[[#This Row],[البواقى
/م3]],0)</f>
        <v>0</v>
      </c>
      <c r="AD2427" s="20">
        <f t="shared" si="296"/>
        <v>0</v>
      </c>
      <c r="AE2427" s="29" t="e">
        <f t="shared" si="297"/>
        <v>#DIV/0!</v>
      </c>
      <c r="AG2427" s="5">
        <f>IFERROR((Table1[[#This Row],[عدد
البلوكات]]*0.12),"")</f>
        <v>0</v>
      </c>
      <c r="AH242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27" s="59">
        <f>IFERROR(Table1[[#This Row],[Plan Hour]]/Table1[[#This Row],[ساعات
العمل
الفعلية]],0)</f>
        <v>0</v>
      </c>
      <c r="AK2427" s="1">
        <f>IFERROR((Table1[[#This Row],[الكمية 
الفعلية
/م3]]-Table1[[#This Row],[الكمية 
المنتجة
/م3
 ]]),"")</f>
        <v>0</v>
      </c>
      <c r="CB2427"/>
      <c r="CC2427"/>
      <c r="CD2427"/>
      <c r="CE2427" s="83"/>
      <c r="CF2427"/>
      <c r="CG2427"/>
      <c r="CH2427"/>
      <c r="CI2427"/>
      <c r="CJ2427"/>
      <c r="CK2427"/>
      <c r="CL2427"/>
      <c r="CM2427"/>
      <c r="CN2427"/>
      <c r="CO2427"/>
      <c r="CP2427"/>
    </row>
    <row r="2428" spans="1:94" ht="22.5" customHeight="1">
      <c r="A2428" s="13"/>
      <c r="B2428" s="3" t="str">
        <f>TEXT(Table1[[#This Row],[Date]],"dddd")</f>
        <v>السبت</v>
      </c>
      <c r="C2428" s="3">
        <f>WEEKNUM(Table1[[#This Row],[Date]],16)</f>
        <v>1</v>
      </c>
      <c r="D2428" s="3" t="str">
        <f>TEXT(Table1[[#This Row],[Date]],"mmmm")</f>
        <v>يناير</v>
      </c>
      <c r="E2428" s="3" t="str">
        <f>TEXT(Table1[[#This Row],[Date]],"yyyy")</f>
        <v>1900</v>
      </c>
      <c r="J2428" s="3">
        <f>IFERROR(VLOOKUP(Table1[[#This Row],[FoamType]],$CB$1:$CC$25,2,FALSE),0)</f>
        <v>0</v>
      </c>
      <c r="T2428" s="3">
        <f t="shared" si="294"/>
        <v>0</v>
      </c>
      <c r="U2428" s="4">
        <f t="shared" si="295"/>
        <v>0</v>
      </c>
      <c r="X2428" s="4">
        <f>IFERROR(   Table1[[#This Row],[البلوكات /م3]]+Table1[[#This Row],[البواقى
 المنصرفه
/م3]]-Table1[[#This Row],[البواقى
/م3]],0)</f>
        <v>0</v>
      </c>
      <c r="AD2428" s="20">
        <f t="shared" si="296"/>
        <v>0</v>
      </c>
      <c r="AE2428" s="29" t="e">
        <f t="shared" si="297"/>
        <v>#DIV/0!</v>
      </c>
      <c r="AG2428" s="5">
        <f>IFERROR((Table1[[#This Row],[عدد
البلوكات]]*0.12),"")</f>
        <v>0</v>
      </c>
      <c r="AH242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28" s="59">
        <f>IFERROR(Table1[[#This Row],[Plan Hour]]/Table1[[#This Row],[ساعات
العمل
الفعلية]],0)</f>
        <v>0</v>
      </c>
      <c r="AK2428" s="1">
        <f>IFERROR((Table1[[#This Row],[الكمية 
الفعلية
/م3]]-Table1[[#This Row],[الكمية 
المنتجة
/م3
 ]]),"")</f>
        <v>0</v>
      </c>
      <c r="CB2428"/>
      <c r="CC2428"/>
      <c r="CD2428"/>
      <c r="CE2428" s="83"/>
      <c r="CF2428"/>
      <c r="CG2428"/>
      <c r="CH2428"/>
      <c r="CI2428"/>
      <c r="CJ2428"/>
      <c r="CK2428"/>
      <c r="CL2428"/>
      <c r="CM2428"/>
      <c r="CN2428"/>
      <c r="CO2428"/>
      <c r="CP2428"/>
    </row>
    <row r="2429" spans="1:94" ht="22.5" customHeight="1">
      <c r="A2429" s="13"/>
      <c r="B2429" s="3" t="str">
        <f>TEXT(Table1[[#This Row],[Date]],"dddd")</f>
        <v>السبت</v>
      </c>
      <c r="C2429" s="3">
        <f>WEEKNUM(Table1[[#This Row],[Date]],16)</f>
        <v>1</v>
      </c>
      <c r="D2429" s="3" t="str">
        <f>TEXT(Table1[[#This Row],[Date]],"mmmm")</f>
        <v>يناير</v>
      </c>
      <c r="E2429" s="3" t="str">
        <f>TEXT(Table1[[#This Row],[Date]],"yyyy")</f>
        <v>1900</v>
      </c>
      <c r="J2429" s="3">
        <f>IFERROR(VLOOKUP(Table1[[#This Row],[FoamType]],$CB$1:$CC$25,2,FALSE),0)</f>
        <v>0</v>
      </c>
      <c r="T2429" s="3">
        <f t="shared" si="294"/>
        <v>0</v>
      </c>
      <c r="U2429" s="4">
        <f t="shared" si="295"/>
        <v>0</v>
      </c>
      <c r="X2429" s="4">
        <f>IFERROR(   Table1[[#This Row],[البلوكات /م3]]+Table1[[#This Row],[البواقى
 المنصرفه
/م3]]-Table1[[#This Row],[البواقى
/م3]],0)</f>
        <v>0</v>
      </c>
      <c r="AD2429" s="20">
        <f t="shared" si="296"/>
        <v>0</v>
      </c>
      <c r="AE2429" s="29" t="e">
        <f t="shared" si="297"/>
        <v>#DIV/0!</v>
      </c>
      <c r="AG2429" s="5">
        <f>IFERROR((Table1[[#This Row],[عدد
البلوكات]]*0.12),"")</f>
        <v>0</v>
      </c>
      <c r="AH242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29" s="59">
        <f>IFERROR(Table1[[#This Row],[Plan Hour]]/Table1[[#This Row],[ساعات
العمل
الفعلية]],0)</f>
        <v>0</v>
      </c>
      <c r="AK2429" s="1">
        <f>IFERROR((Table1[[#This Row],[الكمية 
الفعلية
/م3]]-Table1[[#This Row],[الكمية 
المنتجة
/م3
 ]]),"")</f>
        <v>0</v>
      </c>
      <c r="CB2429"/>
      <c r="CC2429"/>
      <c r="CD2429"/>
      <c r="CE2429" s="83"/>
      <c r="CF2429"/>
      <c r="CG2429"/>
      <c r="CH2429"/>
      <c r="CI2429"/>
      <c r="CJ2429"/>
      <c r="CK2429"/>
      <c r="CL2429"/>
      <c r="CM2429"/>
      <c r="CN2429"/>
      <c r="CO2429"/>
      <c r="CP2429"/>
    </row>
    <row r="2430" spans="1:94" ht="22.5" customHeight="1">
      <c r="A2430" s="13"/>
      <c r="B2430" s="3" t="str">
        <f>TEXT(Table1[[#This Row],[Date]],"dddd")</f>
        <v>السبت</v>
      </c>
      <c r="C2430" s="3">
        <f>WEEKNUM(Table1[[#This Row],[Date]],16)</f>
        <v>1</v>
      </c>
      <c r="D2430" s="3" t="str">
        <f>TEXT(Table1[[#This Row],[Date]],"mmmm")</f>
        <v>يناير</v>
      </c>
      <c r="E2430" s="3" t="str">
        <f>TEXT(Table1[[#This Row],[Date]],"yyyy")</f>
        <v>1900</v>
      </c>
      <c r="J2430" s="3">
        <f>IFERROR(VLOOKUP(Table1[[#This Row],[FoamType]],$CB$1:$CC$25,2,FALSE),0)</f>
        <v>0</v>
      </c>
      <c r="T2430" s="3">
        <f t="shared" si="294"/>
        <v>0</v>
      </c>
      <c r="U2430" s="4">
        <f t="shared" si="295"/>
        <v>0</v>
      </c>
      <c r="X2430" s="4">
        <f>IFERROR(   Table1[[#This Row],[البلوكات /م3]]+Table1[[#This Row],[البواقى
 المنصرفه
/م3]]-Table1[[#This Row],[البواقى
/م3]],0)</f>
        <v>0</v>
      </c>
      <c r="AD2430" s="20">
        <f t="shared" si="296"/>
        <v>0</v>
      </c>
      <c r="AE2430" s="29" t="e">
        <f t="shared" si="297"/>
        <v>#DIV/0!</v>
      </c>
      <c r="AG2430" s="5">
        <f>IFERROR((Table1[[#This Row],[عدد
البلوكات]]*0.12),"")</f>
        <v>0</v>
      </c>
      <c r="AH243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30" s="59">
        <f>IFERROR(Table1[[#This Row],[Plan Hour]]/Table1[[#This Row],[ساعات
العمل
الفعلية]],0)</f>
        <v>0</v>
      </c>
      <c r="AK2430" s="1">
        <f>IFERROR((Table1[[#This Row],[الكمية 
الفعلية
/م3]]-Table1[[#This Row],[الكمية 
المنتجة
/م3
 ]]),"")</f>
        <v>0</v>
      </c>
      <c r="CB2430"/>
      <c r="CC2430"/>
      <c r="CD2430"/>
      <c r="CE2430" s="83"/>
      <c r="CF2430"/>
      <c r="CG2430"/>
      <c r="CH2430"/>
      <c r="CI2430"/>
      <c r="CJ2430"/>
      <c r="CK2430"/>
      <c r="CL2430"/>
      <c r="CM2430"/>
      <c r="CN2430"/>
      <c r="CO2430"/>
      <c r="CP2430"/>
    </row>
    <row r="2431" spans="1:94" ht="22.5" customHeight="1">
      <c r="A2431" s="13"/>
      <c r="B2431" s="3" t="str">
        <f>TEXT(Table1[[#This Row],[Date]],"dddd")</f>
        <v>السبت</v>
      </c>
      <c r="C2431" s="3">
        <f>WEEKNUM(Table1[[#This Row],[Date]],16)</f>
        <v>1</v>
      </c>
      <c r="D2431" s="3" t="str">
        <f>TEXT(Table1[[#This Row],[Date]],"mmmm")</f>
        <v>يناير</v>
      </c>
      <c r="E2431" s="3" t="str">
        <f>TEXT(Table1[[#This Row],[Date]],"yyyy")</f>
        <v>1900</v>
      </c>
      <c r="J2431" s="3">
        <f>IFERROR(VLOOKUP(Table1[[#This Row],[FoamType]],$CB$1:$CC$25,2,FALSE),0)</f>
        <v>0</v>
      </c>
      <c r="T2431" s="3">
        <f t="shared" si="294"/>
        <v>0</v>
      </c>
      <c r="U2431" s="4">
        <f t="shared" si="295"/>
        <v>0</v>
      </c>
      <c r="X2431" s="4">
        <f>IFERROR(   Table1[[#This Row],[البلوكات /م3]]+Table1[[#This Row],[البواقى
 المنصرفه
/م3]]-Table1[[#This Row],[البواقى
/م3]],0)</f>
        <v>0</v>
      </c>
      <c r="AD2431" s="20">
        <f t="shared" si="296"/>
        <v>0</v>
      </c>
      <c r="AE2431" s="29" t="e">
        <f t="shared" si="297"/>
        <v>#DIV/0!</v>
      </c>
      <c r="AG2431" s="5">
        <f>IFERROR((Table1[[#This Row],[عدد
البلوكات]]*0.12),"")</f>
        <v>0</v>
      </c>
      <c r="AH243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31" s="59">
        <f>IFERROR(Table1[[#This Row],[Plan Hour]]/Table1[[#This Row],[ساعات
العمل
الفعلية]],0)</f>
        <v>0</v>
      </c>
      <c r="AK2431" s="1">
        <f>IFERROR((Table1[[#This Row],[الكمية 
الفعلية
/م3]]-Table1[[#This Row],[الكمية 
المنتجة
/م3
 ]]),"")</f>
        <v>0</v>
      </c>
      <c r="CB2431"/>
      <c r="CC2431"/>
      <c r="CD2431"/>
      <c r="CE2431" s="83"/>
      <c r="CF2431"/>
      <c r="CG2431"/>
      <c r="CH2431"/>
      <c r="CI2431"/>
      <c r="CJ2431"/>
      <c r="CK2431"/>
      <c r="CL2431"/>
      <c r="CM2431"/>
      <c r="CN2431"/>
      <c r="CO2431"/>
      <c r="CP2431"/>
    </row>
    <row r="2432" spans="1:94" ht="22.5" customHeight="1">
      <c r="A2432" s="13"/>
      <c r="B2432" s="3" t="str">
        <f>TEXT(Table1[[#This Row],[Date]],"dddd")</f>
        <v>السبت</v>
      </c>
      <c r="C2432" s="3">
        <f>WEEKNUM(Table1[[#This Row],[Date]],16)</f>
        <v>1</v>
      </c>
      <c r="D2432" s="3" t="str">
        <f>TEXT(Table1[[#This Row],[Date]],"mmmm")</f>
        <v>يناير</v>
      </c>
      <c r="E2432" s="3" t="str">
        <f>TEXT(Table1[[#This Row],[Date]],"yyyy")</f>
        <v>1900</v>
      </c>
      <c r="J2432" s="3">
        <f>IFERROR(VLOOKUP(Table1[[#This Row],[FoamType]],$CB$1:$CC$25,2,FALSE),0)</f>
        <v>0</v>
      </c>
      <c r="T2432" s="3">
        <f t="shared" si="294"/>
        <v>0</v>
      </c>
      <c r="U2432" s="4">
        <f t="shared" si="295"/>
        <v>0</v>
      </c>
      <c r="X2432" s="4">
        <f>IFERROR(   Table1[[#This Row],[البلوكات /م3]]+Table1[[#This Row],[البواقى
 المنصرفه
/م3]]-Table1[[#This Row],[البواقى
/م3]],0)</f>
        <v>0</v>
      </c>
      <c r="AD2432" s="20">
        <f t="shared" si="296"/>
        <v>0</v>
      </c>
      <c r="AE2432" s="29" t="e">
        <f t="shared" si="297"/>
        <v>#DIV/0!</v>
      </c>
      <c r="AG2432" s="5">
        <f>IFERROR((Table1[[#This Row],[عدد
البلوكات]]*0.12),"")</f>
        <v>0</v>
      </c>
      <c r="AH243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32" s="59">
        <f>IFERROR(Table1[[#This Row],[Plan Hour]]/Table1[[#This Row],[ساعات
العمل
الفعلية]],0)</f>
        <v>0</v>
      </c>
      <c r="AK2432" s="1">
        <f>IFERROR((Table1[[#This Row],[الكمية 
الفعلية
/م3]]-Table1[[#This Row],[الكمية 
المنتجة
/م3
 ]]),"")</f>
        <v>0</v>
      </c>
      <c r="CB2432"/>
      <c r="CC2432"/>
      <c r="CD2432"/>
      <c r="CE2432" s="83"/>
      <c r="CF2432"/>
      <c r="CG2432"/>
      <c r="CH2432"/>
      <c r="CI2432"/>
      <c r="CJ2432"/>
      <c r="CK2432"/>
      <c r="CL2432"/>
      <c r="CM2432"/>
      <c r="CN2432"/>
      <c r="CO2432"/>
      <c r="CP2432"/>
    </row>
    <row r="2433" spans="1:94" ht="22.5" customHeight="1">
      <c r="A2433" s="13"/>
      <c r="B2433" s="3" t="str">
        <f>TEXT(Table1[[#This Row],[Date]],"dddd")</f>
        <v>السبت</v>
      </c>
      <c r="C2433" s="3">
        <f>WEEKNUM(Table1[[#This Row],[Date]],16)</f>
        <v>1</v>
      </c>
      <c r="D2433" s="3" t="str">
        <f>TEXT(Table1[[#This Row],[Date]],"mmmm")</f>
        <v>يناير</v>
      </c>
      <c r="E2433" s="3" t="str">
        <f>TEXT(Table1[[#This Row],[Date]],"yyyy")</f>
        <v>1900</v>
      </c>
      <c r="J2433" s="3">
        <f>IFERROR(VLOOKUP(Table1[[#This Row],[FoamType]],$CB$1:$CC$25,2,FALSE),0)</f>
        <v>0</v>
      </c>
      <c r="T2433" s="3">
        <f t="shared" si="294"/>
        <v>0</v>
      </c>
      <c r="U2433" s="4">
        <f t="shared" si="295"/>
        <v>0</v>
      </c>
      <c r="X2433" s="4">
        <f>IFERROR(   Table1[[#This Row],[البلوكات /م3]]+Table1[[#This Row],[البواقى
 المنصرفه
/م3]]-Table1[[#This Row],[البواقى
/م3]],0)</f>
        <v>0</v>
      </c>
      <c r="AD2433" s="20">
        <f t="shared" si="296"/>
        <v>0</v>
      </c>
      <c r="AE2433" s="29" t="e">
        <f t="shared" si="297"/>
        <v>#DIV/0!</v>
      </c>
      <c r="AG2433" s="5">
        <f>IFERROR((Table1[[#This Row],[عدد
البلوكات]]*0.12),"")</f>
        <v>0</v>
      </c>
      <c r="AH243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33" s="59">
        <f>IFERROR(Table1[[#This Row],[Plan Hour]]/Table1[[#This Row],[ساعات
العمل
الفعلية]],0)</f>
        <v>0</v>
      </c>
      <c r="AK2433" s="1">
        <f>IFERROR((Table1[[#This Row],[الكمية 
الفعلية
/م3]]-Table1[[#This Row],[الكمية 
المنتجة
/م3
 ]]),"")</f>
        <v>0</v>
      </c>
      <c r="CB2433"/>
      <c r="CC2433"/>
      <c r="CD2433"/>
      <c r="CE2433" s="83"/>
      <c r="CF2433"/>
      <c r="CG2433"/>
      <c r="CH2433"/>
      <c r="CI2433"/>
      <c r="CJ2433"/>
      <c r="CK2433"/>
      <c r="CL2433"/>
      <c r="CM2433"/>
      <c r="CN2433"/>
      <c r="CO2433"/>
      <c r="CP2433"/>
    </row>
    <row r="2434" spans="1:94" ht="22.5" customHeight="1">
      <c r="A2434" s="13"/>
      <c r="B2434" s="3" t="str">
        <f>TEXT(Table1[[#This Row],[Date]],"dddd")</f>
        <v>السبت</v>
      </c>
      <c r="C2434" s="3">
        <f>WEEKNUM(Table1[[#This Row],[Date]],16)</f>
        <v>1</v>
      </c>
      <c r="D2434" s="3" t="str">
        <f>TEXT(Table1[[#This Row],[Date]],"mmmm")</f>
        <v>يناير</v>
      </c>
      <c r="E2434" s="3" t="str">
        <f>TEXT(Table1[[#This Row],[Date]],"yyyy")</f>
        <v>1900</v>
      </c>
      <c r="J2434" s="3">
        <f>IFERROR(VLOOKUP(Table1[[#This Row],[FoamType]],$CB$1:$CC$25,2,FALSE),0)</f>
        <v>0</v>
      </c>
      <c r="T2434" s="3">
        <f t="shared" si="294"/>
        <v>0</v>
      </c>
      <c r="U2434" s="4">
        <f t="shared" si="295"/>
        <v>0</v>
      </c>
      <c r="X2434" s="4">
        <f>IFERROR(   Table1[[#This Row],[البلوكات /م3]]+Table1[[#This Row],[البواقى
 المنصرفه
/م3]]-Table1[[#This Row],[البواقى
/م3]],0)</f>
        <v>0</v>
      </c>
      <c r="AD2434" s="20">
        <f t="shared" si="296"/>
        <v>0</v>
      </c>
      <c r="AE2434" s="29" t="e">
        <f t="shared" si="297"/>
        <v>#DIV/0!</v>
      </c>
      <c r="AG2434" s="5">
        <f>IFERROR((Table1[[#This Row],[عدد
البلوكات]]*0.12),"")</f>
        <v>0</v>
      </c>
      <c r="AH243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34" s="59">
        <f>IFERROR(Table1[[#This Row],[Plan Hour]]/Table1[[#This Row],[ساعات
العمل
الفعلية]],0)</f>
        <v>0</v>
      </c>
      <c r="AK2434" s="1">
        <f>IFERROR((Table1[[#This Row],[الكمية 
الفعلية
/م3]]-Table1[[#This Row],[الكمية 
المنتجة
/م3
 ]]),"")</f>
        <v>0</v>
      </c>
      <c r="CB2434"/>
      <c r="CC2434"/>
      <c r="CD2434"/>
      <c r="CE2434" s="83"/>
      <c r="CF2434"/>
      <c r="CG2434"/>
      <c r="CH2434"/>
      <c r="CI2434"/>
      <c r="CJ2434"/>
      <c r="CK2434"/>
      <c r="CL2434"/>
      <c r="CM2434"/>
      <c r="CN2434"/>
      <c r="CO2434"/>
      <c r="CP2434"/>
    </row>
    <row r="2435" spans="1:94" ht="22.5" customHeight="1">
      <c r="A2435" s="13"/>
      <c r="B2435" s="3" t="str">
        <f>TEXT(Table1[[#This Row],[Date]],"dddd")</f>
        <v>السبت</v>
      </c>
      <c r="C2435" s="3">
        <f>WEEKNUM(Table1[[#This Row],[Date]],16)</f>
        <v>1</v>
      </c>
      <c r="D2435" s="3" t="str">
        <f>TEXT(Table1[[#This Row],[Date]],"mmmm")</f>
        <v>يناير</v>
      </c>
      <c r="E2435" s="3" t="str">
        <f>TEXT(Table1[[#This Row],[Date]],"yyyy")</f>
        <v>1900</v>
      </c>
      <c r="J2435" s="3">
        <f>IFERROR(VLOOKUP(Table1[[#This Row],[FoamType]],$CB$1:$CC$25,2,FALSE),0)</f>
        <v>0</v>
      </c>
      <c r="T2435" s="3">
        <f t="shared" si="294"/>
        <v>0</v>
      </c>
      <c r="U2435" s="4">
        <f t="shared" si="295"/>
        <v>0</v>
      </c>
      <c r="X2435" s="4">
        <f>IFERROR(   Table1[[#This Row],[البلوكات /م3]]+Table1[[#This Row],[البواقى
 المنصرفه
/م3]]-Table1[[#This Row],[البواقى
/م3]],0)</f>
        <v>0</v>
      </c>
      <c r="AD2435" s="20">
        <f t="shared" si="296"/>
        <v>0</v>
      </c>
      <c r="AE2435" s="29" t="e">
        <f t="shared" si="297"/>
        <v>#DIV/0!</v>
      </c>
      <c r="AG2435" s="5">
        <f>IFERROR((Table1[[#This Row],[عدد
البلوكات]]*0.12),"")</f>
        <v>0</v>
      </c>
      <c r="AH243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35" s="59">
        <f>IFERROR(Table1[[#This Row],[Plan Hour]]/Table1[[#This Row],[ساعات
العمل
الفعلية]],0)</f>
        <v>0</v>
      </c>
      <c r="AK2435" s="1">
        <f>IFERROR((Table1[[#This Row],[الكمية 
الفعلية
/م3]]-Table1[[#This Row],[الكمية 
المنتجة
/م3
 ]]),"")</f>
        <v>0</v>
      </c>
      <c r="CB2435"/>
      <c r="CC2435"/>
      <c r="CD2435"/>
      <c r="CE2435" s="83"/>
      <c r="CF2435"/>
      <c r="CG2435"/>
      <c r="CH2435"/>
      <c r="CI2435"/>
      <c r="CJ2435"/>
      <c r="CK2435"/>
      <c r="CL2435"/>
      <c r="CM2435"/>
      <c r="CN2435"/>
      <c r="CO2435"/>
      <c r="CP2435"/>
    </row>
    <row r="2436" spans="1:94" ht="22.5" customHeight="1">
      <c r="A2436" s="13"/>
      <c r="B2436" s="3" t="str">
        <f>TEXT(Table1[[#This Row],[Date]],"dddd")</f>
        <v>السبت</v>
      </c>
      <c r="C2436" s="3">
        <f>WEEKNUM(Table1[[#This Row],[Date]],16)</f>
        <v>1</v>
      </c>
      <c r="D2436" s="3" t="str">
        <f>TEXT(Table1[[#This Row],[Date]],"mmmm")</f>
        <v>يناير</v>
      </c>
      <c r="E2436" s="3" t="str">
        <f>TEXT(Table1[[#This Row],[Date]],"yyyy")</f>
        <v>1900</v>
      </c>
      <c r="J2436" s="3">
        <f>IFERROR(VLOOKUP(Table1[[#This Row],[FoamType]],$CB$1:$CC$25,2,FALSE),0)</f>
        <v>0</v>
      </c>
      <c r="T2436" s="3">
        <f t="shared" si="294"/>
        <v>0</v>
      </c>
      <c r="U2436" s="4">
        <f t="shared" si="295"/>
        <v>0</v>
      </c>
      <c r="X2436" s="4">
        <f>IFERROR(   Table1[[#This Row],[البلوكات /م3]]+Table1[[#This Row],[البواقى
 المنصرفه
/م3]]-Table1[[#This Row],[البواقى
/م3]],0)</f>
        <v>0</v>
      </c>
      <c r="AD2436" s="20">
        <f t="shared" si="296"/>
        <v>0</v>
      </c>
      <c r="AE2436" s="29" t="e">
        <f t="shared" si="297"/>
        <v>#DIV/0!</v>
      </c>
      <c r="AG2436" s="5">
        <f>IFERROR((Table1[[#This Row],[عدد
البلوكات]]*0.12),"")</f>
        <v>0</v>
      </c>
      <c r="AH243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36" s="59">
        <f>IFERROR(Table1[[#This Row],[Plan Hour]]/Table1[[#This Row],[ساعات
العمل
الفعلية]],0)</f>
        <v>0</v>
      </c>
      <c r="AK2436" s="1">
        <f>IFERROR((Table1[[#This Row],[الكمية 
الفعلية
/م3]]-Table1[[#This Row],[الكمية 
المنتجة
/م3
 ]]),"")</f>
        <v>0</v>
      </c>
      <c r="CB2436"/>
      <c r="CC2436"/>
      <c r="CD2436"/>
      <c r="CE2436" s="83"/>
      <c r="CF2436"/>
      <c r="CG2436"/>
      <c r="CH2436"/>
      <c r="CI2436"/>
      <c r="CJ2436"/>
      <c r="CK2436"/>
      <c r="CL2436"/>
      <c r="CM2436"/>
      <c r="CN2436"/>
      <c r="CO2436"/>
      <c r="CP2436"/>
    </row>
    <row r="2437" spans="1:94" ht="22.5" customHeight="1">
      <c r="A2437" s="13"/>
      <c r="B2437" s="3" t="str">
        <f>TEXT(Table1[[#This Row],[Date]],"dddd")</f>
        <v>السبت</v>
      </c>
      <c r="C2437" s="3">
        <f>WEEKNUM(Table1[[#This Row],[Date]],16)</f>
        <v>1</v>
      </c>
      <c r="D2437" s="3" t="str">
        <f>TEXT(Table1[[#This Row],[Date]],"mmmm")</f>
        <v>يناير</v>
      </c>
      <c r="E2437" s="3" t="str">
        <f>TEXT(Table1[[#This Row],[Date]],"yyyy")</f>
        <v>1900</v>
      </c>
      <c r="J2437" s="3">
        <f>IFERROR(VLOOKUP(Table1[[#This Row],[FoamType]],$CB$1:$CC$25,2,FALSE),0)</f>
        <v>0</v>
      </c>
      <c r="T2437" s="3">
        <f t="shared" si="294"/>
        <v>0</v>
      </c>
      <c r="U2437" s="4">
        <f t="shared" si="295"/>
        <v>0</v>
      </c>
      <c r="X2437" s="4">
        <f>IFERROR(   Table1[[#This Row],[البلوكات /م3]]+Table1[[#This Row],[البواقى
 المنصرفه
/م3]]-Table1[[#This Row],[البواقى
/م3]],0)</f>
        <v>0</v>
      </c>
      <c r="AD2437" s="20">
        <f t="shared" si="296"/>
        <v>0</v>
      </c>
      <c r="AE2437" s="29" t="e">
        <f t="shared" si="297"/>
        <v>#DIV/0!</v>
      </c>
      <c r="AG2437" s="5">
        <f>IFERROR((Table1[[#This Row],[عدد
البلوكات]]*0.12),"")</f>
        <v>0</v>
      </c>
      <c r="AH243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37" s="59">
        <f>IFERROR(Table1[[#This Row],[Plan Hour]]/Table1[[#This Row],[ساعات
العمل
الفعلية]],0)</f>
        <v>0</v>
      </c>
      <c r="AK2437" s="1">
        <f>IFERROR((Table1[[#This Row],[الكمية 
الفعلية
/م3]]-Table1[[#This Row],[الكمية 
المنتجة
/م3
 ]]),"")</f>
        <v>0</v>
      </c>
      <c r="CB2437"/>
      <c r="CC2437"/>
      <c r="CD2437"/>
      <c r="CE2437" s="83"/>
      <c r="CF2437"/>
      <c r="CG2437"/>
      <c r="CH2437"/>
      <c r="CI2437"/>
      <c r="CJ2437"/>
      <c r="CK2437"/>
      <c r="CL2437"/>
      <c r="CM2437"/>
      <c r="CN2437"/>
      <c r="CO2437"/>
      <c r="CP2437"/>
    </row>
    <row r="2438" spans="1:94" ht="22.5" customHeight="1">
      <c r="A2438" s="13"/>
      <c r="B2438" s="3" t="str">
        <f>TEXT(Table1[[#This Row],[Date]],"dddd")</f>
        <v>السبت</v>
      </c>
      <c r="C2438" s="3">
        <f>WEEKNUM(Table1[[#This Row],[Date]],16)</f>
        <v>1</v>
      </c>
      <c r="D2438" s="3" t="str">
        <f>TEXT(Table1[[#This Row],[Date]],"mmmm")</f>
        <v>يناير</v>
      </c>
      <c r="E2438" s="3" t="str">
        <f>TEXT(Table1[[#This Row],[Date]],"yyyy")</f>
        <v>1900</v>
      </c>
      <c r="J2438" s="3">
        <f>IFERROR(VLOOKUP(Table1[[#This Row],[FoamType]],$CB$1:$CC$25,2,FALSE),0)</f>
        <v>0</v>
      </c>
      <c r="T2438" s="3">
        <f t="shared" si="294"/>
        <v>0</v>
      </c>
      <c r="U2438" s="4">
        <f t="shared" si="295"/>
        <v>0</v>
      </c>
      <c r="X2438" s="4">
        <f>IFERROR(   Table1[[#This Row],[البلوكات /م3]]+Table1[[#This Row],[البواقى
 المنصرفه
/م3]]-Table1[[#This Row],[البواقى
/م3]],0)</f>
        <v>0</v>
      </c>
      <c r="AD2438" s="20">
        <f t="shared" si="296"/>
        <v>0</v>
      </c>
      <c r="AE2438" s="29" t="e">
        <f t="shared" si="297"/>
        <v>#DIV/0!</v>
      </c>
      <c r="AG2438" s="5">
        <f>IFERROR((Table1[[#This Row],[عدد
البلوكات]]*0.12),"")</f>
        <v>0</v>
      </c>
      <c r="AH243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38" s="59">
        <f>IFERROR(Table1[[#This Row],[Plan Hour]]/Table1[[#This Row],[ساعات
العمل
الفعلية]],0)</f>
        <v>0</v>
      </c>
      <c r="AK2438" s="1">
        <f>IFERROR((Table1[[#This Row],[الكمية 
الفعلية
/م3]]-Table1[[#This Row],[الكمية 
المنتجة
/م3
 ]]),"")</f>
        <v>0</v>
      </c>
      <c r="CB2438"/>
      <c r="CC2438"/>
      <c r="CD2438"/>
      <c r="CE2438" s="83"/>
      <c r="CF2438"/>
      <c r="CG2438"/>
      <c r="CH2438"/>
      <c r="CI2438"/>
      <c r="CJ2438"/>
      <c r="CK2438"/>
      <c r="CL2438"/>
      <c r="CM2438"/>
      <c r="CN2438"/>
      <c r="CO2438"/>
      <c r="CP2438"/>
    </row>
    <row r="2439" spans="1:94" ht="22.5" customHeight="1">
      <c r="A2439" s="13"/>
      <c r="B2439" s="3" t="str">
        <f>TEXT(Table1[[#This Row],[Date]],"dddd")</f>
        <v>السبت</v>
      </c>
      <c r="C2439" s="3">
        <f>WEEKNUM(Table1[[#This Row],[Date]],16)</f>
        <v>1</v>
      </c>
      <c r="D2439" s="3" t="str">
        <f>TEXT(Table1[[#This Row],[Date]],"mmmm")</f>
        <v>يناير</v>
      </c>
      <c r="E2439" s="3" t="str">
        <f>TEXT(Table1[[#This Row],[Date]],"yyyy")</f>
        <v>1900</v>
      </c>
      <c r="J2439" s="3">
        <f>IFERROR(VLOOKUP(Table1[[#This Row],[FoamType]],$CB$1:$CC$25,2,FALSE),0)</f>
        <v>0</v>
      </c>
      <c r="T2439" s="3">
        <f t="shared" si="294"/>
        <v>0</v>
      </c>
      <c r="U2439" s="4">
        <f t="shared" si="295"/>
        <v>0</v>
      </c>
      <c r="X2439" s="4">
        <f>IFERROR(   Table1[[#This Row],[البلوكات /م3]]+Table1[[#This Row],[البواقى
 المنصرفه
/م3]]-Table1[[#This Row],[البواقى
/م3]],0)</f>
        <v>0</v>
      </c>
      <c r="AD2439" s="20">
        <f t="shared" si="296"/>
        <v>0</v>
      </c>
      <c r="AE2439" s="29" t="e">
        <f t="shared" si="297"/>
        <v>#DIV/0!</v>
      </c>
      <c r="AG2439" s="5">
        <f>IFERROR((Table1[[#This Row],[عدد
البلوكات]]*0.12),"")</f>
        <v>0</v>
      </c>
      <c r="AH243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39" s="59">
        <f>IFERROR(Table1[[#This Row],[Plan Hour]]/Table1[[#This Row],[ساعات
العمل
الفعلية]],0)</f>
        <v>0</v>
      </c>
      <c r="AK2439" s="1">
        <f>IFERROR((Table1[[#This Row],[الكمية 
الفعلية
/م3]]-Table1[[#This Row],[الكمية 
المنتجة
/م3
 ]]),"")</f>
        <v>0</v>
      </c>
      <c r="CB2439"/>
      <c r="CC2439"/>
      <c r="CD2439"/>
      <c r="CE2439" s="83"/>
      <c r="CF2439"/>
      <c r="CG2439"/>
      <c r="CH2439"/>
      <c r="CI2439"/>
      <c r="CJ2439"/>
      <c r="CK2439"/>
      <c r="CL2439"/>
      <c r="CM2439"/>
      <c r="CN2439"/>
      <c r="CO2439"/>
      <c r="CP2439"/>
    </row>
    <row r="2440" spans="1:94" ht="22.5" customHeight="1">
      <c r="A2440" s="13"/>
      <c r="B2440" s="3" t="str">
        <f>TEXT(Table1[[#This Row],[Date]],"dddd")</f>
        <v>السبت</v>
      </c>
      <c r="C2440" s="3">
        <f>WEEKNUM(Table1[[#This Row],[Date]],16)</f>
        <v>1</v>
      </c>
      <c r="D2440" s="3" t="str">
        <f>TEXT(Table1[[#This Row],[Date]],"mmmm")</f>
        <v>يناير</v>
      </c>
      <c r="E2440" s="3" t="str">
        <f>TEXT(Table1[[#This Row],[Date]],"yyyy")</f>
        <v>1900</v>
      </c>
      <c r="J2440" s="3">
        <f>IFERROR(VLOOKUP(Table1[[#This Row],[FoamType]],$CB$1:$CC$25,2,FALSE),0)</f>
        <v>0</v>
      </c>
      <c r="T2440" s="3">
        <f t="shared" si="294"/>
        <v>0</v>
      </c>
      <c r="U2440" s="4">
        <f t="shared" si="295"/>
        <v>0</v>
      </c>
      <c r="X2440" s="4">
        <f>IFERROR(   Table1[[#This Row],[البلوكات /م3]]+Table1[[#This Row],[البواقى
 المنصرفه
/م3]]-Table1[[#This Row],[البواقى
/م3]],0)</f>
        <v>0</v>
      </c>
      <c r="AD2440" s="20">
        <f t="shared" si="296"/>
        <v>0</v>
      </c>
      <c r="AE2440" s="29" t="e">
        <f t="shared" si="297"/>
        <v>#DIV/0!</v>
      </c>
      <c r="AG2440" s="5">
        <f>IFERROR((Table1[[#This Row],[عدد
البلوكات]]*0.12),"")</f>
        <v>0</v>
      </c>
      <c r="AH244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40" s="59">
        <f>IFERROR(Table1[[#This Row],[Plan Hour]]/Table1[[#This Row],[ساعات
العمل
الفعلية]],0)</f>
        <v>0</v>
      </c>
      <c r="AK2440" s="1">
        <f>IFERROR((Table1[[#This Row],[الكمية 
الفعلية
/م3]]-Table1[[#This Row],[الكمية 
المنتجة
/م3
 ]]),"")</f>
        <v>0</v>
      </c>
      <c r="CB2440"/>
      <c r="CC2440"/>
      <c r="CD2440"/>
      <c r="CE2440" s="83"/>
      <c r="CF2440"/>
      <c r="CG2440"/>
      <c r="CH2440"/>
      <c r="CI2440"/>
      <c r="CJ2440"/>
      <c r="CK2440"/>
      <c r="CL2440"/>
      <c r="CM2440"/>
      <c r="CN2440"/>
      <c r="CO2440"/>
      <c r="CP2440"/>
    </row>
    <row r="2441" spans="1:94" ht="22.5" customHeight="1">
      <c r="A2441" s="13"/>
      <c r="B2441" s="3" t="str">
        <f>TEXT(Table1[[#This Row],[Date]],"dddd")</f>
        <v>السبت</v>
      </c>
      <c r="C2441" s="3">
        <f>WEEKNUM(Table1[[#This Row],[Date]],16)</f>
        <v>1</v>
      </c>
      <c r="D2441" s="3" t="str">
        <f>TEXT(Table1[[#This Row],[Date]],"mmmm")</f>
        <v>يناير</v>
      </c>
      <c r="E2441" s="3" t="str">
        <f>TEXT(Table1[[#This Row],[Date]],"yyyy")</f>
        <v>1900</v>
      </c>
      <c r="J2441" s="3">
        <f>IFERROR(VLOOKUP(Table1[[#This Row],[FoamType]],$CB$1:$CC$25,2,FALSE),0)</f>
        <v>0</v>
      </c>
      <c r="T2441" s="3">
        <f t="shared" si="294"/>
        <v>0</v>
      </c>
      <c r="U2441" s="4">
        <f t="shared" si="295"/>
        <v>0</v>
      </c>
      <c r="X2441" s="4">
        <f>IFERROR(   Table1[[#This Row],[البلوكات /م3]]+Table1[[#This Row],[البواقى
 المنصرفه
/م3]]-Table1[[#This Row],[البواقى
/م3]],0)</f>
        <v>0</v>
      </c>
      <c r="AD2441" s="20">
        <f t="shared" si="296"/>
        <v>0</v>
      </c>
      <c r="AE2441" s="29" t="e">
        <f t="shared" si="297"/>
        <v>#DIV/0!</v>
      </c>
      <c r="AG2441" s="5">
        <f>IFERROR((Table1[[#This Row],[عدد
البلوكات]]*0.12),"")</f>
        <v>0</v>
      </c>
      <c r="AH244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41" s="59">
        <f>IFERROR(Table1[[#This Row],[Plan Hour]]/Table1[[#This Row],[ساعات
العمل
الفعلية]],0)</f>
        <v>0</v>
      </c>
      <c r="AK2441" s="1">
        <f>IFERROR((Table1[[#This Row],[الكمية 
الفعلية
/م3]]-Table1[[#This Row],[الكمية 
المنتجة
/م3
 ]]),"")</f>
        <v>0</v>
      </c>
      <c r="CB2441"/>
      <c r="CC2441"/>
      <c r="CD2441"/>
      <c r="CE2441" s="83"/>
      <c r="CF2441"/>
      <c r="CG2441"/>
      <c r="CH2441"/>
      <c r="CI2441"/>
      <c r="CJ2441"/>
      <c r="CK2441"/>
      <c r="CL2441"/>
      <c r="CM2441"/>
      <c r="CN2441"/>
      <c r="CO2441"/>
      <c r="CP2441"/>
    </row>
    <row r="2442" spans="1:94" ht="22.5" customHeight="1">
      <c r="A2442" s="13"/>
      <c r="B2442" s="3" t="str">
        <f>TEXT(Table1[[#This Row],[Date]],"dddd")</f>
        <v>السبت</v>
      </c>
      <c r="C2442" s="3">
        <f>WEEKNUM(Table1[[#This Row],[Date]],16)</f>
        <v>1</v>
      </c>
      <c r="D2442" s="3" t="str">
        <f>TEXT(Table1[[#This Row],[Date]],"mmmm")</f>
        <v>يناير</v>
      </c>
      <c r="E2442" s="3" t="str">
        <f>TEXT(Table1[[#This Row],[Date]],"yyyy")</f>
        <v>1900</v>
      </c>
      <c r="J2442" s="3">
        <f>IFERROR(VLOOKUP(Table1[[#This Row],[FoamType]],$CB$1:$CC$25,2,FALSE),0)</f>
        <v>0</v>
      </c>
      <c r="T2442" s="3">
        <f t="shared" si="294"/>
        <v>0</v>
      </c>
      <c r="U2442" s="4">
        <f t="shared" si="295"/>
        <v>0</v>
      </c>
      <c r="X2442" s="4">
        <f>IFERROR(   Table1[[#This Row],[البلوكات /م3]]+Table1[[#This Row],[البواقى
 المنصرفه
/م3]]-Table1[[#This Row],[البواقى
/م3]],0)</f>
        <v>0</v>
      </c>
      <c r="AD2442" s="20">
        <f t="shared" si="296"/>
        <v>0</v>
      </c>
      <c r="AE2442" s="29" t="e">
        <f t="shared" si="297"/>
        <v>#DIV/0!</v>
      </c>
      <c r="AG2442" s="5">
        <f>IFERROR((Table1[[#This Row],[عدد
البلوكات]]*0.12),"")</f>
        <v>0</v>
      </c>
      <c r="AH244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42" s="59">
        <f>IFERROR(Table1[[#This Row],[Plan Hour]]/Table1[[#This Row],[ساعات
العمل
الفعلية]],0)</f>
        <v>0</v>
      </c>
      <c r="AK2442" s="1">
        <f>IFERROR((Table1[[#This Row],[الكمية 
الفعلية
/م3]]-Table1[[#This Row],[الكمية 
المنتجة
/م3
 ]]),"")</f>
        <v>0</v>
      </c>
      <c r="CB2442"/>
      <c r="CC2442"/>
      <c r="CD2442"/>
      <c r="CE2442" s="83"/>
      <c r="CF2442"/>
      <c r="CG2442"/>
      <c r="CH2442"/>
      <c r="CI2442"/>
      <c r="CJ2442"/>
      <c r="CK2442"/>
      <c r="CL2442"/>
      <c r="CM2442"/>
      <c r="CN2442"/>
      <c r="CO2442"/>
      <c r="CP2442"/>
    </row>
    <row r="2443" spans="1:94" ht="22.5" customHeight="1">
      <c r="A2443" s="13"/>
      <c r="B2443" s="3" t="str">
        <f>TEXT(Table1[[#This Row],[Date]],"dddd")</f>
        <v>السبت</v>
      </c>
      <c r="C2443" s="3">
        <f>WEEKNUM(Table1[[#This Row],[Date]],16)</f>
        <v>1</v>
      </c>
      <c r="D2443" s="3" t="str">
        <f>TEXT(Table1[[#This Row],[Date]],"mmmm")</f>
        <v>يناير</v>
      </c>
      <c r="E2443" s="3" t="str">
        <f>TEXT(Table1[[#This Row],[Date]],"yyyy")</f>
        <v>1900</v>
      </c>
      <c r="J2443" s="3">
        <f>IFERROR(VLOOKUP(Table1[[#This Row],[FoamType]],$CB$1:$CC$25,2,FALSE),0)</f>
        <v>0</v>
      </c>
      <c r="T2443" s="3">
        <f t="shared" si="294"/>
        <v>0</v>
      </c>
      <c r="U2443" s="4">
        <f t="shared" si="295"/>
        <v>0</v>
      </c>
      <c r="X2443" s="4">
        <f>IFERROR(   Table1[[#This Row],[البلوكات /م3]]+Table1[[#This Row],[البواقى
 المنصرفه
/م3]]-Table1[[#This Row],[البواقى
/م3]],0)</f>
        <v>0</v>
      </c>
      <c r="AD2443" s="20">
        <f t="shared" si="296"/>
        <v>0</v>
      </c>
      <c r="AE2443" s="29" t="e">
        <f t="shared" si="297"/>
        <v>#DIV/0!</v>
      </c>
      <c r="AG2443" s="5">
        <f>IFERROR((Table1[[#This Row],[عدد
البلوكات]]*0.12),"")</f>
        <v>0</v>
      </c>
      <c r="AH244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43" s="59">
        <f>IFERROR(Table1[[#This Row],[Plan Hour]]/Table1[[#This Row],[ساعات
العمل
الفعلية]],0)</f>
        <v>0</v>
      </c>
      <c r="AK2443" s="1">
        <f>IFERROR((Table1[[#This Row],[الكمية 
الفعلية
/م3]]-Table1[[#This Row],[الكمية 
المنتجة
/م3
 ]]),"")</f>
        <v>0</v>
      </c>
      <c r="CB2443"/>
      <c r="CC2443"/>
      <c r="CD2443"/>
      <c r="CE2443" s="83"/>
      <c r="CF2443"/>
      <c r="CG2443"/>
      <c r="CH2443"/>
      <c r="CI2443"/>
      <c r="CJ2443"/>
      <c r="CK2443"/>
      <c r="CL2443"/>
      <c r="CM2443"/>
      <c r="CN2443"/>
      <c r="CO2443"/>
      <c r="CP2443"/>
    </row>
    <row r="2444" spans="1:94" ht="22.5" customHeight="1">
      <c r="A2444" s="13"/>
      <c r="B2444" s="3" t="str">
        <f>TEXT(Table1[[#This Row],[Date]],"dddd")</f>
        <v>السبت</v>
      </c>
      <c r="C2444" s="3">
        <f>WEEKNUM(Table1[[#This Row],[Date]],16)</f>
        <v>1</v>
      </c>
      <c r="D2444" s="3" t="str">
        <f>TEXT(Table1[[#This Row],[Date]],"mmmm")</f>
        <v>يناير</v>
      </c>
      <c r="E2444" s="3" t="str">
        <f>TEXT(Table1[[#This Row],[Date]],"yyyy")</f>
        <v>1900</v>
      </c>
      <c r="J2444" s="3">
        <f>IFERROR(VLOOKUP(Table1[[#This Row],[FoamType]],$CB$1:$CC$25,2,FALSE),0)</f>
        <v>0</v>
      </c>
      <c r="T2444" s="3">
        <f t="shared" si="294"/>
        <v>0</v>
      </c>
      <c r="U2444" s="4">
        <f t="shared" si="295"/>
        <v>0</v>
      </c>
      <c r="X2444" s="4">
        <f>IFERROR(   Table1[[#This Row],[البلوكات /م3]]+Table1[[#This Row],[البواقى
 المنصرفه
/م3]]-Table1[[#This Row],[البواقى
/م3]],0)</f>
        <v>0</v>
      </c>
      <c r="AD2444" s="20">
        <f t="shared" si="296"/>
        <v>0</v>
      </c>
      <c r="AE2444" s="29" t="e">
        <f t="shared" si="297"/>
        <v>#DIV/0!</v>
      </c>
      <c r="AG2444" s="5">
        <f>IFERROR((Table1[[#This Row],[عدد
البلوكات]]*0.12),"")</f>
        <v>0</v>
      </c>
      <c r="AH244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44" s="59">
        <f>IFERROR(Table1[[#This Row],[Plan Hour]]/Table1[[#This Row],[ساعات
العمل
الفعلية]],0)</f>
        <v>0</v>
      </c>
      <c r="AK2444" s="1">
        <f>IFERROR((Table1[[#This Row],[الكمية 
الفعلية
/م3]]-Table1[[#This Row],[الكمية 
المنتجة
/م3
 ]]),"")</f>
        <v>0</v>
      </c>
      <c r="CB2444"/>
      <c r="CC2444"/>
      <c r="CD2444"/>
      <c r="CE2444" s="83"/>
      <c r="CF2444"/>
      <c r="CG2444"/>
      <c r="CH2444"/>
      <c r="CI2444"/>
      <c r="CJ2444"/>
      <c r="CK2444"/>
      <c r="CL2444"/>
      <c r="CM2444"/>
      <c r="CN2444"/>
      <c r="CO2444"/>
      <c r="CP2444"/>
    </row>
    <row r="2445" spans="1:94" ht="22.5" customHeight="1">
      <c r="A2445" s="13"/>
      <c r="B2445" s="3" t="str">
        <f>TEXT(Table1[[#This Row],[Date]],"dddd")</f>
        <v>السبت</v>
      </c>
      <c r="C2445" s="3">
        <f>WEEKNUM(Table1[[#This Row],[Date]],16)</f>
        <v>1</v>
      </c>
      <c r="D2445" s="3" t="str">
        <f>TEXT(Table1[[#This Row],[Date]],"mmmm")</f>
        <v>يناير</v>
      </c>
      <c r="E2445" s="3" t="str">
        <f>TEXT(Table1[[#This Row],[Date]],"yyyy")</f>
        <v>1900</v>
      </c>
      <c r="J2445" s="3">
        <f>IFERROR(VLOOKUP(Table1[[#This Row],[FoamType]],$CB$1:$CC$25,2,FALSE),0)</f>
        <v>0</v>
      </c>
      <c r="T2445" s="3">
        <f t="shared" si="294"/>
        <v>0</v>
      </c>
      <c r="U2445" s="4">
        <f t="shared" si="295"/>
        <v>0</v>
      </c>
      <c r="X2445" s="4">
        <f>IFERROR(   Table1[[#This Row],[البلوكات /م3]]+Table1[[#This Row],[البواقى
 المنصرفه
/م3]]-Table1[[#This Row],[البواقى
/م3]],0)</f>
        <v>0</v>
      </c>
      <c r="AD2445" s="20">
        <f t="shared" si="296"/>
        <v>0</v>
      </c>
      <c r="AE2445" s="29" t="e">
        <f t="shared" si="297"/>
        <v>#DIV/0!</v>
      </c>
      <c r="AG2445" s="5">
        <f>IFERROR((Table1[[#This Row],[عدد
البلوكات]]*0.12),"")</f>
        <v>0</v>
      </c>
      <c r="AH244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45" s="59">
        <f>IFERROR(Table1[[#This Row],[Plan Hour]]/Table1[[#This Row],[ساعات
العمل
الفعلية]],0)</f>
        <v>0</v>
      </c>
      <c r="AK2445" s="1">
        <f>IFERROR((Table1[[#This Row],[الكمية 
الفعلية
/م3]]-Table1[[#This Row],[الكمية 
المنتجة
/م3
 ]]),"")</f>
        <v>0</v>
      </c>
      <c r="CB2445"/>
      <c r="CC2445"/>
      <c r="CD2445"/>
      <c r="CE2445" s="83"/>
      <c r="CF2445"/>
      <c r="CG2445"/>
      <c r="CH2445"/>
      <c r="CI2445"/>
      <c r="CJ2445"/>
      <c r="CK2445"/>
      <c r="CL2445"/>
      <c r="CM2445"/>
      <c r="CN2445"/>
      <c r="CO2445"/>
      <c r="CP2445"/>
    </row>
    <row r="2446" spans="1:94" ht="22.5" customHeight="1">
      <c r="A2446" s="13"/>
      <c r="B2446" s="3" t="str">
        <f>TEXT(Table1[[#This Row],[Date]],"dddd")</f>
        <v>السبت</v>
      </c>
      <c r="C2446" s="3">
        <f>WEEKNUM(Table1[[#This Row],[Date]],16)</f>
        <v>1</v>
      </c>
      <c r="D2446" s="3" t="str">
        <f>TEXT(Table1[[#This Row],[Date]],"mmmm")</f>
        <v>يناير</v>
      </c>
      <c r="E2446" s="3" t="str">
        <f>TEXT(Table1[[#This Row],[Date]],"yyyy")</f>
        <v>1900</v>
      </c>
      <c r="J2446" s="3">
        <f>IFERROR(VLOOKUP(Table1[[#This Row],[FoamType]],$CB$1:$CC$25,2,FALSE),0)</f>
        <v>0</v>
      </c>
      <c r="T2446" s="3">
        <f t="shared" si="294"/>
        <v>0</v>
      </c>
      <c r="U2446" s="4">
        <f t="shared" si="295"/>
        <v>0</v>
      </c>
      <c r="X2446" s="4">
        <f>IFERROR(   Table1[[#This Row],[البلوكات /م3]]+Table1[[#This Row],[البواقى
 المنصرفه
/م3]]-Table1[[#This Row],[البواقى
/م3]],0)</f>
        <v>0</v>
      </c>
      <c r="AD2446" s="20">
        <f t="shared" si="296"/>
        <v>0</v>
      </c>
      <c r="AE2446" s="29" t="e">
        <f t="shared" si="297"/>
        <v>#DIV/0!</v>
      </c>
      <c r="AG2446" s="5">
        <f>IFERROR((Table1[[#This Row],[عدد
البلوكات]]*0.12),"")</f>
        <v>0</v>
      </c>
      <c r="AH244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46" s="59">
        <f>IFERROR(Table1[[#This Row],[Plan Hour]]/Table1[[#This Row],[ساعات
العمل
الفعلية]],0)</f>
        <v>0</v>
      </c>
      <c r="AK2446" s="1">
        <f>IFERROR((Table1[[#This Row],[الكمية 
الفعلية
/م3]]-Table1[[#This Row],[الكمية 
المنتجة
/م3
 ]]),"")</f>
        <v>0</v>
      </c>
      <c r="CB2446"/>
      <c r="CC2446"/>
      <c r="CD2446"/>
      <c r="CE2446" s="83"/>
      <c r="CF2446"/>
      <c r="CG2446"/>
      <c r="CH2446"/>
      <c r="CI2446"/>
      <c r="CJ2446"/>
      <c r="CK2446"/>
      <c r="CL2446"/>
      <c r="CM2446"/>
      <c r="CN2446"/>
      <c r="CO2446"/>
      <c r="CP2446"/>
    </row>
    <row r="2447" spans="1:94" ht="22.5" customHeight="1">
      <c r="A2447" s="13"/>
      <c r="B2447" s="3" t="str">
        <f>TEXT(Table1[[#This Row],[Date]],"dddd")</f>
        <v>السبت</v>
      </c>
      <c r="C2447" s="3">
        <f>WEEKNUM(Table1[[#This Row],[Date]],16)</f>
        <v>1</v>
      </c>
      <c r="D2447" s="3" t="str">
        <f>TEXT(Table1[[#This Row],[Date]],"mmmm")</f>
        <v>يناير</v>
      </c>
      <c r="E2447" s="3" t="str">
        <f>TEXT(Table1[[#This Row],[Date]],"yyyy")</f>
        <v>1900</v>
      </c>
      <c r="J2447" s="3">
        <f>IFERROR(VLOOKUP(Table1[[#This Row],[FoamType]],$CB$1:$CC$25,2,FALSE),0)</f>
        <v>0</v>
      </c>
      <c r="T2447" s="3">
        <f t="shared" si="294"/>
        <v>0</v>
      </c>
      <c r="U2447" s="4">
        <f t="shared" si="295"/>
        <v>0</v>
      </c>
      <c r="X2447" s="4">
        <f>IFERROR(   Table1[[#This Row],[البلوكات /م3]]+Table1[[#This Row],[البواقى
 المنصرفه
/م3]]-Table1[[#This Row],[البواقى
/م3]],0)</f>
        <v>0</v>
      </c>
      <c r="AD2447" s="20">
        <f t="shared" si="296"/>
        <v>0</v>
      </c>
      <c r="AE2447" s="29" t="e">
        <f t="shared" si="297"/>
        <v>#DIV/0!</v>
      </c>
      <c r="AG2447" s="5">
        <f>IFERROR((Table1[[#This Row],[عدد
البلوكات]]*0.12),"")</f>
        <v>0</v>
      </c>
      <c r="AH244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47" s="59">
        <f>IFERROR(Table1[[#This Row],[Plan Hour]]/Table1[[#This Row],[ساعات
العمل
الفعلية]],0)</f>
        <v>0</v>
      </c>
      <c r="AK2447" s="1">
        <f>IFERROR((Table1[[#This Row],[الكمية 
الفعلية
/م3]]-Table1[[#This Row],[الكمية 
المنتجة
/م3
 ]]),"")</f>
        <v>0</v>
      </c>
      <c r="CB2447"/>
      <c r="CC2447"/>
      <c r="CD2447"/>
      <c r="CE2447" s="83"/>
      <c r="CF2447"/>
      <c r="CG2447"/>
      <c r="CH2447"/>
      <c r="CI2447"/>
      <c r="CJ2447"/>
      <c r="CK2447"/>
      <c r="CL2447"/>
      <c r="CM2447"/>
      <c r="CN2447"/>
      <c r="CO2447"/>
      <c r="CP2447"/>
    </row>
    <row r="2448" spans="1:94" ht="22.5" customHeight="1">
      <c r="A2448" s="13"/>
      <c r="B2448" s="3" t="str">
        <f>TEXT(Table1[[#This Row],[Date]],"dddd")</f>
        <v>السبت</v>
      </c>
      <c r="C2448" s="3">
        <f>WEEKNUM(Table1[[#This Row],[Date]],16)</f>
        <v>1</v>
      </c>
      <c r="D2448" s="3" t="str">
        <f>TEXT(Table1[[#This Row],[Date]],"mmmm")</f>
        <v>يناير</v>
      </c>
      <c r="E2448" s="3" t="str">
        <f>TEXT(Table1[[#This Row],[Date]],"yyyy")</f>
        <v>1900</v>
      </c>
      <c r="J2448" s="3">
        <f>IFERROR(VLOOKUP(Table1[[#This Row],[FoamType]],$CB$1:$CC$25,2,FALSE),0)</f>
        <v>0</v>
      </c>
      <c r="T2448" s="3">
        <f t="shared" si="294"/>
        <v>0</v>
      </c>
      <c r="U2448" s="4">
        <f t="shared" si="295"/>
        <v>0</v>
      </c>
      <c r="X2448" s="4">
        <f>IFERROR(   Table1[[#This Row],[البلوكات /م3]]+Table1[[#This Row],[البواقى
 المنصرفه
/م3]]-Table1[[#This Row],[البواقى
/م3]],0)</f>
        <v>0</v>
      </c>
      <c r="AD2448" s="20">
        <f t="shared" si="296"/>
        <v>0</v>
      </c>
      <c r="AE2448" s="29" t="e">
        <f t="shared" si="297"/>
        <v>#DIV/0!</v>
      </c>
      <c r="AG2448" s="5">
        <f>IFERROR((Table1[[#This Row],[عدد
البلوكات]]*0.12),"")</f>
        <v>0</v>
      </c>
      <c r="AH244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48" s="59">
        <f>IFERROR(Table1[[#This Row],[Plan Hour]]/Table1[[#This Row],[ساعات
العمل
الفعلية]],0)</f>
        <v>0</v>
      </c>
      <c r="AK2448" s="1">
        <f>IFERROR((Table1[[#This Row],[الكمية 
الفعلية
/م3]]-Table1[[#This Row],[الكمية 
المنتجة
/م3
 ]]),"")</f>
        <v>0</v>
      </c>
      <c r="CB2448"/>
      <c r="CC2448"/>
      <c r="CD2448"/>
      <c r="CE2448" s="83"/>
      <c r="CF2448"/>
      <c r="CG2448"/>
      <c r="CH2448"/>
      <c r="CI2448"/>
      <c r="CJ2448"/>
      <c r="CK2448"/>
      <c r="CL2448"/>
      <c r="CM2448"/>
      <c r="CN2448"/>
      <c r="CO2448"/>
      <c r="CP2448"/>
    </row>
    <row r="2449" spans="1:94" ht="22.5" customHeight="1">
      <c r="A2449" s="13"/>
      <c r="B2449" s="3" t="str">
        <f>TEXT(Table1[[#This Row],[Date]],"dddd")</f>
        <v>السبت</v>
      </c>
      <c r="C2449" s="3">
        <f>WEEKNUM(Table1[[#This Row],[Date]],16)</f>
        <v>1</v>
      </c>
      <c r="D2449" s="3" t="str">
        <f>TEXT(Table1[[#This Row],[Date]],"mmmm")</f>
        <v>يناير</v>
      </c>
      <c r="E2449" s="3" t="str">
        <f>TEXT(Table1[[#This Row],[Date]],"yyyy")</f>
        <v>1900</v>
      </c>
      <c r="J2449" s="3">
        <f>IFERROR(VLOOKUP(Table1[[#This Row],[FoamType]],$CB$1:$CC$25,2,FALSE),0)</f>
        <v>0</v>
      </c>
      <c r="T2449" s="3">
        <f t="shared" si="294"/>
        <v>0</v>
      </c>
      <c r="U2449" s="4">
        <f t="shared" si="295"/>
        <v>0</v>
      </c>
      <c r="X2449" s="4">
        <f>IFERROR(   Table1[[#This Row],[البلوكات /م3]]+Table1[[#This Row],[البواقى
 المنصرفه
/م3]]-Table1[[#This Row],[البواقى
/م3]],0)</f>
        <v>0</v>
      </c>
      <c r="AD2449" s="20">
        <f t="shared" si="296"/>
        <v>0</v>
      </c>
      <c r="AE2449" s="29" t="e">
        <f t="shared" si="297"/>
        <v>#DIV/0!</v>
      </c>
      <c r="AG2449" s="5">
        <f>IFERROR((Table1[[#This Row],[عدد
البلوكات]]*0.12),"")</f>
        <v>0</v>
      </c>
      <c r="AH244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49" s="59">
        <f>IFERROR(Table1[[#This Row],[Plan Hour]]/Table1[[#This Row],[ساعات
العمل
الفعلية]],0)</f>
        <v>0</v>
      </c>
      <c r="AK2449" s="1">
        <f>IFERROR((Table1[[#This Row],[الكمية 
الفعلية
/م3]]-Table1[[#This Row],[الكمية 
المنتجة
/م3
 ]]),"")</f>
        <v>0</v>
      </c>
      <c r="CB2449"/>
      <c r="CC2449"/>
      <c r="CD2449"/>
      <c r="CE2449" s="83"/>
      <c r="CF2449"/>
      <c r="CG2449"/>
      <c r="CH2449"/>
      <c r="CI2449"/>
      <c r="CJ2449"/>
      <c r="CK2449"/>
      <c r="CL2449"/>
      <c r="CM2449"/>
      <c r="CN2449"/>
      <c r="CO2449"/>
      <c r="CP2449"/>
    </row>
    <row r="2450" spans="1:94" ht="22.5" customHeight="1">
      <c r="A2450" s="13"/>
      <c r="B2450" s="3" t="str">
        <f>TEXT(Table1[[#This Row],[Date]],"dddd")</f>
        <v>السبت</v>
      </c>
      <c r="C2450" s="3">
        <f>WEEKNUM(Table1[[#This Row],[Date]],16)</f>
        <v>1</v>
      </c>
      <c r="D2450" s="3" t="str">
        <f>TEXT(Table1[[#This Row],[Date]],"mmmm")</f>
        <v>يناير</v>
      </c>
      <c r="E2450" s="3" t="str">
        <f>TEXT(Table1[[#This Row],[Date]],"yyyy")</f>
        <v>1900</v>
      </c>
      <c r="J2450" s="3">
        <f>IFERROR(VLOOKUP(Table1[[#This Row],[FoamType]],$CB$1:$CC$25,2,FALSE),0)</f>
        <v>0</v>
      </c>
      <c r="T2450" s="3">
        <f t="shared" si="294"/>
        <v>0</v>
      </c>
      <c r="U2450" s="4">
        <f t="shared" si="295"/>
        <v>0</v>
      </c>
      <c r="X2450" s="4">
        <f>IFERROR(   Table1[[#This Row],[البلوكات /م3]]+Table1[[#This Row],[البواقى
 المنصرفه
/م3]]-Table1[[#This Row],[البواقى
/م3]],0)</f>
        <v>0</v>
      </c>
      <c r="AD2450" s="20">
        <f t="shared" si="296"/>
        <v>0</v>
      </c>
      <c r="AE2450" s="29" t="e">
        <f t="shared" si="297"/>
        <v>#DIV/0!</v>
      </c>
      <c r="AG2450" s="5">
        <f>IFERROR((Table1[[#This Row],[عدد
البلوكات]]*0.12),"")</f>
        <v>0</v>
      </c>
      <c r="AH245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50" s="59">
        <f>IFERROR(Table1[[#This Row],[Plan Hour]]/Table1[[#This Row],[ساعات
العمل
الفعلية]],0)</f>
        <v>0</v>
      </c>
      <c r="AK2450" s="1">
        <f>IFERROR((Table1[[#This Row],[الكمية 
الفعلية
/م3]]-Table1[[#This Row],[الكمية 
المنتجة
/م3
 ]]),"")</f>
        <v>0</v>
      </c>
      <c r="CB2450"/>
      <c r="CC2450"/>
      <c r="CD2450"/>
      <c r="CE2450" s="83"/>
      <c r="CF2450"/>
      <c r="CG2450"/>
      <c r="CH2450"/>
      <c r="CI2450"/>
      <c r="CJ2450"/>
      <c r="CK2450"/>
      <c r="CL2450"/>
      <c r="CM2450"/>
      <c r="CN2450"/>
      <c r="CO2450"/>
      <c r="CP2450"/>
    </row>
    <row r="2451" spans="1:94" ht="22.5" customHeight="1">
      <c r="A2451" s="13"/>
      <c r="B2451" s="3" t="str">
        <f>TEXT(Table1[[#This Row],[Date]],"dddd")</f>
        <v>السبت</v>
      </c>
      <c r="C2451" s="3">
        <f>WEEKNUM(Table1[[#This Row],[Date]],16)</f>
        <v>1</v>
      </c>
      <c r="D2451" s="3" t="str">
        <f>TEXT(Table1[[#This Row],[Date]],"mmmm")</f>
        <v>يناير</v>
      </c>
      <c r="E2451" s="3" t="str">
        <f>TEXT(Table1[[#This Row],[Date]],"yyyy")</f>
        <v>1900</v>
      </c>
      <c r="J2451" s="3">
        <f>IFERROR(VLOOKUP(Table1[[#This Row],[FoamType]],$CB$1:$CC$25,2,FALSE),0)</f>
        <v>0</v>
      </c>
      <c r="T2451" s="3">
        <f t="shared" si="294"/>
        <v>0</v>
      </c>
      <c r="U2451" s="4">
        <f t="shared" si="295"/>
        <v>0</v>
      </c>
      <c r="X2451" s="4">
        <f>IFERROR(   Table1[[#This Row],[البلوكات /م3]]+Table1[[#This Row],[البواقى
 المنصرفه
/م3]]-Table1[[#This Row],[البواقى
/م3]],0)</f>
        <v>0</v>
      </c>
      <c r="AD2451" s="20">
        <f t="shared" si="296"/>
        <v>0</v>
      </c>
      <c r="AE2451" s="29" t="e">
        <f t="shared" si="297"/>
        <v>#DIV/0!</v>
      </c>
      <c r="AG2451" s="5">
        <f>IFERROR((Table1[[#This Row],[عدد
البلوكات]]*0.12),"")</f>
        <v>0</v>
      </c>
      <c r="AH245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51" s="59">
        <f>IFERROR(Table1[[#This Row],[Plan Hour]]/Table1[[#This Row],[ساعات
العمل
الفعلية]],0)</f>
        <v>0</v>
      </c>
      <c r="AK2451" s="1">
        <f>IFERROR((Table1[[#This Row],[الكمية 
الفعلية
/م3]]-Table1[[#This Row],[الكمية 
المنتجة
/م3
 ]]),"")</f>
        <v>0</v>
      </c>
      <c r="CB2451"/>
      <c r="CC2451"/>
      <c r="CD2451"/>
      <c r="CE2451" s="83"/>
      <c r="CF2451"/>
      <c r="CG2451"/>
      <c r="CH2451"/>
      <c r="CI2451"/>
      <c r="CJ2451"/>
      <c r="CK2451"/>
      <c r="CL2451"/>
      <c r="CM2451"/>
      <c r="CN2451"/>
      <c r="CO2451"/>
      <c r="CP2451"/>
    </row>
    <row r="2452" spans="1:94" ht="22.5" customHeight="1">
      <c r="A2452" s="13"/>
      <c r="B2452" s="3" t="str">
        <f>TEXT(Table1[[#This Row],[Date]],"dddd")</f>
        <v>السبت</v>
      </c>
      <c r="C2452" s="3">
        <f>WEEKNUM(Table1[[#This Row],[Date]],16)</f>
        <v>1</v>
      </c>
      <c r="D2452" s="3" t="str">
        <f>TEXT(Table1[[#This Row],[Date]],"mmmm")</f>
        <v>يناير</v>
      </c>
      <c r="E2452" s="3" t="str">
        <f>TEXT(Table1[[#This Row],[Date]],"yyyy")</f>
        <v>1900</v>
      </c>
      <c r="J2452" s="3">
        <f>IFERROR(VLOOKUP(Table1[[#This Row],[FoamType]],$CB$1:$CC$25,2,FALSE),0)</f>
        <v>0</v>
      </c>
      <c r="T2452" s="3">
        <f t="shared" si="294"/>
        <v>0</v>
      </c>
      <c r="U2452" s="4">
        <f t="shared" si="295"/>
        <v>0</v>
      </c>
      <c r="X2452" s="4">
        <f>IFERROR(   Table1[[#This Row],[البلوكات /م3]]+Table1[[#This Row],[البواقى
 المنصرفه
/م3]]-Table1[[#This Row],[البواقى
/م3]],0)</f>
        <v>0</v>
      </c>
      <c r="AD2452" s="20">
        <f t="shared" si="296"/>
        <v>0</v>
      </c>
      <c r="AE2452" s="29" t="e">
        <f t="shared" si="297"/>
        <v>#DIV/0!</v>
      </c>
      <c r="AG2452" s="5">
        <f>IFERROR((Table1[[#This Row],[عدد
البلوكات]]*0.12),"")</f>
        <v>0</v>
      </c>
      <c r="AH245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52" s="59">
        <f>IFERROR(Table1[[#This Row],[Plan Hour]]/Table1[[#This Row],[ساعات
العمل
الفعلية]],0)</f>
        <v>0</v>
      </c>
      <c r="AK2452" s="1">
        <f>IFERROR((Table1[[#This Row],[الكمية 
الفعلية
/م3]]-Table1[[#This Row],[الكمية 
المنتجة
/م3
 ]]),"")</f>
        <v>0</v>
      </c>
      <c r="CB2452"/>
      <c r="CC2452"/>
      <c r="CD2452"/>
      <c r="CE2452" s="83"/>
      <c r="CF2452"/>
      <c r="CG2452"/>
      <c r="CH2452"/>
      <c r="CI2452"/>
      <c r="CJ2452"/>
      <c r="CK2452"/>
      <c r="CL2452"/>
      <c r="CM2452"/>
      <c r="CN2452"/>
      <c r="CO2452"/>
      <c r="CP2452"/>
    </row>
    <row r="2453" spans="1:94" ht="22.5" customHeight="1">
      <c r="A2453" s="13"/>
      <c r="B2453" s="3" t="str">
        <f>TEXT(Table1[[#This Row],[Date]],"dddd")</f>
        <v>السبت</v>
      </c>
      <c r="C2453" s="3">
        <f>WEEKNUM(Table1[[#This Row],[Date]],16)</f>
        <v>1</v>
      </c>
      <c r="D2453" s="3" t="str">
        <f>TEXT(Table1[[#This Row],[Date]],"mmmm")</f>
        <v>يناير</v>
      </c>
      <c r="E2453" s="3" t="str">
        <f>TEXT(Table1[[#This Row],[Date]],"yyyy")</f>
        <v>1900</v>
      </c>
      <c r="J2453" s="3">
        <f>IFERROR(VLOOKUP(Table1[[#This Row],[FoamType]],$CB$1:$CC$25,2,FALSE),0)</f>
        <v>0</v>
      </c>
      <c r="T2453" s="3">
        <f t="shared" si="294"/>
        <v>0</v>
      </c>
      <c r="U2453" s="4">
        <f t="shared" si="295"/>
        <v>0</v>
      </c>
      <c r="X2453" s="4">
        <f>IFERROR(   Table1[[#This Row],[البلوكات /م3]]+Table1[[#This Row],[البواقى
 المنصرفه
/م3]]-Table1[[#This Row],[البواقى
/م3]],0)</f>
        <v>0</v>
      </c>
      <c r="AD2453" s="20">
        <f t="shared" si="296"/>
        <v>0</v>
      </c>
      <c r="AE2453" s="29" t="e">
        <f t="shared" si="297"/>
        <v>#DIV/0!</v>
      </c>
      <c r="AG2453" s="5">
        <f>IFERROR((Table1[[#This Row],[عدد
البلوكات]]*0.12),"")</f>
        <v>0</v>
      </c>
      <c r="AH245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53" s="59">
        <f>IFERROR(Table1[[#This Row],[Plan Hour]]/Table1[[#This Row],[ساعات
العمل
الفعلية]],0)</f>
        <v>0</v>
      </c>
      <c r="AK2453" s="1">
        <f>IFERROR((Table1[[#This Row],[الكمية 
الفعلية
/م3]]-Table1[[#This Row],[الكمية 
المنتجة
/م3
 ]]),"")</f>
        <v>0</v>
      </c>
      <c r="CB2453"/>
      <c r="CC2453"/>
      <c r="CD2453"/>
      <c r="CE2453" s="83"/>
      <c r="CF2453"/>
      <c r="CG2453"/>
      <c r="CH2453"/>
      <c r="CI2453"/>
      <c r="CJ2453"/>
      <c r="CK2453"/>
      <c r="CL2453"/>
      <c r="CM2453"/>
      <c r="CN2453"/>
      <c r="CO2453"/>
      <c r="CP2453"/>
    </row>
    <row r="2454" spans="1:94" ht="22.5" customHeight="1">
      <c r="A2454" s="13"/>
      <c r="B2454" s="3" t="str">
        <f>TEXT(Table1[[#This Row],[Date]],"dddd")</f>
        <v>السبت</v>
      </c>
      <c r="C2454" s="3">
        <f>WEEKNUM(Table1[[#This Row],[Date]],16)</f>
        <v>1</v>
      </c>
      <c r="D2454" s="3" t="str">
        <f>TEXT(Table1[[#This Row],[Date]],"mmmm")</f>
        <v>يناير</v>
      </c>
      <c r="E2454" s="3" t="str">
        <f>TEXT(Table1[[#This Row],[Date]],"yyyy")</f>
        <v>1900</v>
      </c>
      <c r="J2454" s="3">
        <f>IFERROR(VLOOKUP(Table1[[#This Row],[FoamType]],$CB$1:$CC$25,2,FALSE),0)</f>
        <v>0</v>
      </c>
      <c r="T2454" s="3">
        <f t="shared" si="294"/>
        <v>0</v>
      </c>
      <c r="U2454" s="4">
        <f t="shared" si="295"/>
        <v>0</v>
      </c>
      <c r="X2454" s="4">
        <f>IFERROR(   Table1[[#This Row],[البلوكات /م3]]+Table1[[#This Row],[البواقى
 المنصرفه
/م3]]-Table1[[#This Row],[البواقى
/م3]],0)</f>
        <v>0</v>
      </c>
      <c r="AD2454" s="20">
        <f t="shared" si="296"/>
        <v>0</v>
      </c>
      <c r="AE2454" s="29" t="e">
        <f t="shared" si="297"/>
        <v>#DIV/0!</v>
      </c>
      <c r="AG2454" s="5">
        <f>IFERROR((Table1[[#This Row],[عدد
البلوكات]]*0.12),"")</f>
        <v>0</v>
      </c>
      <c r="AH245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54" s="59">
        <f>IFERROR(Table1[[#This Row],[Plan Hour]]/Table1[[#This Row],[ساعات
العمل
الفعلية]],0)</f>
        <v>0</v>
      </c>
      <c r="AK2454" s="1">
        <f>IFERROR((Table1[[#This Row],[الكمية 
الفعلية
/م3]]-Table1[[#This Row],[الكمية 
المنتجة
/م3
 ]]),"")</f>
        <v>0</v>
      </c>
      <c r="CB2454"/>
      <c r="CC2454"/>
      <c r="CD2454"/>
      <c r="CE2454" s="83"/>
      <c r="CF2454"/>
      <c r="CG2454"/>
      <c r="CH2454"/>
      <c r="CI2454"/>
      <c r="CJ2454"/>
      <c r="CK2454"/>
      <c r="CL2454"/>
      <c r="CM2454"/>
      <c r="CN2454"/>
      <c r="CO2454"/>
      <c r="CP2454"/>
    </row>
    <row r="2455" spans="1:94" ht="22.5" customHeight="1">
      <c r="A2455" s="13"/>
      <c r="B2455" s="3" t="str">
        <f>TEXT(Table1[[#This Row],[Date]],"dddd")</f>
        <v>السبت</v>
      </c>
      <c r="C2455" s="3">
        <f>WEEKNUM(Table1[[#This Row],[Date]],16)</f>
        <v>1</v>
      </c>
      <c r="D2455" s="3" t="str">
        <f>TEXT(Table1[[#This Row],[Date]],"mmmm")</f>
        <v>يناير</v>
      </c>
      <c r="E2455" s="3" t="str">
        <f>TEXT(Table1[[#This Row],[Date]],"yyyy")</f>
        <v>1900</v>
      </c>
      <c r="J2455" s="3">
        <f>IFERROR(VLOOKUP(Table1[[#This Row],[FoamType]],$CB$1:$CC$25,2,FALSE),0)</f>
        <v>0</v>
      </c>
      <c r="T2455" s="3">
        <f t="shared" si="294"/>
        <v>0</v>
      </c>
      <c r="U2455" s="4">
        <f t="shared" si="295"/>
        <v>0</v>
      </c>
      <c r="X2455" s="4">
        <f>IFERROR(   Table1[[#This Row],[البلوكات /م3]]+Table1[[#This Row],[البواقى
 المنصرفه
/م3]]-Table1[[#This Row],[البواقى
/م3]],0)</f>
        <v>0</v>
      </c>
      <c r="AD2455" s="20">
        <f t="shared" si="296"/>
        <v>0</v>
      </c>
      <c r="AE2455" s="29" t="e">
        <f t="shared" si="297"/>
        <v>#DIV/0!</v>
      </c>
      <c r="AG2455" s="5">
        <f>IFERROR((Table1[[#This Row],[عدد
البلوكات]]*0.12),"")</f>
        <v>0</v>
      </c>
      <c r="AH245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55" s="59">
        <f>IFERROR(Table1[[#This Row],[Plan Hour]]/Table1[[#This Row],[ساعات
العمل
الفعلية]],0)</f>
        <v>0</v>
      </c>
      <c r="AK2455" s="1">
        <f>IFERROR((Table1[[#This Row],[الكمية 
الفعلية
/م3]]-Table1[[#This Row],[الكمية 
المنتجة
/م3
 ]]),"")</f>
        <v>0</v>
      </c>
      <c r="CB2455"/>
      <c r="CC2455"/>
      <c r="CD2455"/>
      <c r="CE2455" s="83"/>
      <c r="CF2455"/>
      <c r="CG2455"/>
      <c r="CH2455"/>
      <c r="CI2455"/>
      <c r="CJ2455"/>
      <c r="CK2455"/>
      <c r="CL2455"/>
      <c r="CM2455"/>
      <c r="CN2455"/>
      <c r="CO2455"/>
      <c r="CP2455"/>
    </row>
    <row r="2456" spans="1:94" ht="22.5" customHeight="1">
      <c r="A2456" s="13"/>
      <c r="B2456" s="3" t="str">
        <f>TEXT(Table1[[#This Row],[Date]],"dddd")</f>
        <v>السبت</v>
      </c>
      <c r="C2456" s="3">
        <f>WEEKNUM(Table1[[#This Row],[Date]],16)</f>
        <v>1</v>
      </c>
      <c r="D2456" s="3" t="str">
        <f>TEXT(Table1[[#This Row],[Date]],"mmmm")</f>
        <v>يناير</v>
      </c>
      <c r="E2456" s="3" t="str">
        <f>TEXT(Table1[[#This Row],[Date]],"yyyy")</f>
        <v>1900</v>
      </c>
      <c r="J2456" s="3">
        <f>IFERROR(VLOOKUP(Table1[[#This Row],[FoamType]],$CB$1:$CC$25,2,FALSE),0)</f>
        <v>0</v>
      </c>
      <c r="T2456" s="3">
        <f t="shared" si="294"/>
        <v>0</v>
      </c>
      <c r="U2456" s="4">
        <f t="shared" si="295"/>
        <v>0</v>
      </c>
      <c r="X2456" s="4">
        <f>IFERROR(   Table1[[#This Row],[البلوكات /م3]]+Table1[[#This Row],[البواقى
 المنصرفه
/م3]]-Table1[[#This Row],[البواقى
/م3]],0)</f>
        <v>0</v>
      </c>
      <c r="AD2456" s="20">
        <f t="shared" si="296"/>
        <v>0</v>
      </c>
      <c r="AE2456" s="29" t="e">
        <f t="shared" si="297"/>
        <v>#DIV/0!</v>
      </c>
      <c r="AG2456" s="5">
        <f>IFERROR((Table1[[#This Row],[عدد
البلوكات]]*0.12),"")</f>
        <v>0</v>
      </c>
      <c r="AH245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56" s="59">
        <f>IFERROR(Table1[[#This Row],[Plan Hour]]/Table1[[#This Row],[ساعات
العمل
الفعلية]],0)</f>
        <v>0</v>
      </c>
      <c r="AK2456" s="1">
        <f>IFERROR((Table1[[#This Row],[الكمية 
الفعلية
/م3]]-Table1[[#This Row],[الكمية 
المنتجة
/م3
 ]]),"")</f>
        <v>0</v>
      </c>
      <c r="CB2456"/>
      <c r="CC2456"/>
      <c r="CD2456"/>
      <c r="CE2456" s="83"/>
      <c r="CF2456"/>
      <c r="CG2456"/>
      <c r="CH2456"/>
      <c r="CI2456"/>
      <c r="CJ2456"/>
      <c r="CK2456"/>
      <c r="CL2456"/>
      <c r="CM2456"/>
      <c r="CN2456"/>
      <c r="CO2456"/>
      <c r="CP2456"/>
    </row>
    <row r="2457" spans="1:94" ht="22.5" customHeight="1">
      <c r="A2457" s="13"/>
      <c r="B2457" s="3" t="str">
        <f>TEXT(Table1[[#This Row],[Date]],"dddd")</f>
        <v>السبت</v>
      </c>
      <c r="C2457" s="3">
        <f>WEEKNUM(Table1[[#This Row],[Date]],16)</f>
        <v>1</v>
      </c>
      <c r="D2457" s="3" t="str">
        <f>TEXT(Table1[[#This Row],[Date]],"mmmm")</f>
        <v>يناير</v>
      </c>
      <c r="E2457" s="3" t="str">
        <f>TEXT(Table1[[#This Row],[Date]],"yyyy")</f>
        <v>1900</v>
      </c>
      <c r="J2457" s="3">
        <f>IFERROR(VLOOKUP(Table1[[#This Row],[FoamType]],$CB$1:$CC$25,2,FALSE),0)</f>
        <v>0</v>
      </c>
      <c r="T2457" s="3">
        <f t="shared" ref="T2457:T2473" si="298">K2457*L2457*R2457*S2457/1000000</f>
        <v>0</v>
      </c>
      <c r="U2457" s="4">
        <f t="shared" ref="U2457:U2473" si="299">K2457*L2457*M2457*R2457/1000000</f>
        <v>0</v>
      </c>
      <c r="X2457" s="4">
        <f>IFERROR(   Table1[[#This Row],[البلوكات /م3]]+Table1[[#This Row],[البواقى
 المنصرفه
/م3]]-Table1[[#This Row],[البواقى
/م3]],0)</f>
        <v>0</v>
      </c>
      <c r="AD2457" s="20">
        <f t="shared" si="296"/>
        <v>0</v>
      </c>
      <c r="AE2457" s="29" t="e">
        <f t="shared" si="297"/>
        <v>#DIV/0!</v>
      </c>
      <c r="AG2457" s="5">
        <f>IFERROR((Table1[[#This Row],[عدد
البلوكات]]*0.12),"")</f>
        <v>0</v>
      </c>
      <c r="AH245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57" s="59">
        <f>IFERROR(Table1[[#This Row],[Plan Hour]]/Table1[[#This Row],[ساعات
العمل
الفعلية]],0)</f>
        <v>0</v>
      </c>
      <c r="AK2457" s="1">
        <f>IFERROR((Table1[[#This Row],[الكمية 
الفعلية
/م3]]-Table1[[#This Row],[الكمية 
المنتجة
/م3
 ]]),"")</f>
        <v>0</v>
      </c>
      <c r="CB2457"/>
      <c r="CC2457"/>
      <c r="CD2457"/>
      <c r="CE2457" s="83"/>
      <c r="CF2457"/>
      <c r="CG2457"/>
      <c r="CH2457"/>
      <c r="CI2457"/>
      <c r="CJ2457"/>
      <c r="CK2457"/>
      <c r="CL2457"/>
      <c r="CM2457"/>
      <c r="CN2457"/>
      <c r="CO2457"/>
      <c r="CP2457"/>
    </row>
    <row r="2458" spans="1:94" ht="22.5" customHeight="1">
      <c r="A2458" s="13"/>
      <c r="B2458" s="3" t="str">
        <f>TEXT(Table1[[#This Row],[Date]],"dddd")</f>
        <v>السبت</v>
      </c>
      <c r="C2458" s="3">
        <f>WEEKNUM(Table1[[#This Row],[Date]],16)</f>
        <v>1</v>
      </c>
      <c r="D2458" s="3" t="str">
        <f>TEXT(Table1[[#This Row],[Date]],"mmmm")</f>
        <v>يناير</v>
      </c>
      <c r="E2458" s="3" t="str">
        <f>TEXT(Table1[[#This Row],[Date]],"yyyy")</f>
        <v>1900</v>
      </c>
      <c r="J2458" s="3">
        <f>IFERROR(VLOOKUP(Table1[[#This Row],[FoamType]],$CB$1:$CC$25,2,FALSE),0)</f>
        <v>0</v>
      </c>
      <c r="T2458" s="3">
        <f t="shared" si="298"/>
        <v>0</v>
      </c>
      <c r="U2458" s="4">
        <f t="shared" si="299"/>
        <v>0</v>
      </c>
      <c r="X2458" s="4">
        <f>IFERROR(   Table1[[#This Row],[البلوكات /م3]]+Table1[[#This Row],[البواقى
 المنصرفه
/م3]]-Table1[[#This Row],[البواقى
/م3]],0)</f>
        <v>0</v>
      </c>
      <c r="AD2458" s="20">
        <f t="shared" ref="AD2458:AD2521" si="300">(Y2458+AA2458)-(U2458+AC2458)</f>
        <v>0</v>
      </c>
      <c r="AE2458" s="29" t="e">
        <f t="shared" ref="AE2458:AE2521" si="301">AD2458/(Y2458+AA2458)</f>
        <v>#DIV/0!</v>
      </c>
      <c r="AG2458" s="5">
        <f>IFERROR((Table1[[#This Row],[عدد
البلوكات]]*0.12),"")</f>
        <v>0</v>
      </c>
      <c r="AH245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58" s="59">
        <f>IFERROR(Table1[[#This Row],[Plan Hour]]/Table1[[#This Row],[ساعات
العمل
الفعلية]],0)</f>
        <v>0</v>
      </c>
      <c r="AK2458" s="1">
        <f>IFERROR((Table1[[#This Row],[الكمية 
الفعلية
/م3]]-Table1[[#This Row],[الكمية 
المنتجة
/م3
 ]]),"")</f>
        <v>0</v>
      </c>
      <c r="CB2458"/>
      <c r="CC2458"/>
      <c r="CD2458"/>
      <c r="CE2458" s="83"/>
      <c r="CF2458"/>
      <c r="CG2458"/>
      <c r="CH2458"/>
      <c r="CI2458"/>
      <c r="CJ2458"/>
      <c r="CK2458"/>
      <c r="CL2458"/>
      <c r="CM2458"/>
      <c r="CN2458"/>
      <c r="CO2458"/>
      <c r="CP2458"/>
    </row>
    <row r="2459" spans="1:94" ht="22.5" customHeight="1">
      <c r="A2459" s="13"/>
      <c r="B2459" s="3" t="str">
        <f>TEXT(Table1[[#This Row],[Date]],"dddd")</f>
        <v>السبت</v>
      </c>
      <c r="C2459" s="3">
        <f>WEEKNUM(Table1[[#This Row],[Date]],16)</f>
        <v>1</v>
      </c>
      <c r="D2459" s="3" t="str">
        <f>TEXT(Table1[[#This Row],[Date]],"mmmm")</f>
        <v>يناير</v>
      </c>
      <c r="E2459" s="3" t="str">
        <f>TEXT(Table1[[#This Row],[Date]],"yyyy")</f>
        <v>1900</v>
      </c>
      <c r="J2459" s="3">
        <f>IFERROR(VLOOKUP(Table1[[#This Row],[FoamType]],$CB$1:$CC$25,2,FALSE),0)</f>
        <v>0</v>
      </c>
      <c r="T2459" s="3">
        <f t="shared" si="298"/>
        <v>0</v>
      </c>
      <c r="U2459" s="4">
        <f t="shared" si="299"/>
        <v>0</v>
      </c>
      <c r="X2459" s="4">
        <f>IFERROR(   Table1[[#This Row],[البلوكات /م3]]+Table1[[#This Row],[البواقى
 المنصرفه
/م3]]-Table1[[#This Row],[البواقى
/م3]],0)</f>
        <v>0</v>
      </c>
      <c r="AD2459" s="20">
        <f t="shared" si="300"/>
        <v>0</v>
      </c>
      <c r="AE2459" s="29" t="e">
        <f t="shared" si="301"/>
        <v>#DIV/0!</v>
      </c>
      <c r="AG2459" s="5">
        <f>IFERROR((Table1[[#This Row],[عدد
البلوكات]]*0.12),"")</f>
        <v>0</v>
      </c>
      <c r="AH245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59" s="59">
        <f>IFERROR(Table1[[#This Row],[Plan Hour]]/Table1[[#This Row],[ساعات
العمل
الفعلية]],0)</f>
        <v>0</v>
      </c>
      <c r="AK2459" s="1">
        <f>IFERROR((Table1[[#This Row],[الكمية 
الفعلية
/م3]]-Table1[[#This Row],[الكمية 
المنتجة
/م3
 ]]),"")</f>
        <v>0</v>
      </c>
      <c r="CB2459"/>
      <c r="CC2459"/>
      <c r="CD2459"/>
      <c r="CE2459" s="83"/>
      <c r="CF2459"/>
      <c r="CG2459"/>
      <c r="CH2459"/>
      <c r="CI2459"/>
      <c r="CJ2459"/>
      <c r="CK2459"/>
      <c r="CL2459"/>
      <c r="CM2459"/>
      <c r="CN2459"/>
      <c r="CO2459"/>
      <c r="CP2459"/>
    </row>
    <row r="2460" spans="1:94" ht="22.5" customHeight="1">
      <c r="A2460" s="13"/>
      <c r="B2460" s="3" t="str">
        <f>TEXT(Table1[[#This Row],[Date]],"dddd")</f>
        <v>السبت</v>
      </c>
      <c r="C2460" s="3">
        <f>WEEKNUM(Table1[[#This Row],[Date]],16)</f>
        <v>1</v>
      </c>
      <c r="D2460" s="3" t="str">
        <f>TEXT(Table1[[#This Row],[Date]],"mmmm")</f>
        <v>يناير</v>
      </c>
      <c r="E2460" s="3" t="str">
        <f>TEXT(Table1[[#This Row],[Date]],"yyyy")</f>
        <v>1900</v>
      </c>
      <c r="J2460" s="3">
        <f>IFERROR(VLOOKUP(Table1[[#This Row],[FoamType]],$CB$1:$CC$25,2,FALSE),0)</f>
        <v>0</v>
      </c>
      <c r="T2460" s="3">
        <f t="shared" si="298"/>
        <v>0</v>
      </c>
      <c r="U2460" s="4">
        <f t="shared" si="299"/>
        <v>0</v>
      </c>
      <c r="X2460" s="4">
        <f>IFERROR(   Table1[[#This Row],[البلوكات /م3]]+Table1[[#This Row],[البواقى
 المنصرفه
/م3]]-Table1[[#This Row],[البواقى
/م3]],0)</f>
        <v>0</v>
      </c>
      <c r="AD2460" s="20">
        <f t="shared" si="300"/>
        <v>0</v>
      </c>
      <c r="AE2460" s="29" t="e">
        <f t="shared" si="301"/>
        <v>#DIV/0!</v>
      </c>
      <c r="AG2460" s="5">
        <f>IFERROR((Table1[[#This Row],[عدد
البلوكات]]*0.12),"")</f>
        <v>0</v>
      </c>
      <c r="AH246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60" s="59">
        <f>IFERROR(Table1[[#This Row],[Plan Hour]]/Table1[[#This Row],[ساعات
العمل
الفعلية]],0)</f>
        <v>0</v>
      </c>
      <c r="AK2460" s="1">
        <f>IFERROR((Table1[[#This Row],[الكمية 
الفعلية
/م3]]-Table1[[#This Row],[الكمية 
المنتجة
/م3
 ]]),"")</f>
        <v>0</v>
      </c>
      <c r="CB2460"/>
      <c r="CC2460"/>
      <c r="CD2460"/>
      <c r="CE2460" s="83"/>
      <c r="CF2460"/>
      <c r="CG2460"/>
      <c r="CH2460"/>
      <c r="CI2460"/>
      <c r="CJ2460"/>
      <c r="CK2460"/>
      <c r="CL2460"/>
      <c r="CM2460"/>
      <c r="CN2460"/>
      <c r="CO2460"/>
      <c r="CP2460"/>
    </row>
    <row r="2461" spans="1:94" ht="22.5" customHeight="1">
      <c r="A2461" s="13"/>
      <c r="B2461" s="3" t="str">
        <f>TEXT(Table1[[#This Row],[Date]],"dddd")</f>
        <v>السبت</v>
      </c>
      <c r="C2461" s="3">
        <f>WEEKNUM(Table1[[#This Row],[Date]],16)</f>
        <v>1</v>
      </c>
      <c r="D2461" s="3" t="str">
        <f>TEXT(Table1[[#This Row],[Date]],"mmmm")</f>
        <v>يناير</v>
      </c>
      <c r="E2461" s="3" t="str">
        <f>TEXT(Table1[[#This Row],[Date]],"yyyy")</f>
        <v>1900</v>
      </c>
      <c r="J2461" s="3">
        <f>IFERROR(VLOOKUP(Table1[[#This Row],[FoamType]],$CB$1:$CC$25,2,FALSE),0)</f>
        <v>0</v>
      </c>
      <c r="T2461" s="3">
        <f t="shared" si="298"/>
        <v>0</v>
      </c>
      <c r="U2461" s="4">
        <f t="shared" si="299"/>
        <v>0</v>
      </c>
      <c r="X2461" s="4">
        <f>IFERROR(   Table1[[#This Row],[البلوكات /م3]]+Table1[[#This Row],[البواقى
 المنصرفه
/م3]]-Table1[[#This Row],[البواقى
/م3]],0)</f>
        <v>0</v>
      </c>
      <c r="AD2461" s="20">
        <f t="shared" si="300"/>
        <v>0</v>
      </c>
      <c r="AE2461" s="29" t="e">
        <f t="shared" si="301"/>
        <v>#DIV/0!</v>
      </c>
      <c r="AG2461" s="5">
        <f>IFERROR((Table1[[#This Row],[عدد
البلوكات]]*0.12),"")</f>
        <v>0</v>
      </c>
      <c r="AH246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61" s="59">
        <f>IFERROR(Table1[[#This Row],[Plan Hour]]/Table1[[#This Row],[ساعات
العمل
الفعلية]],0)</f>
        <v>0</v>
      </c>
      <c r="AK2461" s="1">
        <f>IFERROR((Table1[[#This Row],[الكمية 
الفعلية
/م3]]-Table1[[#This Row],[الكمية 
المنتجة
/م3
 ]]),"")</f>
        <v>0</v>
      </c>
      <c r="CB2461"/>
      <c r="CC2461"/>
      <c r="CD2461"/>
      <c r="CE2461" s="83"/>
      <c r="CF2461"/>
      <c r="CG2461"/>
      <c r="CH2461"/>
      <c r="CI2461"/>
      <c r="CJ2461"/>
      <c r="CK2461"/>
      <c r="CL2461"/>
      <c r="CM2461"/>
      <c r="CN2461"/>
      <c r="CO2461"/>
      <c r="CP2461"/>
    </row>
    <row r="2462" spans="1:94" ht="22.5" customHeight="1">
      <c r="A2462" s="13"/>
      <c r="B2462" s="3" t="str">
        <f>TEXT(Table1[[#This Row],[Date]],"dddd")</f>
        <v>السبت</v>
      </c>
      <c r="C2462" s="3">
        <f>WEEKNUM(Table1[[#This Row],[Date]],16)</f>
        <v>1</v>
      </c>
      <c r="D2462" s="3" t="str">
        <f>TEXT(Table1[[#This Row],[Date]],"mmmm")</f>
        <v>يناير</v>
      </c>
      <c r="E2462" s="3" t="str">
        <f>TEXT(Table1[[#This Row],[Date]],"yyyy")</f>
        <v>1900</v>
      </c>
      <c r="J2462" s="3">
        <f>IFERROR(VLOOKUP(Table1[[#This Row],[FoamType]],$CB$1:$CC$25,2,FALSE),0)</f>
        <v>0</v>
      </c>
      <c r="T2462" s="3">
        <f t="shared" si="298"/>
        <v>0</v>
      </c>
      <c r="U2462" s="4">
        <f t="shared" si="299"/>
        <v>0</v>
      </c>
      <c r="X2462" s="4">
        <f>IFERROR(   Table1[[#This Row],[البلوكات /م3]]+Table1[[#This Row],[البواقى
 المنصرفه
/م3]]-Table1[[#This Row],[البواقى
/م3]],0)</f>
        <v>0</v>
      </c>
      <c r="AD2462" s="20">
        <f t="shared" si="300"/>
        <v>0</v>
      </c>
      <c r="AE2462" s="29" t="e">
        <f t="shared" si="301"/>
        <v>#DIV/0!</v>
      </c>
      <c r="AG2462" s="5">
        <f>IFERROR((Table1[[#This Row],[عدد
البلوكات]]*0.12),"")</f>
        <v>0</v>
      </c>
      <c r="AH246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62" s="59">
        <f>IFERROR(Table1[[#This Row],[Plan Hour]]/Table1[[#This Row],[ساعات
العمل
الفعلية]],0)</f>
        <v>0</v>
      </c>
      <c r="AK2462" s="1">
        <f>IFERROR((Table1[[#This Row],[الكمية 
الفعلية
/م3]]-Table1[[#This Row],[الكمية 
المنتجة
/م3
 ]]),"")</f>
        <v>0</v>
      </c>
      <c r="CB2462"/>
      <c r="CC2462"/>
      <c r="CD2462"/>
      <c r="CE2462" s="83"/>
      <c r="CF2462"/>
      <c r="CG2462"/>
      <c r="CH2462"/>
      <c r="CI2462"/>
      <c r="CJ2462"/>
      <c r="CK2462"/>
      <c r="CL2462"/>
      <c r="CM2462"/>
      <c r="CN2462"/>
      <c r="CO2462"/>
      <c r="CP2462"/>
    </row>
    <row r="2463" spans="1:94" ht="22.5" customHeight="1">
      <c r="A2463" s="13"/>
      <c r="B2463" s="3" t="str">
        <f>TEXT(Table1[[#This Row],[Date]],"dddd")</f>
        <v>السبت</v>
      </c>
      <c r="C2463" s="3">
        <f>WEEKNUM(Table1[[#This Row],[Date]],16)</f>
        <v>1</v>
      </c>
      <c r="D2463" s="3" t="str">
        <f>TEXT(Table1[[#This Row],[Date]],"mmmm")</f>
        <v>يناير</v>
      </c>
      <c r="E2463" s="3" t="str">
        <f>TEXT(Table1[[#This Row],[Date]],"yyyy")</f>
        <v>1900</v>
      </c>
      <c r="J2463" s="3">
        <f>IFERROR(VLOOKUP(Table1[[#This Row],[FoamType]],$CB$1:$CC$25,2,FALSE),0)</f>
        <v>0</v>
      </c>
      <c r="T2463" s="3">
        <f t="shared" si="298"/>
        <v>0</v>
      </c>
      <c r="U2463" s="4">
        <f t="shared" si="299"/>
        <v>0</v>
      </c>
      <c r="X2463" s="4">
        <f>IFERROR(   Table1[[#This Row],[البلوكات /م3]]+Table1[[#This Row],[البواقى
 المنصرفه
/م3]]-Table1[[#This Row],[البواقى
/م3]],0)</f>
        <v>0</v>
      </c>
      <c r="AD2463" s="20">
        <f t="shared" si="300"/>
        <v>0</v>
      </c>
      <c r="AE2463" s="29" t="e">
        <f t="shared" si="301"/>
        <v>#DIV/0!</v>
      </c>
      <c r="AG2463" s="5">
        <f>IFERROR((Table1[[#This Row],[عدد
البلوكات]]*0.12),"")</f>
        <v>0</v>
      </c>
      <c r="AH246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63" s="59">
        <f>IFERROR(Table1[[#This Row],[Plan Hour]]/Table1[[#This Row],[ساعات
العمل
الفعلية]],0)</f>
        <v>0</v>
      </c>
      <c r="AK2463" s="1">
        <f>IFERROR((Table1[[#This Row],[الكمية 
الفعلية
/م3]]-Table1[[#This Row],[الكمية 
المنتجة
/م3
 ]]),"")</f>
        <v>0</v>
      </c>
      <c r="CB2463"/>
      <c r="CC2463"/>
      <c r="CD2463"/>
      <c r="CE2463" s="83"/>
      <c r="CF2463"/>
      <c r="CG2463"/>
      <c r="CH2463"/>
      <c r="CI2463"/>
      <c r="CJ2463"/>
      <c r="CK2463"/>
      <c r="CL2463"/>
      <c r="CM2463"/>
      <c r="CN2463"/>
      <c r="CO2463"/>
      <c r="CP2463"/>
    </row>
    <row r="2464" spans="1:94" ht="22.5" customHeight="1">
      <c r="A2464" s="13"/>
      <c r="B2464" s="3" t="str">
        <f>TEXT(Table1[[#This Row],[Date]],"dddd")</f>
        <v>السبت</v>
      </c>
      <c r="C2464" s="3">
        <f>WEEKNUM(Table1[[#This Row],[Date]],16)</f>
        <v>1</v>
      </c>
      <c r="D2464" s="3" t="str">
        <f>TEXT(Table1[[#This Row],[Date]],"mmmm")</f>
        <v>يناير</v>
      </c>
      <c r="E2464" s="3" t="str">
        <f>TEXT(Table1[[#This Row],[Date]],"yyyy")</f>
        <v>1900</v>
      </c>
      <c r="J2464" s="3">
        <f>IFERROR(VLOOKUP(Table1[[#This Row],[FoamType]],$CB$1:$CC$25,2,FALSE),0)</f>
        <v>0</v>
      </c>
      <c r="T2464" s="3">
        <f t="shared" si="298"/>
        <v>0</v>
      </c>
      <c r="U2464" s="4">
        <f t="shared" si="299"/>
        <v>0</v>
      </c>
      <c r="X2464" s="4">
        <f>IFERROR(   Table1[[#This Row],[البلوكات /م3]]+Table1[[#This Row],[البواقى
 المنصرفه
/م3]]-Table1[[#This Row],[البواقى
/م3]],0)</f>
        <v>0</v>
      </c>
      <c r="AD2464" s="20">
        <f t="shared" si="300"/>
        <v>0</v>
      </c>
      <c r="AE2464" s="29" t="e">
        <f t="shared" si="301"/>
        <v>#DIV/0!</v>
      </c>
      <c r="AG2464" s="5">
        <f>IFERROR((Table1[[#This Row],[عدد
البلوكات]]*0.12),"")</f>
        <v>0</v>
      </c>
      <c r="AH246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64" s="59">
        <f>IFERROR(Table1[[#This Row],[Plan Hour]]/Table1[[#This Row],[ساعات
العمل
الفعلية]],0)</f>
        <v>0</v>
      </c>
      <c r="AK2464" s="1">
        <f>IFERROR((Table1[[#This Row],[الكمية 
الفعلية
/م3]]-Table1[[#This Row],[الكمية 
المنتجة
/م3
 ]]),"")</f>
        <v>0</v>
      </c>
      <c r="CB2464"/>
      <c r="CC2464"/>
      <c r="CD2464"/>
      <c r="CE2464" s="83"/>
      <c r="CF2464"/>
      <c r="CG2464"/>
      <c r="CH2464"/>
      <c r="CI2464"/>
      <c r="CJ2464"/>
      <c r="CK2464"/>
      <c r="CL2464"/>
      <c r="CM2464"/>
      <c r="CN2464"/>
      <c r="CO2464"/>
      <c r="CP2464"/>
    </row>
    <row r="2465" spans="1:94" ht="22.5" customHeight="1">
      <c r="A2465" s="13"/>
      <c r="B2465" s="3" t="str">
        <f>TEXT(Table1[[#This Row],[Date]],"dddd")</f>
        <v>السبت</v>
      </c>
      <c r="C2465" s="3">
        <f>WEEKNUM(Table1[[#This Row],[Date]],16)</f>
        <v>1</v>
      </c>
      <c r="D2465" s="3" t="str">
        <f>TEXT(Table1[[#This Row],[Date]],"mmmm")</f>
        <v>يناير</v>
      </c>
      <c r="E2465" s="3" t="str">
        <f>TEXT(Table1[[#This Row],[Date]],"yyyy")</f>
        <v>1900</v>
      </c>
      <c r="J2465" s="3">
        <f>IFERROR(VLOOKUP(Table1[[#This Row],[FoamType]],$CB$1:$CC$25,2,FALSE),0)</f>
        <v>0</v>
      </c>
      <c r="T2465" s="3">
        <f t="shared" si="298"/>
        <v>0</v>
      </c>
      <c r="U2465" s="4">
        <f t="shared" si="299"/>
        <v>0</v>
      </c>
      <c r="X2465" s="4">
        <f>IFERROR(   Table1[[#This Row],[البلوكات /م3]]+Table1[[#This Row],[البواقى
 المنصرفه
/م3]]-Table1[[#This Row],[البواقى
/م3]],0)</f>
        <v>0</v>
      </c>
      <c r="AD2465" s="20">
        <f t="shared" si="300"/>
        <v>0</v>
      </c>
      <c r="AE2465" s="29" t="e">
        <f t="shared" si="301"/>
        <v>#DIV/0!</v>
      </c>
      <c r="AG2465" s="5">
        <f>IFERROR((Table1[[#This Row],[عدد
البلوكات]]*0.12),"")</f>
        <v>0</v>
      </c>
      <c r="AH246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65" s="59">
        <f>IFERROR(Table1[[#This Row],[Plan Hour]]/Table1[[#This Row],[ساعات
العمل
الفعلية]],0)</f>
        <v>0</v>
      </c>
      <c r="AK2465" s="1">
        <f>IFERROR((Table1[[#This Row],[الكمية 
الفعلية
/م3]]-Table1[[#This Row],[الكمية 
المنتجة
/م3
 ]]),"")</f>
        <v>0</v>
      </c>
      <c r="CB2465"/>
      <c r="CC2465"/>
      <c r="CD2465"/>
      <c r="CE2465" s="83"/>
      <c r="CF2465"/>
      <c r="CG2465"/>
      <c r="CH2465"/>
      <c r="CI2465"/>
      <c r="CJ2465"/>
      <c r="CK2465"/>
      <c r="CL2465"/>
      <c r="CM2465"/>
      <c r="CN2465"/>
      <c r="CO2465"/>
      <c r="CP2465"/>
    </row>
    <row r="2466" spans="1:94" ht="22.5" customHeight="1">
      <c r="A2466" s="13"/>
      <c r="B2466" s="3" t="str">
        <f>TEXT(Table1[[#This Row],[Date]],"dddd")</f>
        <v>السبت</v>
      </c>
      <c r="C2466" s="3">
        <f>WEEKNUM(Table1[[#This Row],[Date]],16)</f>
        <v>1</v>
      </c>
      <c r="D2466" s="3" t="str">
        <f>TEXT(Table1[[#This Row],[Date]],"mmmm")</f>
        <v>يناير</v>
      </c>
      <c r="E2466" s="3" t="str">
        <f>TEXT(Table1[[#This Row],[Date]],"yyyy")</f>
        <v>1900</v>
      </c>
      <c r="J2466" s="3">
        <f>IFERROR(VLOOKUP(Table1[[#This Row],[FoamType]],$CB$1:$CC$25,2,FALSE),0)</f>
        <v>0</v>
      </c>
      <c r="T2466" s="3">
        <f t="shared" si="298"/>
        <v>0</v>
      </c>
      <c r="U2466" s="4">
        <f t="shared" si="299"/>
        <v>0</v>
      </c>
      <c r="X2466" s="4">
        <f>IFERROR(   Table1[[#This Row],[البلوكات /م3]]+Table1[[#This Row],[البواقى
 المنصرفه
/م3]]-Table1[[#This Row],[البواقى
/م3]],0)</f>
        <v>0</v>
      </c>
      <c r="AD2466" s="20">
        <f t="shared" si="300"/>
        <v>0</v>
      </c>
      <c r="AE2466" s="29" t="e">
        <f t="shared" si="301"/>
        <v>#DIV/0!</v>
      </c>
      <c r="AG2466" s="5">
        <f>IFERROR((Table1[[#This Row],[عدد
البلوكات]]*0.12),"")</f>
        <v>0</v>
      </c>
      <c r="AH246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66" s="59">
        <f>IFERROR(Table1[[#This Row],[Plan Hour]]/Table1[[#This Row],[ساعات
العمل
الفعلية]],0)</f>
        <v>0</v>
      </c>
      <c r="AK2466" s="1">
        <f>IFERROR((Table1[[#This Row],[الكمية 
الفعلية
/م3]]-Table1[[#This Row],[الكمية 
المنتجة
/م3
 ]]),"")</f>
        <v>0</v>
      </c>
      <c r="CB2466"/>
      <c r="CC2466"/>
      <c r="CD2466"/>
      <c r="CE2466" s="83"/>
      <c r="CF2466"/>
      <c r="CG2466"/>
      <c r="CH2466"/>
      <c r="CI2466"/>
      <c r="CJ2466"/>
      <c r="CK2466"/>
      <c r="CL2466"/>
      <c r="CM2466"/>
      <c r="CN2466"/>
      <c r="CO2466"/>
      <c r="CP2466"/>
    </row>
    <row r="2467" spans="1:94" ht="22.5" customHeight="1">
      <c r="A2467" s="13"/>
      <c r="B2467" s="3" t="str">
        <f>TEXT(Table1[[#This Row],[Date]],"dddd")</f>
        <v>السبت</v>
      </c>
      <c r="C2467" s="3">
        <f>WEEKNUM(Table1[[#This Row],[Date]],16)</f>
        <v>1</v>
      </c>
      <c r="D2467" s="3" t="str">
        <f>TEXT(Table1[[#This Row],[Date]],"mmmm")</f>
        <v>يناير</v>
      </c>
      <c r="E2467" s="3" t="str">
        <f>TEXT(Table1[[#This Row],[Date]],"yyyy")</f>
        <v>1900</v>
      </c>
      <c r="J2467" s="3">
        <f>IFERROR(VLOOKUP(Table1[[#This Row],[FoamType]],$CB$1:$CC$25,2,FALSE),0)</f>
        <v>0</v>
      </c>
      <c r="T2467" s="3">
        <f t="shared" si="298"/>
        <v>0</v>
      </c>
      <c r="U2467" s="4">
        <f t="shared" si="299"/>
        <v>0</v>
      </c>
      <c r="X2467" s="4">
        <f>IFERROR(   Table1[[#This Row],[البلوكات /م3]]+Table1[[#This Row],[البواقى
 المنصرفه
/م3]]-Table1[[#This Row],[البواقى
/م3]],0)</f>
        <v>0</v>
      </c>
      <c r="AD2467" s="20">
        <f t="shared" si="300"/>
        <v>0</v>
      </c>
      <c r="AE2467" s="29" t="e">
        <f t="shared" si="301"/>
        <v>#DIV/0!</v>
      </c>
      <c r="AG2467" s="5">
        <f>IFERROR((Table1[[#This Row],[عدد
البلوكات]]*0.12),"")</f>
        <v>0</v>
      </c>
      <c r="AH246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67" s="59">
        <f>IFERROR(Table1[[#This Row],[Plan Hour]]/Table1[[#This Row],[ساعات
العمل
الفعلية]],0)</f>
        <v>0</v>
      </c>
      <c r="AK2467" s="1">
        <f>IFERROR((Table1[[#This Row],[الكمية 
الفعلية
/م3]]-Table1[[#This Row],[الكمية 
المنتجة
/م3
 ]]),"")</f>
        <v>0</v>
      </c>
      <c r="CB2467"/>
      <c r="CC2467"/>
      <c r="CD2467"/>
      <c r="CE2467" s="83"/>
      <c r="CF2467"/>
      <c r="CG2467"/>
      <c r="CH2467"/>
      <c r="CI2467"/>
      <c r="CJ2467"/>
      <c r="CK2467"/>
      <c r="CL2467"/>
      <c r="CM2467"/>
      <c r="CN2467"/>
      <c r="CO2467"/>
      <c r="CP2467"/>
    </row>
    <row r="2468" spans="1:94" ht="22.5" customHeight="1">
      <c r="A2468" s="13"/>
      <c r="B2468" s="3" t="str">
        <f>TEXT(Table1[[#This Row],[Date]],"dddd")</f>
        <v>السبت</v>
      </c>
      <c r="C2468" s="3">
        <f>WEEKNUM(Table1[[#This Row],[Date]],16)</f>
        <v>1</v>
      </c>
      <c r="D2468" s="3" t="str">
        <f>TEXT(Table1[[#This Row],[Date]],"mmmm")</f>
        <v>يناير</v>
      </c>
      <c r="E2468" s="3" t="str">
        <f>TEXT(Table1[[#This Row],[Date]],"yyyy")</f>
        <v>1900</v>
      </c>
      <c r="J2468" s="3">
        <f>IFERROR(VLOOKUP(Table1[[#This Row],[FoamType]],$CB$1:$CC$25,2,FALSE),0)</f>
        <v>0</v>
      </c>
      <c r="T2468" s="3">
        <f t="shared" si="298"/>
        <v>0</v>
      </c>
      <c r="U2468" s="4">
        <f t="shared" si="299"/>
        <v>0</v>
      </c>
      <c r="X2468" s="4">
        <f>IFERROR(   Table1[[#This Row],[البلوكات /م3]]+Table1[[#This Row],[البواقى
 المنصرفه
/م3]]-Table1[[#This Row],[البواقى
/م3]],0)</f>
        <v>0</v>
      </c>
      <c r="AD2468" s="20">
        <f t="shared" si="300"/>
        <v>0</v>
      </c>
      <c r="AE2468" s="29" t="e">
        <f t="shared" si="301"/>
        <v>#DIV/0!</v>
      </c>
      <c r="AG2468" s="5">
        <f>IFERROR((Table1[[#This Row],[عدد
البلوكات]]*0.12),"")</f>
        <v>0</v>
      </c>
      <c r="AH246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68" s="59">
        <f>IFERROR(Table1[[#This Row],[Plan Hour]]/Table1[[#This Row],[ساعات
العمل
الفعلية]],0)</f>
        <v>0</v>
      </c>
      <c r="AK2468" s="1">
        <f>IFERROR((Table1[[#This Row],[الكمية 
الفعلية
/م3]]-Table1[[#This Row],[الكمية 
المنتجة
/م3
 ]]),"")</f>
        <v>0</v>
      </c>
      <c r="CB2468"/>
      <c r="CC2468"/>
      <c r="CD2468"/>
      <c r="CE2468" s="83"/>
      <c r="CF2468"/>
      <c r="CG2468"/>
      <c r="CH2468"/>
      <c r="CI2468"/>
      <c r="CJ2468"/>
      <c r="CK2468"/>
      <c r="CL2468"/>
      <c r="CM2468"/>
      <c r="CN2468"/>
      <c r="CO2468"/>
      <c r="CP2468"/>
    </row>
    <row r="2469" spans="1:94" ht="22.5" customHeight="1">
      <c r="A2469" s="13"/>
      <c r="B2469" s="3" t="str">
        <f>TEXT(Table1[[#This Row],[Date]],"dddd")</f>
        <v>السبت</v>
      </c>
      <c r="C2469" s="3">
        <f>WEEKNUM(Table1[[#This Row],[Date]],16)</f>
        <v>1</v>
      </c>
      <c r="D2469" s="3" t="str">
        <f>TEXT(Table1[[#This Row],[Date]],"mmmm")</f>
        <v>يناير</v>
      </c>
      <c r="E2469" s="3" t="str">
        <f>TEXT(Table1[[#This Row],[Date]],"yyyy")</f>
        <v>1900</v>
      </c>
      <c r="J2469" s="3">
        <f>IFERROR(VLOOKUP(Table1[[#This Row],[FoamType]],$CB$1:$CC$25,2,FALSE),0)</f>
        <v>0</v>
      </c>
      <c r="T2469" s="3">
        <f t="shared" si="298"/>
        <v>0</v>
      </c>
      <c r="U2469" s="4">
        <f t="shared" si="299"/>
        <v>0</v>
      </c>
      <c r="X2469" s="4">
        <f>IFERROR(   Table1[[#This Row],[البلوكات /م3]]+Table1[[#This Row],[البواقى
 المنصرفه
/م3]]-Table1[[#This Row],[البواقى
/م3]],0)</f>
        <v>0</v>
      </c>
      <c r="AD2469" s="20">
        <f t="shared" si="300"/>
        <v>0</v>
      </c>
      <c r="AE2469" s="29" t="e">
        <f t="shared" si="301"/>
        <v>#DIV/0!</v>
      </c>
      <c r="AG2469" s="5">
        <f>IFERROR((Table1[[#This Row],[عدد
البلوكات]]*0.12),"")</f>
        <v>0</v>
      </c>
      <c r="AH246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69" s="59">
        <f>IFERROR(Table1[[#This Row],[Plan Hour]]/Table1[[#This Row],[ساعات
العمل
الفعلية]],0)</f>
        <v>0</v>
      </c>
      <c r="AK2469" s="1">
        <f>IFERROR((Table1[[#This Row],[الكمية 
الفعلية
/م3]]-Table1[[#This Row],[الكمية 
المنتجة
/م3
 ]]),"")</f>
        <v>0</v>
      </c>
      <c r="CB2469"/>
      <c r="CC2469"/>
      <c r="CD2469"/>
      <c r="CE2469" s="83"/>
      <c r="CF2469"/>
      <c r="CG2469"/>
      <c r="CH2469"/>
      <c r="CI2469"/>
      <c r="CJ2469"/>
      <c r="CK2469"/>
      <c r="CL2469"/>
      <c r="CM2469"/>
      <c r="CN2469"/>
      <c r="CO2469"/>
      <c r="CP2469"/>
    </row>
    <row r="2470" spans="1:94" ht="22.5" customHeight="1">
      <c r="A2470" s="13"/>
      <c r="B2470" s="3" t="str">
        <f>TEXT(Table1[[#This Row],[Date]],"dddd")</f>
        <v>السبت</v>
      </c>
      <c r="C2470" s="3">
        <f>WEEKNUM(Table1[[#This Row],[Date]],16)</f>
        <v>1</v>
      </c>
      <c r="D2470" s="3" t="str">
        <f>TEXT(Table1[[#This Row],[Date]],"mmmm")</f>
        <v>يناير</v>
      </c>
      <c r="E2470" s="3" t="str">
        <f>TEXT(Table1[[#This Row],[Date]],"yyyy")</f>
        <v>1900</v>
      </c>
      <c r="J2470" s="3">
        <f>IFERROR(VLOOKUP(Table1[[#This Row],[FoamType]],$CB$1:$CC$25,2,FALSE),0)</f>
        <v>0</v>
      </c>
      <c r="T2470" s="3">
        <f t="shared" si="298"/>
        <v>0</v>
      </c>
      <c r="U2470" s="4">
        <f t="shared" si="299"/>
        <v>0</v>
      </c>
      <c r="X2470" s="4">
        <f>IFERROR(   Table1[[#This Row],[البلوكات /م3]]+Table1[[#This Row],[البواقى
 المنصرفه
/م3]]-Table1[[#This Row],[البواقى
/م3]],0)</f>
        <v>0</v>
      </c>
      <c r="AD2470" s="20">
        <f t="shared" si="300"/>
        <v>0</v>
      </c>
      <c r="AE2470" s="29" t="e">
        <f t="shared" si="301"/>
        <v>#DIV/0!</v>
      </c>
      <c r="AG2470" s="5">
        <f>IFERROR((Table1[[#This Row],[عدد
البلوكات]]*0.12),"")</f>
        <v>0</v>
      </c>
      <c r="AH247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70" s="59">
        <f>IFERROR(Table1[[#This Row],[Plan Hour]]/Table1[[#This Row],[ساعات
العمل
الفعلية]],0)</f>
        <v>0</v>
      </c>
      <c r="AK2470" s="1">
        <f>IFERROR((Table1[[#This Row],[الكمية 
الفعلية
/م3]]-Table1[[#This Row],[الكمية 
المنتجة
/م3
 ]]),"")</f>
        <v>0</v>
      </c>
      <c r="CB2470"/>
      <c r="CC2470"/>
      <c r="CD2470"/>
      <c r="CE2470" s="83"/>
      <c r="CF2470"/>
      <c r="CG2470"/>
      <c r="CH2470"/>
      <c r="CI2470"/>
      <c r="CJ2470"/>
      <c r="CK2470"/>
      <c r="CL2470"/>
      <c r="CM2470"/>
      <c r="CN2470"/>
      <c r="CO2470"/>
      <c r="CP2470"/>
    </row>
    <row r="2471" spans="1:94" ht="22.5" customHeight="1">
      <c r="A2471" s="13"/>
      <c r="B2471" s="3" t="str">
        <f>TEXT(Table1[[#This Row],[Date]],"dddd")</f>
        <v>السبت</v>
      </c>
      <c r="C2471" s="3">
        <f>WEEKNUM(Table1[[#This Row],[Date]],16)</f>
        <v>1</v>
      </c>
      <c r="D2471" s="3" t="str">
        <f>TEXT(Table1[[#This Row],[Date]],"mmmm")</f>
        <v>يناير</v>
      </c>
      <c r="E2471" s="3" t="str">
        <f>TEXT(Table1[[#This Row],[Date]],"yyyy")</f>
        <v>1900</v>
      </c>
      <c r="J2471" s="3">
        <f>IFERROR(VLOOKUP(Table1[[#This Row],[FoamType]],$CB$1:$CC$25,2,FALSE),0)</f>
        <v>0</v>
      </c>
      <c r="T2471" s="3">
        <f t="shared" si="298"/>
        <v>0</v>
      </c>
      <c r="U2471" s="4">
        <f t="shared" si="299"/>
        <v>0</v>
      </c>
      <c r="X2471" s="4">
        <f>IFERROR(   Table1[[#This Row],[البلوكات /م3]]+Table1[[#This Row],[البواقى
 المنصرفه
/م3]]-Table1[[#This Row],[البواقى
/م3]],0)</f>
        <v>0</v>
      </c>
      <c r="AD2471" s="20">
        <f t="shared" si="300"/>
        <v>0</v>
      </c>
      <c r="AE2471" s="29" t="e">
        <f t="shared" si="301"/>
        <v>#DIV/0!</v>
      </c>
      <c r="AG2471" s="5">
        <f>IFERROR((Table1[[#This Row],[عدد
البلوكات]]*0.12),"")</f>
        <v>0</v>
      </c>
      <c r="AH247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71" s="59">
        <f>IFERROR(Table1[[#This Row],[Plan Hour]]/Table1[[#This Row],[ساعات
العمل
الفعلية]],0)</f>
        <v>0</v>
      </c>
      <c r="AK2471" s="1">
        <f>IFERROR((Table1[[#This Row],[الكمية 
الفعلية
/م3]]-Table1[[#This Row],[الكمية 
المنتجة
/م3
 ]]),"")</f>
        <v>0</v>
      </c>
      <c r="CB2471"/>
      <c r="CC2471"/>
      <c r="CD2471"/>
      <c r="CE2471" s="83"/>
      <c r="CF2471"/>
      <c r="CG2471"/>
      <c r="CH2471"/>
      <c r="CI2471"/>
      <c r="CJ2471"/>
      <c r="CK2471"/>
      <c r="CL2471"/>
      <c r="CM2471"/>
      <c r="CN2471"/>
      <c r="CO2471"/>
      <c r="CP2471"/>
    </row>
    <row r="2472" spans="1:94" ht="22.5" customHeight="1">
      <c r="A2472" s="13"/>
      <c r="B2472" s="3" t="str">
        <f>TEXT(Table1[[#This Row],[Date]],"dddd")</f>
        <v>السبت</v>
      </c>
      <c r="C2472" s="3">
        <f>WEEKNUM(Table1[[#This Row],[Date]],16)</f>
        <v>1</v>
      </c>
      <c r="D2472" s="3" t="str">
        <f>TEXT(Table1[[#This Row],[Date]],"mmmm")</f>
        <v>يناير</v>
      </c>
      <c r="E2472" s="3" t="str">
        <f>TEXT(Table1[[#This Row],[Date]],"yyyy")</f>
        <v>1900</v>
      </c>
      <c r="J2472" s="3">
        <f>IFERROR(VLOOKUP(Table1[[#This Row],[FoamType]],$CB$1:$CC$25,2,FALSE),0)</f>
        <v>0</v>
      </c>
      <c r="T2472" s="3">
        <f t="shared" si="298"/>
        <v>0</v>
      </c>
      <c r="U2472" s="4">
        <f t="shared" si="299"/>
        <v>0</v>
      </c>
      <c r="X2472" s="4">
        <f>IFERROR(   Table1[[#This Row],[البلوكات /م3]]+Table1[[#This Row],[البواقى
 المنصرفه
/م3]]-Table1[[#This Row],[البواقى
/م3]],0)</f>
        <v>0</v>
      </c>
      <c r="AD2472" s="20">
        <f t="shared" si="300"/>
        <v>0</v>
      </c>
      <c r="AE2472" s="29" t="e">
        <f t="shared" si="301"/>
        <v>#DIV/0!</v>
      </c>
      <c r="AG2472" s="5">
        <f>IFERROR((Table1[[#This Row],[عدد
البلوكات]]*0.12),"")</f>
        <v>0</v>
      </c>
      <c r="AH247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72" s="59">
        <f>IFERROR(Table1[[#This Row],[Plan Hour]]/Table1[[#This Row],[ساعات
العمل
الفعلية]],0)</f>
        <v>0</v>
      </c>
      <c r="AK2472" s="1">
        <f>IFERROR((Table1[[#This Row],[الكمية 
الفعلية
/م3]]-Table1[[#This Row],[الكمية 
المنتجة
/م3
 ]]),"")</f>
        <v>0</v>
      </c>
      <c r="CB2472"/>
      <c r="CC2472"/>
      <c r="CD2472"/>
      <c r="CE2472" s="83"/>
      <c r="CF2472"/>
      <c r="CG2472"/>
      <c r="CH2472"/>
      <c r="CI2472"/>
      <c r="CJ2472"/>
      <c r="CK2472"/>
      <c r="CL2472"/>
      <c r="CM2472"/>
      <c r="CN2472"/>
      <c r="CO2472"/>
      <c r="CP2472"/>
    </row>
    <row r="2473" spans="1:94" ht="22.5" customHeight="1">
      <c r="A2473" s="13"/>
      <c r="B2473" s="3" t="str">
        <f>TEXT(Table1[[#This Row],[Date]],"dddd")</f>
        <v>السبت</v>
      </c>
      <c r="C2473" s="3">
        <f>WEEKNUM(Table1[[#This Row],[Date]],16)</f>
        <v>1</v>
      </c>
      <c r="D2473" s="3" t="str">
        <f>TEXT(Table1[[#This Row],[Date]],"mmmm")</f>
        <v>يناير</v>
      </c>
      <c r="E2473" s="3" t="str">
        <f>TEXT(Table1[[#This Row],[Date]],"yyyy")</f>
        <v>1900</v>
      </c>
      <c r="J2473" s="3">
        <f>IFERROR(VLOOKUP(Table1[[#This Row],[FoamType]],$CB$1:$CC$25,2,FALSE),0)</f>
        <v>0</v>
      </c>
      <c r="T2473" s="3">
        <f t="shared" si="298"/>
        <v>0</v>
      </c>
      <c r="U2473" s="4">
        <f t="shared" si="299"/>
        <v>0</v>
      </c>
      <c r="X2473" s="4">
        <f>IFERROR(   Table1[[#This Row],[البلوكات /م3]]+Table1[[#This Row],[البواقى
 المنصرفه
/م3]]-Table1[[#This Row],[البواقى
/م3]],0)</f>
        <v>0</v>
      </c>
      <c r="AD2473" s="20">
        <f t="shared" si="300"/>
        <v>0</v>
      </c>
      <c r="AE2473" s="29" t="e">
        <f t="shared" si="301"/>
        <v>#DIV/0!</v>
      </c>
      <c r="AG2473" s="5">
        <f>IFERROR((Table1[[#This Row],[عدد
البلوكات]]*0.12),"")</f>
        <v>0</v>
      </c>
      <c r="AH247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73" s="59">
        <f>IFERROR(Table1[[#This Row],[Plan Hour]]/Table1[[#This Row],[ساعات
العمل
الفعلية]],0)</f>
        <v>0</v>
      </c>
      <c r="AK2473" s="1">
        <f>IFERROR((Table1[[#This Row],[الكمية 
الفعلية
/م3]]-Table1[[#This Row],[الكمية 
المنتجة
/م3
 ]]),"")</f>
        <v>0</v>
      </c>
      <c r="CB2473"/>
      <c r="CC2473"/>
      <c r="CD2473"/>
      <c r="CE2473" s="83"/>
      <c r="CF2473"/>
      <c r="CG2473"/>
      <c r="CH2473"/>
      <c r="CI2473"/>
      <c r="CJ2473"/>
      <c r="CK2473"/>
      <c r="CL2473"/>
      <c r="CM2473"/>
      <c r="CN2473"/>
      <c r="CO2473"/>
      <c r="CP2473"/>
    </row>
    <row r="2474" spans="1:94" ht="22.5" customHeight="1">
      <c r="A2474" s="13"/>
      <c r="B2474" s="3" t="str">
        <f>TEXT(Table1[[#This Row],[Date]],"dddd")</f>
        <v>السبت</v>
      </c>
      <c r="C2474" s="3">
        <f>WEEKNUM(Table1[[#This Row],[Date]],16)</f>
        <v>1</v>
      </c>
      <c r="D2474" s="3" t="str">
        <f>TEXT(Table1[[#This Row],[Date]],"mmmm")</f>
        <v>يناير</v>
      </c>
      <c r="E2474" s="3" t="str">
        <f>TEXT(Table1[[#This Row],[Date]],"yyyy")</f>
        <v>1900</v>
      </c>
      <c r="J2474" s="3">
        <f>IFERROR(VLOOKUP(Table1[[#This Row],[FoamType]],$CB$1:$CC$25,2,FALSE),0)</f>
        <v>0</v>
      </c>
      <c r="X2474" s="4">
        <f>IFERROR(   Table1[[#This Row],[البلوكات /م3]]+Table1[[#This Row],[البواقى
 المنصرفه
/م3]]-Table1[[#This Row],[البواقى
/م3]],0)</f>
        <v>0</v>
      </c>
      <c r="AD2474" s="20">
        <f t="shared" si="300"/>
        <v>0</v>
      </c>
      <c r="AE2474" s="29" t="e">
        <f t="shared" si="301"/>
        <v>#DIV/0!</v>
      </c>
      <c r="AG2474" s="5">
        <f>IFERROR((Table1[[#This Row],[عدد
البلوكات]]*0.12),"")</f>
        <v>0</v>
      </c>
      <c r="AH247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74" s="59">
        <f>IFERROR(Table1[[#This Row],[Plan Hour]]/Table1[[#This Row],[ساعات
العمل
الفعلية]],0)</f>
        <v>0</v>
      </c>
      <c r="AK2474" s="1">
        <f>IFERROR((Table1[[#This Row],[الكمية 
الفعلية
/م3]]-Table1[[#This Row],[الكمية 
المنتجة
/م3
 ]]),"")</f>
        <v>0</v>
      </c>
      <c r="CB2474"/>
      <c r="CC2474"/>
      <c r="CD2474"/>
      <c r="CE2474" s="83"/>
      <c r="CF2474"/>
      <c r="CG2474"/>
      <c r="CH2474"/>
      <c r="CI2474"/>
      <c r="CJ2474"/>
      <c r="CK2474"/>
      <c r="CL2474"/>
      <c r="CM2474"/>
      <c r="CN2474"/>
      <c r="CO2474"/>
      <c r="CP2474"/>
    </row>
    <row r="2475" spans="1:94" ht="22.5" customHeight="1">
      <c r="A2475" s="13"/>
      <c r="B2475" s="3" t="str">
        <f>TEXT(Table1[[#This Row],[Date]],"dddd")</f>
        <v>السبت</v>
      </c>
      <c r="C2475" s="3">
        <f>WEEKNUM(Table1[[#This Row],[Date]],16)</f>
        <v>1</v>
      </c>
      <c r="D2475" s="3" t="str">
        <f>TEXT(Table1[[#This Row],[Date]],"mmmm")</f>
        <v>يناير</v>
      </c>
      <c r="E2475" s="3" t="str">
        <f>TEXT(Table1[[#This Row],[Date]],"yyyy")</f>
        <v>1900</v>
      </c>
      <c r="J2475" s="3">
        <f>IFERROR(VLOOKUP(Table1[[#This Row],[FoamType]],$CB$1:$CC$25,2,FALSE),0)</f>
        <v>0</v>
      </c>
      <c r="X2475" s="4">
        <f>IFERROR(   Table1[[#This Row],[البلوكات /م3]]+Table1[[#This Row],[البواقى
 المنصرفه
/م3]]-Table1[[#This Row],[البواقى
/م3]],0)</f>
        <v>0</v>
      </c>
      <c r="AD2475" s="20">
        <f t="shared" si="300"/>
        <v>0</v>
      </c>
      <c r="AE2475" s="29" t="e">
        <f t="shared" si="301"/>
        <v>#DIV/0!</v>
      </c>
      <c r="AG2475" s="5">
        <f>IFERROR((Table1[[#This Row],[عدد
البلوكات]]*0.12),"")</f>
        <v>0</v>
      </c>
      <c r="AH247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75" s="59">
        <f>IFERROR(Table1[[#This Row],[Plan Hour]]/Table1[[#This Row],[ساعات
العمل
الفعلية]],0)</f>
        <v>0</v>
      </c>
      <c r="AK2475" s="1">
        <f>IFERROR((Table1[[#This Row],[الكمية 
الفعلية
/م3]]-Table1[[#This Row],[الكمية 
المنتجة
/م3
 ]]),"")</f>
        <v>0</v>
      </c>
      <c r="CB2475"/>
      <c r="CC2475"/>
      <c r="CD2475"/>
      <c r="CE2475" s="83"/>
      <c r="CF2475"/>
      <c r="CG2475"/>
      <c r="CH2475"/>
      <c r="CI2475"/>
      <c r="CJ2475"/>
      <c r="CK2475"/>
      <c r="CL2475"/>
      <c r="CM2475"/>
      <c r="CN2475"/>
      <c r="CO2475"/>
      <c r="CP2475"/>
    </row>
    <row r="2476" spans="1:94" ht="22.5" customHeight="1">
      <c r="A2476" s="13"/>
      <c r="B2476" s="3" t="str">
        <f>TEXT(Table1[[#This Row],[Date]],"dddd")</f>
        <v>السبت</v>
      </c>
      <c r="C2476" s="3">
        <f>WEEKNUM(Table1[[#This Row],[Date]],16)</f>
        <v>1</v>
      </c>
      <c r="D2476" s="3" t="str">
        <f>TEXT(Table1[[#This Row],[Date]],"mmmm")</f>
        <v>يناير</v>
      </c>
      <c r="E2476" s="3" t="str">
        <f>TEXT(Table1[[#This Row],[Date]],"yyyy")</f>
        <v>1900</v>
      </c>
      <c r="J2476" s="3">
        <f>IFERROR(VLOOKUP(Table1[[#This Row],[FoamType]],$CB$1:$CC$25,2,FALSE),0)</f>
        <v>0</v>
      </c>
      <c r="X2476" s="4">
        <f>IFERROR(   Table1[[#This Row],[البلوكات /م3]]+Table1[[#This Row],[البواقى
 المنصرفه
/م3]]-Table1[[#This Row],[البواقى
/م3]],0)</f>
        <v>0</v>
      </c>
      <c r="AD2476" s="20">
        <f t="shared" si="300"/>
        <v>0</v>
      </c>
      <c r="AE2476" s="29" t="e">
        <f t="shared" si="301"/>
        <v>#DIV/0!</v>
      </c>
      <c r="AG2476" s="5">
        <f>IFERROR((Table1[[#This Row],[عدد
البلوكات]]*0.12),"")</f>
        <v>0</v>
      </c>
      <c r="AH247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76" s="59">
        <f>IFERROR(Table1[[#This Row],[Plan Hour]]/Table1[[#This Row],[ساعات
العمل
الفعلية]],0)</f>
        <v>0</v>
      </c>
      <c r="AK2476" s="1">
        <f>IFERROR((Table1[[#This Row],[الكمية 
الفعلية
/م3]]-Table1[[#This Row],[الكمية 
المنتجة
/م3
 ]]),"")</f>
        <v>0</v>
      </c>
      <c r="CB2476"/>
      <c r="CC2476"/>
      <c r="CD2476"/>
      <c r="CE2476" s="83"/>
      <c r="CF2476"/>
      <c r="CG2476"/>
      <c r="CH2476"/>
      <c r="CI2476"/>
      <c r="CJ2476"/>
      <c r="CK2476"/>
      <c r="CL2476"/>
      <c r="CM2476"/>
      <c r="CN2476"/>
      <c r="CO2476"/>
      <c r="CP2476"/>
    </row>
    <row r="2477" spans="1:94" ht="22.5" customHeight="1">
      <c r="A2477" s="13"/>
      <c r="B2477" s="3" t="str">
        <f>TEXT(Table1[[#This Row],[Date]],"dddd")</f>
        <v>السبت</v>
      </c>
      <c r="C2477" s="3">
        <f>WEEKNUM(Table1[[#This Row],[Date]],16)</f>
        <v>1</v>
      </c>
      <c r="D2477" s="3" t="str">
        <f>TEXT(Table1[[#This Row],[Date]],"mmmm")</f>
        <v>يناير</v>
      </c>
      <c r="E2477" s="3" t="str">
        <f>TEXT(Table1[[#This Row],[Date]],"yyyy")</f>
        <v>1900</v>
      </c>
      <c r="J2477" s="3">
        <f>IFERROR(VLOOKUP(Table1[[#This Row],[FoamType]],$CB$1:$CC$25,2,FALSE),0)</f>
        <v>0</v>
      </c>
      <c r="X2477" s="4">
        <f>IFERROR(   Table1[[#This Row],[البلوكات /م3]]+Table1[[#This Row],[البواقى
 المنصرفه
/م3]]-Table1[[#This Row],[البواقى
/م3]],0)</f>
        <v>0</v>
      </c>
      <c r="AD2477" s="20">
        <f t="shared" si="300"/>
        <v>0</v>
      </c>
      <c r="AE2477" s="29" t="e">
        <f t="shared" si="301"/>
        <v>#DIV/0!</v>
      </c>
      <c r="AG2477" s="5">
        <f>IFERROR((Table1[[#This Row],[عدد
البلوكات]]*0.12),"")</f>
        <v>0</v>
      </c>
      <c r="AH247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77" s="59">
        <f>IFERROR(Table1[[#This Row],[Plan Hour]]/Table1[[#This Row],[ساعات
العمل
الفعلية]],0)</f>
        <v>0</v>
      </c>
      <c r="AK2477" s="1">
        <f>IFERROR((Table1[[#This Row],[الكمية 
الفعلية
/م3]]-Table1[[#This Row],[الكمية 
المنتجة
/م3
 ]]),"")</f>
        <v>0</v>
      </c>
      <c r="CB2477"/>
      <c r="CC2477"/>
      <c r="CD2477"/>
      <c r="CE2477" s="83"/>
      <c r="CF2477"/>
      <c r="CG2477"/>
      <c r="CH2477"/>
      <c r="CI2477"/>
      <c r="CJ2477"/>
      <c r="CK2477"/>
      <c r="CL2477"/>
      <c r="CM2477"/>
      <c r="CN2477"/>
      <c r="CO2477"/>
      <c r="CP2477"/>
    </row>
    <row r="2478" spans="1:94" ht="22.5" customHeight="1">
      <c r="A2478" s="13"/>
      <c r="B2478" s="3" t="str">
        <f>TEXT(Table1[[#This Row],[Date]],"dddd")</f>
        <v>السبت</v>
      </c>
      <c r="C2478" s="3">
        <f>WEEKNUM(Table1[[#This Row],[Date]],16)</f>
        <v>1</v>
      </c>
      <c r="D2478" s="3" t="str">
        <f>TEXT(Table1[[#This Row],[Date]],"mmmm")</f>
        <v>يناير</v>
      </c>
      <c r="E2478" s="3" t="str">
        <f>TEXT(Table1[[#This Row],[Date]],"yyyy")</f>
        <v>1900</v>
      </c>
      <c r="J2478" s="3">
        <f>IFERROR(VLOOKUP(Table1[[#This Row],[FoamType]],$CB$1:$CC$25,2,FALSE),0)</f>
        <v>0</v>
      </c>
      <c r="X2478" s="4">
        <f>IFERROR(   Table1[[#This Row],[البلوكات /م3]]+Table1[[#This Row],[البواقى
 المنصرفه
/م3]]-Table1[[#This Row],[البواقى
/م3]],0)</f>
        <v>0</v>
      </c>
      <c r="AD2478" s="20">
        <f t="shared" si="300"/>
        <v>0</v>
      </c>
      <c r="AE2478" s="29" t="e">
        <f t="shared" si="301"/>
        <v>#DIV/0!</v>
      </c>
      <c r="AG2478" s="5">
        <f>IFERROR((Table1[[#This Row],[عدد
البلوكات]]*0.12),"")</f>
        <v>0</v>
      </c>
      <c r="AH247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78" s="59">
        <f>IFERROR(Table1[[#This Row],[Plan Hour]]/Table1[[#This Row],[ساعات
العمل
الفعلية]],0)</f>
        <v>0</v>
      </c>
      <c r="AK2478" s="1">
        <f>IFERROR((Table1[[#This Row],[الكمية 
الفعلية
/م3]]-Table1[[#This Row],[الكمية 
المنتجة
/م3
 ]]),"")</f>
        <v>0</v>
      </c>
      <c r="CB2478"/>
      <c r="CC2478"/>
      <c r="CD2478"/>
      <c r="CE2478" s="83"/>
      <c r="CF2478"/>
      <c r="CG2478"/>
      <c r="CH2478"/>
      <c r="CI2478"/>
      <c r="CJ2478"/>
      <c r="CK2478"/>
      <c r="CL2478"/>
      <c r="CM2478"/>
      <c r="CN2478"/>
      <c r="CO2478"/>
      <c r="CP2478"/>
    </row>
    <row r="2479" spans="1:94" ht="22.5" customHeight="1">
      <c r="A2479" s="13"/>
      <c r="B2479" s="3" t="str">
        <f>TEXT(Table1[[#This Row],[Date]],"dddd")</f>
        <v>السبت</v>
      </c>
      <c r="C2479" s="3">
        <f>WEEKNUM(Table1[[#This Row],[Date]],16)</f>
        <v>1</v>
      </c>
      <c r="D2479" s="3" t="str">
        <f>TEXT(Table1[[#This Row],[Date]],"mmmm")</f>
        <v>يناير</v>
      </c>
      <c r="E2479" s="3" t="str">
        <f>TEXT(Table1[[#This Row],[Date]],"yyyy")</f>
        <v>1900</v>
      </c>
      <c r="J2479" s="3">
        <f>IFERROR(VLOOKUP(Table1[[#This Row],[FoamType]],$CB$1:$CC$25,2,FALSE),0)</f>
        <v>0</v>
      </c>
      <c r="X2479" s="4">
        <f>IFERROR(   Table1[[#This Row],[البلوكات /م3]]+Table1[[#This Row],[البواقى
 المنصرفه
/م3]]-Table1[[#This Row],[البواقى
/م3]],0)</f>
        <v>0</v>
      </c>
      <c r="AD2479" s="20">
        <f t="shared" si="300"/>
        <v>0</v>
      </c>
      <c r="AE2479" s="29" t="e">
        <f t="shared" si="301"/>
        <v>#DIV/0!</v>
      </c>
      <c r="AG2479" s="5">
        <f>IFERROR((Table1[[#This Row],[عدد
البلوكات]]*0.12),"")</f>
        <v>0</v>
      </c>
      <c r="AH247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79" s="59">
        <f>IFERROR(Table1[[#This Row],[Plan Hour]]/Table1[[#This Row],[ساعات
العمل
الفعلية]],0)</f>
        <v>0</v>
      </c>
      <c r="AK2479" s="1">
        <f>IFERROR((Table1[[#This Row],[الكمية 
الفعلية
/م3]]-Table1[[#This Row],[الكمية 
المنتجة
/م3
 ]]),"")</f>
        <v>0</v>
      </c>
      <c r="CB2479"/>
      <c r="CC2479"/>
      <c r="CD2479"/>
      <c r="CE2479" s="83"/>
      <c r="CF2479"/>
      <c r="CG2479"/>
      <c r="CH2479"/>
      <c r="CI2479"/>
      <c r="CJ2479"/>
      <c r="CK2479"/>
      <c r="CL2479"/>
      <c r="CM2479"/>
      <c r="CN2479"/>
      <c r="CO2479"/>
      <c r="CP2479"/>
    </row>
    <row r="2480" spans="1:94" ht="22.5" customHeight="1">
      <c r="A2480" s="13"/>
      <c r="B2480" s="3" t="str">
        <f>TEXT(Table1[[#This Row],[Date]],"dddd")</f>
        <v>السبت</v>
      </c>
      <c r="C2480" s="3">
        <f>WEEKNUM(Table1[[#This Row],[Date]],16)</f>
        <v>1</v>
      </c>
      <c r="D2480" s="3" t="str">
        <f>TEXT(Table1[[#This Row],[Date]],"mmmm")</f>
        <v>يناير</v>
      </c>
      <c r="E2480" s="3" t="str">
        <f>TEXT(Table1[[#This Row],[Date]],"yyyy")</f>
        <v>1900</v>
      </c>
      <c r="J2480" s="3">
        <f>IFERROR(VLOOKUP(Table1[[#This Row],[FoamType]],$CB$1:$CC$25,2,FALSE),0)</f>
        <v>0</v>
      </c>
      <c r="X2480" s="4">
        <f>IFERROR(   Table1[[#This Row],[البلوكات /م3]]+Table1[[#This Row],[البواقى
 المنصرفه
/م3]]-Table1[[#This Row],[البواقى
/م3]],0)</f>
        <v>0</v>
      </c>
      <c r="AD2480" s="20">
        <f t="shared" si="300"/>
        <v>0</v>
      </c>
      <c r="AE2480" s="29" t="e">
        <f t="shared" si="301"/>
        <v>#DIV/0!</v>
      </c>
      <c r="AG2480" s="5">
        <f>IFERROR((Table1[[#This Row],[عدد
البلوكات]]*0.12),"")</f>
        <v>0</v>
      </c>
      <c r="AH248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80" s="59">
        <f>IFERROR(Table1[[#This Row],[Plan Hour]]/Table1[[#This Row],[ساعات
العمل
الفعلية]],0)</f>
        <v>0</v>
      </c>
      <c r="AK2480" s="1">
        <f>IFERROR((Table1[[#This Row],[الكمية 
الفعلية
/م3]]-Table1[[#This Row],[الكمية 
المنتجة
/م3
 ]]),"")</f>
        <v>0</v>
      </c>
      <c r="CB2480"/>
      <c r="CC2480"/>
      <c r="CD2480"/>
      <c r="CE2480" s="83"/>
      <c r="CF2480"/>
      <c r="CG2480"/>
      <c r="CH2480"/>
      <c r="CI2480"/>
      <c r="CJ2480"/>
      <c r="CK2480"/>
      <c r="CL2480"/>
      <c r="CM2480"/>
      <c r="CN2480"/>
      <c r="CO2480"/>
      <c r="CP2480"/>
    </row>
    <row r="2481" spans="1:94" ht="22.5" customHeight="1">
      <c r="A2481" s="13"/>
      <c r="B2481" s="3" t="str">
        <f>TEXT(Table1[[#This Row],[Date]],"dddd")</f>
        <v>السبت</v>
      </c>
      <c r="C2481" s="3">
        <f>WEEKNUM(Table1[[#This Row],[Date]],16)</f>
        <v>1</v>
      </c>
      <c r="D2481" s="3" t="str">
        <f>TEXT(Table1[[#This Row],[Date]],"mmmm")</f>
        <v>يناير</v>
      </c>
      <c r="E2481" s="3" t="str">
        <f>TEXT(Table1[[#This Row],[Date]],"yyyy")</f>
        <v>1900</v>
      </c>
      <c r="J2481" s="3">
        <f>IFERROR(VLOOKUP(Table1[[#This Row],[FoamType]],$CB$1:$CC$25,2,FALSE),0)</f>
        <v>0</v>
      </c>
      <c r="X2481" s="4">
        <f>IFERROR(   Table1[[#This Row],[البلوكات /م3]]+Table1[[#This Row],[البواقى
 المنصرفه
/م3]]-Table1[[#This Row],[البواقى
/م3]],0)</f>
        <v>0</v>
      </c>
      <c r="AD2481" s="20">
        <f t="shared" si="300"/>
        <v>0</v>
      </c>
      <c r="AE2481" s="29" t="e">
        <f t="shared" si="301"/>
        <v>#DIV/0!</v>
      </c>
      <c r="AG2481" s="5">
        <f>IFERROR((Table1[[#This Row],[عدد
البلوكات]]*0.12),"")</f>
        <v>0</v>
      </c>
      <c r="AH248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81" s="59">
        <f>IFERROR(Table1[[#This Row],[Plan Hour]]/Table1[[#This Row],[ساعات
العمل
الفعلية]],0)</f>
        <v>0</v>
      </c>
      <c r="AK2481" s="1">
        <f>IFERROR((Table1[[#This Row],[الكمية 
الفعلية
/م3]]-Table1[[#This Row],[الكمية 
المنتجة
/م3
 ]]),"")</f>
        <v>0</v>
      </c>
      <c r="CB2481"/>
      <c r="CC2481"/>
      <c r="CD2481"/>
      <c r="CE2481" s="83"/>
      <c r="CF2481"/>
      <c r="CG2481"/>
      <c r="CH2481"/>
      <c r="CI2481"/>
      <c r="CJ2481"/>
      <c r="CK2481"/>
      <c r="CL2481"/>
      <c r="CM2481"/>
      <c r="CN2481"/>
      <c r="CO2481"/>
      <c r="CP2481"/>
    </row>
    <row r="2482" spans="1:94" ht="22.5" customHeight="1">
      <c r="A2482" s="13"/>
      <c r="B2482" s="3" t="str">
        <f>TEXT(Table1[[#This Row],[Date]],"dddd")</f>
        <v>السبت</v>
      </c>
      <c r="C2482" s="3">
        <f>WEEKNUM(Table1[[#This Row],[Date]],16)</f>
        <v>1</v>
      </c>
      <c r="D2482" s="3" t="str">
        <f>TEXT(Table1[[#This Row],[Date]],"mmmm")</f>
        <v>يناير</v>
      </c>
      <c r="E2482" s="3" t="str">
        <f>TEXT(Table1[[#This Row],[Date]],"yyyy")</f>
        <v>1900</v>
      </c>
      <c r="J2482" s="3">
        <f>IFERROR(VLOOKUP(Table1[[#This Row],[FoamType]],$CB$1:$CC$25,2,FALSE),0)</f>
        <v>0</v>
      </c>
      <c r="X2482" s="4">
        <f>IFERROR(   Table1[[#This Row],[البلوكات /م3]]+Table1[[#This Row],[البواقى
 المنصرفه
/م3]]-Table1[[#This Row],[البواقى
/م3]],0)</f>
        <v>0</v>
      </c>
      <c r="AD2482" s="20">
        <f t="shared" si="300"/>
        <v>0</v>
      </c>
      <c r="AE2482" s="29" t="e">
        <f t="shared" si="301"/>
        <v>#DIV/0!</v>
      </c>
      <c r="AG2482" s="5">
        <f>IFERROR((Table1[[#This Row],[عدد
البلوكات]]*0.12),"")</f>
        <v>0</v>
      </c>
      <c r="AH248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82" s="59">
        <f>IFERROR(Table1[[#This Row],[Plan Hour]]/Table1[[#This Row],[ساعات
العمل
الفعلية]],0)</f>
        <v>0</v>
      </c>
      <c r="AK2482" s="1">
        <f>IFERROR((Table1[[#This Row],[الكمية 
الفعلية
/م3]]-Table1[[#This Row],[الكمية 
المنتجة
/م3
 ]]),"")</f>
        <v>0</v>
      </c>
      <c r="CB2482"/>
      <c r="CC2482"/>
      <c r="CD2482"/>
      <c r="CE2482" s="83"/>
      <c r="CF2482"/>
      <c r="CG2482"/>
      <c r="CH2482"/>
      <c r="CI2482"/>
      <c r="CJ2482"/>
      <c r="CK2482"/>
      <c r="CL2482"/>
      <c r="CM2482"/>
      <c r="CN2482"/>
      <c r="CO2482"/>
      <c r="CP2482"/>
    </row>
    <row r="2483" spans="1:94" ht="22.5" customHeight="1">
      <c r="A2483" s="13"/>
      <c r="B2483" s="3" t="str">
        <f>TEXT(Table1[[#This Row],[Date]],"dddd")</f>
        <v>السبت</v>
      </c>
      <c r="C2483" s="3">
        <f>WEEKNUM(Table1[[#This Row],[Date]],16)</f>
        <v>1</v>
      </c>
      <c r="D2483" s="3" t="str">
        <f>TEXT(Table1[[#This Row],[Date]],"mmmm")</f>
        <v>يناير</v>
      </c>
      <c r="E2483" s="3" t="str">
        <f>TEXT(Table1[[#This Row],[Date]],"yyyy")</f>
        <v>1900</v>
      </c>
      <c r="J2483" s="3">
        <f>IFERROR(VLOOKUP(Table1[[#This Row],[FoamType]],$CB$1:$CC$25,2,FALSE),0)</f>
        <v>0</v>
      </c>
      <c r="X2483" s="4">
        <f>IFERROR(   Table1[[#This Row],[البلوكات /م3]]+Table1[[#This Row],[البواقى
 المنصرفه
/م3]]-Table1[[#This Row],[البواقى
/م3]],0)</f>
        <v>0</v>
      </c>
      <c r="AD2483" s="20">
        <f t="shared" si="300"/>
        <v>0</v>
      </c>
      <c r="AE2483" s="29" t="e">
        <f t="shared" si="301"/>
        <v>#DIV/0!</v>
      </c>
      <c r="AG2483" s="5">
        <f>IFERROR((Table1[[#This Row],[عدد
البلوكات]]*0.12),"")</f>
        <v>0</v>
      </c>
      <c r="AH248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83" s="59">
        <f>IFERROR(Table1[[#This Row],[Plan Hour]]/Table1[[#This Row],[ساعات
العمل
الفعلية]],0)</f>
        <v>0</v>
      </c>
      <c r="AK2483" s="1">
        <f>IFERROR((Table1[[#This Row],[الكمية 
الفعلية
/م3]]-Table1[[#This Row],[الكمية 
المنتجة
/م3
 ]]),"")</f>
        <v>0</v>
      </c>
      <c r="CB2483"/>
      <c r="CC2483"/>
      <c r="CD2483"/>
      <c r="CE2483" s="83"/>
      <c r="CF2483"/>
      <c r="CG2483"/>
      <c r="CH2483"/>
      <c r="CI2483"/>
      <c r="CJ2483"/>
      <c r="CK2483"/>
      <c r="CL2483"/>
      <c r="CM2483"/>
      <c r="CN2483"/>
      <c r="CO2483"/>
      <c r="CP2483"/>
    </row>
    <row r="2484" spans="1:94" ht="22.5" customHeight="1">
      <c r="A2484" s="13"/>
      <c r="B2484" s="3" t="str">
        <f>TEXT(Table1[[#This Row],[Date]],"dddd")</f>
        <v>السبت</v>
      </c>
      <c r="C2484" s="3">
        <f>WEEKNUM(Table1[[#This Row],[Date]],16)</f>
        <v>1</v>
      </c>
      <c r="D2484" s="3" t="str">
        <f>TEXT(Table1[[#This Row],[Date]],"mmmm")</f>
        <v>يناير</v>
      </c>
      <c r="E2484" s="3" t="str">
        <f>TEXT(Table1[[#This Row],[Date]],"yyyy")</f>
        <v>1900</v>
      </c>
      <c r="J2484" s="3">
        <f>IFERROR(VLOOKUP(Table1[[#This Row],[FoamType]],$CB$1:$CC$25,2,FALSE),0)</f>
        <v>0</v>
      </c>
      <c r="X2484" s="4">
        <f>IFERROR(   Table1[[#This Row],[البلوكات /م3]]+Table1[[#This Row],[البواقى
 المنصرفه
/م3]]-Table1[[#This Row],[البواقى
/م3]],0)</f>
        <v>0</v>
      </c>
      <c r="AD2484" s="20">
        <f t="shared" si="300"/>
        <v>0</v>
      </c>
      <c r="AE2484" s="29" t="e">
        <f t="shared" si="301"/>
        <v>#DIV/0!</v>
      </c>
      <c r="AG2484" s="5">
        <f>IFERROR((Table1[[#This Row],[عدد
البلوكات]]*0.12),"")</f>
        <v>0</v>
      </c>
      <c r="AH248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84" s="59">
        <f>IFERROR(Table1[[#This Row],[Plan Hour]]/Table1[[#This Row],[ساعات
العمل
الفعلية]],0)</f>
        <v>0</v>
      </c>
      <c r="AK2484" s="1">
        <f>IFERROR((Table1[[#This Row],[الكمية 
الفعلية
/م3]]-Table1[[#This Row],[الكمية 
المنتجة
/م3
 ]]),"")</f>
        <v>0</v>
      </c>
      <c r="CB2484"/>
      <c r="CC2484"/>
      <c r="CD2484"/>
      <c r="CE2484" s="83"/>
      <c r="CF2484"/>
      <c r="CG2484"/>
      <c r="CH2484"/>
      <c r="CI2484"/>
      <c r="CJ2484"/>
      <c r="CK2484"/>
      <c r="CL2484"/>
      <c r="CM2484"/>
      <c r="CN2484"/>
      <c r="CO2484"/>
      <c r="CP2484"/>
    </row>
    <row r="2485" spans="1:94" ht="22.5" customHeight="1">
      <c r="A2485" s="13"/>
      <c r="B2485" s="3" t="str">
        <f>TEXT(Table1[[#This Row],[Date]],"dddd")</f>
        <v>السبت</v>
      </c>
      <c r="C2485" s="3">
        <f>WEEKNUM(Table1[[#This Row],[Date]],16)</f>
        <v>1</v>
      </c>
      <c r="D2485" s="3" t="str">
        <f>TEXT(Table1[[#This Row],[Date]],"mmmm")</f>
        <v>يناير</v>
      </c>
      <c r="E2485" s="3" t="str">
        <f>TEXT(Table1[[#This Row],[Date]],"yyyy")</f>
        <v>1900</v>
      </c>
      <c r="J2485" s="3">
        <f>IFERROR(VLOOKUP(Table1[[#This Row],[FoamType]],$CB$1:$CC$25,2,FALSE),0)</f>
        <v>0</v>
      </c>
      <c r="X2485" s="4">
        <f>IFERROR(   Table1[[#This Row],[البلوكات /م3]]+Table1[[#This Row],[البواقى
 المنصرفه
/م3]]-Table1[[#This Row],[البواقى
/م3]],0)</f>
        <v>0</v>
      </c>
      <c r="AD2485" s="20">
        <f t="shared" si="300"/>
        <v>0</v>
      </c>
      <c r="AE2485" s="29" t="e">
        <f t="shared" si="301"/>
        <v>#DIV/0!</v>
      </c>
      <c r="AG2485" s="5">
        <f>IFERROR((Table1[[#This Row],[عدد
البلوكات]]*0.12),"")</f>
        <v>0</v>
      </c>
      <c r="AH248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85" s="59">
        <f>IFERROR(Table1[[#This Row],[Plan Hour]]/Table1[[#This Row],[ساعات
العمل
الفعلية]],0)</f>
        <v>0</v>
      </c>
      <c r="AK2485" s="1">
        <f>IFERROR((Table1[[#This Row],[الكمية 
الفعلية
/م3]]-Table1[[#This Row],[الكمية 
المنتجة
/م3
 ]]),"")</f>
        <v>0</v>
      </c>
      <c r="CB2485"/>
      <c r="CC2485"/>
      <c r="CD2485"/>
      <c r="CE2485" s="83"/>
      <c r="CF2485"/>
      <c r="CG2485"/>
      <c r="CH2485"/>
      <c r="CI2485"/>
      <c r="CJ2485"/>
      <c r="CK2485"/>
      <c r="CL2485"/>
      <c r="CM2485"/>
      <c r="CN2485"/>
      <c r="CO2485"/>
      <c r="CP2485"/>
    </row>
    <row r="2486" spans="1:94" ht="22.5" customHeight="1">
      <c r="A2486" s="13"/>
      <c r="B2486" s="3" t="str">
        <f>TEXT(Table1[[#This Row],[Date]],"dddd")</f>
        <v>السبت</v>
      </c>
      <c r="C2486" s="3">
        <f>WEEKNUM(Table1[[#This Row],[Date]],16)</f>
        <v>1</v>
      </c>
      <c r="D2486" s="3" t="str">
        <f>TEXT(Table1[[#This Row],[Date]],"mmmm")</f>
        <v>يناير</v>
      </c>
      <c r="E2486" s="3" t="str">
        <f>TEXT(Table1[[#This Row],[Date]],"yyyy")</f>
        <v>1900</v>
      </c>
      <c r="J2486" s="3">
        <f>IFERROR(VLOOKUP(Table1[[#This Row],[FoamType]],$CB$1:$CC$25,2,FALSE),0)</f>
        <v>0</v>
      </c>
      <c r="X2486" s="4">
        <f>IFERROR(   Table1[[#This Row],[البلوكات /م3]]+Table1[[#This Row],[البواقى
 المنصرفه
/م3]]-Table1[[#This Row],[البواقى
/م3]],0)</f>
        <v>0</v>
      </c>
      <c r="AD2486" s="20">
        <f t="shared" si="300"/>
        <v>0</v>
      </c>
      <c r="AE2486" s="29" t="e">
        <f t="shared" si="301"/>
        <v>#DIV/0!</v>
      </c>
      <c r="AG2486" s="5">
        <f>IFERROR((Table1[[#This Row],[عدد
البلوكات]]*0.12),"")</f>
        <v>0</v>
      </c>
      <c r="AH248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86" s="59">
        <f>IFERROR(Table1[[#This Row],[Plan Hour]]/Table1[[#This Row],[ساعات
العمل
الفعلية]],0)</f>
        <v>0</v>
      </c>
      <c r="AK2486" s="1">
        <f>IFERROR((Table1[[#This Row],[الكمية 
الفعلية
/م3]]-Table1[[#This Row],[الكمية 
المنتجة
/م3
 ]]),"")</f>
        <v>0</v>
      </c>
      <c r="CB2486"/>
      <c r="CC2486"/>
      <c r="CD2486"/>
      <c r="CE2486" s="83"/>
      <c r="CF2486"/>
      <c r="CG2486"/>
      <c r="CH2486"/>
      <c r="CI2486"/>
      <c r="CJ2486"/>
      <c r="CK2486"/>
      <c r="CL2486"/>
      <c r="CM2486"/>
      <c r="CN2486"/>
      <c r="CO2486"/>
      <c r="CP2486"/>
    </row>
    <row r="2487" spans="1:94" ht="22.5" customHeight="1">
      <c r="A2487" s="13"/>
      <c r="B2487" s="3" t="str">
        <f>TEXT(Table1[[#This Row],[Date]],"dddd")</f>
        <v>السبت</v>
      </c>
      <c r="C2487" s="3">
        <f>WEEKNUM(Table1[[#This Row],[Date]],16)</f>
        <v>1</v>
      </c>
      <c r="D2487" s="3" t="str">
        <f>TEXT(Table1[[#This Row],[Date]],"mmmm")</f>
        <v>يناير</v>
      </c>
      <c r="E2487" s="3" t="str">
        <f>TEXT(Table1[[#This Row],[Date]],"yyyy")</f>
        <v>1900</v>
      </c>
      <c r="J2487" s="3">
        <f>IFERROR(VLOOKUP(Table1[[#This Row],[FoamType]],$CB$1:$CC$25,2,FALSE),0)</f>
        <v>0</v>
      </c>
      <c r="X2487" s="4">
        <f>IFERROR(   Table1[[#This Row],[البلوكات /م3]]+Table1[[#This Row],[البواقى
 المنصرفه
/م3]]-Table1[[#This Row],[البواقى
/م3]],0)</f>
        <v>0</v>
      </c>
      <c r="AD2487" s="20">
        <f t="shared" si="300"/>
        <v>0</v>
      </c>
      <c r="AE2487" s="29" t="e">
        <f t="shared" si="301"/>
        <v>#DIV/0!</v>
      </c>
      <c r="AG2487" s="5">
        <f>IFERROR((Table1[[#This Row],[عدد
البلوكات]]*0.12),"")</f>
        <v>0</v>
      </c>
      <c r="AH248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87" s="59">
        <f>IFERROR(Table1[[#This Row],[Plan Hour]]/Table1[[#This Row],[ساعات
العمل
الفعلية]],0)</f>
        <v>0</v>
      </c>
      <c r="AK2487" s="1">
        <f>IFERROR((Table1[[#This Row],[الكمية 
الفعلية
/م3]]-Table1[[#This Row],[الكمية 
المنتجة
/م3
 ]]),"")</f>
        <v>0</v>
      </c>
      <c r="CB2487"/>
      <c r="CC2487"/>
      <c r="CD2487"/>
      <c r="CE2487" s="83"/>
      <c r="CF2487"/>
      <c r="CG2487"/>
      <c r="CH2487"/>
      <c r="CI2487"/>
      <c r="CJ2487"/>
      <c r="CK2487"/>
      <c r="CL2487"/>
      <c r="CM2487"/>
      <c r="CN2487"/>
      <c r="CO2487"/>
      <c r="CP2487"/>
    </row>
    <row r="2488" spans="1:94" ht="22.5" customHeight="1">
      <c r="A2488" s="13"/>
      <c r="B2488" s="3" t="str">
        <f>TEXT(Table1[[#This Row],[Date]],"dddd")</f>
        <v>السبت</v>
      </c>
      <c r="C2488" s="3">
        <f>WEEKNUM(Table1[[#This Row],[Date]],16)</f>
        <v>1</v>
      </c>
      <c r="D2488" s="3" t="str">
        <f>TEXT(Table1[[#This Row],[Date]],"mmmm")</f>
        <v>يناير</v>
      </c>
      <c r="E2488" s="3" t="str">
        <f>TEXT(Table1[[#This Row],[Date]],"yyyy")</f>
        <v>1900</v>
      </c>
      <c r="J2488" s="3">
        <f>IFERROR(VLOOKUP(Table1[[#This Row],[FoamType]],$CB$1:$CC$25,2,FALSE),0)</f>
        <v>0</v>
      </c>
      <c r="X2488" s="4">
        <f>IFERROR(   Table1[[#This Row],[البلوكات /م3]]+Table1[[#This Row],[البواقى
 المنصرفه
/م3]]-Table1[[#This Row],[البواقى
/م3]],0)</f>
        <v>0</v>
      </c>
      <c r="AD2488" s="20">
        <f t="shared" si="300"/>
        <v>0</v>
      </c>
      <c r="AE2488" s="29" t="e">
        <f t="shared" si="301"/>
        <v>#DIV/0!</v>
      </c>
      <c r="AG2488" s="5">
        <f>IFERROR((Table1[[#This Row],[عدد
البلوكات]]*0.12),"")</f>
        <v>0</v>
      </c>
      <c r="AH248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88" s="59">
        <f>IFERROR(Table1[[#This Row],[Plan Hour]]/Table1[[#This Row],[ساعات
العمل
الفعلية]],0)</f>
        <v>0</v>
      </c>
      <c r="AK2488" s="1">
        <f>IFERROR((Table1[[#This Row],[الكمية 
الفعلية
/م3]]-Table1[[#This Row],[الكمية 
المنتجة
/م3
 ]]),"")</f>
        <v>0</v>
      </c>
      <c r="CB2488"/>
      <c r="CC2488"/>
      <c r="CD2488"/>
      <c r="CE2488" s="83"/>
      <c r="CF2488"/>
      <c r="CG2488"/>
      <c r="CH2488"/>
      <c r="CI2488"/>
      <c r="CJ2488"/>
      <c r="CK2488"/>
      <c r="CL2488"/>
      <c r="CM2488"/>
      <c r="CN2488"/>
      <c r="CO2488"/>
      <c r="CP2488"/>
    </row>
    <row r="2489" spans="1:94" ht="22.5" customHeight="1">
      <c r="A2489" s="13"/>
      <c r="B2489" s="3" t="str">
        <f>TEXT(Table1[[#This Row],[Date]],"dddd")</f>
        <v>السبت</v>
      </c>
      <c r="C2489" s="3">
        <f>WEEKNUM(Table1[[#This Row],[Date]],16)</f>
        <v>1</v>
      </c>
      <c r="D2489" s="3" t="str">
        <f>TEXT(Table1[[#This Row],[Date]],"mmmm")</f>
        <v>يناير</v>
      </c>
      <c r="E2489" s="3" t="str">
        <f>TEXT(Table1[[#This Row],[Date]],"yyyy")</f>
        <v>1900</v>
      </c>
      <c r="J2489" s="3">
        <f>IFERROR(VLOOKUP(Table1[[#This Row],[FoamType]],$CB$1:$CC$25,2,FALSE),0)</f>
        <v>0</v>
      </c>
      <c r="X2489" s="4">
        <f>IFERROR(   Table1[[#This Row],[البلوكات /م3]]+Table1[[#This Row],[البواقى
 المنصرفه
/م3]]-Table1[[#This Row],[البواقى
/م3]],0)</f>
        <v>0</v>
      </c>
      <c r="AD2489" s="20">
        <f t="shared" si="300"/>
        <v>0</v>
      </c>
      <c r="AE2489" s="29" t="e">
        <f t="shared" si="301"/>
        <v>#DIV/0!</v>
      </c>
      <c r="AG2489" s="5">
        <f>IFERROR((Table1[[#This Row],[عدد
البلوكات]]*0.12),"")</f>
        <v>0</v>
      </c>
      <c r="AH248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89" s="59">
        <f>IFERROR(Table1[[#This Row],[Plan Hour]]/Table1[[#This Row],[ساعات
العمل
الفعلية]],0)</f>
        <v>0</v>
      </c>
      <c r="AK2489" s="1">
        <f>IFERROR((Table1[[#This Row],[الكمية 
الفعلية
/م3]]-Table1[[#This Row],[الكمية 
المنتجة
/م3
 ]]),"")</f>
        <v>0</v>
      </c>
      <c r="CB2489"/>
      <c r="CC2489"/>
      <c r="CD2489"/>
      <c r="CE2489" s="83"/>
      <c r="CF2489"/>
      <c r="CG2489"/>
      <c r="CH2489"/>
      <c r="CI2489"/>
      <c r="CJ2489"/>
      <c r="CK2489"/>
      <c r="CL2489"/>
      <c r="CM2489"/>
      <c r="CN2489"/>
      <c r="CO2489"/>
      <c r="CP2489"/>
    </row>
    <row r="2490" spans="1:94" ht="22.5" customHeight="1">
      <c r="A2490" s="13"/>
      <c r="B2490" s="3" t="str">
        <f>TEXT(Table1[[#This Row],[Date]],"dddd")</f>
        <v>السبت</v>
      </c>
      <c r="C2490" s="3">
        <f>WEEKNUM(Table1[[#This Row],[Date]],16)</f>
        <v>1</v>
      </c>
      <c r="D2490" s="3" t="str">
        <f>TEXT(Table1[[#This Row],[Date]],"mmmm")</f>
        <v>يناير</v>
      </c>
      <c r="E2490" s="3" t="str">
        <f>TEXT(Table1[[#This Row],[Date]],"yyyy")</f>
        <v>1900</v>
      </c>
      <c r="J2490" s="3">
        <f>IFERROR(VLOOKUP(Table1[[#This Row],[FoamType]],$CB$1:$CC$25,2,FALSE),0)</f>
        <v>0</v>
      </c>
      <c r="X2490" s="4">
        <f>IFERROR(   Table1[[#This Row],[البلوكات /م3]]+Table1[[#This Row],[البواقى
 المنصرفه
/م3]]-Table1[[#This Row],[البواقى
/م3]],0)</f>
        <v>0</v>
      </c>
      <c r="AD2490" s="20">
        <f t="shared" si="300"/>
        <v>0</v>
      </c>
      <c r="AE2490" s="29" t="e">
        <f t="shared" si="301"/>
        <v>#DIV/0!</v>
      </c>
      <c r="AG2490" s="5">
        <f>IFERROR((Table1[[#This Row],[عدد
البلوكات]]*0.12),"")</f>
        <v>0</v>
      </c>
      <c r="AH249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90" s="59">
        <f>IFERROR(Table1[[#This Row],[Plan Hour]]/Table1[[#This Row],[ساعات
العمل
الفعلية]],0)</f>
        <v>0</v>
      </c>
      <c r="AK2490" s="1">
        <f>IFERROR((Table1[[#This Row],[الكمية 
الفعلية
/م3]]-Table1[[#This Row],[الكمية 
المنتجة
/م3
 ]]),"")</f>
        <v>0</v>
      </c>
      <c r="CB2490"/>
      <c r="CC2490"/>
      <c r="CD2490"/>
      <c r="CE2490" s="83"/>
      <c r="CF2490"/>
      <c r="CG2490"/>
      <c r="CH2490"/>
      <c r="CI2490"/>
      <c r="CJ2490"/>
      <c r="CK2490"/>
      <c r="CL2490"/>
      <c r="CM2490"/>
      <c r="CN2490"/>
      <c r="CO2490"/>
      <c r="CP2490"/>
    </row>
    <row r="2491" spans="1:94" ht="22.5" customHeight="1">
      <c r="A2491" s="13"/>
      <c r="B2491" s="3" t="str">
        <f>TEXT(Table1[[#This Row],[Date]],"dddd")</f>
        <v>السبت</v>
      </c>
      <c r="C2491" s="3">
        <f>WEEKNUM(Table1[[#This Row],[Date]],16)</f>
        <v>1</v>
      </c>
      <c r="D2491" s="3" t="str">
        <f>TEXT(Table1[[#This Row],[Date]],"mmmm")</f>
        <v>يناير</v>
      </c>
      <c r="E2491" s="3" t="str">
        <f>TEXT(Table1[[#This Row],[Date]],"yyyy")</f>
        <v>1900</v>
      </c>
      <c r="J2491" s="3">
        <f>IFERROR(VLOOKUP(Table1[[#This Row],[FoamType]],$CB$1:$CC$25,2,FALSE),0)</f>
        <v>0</v>
      </c>
      <c r="X2491" s="4">
        <f>IFERROR(   Table1[[#This Row],[البلوكات /م3]]+Table1[[#This Row],[البواقى
 المنصرفه
/م3]]-Table1[[#This Row],[البواقى
/م3]],0)</f>
        <v>0</v>
      </c>
      <c r="AD2491" s="20">
        <f t="shared" si="300"/>
        <v>0</v>
      </c>
      <c r="AE2491" s="29" t="e">
        <f t="shared" si="301"/>
        <v>#DIV/0!</v>
      </c>
      <c r="AG2491" s="5">
        <f>IFERROR((Table1[[#This Row],[عدد
البلوكات]]*0.12),"")</f>
        <v>0</v>
      </c>
      <c r="AH249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91" s="59">
        <f>IFERROR(Table1[[#This Row],[Plan Hour]]/Table1[[#This Row],[ساعات
العمل
الفعلية]],0)</f>
        <v>0</v>
      </c>
      <c r="AK2491" s="1">
        <f>IFERROR((Table1[[#This Row],[الكمية 
الفعلية
/م3]]-Table1[[#This Row],[الكمية 
المنتجة
/م3
 ]]),"")</f>
        <v>0</v>
      </c>
      <c r="CB2491"/>
      <c r="CC2491"/>
      <c r="CD2491"/>
      <c r="CE2491" s="83"/>
      <c r="CF2491"/>
      <c r="CG2491"/>
      <c r="CH2491"/>
      <c r="CI2491"/>
      <c r="CJ2491"/>
      <c r="CK2491"/>
      <c r="CL2491"/>
      <c r="CM2491"/>
      <c r="CN2491"/>
      <c r="CO2491"/>
      <c r="CP2491"/>
    </row>
    <row r="2492" spans="1:94" ht="22.5" customHeight="1">
      <c r="A2492" s="13"/>
      <c r="B2492" s="3" t="str">
        <f>TEXT(Table1[[#This Row],[Date]],"dddd")</f>
        <v>السبت</v>
      </c>
      <c r="C2492" s="3">
        <f>WEEKNUM(Table1[[#This Row],[Date]],16)</f>
        <v>1</v>
      </c>
      <c r="D2492" s="3" t="str">
        <f>TEXT(Table1[[#This Row],[Date]],"mmmm")</f>
        <v>يناير</v>
      </c>
      <c r="E2492" s="3" t="str">
        <f>TEXT(Table1[[#This Row],[Date]],"yyyy")</f>
        <v>1900</v>
      </c>
      <c r="J2492" s="3">
        <f>IFERROR(VLOOKUP(Table1[[#This Row],[FoamType]],$CB$1:$CC$25,2,FALSE),0)</f>
        <v>0</v>
      </c>
      <c r="X2492" s="4">
        <f>IFERROR(   Table1[[#This Row],[البلوكات /م3]]+Table1[[#This Row],[البواقى
 المنصرفه
/م3]]-Table1[[#This Row],[البواقى
/م3]],0)</f>
        <v>0</v>
      </c>
      <c r="AD2492" s="20">
        <f t="shared" si="300"/>
        <v>0</v>
      </c>
      <c r="AE2492" s="29" t="e">
        <f t="shared" si="301"/>
        <v>#DIV/0!</v>
      </c>
      <c r="AG2492" s="5">
        <f>IFERROR((Table1[[#This Row],[عدد
البلوكات]]*0.12),"")</f>
        <v>0</v>
      </c>
      <c r="AH249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92" s="59">
        <f>IFERROR(Table1[[#This Row],[Plan Hour]]/Table1[[#This Row],[ساعات
العمل
الفعلية]],0)</f>
        <v>0</v>
      </c>
      <c r="AK2492" s="1">
        <f>IFERROR((Table1[[#This Row],[الكمية 
الفعلية
/م3]]-Table1[[#This Row],[الكمية 
المنتجة
/م3
 ]]),"")</f>
        <v>0</v>
      </c>
      <c r="CB2492"/>
      <c r="CC2492"/>
      <c r="CD2492"/>
      <c r="CE2492" s="83"/>
      <c r="CF2492"/>
      <c r="CG2492"/>
      <c r="CH2492"/>
      <c r="CI2492"/>
      <c r="CJ2492"/>
      <c r="CK2492"/>
      <c r="CL2492"/>
      <c r="CM2492"/>
      <c r="CN2492"/>
      <c r="CO2492"/>
      <c r="CP2492"/>
    </row>
    <row r="2493" spans="1:94" ht="22.5" customHeight="1">
      <c r="A2493" s="13"/>
      <c r="B2493" s="3" t="str">
        <f>TEXT(Table1[[#This Row],[Date]],"dddd")</f>
        <v>السبت</v>
      </c>
      <c r="C2493" s="3">
        <f>WEEKNUM(Table1[[#This Row],[Date]],16)</f>
        <v>1</v>
      </c>
      <c r="D2493" s="3" t="str">
        <f>TEXT(Table1[[#This Row],[Date]],"mmmm")</f>
        <v>يناير</v>
      </c>
      <c r="E2493" s="3" t="str">
        <f>TEXT(Table1[[#This Row],[Date]],"yyyy")</f>
        <v>1900</v>
      </c>
      <c r="J2493" s="3">
        <f>IFERROR(VLOOKUP(Table1[[#This Row],[FoamType]],$CB$1:$CC$25,2,FALSE),0)</f>
        <v>0</v>
      </c>
      <c r="X2493" s="4">
        <f>IFERROR(   Table1[[#This Row],[البلوكات /م3]]+Table1[[#This Row],[البواقى
 المنصرفه
/م3]]-Table1[[#This Row],[البواقى
/م3]],0)</f>
        <v>0</v>
      </c>
      <c r="AD2493" s="20">
        <f t="shared" si="300"/>
        <v>0</v>
      </c>
      <c r="AE2493" s="29" t="e">
        <f t="shared" si="301"/>
        <v>#DIV/0!</v>
      </c>
      <c r="AG2493" s="5">
        <f>IFERROR((Table1[[#This Row],[عدد
البلوكات]]*0.12),"")</f>
        <v>0</v>
      </c>
      <c r="AH249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93" s="59">
        <f>IFERROR(Table1[[#This Row],[Plan Hour]]/Table1[[#This Row],[ساعات
العمل
الفعلية]],0)</f>
        <v>0</v>
      </c>
      <c r="AK2493" s="1">
        <f>IFERROR((Table1[[#This Row],[الكمية 
الفعلية
/م3]]-Table1[[#This Row],[الكمية 
المنتجة
/م3
 ]]),"")</f>
        <v>0</v>
      </c>
      <c r="CB2493"/>
      <c r="CC2493"/>
      <c r="CD2493"/>
      <c r="CE2493" s="83"/>
      <c r="CF2493"/>
      <c r="CG2493"/>
      <c r="CH2493"/>
      <c r="CI2493"/>
      <c r="CJ2493"/>
      <c r="CK2493"/>
      <c r="CL2493"/>
      <c r="CM2493"/>
      <c r="CN2493"/>
      <c r="CO2493"/>
      <c r="CP2493"/>
    </row>
    <row r="2494" spans="1:94" ht="22.5" customHeight="1">
      <c r="A2494" s="13"/>
      <c r="B2494" s="3" t="str">
        <f>TEXT(Table1[[#This Row],[Date]],"dddd")</f>
        <v>السبت</v>
      </c>
      <c r="C2494" s="3">
        <f>WEEKNUM(Table1[[#This Row],[Date]],16)</f>
        <v>1</v>
      </c>
      <c r="D2494" s="3" t="str">
        <f>TEXT(Table1[[#This Row],[Date]],"mmmm")</f>
        <v>يناير</v>
      </c>
      <c r="E2494" s="3" t="str">
        <f>TEXT(Table1[[#This Row],[Date]],"yyyy")</f>
        <v>1900</v>
      </c>
      <c r="J2494" s="3">
        <f>IFERROR(VLOOKUP(Table1[[#This Row],[FoamType]],$CB$1:$CC$25,2,FALSE),0)</f>
        <v>0</v>
      </c>
      <c r="X2494" s="4">
        <f>IFERROR(   Table1[[#This Row],[البلوكات /م3]]+Table1[[#This Row],[البواقى
 المنصرفه
/م3]]-Table1[[#This Row],[البواقى
/م3]],0)</f>
        <v>0</v>
      </c>
      <c r="AD2494" s="20">
        <f t="shared" si="300"/>
        <v>0</v>
      </c>
      <c r="AE2494" s="29" t="e">
        <f t="shared" si="301"/>
        <v>#DIV/0!</v>
      </c>
      <c r="AG2494" s="5">
        <f>IFERROR((Table1[[#This Row],[عدد
البلوكات]]*0.12),"")</f>
        <v>0</v>
      </c>
      <c r="AH249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94" s="59">
        <f>IFERROR(Table1[[#This Row],[Plan Hour]]/Table1[[#This Row],[ساعات
العمل
الفعلية]],0)</f>
        <v>0</v>
      </c>
      <c r="AK2494" s="1">
        <f>IFERROR((Table1[[#This Row],[الكمية 
الفعلية
/م3]]-Table1[[#This Row],[الكمية 
المنتجة
/م3
 ]]),"")</f>
        <v>0</v>
      </c>
      <c r="CB2494"/>
      <c r="CC2494"/>
      <c r="CD2494"/>
      <c r="CE2494" s="83"/>
      <c r="CF2494"/>
      <c r="CG2494"/>
      <c r="CH2494"/>
      <c r="CI2494"/>
      <c r="CJ2494"/>
      <c r="CK2494"/>
      <c r="CL2494"/>
      <c r="CM2494"/>
      <c r="CN2494"/>
      <c r="CO2494"/>
      <c r="CP2494"/>
    </row>
    <row r="2495" spans="1:94" ht="22.5" customHeight="1">
      <c r="A2495" s="13"/>
      <c r="B2495" s="3" t="str">
        <f>TEXT(Table1[[#This Row],[Date]],"dddd")</f>
        <v>السبت</v>
      </c>
      <c r="C2495" s="3">
        <f>WEEKNUM(Table1[[#This Row],[Date]],16)</f>
        <v>1</v>
      </c>
      <c r="D2495" s="3" t="str">
        <f>TEXT(Table1[[#This Row],[Date]],"mmmm")</f>
        <v>يناير</v>
      </c>
      <c r="E2495" s="3" t="str">
        <f>TEXT(Table1[[#This Row],[Date]],"yyyy")</f>
        <v>1900</v>
      </c>
      <c r="J2495" s="3">
        <f>IFERROR(VLOOKUP(Table1[[#This Row],[FoamType]],$CB$1:$CC$25,2,FALSE),0)</f>
        <v>0</v>
      </c>
      <c r="X2495" s="4">
        <f>IFERROR(   Table1[[#This Row],[البلوكات /م3]]+Table1[[#This Row],[البواقى
 المنصرفه
/م3]]-Table1[[#This Row],[البواقى
/م3]],0)</f>
        <v>0</v>
      </c>
      <c r="AD2495" s="20">
        <f t="shared" si="300"/>
        <v>0</v>
      </c>
      <c r="AE2495" s="29" t="e">
        <f t="shared" si="301"/>
        <v>#DIV/0!</v>
      </c>
      <c r="AG2495" s="5">
        <f>IFERROR((Table1[[#This Row],[عدد
البلوكات]]*0.12),"")</f>
        <v>0</v>
      </c>
      <c r="AH249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95" s="59">
        <f>IFERROR(Table1[[#This Row],[Plan Hour]]/Table1[[#This Row],[ساعات
العمل
الفعلية]],0)</f>
        <v>0</v>
      </c>
      <c r="AK2495" s="1">
        <f>IFERROR((Table1[[#This Row],[الكمية 
الفعلية
/م3]]-Table1[[#This Row],[الكمية 
المنتجة
/م3
 ]]),"")</f>
        <v>0</v>
      </c>
      <c r="CB2495"/>
      <c r="CC2495"/>
      <c r="CD2495"/>
      <c r="CE2495" s="83"/>
      <c r="CF2495"/>
      <c r="CG2495"/>
      <c r="CH2495"/>
      <c r="CI2495"/>
      <c r="CJ2495"/>
      <c r="CK2495"/>
      <c r="CL2495"/>
      <c r="CM2495"/>
      <c r="CN2495"/>
      <c r="CO2495"/>
      <c r="CP2495"/>
    </row>
    <row r="2496" spans="1:94" ht="22.5" customHeight="1">
      <c r="A2496" s="13"/>
      <c r="B2496" s="3" t="str">
        <f>TEXT(Table1[[#This Row],[Date]],"dddd")</f>
        <v>السبت</v>
      </c>
      <c r="C2496" s="3">
        <f>WEEKNUM(Table1[[#This Row],[Date]],16)</f>
        <v>1</v>
      </c>
      <c r="D2496" s="3" t="str">
        <f>TEXT(Table1[[#This Row],[Date]],"mmmm")</f>
        <v>يناير</v>
      </c>
      <c r="E2496" s="3" t="str">
        <f>TEXT(Table1[[#This Row],[Date]],"yyyy")</f>
        <v>1900</v>
      </c>
      <c r="J2496" s="3">
        <f>IFERROR(VLOOKUP(Table1[[#This Row],[FoamType]],$CB$1:$CC$25,2,FALSE),0)</f>
        <v>0</v>
      </c>
      <c r="X2496" s="4">
        <f>IFERROR(   Table1[[#This Row],[البلوكات /م3]]+Table1[[#This Row],[البواقى
 المنصرفه
/م3]]-Table1[[#This Row],[البواقى
/م3]],0)</f>
        <v>0</v>
      </c>
      <c r="AD2496" s="20">
        <f t="shared" si="300"/>
        <v>0</v>
      </c>
      <c r="AE2496" s="29" t="e">
        <f t="shared" si="301"/>
        <v>#DIV/0!</v>
      </c>
      <c r="AG2496" s="5">
        <f>IFERROR((Table1[[#This Row],[عدد
البلوكات]]*0.12),"")</f>
        <v>0</v>
      </c>
      <c r="AH249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96" s="59">
        <f>IFERROR(Table1[[#This Row],[Plan Hour]]/Table1[[#This Row],[ساعات
العمل
الفعلية]],0)</f>
        <v>0</v>
      </c>
      <c r="AK2496" s="1">
        <f>IFERROR((Table1[[#This Row],[الكمية 
الفعلية
/م3]]-Table1[[#This Row],[الكمية 
المنتجة
/م3
 ]]),"")</f>
        <v>0</v>
      </c>
      <c r="CB2496"/>
      <c r="CC2496"/>
      <c r="CD2496"/>
      <c r="CE2496" s="83"/>
      <c r="CF2496"/>
      <c r="CG2496"/>
      <c r="CH2496"/>
      <c r="CI2496"/>
      <c r="CJ2496"/>
      <c r="CK2496"/>
      <c r="CL2496"/>
      <c r="CM2496"/>
      <c r="CN2496"/>
      <c r="CO2496"/>
      <c r="CP2496"/>
    </row>
    <row r="2497" spans="1:94" ht="22.5" customHeight="1">
      <c r="A2497" s="13"/>
      <c r="B2497" s="3" t="str">
        <f>TEXT(Table1[[#This Row],[Date]],"dddd")</f>
        <v>السبت</v>
      </c>
      <c r="C2497" s="3">
        <f>WEEKNUM(Table1[[#This Row],[Date]],16)</f>
        <v>1</v>
      </c>
      <c r="D2497" s="3" t="str">
        <f>TEXT(Table1[[#This Row],[Date]],"mmmm")</f>
        <v>يناير</v>
      </c>
      <c r="E2497" s="3" t="str">
        <f>TEXT(Table1[[#This Row],[Date]],"yyyy")</f>
        <v>1900</v>
      </c>
      <c r="J2497" s="3">
        <f>IFERROR(VLOOKUP(Table1[[#This Row],[FoamType]],$CB$1:$CC$25,2,FALSE),0)</f>
        <v>0</v>
      </c>
      <c r="X2497" s="4">
        <f>IFERROR(   Table1[[#This Row],[البلوكات /م3]]+Table1[[#This Row],[البواقى
 المنصرفه
/م3]]-Table1[[#This Row],[البواقى
/م3]],0)</f>
        <v>0</v>
      </c>
      <c r="AD2497" s="20">
        <f t="shared" si="300"/>
        <v>0</v>
      </c>
      <c r="AE2497" s="29" t="e">
        <f t="shared" si="301"/>
        <v>#DIV/0!</v>
      </c>
      <c r="AG2497" s="5">
        <f>IFERROR((Table1[[#This Row],[عدد
البلوكات]]*0.12),"")</f>
        <v>0</v>
      </c>
      <c r="AH249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97" s="59">
        <f>IFERROR(Table1[[#This Row],[Plan Hour]]/Table1[[#This Row],[ساعات
العمل
الفعلية]],0)</f>
        <v>0</v>
      </c>
      <c r="AK2497" s="1">
        <f>IFERROR((Table1[[#This Row],[الكمية 
الفعلية
/م3]]-Table1[[#This Row],[الكمية 
المنتجة
/م3
 ]]),"")</f>
        <v>0</v>
      </c>
      <c r="CB2497"/>
      <c r="CC2497"/>
      <c r="CD2497"/>
      <c r="CE2497" s="83"/>
      <c r="CF2497"/>
      <c r="CG2497"/>
      <c r="CH2497"/>
      <c r="CI2497"/>
      <c r="CJ2497"/>
      <c r="CK2497"/>
      <c r="CL2497"/>
      <c r="CM2497"/>
      <c r="CN2497"/>
      <c r="CO2497"/>
      <c r="CP2497"/>
    </row>
    <row r="2498" spans="1:94" ht="22.5" customHeight="1">
      <c r="A2498" s="13"/>
      <c r="B2498" s="3" t="str">
        <f>TEXT(Table1[[#This Row],[Date]],"dddd")</f>
        <v>السبت</v>
      </c>
      <c r="C2498" s="3">
        <f>WEEKNUM(Table1[[#This Row],[Date]],16)</f>
        <v>1</v>
      </c>
      <c r="D2498" s="3" t="str">
        <f>TEXT(Table1[[#This Row],[Date]],"mmmm")</f>
        <v>يناير</v>
      </c>
      <c r="E2498" s="3" t="str">
        <f>TEXT(Table1[[#This Row],[Date]],"yyyy")</f>
        <v>1900</v>
      </c>
      <c r="J2498" s="3">
        <f>IFERROR(VLOOKUP(Table1[[#This Row],[FoamType]],$CB$1:$CC$25,2,FALSE),0)</f>
        <v>0</v>
      </c>
      <c r="X2498" s="4">
        <f>IFERROR(   Table1[[#This Row],[البلوكات /م3]]+Table1[[#This Row],[البواقى
 المنصرفه
/م3]]-Table1[[#This Row],[البواقى
/م3]],0)</f>
        <v>0</v>
      </c>
      <c r="AD2498" s="20">
        <f t="shared" si="300"/>
        <v>0</v>
      </c>
      <c r="AE2498" s="29" t="e">
        <f t="shared" si="301"/>
        <v>#DIV/0!</v>
      </c>
      <c r="AG2498" s="5">
        <f>IFERROR((Table1[[#This Row],[عدد
البلوكات]]*0.12),"")</f>
        <v>0</v>
      </c>
      <c r="AH249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98" s="59">
        <f>IFERROR(Table1[[#This Row],[Plan Hour]]/Table1[[#This Row],[ساعات
العمل
الفعلية]],0)</f>
        <v>0</v>
      </c>
      <c r="AK2498" s="1">
        <f>IFERROR((Table1[[#This Row],[الكمية 
الفعلية
/م3]]-Table1[[#This Row],[الكمية 
المنتجة
/م3
 ]]),"")</f>
        <v>0</v>
      </c>
      <c r="CB2498"/>
      <c r="CC2498"/>
      <c r="CD2498"/>
      <c r="CE2498" s="83"/>
      <c r="CF2498"/>
      <c r="CG2498"/>
      <c r="CH2498"/>
      <c r="CI2498"/>
      <c r="CJ2498"/>
      <c r="CK2498"/>
      <c r="CL2498"/>
      <c r="CM2498"/>
      <c r="CN2498"/>
      <c r="CO2498"/>
      <c r="CP2498"/>
    </row>
    <row r="2499" spans="1:94" ht="22.5" customHeight="1">
      <c r="A2499" s="13"/>
      <c r="B2499" s="3" t="str">
        <f>TEXT(Table1[[#This Row],[Date]],"dddd")</f>
        <v>السبت</v>
      </c>
      <c r="C2499" s="3">
        <f>WEEKNUM(Table1[[#This Row],[Date]],16)</f>
        <v>1</v>
      </c>
      <c r="D2499" s="3" t="str">
        <f>TEXT(Table1[[#This Row],[Date]],"mmmm")</f>
        <v>يناير</v>
      </c>
      <c r="E2499" s="3" t="str">
        <f>TEXT(Table1[[#This Row],[Date]],"yyyy")</f>
        <v>1900</v>
      </c>
      <c r="J2499" s="3">
        <f>IFERROR(VLOOKUP(Table1[[#This Row],[FoamType]],$CB$1:$CC$25,2,FALSE),0)</f>
        <v>0</v>
      </c>
      <c r="X2499" s="4">
        <f>IFERROR(   Table1[[#This Row],[البلوكات /م3]]+Table1[[#This Row],[البواقى
 المنصرفه
/م3]]-Table1[[#This Row],[البواقى
/م3]],0)</f>
        <v>0</v>
      </c>
      <c r="AD2499" s="20">
        <f t="shared" si="300"/>
        <v>0</v>
      </c>
      <c r="AE2499" s="29" t="e">
        <f t="shared" si="301"/>
        <v>#DIV/0!</v>
      </c>
      <c r="AG2499" s="5">
        <f>IFERROR((Table1[[#This Row],[عدد
البلوكات]]*0.12),"")</f>
        <v>0</v>
      </c>
      <c r="AH249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499" s="59">
        <f>IFERROR(Table1[[#This Row],[Plan Hour]]/Table1[[#This Row],[ساعات
العمل
الفعلية]],0)</f>
        <v>0</v>
      </c>
      <c r="AK2499" s="1">
        <f>IFERROR((Table1[[#This Row],[الكمية 
الفعلية
/م3]]-Table1[[#This Row],[الكمية 
المنتجة
/م3
 ]]),"")</f>
        <v>0</v>
      </c>
      <c r="CB2499"/>
      <c r="CC2499"/>
      <c r="CD2499"/>
      <c r="CE2499" s="83"/>
      <c r="CF2499"/>
      <c r="CG2499"/>
      <c r="CH2499"/>
      <c r="CI2499"/>
      <c r="CJ2499"/>
      <c r="CK2499"/>
      <c r="CL2499"/>
      <c r="CM2499"/>
      <c r="CN2499"/>
      <c r="CO2499"/>
      <c r="CP2499"/>
    </row>
    <row r="2500" spans="1:94" ht="22.5" customHeight="1">
      <c r="A2500" s="13"/>
      <c r="B2500" s="3" t="str">
        <f>TEXT(Table1[[#This Row],[Date]],"dddd")</f>
        <v>السبت</v>
      </c>
      <c r="C2500" s="3">
        <f>WEEKNUM(Table1[[#This Row],[Date]],16)</f>
        <v>1</v>
      </c>
      <c r="D2500" s="3" t="str">
        <f>TEXT(Table1[[#This Row],[Date]],"mmmm")</f>
        <v>يناير</v>
      </c>
      <c r="E2500" s="3" t="str">
        <f>TEXT(Table1[[#This Row],[Date]],"yyyy")</f>
        <v>1900</v>
      </c>
      <c r="J2500" s="3">
        <f>IFERROR(VLOOKUP(Table1[[#This Row],[FoamType]],$CB$1:$CC$25,2,FALSE),0)</f>
        <v>0</v>
      </c>
      <c r="X2500" s="4">
        <f>IFERROR(   Table1[[#This Row],[البلوكات /م3]]+Table1[[#This Row],[البواقى
 المنصرفه
/م3]]-Table1[[#This Row],[البواقى
/م3]],0)</f>
        <v>0</v>
      </c>
      <c r="AD2500" s="20">
        <f t="shared" si="300"/>
        <v>0</v>
      </c>
      <c r="AE2500" s="29" t="e">
        <f t="shared" si="301"/>
        <v>#DIV/0!</v>
      </c>
      <c r="AG2500" s="5">
        <f>IFERROR((Table1[[#This Row],[عدد
البلوكات]]*0.12),"")</f>
        <v>0</v>
      </c>
      <c r="AH250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00" s="59">
        <f>IFERROR(Table1[[#This Row],[Plan Hour]]/Table1[[#This Row],[ساعات
العمل
الفعلية]],0)</f>
        <v>0</v>
      </c>
      <c r="AK2500" s="1">
        <f>IFERROR((Table1[[#This Row],[الكمية 
الفعلية
/م3]]-Table1[[#This Row],[الكمية 
المنتجة
/م3
 ]]),"")</f>
        <v>0</v>
      </c>
      <c r="CB2500"/>
      <c r="CC2500"/>
      <c r="CD2500"/>
      <c r="CE2500" s="83"/>
      <c r="CF2500"/>
      <c r="CG2500"/>
      <c r="CH2500"/>
      <c r="CI2500"/>
      <c r="CJ2500"/>
      <c r="CK2500"/>
      <c r="CL2500"/>
      <c r="CM2500"/>
      <c r="CN2500"/>
      <c r="CO2500"/>
      <c r="CP2500"/>
    </row>
    <row r="2501" spans="1:94" ht="22.5" customHeight="1">
      <c r="A2501" s="13"/>
      <c r="B2501" s="3" t="str">
        <f>TEXT(Table1[[#This Row],[Date]],"dddd")</f>
        <v>السبت</v>
      </c>
      <c r="C2501" s="3">
        <f>WEEKNUM(Table1[[#This Row],[Date]],16)</f>
        <v>1</v>
      </c>
      <c r="D2501" s="3" t="str">
        <f>TEXT(Table1[[#This Row],[Date]],"mmmm")</f>
        <v>يناير</v>
      </c>
      <c r="E2501" s="3" t="str">
        <f>TEXT(Table1[[#This Row],[Date]],"yyyy")</f>
        <v>1900</v>
      </c>
      <c r="J2501" s="3">
        <f>IFERROR(VLOOKUP(Table1[[#This Row],[FoamType]],$CB$1:$CC$25,2,FALSE),0)</f>
        <v>0</v>
      </c>
      <c r="X2501" s="4">
        <f>IFERROR(   Table1[[#This Row],[البلوكات /م3]]+Table1[[#This Row],[البواقى
 المنصرفه
/م3]]-Table1[[#This Row],[البواقى
/م3]],0)</f>
        <v>0</v>
      </c>
      <c r="AD2501" s="20">
        <f t="shared" si="300"/>
        <v>0</v>
      </c>
      <c r="AE2501" s="29" t="e">
        <f t="shared" si="301"/>
        <v>#DIV/0!</v>
      </c>
      <c r="AG2501" s="5">
        <f>IFERROR((Table1[[#This Row],[عدد
البلوكات]]*0.12),"")</f>
        <v>0</v>
      </c>
      <c r="AH250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01" s="59">
        <f>IFERROR(Table1[[#This Row],[Plan Hour]]/Table1[[#This Row],[ساعات
العمل
الفعلية]],0)</f>
        <v>0</v>
      </c>
      <c r="AK2501" s="1">
        <f>IFERROR((Table1[[#This Row],[الكمية 
الفعلية
/م3]]-Table1[[#This Row],[الكمية 
المنتجة
/م3
 ]]),"")</f>
        <v>0</v>
      </c>
      <c r="CB2501"/>
      <c r="CC2501"/>
      <c r="CD2501"/>
      <c r="CE2501" s="83"/>
      <c r="CF2501"/>
      <c r="CG2501"/>
      <c r="CH2501"/>
      <c r="CI2501"/>
      <c r="CJ2501"/>
      <c r="CK2501"/>
      <c r="CL2501"/>
      <c r="CM2501"/>
      <c r="CN2501"/>
      <c r="CO2501"/>
      <c r="CP2501"/>
    </row>
    <row r="2502" spans="1:94" ht="22.5" customHeight="1">
      <c r="A2502" s="13"/>
      <c r="B2502" s="3" t="str">
        <f>TEXT(Table1[[#This Row],[Date]],"dddd")</f>
        <v>السبت</v>
      </c>
      <c r="C2502" s="3">
        <f>WEEKNUM(Table1[[#This Row],[Date]],16)</f>
        <v>1</v>
      </c>
      <c r="D2502" s="3" t="str">
        <f>TEXT(Table1[[#This Row],[Date]],"mmmm")</f>
        <v>يناير</v>
      </c>
      <c r="E2502" s="3" t="str">
        <f>TEXT(Table1[[#This Row],[Date]],"yyyy")</f>
        <v>1900</v>
      </c>
      <c r="J2502" s="3">
        <f>IFERROR(VLOOKUP(Table1[[#This Row],[FoamType]],$CB$1:$CC$25,2,FALSE),0)</f>
        <v>0</v>
      </c>
      <c r="X2502" s="4">
        <f>IFERROR(   Table1[[#This Row],[البلوكات /م3]]+Table1[[#This Row],[البواقى
 المنصرفه
/م3]]-Table1[[#This Row],[البواقى
/م3]],0)</f>
        <v>0</v>
      </c>
      <c r="AD2502" s="20">
        <f t="shared" si="300"/>
        <v>0</v>
      </c>
      <c r="AE2502" s="29" t="e">
        <f t="shared" si="301"/>
        <v>#DIV/0!</v>
      </c>
      <c r="AG2502" s="5">
        <f>IFERROR((Table1[[#This Row],[عدد
البلوكات]]*0.12),"")</f>
        <v>0</v>
      </c>
      <c r="AH250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02" s="59">
        <f>IFERROR(Table1[[#This Row],[Plan Hour]]/Table1[[#This Row],[ساعات
العمل
الفعلية]],0)</f>
        <v>0</v>
      </c>
      <c r="AK2502" s="1">
        <f>IFERROR((Table1[[#This Row],[الكمية 
الفعلية
/م3]]-Table1[[#This Row],[الكمية 
المنتجة
/م3
 ]]),"")</f>
        <v>0</v>
      </c>
      <c r="CB2502"/>
      <c r="CC2502"/>
      <c r="CD2502"/>
      <c r="CE2502" s="83"/>
      <c r="CF2502"/>
      <c r="CG2502"/>
      <c r="CH2502"/>
      <c r="CI2502"/>
      <c r="CJ2502"/>
      <c r="CK2502"/>
      <c r="CL2502"/>
      <c r="CM2502"/>
      <c r="CN2502"/>
      <c r="CO2502"/>
      <c r="CP2502"/>
    </row>
    <row r="2503" spans="1:94" ht="22.5" customHeight="1">
      <c r="A2503" s="13"/>
      <c r="B2503" s="3" t="str">
        <f>TEXT(Table1[[#This Row],[Date]],"dddd")</f>
        <v>السبت</v>
      </c>
      <c r="C2503" s="3">
        <f>WEEKNUM(Table1[[#This Row],[Date]],16)</f>
        <v>1</v>
      </c>
      <c r="D2503" s="3" t="str">
        <f>TEXT(Table1[[#This Row],[Date]],"mmmm")</f>
        <v>يناير</v>
      </c>
      <c r="E2503" s="3" t="str">
        <f>TEXT(Table1[[#This Row],[Date]],"yyyy")</f>
        <v>1900</v>
      </c>
      <c r="J2503" s="3">
        <f>IFERROR(VLOOKUP(Table1[[#This Row],[FoamType]],$CB$1:$CC$25,2,FALSE),0)</f>
        <v>0</v>
      </c>
      <c r="X2503" s="4">
        <f>IFERROR(   Table1[[#This Row],[البلوكات /م3]]+Table1[[#This Row],[البواقى
 المنصرفه
/م3]]-Table1[[#This Row],[البواقى
/م3]],0)</f>
        <v>0</v>
      </c>
      <c r="AD2503" s="20">
        <f t="shared" si="300"/>
        <v>0</v>
      </c>
      <c r="AE2503" s="29" t="e">
        <f t="shared" si="301"/>
        <v>#DIV/0!</v>
      </c>
      <c r="AG2503" s="5">
        <f>IFERROR((Table1[[#This Row],[عدد
البلوكات]]*0.12),"")</f>
        <v>0</v>
      </c>
      <c r="AH250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03" s="59">
        <f>IFERROR(Table1[[#This Row],[Plan Hour]]/Table1[[#This Row],[ساعات
العمل
الفعلية]],0)</f>
        <v>0</v>
      </c>
      <c r="AK2503" s="1">
        <f>IFERROR((Table1[[#This Row],[الكمية 
الفعلية
/م3]]-Table1[[#This Row],[الكمية 
المنتجة
/م3
 ]]),"")</f>
        <v>0</v>
      </c>
      <c r="CB2503"/>
      <c r="CC2503"/>
      <c r="CD2503"/>
      <c r="CE2503" s="83"/>
      <c r="CF2503"/>
      <c r="CG2503"/>
      <c r="CH2503"/>
      <c r="CI2503"/>
      <c r="CJ2503"/>
      <c r="CK2503"/>
      <c r="CL2503"/>
      <c r="CM2503"/>
      <c r="CN2503"/>
      <c r="CO2503"/>
      <c r="CP2503"/>
    </row>
    <row r="2504" spans="1:94" ht="22.5" customHeight="1">
      <c r="A2504" s="13"/>
      <c r="B2504" s="3" t="str">
        <f>TEXT(Table1[[#This Row],[Date]],"dddd")</f>
        <v>السبت</v>
      </c>
      <c r="C2504" s="3">
        <f>WEEKNUM(Table1[[#This Row],[Date]],16)</f>
        <v>1</v>
      </c>
      <c r="D2504" s="3" t="str">
        <f>TEXT(Table1[[#This Row],[Date]],"mmmm")</f>
        <v>يناير</v>
      </c>
      <c r="E2504" s="3" t="str">
        <f>TEXT(Table1[[#This Row],[Date]],"yyyy")</f>
        <v>1900</v>
      </c>
      <c r="J2504" s="3">
        <f>IFERROR(VLOOKUP(Table1[[#This Row],[FoamType]],$CB$1:$CC$25,2,FALSE),0)</f>
        <v>0</v>
      </c>
      <c r="X2504" s="4">
        <f>IFERROR(   Table1[[#This Row],[البلوكات /م3]]+Table1[[#This Row],[البواقى
 المنصرفه
/م3]]-Table1[[#This Row],[البواقى
/م3]],0)</f>
        <v>0</v>
      </c>
      <c r="AD2504" s="20">
        <f t="shared" si="300"/>
        <v>0</v>
      </c>
      <c r="AE2504" s="29" t="e">
        <f t="shared" si="301"/>
        <v>#DIV/0!</v>
      </c>
      <c r="AG2504" s="5">
        <f>IFERROR((Table1[[#This Row],[عدد
البلوكات]]*0.12),"")</f>
        <v>0</v>
      </c>
      <c r="AH250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04" s="59">
        <f>IFERROR(Table1[[#This Row],[Plan Hour]]/Table1[[#This Row],[ساعات
العمل
الفعلية]],0)</f>
        <v>0</v>
      </c>
      <c r="AK2504" s="1">
        <f>IFERROR((Table1[[#This Row],[الكمية 
الفعلية
/م3]]-Table1[[#This Row],[الكمية 
المنتجة
/م3
 ]]),"")</f>
        <v>0</v>
      </c>
      <c r="CB2504"/>
      <c r="CC2504"/>
      <c r="CD2504"/>
      <c r="CE2504" s="83"/>
      <c r="CF2504"/>
      <c r="CG2504"/>
      <c r="CH2504"/>
      <c r="CI2504"/>
      <c r="CJ2504"/>
      <c r="CK2504"/>
      <c r="CL2504"/>
      <c r="CM2504"/>
      <c r="CN2504"/>
      <c r="CO2504"/>
      <c r="CP2504"/>
    </row>
    <row r="2505" spans="1:94" ht="22.5" customHeight="1">
      <c r="A2505" s="13"/>
      <c r="B2505" s="3" t="str">
        <f>TEXT(Table1[[#This Row],[Date]],"dddd")</f>
        <v>السبت</v>
      </c>
      <c r="C2505" s="3">
        <f>WEEKNUM(Table1[[#This Row],[Date]],16)</f>
        <v>1</v>
      </c>
      <c r="D2505" s="3" t="str">
        <f>TEXT(Table1[[#This Row],[Date]],"mmmm")</f>
        <v>يناير</v>
      </c>
      <c r="E2505" s="3" t="str">
        <f>TEXT(Table1[[#This Row],[Date]],"yyyy")</f>
        <v>1900</v>
      </c>
      <c r="J2505" s="3">
        <f>IFERROR(VLOOKUP(Table1[[#This Row],[FoamType]],$CB$1:$CC$25,2,FALSE),0)</f>
        <v>0</v>
      </c>
      <c r="X2505" s="4">
        <f>IFERROR(   Table1[[#This Row],[البلوكات /م3]]+Table1[[#This Row],[البواقى
 المنصرفه
/م3]]-Table1[[#This Row],[البواقى
/م3]],0)</f>
        <v>0</v>
      </c>
      <c r="AD2505" s="20">
        <f t="shared" si="300"/>
        <v>0</v>
      </c>
      <c r="AE2505" s="29" t="e">
        <f t="shared" si="301"/>
        <v>#DIV/0!</v>
      </c>
      <c r="AG2505" s="5">
        <f>IFERROR((Table1[[#This Row],[عدد
البلوكات]]*0.12),"")</f>
        <v>0</v>
      </c>
      <c r="AH250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05" s="59">
        <f>IFERROR(Table1[[#This Row],[Plan Hour]]/Table1[[#This Row],[ساعات
العمل
الفعلية]],0)</f>
        <v>0</v>
      </c>
      <c r="AK2505" s="1">
        <f>IFERROR((Table1[[#This Row],[الكمية 
الفعلية
/م3]]-Table1[[#This Row],[الكمية 
المنتجة
/م3
 ]]),"")</f>
        <v>0</v>
      </c>
      <c r="CB2505"/>
      <c r="CC2505"/>
      <c r="CD2505"/>
      <c r="CE2505" s="83"/>
      <c r="CF2505"/>
      <c r="CG2505"/>
      <c r="CH2505"/>
      <c r="CI2505"/>
      <c r="CJ2505"/>
      <c r="CK2505"/>
      <c r="CL2505"/>
      <c r="CM2505"/>
      <c r="CN2505"/>
      <c r="CO2505"/>
      <c r="CP2505"/>
    </row>
    <row r="2506" spans="1:94" ht="22.5" customHeight="1">
      <c r="A2506" s="13"/>
      <c r="B2506" s="3" t="str">
        <f>TEXT(Table1[[#This Row],[Date]],"dddd")</f>
        <v>السبت</v>
      </c>
      <c r="C2506" s="3">
        <f>WEEKNUM(Table1[[#This Row],[Date]],16)</f>
        <v>1</v>
      </c>
      <c r="D2506" s="3" t="str">
        <f>TEXT(Table1[[#This Row],[Date]],"mmmm")</f>
        <v>يناير</v>
      </c>
      <c r="E2506" s="3" t="str">
        <f>TEXT(Table1[[#This Row],[Date]],"yyyy")</f>
        <v>1900</v>
      </c>
      <c r="J2506" s="3">
        <f>IFERROR(VLOOKUP(Table1[[#This Row],[FoamType]],$CB$1:$CC$25,2,FALSE),0)</f>
        <v>0</v>
      </c>
      <c r="X2506" s="4">
        <f>IFERROR(   Table1[[#This Row],[البلوكات /م3]]+Table1[[#This Row],[البواقى
 المنصرفه
/م3]]-Table1[[#This Row],[البواقى
/م3]],0)</f>
        <v>0</v>
      </c>
      <c r="AD2506" s="20">
        <f t="shared" si="300"/>
        <v>0</v>
      </c>
      <c r="AE2506" s="29" t="e">
        <f t="shared" si="301"/>
        <v>#DIV/0!</v>
      </c>
      <c r="AG2506" s="5">
        <f>IFERROR((Table1[[#This Row],[عدد
البلوكات]]*0.12),"")</f>
        <v>0</v>
      </c>
      <c r="AH250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06" s="59">
        <f>IFERROR(Table1[[#This Row],[Plan Hour]]/Table1[[#This Row],[ساعات
العمل
الفعلية]],0)</f>
        <v>0</v>
      </c>
      <c r="AK2506" s="1">
        <f>IFERROR((Table1[[#This Row],[الكمية 
الفعلية
/م3]]-Table1[[#This Row],[الكمية 
المنتجة
/م3
 ]]),"")</f>
        <v>0</v>
      </c>
      <c r="CB2506"/>
      <c r="CC2506"/>
      <c r="CD2506"/>
      <c r="CE2506" s="83"/>
      <c r="CF2506"/>
      <c r="CG2506"/>
      <c r="CH2506"/>
      <c r="CI2506"/>
      <c r="CJ2506"/>
      <c r="CK2506"/>
      <c r="CL2506"/>
      <c r="CM2506"/>
      <c r="CN2506"/>
      <c r="CO2506"/>
      <c r="CP2506"/>
    </row>
    <row r="2507" spans="1:94" ht="22.5" customHeight="1">
      <c r="A2507" s="13"/>
      <c r="B2507" s="3" t="str">
        <f>TEXT(Table1[[#This Row],[Date]],"dddd")</f>
        <v>السبت</v>
      </c>
      <c r="C2507" s="3">
        <f>WEEKNUM(Table1[[#This Row],[Date]],16)</f>
        <v>1</v>
      </c>
      <c r="D2507" s="3" t="str">
        <f>TEXT(Table1[[#This Row],[Date]],"mmmm")</f>
        <v>يناير</v>
      </c>
      <c r="E2507" s="3" t="str">
        <f>TEXT(Table1[[#This Row],[Date]],"yyyy")</f>
        <v>1900</v>
      </c>
      <c r="J2507" s="3">
        <f>IFERROR(VLOOKUP(Table1[[#This Row],[FoamType]],$CB$1:$CC$25,2,FALSE),0)</f>
        <v>0</v>
      </c>
      <c r="X2507" s="4">
        <f>IFERROR(   Table1[[#This Row],[البلوكات /م3]]+Table1[[#This Row],[البواقى
 المنصرفه
/م3]]-Table1[[#This Row],[البواقى
/م3]],0)</f>
        <v>0</v>
      </c>
      <c r="AD2507" s="20">
        <f t="shared" si="300"/>
        <v>0</v>
      </c>
      <c r="AE2507" s="29" t="e">
        <f t="shared" si="301"/>
        <v>#DIV/0!</v>
      </c>
      <c r="AG2507" s="5">
        <f>IFERROR((Table1[[#This Row],[عدد
البلوكات]]*0.12),"")</f>
        <v>0</v>
      </c>
      <c r="AH250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07" s="59">
        <f>IFERROR(Table1[[#This Row],[Plan Hour]]/Table1[[#This Row],[ساعات
العمل
الفعلية]],0)</f>
        <v>0</v>
      </c>
      <c r="AK2507" s="1">
        <f>IFERROR((Table1[[#This Row],[الكمية 
الفعلية
/م3]]-Table1[[#This Row],[الكمية 
المنتجة
/م3
 ]]),"")</f>
        <v>0</v>
      </c>
      <c r="CB2507"/>
      <c r="CC2507"/>
      <c r="CD2507"/>
      <c r="CE2507" s="83"/>
      <c r="CF2507"/>
      <c r="CG2507"/>
      <c r="CH2507"/>
      <c r="CI2507"/>
      <c r="CJ2507"/>
      <c r="CK2507"/>
      <c r="CL2507"/>
      <c r="CM2507"/>
      <c r="CN2507"/>
      <c r="CO2507"/>
      <c r="CP2507"/>
    </row>
    <row r="2508" spans="1:94" ht="22.5" customHeight="1">
      <c r="A2508" s="13"/>
      <c r="B2508" s="3" t="str">
        <f>TEXT(Table1[[#This Row],[Date]],"dddd")</f>
        <v>السبت</v>
      </c>
      <c r="C2508" s="3">
        <f>WEEKNUM(Table1[[#This Row],[Date]],16)</f>
        <v>1</v>
      </c>
      <c r="D2508" s="3" t="str">
        <f>TEXT(Table1[[#This Row],[Date]],"mmmm")</f>
        <v>يناير</v>
      </c>
      <c r="E2508" s="3" t="str">
        <f>TEXT(Table1[[#This Row],[Date]],"yyyy")</f>
        <v>1900</v>
      </c>
      <c r="J2508" s="3">
        <f>IFERROR(VLOOKUP(Table1[[#This Row],[FoamType]],$CB$1:$CC$25,2,FALSE),0)</f>
        <v>0</v>
      </c>
      <c r="X2508" s="4">
        <f>IFERROR(   Table1[[#This Row],[البلوكات /م3]]+Table1[[#This Row],[البواقى
 المنصرفه
/م3]]-Table1[[#This Row],[البواقى
/م3]],0)</f>
        <v>0</v>
      </c>
      <c r="AD2508" s="20">
        <f t="shared" si="300"/>
        <v>0</v>
      </c>
      <c r="AE2508" s="29" t="e">
        <f t="shared" si="301"/>
        <v>#DIV/0!</v>
      </c>
      <c r="AG2508" s="5">
        <f>IFERROR((Table1[[#This Row],[عدد
البلوكات]]*0.12),"")</f>
        <v>0</v>
      </c>
      <c r="AH250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08" s="59">
        <f>IFERROR(Table1[[#This Row],[Plan Hour]]/Table1[[#This Row],[ساعات
العمل
الفعلية]],0)</f>
        <v>0</v>
      </c>
      <c r="AK2508" s="1">
        <f>IFERROR((Table1[[#This Row],[الكمية 
الفعلية
/م3]]-Table1[[#This Row],[الكمية 
المنتجة
/م3
 ]]),"")</f>
        <v>0</v>
      </c>
      <c r="CB2508"/>
      <c r="CC2508"/>
      <c r="CD2508"/>
      <c r="CE2508" s="83"/>
      <c r="CF2508"/>
      <c r="CG2508"/>
      <c r="CH2508"/>
      <c r="CI2508"/>
      <c r="CJ2508"/>
      <c r="CK2508"/>
      <c r="CL2508"/>
      <c r="CM2508"/>
      <c r="CN2508"/>
      <c r="CO2508"/>
      <c r="CP2508"/>
    </row>
    <row r="2509" spans="1:94" ht="22.5" customHeight="1">
      <c r="A2509" s="13"/>
      <c r="B2509" s="3" t="str">
        <f>TEXT(Table1[[#This Row],[Date]],"dddd")</f>
        <v>السبت</v>
      </c>
      <c r="C2509" s="3">
        <f>WEEKNUM(Table1[[#This Row],[Date]],16)</f>
        <v>1</v>
      </c>
      <c r="D2509" s="3" t="str">
        <f>TEXT(Table1[[#This Row],[Date]],"mmmm")</f>
        <v>يناير</v>
      </c>
      <c r="E2509" s="3" t="str">
        <f>TEXT(Table1[[#This Row],[Date]],"yyyy")</f>
        <v>1900</v>
      </c>
      <c r="J2509" s="3">
        <f>IFERROR(VLOOKUP(Table1[[#This Row],[FoamType]],$CB$1:$CC$25,2,FALSE),0)</f>
        <v>0</v>
      </c>
      <c r="X2509" s="4">
        <f>IFERROR(   Table1[[#This Row],[البلوكات /م3]]+Table1[[#This Row],[البواقى
 المنصرفه
/م3]]-Table1[[#This Row],[البواقى
/م3]],0)</f>
        <v>0</v>
      </c>
      <c r="AD2509" s="20">
        <f t="shared" si="300"/>
        <v>0</v>
      </c>
      <c r="AE2509" s="29" t="e">
        <f t="shared" si="301"/>
        <v>#DIV/0!</v>
      </c>
      <c r="AG2509" s="5">
        <f>IFERROR((Table1[[#This Row],[عدد
البلوكات]]*0.12),"")</f>
        <v>0</v>
      </c>
      <c r="AH250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09" s="59">
        <f>IFERROR(Table1[[#This Row],[Plan Hour]]/Table1[[#This Row],[ساعات
العمل
الفعلية]],0)</f>
        <v>0</v>
      </c>
      <c r="AK2509" s="1">
        <f>IFERROR((Table1[[#This Row],[الكمية 
الفعلية
/م3]]-Table1[[#This Row],[الكمية 
المنتجة
/م3
 ]]),"")</f>
        <v>0</v>
      </c>
      <c r="CB2509"/>
      <c r="CC2509"/>
      <c r="CD2509"/>
      <c r="CE2509" s="83"/>
      <c r="CF2509"/>
      <c r="CG2509"/>
      <c r="CH2509"/>
      <c r="CI2509"/>
      <c r="CJ2509"/>
      <c r="CK2509"/>
      <c r="CL2509"/>
      <c r="CM2509"/>
      <c r="CN2509"/>
      <c r="CO2509"/>
      <c r="CP2509"/>
    </row>
    <row r="2510" spans="1:94" ht="22.5" customHeight="1">
      <c r="A2510" s="13"/>
      <c r="B2510" s="3" t="str">
        <f>TEXT(Table1[[#This Row],[Date]],"dddd")</f>
        <v>السبت</v>
      </c>
      <c r="C2510" s="3">
        <f>WEEKNUM(Table1[[#This Row],[Date]],16)</f>
        <v>1</v>
      </c>
      <c r="D2510" s="3" t="str">
        <f>TEXT(Table1[[#This Row],[Date]],"mmmm")</f>
        <v>يناير</v>
      </c>
      <c r="E2510" s="3" t="str">
        <f>TEXT(Table1[[#This Row],[Date]],"yyyy")</f>
        <v>1900</v>
      </c>
      <c r="J2510" s="3">
        <f>IFERROR(VLOOKUP(Table1[[#This Row],[FoamType]],$CB$1:$CC$25,2,FALSE),0)</f>
        <v>0</v>
      </c>
      <c r="X2510" s="4">
        <f>IFERROR(   Table1[[#This Row],[البلوكات /م3]]+Table1[[#This Row],[البواقى
 المنصرفه
/م3]]-Table1[[#This Row],[البواقى
/م3]],0)</f>
        <v>0</v>
      </c>
      <c r="AD2510" s="20">
        <f t="shared" si="300"/>
        <v>0</v>
      </c>
      <c r="AE2510" s="29" t="e">
        <f t="shared" si="301"/>
        <v>#DIV/0!</v>
      </c>
      <c r="AG2510" s="5">
        <f>IFERROR((Table1[[#This Row],[عدد
البلوكات]]*0.12),"")</f>
        <v>0</v>
      </c>
      <c r="AH251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10" s="59">
        <f>IFERROR(Table1[[#This Row],[Plan Hour]]/Table1[[#This Row],[ساعات
العمل
الفعلية]],0)</f>
        <v>0</v>
      </c>
      <c r="AK2510" s="1">
        <f>IFERROR((Table1[[#This Row],[الكمية 
الفعلية
/م3]]-Table1[[#This Row],[الكمية 
المنتجة
/م3
 ]]),"")</f>
        <v>0</v>
      </c>
      <c r="CB2510"/>
      <c r="CC2510"/>
      <c r="CD2510"/>
      <c r="CE2510" s="83"/>
      <c r="CF2510"/>
      <c r="CG2510"/>
      <c r="CH2510"/>
      <c r="CI2510"/>
      <c r="CJ2510"/>
      <c r="CK2510"/>
      <c r="CL2510"/>
      <c r="CM2510"/>
      <c r="CN2510"/>
      <c r="CO2510"/>
      <c r="CP2510"/>
    </row>
    <row r="2511" spans="1:94" ht="22.5" customHeight="1">
      <c r="A2511" s="13"/>
      <c r="B2511" s="3" t="str">
        <f>TEXT(Table1[[#This Row],[Date]],"dddd")</f>
        <v>السبت</v>
      </c>
      <c r="C2511" s="3">
        <f>WEEKNUM(Table1[[#This Row],[Date]],16)</f>
        <v>1</v>
      </c>
      <c r="D2511" s="3" t="str">
        <f>TEXT(Table1[[#This Row],[Date]],"mmmm")</f>
        <v>يناير</v>
      </c>
      <c r="E2511" s="3" t="str">
        <f>TEXT(Table1[[#This Row],[Date]],"yyyy")</f>
        <v>1900</v>
      </c>
      <c r="J2511" s="3">
        <f>IFERROR(VLOOKUP(Table1[[#This Row],[FoamType]],$CB$1:$CC$25,2,FALSE),0)</f>
        <v>0</v>
      </c>
      <c r="X2511" s="4">
        <f>IFERROR(   Table1[[#This Row],[البلوكات /م3]]+Table1[[#This Row],[البواقى
 المنصرفه
/م3]]-Table1[[#This Row],[البواقى
/م3]],0)</f>
        <v>0</v>
      </c>
      <c r="AD2511" s="20">
        <f t="shared" si="300"/>
        <v>0</v>
      </c>
      <c r="AE2511" s="29" t="e">
        <f t="shared" si="301"/>
        <v>#DIV/0!</v>
      </c>
      <c r="AG2511" s="5">
        <f>IFERROR((Table1[[#This Row],[عدد
البلوكات]]*0.12),"")</f>
        <v>0</v>
      </c>
      <c r="AH251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11" s="59">
        <f>IFERROR(Table1[[#This Row],[Plan Hour]]/Table1[[#This Row],[ساعات
العمل
الفعلية]],0)</f>
        <v>0</v>
      </c>
      <c r="AK2511" s="1">
        <f>IFERROR((Table1[[#This Row],[الكمية 
الفعلية
/م3]]-Table1[[#This Row],[الكمية 
المنتجة
/م3
 ]]),"")</f>
        <v>0</v>
      </c>
      <c r="CB2511"/>
      <c r="CC2511"/>
      <c r="CD2511"/>
      <c r="CE2511" s="83"/>
      <c r="CF2511"/>
      <c r="CG2511"/>
      <c r="CH2511"/>
      <c r="CI2511"/>
      <c r="CJ2511"/>
      <c r="CK2511"/>
      <c r="CL2511"/>
      <c r="CM2511"/>
      <c r="CN2511"/>
      <c r="CO2511"/>
      <c r="CP2511"/>
    </row>
    <row r="2512" spans="1:94" ht="22.5" customHeight="1">
      <c r="A2512" s="13"/>
      <c r="B2512" s="3" t="str">
        <f>TEXT(Table1[[#This Row],[Date]],"dddd")</f>
        <v>السبت</v>
      </c>
      <c r="C2512" s="3">
        <f>WEEKNUM(Table1[[#This Row],[Date]],16)</f>
        <v>1</v>
      </c>
      <c r="D2512" s="3" t="str">
        <f>TEXT(Table1[[#This Row],[Date]],"mmmm")</f>
        <v>يناير</v>
      </c>
      <c r="E2512" s="3" t="str">
        <f>TEXT(Table1[[#This Row],[Date]],"yyyy")</f>
        <v>1900</v>
      </c>
      <c r="J2512" s="3">
        <f>IFERROR(VLOOKUP(Table1[[#This Row],[FoamType]],$CB$1:$CC$25,2,FALSE),0)</f>
        <v>0</v>
      </c>
      <c r="X2512" s="4">
        <f>IFERROR(   Table1[[#This Row],[البلوكات /م3]]+Table1[[#This Row],[البواقى
 المنصرفه
/م3]]-Table1[[#This Row],[البواقى
/م3]],0)</f>
        <v>0</v>
      </c>
      <c r="AD2512" s="20">
        <f t="shared" si="300"/>
        <v>0</v>
      </c>
      <c r="AE2512" s="29" t="e">
        <f t="shared" si="301"/>
        <v>#DIV/0!</v>
      </c>
      <c r="AG2512" s="5">
        <f>IFERROR((Table1[[#This Row],[عدد
البلوكات]]*0.12),"")</f>
        <v>0</v>
      </c>
      <c r="AH25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12" s="59">
        <f>IFERROR(Table1[[#This Row],[Plan Hour]]/Table1[[#This Row],[ساعات
العمل
الفعلية]],0)</f>
        <v>0</v>
      </c>
      <c r="AK2512" s="1">
        <f>IFERROR((Table1[[#This Row],[الكمية 
الفعلية
/م3]]-Table1[[#This Row],[الكمية 
المنتجة
/م3
 ]]),"")</f>
        <v>0</v>
      </c>
      <c r="CB2512"/>
      <c r="CC2512"/>
      <c r="CD2512"/>
      <c r="CE2512" s="83"/>
      <c r="CF2512"/>
      <c r="CG2512"/>
      <c r="CH2512"/>
      <c r="CI2512"/>
      <c r="CJ2512"/>
      <c r="CK2512"/>
      <c r="CL2512"/>
      <c r="CM2512"/>
      <c r="CN2512"/>
      <c r="CO2512"/>
      <c r="CP2512"/>
    </row>
    <row r="2513" spans="1:94" ht="22.5" customHeight="1">
      <c r="A2513" s="13"/>
      <c r="B2513" s="3" t="str">
        <f>TEXT(Table1[[#This Row],[Date]],"dddd")</f>
        <v>السبت</v>
      </c>
      <c r="C2513" s="3">
        <f>WEEKNUM(Table1[[#This Row],[Date]],16)</f>
        <v>1</v>
      </c>
      <c r="D2513" s="3" t="str">
        <f>TEXT(Table1[[#This Row],[Date]],"mmmm")</f>
        <v>يناير</v>
      </c>
      <c r="E2513" s="3" t="str">
        <f>TEXT(Table1[[#This Row],[Date]],"yyyy")</f>
        <v>1900</v>
      </c>
      <c r="J2513" s="3">
        <f>IFERROR(VLOOKUP(Table1[[#This Row],[FoamType]],$CB$1:$CC$25,2,FALSE),0)</f>
        <v>0</v>
      </c>
      <c r="X2513" s="4">
        <f>IFERROR(   Table1[[#This Row],[البلوكات /م3]]+Table1[[#This Row],[البواقى
 المنصرفه
/م3]]-Table1[[#This Row],[البواقى
/م3]],0)</f>
        <v>0</v>
      </c>
      <c r="AD2513" s="20">
        <f t="shared" si="300"/>
        <v>0</v>
      </c>
      <c r="AE2513" s="29" t="e">
        <f t="shared" si="301"/>
        <v>#DIV/0!</v>
      </c>
      <c r="AG2513" s="5">
        <f>IFERROR((Table1[[#This Row],[عدد
البلوكات]]*0.12),"")</f>
        <v>0</v>
      </c>
      <c r="AH251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13" s="59">
        <f>IFERROR(Table1[[#This Row],[Plan Hour]]/Table1[[#This Row],[ساعات
العمل
الفعلية]],0)</f>
        <v>0</v>
      </c>
      <c r="AK2513" s="1">
        <f>IFERROR((Table1[[#This Row],[الكمية 
الفعلية
/م3]]-Table1[[#This Row],[الكمية 
المنتجة
/م3
 ]]),"")</f>
        <v>0</v>
      </c>
      <c r="CB2513"/>
      <c r="CC2513"/>
      <c r="CD2513"/>
      <c r="CE2513" s="83"/>
      <c r="CF2513"/>
      <c r="CG2513"/>
      <c r="CH2513"/>
      <c r="CI2513"/>
      <c r="CJ2513"/>
      <c r="CK2513"/>
      <c r="CL2513"/>
      <c r="CM2513"/>
      <c r="CN2513"/>
      <c r="CO2513"/>
      <c r="CP2513"/>
    </row>
    <row r="2514" spans="1:94" ht="22.5" customHeight="1">
      <c r="A2514" s="13"/>
      <c r="B2514" s="3" t="str">
        <f>TEXT(Table1[[#This Row],[Date]],"dddd")</f>
        <v>السبت</v>
      </c>
      <c r="C2514" s="3">
        <f>WEEKNUM(Table1[[#This Row],[Date]],16)</f>
        <v>1</v>
      </c>
      <c r="D2514" s="3" t="str">
        <f>TEXT(Table1[[#This Row],[Date]],"mmmm")</f>
        <v>يناير</v>
      </c>
      <c r="E2514" s="3" t="str">
        <f>TEXT(Table1[[#This Row],[Date]],"yyyy")</f>
        <v>1900</v>
      </c>
      <c r="J2514" s="3">
        <f>IFERROR(VLOOKUP(Table1[[#This Row],[FoamType]],$CB$1:$CC$25,2,FALSE),0)</f>
        <v>0</v>
      </c>
      <c r="X2514" s="4">
        <f>IFERROR(   Table1[[#This Row],[البلوكات /م3]]+Table1[[#This Row],[البواقى
 المنصرفه
/م3]]-Table1[[#This Row],[البواقى
/م3]],0)</f>
        <v>0</v>
      </c>
      <c r="AD2514" s="20">
        <f t="shared" si="300"/>
        <v>0</v>
      </c>
      <c r="AE2514" s="29" t="e">
        <f t="shared" si="301"/>
        <v>#DIV/0!</v>
      </c>
      <c r="AG2514" s="5">
        <f>IFERROR((Table1[[#This Row],[عدد
البلوكات]]*0.12),"")</f>
        <v>0</v>
      </c>
      <c r="AH251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14" s="59">
        <f>IFERROR(Table1[[#This Row],[Plan Hour]]/Table1[[#This Row],[ساعات
العمل
الفعلية]],0)</f>
        <v>0</v>
      </c>
      <c r="AK2514" s="1">
        <f>IFERROR((Table1[[#This Row],[الكمية 
الفعلية
/م3]]-Table1[[#This Row],[الكمية 
المنتجة
/م3
 ]]),"")</f>
        <v>0</v>
      </c>
      <c r="CB2514"/>
      <c r="CC2514"/>
      <c r="CD2514"/>
      <c r="CE2514" s="83"/>
      <c r="CF2514"/>
      <c r="CG2514"/>
      <c r="CH2514"/>
      <c r="CI2514"/>
      <c r="CJ2514"/>
      <c r="CK2514"/>
      <c r="CL2514"/>
      <c r="CM2514"/>
      <c r="CN2514"/>
      <c r="CO2514"/>
      <c r="CP2514"/>
    </row>
    <row r="2515" spans="1:94" ht="22.5" customHeight="1">
      <c r="A2515" s="13"/>
      <c r="B2515" s="3" t="str">
        <f>TEXT(Table1[[#This Row],[Date]],"dddd")</f>
        <v>السبت</v>
      </c>
      <c r="C2515" s="3">
        <f>WEEKNUM(Table1[[#This Row],[Date]],16)</f>
        <v>1</v>
      </c>
      <c r="D2515" s="3" t="str">
        <f>TEXT(Table1[[#This Row],[Date]],"mmmm")</f>
        <v>يناير</v>
      </c>
      <c r="E2515" s="3" t="str">
        <f>TEXT(Table1[[#This Row],[Date]],"yyyy")</f>
        <v>1900</v>
      </c>
      <c r="J2515" s="3">
        <f>IFERROR(VLOOKUP(Table1[[#This Row],[FoamType]],$CB$1:$CC$25,2,FALSE),0)</f>
        <v>0</v>
      </c>
      <c r="X2515" s="4">
        <f>IFERROR(   Table1[[#This Row],[البلوكات /م3]]+Table1[[#This Row],[البواقى
 المنصرفه
/م3]]-Table1[[#This Row],[البواقى
/م3]],0)</f>
        <v>0</v>
      </c>
      <c r="AD2515" s="20">
        <f t="shared" si="300"/>
        <v>0</v>
      </c>
      <c r="AE2515" s="29" t="e">
        <f t="shared" si="301"/>
        <v>#DIV/0!</v>
      </c>
      <c r="AG2515" s="5">
        <f>IFERROR((Table1[[#This Row],[عدد
البلوكات]]*0.12),"")</f>
        <v>0</v>
      </c>
      <c r="AH251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15" s="59">
        <f>IFERROR(Table1[[#This Row],[Plan Hour]]/Table1[[#This Row],[ساعات
العمل
الفعلية]],0)</f>
        <v>0</v>
      </c>
      <c r="AK2515" s="1">
        <f>IFERROR((Table1[[#This Row],[الكمية 
الفعلية
/م3]]-Table1[[#This Row],[الكمية 
المنتجة
/م3
 ]]),"")</f>
        <v>0</v>
      </c>
      <c r="CB2515"/>
      <c r="CC2515"/>
      <c r="CD2515"/>
      <c r="CE2515" s="83"/>
      <c r="CF2515"/>
      <c r="CG2515"/>
      <c r="CH2515"/>
      <c r="CI2515"/>
      <c r="CJ2515"/>
      <c r="CK2515"/>
      <c r="CL2515"/>
      <c r="CM2515"/>
      <c r="CN2515"/>
      <c r="CO2515"/>
      <c r="CP2515"/>
    </row>
    <row r="2516" spans="1:94" ht="22.5" customHeight="1">
      <c r="A2516" s="13"/>
      <c r="B2516" s="3" t="str">
        <f>TEXT(Table1[[#This Row],[Date]],"dddd")</f>
        <v>السبت</v>
      </c>
      <c r="C2516" s="3">
        <f>WEEKNUM(Table1[[#This Row],[Date]],16)</f>
        <v>1</v>
      </c>
      <c r="D2516" s="3" t="str">
        <f>TEXT(Table1[[#This Row],[Date]],"mmmm")</f>
        <v>يناير</v>
      </c>
      <c r="E2516" s="3" t="str">
        <f>TEXT(Table1[[#This Row],[Date]],"yyyy")</f>
        <v>1900</v>
      </c>
      <c r="J2516" s="3">
        <f>IFERROR(VLOOKUP(Table1[[#This Row],[FoamType]],$CB$1:$CC$25,2,FALSE),0)</f>
        <v>0</v>
      </c>
      <c r="X2516" s="4">
        <f>IFERROR(   Table1[[#This Row],[البلوكات /م3]]+Table1[[#This Row],[البواقى
 المنصرفه
/م3]]-Table1[[#This Row],[البواقى
/م3]],0)</f>
        <v>0</v>
      </c>
      <c r="AD2516" s="20">
        <f t="shared" si="300"/>
        <v>0</v>
      </c>
      <c r="AE2516" s="29" t="e">
        <f t="shared" si="301"/>
        <v>#DIV/0!</v>
      </c>
      <c r="AG2516" s="5">
        <f>IFERROR((Table1[[#This Row],[عدد
البلوكات]]*0.12),"")</f>
        <v>0</v>
      </c>
      <c r="AH251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16" s="59">
        <f>IFERROR(Table1[[#This Row],[Plan Hour]]/Table1[[#This Row],[ساعات
العمل
الفعلية]],0)</f>
        <v>0</v>
      </c>
      <c r="AK2516" s="1">
        <f>IFERROR((Table1[[#This Row],[الكمية 
الفعلية
/م3]]-Table1[[#This Row],[الكمية 
المنتجة
/م3
 ]]),"")</f>
        <v>0</v>
      </c>
      <c r="CB2516"/>
      <c r="CC2516"/>
      <c r="CD2516"/>
      <c r="CE2516" s="83"/>
      <c r="CF2516"/>
      <c r="CG2516"/>
      <c r="CH2516"/>
      <c r="CI2516"/>
      <c r="CJ2516"/>
      <c r="CK2516"/>
      <c r="CL2516"/>
      <c r="CM2516"/>
      <c r="CN2516"/>
      <c r="CO2516"/>
      <c r="CP2516"/>
    </row>
    <row r="2517" spans="1:94" ht="22.5" customHeight="1">
      <c r="A2517" s="13"/>
      <c r="B2517" s="3" t="str">
        <f>TEXT(Table1[[#This Row],[Date]],"dddd")</f>
        <v>السبت</v>
      </c>
      <c r="C2517" s="3">
        <f>WEEKNUM(Table1[[#This Row],[Date]],16)</f>
        <v>1</v>
      </c>
      <c r="D2517" s="3" t="str">
        <f>TEXT(Table1[[#This Row],[Date]],"mmmm")</f>
        <v>يناير</v>
      </c>
      <c r="E2517" s="3" t="str">
        <f>TEXT(Table1[[#This Row],[Date]],"yyyy")</f>
        <v>1900</v>
      </c>
      <c r="J2517" s="3">
        <f>IFERROR(VLOOKUP(Table1[[#This Row],[FoamType]],$CB$1:$CC$25,2,FALSE),0)</f>
        <v>0</v>
      </c>
      <c r="X2517" s="4">
        <f>IFERROR(   Table1[[#This Row],[البلوكات /م3]]+Table1[[#This Row],[البواقى
 المنصرفه
/م3]]-Table1[[#This Row],[البواقى
/م3]],0)</f>
        <v>0</v>
      </c>
      <c r="AD2517" s="20">
        <f t="shared" si="300"/>
        <v>0</v>
      </c>
      <c r="AE2517" s="29" t="e">
        <f t="shared" si="301"/>
        <v>#DIV/0!</v>
      </c>
      <c r="AG2517" s="5">
        <f>IFERROR((Table1[[#This Row],[عدد
البلوكات]]*0.12),"")</f>
        <v>0</v>
      </c>
      <c r="AH25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17" s="59">
        <f>IFERROR(Table1[[#This Row],[Plan Hour]]/Table1[[#This Row],[ساعات
العمل
الفعلية]],0)</f>
        <v>0</v>
      </c>
      <c r="AK2517" s="1">
        <f>IFERROR((Table1[[#This Row],[الكمية 
الفعلية
/م3]]-Table1[[#This Row],[الكمية 
المنتجة
/م3
 ]]),"")</f>
        <v>0</v>
      </c>
      <c r="CB2517"/>
      <c r="CC2517"/>
      <c r="CD2517"/>
      <c r="CE2517" s="83"/>
      <c r="CF2517"/>
      <c r="CG2517"/>
      <c r="CH2517"/>
      <c r="CI2517"/>
      <c r="CJ2517"/>
      <c r="CK2517"/>
      <c r="CL2517"/>
      <c r="CM2517"/>
      <c r="CN2517"/>
      <c r="CO2517"/>
      <c r="CP2517"/>
    </row>
    <row r="2518" spans="1:94" ht="22.5" customHeight="1">
      <c r="A2518" s="13"/>
      <c r="B2518" s="3" t="str">
        <f>TEXT(Table1[[#This Row],[Date]],"dddd")</f>
        <v>السبت</v>
      </c>
      <c r="C2518" s="3">
        <f>WEEKNUM(Table1[[#This Row],[Date]],16)</f>
        <v>1</v>
      </c>
      <c r="D2518" s="3" t="str">
        <f>TEXT(Table1[[#This Row],[Date]],"mmmm")</f>
        <v>يناير</v>
      </c>
      <c r="E2518" s="3" t="str">
        <f>TEXT(Table1[[#This Row],[Date]],"yyyy")</f>
        <v>1900</v>
      </c>
      <c r="J2518" s="3">
        <f>IFERROR(VLOOKUP(Table1[[#This Row],[FoamType]],$CB$1:$CC$25,2,FALSE),0)</f>
        <v>0</v>
      </c>
      <c r="X2518" s="4">
        <f>IFERROR(   Table1[[#This Row],[البلوكات /م3]]+Table1[[#This Row],[البواقى
 المنصرفه
/م3]]-Table1[[#This Row],[البواقى
/م3]],0)</f>
        <v>0</v>
      </c>
      <c r="AD2518" s="20">
        <f t="shared" si="300"/>
        <v>0</v>
      </c>
      <c r="AE2518" s="29" t="e">
        <f t="shared" si="301"/>
        <v>#DIV/0!</v>
      </c>
      <c r="AG2518" s="5">
        <f>IFERROR((Table1[[#This Row],[عدد
البلوكات]]*0.12),"")</f>
        <v>0</v>
      </c>
      <c r="AH251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18" s="59">
        <f>IFERROR(Table1[[#This Row],[Plan Hour]]/Table1[[#This Row],[ساعات
العمل
الفعلية]],0)</f>
        <v>0</v>
      </c>
      <c r="AK2518" s="1">
        <f>IFERROR((Table1[[#This Row],[الكمية 
الفعلية
/م3]]-Table1[[#This Row],[الكمية 
المنتجة
/م3
 ]]),"")</f>
        <v>0</v>
      </c>
      <c r="CB2518"/>
      <c r="CC2518"/>
      <c r="CD2518"/>
      <c r="CE2518" s="83"/>
      <c r="CF2518"/>
      <c r="CG2518"/>
      <c r="CH2518"/>
      <c r="CI2518"/>
      <c r="CJ2518"/>
      <c r="CK2518"/>
      <c r="CL2518"/>
      <c r="CM2518"/>
      <c r="CN2518"/>
      <c r="CO2518"/>
      <c r="CP2518"/>
    </row>
    <row r="2519" spans="1:94" ht="22.5" customHeight="1">
      <c r="A2519" s="13"/>
      <c r="B2519" s="3" t="str">
        <f>TEXT(Table1[[#This Row],[Date]],"dddd")</f>
        <v>السبت</v>
      </c>
      <c r="C2519" s="3">
        <f>WEEKNUM(Table1[[#This Row],[Date]],16)</f>
        <v>1</v>
      </c>
      <c r="D2519" s="3" t="str">
        <f>TEXT(Table1[[#This Row],[Date]],"mmmm")</f>
        <v>يناير</v>
      </c>
      <c r="E2519" s="3" t="str">
        <f>TEXT(Table1[[#This Row],[Date]],"yyyy")</f>
        <v>1900</v>
      </c>
      <c r="J2519" s="3">
        <f>IFERROR(VLOOKUP(Table1[[#This Row],[FoamType]],$CB$1:$CC$25,2,FALSE),0)</f>
        <v>0</v>
      </c>
      <c r="X2519" s="4">
        <f>IFERROR(   Table1[[#This Row],[البلوكات /م3]]+Table1[[#This Row],[البواقى
 المنصرفه
/م3]]-Table1[[#This Row],[البواقى
/م3]],0)</f>
        <v>0</v>
      </c>
      <c r="AD2519" s="20">
        <f t="shared" si="300"/>
        <v>0</v>
      </c>
      <c r="AE2519" s="29" t="e">
        <f t="shared" si="301"/>
        <v>#DIV/0!</v>
      </c>
      <c r="AG2519" s="5">
        <f>IFERROR((Table1[[#This Row],[عدد
البلوكات]]*0.12),"")</f>
        <v>0</v>
      </c>
      <c r="AH251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19" s="59">
        <f>IFERROR(Table1[[#This Row],[Plan Hour]]/Table1[[#This Row],[ساعات
العمل
الفعلية]],0)</f>
        <v>0</v>
      </c>
      <c r="AK2519" s="1">
        <f>IFERROR((Table1[[#This Row],[الكمية 
الفعلية
/م3]]-Table1[[#This Row],[الكمية 
المنتجة
/م3
 ]]),"")</f>
        <v>0</v>
      </c>
      <c r="CB2519"/>
      <c r="CC2519"/>
      <c r="CD2519"/>
      <c r="CE2519" s="83"/>
      <c r="CF2519"/>
      <c r="CG2519"/>
      <c r="CH2519"/>
      <c r="CI2519"/>
      <c r="CJ2519"/>
      <c r="CK2519"/>
      <c r="CL2519"/>
      <c r="CM2519"/>
      <c r="CN2519"/>
      <c r="CO2519"/>
      <c r="CP2519"/>
    </row>
    <row r="2520" spans="1:94" ht="22.5" customHeight="1">
      <c r="A2520" s="13"/>
      <c r="B2520" s="3" t="str">
        <f>TEXT(Table1[[#This Row],[Date]],"dddd")</f>
        <v>السبت</v>
      </c>
      <c r="C2520" s="3">
        <f>WEEKNUM(Table1[[#This Row],[Date]],16)</f>
        <v>1</v>
      </c>
      <c r="D2520" s="3" t="str">
        <f>TEXT(Table1[[#This Row],[Date]],"mmmm")</f>
        <v>يناير</v>
      </c>
      <c r="E2520" s="3" t="str">
        <f>TEXT(Table1[[#This Row],[Date]],"yyyy")</f>
        <v>1900</v>
      </c>
      <c r="J2520" s="3">
        <f>IFERROR(VLOOKUP(Table1[[#This Row],[FoamType]],$CB$1:$CC$25,2,FALSE),0)</f>
        <v>0</v>
      </c>
      <c r="X2520" s="4">
        <f>IFERROR(   Table1[[#This Row],[البلوكات /م3]]+Table1[[#This Row],[البواقى
 المنصرفه
/م3]]-Table1[[#This Row],[البواقى
/م3]],0)</f>
        <v>0</v>
      </c>
      <c r="AD2520" s="20">
        <f t="shared" si="300"/>
        <v>0</v>
      </c>
      <c r="AE2520" s="29" t="e">
        <f t="shared" si="301"/>
        <v>#DIV/0!</v>
      </c>
      <c r="AG2520" s="5">
        <f>IFERROR((Table1[[#This Row],[عدد
البلوكات]]*0.12),"")</f>
        <v>0</v>
      </c>
      <c r="AH252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20" s="59">
        <f>IFERROR(Table1[[#This Row],[Plan Hour]]/Table1[[#This Row],[ساعات
العمل
الفعلية]],0)</f>
        <v>0</v>
      </c>
      <c r="AK2520" s="1">
        <f>IFERROR((Table1[[#This Row],[الكمية 
الفعلية
/م3]]-Table1[[#This Row],[الكمية 
المنتجة
/م3
 ]]),"")</f>
        <v>0</v>
      </c>
      <c r="CB2520"/>
      <c r="CC2520"/>
      <c r="CD2520"/>
      <c r="CE2520" s="83"/>
      <c r="CF2520"/>
      <c r="CG2520"/>
      <c r="CH2520"/>
      <c r="CI2520"/>
      <c r="CJ2520"/>
      <c r="CK2520"/>
      <c r="CL2520"/>
      <c r="CM2520"/>
      <c r="CN2520"/>
      <c r="CO2520"/>
      <c r="CP2520"/>
    </row>
    <row r="2521" spans="1:94" ht="22.5" customHeight="1">
      <c r="A2521" s="13"/>
      <c r="B2521" s="3" t="str">
        <f>TEXT(Table1[[#This Row],[Date]],"dddd")</f>
        <v>السبت</v>
      </c>
      <c r="C2521" s="3">
        <f>WEEKNUM(Table1[[#This Row],[Date]],16)</f>
        <v>1</v>
      </c>
      <c r="D2521" s="3" t="str">
        <f>TEXT(Table1[[#This Row],[Date]],"mmmm")</f>
        <v>يناير</v>
      </c>
      <c r="E2521" s="3" t="str">
        <f>TEXT(Table1[[#This Row],[Date]],"yyyy")</f>
        <v>1900</v>
      </c>
      <c r="J2521" s="3">
        <f>IFERROR(VLOOKUP(Table1[[#This Row],[FoamType]],$CB$1:$CC$25,2,FALSE),0)</f>
        <v>0</v>
      </c>
      <c r="X2521" s="4">
        <f>IFERROR(   Table1[[#This Row],[البلوكات /م3]]+Table1[[#This Row],[البواقى
 المنصرفه
/م3]]-Table1[[#This Row],[البواقى
/م3]],0)</f>
        <v>0</v>
      </c>
      <c r="AD2521" s="20">
        <f t="shared" si="300"/>
        <v>0</v>
      </c>
      <c r="AE2521" s="29" t="e">
        <f t="shared" si="301"/>
        <v>#DIV/0!</v>
      </c>
      <c r="AG2521" s="5">
        <f>IFERROR((Table1[[#This Row],[عدد
البلوكات]]*0.12),"")</f>
        <v>0</v>
      </c>
      <c r="AH252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21" s="59">
        <f>IFERROR(Table1[[#This Row],[Plan Hour]]/Table1[[#This Row],[ساعات
العمل
الفعلية]],0)</f>
        <v>0</v>
      </c>
      <c r="AK2521" s="1">
        <f>IFERROR((Table1[[#This Row],[الكمية 
الفعلية
/م3]]-Table1[[#This Row],[الكمية 
المنتجة
/م3
 ]]),"")</f>
        <v>0</v>
      </c>
      <c r="CB2521"/>
      <c r="CC2521"/>
      <c r="CD2521"/>
      <c r="CE2521" s="83"/>
      <c r="CF2521"/>
      <c r="CG2521"/>
      <c r="CH2521"/>
      <c r="CI2521"/>
      <c r="CJ2521"/>
      <c r="CK2521"/>
      <c r="CL2521"/>
      <c r="CM2521"/>
      <c r="CN2521"/>
      <c r="CO2521"/>
      <c r="CP2521"/>
    </row>
    <row r="2522" spans="1:94" ht="22.5" customHeight="1">
      <c r="A2522" s="13"/>
      <c r="B2522" s="3" t="str">
        <f>TEXT(Table1[[#This Row],[Date]],"dddd")</f>
        <v>السبت</v>
      </c>
      <c r="C2522" s="3">
        <f>WEEKNUM(Table1[[#This Row],[Date]],16)</f>
        <v>1</v>
      </c>
      <c r="D2522" s="3" t="str">
        <f>TEXT(Table1[[#This Row],[Date]],"mmmm")</f>
        <v>يناير</v>
      </c>
      <c r="E2522" s="3" t="str">
        <f>TEXT(Table1[[#This Row],[Date]],"yyyy")</f>
        <v>1900</v>
      </c>
      <c r="J2522" s="3">
        <f>IFERROR(VLOOKUP(Table1[[#This Row],[FoamType]],$CB$1:$CC$25,2,FALSE),0)</f>
        <v>0</v>
      </c>
      <c r="X2522" s="4">
        <f>IFERROR(   Table1[[#This Row],[البلوكات /م3]]+Table1[[#This Row],[البواقى
 المنصرفه
/م3]]-Table1[[#This Row],[البواقى
/م3]],0)</f>
        <v>0</v>
      </c>
      <c r="AD2522" s="20">
        <f t="shared" ref="AD2522:AD2585" si="302">(Y2522+AA2522)-(U2522+AC2522)</f>
        <v>0</v>
      </c>
      <c r="AE2522" s="29" t="e">
        <f t="shared" ref="AE2522:AE2585" si="303">AD2522/(Y2522+AA2522)</f>
        <v>#DIV/0!</v>
      </c>
      <c r="AG2522" s="5">
        <f>IFERROR((Table1[[#This Row],[عدد
البلوكات]]*0.12),"")</f>
        <v>0</v>
      </c>
      <c r="AH252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22" s="59">
        <f>IFERROR(Table1[[#This Row],[Plan Hour]]/Table1[[#This Row],[ساعات
العمل
الفعلية]],0)</f>
        <v>0</v>
      </c>
      <c r="AK2522" s="1">
        <f>IFERROR((Table1[[#This Row],[الكمية 
الفعلية
/م3]]-Table1[[#This Row],[الكمية 
المنتجة
/م3
 ]]),"")</f>
        <v>0</v>
      </c>
      <c r="CB2522"/>
      <c r="CC2522"/>
      <c r="CD2522"/>
      <c r="CE2522" s="83"/>
      <c r="CF2522"/>
      <c r="CG2522"/>
      <c r="CH2522"/>
      <c r="CI2522"/>
      <c r="CJ2522"/>
      <c r="CK2522"/>
      <c r="CL2522"/>
      <c r="CM2522"/>
      <c r="CN2522"/>
      <c r="CO2522"/>
      <c r="CP2522"/>
    </row>
    <row r="2523" spans="1:94" ht="22.5" customHeight="1">
      <c r="A2523" s="13"/>
      <c r="B2523" s="3" t="str">
        <f>TEXT(Table1[[#This Row],[Date]],"dddd")</f>
        <v>السبت</v>
      </c>
      <c r="C2523" s="3">
        <f>WEEKNUM(Table1[[#This Row],[Date]],16)</f>
        <v>1</v>
      </c>
      <c r="D2523" s="3" t="str">
        <f>TEXT(Table1[[#This Row],[Date]],"mmmm")</f>
        <v>يناير</v>
      </c>
      <c r="E2523" s="3" t="str">
        <f>TEXT(Table1[[#This Row],[Date]],"yyyy")</f>
        <v>1900</v>
      </c>
      <c r="J2523" s="3">
        <f>IFERROR(VLOOKUP(Table1[[#This Row],[FoamType]],$CB$1:$CC$25,2,FALSE),0)</f>
        <v>0</v>
      </c>
      <c r="X2523" s="4">
        <f>IFERROR(   Table1[[#This Row],[البلوكات /م3]]+Table1[[#This Row],[البواقى
 المنصرفه
/م3]]-Table1[[#This Row],[البواقى
/م3]],0)</f>
        <v>0</v>
      </c>
      <c r="AD2523" s="20">
        <f t="shared" si="302"/>
        <v>0</v>
      </c>
      <c r="AE2523" s="29" t="e">
        <f t="shared" si="303"/>
        <v>#DIV/0!</v>
      </c>
      <c r="AG2523" s="5">
        <f>IFERROR((Table1[[#This Row],[عدد
البلوكات]]*0.12),"")</f>
        <v>0</v>
      </c>
      <c r="AH252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23" s="59">
        <f>IFERROR(Table1[[#This Row],[Plan Hour]]/Table1[[#This Row],[ساعات
العمل
الفعلية]],0)</f>
        <v>0</v>
      </c>
      <c r="AK2523" s="1">
        <f>IFERROR((Table1[[#This Row],[الكمية 
الفعلية
/م3]]-Table1[[#This Row],[الكمية 
المنتجة
/م3
 ]]),"")</f>
        <v>0</v>
      </c>
      <c r="CB2523"/>
      <c r="CC2523"/>
      <c r="CD2523"/>
      <c r="CE2523" s="83"/>
      <c r="CF2523"/>
      <c r="CG2523"/>
      <c r="CH2523"/>
      <c r="CI2523"/>
      <c r="CJ2523"/>
      <c r="CK2523"/>
      <c r="CL2523"/>
      <c r="CM2523"/>
      <c r="CN2523"/>
      <c r="CO2523"/>
      <c r="CP2523"/>
    </row>
    <row r="2524" spans="1:94" ht="22.5" customHeight="1">
      <c r="A2524" s="13"/>
      <c r="B2524" s="3" t="str">
        <f>TEXT(Table1[[#This Row],[Date]],"dddd")</f>
        <v>السبت</v>
      </c>
      <c r="C2524" s="3">
        <f>WEEKNUM(Table1[[#This Row],[Date]],16)</f>
        <v>1</v>
      </c>
      <c r="D2524" s="3" t="str">
        <f>TEXT(Table1[[#This Row],[Date]],"mmmm")</f>
        <v>يناير</v>
      </c>
      <c r="E2524" s="3" t="str">
        <f>TEXT(Table1[[#This Row],[Date]],"yyyy")</f>
        <v>1900</v>
      </c>
      <c r="J2524" s="3">
        <f>IFERROR(VLOOKUP(Table1[[#This Row],[FoamType]],$CB$1:$CC$25,2,FALSE),0)</f>
        <v>0</v>
      </c>
      <c r="X2524" s="4">
        <f>IFERROR(   Table1[[#This Row],[البلوكات /م3]]+Table1[[#This Row],[البواقى
 المنصرفه
/م3]]-Table1[[#This Row],[البواقى
/م3]],0)</f>
        <v>0</v>
      </c>
      <c r="AD2524" s="20">
        <f t="shared" si="302"/>
        <v>0</v>
      </c>
      <c r="AE2524" s="29" t="e">
        <f t="shared" si="303"/>
        <v>#DIV/0!</v>
      </c>
      <c r="AG2524" s="5">
        <f>IFERROR((Table1[[#This Row],[عدد
البلوكات]]*0.12),"")</f>
        <v>0</v>
      </c>
      <c r="AH252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24" s="59">
        <f>IFERROR(Table1[[#This Row],[Plan Hour]]/Table1[[#This Row],[ساعات
العمل
الفعلية]],0)</f>
        <v>0</v>
      </c>
      <c r="AK2524" s="1">
        <f>IFERROR((Table1[[#This Row],[الكمية 
الفعلية
/م3]]-Table1[[#This Row],[الكمية 
المنتجة
/م3
 ]]),"")</f>
        <v>0</v>
      </c>
      <c r="CB2524"/>
      <c r="CC2524"/>
      <c r="CD2524"/>
      <c r="CE2524" s="83"/>
      <c r="CF2524"/>
      <c r="CG2524"/>
      <c r="CH2524"/>
      <c r="CI2524"/>
      <c r="CJ2524"/>
      <c r="CK2524"/>
      <c r="CL2524"/>
      <c r="CM2524"/>
      <c r="CN2524"/>
      <c r="CO2524"/>
      <c r="CP2524"/>
    </row>
    <row r="2525" spans="1:94" ht="22.5" customHeight="1">
      <c r="A2525" s="13"/>
      <c r="B2525" s="3" t="str">
        <f>TEXT(Table1[[#This Row],[Date]],"dddd")</f>
        <v>السبت</v>
      </c>
      <c r="C2525" s="3">
        <f>WEEKNUM(Table1[[#This Row],[Date]],16)</f>
        <v>1</v>
      </c>
      <c r="D2525" s="3" t="str">
        <f>TEXT(Table1[[#This Row],[Date]],"mmmm")</f>
        <v>يناير</v>
      </c>
      <c r="E2525" s="3" t="str">
        <f>TEXT(Table1[[#This Row],[Date]],"yyyy")</f>
        <v>1900</v>
      </c>
      <c r="J2525" s="3">
        <f>IFERROR(VLOOKUP(Table1[[#This Row],[FoamType]],$CB$1:$CC$25,2,FALSE),0)</f>
        <v>0</v>
      </c>
      <c r="X2525" s="4">
        <f>IFERROR(   Table1[[#This Row],[البلوكات /م3]]+Table1[[#This Row],[البواقى
 المنصرفه
/م3]]-Table1[[#This Row],[البواقى
/م3]],0)</f>
        <v>0</v>
      </c>
      <c r="AD2525" s="20">
        <f t="shared" si="302"/>
        <v>0</v>
      </c>
      <c r="AE2525" s="29" t="e">
        <f t="shared" si="303"/>
        <v>#DIV/0!</v>
      </c>
      <c r="AG2525" s="5">
        <f>IFERROR((Table1[[#This Row],[عدد
البلوكات]]*0.12),"")</f>
        <v>0</v>
      </c>
      <c r="AH252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25" s="59">
        <f>IFERROR(Table1[[#This Row],[Plan Hour]]/Table1[[#This Row],[ساعات
العمل
الفعلية]],0)</f>
        <v>0</v>
      </c>
      <c r="AK2525" s="1">
        <f>IFERROR((Table1[[#This Row],[الكمية 
الفعلية
/م3]]-Table1[[#This Row],[الكمية 
المنتجة
/م3
 ]]),"")</f>
        <v>0</v>
      </c>
      <c r="CB2525"/>
      <c r="CC2525"/>
      <c r="CD2525"/>
      <c r="CE2525" s="83"/>
      <c r="CF2525"/>
      <c r="CG2525"/>
      <c r="CH2525"/>
      <c r="CI2525"/>
      <c r="CJ2525"/>
      <c r="CK2525"/>
      <c r="CL2525"/>
      <c r="CM2525"/>
      <c r="CN2525"/>
      <c r="CO2525"/>
      <c r="CP2525"/>
    </row>
    <row r="2526" spans="1:94" ht="22.5" customHeight="1">
      <c r="A2526" s="13"/>
      <c r="B2526" s="3" t="str">
        <f>TEXT(Table1[[#This Row],[Date]],"dddd")</f>
        <v>السبت</v>
      </c>
      <c r="C2526" s="3">
        <f>WEEKNUM(Table1[[#This Row],[Date]],16)</f>
        <v>1</v>
      </c>
      <c r="D2526" s="3" t="str">
        <f>TEXT(Table1[[#This Row],[Date]],"mmmm")</f>
        <v>يناير</v>
      </c>
      <c r="E2526" s="3" t="str">
        <f>TEXT(Table1[[#This Row],[Date]],"yyyy")</f>
        <v>1900</v>
      </c>
      <c r="J2526" s="3">
        <f>IFERROR(VLOOKUP(Table1[[#This Row],[FoamType]],$CB$1:$CC$25,2,FALSE),0)</f>
        <v>0</v>
      </c>
      <c r="X2526" s="4">
        <f>IFERROR(   Table1[[#This Row],[البلوكات /م3]]+Table1[[#This Row],[البواقى
 المنصرفه
/م3]]-Table1[[#This Row],[البواقى
/م3]],0)</f>
        <v>0</v>
      </c>
      <c r="AD2526" s="20">
        <f t="shared" si="302"/>
        <v>0</v>
      </c>
      <c r="AE2526" s="29" t="e">
        <f t="shared" si="303"/>
        <v>#DIV/0!</v>
      </c>
      <c r="AG2526" s="5">
        <f>IFERROR((Table1[[#This Row],[عدد
البلوكات]]*0.12),"")</f>
        <v>0</v>
      </c>
      <c r="AH252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26" s="59">
        <f>IFERROR(Table1[[#This Row],[Plan Hour]]/Table1[[#This Row],[ساعات
العمل
الفعلية]],0)</f>
        <v>0</v>
      </c>
      <c r="AK2526" s="1">
        <f>IFERROR((Table1[[#This Row],[الكمية 
الفعلية
/م3]]-Table1[[#This Row],[الكمية 
المنتجة
/م3
 ]]),"")</f>
        <v>0</v>
      </c>
      <c r="CB2526"/>
      <c r="CC2526"/>
      <c r="CD2526"/>
      <c r="CE2526" s="83"/>
      <c r="CF2526"/>
      <c r="CG2526"/>
      <c r="CH2526"/>
      <c r="CI2526"/>
      <c r="CJ2526"/>
      <c r="CK2526"/>
      <c r="CL2526"/>
      <c r="CM2526"/>
      <c r="CN2526"/>
      <c r="CO2526"/>
      <c r="CP2526"/>
    </row>
    <row r="2527" spans="1:94" ht="22.5" customHeight="1">
      <c r="A2527" s="13"/>
      <c r="B2527" s="3" t="str">
        <f>TEXT(Table1[[#This Row],[Date]],"dddd")</f>
        <v>السبت</v>
      </c>
      <c r="C2527" s="3">
        <f>WEEKNUM(Table1[[#This Row],[Date]],16)</f>
        <v>1</v>
      </c>
      <c r="D2527" s="3" t="str">
        <f>TEXT(Table1[[#This Row],[Date]],"mmmm")</f>
        <v>يناير</v>
      </c>
      <c r="E2527" s="3" t="str">
        <f>TEXT(Table1[[#This Row],[Date]],"yyyy")</f>
        <v>1900</v>
      </c>
      <c r="J2527" s="3">
        <f>IFERROR(VLOOKUP(Table1[[#This Row],[FoamType]],$CB$1:$CC$25,2,FALSE),0)</f>
        <v>0</v>
      </c>
      <c r="X2527" s="4">
        <f>IFERROR(   Table1[[#This Row],[البلوكات /م3]]+Table1[[#This Row],[البواقى
 المنصرفه
/م3]]-Table1[[#This Row],[البواقى
/م3]],0)</f>
        <v>0</v>
      </c>
      <c r="AD2527" s="20">
        <f t="shared" si="302"/>
        <v>0</v>
      </c>
      <c r="AE2527" s="29" t="e">
        <f t="shared" si="303"/>
        <v>#DIV/0!</v>
      </c>
      <c r="AG2527" s="5">
        <f>IFERROR((Table1[[#This Row],[عدد
البلوكات]]*0.12),"")</f>
        <v>0</v>
      </c>
      <c r="AH252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27" s="59">
        <f>IFERROR(Table1[[#This Row],[Plan Hour]]/Table1[[#This Row],[ساعات
العمل
الفعلية]],0)</f>
        <v>0</v>
      </c>
      <c r="AK2527" s="1">
        <f>IFERROR((Table1[[#This Row],[الكمية 
الفعلية
/م3]]-Table1[[#This Row],[الكمية 
المنتجة
/م3
 ]]),"")</f>
        <v>0</v>
      </c>
      <c r="CB2527"/>
      <c r="CC2527"/>
      <c r="CD2527"/>
      <c r="CE2527" s="83"/>
      <c r="CF2527"/>
      <c r="CG2527"/>
      <c r="CH2527"/>
      <c r="CI2527"/>
      <c r="CJ2527"/>
      <c r="CK2527"/>
      <c r="CL2527"/>
      <c r="CM2527"/>
      <c r="CN2527"/>
      <c r="CO2527"/>
      <c r="CP2527"/>
    </row>
    <row r="2528" spans="1:94" ht="22.5" customHeight="1">
      <c r="A2528" s="13"/>
      <c r="B2528" s="3" t="str">
        <f>TEXT(Table1[[#This Row],[Date]],"dddd")</f>
        <v>السبت</v>
      </c>
      <c r="C2528" s="3">
        <f>WEEKNUM(Table1[[#This Row],[Date]],16)</f>
        <v>1</v>
      </c>
      <c r="D2528" s="3" t="str">
        <f>TEXT(Table1[[#This Row],[Date]],"mmmm")</f>
        <v>يناير</v>
      </c>
      <c r="E2528" s="3" t="str">
        <f>TEXT(Table1[[#This Row],[Date]],"yyyy")</f>
        <v>1900</v>
      </c>
      <c r="J2528" s="3">
        <f>IFERROR(VLOOKUP(Table1[[#This Row],[FoamType]],$CB$1:$CC$25,2,FALSE),0)</f>
        <v>0</v>
      </c>
      <c r="X2528" s="4">
        <f>IFERROR(   Table1[[#This Row],[البلوكات /م3]]+Table1[[#This Row],[البواقى
 المنصرفه
/م3]]-Table1[[#This Row],[البواقى
/م3]],0)</f>
        <v>0</v>
      </c>
      <c r="AD2528" s="20">
        <f t="shared" si="302"/>
        <v>0</v>
      </c>
      <c r="AE2528" s="29" t="e">
        <f t="shared" si="303"/>
        <v>#DIV/0!</v>
      </c>
      <c r="AG2528" s="5">
        <f>IFERROR((Table1[[#This Row],[عدد
البلوكات]]*0.12),"")</f>
        <v>0</v>
      </c>
      <c r="AH252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28" s="59">
        <f>IFERROR(Table1[[#This Row],[Plan Hour]]/Table1[[#This Row],[ساعات
العمل
الفعلية]],0)</f>
        <v>0</v>
      </c>
      <c r="AK2528" s="1">
        <f>IFERROR((Table1[[#This Row],[الكمية 
الفعلية
/م3]]-Table1[[#This Row],[الكمية 
المنتجة
/م3
 ]]),"")</f>
        <v>0</v>
      </c>
      <c r="CB2528"/>
      <c r="CC2528"/>
      <c r="CD2528"/>
      <c r="CE2528" s="83"/>
      <c r="CF2528"/>
      <c r="CG2528"/>
      <c r="CH2528"/>
      <c r="CI2528"/>
      <c r="CJ2528"/>
      <c r="CK2528"/>
      <c r="CL2528"/>
      <c r="CM2528"/>
      <c r="CN2528"/>
      <c r="CO2528"/>
      <c r="CP2528"/>
    </row>
    <row r="2529" spans="1:94" ht="22.5" customHeight="1">
      <c r="A2529" s="13"/>
      <c r="B2529" s="3" t="str">
        <f>TEXT(Table1[[#This Row],[Date]],"dddd")</f>
        <v>السبت</v>
      </c>
      <c r="C2529" s="3">
        <f>WEEKNUM(Table1[[#This Row],[Date]],16)</f>
        <v>1</v>
      </c>
      <c r="D2529" s="3" t="str">
        <f>TEXT(Table1[[#This Row],[Date]],"mmmm")</f>
        <v>يناير</v>
      </c>
      <c r="E2529" s="3" t="str">
        <f>TEXT(Table1[[#This Row],[Date]],"yyyy")</f>
        <v>1900</v>
      </c>
      <c r="J2529" s="3">
        <f>IFERROR(VLOOKUP(Table1[[#This Row],[FoamType]],$CB$1:$CC$25,2,FALSE),0)</f>
        <v>0</v>
      </c>
      <c r="X2529" s="4">
        <f>IFERROR(   Table1[[#This Row],[البلوكات /م3]]+Table1[[#This Row],[البواقى
 المنصرفه
/م3]]-Table1[[#This Row],[البواقى
/م3]],0)</f>
        <v>0</v>
      </c>
      <c r="AD2529" s="20">
        <f t="shared" si="302"/>
        <v>0</v>
      </c>
      <c r="AE2529" s="29" t="e">
        <f t="shared" si="303"/>
        <v>#DIV/0!</v>
      </c>
      <c r="AG2529" s="5">
        <f>IFERROR((Table1[[#This Row],[عدد
البلوكات]]*0.12),"")</f>
        <v>0</v>
      </c>
      <c r="AH252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29" s="59">
        <f>IFERROR(Table1[[#This Row],[Plan Hour]]/Table1[[#This Row],[ساعات
العمل
الفعلية]],0)</f>
        <v>0</v>
      </c>
      <c r="AK2529" s="1">
        <f>IFERROR((Table1[[#This Row],[الكمية 
الفعلية
/م3]]-Table1[[#This Row],[الكمية 
المنتجة
/م3
 ]]),"")</f>
        <v>0</v>
      </c>
      <c r="CB2529"/>
      <c r="CC2529"/>
      <c r="CD2529"/>
      <c r="CE2529" s="83"/>
      <c r="CF2529"/>
      <c r="CG2529"/>
      <c r="CH2529"/>
      <c r="CI2529"/>
      <c r="CJ2529"/>
      <c r="CK2529"/>
      <c r="CL2529"/>
      <c r="CM2529"/>
      <c r="CN2529"/>
      <c r="CO2529"/>
      <c r="CP2529"/>
    </row>
    <row r="2530" spans="1:94" ht="22.5" customHeight="1">
      <c r="A2530" s="13"/>
      <c r="B2530" s="3" t="str">
        <f>TEXT(Table1[[#This Row],[Date]],"dddd")</f>
        <v>السبت</v>
      </c>
      <c r="C2530" s="3">
        <f>WEEKNUM(Table1[[#This Row],[Date]],16)</f>
        <v>1</v>
      </c>
      <c r="D2530" s="3" t="str">
        <f>TEXT(Table1[[#This Row],[Date]],"mmmm")</f>
        <v>يناير</v>
      </c>
      <c r="E2530" s="3" t="str">
        <f>TEXT(Table1[[#This Row],[Date]],"yyyy")</f>
        <v>1900</v>
      </c>
      <c r="J2530" s="3">
        <f>IFERROR(VLOOKUP(Table1[[#This Row],[FoamType]],$CB$1:$CC$25,2,FALSE),0)</f>
        <v>0</v>
      </c>
      <c r="X2530" s="4">
        <f>IFERROR(   Table1[[#This Row],[البلوكات /م3]]+Table1[[#This Row],[البواقى
 المنصرفه
/م3]]-Table1[[#This Row],[البواقى
/م3]],0)</f>
        <v>0</v>
      </c>
      <c r="AD2530" s="20">
        <f t="shared" si="302"/>
        <v>0</v>
      </c>
      <c r="AE2530" s="29" t="e">
        <f t="shared" si="303"/>
        <v>#DIV/0!</v>
      </c>
      <c r="AG2530" s="5">
        <f>IFERROR((Table1[[#This Row],[عدد
البلوكات]]*0.12),"")</f>
        <v>0</v>
      </c>
      <c r="AH253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30" s="59">
        <f>IFERROR(Table1[[#This Row],[Plan Hour]]/Table1[[#This Row],[ساعات
العمل
الفعلية]],0)</f>
        <v>0</v>
      </c>
      <c r="AK2530" s="1">
        <f>IFERROR((Table1[[#This Row],[الكمية 
الفعلية
/م3]]-Table1[[#This Row],[الكمية 
المنتجة
/م3
 ]]),"")</f>
        <v>0</v>
      </c>
      <c r="CB2530"/>
      <c r="CC2530"/>
      <c r="CD2530"/>
      <c r="CE2530" s="83"/>
      <c r="CF2530"/>
      <c r="CG2530"/>
      <c r="CH2530"/>
      <c r="CI2530"/>
      <c r="CJ2530"/>
      <c r="CK2530"/>
      <c r="CL2530"/>
      <c r="CM2530"/>
      <c r="CN2530"/>
      <c r="CO2530"/>
      <c r="CP2530"/>
    </row>
    <row r="2531" spans="1:94" ht="22.5" customHeight="1">
      <c r="A2531" s="13"/>
      <c r="B2531" s="3" t="str">
        <f>TEXT(Table1[[#This Row],[Date]],"dddd")</f>
        <v>السبت</v>
      </c>
      <c r="C2531" s="3">
        <f>WEEKNUM(Table1[[#This Row],[Date]],16)</f>
        <v>1</v>
      </c>
      <c r="D2531" s="3" t="str">
        <f>TEXT(Table1[[#This Row],[Date]],"mmmm")</f>
        <v>يناير</v>
      </c>
      <c r="E2531" s="3" t="str">
        <f>TEXT(Table1[[#This Row],[Date]],"yyyy")</f>
        <v>1900</v>
      </c>
      <c r="J2531" s="3">
        <f>IFERROR(VLOOKUP(Table1[[#This Row],[FoamType]],$CB$1:$CC$25,2,FALSE),0)</f>
        <v>0</v>
      </c>
      <c r="X2531" s="4">
        <f>IFERROR(   Table1[[#This Row],[البلوكات /م3]]+Table1[[#This Row],[البواقى
 المنصرفه
/م3]]-Table1[[#This Row],[البواقى
/م3]],0)</f>
        <v>0</v>
      </c>
      <c r="AD2531" s="20">
        <f t="shared" si="302"/>
        <v>0</v>
      </c>
      <c r="AE2531" s="29" t="e">
        <f t="shared" si="303"/>
        <v>#DIV/0!</v>
      </c>
      <c r="AG2531" s="5">
        <f>IFERROR((Table1[[#This Row],[عدد
البلوكات]]*0.12),"")</f>
        <v>0</v>
      </c>
      <c r="AH253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31" s="59">
        <f>IFERROR(Table1[[#This Row],[Plan Hour]]/Table1[[#This Row],[ساعات
العمل
الفعلية]],0)</f>
        <v>0</v>
      </c>
      <c r="AK2531" s="1">
        <f>IFERROR((Table1[[#This Row],[الكمية 
الفعلية
/م3]]-Table1[[#This Row],[الكمية 
المنتجة
/م3
 ]]),"")</f>
        <v>0</v>
      </c>
      <c r="CB2531"/>
      <c r="CC2531"/>
      <c r="CD2531"/>
      <c r="CE2531" s="83"/>
      <c r="CF2531"/>
      <c r="CG2531"/>
      <c r="CH2531"/>
      <c r="CI2531"/>
      <c r="CJ2531"/>
      <c r="CK2531"/>
      <c r="CL2531"/>
      <c r="CM2531"/>
      <c r="CN2531"/>
      <c r="CO2531"/>
      <c r="CP2531"/>
    </row>
    <row r="2532" spans="1:94" ht="22.5" customHeight="1">
      <c r="A2532" s="13"/>
      <c r="B2532" s="3" t="str">
        <f>TEXT(Table1[[#This Row],[Date]],"dddd")</f>
        <v>السبت</v>
      </c>
      <c r="C2532" s="3">
        <f>WEEKNUM(Table1[[#This Row],[Date]],16)</f>
        <v>1</v>
      </c>
      <c r="D2532" s="3" t="str">
        <f>TEXT(Table1[[#This Row],[Date]],"mmmm")</f>
        <v>يناير</v>
      </c>
      <c r="E2532" s="3" t="str">
        <f>TEXT(Table1[[#This Row],[Date]],"yyyy")</f>
        <v>1900</v>
      </c>
      <c r="J2532" s="3">
        <f>IFERROR(VLOOKUP(Table1[[#This Row],[FoamType]],$CB$1:$CC$25,2,FALSE),0)</f>
        <v>0</v>
      </c>
      <c r="X2532" s="4">
        <f>IFERROR(   Table1[[#This Row],[البلوكات /م3]]+Table1[[#This Row],[البواقى
 المنصرفه
/م3]]-Table1[[#This Row],[البواقى
/م3]],0)</f>
        <v>0</v>
      </c>
      <c r="AD2532" s="20">
        <f t="shared" si="302"/>
        <v>0</v>
      </c>
      <c r="AE2532" s="29" t="e">
        <f t="shared" si="303"/>
        <v>#DIV/0!</v>
      </c>
      <c r="AG2532" s="5">
        <f>IFERROR((Table1[[#This Row],[عدد
البلوكات]]*0.12),"")</f>
        <v>0</v>
      </c>
      <c r="AH253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32" s="59">
        <f>IFERROR(Table1[[#This Row],[Plan Hour]]/Table1[[#This Row],[ساعات
العمل
الفعلية]],0)</f>
        <v>0</v>
      </c>
      <c r="AK2532" s="1">
        <f>IFERROR((Table1[[#This Row],[الكمية 
الفعلية
/م3]]-Table1[[#This Row],[الكمية 
المنتجة
/م3
 ]]),"")</f>
        <v>0</v>
      </c>
      <c r="CB2532"/>
      <c r="CC2532"/>
      <c r="CD2532"/>
      <c r="CE2532" s="83"/>
      <c r="CF2532"/>
      <c r="CG2532"/>
      <c r="CH2532"/>
      <c r="CI2532"/>
      <c r="CJ2532"/>
      <c r="CK2532"/>
      <c r="CL2532"/>
      <c r="CM2532"/>
      <c r="CN2532"/>
      <c r="CO2532"/>
      <c r="CP2532"/>
    </row>
    <row r="2533" spans="1:94" ht="22.5" customHeight="1">
      <c r="A2533" s="13"/>
      <c r="B2533" s="3" t="str">
        <f>TEXT(Table1[[#This Row],[Date]],"dddd")</f>
        <v>السبت</v>
      </c>
      <c r="C2533" s="3">
        <f>WEEKNUM(Table1[[#This Row],[Date]],16)</f>
        <v>1</v>
      </c>
      <c r="D2533" s="3" t="str">
        <f>TEXT(Table1[[#This Row],[Date]],"mmmm")</f>
        <v>يناير</v>
      </c>
      <c r="E2533" s="3" t="str">
        <f>TEXT(Table1[[#This Row],[Date]],"yyyy")</f>
        <v>1900</v>
      </c>
      <c r="J2533" s="3">
        <f>IFERROR(VLOOKUP(Table1[[#This Row],[FoamType]],$CB$1:$CC$25,2,FALSE),0)</f>
        <v>0</v>
      </c>
      <c r="X2533" s="4">
        <f>IFERROR(   Table1[[#This Row],[البلوكات /م3]]+Table1[[#This Row],[البواقى
 المنصرفه
/م3]]-Table1[[#This Row],[البواقى
/م3]],0)</f>
        <v>0</v>
      </c>
      <c r="AD2533" s="20">
        <f t="shared" si="302"/>
        <v>0</v>
      </c>
      <c r="AE2533" s="29" t="e">
        <f t="shared" si="303"/>
        <v>#DIV/0!</v>
      </c>
      <c r="AG2533" s="5">
        <f>IFERROR((Table1[[#This Row],[عدد
البلوكات]]*0.12),"")</f>
        <v>0</v>
      </c>
      <c r="AH253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33" s="59">
        <f>IFERROR(Table1[[#This Row],[Plan Hour]]/Table1[[#This Row],[ساعات
العمل
الفعلية]],0)</f>
        <v>0</v>
      </c>
      <c r="AK2533" s="1">
        <f>IFERROR((Table1[[#This Row],[الكمية 
الفعلية
/م3]]-Table1[[#This Row],[الكمية 
المنتجة
/م3
 ]]),"")</f>
        <v>0</v>
      </c>
      <c r="CB2533"/>
      <c r="CC2533"/>
      <c r="CD2533"/>
      <c r="CE2533" s="83"/>
      <c r="CF2533"/>
      <c r="CG2533"/>
      <c r="CH2533"/>
      <c r="CI2533"/>
      <c r="CJ2533"/>
      <c r="CK2533"/>
      <c r="CL2533"/>
      <c r="CM2533"/>
      <c r="CN2533"/>
      <c r="CO2533"/>
      <c r="CP2533"/>
    </row>
    <row r="2534" spans="1:94" ht="22.5" customHeight="1">
      <c r="A2534" s="13"/>
      <c r="B2534" s="3" t="str">
        <f>TEXT(Table1[[#This Row],[Date]],"dddd")</f>
        <v>السبت</v>
      </c>
      <c r="C2534" s="3">
        <f>WEEKNUM(Table1[[#This Row],[Date]],16)</f>
        <v>1</v>
      </c>
      <c r="D2534" s="3" t="str">
        <f>TEXT(Table1[[#This Row],[Date]],"mmmm")</f>
        <v>يناير</v>
      </c>
      <c r="E2534" s="3" t="str">
        <f>TEXT(Table1[[#This Row],[Date]],"yyyy")</f>
        <v>1900</v>
      </c>
      <c r="J2534" s="3">
        <f>IFERROR(VLOOKUP(Table1[[#This Row],[FoamType]],$CB$1:$CC$25,2,FALSE),0)</f>
        <v>0</v>
      </c>
      <c r="X2534" s="4">
        <f>IFERROR(   Table1[[#This Row],[البلوكات /م3]]+Table1[[#This Row],[البواقى
 المنصرفه
/م3]]-Table1[[#This Row],[البواقى
/م3]],0)</f>
        <v>0</v>
      </c>
      <c r="AD2534" s="20">
        <f t="shared" si="302"/>
        <v>0</v>
      </c>
      <c r="AE2534" s="29" t="e">
        <f t="shared" si="303"/>
        <v>#DIV/0!</v>
      </c>
      <c r="AG2534" s="5">
        <f>IFERROR((Table1[[#This Row],[عدد
البلوكات]]*0.12),"")</f>
        <v>0</v>
      </c>
      <c r="AH253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34" s="59">
        <f>IFERROR(Table1[[#This Row],[Plan Hour]]/Table1[[#This Row],[ساعات
العمل
الفعلية]],0)</f>
        <v>0</v>
      </c>
      <c r="AK2534" s="1">
        <f>IFERROR((Table1[[#This Row],[الكمية 
الفعلية
/م3]]-Table1[[#This Row],[الكمية 
المنتجة
/م3
 ]]),"")</f>
        <v>0</v>
      </c>
      <c r="CB2534"/>
      <c r="CC2534"/>
      <c r="CD2534"/>
      <c r="CE2534" s="83"/>
      <c r="CF2534"/>
      <c r="CG2534"/>
      <c r="CH2534"/>
      <c r="CI2534"/>
      <c r="CJ2534"/>
      <c r="CK2534"/>
      <c r="CL2534"/>
      <c r="CM2534"/>
      <c r="CN2534"/>
      <c r="CO2534"/>
      <c r="CP2534"/>
    </row>
    <row r="2535" spans="1:94" ht="22.5" customHeight="1">
      <c r="A2535" s="13"/>
      <c r="B2535" s="3" t="str">
        <f>TEXT(Table1[[#This Row],[Date]],"dddd")</f>
        <v>السبت</v>
      </c>
      <c r="C2535" s="3">
        <f>WEEKNUM(Table1[[#This Row],[Date]],16)</f>
        <v>1</v>
      </c>
      <c r="D2535" s="3" t="str">
        <f>TEXT(Table1[[#This Row],[Date]],"mmmm")</f>
        <v>يناير</v>
      </c>
      <c r="E2535" s="3" t="str">
        <f>TEXT(Table1[[#This Row],[Date]],"yyyy")</f>
        <v>1900</v>
      </c>
      <c r="J2535" s="3">
        <f>IFERROR(VLOOKUP(Table1[[#This Row],[FoamType]],$CB$1:$CC$25,2,FALSE),0)</f>
        <v>0</v>
      </c>
      <c r="X2535" s="4">
        <f>IFERROR(   Table1[[#This Row],[البلوكات /م3]]+Table1[[#This Row],[البواقى
 المنصرفه
/م3]]-Table1[[#This Row],[البواقى
/م3]],0)</f>
        <v>0</v>
      </c>
      <c r="AD2535" s="20">
        <f t="shared" si="302"/>
        <v>0</v>
      </c>
      <c r="AE2535" s="29" t="e">
        <f t="shared" si="303"/>
        <v>#DIV/0!</v>
      </c>
      <c r="AG2535" s="5">
        <f>IFERROR((Table1[[#This Row],[عدد
البلوكات]]*0.12),"")</f>
        <v>0</v>
      </c>
      <c r="AH253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35" s="59">
        <f>IFERROR(Table1[[#This Row],[Plan Hour]]/Table1[[#This Row],[ساعات
العمل
الفعلية]],0)</f>
        <v>0</v>
      </c>
      <c r="AK2535" s="1">
        <f>IFERROR((Table1[[#This Row],[الكمية 
الفعلية
/م3]]-Table1[[#This Row],[الكمية 
المنتجة
/م3
 ]]),"")</f>
        <v>0</v>
      </c>
      <c r="CB2535"/>
      <c r="CC2535"/>
      <c r="CD2535"/>
      <c r="CE2535" s="83"/>
      <c r="CF2535"/>
      <c r="CG2535"/>
      <c r="CH2535"/>
      <c r="CI2535"/>
      <c r="CJ2535"/>
      <c r="CK2535"/>
      <c r="CL2535"/>
      <c r="CM2535"/>
      <c r="CN2535"/>
      <c r="CO2535"/>
      <c r="CP2535"/>
    </row>
    <row r="2536" spans="1:94" ht="22.5" customHeight="1">
      <c r="A2536" s="13"/>
      <c r="B2536" s="3" t="str">
        <f>TEXT(Table1[[#This Row],[Date]],"dddd")</f>
        <v>السبت</v>
      </c>
      <c r="C2536" s="3">
        <f>WEEKNUM(Table1[[#This Row],[Date]],16)</f>
        <v>1</v>
      </c>
      <c r="D2536" s="3" t="str">
        <f>TEXT(Table1[[#This Row],[Date]],"mmmm")</f>
        <v>يناير</v>
      </c>
      <c r="E2536" s="3" t="str">
        <f>TEXT(Table1[[#This Row],[Date]],"yyyy")</f>
        <v>1900</v>
      </c>
      <c r="J2536" s="3">
        <f>IFERROR(VLOOKUP(Table1[[#This Row],[FoamType]],$CB$1:$CC$25,2,FALSE),0)</f>
        <v>0</v>
      </c>
      <c r="X2536" s="4">
        <f>IFERROR(   Table1[[#This Row],[البلوكات /م3]]+Table1[[#This Row],[البواقى
 المنصرفه
/م3]]-Table1[[#This Row],[البواقى
/م3]],0)</f>
        <v>0</v>
      </c>
      <c r="AD2536" s="20">
        <f t="shared" si="302"/>
        <v>0</v>
      </c>
      <c r="AE2536" s="29" t="e">
        <f t="shared" si="303"/>
        <v>#DIV/0!</v>
      </c>
      <c r="AG2536" s="5">
        <f>IFERROR((Table1[[#This Row],[عدد
البلوكات]]*0.12),"")</f>
        <v>0</v>
      </c>
      <c r="AH253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36" s="59">
        <f>IFERROR(Table1[[#This Row],[Plan Hour]]/Table1[[#This Row],[ساعات
العمل
الفعلية]],0)</f>
        <v>0</v>
      </c>
      <c r="AK2536" s="1">
        <f>IFERROR((Table1[[#This Row],[الكمية 
الفعلية
/م3]]-Table1[[#This Row],[الكمية 
المنتجة
/م3
 ]]),"")</f>
        <v>0</v>
      </c>
      <c r="CB2536"/>
      <c r="CC2536"/>
      <c r="CD2536"/>
      <c r="CE2536" s="83"/>
      <c r="CF2536"/>
      <c r="CG2536"/>
      <c r="CH2536"/>
      <c r="CI2536"/>
      <c r="CJ2536"/>
      <c r="CK2536"/>
      <c r="CL2536"/>
      <c r="CM2536"/>
      <c r="CN2536"/>
      <c r="CO2536"/>
      <c r="CP2536"/>
    </row>
    <row r="2537" spans="1:94" ht="22.5" customHeight="1">
      <c r="A2537" s="13"/>
      <c r="B2537" s="3" t="str">
        <f>TEXT(Table1[[#This Row],[Date]],"dddd")</f>
        <v>السبت</v>
      </c>
      <c r="C2537" s="3">
        <f>WEEKNUM(Table1[[#This Row],[Date]],16)</f>
        <v>1</v>
      </c>
      <c r="D2537" s="3" t="str">
        <f>TEXT(Table1[[#This Row],[Date]],"mmmm")</f>
        <v>يناير</v>
      </c>
      <c r="E2537" s="3" t="str">
        <f>TEXT(Table1[[#This Row],[Date]],"yyyy")</f>
        <v>1900</v>
      </c>
      <c r="J2537" s="3">
        <f>IFERROR(VLOOKUP(Table1[[#This Row],[FoamType]],$CB$1:$CC$25,2,FALSE),0)</f>
        <v>0</v>
      </c>
      <c r="X2537" s="4">
        <f>IFERROR(   Table1[[#This Row],[البلوكات /م3]]+Table1[[#This Row],[البواقى
 المنصرفه
/م3]]-Table1[[#This Row],[البواقى
/م3]],0)</f>
        <v>0</v>
      </c>
      <c r="AD2537" s="20">
        <f t="shared" si="302"/>
        <v>0</v>
      </c>
      <c r="AE2537" s="29" t="e">
        <f t="shared" si="303"/>
        <v>#DIV/0!</v>
      </c>
      <c r="AG2537" s="5">
        <f>IFERROR((Table1[[#This Row],[عدد
البلوكات]]*0.12),"")</f>
        <v>0</v>
      </c>
      <c r="AH253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37" s="59">
        <f>IFERROR(Table1[[#This Row],[Plan Hour]]/Table1[[#This Row],[ساعات
العمل
الفعلية]],0)</f>
        <v>0</v>
      </c>
      <c r="AK2537" s="1">
        <f>IFERROR((Table1[[#This Row],[الكمية 
الفعلية
/م3]]-Table1[[#This Row],[الكمية 
المنتجة
/م3
 ]]),"")</f>
        <v>0</v>
      </c>
      <c r="CB2537"/>
      <c r="CC2537"/>
      <c r="CD2537"/>
      <c r="CE2537" s="83"/>
      <c r="CF2537"/>
      <c r="CG2537"/>
      <c r="CH2537"/>
      <c r="CI2537"/>
      <c r="CJ2537"/>
      <c r="CK2537"/>
      <c r="CL2537"/>
      <c r="CM2537"/>
      <c r="CN2537"/>
      <c r="CO2537"/>
      <c r="CP2537"/>
    </row>
    <row r="2538" spans="1:94" ht="22.5" customHeight="1">
      <c r="A2538" s="13"/>
      <c r="B2538" s="3" t="str">
        <f>TEXT(Table1[[#This Row],[Date]],"dddd")</f>
        <v>السبت</v>
      </c>
      <c r="C2538" s="3">
        <f>WEEKNUM(Table1[[#This Row],[Date]],16)</f>
        <v>1</v>
      </c>
      <c r="D2538" s="3" t="str">
        <f>TEXT(Table1[[#This Row],[Date]],"mmmm")</f>
        <v>يناير</v>
      </c>
      <c r="E2538" s="3" t="str">
        <f>TEXT(Table1[[#This Row],[Date]],"yyyy")</f>
        <v>1900</v>
      </c>
      <c r="J2538" s="3">
        <f>IFERROR(VLOOKUP(Table1[[#This Row],[FoamType]],$CB$1:$CC$25,2,FALSE),0)</f>
        <v>0</v>
      </c>
      <c r="X2538" s="4">
        <f>IFERROR(   Table1[[#This Row],[البلوكات /م3]]+Table1[[#This Row],[البواقى
 المنصرفه
/م3]]-Table1[[#This Row],[البواقى
/م3]],0)</f>
        <v>0</v>
      </c>
      <c r="AD2538" s="20">
        <f t="shared" si="302"/>
        <v>0</v>
      </c>
      <c r="AE2538" s="29" t="e">
        <f t="shared" si="303"/>
        <v>#DIV/0!</v>
      </c>
      <c r="AG2538" s="5">
        <f>IFERROR((Table1[[#This Row],[عدد
البلوكات]]*0.12),"")</f>
        <v>0</v>
      </c>
      <c r="AH253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38" s="59">
        <f>IFERROR(Table1[[#This Row],[Plan Hour]]/Table1[[#This Row],[ساعات
العمل
الفعلية]],0)</f>
        <v>0</v>
      </c>
      <c r="AK2538" s="1">
        <f>IFERROR((Table1[[#This Row],[الكمية 
الفعلية
/م3]]-Table1[[#This Row],[الكمية 
المنتجة
/م3
 ]]),"")</f>
        <v>0</v>
      </c>
      <c r="CB2538"/>
      <c r="CC2538"/>
      <c r="CD2538"/>
      <c r="CE2538" s="83"/>
      <c r="CF2538"/>
      <c r="CG2538"/>
      <c r="CH2538"/>
      <c r="CI2538"/>
      <c r="CJ2538"/>
      <c r="CK2538"/>
      <c r="CL2538"/>
      <c r="CM2538"/>
      <c r="CN2538"/>
      <c r="CO2538"/>
      <c r="CP2538"/>
    </row>
    <row r="2539" spans="1:94" ht="22.5" customHeight="1">
      <c r="A2539" s="13"/>
      <c r="B2539" s="3" t="str">
        <f>TEXT(Table1[[#This Row],[Date]],"dddd")</f>
        <v>السبت</v>
      </c>
      <c r="C2539" s="3">
        <f>WEEKNUM(Table1[[#This Row],[Date]],16)</f>
        <v>1</v>
      </c>
      <c r="D2539" s="3" t="str">
        <f>TEXT(Table1[[#This Row],[Date]],"mmmm")</f>
        <v>يناير</v>
      </c>
      <c r="E2539" s="3" t="str">
        <f>TEXT(Table1[[#This Row],[Date]],"yyyy")</f>
        <v>1900</v>
      </c>
      <c r="J2539" s="3">
        <f>IFERROR(VLOOKUP(Table1[[#This Row],[FoamType]],$CB$1:$CC$25,2,FALSE),0)</f>
        <v>0</v>
      </c>
      <c r="X2539" s="4">
        <f>IFERROR(   Table1[[#This Row],[البلوكات /م3]]+Table1[[#This Row],[البواقى
 المنصرفه
/م3]]-Table1[[#This Row],[البواقى
/م3]],0)</f>
        <v>0</v>
      </c>
      <c r="AD2539" s="20">
        <f t="shared" si="302"/>
        <v>0</v>
      </c>
      <c r="AE2539" s="29" t="e">
        <f t="shared" si="303"/>
        <v>#DIV/0!</v>
      </c>
      <c r="AG2539" s="5">
        <f>IFERROR((Table1[[#This Row],[عدد
البلوكات]]*0.12),"")</f>
        <v>0</v>
      </c>
      <c r="AH253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39" s="59">
        <f>IFERROR(Table1[[#This Row],[Plan Hour]]/Table1[[#This Row],[ساعات
العمل
الفعلية]],0)</f>
        <v>0</v>
      </c>
      <c r="AK2539" s="1">
        <f>IFERROR((Table1[[#This Row],[الكمية 
الفعلية
/م3]]-Table1[[#This Row],[الكمية 
المنتجة
/م3
 ]]),"")</f>
        <v>0</v>
      </c>
      <c r="CB2539"/>
      <c r="CC2539"/>
      <c r="CD2539"/>
      <c r="CE2539" s="83"/>
      <c r="CF2539"/>
      <c r="CG2539"/>
      <c r="CH2539"/>
      <c r="CI2539"/>
      <c r="CJ2539"/>
      <c r="CK2539"/>
      <c r="CL2539"/>
      <c r="CM2539"/>
      <c r="CN2539"/>
      <c r="CO2539"/>
      <c r="CP2539"/>
    </row>
    <row r="2540" spans="1:94" ht="22.5" customHeight="1">
      <c r="A2540" s="13"/>
      <c r="B2540" s="3" t="str">
        <f>TEXT(Table1[[#This Row],[Date]],"dddd")</f>
        <v>السبت</v>
      </c>
      <c r="C2540" s="3">
        <f>WEEKNUM(Table1[[#This Row],[Date]],16)</f>
        <v>1</v>
      </c>
      <c r="D2540" s="3" t="str">
        <f>TEXT(Table1[[#This Row],[Date]],"mmmm")</f>
        <v>يناير</v>
      </c>
      <c r="E2540" s="3" t="str">
        <f>TEXT(Table1[[#This Row],[Date]],"yyyy")</f>
        <v>1900</v>
      </c>
      <c r="J2540" s="3">
        <f>IFERROR(VLOOKUP(Table1[[#This Row],[FoamType]],$CB$1:$CC$25,2,FALSE),0)</f>
        <v>0</v>
      </c>
      <c r="X2540" s="4">
        <f>IFERROR(   Table1[[#This Row],[البلوكات /م3]]+Table1[[#This Row],[البواقى
 المنصرفه
/م3]]-Table1[[#This Row],[البواقى
/م3]],0)</f>
        <v>0</v>
      </c>
      <c r="AD2540" s="20">
        <f t="shared" si="302"/>
        <v>0</v>
      </c>
      <c r="AE2540" s="29" t="e">
        <f t="shared" si="303"/>
        <v>#DIV/0!</v>
      </c>
      <c r="AG2540" s="5">
        <f>IFERROR((Table1[[#This Row],[عدد
البلوكات]]*0.12),"")</f>
        <v>0</v>
      </c>
      <c r="AH254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40" s="59">
        <f>IFERROR(Table1[[#This Row],[Plan Hour]]/Table1[[#This Row],[ساعات
العمل
الفعلية]],0)</f>
        <v>0</v>
      </c>
      <c r="AK2540" s="1">
        <f>IFERROR((Table1[[#This Row],[الكمية 
الفعلية
/م3]]-Table1[[#This Row],[الكمية 
المنتجة
/م3
 ]]),"")</f>
        <v>0</v>
      </c>
      <c r="CB2540"/>
      <c r="CC2540"/>
      <c r="CD2540"/>
      <c r="CE2540" s="83"/>
      <c r="CF2540"/>
      <c r="CG2540"/>
      <c r="CH2540"/>
      <c r="CI2540"/>
      <c r="CJ2540"/>
      <c r="CK2540"/>
      <c r="CL2540"/>
      <c r="CM2540"/>
      <c r="CN2540"/>
      <c r="CO2540"/>
      <c r="CP2540"/>
    </row>
    <row r="2541" spans="1:94" ht="22.5" customHeight="1">
      <c r="A2541" s="13"/>
      <c r="B2541" s="3" t="str">
        <f>TEXT(Table1[[#This Row],[Date]],"dddd")</f>
        <v>السبت</v>
      </c>
      <c r="C2541" s="3">
        <f>WEEKNUM(Table1[[#This Row],[Date]],16)</f>
        <v>1</v>
      </c>
      <c r="D2541" s="3" t="str">
        <f>TEXT(Table1[[#This Row],[Date]],"mmmm")</f>
        <v>يناير</v>
      </c>
      <c r="E2541" s="3" t="str">
        <f>TEXT(Table1[[#This Row],[Date]],"yyyy")</f>
        <v>1900</v>
      </c>
      <c r="J2541" s="3">
        <f>IFERROR(VLOOKUP(Table1[[#This Row],[FoamType]],$CB$1:$CC$25,2,FALSE),0)</f>
        <v>0</v>
      </c>
      <c r="X2541" s="4">
        <f>IFERROR(   Table1[[#This Row],[البلوكات /م3]]+Table1[[#This Row],[البواقى
 المنصرفه
/م3]]-Table1[[#This Row],[البواقى
/م3]],0)</f>
        <v>0</v>
      </c>
      <c r="AD2541" s="20">
        <f t="shared" si="302"/>
        <v>0</v>
      </c>
      <c r="AE2541" s="29" t="e">
        <f t="shared" si="303"/>
        <v>#DIV/0!</v>
      </c>
      <c r="AG2541" s="5">
        <f>IFERROR((Table1[[#This Row],[عدد
البلوكات]]*0.12),"")</f>
        <v>0</v>
      </c>
      <c r="AH254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41" s="59">
        <f>IFERROR(Table1[[#This Row],[Plan Hour]]/Table1[[#This Row],[ساعات
العمل
الفعلية]],0)</f>
        <v>0</v>
      </c>
      <c r="AK2541" s="1">
        <f>IFERROR((Table1[[#This Row],[الكمية 
الفعلية
/م3]]-Table1[[#This Row],[الكمية 
المنتجة
/م3
 ]]),"")</f>
        <v>0</v>
      </c>
      <c r="CB2541"/>
      <c r="CC2541"/>
      <c r="CD2541"/>
      <c r="CE2541" s="83"/>
      <c r="CF2541"/>
      <c r="CG2541"/>
      <c r="CH2541"/>
      <c r="CI2541"/>
      <c r="CJ2541"/>
      <c r="CK2541"/>
      <c r="CL2541"/>
      <c r="CM2541"/>
      <c r="CN2541"/>
      <c r="CO2541"/>
      <c r="CP2541"/>
    </row>
    <row r="2542" spans="1:94" ht="22.5" customHeight="1">
      <c r="A2542" s="13"/>
      <c r="B2542" s="3" t="str">
        <f>TEXT(Table1[[#This Row],[Date]],"dddd")</f>
        <v>السبت</v>
      </c>
      <c r="C2542" s="3">
        <f>WEEKNUM(Table1[[#This Row],[Date]],16)</f>
        <v>1</v>
      </c>
      <c r="D2542" s="3" t="str">
        <f>TEXT(Table1[[#This Row],[Date]],"mmmm")</f>
        <v>يناير</v>
      </c>
      <c r="E2542" s="3" t="str">
        <f>TEXT(Table1[[#This Row],[Date]],"yyyy")</f>
        <v>1900</v>
      </c>
      <c r="J2542" s="3">
        <f>IFERROR(VLOOKUP(Table1[[#This Row],[FoamType]],$CB$1:$CC$25,2,FALSE),0)</f>
        <v>0</v>
      </c>
      <c r="X2542" s="4">
        <f>IFERROR(   Table1[[#This Row],[البلوكات /م3]]+Table1[[#This Row],[البواقى
 المنصرفه
/م3]]-Table1[[#This Row],[البواقى
/م3]],0)</f>
        <v>0</v>
      </c>
      <c r="AD2542" s="20">
        <f t="shared" si="302"/>
        <v>0</v>
      </c>
      <c r="AE2542" s="29" t="e">
        <f t="shared" si="303"/>
        <v>#DIV/0!</v>
      </c>
      <c r="AG2542" s="5">
        <f>IFERROR((Table1[[#This Row],[عدد
البلوكات]]*0.12),"")</f>
        <v>0</v>
      </c>
      <c r="AH254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42" s="59">
        <f>IFERROR(Table1[[#This Row],[Plan Hour]]/Table1[[#This Row],[ساعات
العمل
الفعلية]],0)</f>
        <v>0</v>
      </c>
      <c r="AK2542" s="1">
        <f>IFERROR((Table1[[#This Row],[الكمية 
الفعلية
/م3]]-Table1[[#This Row],[الكمية 
المنتجة
/م3
 ]]),"")</f>
        <v>0</v>
      </c>
      <c r="CB2542"/>
      <c r="CC2542"/>
      <c r="CD2542"/>
      <c r="CE2542" s="83"/>
      <c r="CF2542"/>
      <c r="CG2542"/>
      <c r="CH2542"/>
      <c r="CI2542"/>
      <c r="CJ2542"/>
      <c r="CK2542"/>
      <c r="CL2542"/>
      <c r="CM2542"/>
      <c r="CN2542"/>
      <c r="CO2542"/>
      <c r="CP2542"/>
    </row>
    <row r="2543" spans="1:94" ht="22.5" customHeight="1">
      <c r="A2543" s="13"/>
      <c r="B2543" s="3" t="str">
        <f>TEXT(Table1[[#This Row],[Date]],"dddd")</f>
        <v>السبت</v>
      </c>
      <c r="C2543" s="3">
        <f>WEEKNUM(Table1[[#This Row],[Date]],16)</f>
        <v>1</v>
      </c>
      <c r="D2543" s="3" t="str">
        <f>TEXT(Table1[[#This Row],[Date]],"mmmm")</f>
        <v>يناير</v>
      </c>
      <c r="E2543" s="3" t="str">
        <f>TEXT(Table1[[#This Row],[Date]],"yyyy")</f>
        <v>1900</v>
      </c>
      <c r="J2543" s="3">
        <f>IFERROR(VLOOKUP(Table1[[#This Row],[FoamType]],$CB$1:$CC$25,2,FALSE),0)</f>
        <v>0</v>
      </c>
      <c r="X2543" s="4">
        <f>IFERROR(   Table1[[#This Row],[البلوكات /م3]]+Table1[[#This Row],[البواقى
 المنصرفه
/م3]]-Table1[[#This Row],[البواقى
/م3]],0)</f>
        <v>0</v>
      </c>
      <c r="AD2543" s="20">
        <f t="shared" si="302"/>
        <v>0</v>
      </c>
      <c r="AE2543" s="29" t="e">
        <f t="shared" si="303"/>
        <v>#DIV/0!</v>
      </c>
      <c r="AG2543" s="5">
        <f>IFERROR((Table1[[#This Row],[عدد
البلوكات]]*0.12),"")</f>
        <v>0</v>
      </c>
      <c r="AH254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43" s="59">
        <f>IFERROR(Table1[[#This Row],[Plan Hour]]/Table1[[#This Row],[ساعات
العمل
الفعلية]],0)</f>
        <v>0</v>
      </c>
      <c r="AK2543" s="1">
        <f>IFERROR((Table1[[#This Row],[الكمية 
الفعلية
/م3]]-Table1[[#This Row],[الكمية 
المنتجة
/م3
 ]]),"")</f>
        <v>0</v>
      </c>
      <c r="CB2543"/>
      <c r="CC2543"/>
      <c r="CD2543"/>
      <c r="CE2543" s="83"/>
      <c r="CF2543"/>
      <c r="CG2543"/>
      <c r="CH2543"/>
      <c r="CI2543"/>
      <c r="CJ2543"/>
      <c r="CK2543"/>
      <c r="CL2543"/>
      <c r="CM2543"/>
      <c r="CN2543"/>
      <c r="CO2543"/>
      <c r="CP2543"/>
    </row>
    <row r="2544" spans="1:94" ht="22.5" customHeight="1">
      <c r="A2544" s="13"/>
      <c r="B2544" s="3" t="str">
        <f>TEXT(Table1[[#This Row],[Date]],"dddd")</f>
        <v>السبت</v>
      </c>
      <c r="C2544" s="3">
        <f>WEEKNUM(Table1[[#This Row],[Date]],16)</f>
        <v>1</v>
      </c>
      <c r="D2544" s="3" t="str">
        <f>TEXT(Table1[[#This Row],[Date]],"mmmm")</f>
        <v>يناير</v>
      </c>
      <c r="E2544" s="3" t="str">
        <f>TEXT(Table1[[#This Row],[Date]],"yyyy")</f>
        <v>1900</v>
      </c>
      <c r="J2544" s="3">
        <f>IFERROR(VLOOKUP(Table1[[#This Row],[FoamType]],$CB$1:$CC$25,2,FALSE),0)</f>
        <v>0</v>
      </c>
      <c r="X2544" s="4">
        <f>IFERROR(   Table1[[#This Row],[البلوكات /م3]]+Table1[[#This Row],[البواقى
 المنصرفه
/م3]]-Table1[[#This Row],[البواقى
/م3]],0)</f>
        <v>0</v>
      </c>
      <c r="AD2544" s="20">
        <f t="shared" si="302"/>
        <v>0</v>
      </c>
      <c r="AE2544" s="29" t="e">
        <f t="shared" si="303"/>
        <v>#DIV/0!</v>
      </c>
      <c r="AG2544" s="5">
        <f>IFERROR((Table1[[#This Row],[عدد
البلوكات]]*0.12),"")</f>
        <v>0</v>
      </c>
      <c r="AH254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44" s="59">
        <f>IFERROR(Table1[[#This Row],[Plan Hour]]/Table1[[#This Row],[ساعات
العمل
الفعلية]],0)</f>
        <v>0</v>
      </c>
      <c r="AK2544" s="1">
        <f>IFERROR((Table1[[#This Row],[الكمية 
الفعلية
/م3]]-Table1[[#This Row],[الكمية 
المنتجة
/م3
 ]]),"")</f>
        <v>0</v>
      </c>
      <c r="CB2544"/>
      <c r="CC2544"/>
      <c r="CD2544"/>
      <c r="CE2544" s="83"/>
      <c r="CF2544"/>
      <c r="CG2544"/>
      <c r="CH2544"/>
      <c r="CI2544"/>
      <c r="CJ2544"/>
      <c r="CK2544"/>
      <c r="CL2544"/>
      <c r="CM2544"/>
      <c r="CN2544"/>
      <c r="CO2544"/>
      <c r="CP2544"/>
    </row>
    <row r="2545" spans="1:94" ht="22.5" customHeight="1">
      <c r="A2545" s="13"/>
      <c r="B2545" s="3" t="str">
        <f>TEXT(Table1[[#This Row],[Date]],"dddd")</f>
        <v>السبت</v>
      </c>
      <c r="C2545" s="3">
        <f>WEEKNUM(Table1[[#This Row],[Date]],16)</f>
        <v>1</v>
      </c>
      <c r="D2545" s="3" t="str">
        <f>TEXT(Table1[[#This Row],[Date]],"mmmm")</f>
        <v>يناير</v>
      </c>
      <c r="E2545" s="3" t="str">
        <f>TEXT(Table1[[#This Row],[Date]],"yyyy")</f>
        <v>1900</v>
      </c>
      <c r="J2545" s="3">
        <f>IFERROR(VLOOKUP(Table1[[#This Row],[FoamType]],$CB$1:$CC$25,2,FALSE),0)</f>
        <v>0</v>
      </c>
      <c r="X2545" s="4">
        <f>IFERROR(   Table1[[#This Row],[البلوكات /م3]]+Table1[[#This Row],[البواقى
 المنصرفه
/م3]]-Table1[[#This Row],[البواقى
/م3]],0)</f>
        <v>0</v>
      </c>
      <c r="AD2545" s="20">
        <f t="shared" si="302"/>
        <v>0</v>
      </c>
      <c r="AE2545" s="29" t="e">
        <f t="shared" si="303"/>
        <v>#DIV/0!</v>
      </c>
      <c r="AG2545" s="5">
        <f>IFERROR((Table1[[#This Row],[عدد
البلوكات]]*0.12),"")</f>
        <v>0</v>
      </c>
      <c r="AH254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45" s="59">
        <f>IFERROR(Table1[[#This Row],[Plan Hour]]/Table1[[#This Row],[ساعات
العمل
الفعلية]],0)</f>
        <v>0</v>
      </c>
      <c r="AK2545" s="1">
        <f>IFERROR((Table1[[#This Row],[الكمية 
الفعلية
/م3]]-Table1[[#This Row],[الكمية 
المنتجة
/م3
 ]]),"")</f>
        <v>0</v>
      </c>
      <c r="CB2545"/>
      <c r="CC2545"/>
      <c r="CD2545"/>
      <c r="CE2545" s="83"/>
      <c r="CF2545"/>
      <c r="CG2545"/>
      <c r="CH2545"/>
      <c r="CI2545"/>
      <c r="CJ2545"/>
      <c r="CK2545"/>
      <c r="CL2545"/>
      <c r="CM2545"/>
      <c r="CN2545"/>
      <c r="CO2545"/>
      <c r="CP2545"/>
    </row>
    <row r="2546" spans="1:94" ht="22.5" customHeight="1">
      <c r="A2546" s="13"/>
      <c r="B2546" s="3" t="str">
        <f>TEXT(Table1[[#This Row],[Date]],"dddd")</f>
        <v>السبت</v>
      </c>
      <c r="C2546" s="3">
        <f>WEEKNUM(Table1[[#This Row],[Date]],16)</f>
        <v>1</v>
      </c>
      <c r="D2546" s="3" t="str">
        <f>TEXT(Table1[[#This Row],[Date]],"mmmm")</f>
        <v>يناير</v>
      </c>
      <c r="E2546" s="3" t="str">
        <f>TEXT(Table1[[#This Row],[Date]],"yyyy")</f>
        <v>1900</v>
      </c>
      <c r="J2546" s="3">
        <f>IFERROR(VLOOKUP(Table1[[#This Row],[FoamType]],$CB$1:$CC$25,2,FALSE),0)</f>
        <v>0</v>
      </c>
      <c r="X2546" s="4">
        <f>IFERROR(   Table1[[#This Row],[البلوكات /م3]]+Table1[[#This Row],[البواقى
 المنصرفه
/م3]]-Table1[[#This Row],[البواقى
/م3]],0)</f>
        <v>0</v>
      </c>
      <c r="AD2546" s="20">
        <f t="shared" si="302"/>
        <v>0</v>
      </c>
      <c r="AE2546" s="29" t="e">
        <f t="shared" si="303"/>
        <v>#DIV/0!</v>
      </c>
      <c r="AG2546" s="5">
        <f>IFERROR((Table1[[#This Row],[عدد
البلوكات]]*0.12),"")</f>
        <v>0</v>
      </c>
      <c r="AH254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46" s="59">
        <f>IFERROR(Table1[[#This Row],[Plan Hour]]/Table1[[#This Row],[ساعات
العمل
الفعلية]],0)</f>
        <v>0</v>
      </c>
      <c r="AK2546" s="1">
        <f>IFERROR((Table1[[#This Row],[الكمية 
الفعلية
/م3]]-Table1[[#This Row],[الكمية 
المنتجة
/م3
 ]]),"")</f>
        <v>0</v>
      </c>
      <c r="CB2546"/>
      <c r="CC2546"/>
      <c r="CD2546"/>
      <c r="CE2546" s="83"/>
      <c r="CF2546"/>
      <c r="CG2546"/>
      <c r="CH2546"/>
      <c r="CI2546"/>
      <c r="CJ2546"/>
      <c r="CK2546"/>
      <c r="CL2546"/>
      <c r="CM2546"/>
      <c r="CN2546"/>
      <c r="CO2546"/>
      <c r="CP2546"/>
    </row>
    <row r="2547" spans="1:94" ht="22.5" customHeight="1">
      <c r="A2547" s="13"/>
      <c r="B2547" s="3" t="str">
        <f>TEXT(Table1[[#This Row],[Date]],"dddd")</f>
        <v>السبت</v>
      </c>
      <c r="C2547" s="3">
        <f>WEEKNUM(Table1[[#This Row],[Date]],16)</f>
        <v>1</v>
      </c>
      <c r="D2547" s="3" t="str">
        <f>TEXT(Table1[[#This Row],[Date]],"mmmm")</f>
        <v>يناير</v>
      </c>
      <c r="E2547" s="3" t="str">
        <f>TEXT(Table1[[#This Row],[Date]],"yyyy")</f>
        <v>1900</v>
      </c>
      <c r="J2547" s="3">
        <f>IFERROR(VLOOKUP(Table1[[#This Row],[FoamType]],$CB$1:$CC$25,2,FALSE),0)</f>
        <v>0</v>
      </c>
      <c r="X2547" s="4">
        <f>IFERROR(   Table1[[#This Row],[البلوكات /م3]]+Table1[[#This Row],[البواقى
 المنصرفه
/م3]]-Table1[[#This Row],[البواقى
/م3]],0)</f>
        <v>0</v>
      </c>
      <c r="AD2547" s="20">
        <f t="shared" si="302"/>
        <v>0</v>
      </c>
      <c r="AE2547" s="29" t="e">
        <f t="shared" si="303"/>
        <v>#DIV/0!</v>
      </c>
      <c r="AG2547" s="5">
        <f>IFERROR((Table1[[#This Row],[عدد
البلوكات]]*0.12),"")</f>
        <v>0</v>
      </c>
      <c r="AH254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47" s="59">
        <f>IFERROR(Table1[[#This Row],[Plan Hour]]/Table1[[#This Row],[ساعات
العمل
الفعلية]],0)</f>
        <v>0</v>
      </c>
      <c r="AK2547" s="1">
        <f>IFERROR((Table1[[#This Row],[الكمية 
الفعلية
/م3]]-Table1[[#This Row],[الكمية 
المنتجة
/م3
 ]]),"")</f>
        <v>0</v>
      </c>
      <c r="CB2547"/>
      <c r="CC2547"/>
      <c r="CD2547"/>
      <c r="CE2547" s="83"/>
      <c r="CF2547"/>
      <c r="CG2547"/>
      <c r="CH2547"/>
      <c r="CI2547"/>
      <c r="CJ2547"/>
      <c r="CK2547"/>
      <c r="CL2547"/>
      <c r="CM2547"/>
      <c r="CN2547"/>
      <c r="CO2547"/>
      <c r="CP2547"/>
    </row>
    <row r="2548" spans="1:94" ht="22.5" customHeight="1">
      <c r="A2548" s="13"/>
      <c r="B2548" s="3" t="str">
        <f>TEXT(Table1[[#This Row],[Date]],"dddd")</f>
        <v>السبت</v>
      </c>
      <c r="C2548" s="3">
        <f>WEEKNUM(Table1[[#This Row],[Date]],16)</f>
        <v>1</v>
      </c>
      <c r="D2548" s="3" t="str">
        <f>TEXT(Table1[[#This Row],[Date]],"mmmm")</f>
        <v>يناير</v>
      </c>
      <c r="E2548" s="3" t="str">
        <f>TEXT(Table1[[#This Row],[Date]],"yyyy")</f>
        <v>1900</v>
      </c>
      <c r="J2548" s="3">
        <f>IFERROR(VLOOKUP(Table1[[#This Row],[FoamType]],$CB$1:$CC$25,2,FALSE),0)</f>
        <v>0</v>
      </c>
      <c r="X2548" s="4">
        <f>IFERROR(   Table1[[#This Row],[البلوكات /م3]]+Table1[[#This Row],[البواقى
 المنصرفه
/م3]]-Table1[[#This Row],[البواقى
/م3]],0)</f>
        <v>0</v>
      </c>
      <c r="AD2548" s="20">
        <f t="shared" si="302"/>
        <v>0</v>
      </c>
      <c r="AE2548" s="29" t="e">
        <f t="shared" si="303"/>
        <v>#DIV/0!</v>
      </c>
      <c r="AG2548" s="5">
        <f>IFERROR((Table1[[#This Row],[عدد
البلوكات]]*0.12),"")</f>
        <v>0</v>
      </c>
      <c r="AH254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48" s="59">
        <f>IFERROR(Table1[[#This Row],[Plan Hour]]/Table1[[#This Row],[ساعات
العمل
الفعلية]],0)</f>
        <v>0</v>
      </c>
      <c r="AK2548" s="1">
        <f>IFERROR((Table1[[#This Row],[الكمية 
الفعلية
/م3]]-Table1[[#This Row],[الكمية 
المنتجة
/م3
 ]]),"")</f>
        <v>0</v>
      </c>
      <c r="CB2548"/>
      <c r="CC2548"/>
      <c r="CD2548"/>
      <c r="CE2548" s="83"/>
      <c r="CF2548"/>
      <c r="CG2548"/>
      <c r="CH2548"/>
      <c r="CI2548"/>
      <c r="CJ2548"/>
      <c r="CK2548"/>
      <c r="CL2548"/>
      <c r="CM2548"/>
      <c r="CN2548"/>
      <c r="CO2548"/>
      <c r="CP2548"/>
    </row>
    <row r="2549" spans="1:94" ht="22.5" customHeight="1">
      <c r="A2549" s="13"/>
      <c r="B2549" s="3" t="str">
        <f>TEXT(Table1[[#This Row],[Date]],"dddd")</f>
        <v>السبت</v>
      </c>
      <c r="C2549" s="3">
        <f>WEEKNUM(Table1[[#This Row],[Date]],16)</f>
        <v>1</v>
      </c>
      <c r="D2549" s="3" t="str">
        <f>TEXT(Table1[[#This Row],[Date]],"mmmm")</f>
        <v>يناير</v>
      </c>
      <c r="E2549" s="3" t="str">
        <f>TEXT(Table1[[#This Row],[Date]],"yyyy")</f>
        <v>1900</v>
      </c>
      <c r="J2549" s="3">
        <f>IFERROR(VLOOKUP(Table1[[#This Row],[FoamType]],$CB$1:$CC$25,2,FALSE),0)</f>
        <v>0</v>
      </c>
      <c r="X2549" s="4">
        <f>IFERROR(   Table1[[#This Row],[البلوكات /م3]]+Table1[[#This Row],[البواقى
 المنصرفه
/م3]]-Table1[[#This Row],[البواقى
/م3]],0)</f>
        <v>0</v>
      </c>
      <c r="AD2549" s="20">
        <f t="shared" si="302"/>
        <v>0</v>
      </c>
      <c r="AE2549" s="29" t="e">
        <f t="shared" si="303"/>
        <v>#DIV/0!</v>
      </c>
      <c r="AG2549" s="5">
        <f>IFERROR((Table1[[#This Row],[عدد
البلوكات]]*0.12),"")</f>
        <v>0</v>
      </c>
      <c r="AH254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49" s="59">
        <f>IFERROR(Table1[[#This Row],[Plan Hour]]/Table1[[#This Row],[ساعات
العمل
الفعلية]],0)</f>
        <v>0</v>
      </c>
      <c r="AK2549" s="1">
        <f>IFERROR((Table1[[#This Row],[الكمية 
الفعلية
/م3]]-Table1[[#This Row],[الكمية 
المنتجة
/م3
 ]]),"")</f>
        <v>0</v>
      </c>
      <c r="CB2549"/>
      <c r="CC2549"/>
      <c r="CD2549"/>
      <c r="CE2549" s="83"/>
      <c r="CF2549"/>
      <c r="CG2549"/>
      <c r="CH2549"/>
      <c r="CI2549"/>
      <c r="CJ2549"/>
      <c r="CK2549"/>
      <c r="CL2549"/>
      <c r="CM2549"/>
      <c r="CN2549"/>
      <c r="CO2549"/>
      <c r="CP2549"/>
    </row>
    <row r="2550" spans="1:94" ht="22.5" customHeight="1">
      <c r="A2550" s="13"/>
      <c r="B2550" s="3" t="str">
        <f>TEXT(Table1[[#This Row],[Date]],"dddd")</f>
        <v>السبت</v>
      </c>
      <c r="C2550" s="3">
        <f>WEEKNUM(Table1[[#This Row],[Date]],16)</f>
        <v>1</v>
      </c>
      <c r="D2550" s="3" t="str">
        <f>TEXT(Table1[[#This Row],[Date]],"mmmm")</f>
        <v>يناير</v>
      </c>
      <c r="E2550" s="3" t="str">
        <f>TEXT(Table1[[#This Row],[Date]],"yyyy")</f>
        <v>1900</v>
      </c>
      <c r="J2550" s="3">
        <f>IFERROR(VLOOKUP(Table1[[#This Row],[FoamType]],$CB$1:$CC$25,2,FALSE),0)</f>
        <v>0</v>
      </c>
      <c r="X2550" s="4">
        <f>IFERROR(   Table1[[#This Row],[البلوكات /م3]]+Table1[[#This Row],[البواقى
 المنصرفه
/م3]]-Table1[[#This Row],[البواقى
/م3]],0)</f>
        <v>0</v>
      </c>
      <c r="AD2550" s="20">
        <f t="shared" si="302"/>
        <v>0</v>
      </c>
      <c r="AE2550" s="29" t="e">
        <f t="shared" si="303"/>
        <v>#DIV/0!</v>
      </c>
      <c r="AG2550" s="5">
        <f>IFERROR((Table1[[#This Row],[عدد
البلوكات]]*0.12),"")</f>
        <v>0</v>
      </c>
      <c r="AH255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50" s="59">
        <f>IFERROR(Table1[[#This Row],[Plan Hour]]/Table1[[#This Row],[ساعات
العمل
الفعلية]],0)</f>
        <v>0</v>
      </c>
      <c r="AK2550" s="1">
        <f>IFERROR((Table1[[#This Row],[الكمية 
الفعلية
/م3]]-Table1[[#This Row],[الكمية 
المنتجة
/م3
 ]]),"")</f>
        <v>0</v>
      </c>
      <c r="CB2550"/>
      <c r="CC2550"/>
      <c r="CD2550"/>
      <c r="CE2550" s="83"/>
      <c r="CF2550"/>
      <c r="CG2550"/>
      <c r="CH2550"/>
      <c r="CI2550"/>
      <c r="CJ2550"/>
      <c r="CK2550"/>
      <c r="CL2550"/>
      <c r="CM2550"/>
      <c r="CN2550"/>
      <c r="CO2550"/>
      <c r="CP2550"/>
    </row>
    <row r="2551" spans="1:94" ht="22.5" customHeight="1">
      <c r="A2551" s="13"/>
      <c r="B2551" s="3" t="str">
        <f>TEXT(Table1[[#This Row],[Date]],"dddd")</f>
        <v>السبت</v>
      </c>
      <c r="C2551" s="3">
        <f>WEEKNUM(Table1[[#This Row],[Date]],16)</f>
        <v>1</v>
      </c>
      <c r="D2551" s="3" t="str">
        <f>TEXT(Table1[[#This Row],[Date]],"mmmm")</f>
        <v>يناير</v>
      </c>
      <c r="E2551" s="3" t="str">
        <f>TEXT(Table1[[#This Row],[Date]],"yyyy")</f>
        <v>1900</v>
      </c>
      <c r="J2551" s="3">
        <f>IFERROR(VLOOKUP(Table1[[#This Row],[FoamType]],$CB$1:$CC$25,2,FALSE),0)</f>
        <v>0</v>
      </c>
      <c r="X2551" s="4">
        <f>IFERROR(   Table1[[#This Row],[البلوكات /م3]]+Table1[[#This Row],[البواقى
 المنصرفه
/م3]]-Table1[[#This Row],[البواقى
/م3]],0)</f>
        <v>0</v>
      </c>
      <c r="AD2551" s="20">
        <f t="shared" si="302"/>
        <v>0</v>
      </c>
      <c r="AE2551" s="29" t="e">
        <f t="shared" si="303"/>
        <v>#DIV/0!</v>
      </c>
      <c r="AG2551" s="5">
        <f>IFERROR((Table1[[#This Row],[عدد
البلوكات]]*0.12),"")</f>
        <v>0</v>
      </c>
      <c r="AH255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51" s="59">
        <f>IFERROR(Table1[[#This Row],[Plan Hour]]/Table1[[#This Row],[ساعات
العمل
الفعلية]],0)</f>
        <v>0</v>
      </c>
      <c r="AK2551" s="1">
        <f>IFERROR((Table1[[#This Row],[الكمية 
الفعلية
/م3]]-Table1[[#This Row],[الكمية 
المنتجة
/م3
 ]]),"")</f>
        <v>0</v>
      </c>
      <c r="CB2551"/>
      <c r="CC2551"/>
      <c r="CD2551"/>
      <c r="CE2551" s="83"/>
      <c r="CF2551"/>
      <c r="CG2551"/>
      <c r="CH2551"/>
      <c r="CI2551"/>
      <c r="CJ2551"/>
      <c r="CK2551"/>
      <c r="CL2551"/>
      <c r="CM2551"/>
      <c r="CN2551"/>
      <c r="CO2551"/>
      <c r="CP2551"/>
    </row>
    <row r="2552" spans="1:94" ht="22.5" customHeight="1">
      <c r="A2552" s="13"/>
      <c r="B2552" s="3" t="str">
        <f>TEXT(Table1[[#This Row],[Date]],"dddd")</f>
        <v>السبت</v>
      </c>
      <c r="C2552" s="3">
        <f>WEEKNUM(Table1[[#This Row],[Date]],16)</f>
        <v>1</v>
      </c>
      <c r="D2552" s="3" t="str">
        <f>TEXT(Table1[[#This Row],[Date]],"mmmm")</f>
        <v>يناير</v>
      </c>
      <c r="E2552" s="3" t="str">
        <f>TEXT(Table1[[#This Row],[Date]],"yyyy")</f>
        <v>1900</v>
      </c>
      <c r="J2552" s="3">
        <f>IFERROR(VLOOKUP(Table1[[#This Row],[FoamType]],$CB$1:$CC$25,2,FALSE),0)</f>
        <v>0</v>
      </c>
      <c r="X2552" s="4">
        <f>IFERROR(   Table1[[#This Row],[البلوكات /م3]]+Table1[[#This Row],[البواقى
 المنصرفه
/م3]]-Table1[[#This Row],[البواقى
/م3]],0)</f>
        <v>0</v>
      </c>
      <c r="AD2552" s="20">
        <f t="shared" si="302"/>
        <v>0</v>
      </c>
      <c r="AE2552" s="29" t="e">
        <f t="shared" si="303"/>
        <v>#DIV/0!</v>
      </c>
      <c r="AG2552" s="5">
        <f>IFERROR((Table1[[#This Row],[عدد
البلوكات]]*0.12),"")</f>
        <v>0</v>
      </c>
      <c r="AH255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52" s="59">
        <f>IFERROR(Table1[[#This Row],[Plan Hour]]/Table1[[#This Row],[ساعات
العمل
الفعلية]],0)</f>
        <v>0</v>
      </c>
      <c r="AK2552" s="1">
        <f>IFERROR((Table1[[#This Row],[الكمية 
الفعلية
/م3]]-Table1[[#This Row],[الكمية 
المنتجة
/م3
 ]]),"")</f>
        <v>0</v>
      </c>
      <c r="CB2552"/>
      <c r="CC2552"/>
      <c r="CD2552"/>
      <c r="CE2552" s="83"/>
      <c r="CF2552"/>
      <c r="CG2552"/>
      <c r="CH2552"/>
      <c r="CI2552"/>
      <c r="CJ2552"/>
      <c r="CK2552"/>
      <c r="CL2552"/>
      <c r="CM2552"/>
      <c r="CN2552"/>
      <c r="CO2552"/>
      <c r="CP2552"/>
    </row>
    <row r="2553" spans="1:94" ht="22.5" customHeight="1">
      <c r="A2553" s="13"/>
      <c r="B2553" s="3" t="str">
        <f>TEXT(Table1[[#This Row],[Date]],"dddd")</f>
        <v>السبت</v>
      </c>
      <c r="C2553" s="3">
        <f>WEEKNUM(Table1[[#This Row],[Date]],16)</f>
        <v>1</v>
      </c>
      <c r="D2553" s="3" t="str">
        <f>TEXT(Table1[[#This Row],[Date]],"mmmm")</f>
        <v>يناير</v>
      </c>
      <c r="E2553" s="3" t="str">
        <f>TEXT(Table1[[#This Row],[Date]],"yyyy")</f>
        <v>1900</v>
      </c>
      <c r="J2553" s="3">
        <f>IFERROR(VLOOKUP(Table1[[#This Row],[FoamType]],$CB$1:$CC$25,2,FALSE),0)</f>
        <v>0</v>
      </c>
      <c r="X2553" s="4">
        <f>IFERROR(   Table1[[#This Row],[البلوكات /م3]]+Table1[[#This Row],[البواقى
 المنصرفه
/م3]]-Table1[[#This Row],[البواقى
/م3]],0)</f>
        <v>0</v>
      </c>
      <c r="AD2553" s="20">
        <f t="shared" si="302"/>
        <v>0</v>
      </c>
      <c r="AE2553" s="29" t="e">
        <f t="shared" si="303"/>
        <v>#DIV/0!</v>
      </c>
      <c r="AG2553" s="5">
        <f>IFERROR((Table1[[#This Row],[عدد
البلوكات]]*0.12),"")</f>
        <v>0</v>
      </c>
      <c r="AH255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53" s="59">
        <f>IFERROR(Table1[[#This Row],[Plan Hour]]/Table1[[#This Row],[ساعات
العمل
الفعلية]],0)</f>
        <v>0</v>
      </c>
      <c r="AK2553" s="1">
        <f>IFERROR((Table1[[#This Row],[الكمية 
الفعلية
/م3]]-Table1[[#This Row],[الكمية 
المنتجة
/م3
 ]]),"")</f>
        <v>0</v>
      </c>
      <c r="CB2553"/>
      <c r="CC2553"/>
      <c r="CD2553"/>
      <c r="CE2553" s="83"/>
      <c r="CF2553"/>
      <c r="CG2553"/>
      <c r="CH2553"/>
      <c r="CI2553"/>
      <c r="CJ2553"/>
      <c r="CK2553"/>
      <c r="CL2553"/>
      <c r="CM2553"/>
      <c r="CN2553"/>
      <c r="CO2553"/>
      <c r="CP2553"/>
    </row>
    <row r="2554" spans="1:94" ht="22.5" customHeight="1">
      <c r="A2554" s="13"/>
      <c r="B2554" s="3" t="str">
        <f>TEXT(Table1[[#This Row],[Date]],"dddd")</f>
        <v>السبت</v>
      </c>
      <c r="C2554" s="3">
        <f>WEEKNUM(Table1[[#This Row],[Date]],16)</f>
        <v>1</v>
      </c>
      <c r="D2554" s="3" t="str">
        <f>TEXT(Table1[[#This Row],[Date]],"mmmm")</f>
        <v>يناير</v>
      </c>
      <c r="E2554" s="3" t="str">
        <f>TEXT(Table1[[#This Row],[Date]],"yyyy")</f>
        <v>1900</v>
      </c>
      <c r="J2554" s="3">
        <f>IFERROR(VLOOKUP(Table1[[#This Row],[FoamType]],$CB$1:$CC$25,2,FALSE),0)</f>
        <v>0</v>
      </c>
      <c r="X2554" s="4">
        <f>IFERROR(   Table1[[#This Row],[البلوكات /م3]]+Table1[[#This Row],[البواقى
 المنصرفه
/م3]]-Table1[[#This Row],[البواقى
/م3]],0)</f>
        <v>0</v>
      </c>
      <c r="AD2554" s="20">
        <f t="shared" si="302"/>
        <v>0</v>
      </c>
      <c r="AE2554" s="29" t="e">
        <f t="shared" si="303"/>
        <v>#DIV/0!</v>
      </c>
      <c r="AG2554" s="5">
        <f>IFERROR((Table1[[#This Row],[عدد
البلوكات]]*0.12),"")</f>
        <v>0</v>
      </c>
      <c r="AH255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54" s="59">
        <f>IFERROR(Table1[[#This Row],[Plan Hour]]/Table1[[#This Row],[ساعات
العمل
الفعلية]],0)</f>
        <v>0</v>
      </c>
      <c r="AK2554" s="1">
        <f>IFERROR((Table1[[#This Row],[الكمية 
الفعلية
/م3]]-Table1[[#This Row],[الكمية 
المنتجة
/م3
 ]]),"")</f>
        <v>0</v>
      </c>
      <c r="CB2554"/>
      <c r="CC2554"/>
      <c r="CD2554"/>
      <c r="CE2554" s="83"/>
      <c r="CF2554"/>
      <c r="CG2554"/>
      <c r="CH2554"/>
      <c r="CI2554"/>
      <c r="CJ2554"/>
      <c r="CK2554"/>
      <c r="CL2554"/>
      <c r="CM2554"/>
      <c r="CN2554"/>
      <c r="CO2554"/>
      <c r="CP2554"/>
    </row>
    <row r="2555" spans="1:94" ht="22.5" customHeight="1">
      <c r="A2555" s="13"/>
      <c r="B2555" s="3" t="str">
        <f>TEXT(Table1[[#This Row],[Date]],"dddd")</f>
        <v>السبت</v>
      </c>
      <c r="C2555" s="3">
        <f>WEEKNUM(Table1[[#This Row],[Date]],16)</f>
        <v>1</v>
      </c>
      <c r="D2555" s="3" t="str">
        <f>TEXT(Table1[[#This Row],[Date]],"mmmm")</f>
        <v>يناير</v>
      </c>
      <c r="E2555" s="3" t="str">
        <f>TEXT(Table1[[#This Row],[Date]],"yyyy")</f>
        <v>1900</v>
      </c>
      <c r="J2555" s="3">
        <f>IFERROR(VLOOKUP(Table1[[#This Row],[FoamType]],$CB$1:$CC$25,2,FALSE),0)</f>
        <v>0</v>
      </c>
      <c r="X2555" s="4">
        <f>IFERROR(   Table1[[#This Row],[البلوكات /م3]]+Table1[[#This Row],[البواقى
 المنصرفه
/م3]]-Table1[[#This Row],[البواقى
/م3]],0)</f>
        <v>0</v>
      </c>
      <c r="AD2555" s="20">
        <f t="shared" si="302"/>
        <v>0</v>
      </c>
      <c r="AE2555" s="29" t="e">
        <f t="shared" si="303"/>
        <v>#DIV/0!</v>
      </c>
      <c r="AG2555" s="5">
        <f>IFERROR((Table1[[#This Row],[عدد
البلوكات]]*0.12),"")</f>
        <v>0</v>
      </c>
      <c r="AH255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55" s="59">
        <f>IFERROR(Table1[[#This Row],[Plan Hour]]/Table1[[#This Row],[ساعات
العمل
الفعلية]],0)</f>
        <v>0</v>
      </c>
      <c r="AK2555" s="1">
        <f>IFERROR((Table1[[#This Row],[الكمية 
الفعلية
/م3]]-Table1[[#This Row],[الكمية 
المنتجة
/م3
 ]]),"")</f>
        <v>0</v>
      </c>
      <c r="CB2555"/>
      <c r="CC2555"/>
      <c r="CD2555"/>
      <c r="CE2555" s="83"/>
      <c r="CF2555"/>
      <c r="CG2555"/>
      <c r="CH2555"/>
      <c r="CI2555"/>
      <c r="CJ2555"/>
      <c r="CK2555"/>
      <c r="CL2555"/>
      <c r="CM2555"/>
      <c r="CN2555"/>
      <c r="CO2555"/>
      <c r="CP2555"/>
    </row>
    <row r="2556" spans="1:94" ht="22.5" customHeight="1">
      <c r="A2556" s="13"/>
      <c r="B2556" s="3" t="str">
        <f>TEXT(Table1[[#This Row],[Date]],"dddd")</f>
        <v>السبت</v>
      </c>
      <c r="C2556" s="3">
        <f>WEEKNUM(Table1[[#This Row],[Date]],16)</f>
        <v>1</v>
      </c>
      <c r="D2556" s="3" t="str">
        <f>TEXT(Table1[[#This Row],[Date]],"mmmm")</f>
        <v>يناير</v>
      </c>
      <c r="E2556" s="3" t="str">
        <f>TEXT(Table1[[#This Row],[Date]],"yyyy")</f>
        <v>1900</v>
      </c>
      <c r="J2556" s="3">
        <f>IFERROR(VLOOKUP(Table1[[#This Row],[FoamType]],$CB$1:$CC$25,2,FALSE),0)</f>
        <v>0</v>
      </c>
      <c r="X2556" s="4">
        <f>IFERROR(   Table1[[#This Row],[البلوكات /م3]]+Table1[[#This Row],[البواقى
 المنصرفه
/م3]]-Table1[[#This Row],[البواقى
/م3]],0)</f>
        <v>0</v>
      </c>
      <c r="AD2556" s="20">
        <f t="shared" si="302"/>
        <v>0</v>
      </c>
      <c r="AE2556" s="29" t="e">
        <f t="shared" si="303"/>
        <v>#DIV/0!</v>
      </c>
      <c r="AG2556" s="5">
        <f>IFERROR((Table1[[#This Row],[عدد
البلوكات]]*0.12),"")</f>
        <v>0</v>
      </c>
      <c r="AH255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56" s="59">
        <f>IFERROR(Table1[[#This Row],[Plan Hour]]/Table1[[#This Row],[ساعات
العمل
الفعلية]],0)</f>
        <v>0</v>
      </c>
      <c r="AK2556" s="1">
        <f>IFERROR((Table1[[#This Row],[الكمية 
الفعلية
/م3]]-Table1[[#This Row],[الكمية 
المنتجة
/م3
 ]]),"")</f>
        <v>0</v>
      </c>
      <c r="CB2556"/>
      <c r="CC2556"/>
      <c r="CD2556"/>
      <c r="CE2556" s="83"/>
      <c r="CF2556"/>
      <c r="CG2556"/>
      <c r="CH2556"/>
      <c r="CI2556"/>
      <c r="CJ2556"/>
      <c r="CK2556"/>
      <c r="CL2556"/>
      <c r="CM2556"/>
      <c r="CN2556"/>
      <c r="CO2556"/>
      <c r="CP2556"/>
    </row>
    <row r="2557" spans="1:94" ht="22.5" customHeight="1">
      <c r="A2557" s="13"/>
      <c r="B2557" s="3" t="str">
        <f>TEXT(Table1[[#This Row],[Date]],"dddd")</f>
        <v>السبت</v>
      </c>
      <c r="C2557" s="3">
        <f>WEEKNUM(Table1[[#This Row],[Date]],16)</f>
        <v>1</v>
      </c>
      <c r="D2557" s="3" t="str">
        <f>TEXT(Table1[[#This Row],[Date]],"mmmm")</f>
        <v>يناير</v>
      </c>
      <c r="E2557" s="3" t="str">
        <f>TEXT(Table1[[#This Row],[Date]],"yyyy")</f>
        <v>1900</v>
      </c>
      <c r="J2557" s="3">
        <f>IFERROR(VLOOKUP(Table1[[#This Row],[FoamType]],$CB$1:$CC$25,2,FALSE),0)</f>
        <v>0</v>
      </c>
      <c r="X2557" s="4">
        <f>IFERROR(   Table1[[#This Row],[البلوكات /م3]]+Table1[[#This Row],[البواقى
 المنصرفه
/م3]]-Table1[[#This Row],[البواقى
/م3]],0)</f>
        <v>0</v>
      </c>
      <c r="AD2557" s="20">
        <f t="shared" si="302"/>
        <v>0</v>
      </c>
      <c r="AE2557" s="29" t="e">
        <f t="shared" si="303"/>
        <v>#DIV/0!</v>
      </c>
      <c r="AG2557" s="5">
        <f>IFERROR((Table1[[#This Row],[عدد
البلوكات]]*0.12),"")</f>
        <v>0</v>
      </c>
      <c r="AH255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57" s="59">
        <f>IFERROR(Table1[[#This Row],[Plan Hour]]/Table1[[#This Row],[ساعات
العمل
الفعلية]],0)</f>
        <v>0</v>
      </c>
      <c r="AK2557" s="1">
        <f>IFERROR((Table1[[#This Row],[الكمية 
الفعلية
/م3]]-Table1[[#This Row],[الكمية 
المنتجة
/م3
 ]]),"")</f>
        <v>0</v>
      </c>
      <c r="CB2557"/>
      <c r="CC2557"/>
      <c r="CD2557"/>
      <c r="CE2557" s="83"/>
      <c r="CF2557"/>
      <c r="CG2557"/>
      <c r="CH2557"/>
      <c r="CI2557"/>
      <c r="CJ2557"/>
      <c r="CK2557"/>
      <c r="CL2557"/>
      <c r="CM2557"/>
      <c r="CN2557"/>
      <c r="CO2557"/>
      <c r="CP2557"/>
    </row>
    <row r="2558" spans="1:94" ht="22.5" customHeight="1">
      <c r="A2558" s="13"/>
      <c r="B2558" s="3" t="str">
        <f>TEXT(Table1[[#This Row],[Date]],"dddd")</f>
        <v>السبت</v>
      </c>
      <c r="C2558" s="3">
        <f>WEEKNUM(Table1[[#This Row],[Date]],16)</f>
        <v>1</v>
      </c>
      <c r="D2558" s="3" t="str">
        <f>TEXT(Table1[[#This Row],[Date]],"mmmm")</f>
        <v>يناير</v>
      </c>
      <c r="E2558" s="3" t="str">
        <f>TEXT(Table1[[#This Row],[Date]],"yyyy")</f>
        <v>1900</v>
      </c>
      <c r="J2558" s="3">
        <f>IFERROR(VLOOKUP(Table1[[#This Row],[FoamType]],$CB$1:$CC$25,2,FALSE),0)</f>
        <v>0</v>
      </c>
      <c r="X2558" s="4">
        <f>IFERROR(   Table1[[#This Row],[البلوكات /م3]]+Table1[[#This Row],[البواقى
 المنصرفه
/م3]]-Table1[[#This Row],[البواقى
/م3]],0)</f>
        <v>0</v>
      </c>
      <c r="AD2558" s="20">
        <f t="shared" si="302"/>
        <v>0</v>
      </c>
      <c r="AE2558" s="29" t="e">
        <f t="shared" si="303"/>
        <v>#DIV/0!</v>
      </c>
      <c r="AG2558" s="5">
        <f>IFERROR((Table1[[#This Row],[عدد
البلوكات]]*0.12),"")</f>
        <v>0</v>
      </c>
      <c r="AH255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58" s="59">
        <f>IFERROR(Table1[[#This Row],[Plan Hour]]/Table1[[#This Row],[ساعات
العمل
الفعلية]],0)</f>
        <v>0</v>
      </c>
      <c r="AK2558" s="1">
        <f>IFERROR((Table1[[#This Row],[الكمية 
الفعلية
/م3]]-Table1[[#This Row],[الكمية 
المنتجة
/م3
 ]]),"")</f>
        <v>0</v>
      </c>
      <c r="CB2558"/>
      <c r="CC2558"/>
      <c r="CD2558"/>
      <c r="CE2558" s="83"/>
      <c r="CF2558"/>
      <c r="CG2558"/>
      <c r="CH2558"/>
      <c r="CI2558"/>
      <c r="CJ2558"/>
      <c r="CK2558"/>
      <c r="CL2558"/>
      <c r="CM2558"/>
      <c r="CN2558"/>
      <c r="CO2558"/>
      <c r="CP2558"/>
    </row>
    <row r="2559" spans="1:94" ht="22.5" customHeight="1">
      <c r="A2559" s="13"/>
      <c r="B2559" s="3" t="str">
        <f>TEXT(Table1[[#This Row],[Date]],"dddd")</f>
        <v>السبت</v>
      </c>
      <c r="C2559" s="3">
        <f>WEEKNUM(Table1[[#This Row],[Date]],16)</f>
        <v>1</v>
      </c>
      <c r="D2559" s="3" t="str">
        <f>TEXT(Table1[[#This Row],[Date]],"mmmm")</f>
        <v>يناير</v>
      </c>
      <c r="E2559" s="3" t="str">
        <f>TEXT(Table1[[#This Row],[Date]],"yyyy")</f>
        <v>1900</v>
      </c>
      <c r="J2559" s="3">
        <f>IFERROR(VLOOKUP(Table1[[#This Row],[FoamType]],$CB$1:$CC$25,2,FALSE),0)</f>
        <v>0</v>
      </c>
      <c r="X2559" s="4">
        <f>IFERROR(   Table1[[#This Row],[البلوكات /م3]]+Table1[[#This Row],[البواقى
 المنصرفه
/م3]]-Table1[[#This Row],[البواقى
/م3]],0)</f>
        <v>0</v>
      </c>
      <c r="AD2559" s="20">
        <f t="shared" si="302"/>
        <v>0</v>
      </c>
      <c r="AE2559" s="29" t="e">
        <f t="shared" si="303"/>
        <v>#DIV/0!</v>
      </c>
      <c r="AG2559" s="5">
        <f>IFERROR((Table1[[#This Row],[عدد
البلوكات]]*0.12),"")</f>
        <v>0</v>
      </c>
      <c r="AH255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59" s="59">
        <f>IFERROR(Table1[[#This Row],[Plan Hour]]/Table1[[#This Row],[ساعات
العمل
الفعلية]],0)</f>
        <v>0</v>
      </c>
      <c r="AK2559" s="1">
        <f>IFERROR((Table1[[#This Row],[الكمية 
الفعلية
/م3]]-Table1[[#This Row],[الكمية 
المنتجة
/م3
 ]]),"")</f>
        <v>0</v>
      </c>
      <c r="CB2559"/>
      <c r="CC2559"/>
      <c r="CD2559"/>
      <c r="CE2559" s="83"/>
      <c r="CF2559"/>
      <c r="CG2559"/>
      <c r="CH2559"/>
      <c r="CI2559"/>
      <c r="CJ2559"/>
      <c r="CK2559"/>
      <c r="CL2559"/>
      <c r="CM2559"/>
      <c r="CN2559"/>
      <c r="CO2559"/>
      <c r="CP2559"/>
    </row>
    <row r="2560" spans="1:94" ht="22.5" customHeight="1">
      <c r="A2560" s="13"/>
      <c r="B2560" s="3" t="str">
        <f>TEXT(Table1[[#This Row],[Date]],"dddd")</f>
        <v>السبت</v>
      </c>
      <c r="C2560" s="3">
        <f>WEEKNUM(Table1[[#This Row],[Date]],16)</f>
        <v>1</v>
      </c>
      <c r="D2560" s="3" t="str">
        <f>TEXT(Table1[[#This Row],[Date]],"mmmm")</f>
        <v>يناير</v>
      </c>
      <c r="E2560" s="3" t="str">
        <f>TEXT(Table1[[#This Row],[Date]],"yyyy")</f>
        <v>1900</v>
      </c>
      <c r="J2560" s="3">
        <f>IFERROR(VLOOKUP(Table1[[#This Row],[FoamType]],$CB$1:$CC$25,2,FALSE),0)</f>
        <v>0</v>
      </c>
      <c r="X2560" s="4">
        <f>IFERROR(   Table1[[#This Row],[البلوكات /م3]]+Table1[[#This Row],[البواقى
 المنصرفه
/م3]]-Table1[[#This Row],[البواقى
/م3]],0)</f>
        <v>0</v>
      </c>
      <c r="AD2560" s="20">
        <f t="shared" si="302"/>
        <v>0</v>
      </c>
      <c r="AE2560" s="29" t="e">
        <f t="shared" si="303"/>
        <v>#DIV/0!</v>
      </c>
      <c r="AG2560" s="5">
        <f>IFERROR((Table1[[#This Row],[عدد
البلوكات]]*0.12),"")</f>
        <v>0</v>
      </c>
      <c r="AH256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60" s="59">
        <f>IFERROR(Table1[[#This Row],[Plan Hour]]/Table1[[#This Row],[ساعات
العمل
الفعلية]],0)</f>
        <v>0</v>
      </c>
      <c r="AK2560" s="1">
        <f>IFERROR((Table1[[#This Row],[الكمية 
الفعلية
/م3]]-Table1[[#This Row],[الكمية 
المنتجة
/م3
 ]]),"")</f>
        <v>0</v>
      </c>
      <c r="CB2560"/>
      <c r="CC2560"/>
      <c r="CD2560"/>
      <c r="CE2560" s="83"/>
      <c r="CF2560"/>
      <c r="CG2560"/>
      <c r="CH2560"/>
      <c r="CI2560"/>
      <c r="CJ2560"/>
      <c r="CK2560"/>
      <c r="CL2560"/>
      <c r="CM2560"/>
      <c r="CN2560"/>
      <c r="CO2560"/>
      <c r="CP2560"/>
    </row>
    <row r="2561" spans="1:94" ht="22.5" customHeight="1">
      <c r="A2561" s="13"/>
      <c r="B2561" s="3" t="str">
        <f>TEXT(Table1[[#This Row],[Date]],"dddd")</f>
        <v>السبت</v>
      </c>
      <c r="C2561" s="3">
        <f>WEEKNUM(Table1[[#This Row],[Date]],16)</f>
        <v>1</v>
      </c>
      <c r="D2561" s="3" t="str">
        <f>TEXT(Table1[[#This Row],[Date]],"mmmm")</f>
        <v>يناير</v>
      </c>
      <c r="E2561" s="3" t="str">
        <f>TEXT(Table1[[#This Row],[Date]],"yyyy")</f>
        <v>1900</v>
      </c>
      <c r="J2561" s="3">
        <f>IFERROR(VLOOKUP(Table1[[#This Row],[FoamType]],$CB$1:$CC$25,2,FALSE),0)</f>
        <v>0</v>
      </c>
      <c r="X2561" s="4">
        <f>IFERROR(   Table1[[#This Row],[البلوكات /م3]]+Table1[[#This Row],[البواقى
 المنصرفه
/م3]]-Table1[[#This Row],[البواقى
/م3]],0)</f>
        <v>0</v>
      </c>
      <c r="AD2561" s="20">
        <f t="shared" si="302"/>
        <v>0</v>
      </c>
      <c r="AE2561" s="29" t="e">
        <f t="shared" si="303"/>
        <v>#DIV/0!</v>
      </c>
      <c r="AG2561" s="5">
        <f>IFERROR((Table1[[#This Row],[عدد
البلوكات]]*0.12),"")</f>
        <v>0</v>
      </c>
      <c r="AH256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61" s="59">
        <f>IFERROR(Table1[[#This Row],[Plan Hour]]/Table1[[#This Row],[ساعات
العمل
الفعلية]],0)</f>
        <v>0</v>
      </c>
      <c r="AK2561" s="1">
        <f>IFERROR((Table1[[#This Row],[الكمية 
الفعلية
/م3]]-Table1[[#This Row],[الكمية 
المنتجة
/م3
 ]]),"")</f>
        <v>0</v>
      </c>
      <c r="CB2561"/>
      <c r="CC2561"/>
      <c r="CD2561"/>
      <c r="CE2561" s="83"/>
      <c r="CF2561"/>
      <c r="CG2561"/>
      <c r="CH2561"/>
      <c r="CI2561"/>
      <c r="CJ2561"/>
      <c r="CK2561"/>
      <c r="CL2561"/>
      <c r="CM2561"/>
      <c r="CN2561"/>
      <c r="CO2561"/>
      <c r="CP2561"/>
    </row>
    <row r="2562" spans="1:94" ht="22.5" customHeight="1">
      <c r="A2562" s="13"/>
      <c r="B2562" s="3" t="str">
        <f>TEXT(Table1[[#This Row],[Date]],"dddd")</f>
        <v>السبت</v>
      </c>
      <c r="C2562" s="3">
        <f>WEEKNUM(Table1[[#This Row],[Date]],16)</f>
        <v>1</v>
      </c>
      <c r="D2562" s="3" t="str">
        <f>TEXT(Table1[[#This Row],[Date]],"mmmm")</f>
        <v>يناير</v>
      </c>
      <c r="E2562" s="3" t="str">
        <f>TEXT(Table1[[#This Row],[Date]],"yyyy")</f>
        <v>1900</v>
      </c>
      <c r="J2562" s="3">
        <f>IFERROR(VLOOKUP(Table1[[#This Row],[FoamType]],$CB$1:$CC$25,2,FALSE),0)</f>
        <v>0</v>
      </c>
      <c r="X2562" s="4">
        <f>IFERROR(   Table1[[#This Row],[البلوكات /م3]]+Table1[[#This Row],[البواقى
 المنصرفه
/م3]]-Table1[[#This Row],[البواقى
/م3]],0)</f>
        <v>0</v>
      </c>
      <c r="AD2562" s="20">
        <f t="shared" si="302"/>
        <v>0</v>
      </c>
      <c r="AE2562" s="29" t="e">
        <f t="shared" si="303"/>
        <v>#DIV/0!</v>
      </c>
      <c r="AG2562" s="5">
        <f>IFERROR((Table1[[#This Row],[عدد
البلوكات]]*0.12),"")</f>
        <v>0</v>
      </c>
      <c r="AH256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62" s="59">
        <f>IFERROR(Table1[[#This Row],[Plan Hour]]/Table1[[#This Row],[ساعات
العمل
الفعلية]],0)</f>
        <v>0</v>
      </c>
      <c r="AK2562" s="1">
        <f>IFERROR((Table1[[#This Row],[الكمية 
الفعلية
/م3]]-Table1[[#This Row],[الكمية 
المنتجة
/م3
 ]]),"")</f>
        <v>0</v>
      </c>
      <c r="CB2562"/>
      <c r="CC2562"/>
      <c r="CD2562"/>
      <c r="CE2562" s="83"/>
      <c r="CF2562"/>
      <c r="CG2562"/>
      <c r="CH2562"/>
      <c r="CI2562"/>
      <c r="CJ2562"/>
      <c r="CK2562"/>
      <c r="CL2562"/>
      <c r="CM2562"/>
      <c r="CN2562"/>
      <c r="CO2562"/>
      <c r="CP2562"/>
    </row>
    <row r="2563" spans="1:94" ht="22.5" customHeight="1">
      <c r="A2563" s="13"/>
      <c r="B2563" s="3" t="str">
        <f>TEXT(Table1[[#This Row],[Date]],"dddd")</f>
        <v>السبت</v>
      </c>
      <c r="C2563" s="3">
        <f>WEEKNUM(Table1[[#This Row],[Date]],16)</f>
        <v>1</v>
      </c>
      <c r="D2563" s="3" t="str">
        <f>TEXT(Table1[[#This Row],[Date]],"mmmm")</f>
        <v>يناير</v>
      </c>
      <c r="E2563" s="3" t="str">
        <f>TEXT(Table1[[#This Row],[Date]],"yyyy")</f>
        <v>1900</v>
      </c>
      <c r="J2563" s="3">
        <f>IFERROR(VLOOKUP(Table1[[#This Row],[FoamType]],$CB$1:$CC$25,2,FALSE),0)</f>
        <v>0</v>
      </c>
      <c r="X2563" s="4">
        <f>IFERROR(   Table1[[#This Row],[البلوكات /م3]]+Table1[[#This Row],[البواقى
 المنصرفه
/م3]]-Table1[[#This Row],[البواقى
/م3]],0)</f>
        <v>0</v>
      </c>
      <c r="AD2563" s="20">
        <f t="shared" si="302"/>
        <v>0</v>
      </c>
      <c r="AE2563" s="29" t="e">
        <f t="shared" si="303"/>
        <v>#DIV/0!</v>
      </c>
      <c r="AG2563" s="5">
        <f>IFERROR((Table1[[#This Row],[عدد
البلوكات]]*0.12),"")</f>
        <v>0</v>
      </c>
      <c r="AH256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63" s="59">
        <f>IFERROR(Table1[[#This Row],[Plan Hour]]/Table1[[#This Row],[ساعات
العمل
الفعلية]],0)</f>
        <v>0</v>
      </c>
      <c r="AK2563" s="1">
        <f>IFERROR((Table1[[#This Row],[الكمية 
الفعلية
/م3]]-Table1[[#This Row],[الكمية 
المنتجة
/م3
 ]]),"")</f>
        <v>0</v>
      </c>
      <c r="CB2563"/>
      <c r="CC2563"/>
      <c r="CD2563"/>
      <c r="CE2563" s="83"/>
      <c r="CF2563"/>
      <c r="CG2563"/>
      <c r="CH2563"/>
      <c r="CI2563"/>
      <c r="CJ2563"/>
      <c r="CK2563"/>
      <c r="CL2563"/>
      <c r="CM2563"/>
      <c r="CN2563"/>
      <c r="CO2563"/>
      <c r="CP2563"/>
    </row>
    <row r="2564" spans="1:94" ht="22.5" customHeight="1">
      <c r="A2564" s="13"/>
      <c r="B2564" s="3" t="str">
        <f>TEXT(Table1[[#This Row],[Date]],"dddd")</f>
        <v>السبت</v>
      </c>
      <c r="C2564" s="3">
        <f>WEEKNUM(Table1[[#This Row],[Date]],16)</f>
        <v>1</v>
      </c>
      <c r="D2564" s="3" t="str">
        <f>TEXT(Table1[[#This Row],[Date]],"mmmm")</f>
        <v>يناير</v>
      </c>
      <c r="E2564" s="3" t="str">
        <f>TEXT(Table1[[#This Row],[Date]],"yyyy")</f>
        <v>1900</v>
      </c>
      <c r="J2564" s="3">
        <f>IFERROR(VLOOKUP(Table1[[#This Row],[FoamType]],$CB$1:$CC$25,2,FALSE),0)</f>
        <v>0</v>
      </c>
      <c r="X2564" s="4">
        <f>IFERROR(   Table1[[#This Row],[البلوكات /م3]]+Table1[[#This Row],[البواقى
 المنصرفه
/م3]]-Table1[[#This Row],[البواقى
/م3]],0)</f>
        <v>0</v>
      </c>
      <c r="AD2564" s="20">
        <f t="shared" si="302"/>
        <v>0</v>
      </c>
      <c r="AE2564" s="29" t="e">
        <f t="shared" si="303"/>
        <v>#DIV/0!</v>
      </c>
      <c r="AG2564" s="5">
        <f>IFERROR((Table1[[#This Row],[عدد
البلوكات]]*0.12),"")</f>
        <v>0</v>
      </c>
      <c r="AH256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64" s="59">
        <f>IFERROR(Table1[[#This Row],[Plan Hour]]/Table1[[#This Row],[ساعات
العمل
الفعلية]],0)</f>
        <v>0</v>
      </c>
      <c r="AK2564" s="1">
        <f>IFERROR((Table1[[#This Row],[الكمية 
الفعلية
/م3]]-Table1[[#This Row],[الكمية 
المنتجة
/م3
 ]]),"")</f>
        <v>0</v>
      </c>
      <c r="CB2564"/>
      <c r="CC2564"/>
      <c r="CD2564"/>
      <c r="CE2564" s="83"/>
      <c r="CF2564"/>
      <c r="CG2564"/>
      <c r="CH2564"/>
      <c r="CI2564"/>
      <c r="CJ2564"/>
      <c r="CK2564"/>
      <c r="CL2564"/>
      <c r="CM2564"/>
      <c r="CN2564"/>
      <c r="CO2564"/>
      <c r="CP2564"/>
    </row>
    <row r="2565" spans="1:94" ht="22.5" customHeight="1">
      <c r="A2565" s="13"/>
      <c r="B2565" s="3" t="str">
        <f>TEXT(Table1[[#This Row],[Date]],"dddd")</f>
        <v>السبت</v>
      </c>
      <c r="C2565" s="3">
        <f>WEEKNUM(Table1[[#This Row],[Date]],16)</f>
        <v>1</v>
      </c>
      <c r="D2565" s="3" t="str">
        <f>TEXT(Table1[[#This Row],[Date]],"mmmm")</f>
        <v>يناير</v>
      </c>
      <c r="E2565" s="3" t="str">
        <f>TEXT(Table1[[#This Row],[Date]],"yyyy")</f>
        <v>1900</v>
      </c>
      <c r="J2565" s="3">
        <f>IFERROR(VLOOKUP(Table1[[#This Row],[FoamType]],$CB$1:$CC$25,2,FALSE),0)</f>
        <v>0</v>
      </c>
      <c r="X2565" s="4">
        <f>IFERROR(   Table1[[#This Row],[البلوكات /م3]]+Table1[[#This Row],[البواقى
 المنصرفه
/م3]]-Table1[[#This Row],[البواقى
/م3]],0)</f>
        <v>0</v>
      </c>
      <c r="AD2565" s="20">
        <f t="shared" si="302"/>
        <v>0</v>
      </c>
      <c r="AE2565" s="29" t="e">
        <f t="shared" si="303"/>
        <v>#DIV/0!</v>
      </c>
      <c r="AG2565" s="5">
        <f>IFERROR((Table1[[#This Row],[عدد
البلوكات]]*0.12),"")</f>
        <v>0</v>
      </c>
      <c r="AH256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65" s="59">
        <f>IFERROR(Table1[[#This Row],[Plan Hour]]/Table1[[#This Row],[ساعات
العمل
الفعلية]],0)</f>
        <v>0</v>
      </c>
      <c r="AK2565" s="1">
        <f>IFERROR((Table1[[#This Row],[الكمية 
الفعلية
/م3]]-Table1[[#This Row],[الكمية 
المنتجة
/م3
 ]]),"")</f>
        <v>0</v>
      </c>
      <c r="CB2565"/>
      <c r="CC2565"/>
      <c r="CD2565"/>
      <c r="CE2565" s="83"/>
      <c r="CF2565"/>
      <c r="CG2565"/>
      <c r="CH2565"/>
      <c r="CI2565"/>
      <c r="CJ2565"/>
      <c r="CK2565"/>
      <c r="CL2565"/>
      <c r="CM2565"/>
      <c r="CN2565"/>
      <c r="CO2565"/>
      <c r="CP2565"/>
    </row>
    <row r="2566" spans="1:94" ht="22.5" customHeight="1">
      <c r="A2566" s="13"/>
      <c r="B2566" s="3" t="str">
        <f>TEXT(Table1[[#This Row],[Date]],"dddd")</f>
        <v>السبت</v>
      </c>
      <c r="C2566" s="3">
        <f>WEEKNUM(Table1[[#This Row],[Date]],16)</f>
        <v>1</v>
      </c>
      <c r="D2566" s="3" t="str">
        <f>TEXT(Table1[[#This Row],[Date]],"mmmm")</f>
        <v>يناير</v>
      </c>
      <c r="E2566" s="3" t="str">
        <f>TEXT(Table1[[#This Row],[Date]],"yyyy")</f>
        <v>1900</v>
      </c>
      <c r="J2566" s="3">
        <f>IFERROR(VLOOKUP(Table1[[#This Row],[FoamType]],$CB$1:$CC$25,2,FALSE),0)</f>
        <v>0</v>
      </c>
      <c r="X2566" s="4">
        <f>IFERROR(   Table1[[#This Row],[البلوكات /م3]]+Table1[[#This Row],[البواقى
 المنصرفه
/م3]]-Table1[[#This Row],[البواقى
/م3]],0)</f>
        <v>0</v>
      </c>
      <c r="AD2566" s="20">
        <f t="shared" si="302"/>
        <v>0</v>
      </c>
      <c r="AE2566" s="29" t="e">
        <f t="shared" si="303"/>
        <v>#DIV/0!</v>
      </c>
      <c r="AG2566" s="5">
        <f>IFERROR((Table1[[#This Row],[عدد
البلوكات]]*0.12),"")</f>
        <v>0</v>
      </c>
      <c r="AH256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66" s="59">
        <f>IFERROR(Table1[[#This Row],[Plan Hour]]/Table1[[#This Row],[ساعات
العمل
الفعلية]],0)</f>
        <v>0</v>
      </c>
      <c r="AK2566" s="1">
        <f>IFERROR((Table1[[#This Row],[الكمية 
الفعلية
/م3]]-Table1[[#This Row],[الكمية 
المنتجة
/م3
 ]]),"")</f>
        <v>0</v>
      </c>
      <c r="CB2566"/>
      <c r="CC2566"/>
      <c r="CD2566"/>
      <c r="CE2566" s="83"/>
      <c r="CF2566"/>
      <c r="CG2566"/>
      <c r="CH2566"/>
      <c r="CI2566"/>
      <c r="CJ2566"/>
      <c r="CK2566"/>
      <c r="CL2566"/>
      <c r="CM2566"/>
      <c r="CN2566"/>
      <c r="CO2566"/>
      <c r="CP2566"/>
    </row>
    <row r="2567" spans="1:94" ht="22.5" customHeight="1">
      <c r="A2567" s="13"/>
      <c r="B2567" s="3" t="str">
        <f>TEXT(Table1[[#This Row],[Date]],"dddd")</f>
        <v>السبت</v>
      </c>
      <c r="C2567" s="3">
        <f>WEEKNUM(Table1[[#This Row],[Date]],16)</f>
        <v>1</v>
      </c>
      <c r="D2567" s="3" t="str">
        <f>TEXT(Table1[[#This Row],[Date]],"mmmm")</f>
        <v>يناير</v>
      </c>
      <c r="E2567" s="3" t="str">
        <f>TEXT(Table1[[#This Row],[Date]],"yyyy")</f>
        <v>1900</v>
      </c>
      <c r="J2567" s="3">
        <f>IFERROR(VLOOKUP(Table1[[#This Row],[FoamType]],$CB$1:$CC$25,2,FALSE),0)</f>
        <v>0</v>
      </c>
      <c r="X2567" s="4">
        <f>IFERROR(   Table1[[#This Row],[البلوكات /م3]]+Table1[[#This Row],[البواقى
 المنصرفه
/م3]]-Table1[[#This Row],[البواقى
/م3]],0)</f>
        <v>0</v>
      </c>
      <c r="AD2567" s="20">
        <f t="shared" si="302"/>
        <v>0</v>
      </c>
      <c r="AE2567" s="29" t="e">
        <f t="shared" si="303"/>
        <v>#DIV/0!</v>
      </c>
      <c r="AG2567" s="5">
        <f>IFERROR((Table1[[#This Row],[عدد
البلوكات]]*0.12),"")</f>
        <v>0</v>
      </c>
      <c r="AH256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67" s="59">
        <f>IFERROR(Table1[[#This Row],[Plan Hour]]/Table1[[#This Row],[ساعات
العمل
الفعلية]],0)</f>
        <v>0</v>
      </c>
      <c r="AK2567" s="1">
        <f>IFERROR((Table1[[#This Row],[الكمية 
الفعلية
/م3]]-Table1[[#This Row],[الكمية 
المنتجة
/م3
 ]]),"")</f>
        <v>0</v>
      </c>
      <c r="CB2567"/>
      <c r="CC2567"/>
      <c r="CD2567"/>
      <c r="CE2567" s="83"/>
      <c r="CF2567"/>
      <c r="CG2567"/>
      <c r="CH2567"/>
      <c r="CI2567"/>
      <c r="CJ2567"/>
      <c r="CK2567"/>
      <c r="CL2567"/>
      <c r="CM2567"/>
      <c r="CN2567"/>
      <c r="CO2567"/>
      <c r="CP2567"/>
    </row>
    <row r="2568" spans="1:94" ht="22.5" customHeight="1">
      <c r="A2568" s="13"/>
      <c r="B2568" s="3" t="str">
        <f>TEXT(Table1[[#This Row],[Date]],"dddd")</f>
        <v>السبت</v>
      </c>
      <c r="C2568" s="3">
        <f>WEEKNUM(Table1[[#This Row],[Date]],16)</f>
        <v>1</v>
      </c>
      <c r="D2568" s="3" t="str">
        <f>TEXT(Table1[[#This Row],[Date]],"mmmm")</f>
        <v>يناير</v>
      </c>
      <c r="E2568" s="3" t="str">
        <f>TEXT(Table1[[#This Row],[Date]],"yyyy")</f>
        <v>1900</v>
      </c>
      <c r="J2568" s="3">
        <f>IFERROR(VLOOKUP(Table1[[#This Row],[FoamType]],$CB$1:$CC$25,2,FALSE),0)</f>
        <v>0</v>
      </c>
      <c r="X2568" s="4">
        <f>IFERROR(   Table1[[#This Row],[البلوكات /م3]]+Table1[[#This Row],[البواقى
 المنصرفه
/م3]]-Table1[[#This Row],[البواقى
/م3]],0)</f>
        <v>0</v>
      </c>
      <c r="AD2568" s="20">
        <f t="shared" si="302"/>
        <v>0</v>
      </c>
      <c r="AE2568" s="29" t="e">
        <f t="shared" si="303"/>
        <v>#DIV/0!</v>
      </c>
      <c r="AG2568" s="5">
        <f>IFERROR((Table1[[#This Row],[عدد
البلوكات]]*0.12),"")</f>
        <v>0</v>
      </c>
      <c r="AH256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68" s="59">
        <f>IFERROR(Table1[[#This Row],[Plan Hour]]/Table1[[#This Row],[ساعات
العمل
الفعلية]],0)</f>
        <v>0</v>
      </c>
      <c r="AK2568" s="1">
        <f>IFERROR((Table1[[#This Row],[الكمية 
الفعلية
/م3]]-Table1[[#This Row],[الكمية 
المنتجة
/م3
 ]]),"")</f>
        <v>0</v>
      </c>
      <c r="CB2568"/>
      <c r="CC2568"/>
      <c r="CD2568"/>
      <c r="CE2568" s="83"/>
      <c r="CF2568"/>
      <c r="CG2568"/>
      <c r="CH2568"/>
      <c r="CI2568"/>
      <c r="CJ2568"/>
      <c r="CK2568"/>
      <c r="CL2568"/>
      <c r="CM2568"/>
      <c r="CN2568"/>
      <c r="CO2568"/>
      <c r="CP2568"/>
    </row>
    <row r="2569" spans="1:94" ht="22.5" customHeight="1">
      <c r="A2569" s="13"/>
      <c r="B2569" s="3" t="str">
        <f>TEXT(Table1[[#This Row],[Date]],"dddd")</f>
        <v>السبت</v>
      </c>
      <c r="C2569" s="3">
        <f>WEEKNUM(Table1[[#This Row],[Date]],16)</f>
        <v>1</v>
      </c>
      <c r="D2569" s="3" t="str">
        <f>TEXT(Table1[[#This Row],[Date]],"mmmm")</f>
        <v>يناير</v>
      </c>
      <c r="E2569" s="3" t="str">
        <f>TEXT(Table1[[#This Row],[Date]],"yyyy")</f>
        <v>1900</v>
      </c>
      <c r="J2569" s="3">
        <f>IFERROR(VLOOKUP(Table1[[#This Row],[FoamType]],$CB$1:$CC$25,2,FALSE),0)</f>
        <v>0</v>
      </c>
      <c r="X2569" s="4">
        <f>IFERROR(   Table1[[#This Row],[البلوكات /م3]]+Table1[[#This Row],[البواقى
 المنصرفه
/م3]]-Table1[[#This Row],[البواقى
/م3]],0)</f>
        <v>0</v>
      </c>
      <c r="AD2569" s="20">
        <f t="shared" si="302"/>
        <v>0</v>
      </c>
      <c r="AE2569" s="29" t="e">
        <f t="shared" si="303"/>
        <v>#DIV/0!</v>
      </c>
      <c r="AG2569" s="5">
        <f>IFERROR((Table1[[#This Row],[عدد
البلوكات]]*0.12),"")</f>
        <v>0</v>
      </c>
      <c r="AH256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69" s="59">
        <f>IFERROR(Table1[[#This Row],[Plan Hour]]/Table1[[#This Row],[ساعات
العمل
الفعلية]],0)</f>
        <v>0</v>
      </c>
      <c r="AK2569" s="1">
        <f>IFERROR((Table1[[#This Row],[الكمية 
الفعلية
/م3]]-Table1[[#This Row],[الكمية 
المنتجة
/م3
 ]]),"")</f>
        <v>0</v>
      </c>
      <c r="CB2569"/>
      <c r="CC2569"/>
      <c r="CD2569"/>
      <c r="CE2569" s="83"/>
      <c r="CF2569"/>
      <c r="CG2569"/>
      <c r="CH2569"/>
      <c r="CI2569"/>
      <c r="CJ2569"/>
      <c r="CK2569"/>
      <c r="CL2569"/>
      <c r="CM2569"/>
      <c r="CN2569"/>
      <c r="CO2569"/>
      <c r="CP2569"/>
    </row>
    <row r="2570" spans="1:94" ht="22.5" customHeight="1">
      <c r="A2570" s="13"/>
      <c r="B2570" s="3" t="str">
        <f>TEXT(Table1[[#This Row],[Date]],"dddd")</f>
        <v>السبت</v>
      </c>
      <c r="C2570" s="3">
        <f>WEEKNUM(Table1[[#This Row],[Date]],16)</f>
        <v>1</v>
      </c>
      <c r="D2570" s="3" t="str">
        <f>TEXT(Table1[[#This Row],[Date]],"mmmm")</f>
        <v>يناير</v>
      </c>
      <c r="E2570" s="3" t="str">
        <f>TEXT(Table1[[#This Row],[Date]],"yyyy")</f>
        <v>1900</v>
      </c>
      <c r="J2570" s="3">
        <f>IFERROR(VLOOKUP(Table1[[#This Row],[FoamType]],$CB$1:$CC$25,2,FALSE),0)</f>
        <v>0</v>
      </c>
      <c r="X2570" s="4">
        <f>IFERROR(   Table1[[#This Row],[البلوكات /م3]]+Table1[[#This Row],[البواقى
 المنصرفه
/م3]]-Table1[[#This Row],[البواقى
/م3]],0)</f>
        <v>0</v>
      </c>
      <c r="AD2570" s="20">
        <f t="shared" si="302"/>
        <v>0</v>
      </c>
      <c r="AE2570" s="29" t="e">
        <f t="shared" si="303"/>
        <v>#DIV/0!</v>
      </c>
      <c r="AG2570" s="5">
        <f>IFERROR((Table1[[#This Row],[عدد
البلوكات]]*0.12),"")</f>
        <v>0</v>
      </c>
      <c r="AH257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70" s="59">
        <f>IFERROR(Table1[[#This Row],[Plan Hour]]/Table1[[#This Row],[ساعات
العمل
الفعلية]],0)</f>
        <v>0</v>
      </c>
      <c r="AK2570" s="1">
        <f>IFERROR((Table1[[#This Row],[الكمية 
الفعلية
/م3]]-Table1[[#This Row],[الكمية 
المنتجة
/م3
 ]]),"")</f>
        <v>0</v>
      </c>
      <c r="CB2570"/>
      <c r="CC2570"/>
      <c r="CD2570"/>
      <c r="CE2570" s="83"/>
      <c r="CF2570"/>
      <c r="CG2570"/>
      <c r="CH2570"/>
      <c r="CI2570"/>
      <c r="CJ2570"/>
      <c r="CK2570"/>
      <c r="CL2570"/>
      <c r="CM2570"/>
      <c r="CN2570"/>
      <c r="CO2570"/>
      <c r="CP2570"/>
    </row>
    <row r="2571" spans="1:94" ht="22.5" customHeight="1">
      <c r="A2571" s="13"/>
      <c r="B2571" s="3" t="str">
        <f>TEXT(Table1[[#This Row],[Date]],"dddd")</f>
        <v>السبت</v>
      </c>
      <c r="C2571" s="3">
        <f>WEEKNUM(Table1[[#This Row],[Date]],16)</f>
        <v>1</v>
      </c>
      <c r="D2571" s="3" t="str">
        <f>TEXT(Table1[[#This Row],[Date]],"mmmm")</f>
        <v>يناير</v>
      </c>
      <c r="E2571" s="3" t="str">
        <f>TEXT(Table1[[#This Row],[Date]],"yyyy")</f>
        <v>1900</v>
      </c>
      <c r="J2571" s="3">
        <f>IFERROR(VLOOKUP(Table1[[#This Row],[FoamType]],$CB$1:$CC$25,2,FALSE),0)</f>
        <v>0</v>
      </c>
      <c r="X2571" s="4">
        <f>IFERROR(   Table1[[#This Row],[البلوكات /م3]]+Table1[[#This Row],[البواقى
 المنصرفه
/م3]]-Table1[[#This Row],[البواقى
/م3]],0)</f>
        <v>0</v>
      </c>
      <c r="AD2571" s="20">
        <f t="shared" si="302"/>
        <v>0</v>
      </c>
      <c r="AE2571" s="29" t="e">
        <f t="shared" si="303"/>
        <v>#DIV/0!</v>
      </c>
      <c r="AG2571" s="5">
        <f>IFERROR((Table1[[#This Row],[عدد
البلوكات]]*0.12),"")</f>
        <v>0</v>
      </c>
      <c r="AH257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71" s="59">
        <f>IFERROR(Table1[[#This Row],[Plan Hour]]/Table1[[#This Row],[ساعات
العمل
الفعلية]],0)</f>
        <v>0</v>
      </c>
      <c r="AK2571" s="1">
        <f>IFERROR((Table1[[#This Row],[الكمية 
الفعلية
/م3]]-Table1[[#This Row],[الكمية 
المنتجة
/م3
 ]]),"")</f>
        <v>0</v>
      </c>
      <c r="CB2571"/>
      <c r="CC2571"/>
      <c r="CD2571"/>
      <c r="CE2571" s="83"/>
      <c r="CF2571"/>
      <c r="CG2571"/>
      <c r="CH2571"/>
      <c r="CI2571"/>
      <c r="CJ2571"/>
      <c r="CK2571"/>
      <c r="CL2571"/>
      <c r="CM2571"/>
      <c r="CN2571"/>
      <c r="CO2571"/>
      <c r="CP2571"/>
    </row>
    <row r="2572" spans="1:94" ht="22.5" customHeight="1">
      <c r="A2572" s="13"/>
      <c r="B2572" s="3" t="str">
        <f>TEXT(Table1[[#This Row],[Date]],"dddd")</f>
        <v>السبت</v>
      </c>
      <c r="C2572" s="3">
        <f>WEEKNUM(Table1[[#This Row],[Date]],16)</f>
        <v>1</v>
      </c>
      <c r="D2572" s="3" t="str">
        <f>TEXT(Table1[[#This Row],[Date]],"mmmm")</f>
        <v>يناير</v>
      </c>
      <c r="E2572" s="3" t="str">
        <f>TEXT(Table1[[#This Row],[Date]],"yyyy")</f>
        <v>1900</v>
      </c>
      <c r="J2572" s="3">
        <f>IFERROR(VLOOKUP(Table1[[#This Row],[FoamType]],$CB$1:$CC$25,2,FALSE),0)</f>
        <v>0</v>
      </c>
      <c r="X2572" s="4">
        <f>IFERROR(   Table1[[#This Row],[البلوكات /م3]]+Table1[[#This Row],[البواقى
 المنصرفه
/م3]]-Table1[[#This Row],[البواقى
/م3]],0)</f>
        <v>0</v>
      </c>
      <c r="AD2572" s="20">
        <f t="shared" si="302"/>
        <v>0</v>
      </c>
      <c r="AE2572" s="29" t="e">
        <f t="shared" si="303"/>
        <v>#DIV/0!</v>
      </c>
      <c r="AG2572" s="5">
        <f>IFERROR((Table1[[#This Row],[عدد
البلوكات]]*0.12),"")</f>
        <v>0</v>
      </c>
      <c r="AH257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72" s="59">
        <f>IFERROR(Table1[[#This Row],[Plan Hour]]/Table1[[#This Row],[ساعات
العمل
الفعلية]],0)</f>
        <v>0</v>
      </c>
      <c r="AK2572" s="1">
        <f>IFERROR((Table1[[#This Row],[الكمية 
الفعلية
/م3]]-Table1[[#This Row],[الكمية 
المنتجة
/م3
 ]]),"")</f>
        <v>0</v>
      </c>
      <c r="CB2572"/>
      <c r="CC2572"/>
      <c r="CD2572"/>
      <c r="CE2572" s="83"/>
      <c r="CF2572"/>
      <c r="CG2572"/>
      <c r="CH2572"/>
      <c r="CI2572"/>
      <c r="CJ2572"/>
      <c r="CK2572"/>
      <c r="CL2572"/>
      <c r="CM2572"/>
      <c r="CN2572"/>
      <c r="CO2572"/>
      <c r="CP2572"/>
    </row>
    <row r="2573" spans="1:94" ht="22.5" customHeight="1">
      <c r="A2573" s="13"/>
      <c r="B2573" s="3" t="str">
        <f>TEXT(Table1[[#This Row],[Date]],"dddd")</f>
        <v>السبت</v>
      </c>
      <c r="C2573" s="3">
        <f>WEEKNUM(Table1[[#This Row],[Date]],16)</f>
        <v>1</v>
      </c>
      <c r="D2573" s="3" t="str">
        <f>TEXT(Table1[[#This Row],[Date]],"mmmm")</f>
        <v>يناير</v>
      </c>
      <c r="E2573" s="3" t="str">
        <f>TEXT(Table1[[#This Row],[Date]],"yyyy")</f>
        <v>1900</v>
      </c>
      <c r="J2573" s="3">
        <f>IFERROR(VLOOKUP(Table1[[#This Row],[FoamType]],$CB$1:$CC$25,2,FALSE),0)</f>
        <v>0</v>
      </c>
      <c r="X2573" s="4">
        <f>IFERROR(   Table1[[#This Row],[البلوكات /م3]]+Table1[[#This Row],[البواقى
 المنصرفه
/م3]]-Table1[[#This Row],[البواقى
/م3]],0)</f>
        <v>0</v>
      </c>
      <c r="AD2573" s="20">
        <f t="shared" si="302"/>
        <v>0</v>
      </c>
      <c r="AE2573" s="29" t="e">
        <f t="shared" si="303"/>
        <v>#DIV/0!</v>
      </c>
      <c r="AG2573" s="5">
        <f>IFERROR((Table1[[#This Row],[عدد
البلوكات]]*0.12),"")</f>
        <v>0</v>
      </c>
      <c r="AH257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73" s="59">
        <f>IFERROR(Table1[[#This Row],[Plan Hour]]/Table1[[#This Row],[ساعات
العمل
الفعلية]],0)</f>
        <v>0</v>
      </c>
      <c r="AK2573" s="1">
        <f>IFERROR((Table1[[#This Row],[الكمية 
الفعلية
/م3]]-Table1[[#This Row],[الكمية 
المنتجة
/م3
 ]]),"")</f>
        <v>0</v>
      </c>
      <c r="CB2573"/>
      <c r="CC2573"/>
      <c r="CD2573"/>
      <c r="CE2573" s="83"/>
      <c r="CF2573"/>
      <c r="CG2573"/>
      <c r="CH2573"/>
      <c r="CI2573"/>
      <c r="CJ2573"/>
      <c r="CK2573"/>
      <c r="CL2573"/>
      <c r="CM2573"/>
      <c r="CN2573"/>
      <c r="CO2573"/>
      <c r="CP2573"/>
    </row>
    <row r="2574" spans="1:94" ht="22.5" customHeight="1">
      <c r="A2574" s="13"/>
      <c r="B2574" s="3" t="str">
        <f>TEXT(Table1[[#This Row],[Date]],"dddd")</f>
        <v>السبت</v>
      </c>
      <c r="C2574" s="3">
        <f>WEEKNUM(Table1[[#This Row],[Date]],16)</f>
        <v>1</v>
      </c>
      <c r="D2574" s="3" t="str">
        <f>TEXT(Table1[[#This Row],[Date]],"mmmm")</f>
        <v>يناير</v>
      </c>
      <c r="E2574" s="3" t="str">
        <f>TEXT(Table1[[#This Row],[Date]],"yyyy")</f>
        <v>1900</v>
      </c>
      <c r="J2574" s="3">
        <f>IFERROR(VLOOKUP(Table1[[#This Row],[FoamType]],$CB$1:$CC$25,2,FALSE),0)</f>
        <v>0</v>
      </c>
      <c r="X2574" s="4">
        <f>IFERROR(   Table1[[#This Row],[البلوكات /م3]]+Table1[[#This Row],[البواقى
 المنصرفه
/م3]]-Table1[[#This Row],[البواقى
/م3]],0)</f>
        <v>0</v>
      </c>
      <c r="AD2574" s="20">
        <f t="shared" si="302"/>
        <v>0</v>
      </c>
      <c r="AE2574" s="29" t="e">
        <f t="shared" si="303"/>
        <v>#DIV/0!</v>
      </c>
      <c r="AG2574" s="5">
        <f>IFERROR((Table1[[#This Row],[عدد
البلوكات]]*0.12),"")</f>
        <v>0</v>
      </c>
      <c r="AH257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74" s="59">
        <f>IFERROR(Table1[[#This Row],[Plan Hour]]/Table1[[#This Row],[ساعات
العمل
الفعلية]],0)</f>
        <v>0</v>
      </c>
      <c r="AK2574" s="1">
        <f>IFERROR((Table1[[#This Row],[الكمية 
الفعلية
/م3]]-Table1[[#This Row],[الكمية 
المنتجة
/م3
 ]]),"")</f>
        <v>0</v>
      </c>
      <c r="CB2574"/>
      <c r="CC2574"/>
      <c r="CD2574"/>
      <c r="CE2574" s="83"/>
      <c r="CF2574"/>
      <c r="CG2574"/>
      <c r="CH2574"/>
      <c r="CI2574"/>
      <c r="CJ2574"/>
      <c r="CK2574"/>
      <c r="CL2574"/>
      <c r="CM2574"/>
      <c r="CN2574"/>
      <c r="CO2574"/>
      <c r="CP2574"/>
    </row>
    <row r="2575" spans="1:94" ht="22.5" customHeight="1">
      <c r="A2575" s="13"/>
      <c r="B2575" s="3" t="str">
        <f>TEXT(Table1[[#This Row],[Date]],"dddd")</f>
        <v>السبت</v>
      </c>
      <c r="C2575" s="3">
        <f>WEEKNUM(Table1[[#This Row],[Date]],16)</f>
        <v>1</v>
      </c>
      <c r="D2575" s="3" t="str">
        <f>TEXT(Table1[[#This Row],[Date]],"mmmm")</f>
        <v>يناير</v>
      </c>
      <c r="E2575" s="3" t="str">
        <f>TEXT(Table1[[#This Row],[Date]],"yyyy")</f>
        <v>1900</v>
      </c>
      <c r="J2575" s="3">
        <f>IFERROR(VLOOKUP(Table1[[#This Row],[FoamType]],$CB$1:$CC$25,2,FALSE),0)</f>
        <v>0</v>
      </c>
      <c r="X2575" s="4">
        <f>IFERROR(   Table1[[#This Row],[البلوكات /م3]]+Table1[[#This Row],[البواقى
 المنصرفه
/م3]]-Table1[[#This Row],[البواقى
/م3]],0)</f>
        <v>0</v>
      </c>
      <c r="AD2575" s="20">
        <f t="shared" si="302"/>
        <v>0</v>
      </c>
      <c r="AE2575" s="29" t="e">
        <f t="shared" si="303"/>
        <v>#DIV/0!</v>
      </c>
      <c r="AG2575" s="5">
        <f>IFERROR((Table1[[#This Row],[عدد
البلوكات]]*0.12),"")</f>
        <v>0</v>
      </c>
      <c r="AH257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75" s="59">
        <f>IFERROR(Table1[[#This Row],[Plan Hour]]/Table1[[#This Row],[ساعات
العمل
الفعلية]],0)</f>
        <v>0</v>
      </c>
      <c r="AK2575" s="1">
        <f>IFERROR((Table1[[#This Row],[الكمية 
الفعلية
/م3]]-Table1[[#This Row],[الكمية 
المنتجة
/م3
 ]]),"")</f>
        <v>0</v>
      </c>
      <c r="CB2575"/>
      <c r="CC2575"/>
      <c r="CD2575"/>
      <c r="CE2575" s="83"/>
      <c r="CF2575"/>
      <c r="CG2575"/>
      <c r="CH2575"/>
      <c r="CI2575"/>
      <c r="CJ2575"/>
      <c r="CK2575"/>
      <c r="CL2575"/>
      <c r="CM2575"/>
      <c r="CN2575"/>
      <c r="CO2575"/>
      <c r="CP2575"/>
    </row>
    <row r="2576" spans="1:94" ht="22.5" customHeight="1">
      <c r="A2576" s="13"/>
      <c r="B2576" s="3" t="str">
        <f>TEXT(Table1[[#This Row],[Date]],"dddd")</f>
        <v>السبت</v>
      </c>
      <c r="C2576" s="3">
        <f>WEEKNUM(Table1[[#This Row],[Date]],16)</f>
        <v>1</v>
      </c>
      <c r="D2576" s="3" t="str">
        <f>TEXT(Table1[[#This Row],[Date]],"mmmm")</f>
        <v>يناير</v>
      </c>
      <c r="E2576" s="3" t="str">
        <f>TEXT(Table1[[#This Row],[Date]],"yyyy")</f>
        <v>1900</v>
      </c>
      <c r="J2576" s="3">
        <f>IFERROR(VLOOKUP(Table1[[#This Row],[FoamType]],$CB$1:$CC$25,2,FALSE),0)</f>
        <v>0</v>
      </c>
      <c r="X2576" s="4">
        <f>IFERROR(   Table1[[#This Row],[البلوكات /م3]]+Table1[[#This Row],[البواقى
 المنصرفه
/م3]]-Table1[[#This Row],[البواقى
/م3]],0)</f>
        <v>0</v>
      </c>
      <c r="AD2576" s="20">
        <f t="shared" si="302"/>
        <v>0</v>
      </c>
      <c r="AE2576" s="29" t="e">
        <f t="shared" si="303"/>
        <v>#DIV/0!</v>
      </c>
      <c r="AG2576" s="5">
        <f>IFERROR((Table1[[#This Row],[عدد
البلوكات]]*0.12),"")</f>
        <v>0</v>
      </c>
      <c r="AH257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76" s="59">
        <f>IFERROR(Table1[[#This Row],[Plan Hour]]/Table1[[#This Row],[ساعات
العمل
الفعلية]],0)</f>
        <v>0</v>
      </c>
      <c r="AK2576" s="1">
        <f>IFERROR((Table1[[#This Row],[الكمية 
الفعلية
/م3]]-Table1[[#This Row],[الكمية 
المنتجة
/م3
 ]]),"")</f>
        <v>0</v>
      </c>
      <c r="CB2576"/>
      <c r="CC2576"/>
      <c r="CD2576"/>
      <c r="CE2576" s="83"/>
      <c r="CF2576"/>
      <c r="CG2576"/>
      <c r="CH2576"/>
      <c r="CI2576"/>
      <c r="CJ2576"/>
      <c r="CK2576"/>
      <c r="CL2576"/>
      <c r="CM2576"/>
      <c r="CN2576"/>
      <c r="CO2576"/>
      <c r="CP2576"/>
    </row>
    <row r="2577" spans="1:94" ht="22.5" customHeight="1">
      <c r="A2577" s="13"/>
      <c r="B2577" s="3" t="str">
        <f>TEXT(Table1[[#This Row],[Date]],"dddd")</f>
        <v>السبت</v>
      </c>
      <c r="C2577" s="3">
        <f>WEEKNUM(Table1[[#This Row],[Date]],16)</f>
        <v>1</v>
      </c>
      <c r="D2577" s="3" t="str">
        <f>TEXT(Table1[[#This Row],[Date]],"mmmm")</f>
        <v>يناير</v>
      </c>
      <c r="E2577" s="3" t="str">
        <f>TEXT(Table1[[#This Row],[Date]],"yyyy")</f>
        <v>1900</v>
      </c>
      <c r="J2577" s="3">
        <f>IFERROR(VLOOKUP(Table1[[#This Row],[FoamType]],$CB$1:$CC$25,2,FALSE),0)</f>
        <v>0</v>
      </c>
      <c r="X2577" s="4">
        <f>IFERROR(   Table1[[#This Row],[البلوكات /م3]]+Table1[[#This Row],[البواقى
 المنصرفه
/م3]]-Table1[[#This Row],[البواقى
/م3]],0)</f>
        <v>0</v>
      </c>
      <c r="AD2577" s="20">
        <f t="shared" si="302"/>
        <v>0</v>
      </c>
      <c r="AE2577" s="29" t="e">
        <f t="shared" si="303"/>
        <v>#DIV/0!</v>
      </c>
      <c r="AG2577" s="5">
        <f>IFERROR((Table1[[#This Row],[عدد
البلوكات]]*0.12),"")</f>
        <v>0</v>
      </c>
      <c r="AH257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77" s="59">
        <f>IFERROR(Table1[[#This Row],[Plan Hour]]/Table1[[#This Row],[ساعات
العمل
الفعلية]],0)</f>
        <v>0</v>
      </c>
      <c r="AK2577" s="1">
        <f>IFERROR((Table1[[#This Row],[الكمية 
الفعلية
/م3]]-Table1[[#This Row],[الكمية 
المنتجة
/م3
 ]]),"")</f>
        <v>0</v>
      </c>
      <c r="CB2577"/>
      <c r="CC2577"/>
      <c r="CD2577"/>
      <c r="CE2577" s="83"/>
      <c r="CF2577"/>
      <c r="CG2577"/>
      <c r="CH2577"/>
      <c r="CI2577"/>
      <c r="CJ2577"/>
      <c r="CK2577"/>
      <c r="CL2577"/>
      <c r="CM2577"/>
      <c r="CN2577"/>
      <c r="CO2577"/>
      <c r="CP2577"/>
    </row>
    <row r="2578" spans="1:94" ht="22.5" customHeight="1">
      <c r="A2578" s="13"/>
      <c r="B2578" s="3" t="str">
        <f>TEXT(Table1[[#This Row],[Date]],"dddd")</f>
        <v>السبت</v>
      </c>
      <c r="C2578" s="3">
        <f>WEEKNUM(Table1[[#This Row],[Date]],16)</f>
        <v>1</v>
      </c>
      <c r="D2578" s="3" t="str">
        <f>TEXT(Table1[[#This Row],[Date]],"mmmm")</f>
        <v>يناير</v>
      </c>
      <c r="E2578" s="3" t="str">
        <f>TEXT(Table1[[#This Row],[Date]],"yyyy")</f>
        <v>1900</v>
      </c>
      <c r="J2578" s="3">
        <f>IFERROR(VLOOKUP(Table1[[#This Row],[FoamType]],$CB$1:$CC$25,2,FALSE),0)</f>
        <v>0</v>
      </c>
      <c r="X2578" s="4">
        <f>IFERROR(   Table1[[#This Row],[البلوكات /م3]]+Table1[[#This Row],[البواقى
 المنصرفه
/م3]]-Table1[[#This Row],[البواقى
/م3]],0)</f>
        <v>0</v>
      </c>
      <c r="AD2578" s="20">
        <f t="shared" si="302"/>
        <v>0</v>
      </c>
      <c r="AE2578" s="29" t="e">
        <f t="shared" si="303"/>
        <v>#DIV/0!</v>
      </c>
      <c r="AG2578" s="5">
        <f>IFERROR((Table1[[#This Row],[عدد
البلوكات]]*0.12),"")</f>
        <v>0</v>
      </c>
      <c r="AH257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78" s="59">
        <f>IFERROR(Table1[[#This Row],[Plan Hour]]/Table1[[#This Row],[ساعات
العمل
الفعلية]],0)</f>
        <v>0</v>
      </c>
      <c r="AK2578" s="1">
        <f>IFERROR((Table1[[#This Row],[الكمية 
الفعلية
/م3]]-Table1[[#This Row],[الكمية 
المنتجة
/م3
 ]]),"")</f>
        <v>0</v>
      </c>
      <c r="CB2578"/>
      <c r="CC2578"/>
      <c r="CD2578"/>
      <c r="CE2578" s="83"/>
      <c r="CF2578"/>
      <c r="CG2578"/>
      <c r="CH2578"/>
      <c r="CI2578"/>
      <c r="CJ2578"/>
      <c r="CK2578"/>
      <c r="CL2578"/>
      <c r="CM2578"/>
      <c r="CN2578"/>
      <c r="CO2578"/>
      <c r="CP2578"/>
    </row>
    <row r="2579" spans="1:94" ht="22.5" customHeight="1">
      <c r="A2579" s="13"/>
      <c r="B2579" s="3" t="str">
        <f>TEXT(Table1[[#This Row],[Date]],"dddd")</f>
        <v>السبت</v>
      </c>
      <c r="C2579" s="3">
        <f>WEEKNUM(Table1[[#This Row],[Date]],16)</f>
        <v>1</v>
      </c>
      <c r="D2579" s="3" t="str">
        <f>TEXT(Table1[[#This Row],[Date]],"mmmm")</f>
        <v>يناير</v>
      </c>
      <c r="E2579" s="3" t="str">
        <f>TEXT(Table1[[#This Row],[Date]],"yyyy")</f>
        <v>1900</v>
      </c>
      <c r="J2579" s="3">
        <f>IFERROR(VLOOKUP(Table1[[#This Row],[FoamType]],$CB$1:$CC$25,2,FALSE),0)</f>
        <v>0</v>
      </c>
      <c r="X2579" s="4">
        <f>IFERROR(   Table1[[#This Row],[البلوكات /م3]]+Table1[[#This Row],[البواقى
 المنصرفه
/م3]]-Table1[[#This Row],[البواقى
/م3]],0)</f>
        <v>0</v>
      </c>
      <c r="AD2579" s="20">
        <f t="shared" si="302"/>
        <v>0</v>
      </c>
      <c r="AE2579" s="29" t="e">
        <f t="shared" si="303"/>
        <v>#DIV/0!</v>
      </c>
      <c r="AG2579" s="5">
        <f>IFERROR((Table1[[#This Row],[عدد
البلوكات]]*0.12),"")</f>
        <v>0</v>
      </c>
      <c r="AH257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79" s="59">
        <f>IFERROR(Table1[[#This Row],[Plan Hour]]/Table1[[#This Row],[ساعات
العمل
الفعلية]],0)</f>
        <v>0</v>
      </c>
      <c r="AK2579" s="1">
        <f>IFERROR((Table1[[#This Row],[الكمية 
الفعلية
/م3]]-Table1[[#This Row],[الكمية 
المنتجة
/م3
 ]]),"")</f>
        <v>0</v>
      </c>
      <c r="CB2579"/>
      <c r="CC2579"/>
      <c r="CD2579"/>
      <c r="CE2579" s="83"/>
      <c r="CF2579"/>
      <c r="CG2579"/>
      <c r="CH2579"/>
      <c r="CI2579"/>
      <c r="CJ2579"/>
      <c r="CK2579"/>
      <c r="CL2579"/>
      <c r="CM2579"/>
      <c r="CN2579"/>
      <c r="CO2579"/>
      <c r="CP2579"/>
    </row>
    <row r="2580" spans="1:94" ht="22.5" customHeight="1">
      <c r="A2580" s="13"/>
      <c r="B2580" s="3" t="str">
        <f>TEXT(Table1[[#This Row],[Date]],"dddd")</f>
        <v>السبت</v>
      </c>
      <c r="C2580" s="3">
        <f>WEEKNUM(Table1[[#This Row],[Date]],16)</f>
        <v>1</v>
      </c>
      <c r="D2580" s="3" t="str">
        <f>TEXT(Table1[[#This Row],[Date]],"mmmm")</f>
        <v>يناير</v>
      </c>
      <c r="E2580" s="3" t="str">
        <f>TEXT(Table1[[#This Row],[Date]],"yyyy")</f>
        <v>1900</v>
      </c>
      <c r="J2580" s="3">
        <f>IFERROR(VLOOKUP(Table1[[#This Row],[FoamType]],$CB$1:$CC$25,2,FALSE),0)</f>
        <v>0</v>
      </c>
      <c r="X2580" s="4">
        <f>IFERROR(   Table1[[#This Row],[البلوكات /م3]]+Table1[[#This Row],[البواقى
 المنصرفه
/م3]]-Table1[[#This Row],[البواقى
/م3]],0)</f>
        <v>0</v>
      </c>
      <c r="AD2580" s="20">
        <f t="shared" si="302"/>
        <v>0</v>
      </c>
      <c r="AE2580" s="29" t="e">
        <f t="shared" si="303"/>
        <v>#DIV/0!</v>
      </c>
      <c r="AG2580" s="5">
        <f>IFERROR((Table1[[#This Row],[عدد
البلوكات]]*0.12),"")</f>
        <v>0</v>
      </c>
      <c r="AH258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80" s="59">
        <f>IFERROR(Table1[[#This Row],[Plan Hour]]/Table1[[#This Row],[ساعات
العمل
الفعلية]],0)</f>
        <v>0</v>
      </c>
      <c r="AK2580" s="1">
        <f>IFERROR((Table1[[#This Row],[الكمية 
الفعلية
/م3]]-Table1[[#This Row],[الكمية 
المنتجة
/م3
 ]]),"")</f>
        <v>0</v>
      </c>
      <c r="CB2580"/>
      <c r="CC2580"/>
      <c r="CD2580"/>
      <c r="CE2580" s="83"/>
      <c r="CF2580"/>
      <c r="CG2580"/>
      <c r="CH2580"/>
      <c r="CI2580"/>
      <c r="CJ2580"/>
      <c r="CK2580"/>
      <c r="CL2580"/>
      <c r="CM2580"/>
      <c r="CN2580"/>
      <c r="CO2580"/>
      <c r="CP2580"/>
    </row>
    <row r="2581" spans="1:94" ht="22.5" customHeight="1">
      <c r="A2581" s="13"/>
      <c r="B2581" s="3" t="str">
        <f>TEXT(Table1[[#This Row],[Date]],"dddd")</f>
        <v>السبت</v>
      </c>
      <c r="C2581" s="3">
        <f>WEEKNUM(Table1[[#This Row],[Date]],16)</f>
        <v>1</v>
      </c>
      <c r="D2581" s="3" t="str">
        <f>TEXT(Table1[[#This Row],[Date]],"mmmm")</f>
        <v>يناير</v>
      </c>
      <c r="E2581" s="3" t="str">
        <f>TEXT(Table1[[#This Row],[Date]],"yyyy")</f>
        <v>1900</v>
      </c>
      <c r="J2581" s="3">
        <f>IFERROR(VLOOKUP(Table1[[#This Row],[FoamType]],$CB$1:$CC$25,2,FALSE),0)</f>
        <v>0</v>
      </c>
      <c r="X2581" s="4">
        <f>IFERROR(   Table1[[#This Row],[البلوكات /م3]]+Table1[[#This Row],[البواقى
 المنصرفه
/م3]]-Table1[[#This Row],[البواقى
/م3]],0)</f>
        <v>0</v>
      </c>
      <c r="AD2581" s="20">
        <f t="shared" si="302"/>
        <v>0</v>
      </c>
      <c r="AE2581" s="29" t="e">
        <f t="shared" si="303"/>
        <v>#DIV/0!</v>
      </c>
      <c r="AG2581" s="5">
        <f>IFERROR((Table1[[#This Row],[عدد
البلوكات]]*0.12),"")</f>
        <v>0</v>
      </c>
      <c r="AH258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81" s="59">
        <f>IFERROR(Table1[[#This Row],[Plan Hour]]/Table1[[#This Row],[ساعات
العمل
الفعلية]],0)</f>
        <v>0</v>
      </c>
      <c r="AK2581" s="1">
        <f>IFERROR((Table1[[#This Row],[الكمية 
الفعلية
/م3]]-Table1[[#This Row],[الكمية 
المنتجة
/م3
 ]]),"")</f>
        <v>0</v>
      </c>
      <c r="CB2581"/>
      <c r="CC2581"/>
      <c r="CD2581"/>
      <c r="CE2581" s="83"/>
      <c r="CF2581"/>
      <c r="CG2581"/>
      <c r="CH2581"/>
      <c r="CI2581"/>
      <c r="CJ2581"/>
      <c r="CK2581"/>
      <c r="CL2581"/>
      <c r="CM2581"/>
      <c r="CN2581"/>
      <c r="CO2581"/>
      <c r="CP2581"/>
    </row>
    <row r="2582" spans="1:94" ht="22.5" customHeight="1">
      <c r="A2582" s="13"/>
      <c r="B2582" s="3" t="str">
        <f>TEXT(Table1[[#This Row],[Date]],"dddd")</f>
        <v>السبت</v>
      </c>
      <c r="C2582" s="3">
        <f>WEEKNUM(Table1[[#This Row],[Date]],16)</f>
        <v>1</v>
      </c>
      <c r="D2582" s="3" t="str">
        <f>TEXT(Table1[[#This Row],[Date]],"mmmm")</f>
        <v>يناير</v>
      </c>
      <c r="E2582" s="3" t="str">
        <f>TEXT(Table1[[#This Row],[Date]],"yyyy")</f>
        <v>1900</v>
      </c>
      <c r="J2582" s="3">
        <f>IFERROR(VLOOKUP(Table1[[#This Row],[FoamType]],$CB$1:$CC$25,2,FALSE),0)</f>
        <v>0</v>
      </c>
      <c r="X2582" s="4">
        <f>IFERROR(   Table1[[#This Row],[البلوكات /م3]]+Table1[[#This Row],[البواقى
 المنصرفه
/م3]]-Table1[[#This Row],[البواقى
/م3]],0)</f>
        <v>0</v>
      </c>
      <c r="AD2582" s="20">
        <f t="shared" si="302"/>
        <v>0</v>
      </c>
      <c r="AE2582" s="29" t="e">
        <f t="shared" si="303"/>
        <v>#DIV/0!</v>
      </c>
      <c r="AG2582" s="5">
        <f>IFERROR((Table1[[#This Row],[عدد
البلوكات]]*0.12),"")</f>
        <v>0</v>
      </c>
      <c r="AH258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82" s="59">
        <f>IFERROR(Table1[[#This Row],[Plan Hour]]/Table1[[#This Row],[ساعات
العمل
الفعلية]],0)</f>
        <v>0</v>
      </c>
      <c r="AK2582" s="1">
        <f>IFERROR((Table1[[#This Row],[الكمية 
الفعلية
/م3]]-Table1[[#This Row],[الكمية 
المنتجة
/م3
 ]]),"")</f>
        <v>0</v>
      </c>
      <c r="CB2582"/>
      <c r="CC2582"/>
      <c r="CD2582"/>
      <c r="CE2582" s="83"/>
      <c r="CF2582"/>
      <c r="CG2582"/>
      <c r="CH2582"/>
      <c r="CI2582"/>
      <c r="CJ2582"/>
      <c r="CK2582"/>
      <c r="CL2582"/>
      <c r="CM2582"/>
      <c r="CN2582"/>
      <c r="CO2582"/>
      <c r="CP2582"/>
    </row>
    <row r="2583" spans="1:94" ht="22.5" customHeight="1">
      <c r="A2583" s="13"/>
      <c r="B2583" s="3" t="str">
        <f>TEXT(Table1[[#This Row],[Date]],"dddd")</f>
        <v>السبت</v>
      </c>
      <c r="C2583" s="3">
        <f>WEEKNUM(Table1[[#This Row],[Date]],16)</f>
        <v>1</v>
      </c>
      <c r="D2583" s="3" t="str">
        <f>TEXT(Table1[[#This Row],[Date]],"mmmm")</f>
        <v>يناير</v>
      </c>
      <c r="E2583" s="3" t="str">
        <f>TEXT(Table1[[#This Row],[Date]],"yyyy")</f>
        <v>1900</v>
      </c>
      <c r="J2583" s="3">
        <f>IFERROR(VLOOKUP(Table1[[#This Row],[FoamType]],$CB$1:$CC$25,2,FALSE),0)</f>
        <v>0</v>
      </c>
      <c r="X2583" s="4">
        <f>IFERROR(   Table1[[#This Row],[البلوكات /م3]]+Table1[[#This Row],[البواقى
 المنصرفه
/م3]]-Table1[[#This Row],[البواقى
/م3]],0)</f>
        <v>0</v>
      </c>
      <c r="AD2583" s="20">
        <f t="shared" si="302"/>
        <v>0</v>
      </c>
      <c r="AE2583" s="29" t="e">
        <f t="shared" si="303"/>
        <v>#DIV/0!</v>
      </c>
      <c r="AG2583" s="5">
        <f>IFERROR((Table1[[#This Row],[عدد
البلوكات]]*0.12),"")</f>
        <v>0</v>
      </c>
      <c r="AH258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83" s="59">
        <f>IFERROR(Table1[[#This Row],[Plan Hour]]/Table1[[#This Row],[ساعات
العمل
الفعلية]],0)</f>
        <v>0</v>
      </c>
      <c r="AK2583" s="1">
        <f>IFERROR((Table1[[#This Row],[الكمية 
الفعلية
/م3]]-Table1[[#This Row],[الكمية 
المنتجة
/م3
 ]]),"")</f>
        <v>0</v>
      </c>
      <c r="CB2583"/>
      <c r="CC2583"/>
      <c r="CD2583"/>
      <c r="CE2583" s="83"/>
      <c r="CF2583"/>
      <c r="CG2583"/>
      <c r="CH2583"/>
      <c r="CI2583"/>
      <c r="CJ2583"/>
      <c r="CK2583"/>
      <c r="CL2583"/>
      <c r="CM2583"/>
      <c r="CN2583"/>
      <c r="CO2583"/>
      <c r="CP2583"/>
    </row>
    <row r="2584" spans="1:94" ht="22.5" customHeight="1">
      <c r="A2584" s="13"/>
      <c r="B2584" s="3" t="str">
        <f>TEXT(Table1[[#This Row],[Date]],"dddd")</f>
        <v>السبت</v>
      </c>
      <c r="C2584" s="3">
        <f>WEEKNUM(Table1[[#This Row],[Date]],16)</f>
        <v>1</v>
      </c>
      <c r="D2584" s="3" t="str">
        <f>TEXT(Table1[[#This Row],[Date]],"mmmm")</f>
        <v>يناير</v>
      </c>
      <c r="E2584" s="3" t="str">
        <f>TEXT(Table1[[#This Row],[Date]],"yyyy")</f>
        <v>1900</v>
      </c>
      <c r="J2584" s="3">
        <f>IFERROR(VLOOKUP(Table1[[#This Row],[FoamType]],$CB$1:$CC$25,2,FALSE),0)</f>
        <v>0</v>
      </c>
      <c r="X2584" s="4">
        <f>IFERROR(   Table1[[#This Row],[البلوكات /م3]]+Table1[[#This Row],[البواقى
 المنصرفه
/م3]]-Table1[[#This Row],[البواقى
/م3]],0)</f>
        <v>0</v>
      </c>
      <c r="AD2584" s="20">
        <f t="shared" si="302"/>
        <v>0</v>
      </c>
      <c r="AE2584" s="29" t="e">
        <f t="shared" si="303"/>
        <v>#DIV/0!</v>
      </c>
      <c r="AG2584" s="5">
        <f>IFERROR((Table1[[#This Row],[عدد
البلوكات]]*0.12),"")</f>
        <v>0</v>
      </c>
      <c r="AH258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84" s="59">
        <f>IFERROR(Table1[[#This Row],[Plan Hour]]/Table1[[#This Row],[ساعات
العمل
الفعلية]],0)</f>
        <v>0</v>
      </c>
      <c r="AK2584" s="1">
        <f>IFERROR((Table1[[#This Row],[الكمية 
الفعلية
/م3]]-Table1[[#This Row],[الكمية 
المنتجة
/م3
 ]]),"")</f>
        <v>0</v>
      </c>
      <c r="CB2584"/>
      <c r="CC2584"/>
      <c r="CD2584"/>
      <c r="CE2584" s="83"/>
      <c r="CF2584"/>
      <c r="CG2584"/>
      <c r="CH2584"/>
      <c r="CI2584"/>
      <c r="CJ2584"/>
      <c r="CK2584"/>
      <c r="CL2584"/>
      <c r="CM2584"/>
      <c r="CN2584"/>
      <c r="CO2584"/>
      <c r="CP2584"/>
    </row>
    <row r="2585" spans="1:94" ht="22.5" customHeight="1">
      <c r="A2585" s="13"/>
      <c r="B2585" s="3" t="str">
        <f>TEXT(Table1[[#This Row],[Date]],"dddd")</f>
        <v>السبت</v>
      </c>
      <c r="C2585" s="3">
        <f>WEEKNUM(Table1[[#This Row],[Date]],16)</f>
        <v>1</v>
      </c>
      <c r="D2585" s="3" t="str">
        <f>TEXT(Table1[[#This Row],[Date]],"mmmm")</f>
        <v>يناير</v>
      </c>
      <c r="E2585" s="3" t="str">
        <f>TEXT(Table1[[#This Row],[Date]],"yyyy")</f>
        <v>1900</v>
      </c>
      <c r="J2585" s="3">
        <f>IFERROR(VLOOKUP(Table1[[#This Row],[FoamType]],$CB$1:$CC$25,2,FALSE),0)</f>
        <v>0</v>
      </c>
      <c r="X2585" s="4">
        <f>IFERROR(   Table1[[#This Row],[البلوكات /م3]]+Table1[[#This Row],[البواقى
 المنصرفه
/م3]]-Table1[[#This Row],[البواقى
/م3]],0)</f>
        <v>0</v>
      </c>
      <c r="AD2585" s="20">
        <f t="shared" si="302"/>
        <v>0</v>
      </c>
      <c r="AE2585" s="29" t="e">
        <f t="shared" si="303"/>
        <v>#DIV/0!</v>
      </c>
      <c r="AG2585" s="5">
        <f>IFERROR((Table1[[#This Row],[عدد
البلوكات]]*0.12),"")</f>
        <v>0</v>
      </c>
      <c r="AH258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85" s="59">
        <f>IFERROR(Table1[[#This Row],[Plan Hour]]/Table1[[#This Row],[ساعات
العمل
الفعلية]],0)</f>
        <v>0</v>
      </c>
      <c r="AK2585" s="1">
        <f>IFERROR((Table1[[#This Row],[الكمية 
الفعلية
/م3]]-Table1[[#This Row],[الكمية 
المنتجة
/م3
 ]]),"")</f>
        <v>0</v>
      </c>
      <c r="CB2585"/>
      <c r="CC2585"/>
      <c r="CD2585"/>
      <c r="CE2585" s="83"/>
      <c r="CF2585"/>
      <c r="CG2585"/>
      <c r="CH2585"/>
      <c r="CI2585"/>
      <c r="CJ2585"/>
      <c r="CK2585"/>
      <c r="CL2585"/>
      <c r="CM2585"/>
      <c r="CN2585"/>
      <c r="CO2585"/>
      <c r="CP2585"/>
    </row>
    <row r="2586" spans="1:94" ht="22.5" customHeight="1">
      <c r="A2586" s="13"/>
      <c r="B2586" s="3" t="str">
        <f>TEXT(Table1[[#This Row],[Date]],"dddd")</f>
        <v>السبت</v>
      </c>
      <c r="C2586" s="3">
        <f>WEEKNUM(Table1[[#This Row],[Date]],16)</f>
        <v>1</v>
      </c>
      <c r="D2586" s="3" t="str">
        <f>TEXT(Table1[[#This Row],[Date]],"mmmm")</f>
        <v>يناير</v>
      </c>
      <c r="E2586" s="3" t="str">
        <f>TEXT(Table1[[#This Row],[Date]],"yyyy")</f>
        <v>1900</v>
      </c>
      <c r="J2586" s="3">
        <f>IFERROR(VLOOKUP(Table1[[#This Row],[FoamType]],$CB$1:$CC$25,2,FALSE),0)</f>
        <v>0</v>
      </c>
      <c r="X2586" s="4">
        <f>IFERROR(   Table1[[#This Row],[البلوكات /م3]]+Table1[[#This Row],[البواقى
 المنصرفه
/م3]]-Table1[[#This Row],[البواقى
/م3]],0)</f>
        <v>0</v>
      </c>
      <c r="AD2586" s="20">
        <f t="shared" ref="AD2586:AD2624" si="304">(Y2586+AA2586)-(U2586+AC2586)</f>
        <v>0</v>
      </c>
      <c r="AE2586" s="29" t="e">
        <f t="shared" ref="AE2586:AE2624" si="305">AD2586/(Y2586+AA2586)</f>
        <v>#DIV/0!</v>
      </c>
      <c r="AG2586" s="5">
        <f>IFERROR((Table1[[#This Row],[عدد
البلوكات]]*0.12),"")</f>
        <v>0</v>
      </c>
      <c r="AH258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86" s="59">
        <f>IFERROR(Table1[[#This Row],[Plan Hour]]/Table1[[#This Row],[ساعات
العمل
الفعلية]],0)</f>
        <v>0</v>
      </c>
      <c r="AK2586" s="1">
        <f>IFERROR((Table1[[#This Row],[الكمية 
الفعلية
/م3]]-Table1[[#This Row],[الكمية 
المنتجة
/م3
 ]]),"")</f>
        <v>0</v>
      </c>
      <c r="CB2586"/>
      <c r="CC2586"/>
      <c r="CD2586"/>
      <c r="CE2586" s="83"/>
      <c r="CF2586"/>
      <c r="CG2586"/>
      <c r="CH2586"/>
      <c r="CI2586"/>
      <c r="CJ2586"/>
      <c r="CK2586"/>
      <c r="CL2586"/>
      <c r="CM2586"/>
      <c r="CN2586"/>
      <c r="CO2586"/>
      <c r="CP2586"/>
    </row>
    <row r="2587" spans="1:94" ht="22.5" customHeight="1">
      <c r="A2587" s="13"/>
      <c r="B2587" s="3" t="str">
        <f>TEXT(Table1[[#This Row],[Date]],"dddd")</f>
        <v>السبت</v>
      </c>
      <c r="C2587" s="3">
        <f>WEEKNUM(Table1[[#This Row],[Date]],16)</f>
        <v>1</v>
      </c>
      <c r="D2587" s="3" t="str">
        <f>TEXT(Table1[[#This Row],[Date]],"mmmm")</f>
        <v>يناير</v>
      </c>
      <c r="E2587" s="3" t="str">
        <f>TEXT(Table1[[#This Row],[Date]],"yyyy")</f>
        <v>1900</v>
      </c>
      <c r="J2587" s="3">
        <f>IFERROR(VLOOKUP(Table1[[#This Row],[FoamType]],$CB$1:$CC$25,2,FALSE),0)</f>
        <v>0</v>
      </c>
      <c r="X2587" s="4">
        <f>IFERROR(   Table1[[#This Row],[البلوكات /م3]]+Table1[[#This Row],[البواقى
 المنصرفه
/م3]]-Table1[[#This Row],[البواقى
/م3]],0)</f>
        <v>0</v>
      </c>
      <c r="AD2587" s="20">
        <f t="shared" si="304"/>
        <v>0</v>
      </c>
      <c r="AE2587" s="29" t="e">
        <f t="shared" si="305"/>
        <v>#DIV/0!</v>
      </c>
      <c r="AG2587" s="5">
        <f>IFERROR((Table1[[#This Row],[عدد
البلوكات]]*0.12),"")</f>
        <v>0</v>
      </c>
      <c r="AH258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87" s="59">
        <f>IFERROR(Table1[[#This Row],[Plan Hour]]/Table1[[#This Row],[ساعات
العمل
الفعلية]],0)</f>
        <v>0</v>
      </c>
      <c r="AK2587" s="1">
        <f>IFERROR((Table1[[#This Row],[الكمية 
الفعلية
/م3]]-Table1[[#This Row],[الكمية 
المنتجة
/م3
 ]]),"")</f>
        <v>0</v>
      </c>
      <c r="CB2587"/>
      <c r="CC2587"/>
      <c r="CD2587"/>
      <c r="CE2587" s="83"/>
      <c r="CF2587"/>
      <c r="CG2587"/>
      <c r="CH2587"/>
      <c r="CI2587"/>
      <c r="CJ2587"/>
      <c r="CK2587"/>
      <c r="CL2587"/>
      <c r="CM2587"/>
      <c r="CN2587"/>
      <c r="CO2587"/>
      <c r="CP2587"/>
    </row>
    <row r="2588" spans="1:94" ht="22.5" customHeight="1">
      <c r="A2588" s="13"/>
      <c r="B2588" s="3" t="str">
        <f>TEXT(Table1[[#This Row],[Date]],"dddd")</f>
        <v>السبت</v>
      </c>
      <c r="C2588" s="3">
        <f>WEEKNUM(Table1[[#This Row],[Date]],16)</f>
        <v>1</v>
      </c>
      <c r="D2588" s="3" t="str">
        <f>TEXT(Table1[[#This Row],[Date]],"mmmm")</f>
        <v>يناير</v>
      </c>
      <c r="E2588" s="3" t="str">
        <f>TEXT(Table1[[#This Row],[Date]],"yyyy")</f>
        <v>1900</v>
      </c>
      <c r="J2588" s="3">
        <f>IFERROR(VLOOKUP(Table1[[#This Row],[FoamType]],$CB$1:$CC$25,2,FALSE),0)</f>
        <v>0</v>
      </c>
      <c r="X2588" s="4">
        <f>IFERROR(   Table1[[#This Row],[البلوكات /م3]]+Table1[[#This Row],[البواقى
 المنصرفه
/م3]]-Table1[[#This Row],[البواقى
/م3]],0)</f>
        <v>0</v>
      </c>
      <c r="AD2588" s="20">
        <f t="shared" si="304"/>
        <v>0</v>
      </c>
      <c r="AE2588" s="29" t="e">
        <f t="shared" si="305"/>
        <v>#DIV/0!</v>
      </c>
      <c r="AG2588" s="5">
        <f>IFERROR((Table1[[#This Row],[عدد
البلوكات]]*0.12),"")</f>
        <v>0</v>
      </c>
      <c r="AH258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88" s="59">
        <f>IFERROR(Table1[[#This Row],[Plan Hour]]/Table1[[#This Row],[ساعات
العمل
الفعلية]],0)</f>
        <v>0</v>
      </c>
      <c r="AK2588" s="1">
        <f>IFERROR((Table1[[#This Row],[الكمية 
الفعلية
/م3]]-Table1[[#This Row],[الكمية 
المنتجة
/م3
 ]]),"")</f>
        <v>0</v>
      </c>
      <c r="CB2588"/>
      <c r="CC2588"/>
      <c r="CD2588"/>
      <c r="CE2588" s="83"/>
      <c r="CF2588"/>
      <c r="CG2588"/>
      <c r="CH2588"/>
      <c r="CI2588"/>
      <c r="CJ2588"/>
      <c r="CK2588"/>
      <c r="CL2588"/>
      <c r="CM2588"/>
      <c r="CN2588"/>
      <c r="CO2588"/>
      <c r="CP2588"/>
    </row>
    <row r="2589" spans="1:94" ht="22.5" customHeight="1">
      <c r="A2589" s="13"/>
      <c r="B2589" s="3" t="str">
        <f>TEXT(Table1[[#This Row],[Date]],"dddd")</f>
        <v>السبت</v>
      </c>
      <c r="C2589" s="3">
        <f>WEEKNUM(Table1[[#This Row],[Date]],16)</f>
        <v>1</v>
      </c>
      <c r="D2589" s="3" t="str">
        <f>TEXT(Table1[[#This Row],[Date]],"mmmm")</f>
        <v>يناير</v>
      </c>
      <c r="E2589" s="3" t="str">
        <f>TEXT(Table1[[#This Row],[Date]],"yyyy")</f>
        <v>1900</v>
      </c>
      <c r="J2589" s="3">
        <f>IFERROR(VLOOKUP(Table1[[#This Row],[FoamType]],$CB$1:$CC$25,2,FALSE),0)</f>
        <v>0</v>
      </c>
      <c r="X2589" s="4">
        <f>IFERROR(   Table1[[#This Row],[البلوكات /م3]]+Table1[[#This Row],[البواقى
 المنصرفه
/م3]]-Table1[[#This Row],[البواقى
/م3]],0)</f>
        <v>0</v>
      </c>
      <c r="AD2589" s="20">
        <f t="shared" si="304"/>
        <v>0</v>
      </c>
      <c r="AE2589" s="29" t="e">
        <f t="shared" si="305"/>
        <v>#DIV/0!</v>
      </c>
      <c r="AG2589" s="5">
        <f>IFERROR((Table1[[#This Row],[عدد
البلوكات]]*0.12),"")</f>
        <v>0</v>
      </c>
      <c r="AH258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89" s="59">
        <f>IFERROR(Table1[[#This Row],[Plan Hour]]/Table1[[#This Row],[ساعات
العمل
الفعلية]],0)</f>
        <v>0</v>
      </c>
      <c r="AK2589" s="1">
        <f>IFERROR((Table1[[#This Row],[الكمية 
الفعلية
/م3]]-Table1[[#This Row],[الكمية 
المنتجة
/م3
 ]]),"")</f>
        <v>0</v>
      </c>
      <c r="CB2589"/>
      <c r="CC2589"/>
      <c r="CD2589"/>
      <c r="CE2589" s="83"/>
      <c r="CF2589"/>
      <c r="CG2589"/>
      <c r="CH2589"/>
      <c r="CI2589"/>
      <c r="CJ2589"/>
      <c r="CK2589"/>
      <c r="CL2589"/>
      <c r="CM2589"/>
      <c r="CN2589"/>
      <c r="CO2589"/>
      <c r="CP2589"/>
    </row>
    <row r="2590" spans="1:94" ht="22.5" customHeight="1">
      <c r="A2590" s="13"/>
      <c r="B2590" s="3" t="str">
        <f>TEXT(Table1[[#This Row],[Date]],"dddd")</f>
        <v>السبت</v>
      </c>
      <c r="C2590" s="3">
        <f>WEEKNUM(Table1[[#This Row],[Date]],16)</f>
        <v>1</v>
      </c>
      <c r="D2590" s="3" t="str">
        <f>TEXT(Table1[[#This Row],[Date]],"mmmm")</f>
        <v>يناير</v>
      </c>
      <c r="E2590" s="3" t="str">
        <f>TEXT(Table1[[#This Row],[Date]],"yyyy")</f>
        <v>1900</v>
      </c>
      <c r="J2590" s="3">
        <f>IFERROR(VLOOKUP(Table1[[#This Row],[FoamType]],$CB$1:$CC$25,2,FALSE),0)</f>
        <v>0</v>
      </c>
      <c r="X2590" s="4">
        <f>IFERROR(   Table1[[#This Row],[البلوكات /م3]]+Table1[[#This Row],[البواقى
 المنصرفه
/م3]]-Table1[[#This Row],[البواقى
/م3]],0)</f>
        <v>0</v>
      </c>
      <c r="AD2590" s="20">
        <f t="shared" si="304"/>
        <v>0</v>
      </c>
      <c r="AE2590" s="29" t="e">
        <f t="shared" si="305"/>
        <v>#DIV/0!</v>
      </c>
      <c r="AG2590" s="5">
        <f>IFERROR((Table1[[#This Row],[عدد
البلوكات]]*0.12),"")</f>
        <v>0</v>
      </c>
      <c r="AH259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90" s="59">
        <f>IFERROR(Table1[[#This Row],[Plan Hour]]/Table1[[#This Row],[ساعات
العمل
الفعلية]],0)</f>
        <v>0</v>
      </c>
      <c r="AK2590" s="1">
        <f>IFERROR((Table1[[#This Row],[الكمية 
الفعلية
/م3]]-Table1[[#This Row],[الكمية 
المنتجة
/م3
 ]]),"")</f>
        <v>0</v>
      </c>
      <c r="CB2590"/>
      <c r="CC2590"/>
      <c r="CD2590"/>
      <c r="CE2590" s="83"/>
      <c r="CF2590"/>
      <c r="CG2590"/>
      <c r="CH2590"/>
      <c r="CI2590"/>
      <c r="CJ2590"/>
      <c r="CK2590"/>
      <c r="CL2590"/>
      <c r="CM2590"/>
      <c r="CN2590"/>
      <c r="CO2590"/>
      <c r="CP2590"/>
    </row>
    <row r="2591" spans="1:94" ht="22.5" customHeight="1">
      <c r="A2591" s="13"/>
      <c r="B2591" s="3" t="str">
        <f>TEXT(Table1[[#This Row],[Date]],"dddd")</f>
        <v>السبت</v>
      </c>
      <c r="C2591" s="3">
        <f>WEEKNUM(Table1[[#This Row],[Date]],16)</f>
        <v>1</v>
      </c>
      <c r="D2591" s="3" t="str">
        <f>TEXT(Table1[[#This Row],[Date]],"mmmm")</f>
        <v>يناير</v>
      </c>
      <c r="E2591" s="3" t="str">
        <f>TEXT(Table1[[#This Row],[Date]],"yyyy")</f>
        <v>1900</v>
      </c>
      <c r="J2591" s="3">
        <f>IFERROR(VLOOKUP(Table1[[#This Row],[FoamType]],$CB$1:$CC$25,2,FALSE),0)</f>
        <v>0</v>
      </c>
      <c r="X2591" s="4">
        <f>IFERROR(   Table1[[#This Row],[البلوكات /م3]]+Table1[[#This Row],[البواقى
 المنصرفه
/م3]]-Table1[[#This Row],[البواقى
/م3]],0)</f>
        <v>0</v>
      </c>
      <c r="AD2591" s="20">
        <f t="shared" si="304"/>
        <v>0</v>
      </c>
      <c r="AE2591" s="29" t="e">
        <f t="shared" si="305"/>
        <v>#DIV/0!</v>
      </c>
      <c r="AG2591" s="5">
        <f>IFERROR((Table1[[#This Row],[عدد
البلوكات]]*0.12),"")</f>
        <v>0</v>
      </c>
      <c r="AH259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91" s="59">
        <f>IFERROR(Table1[[#This Row],[Plan Hour]]/Table1[[#This Row],[ساعات
العمل
الفعلية]],0)</f>
        <v>0</v>
      </c>
      <c r="AK2591" s="1">
        <f>IFERROR((Table1[[#This Row],[الكمية 
الفعلية
/م3]]-Table1[[#This Row],[الكمية 
المنتجة
/م3
 ]]),"")</f>
        <v>0</v>
      </c>
      <c r="CB2591"/>
      <c r="CC2591"/>
      <c r="CD2591"/>
      <c r="CE2591" s="83"/>
      <c r="CF2591"/>
      <c r="CG2591"/>
      <c r="CH2591"/>
      <c r="CI2591"/>
      <c r="CJ2591"/>
      <c r="CK2591"/>
      <c r="CL2591"/>
      <c r="CM2591"/>
      <c r="CN2591"/>
      <c r="CO2591"/>
      <c r="CP2591"/>
    </row>
    <row r="2592" spans="1:94" ht="22.5" customHeight="1">
      <c r="A2592" s="13"/>
      <c r="B2592" s="3" t="str">
        <f>TEXT(Table1[[#This Row],[Date]],"dddd")</f>
        <v>السبت</v>
      </c>
      <c r="C2592" s="3">
        <f>WEEKNUM(Table1[[#This Row],[Date]],16)</f>
        <v>1</v>
      </c>
      <c r="D2592" s="3" t="str">
        <f>TEXT(Table1[[#This Row],[Date]],"mmmm")</f>
        <v>يناير</v>
      </c>
      <c r="E2592" s="3" t="str">
        <f>TEXT(Table1[[#This Row],[Date]],"yyyy")</f>
        <v>1900</v>
      </c>
      <c r="J2592" s="3">
        <f>IFERROR(VLOOKUP(Table1[[#This Row],[FoamType]],$CB$1:$CC$25,2,FALSE),0)</f>
        <v>0</v>
      </c>
      <c r="X2592" s="4">
        <f>IFERROR(   Table1[[#This Row],[البلوكات /م3]]+Table1[[#This Row],[البواقى
 المنصرفه
/م3]]-Table1[[#This Row],[البواقى
/م3]],0)</f>
        <v>0</v>
      </c>
      <c r="AD2592" s="20">
        <f t="shared" si="304"/>
        <v>0</v>
      </c>
      <c r="AE2592" s="29" t="e">
        <f t="shared" si="305"/>
        <v>#DIV/0!</v>
      </c>
      <c r="AG2592" s="5">
        <f>IFERROR((Table1[[#This Row],[عدد
البلوكات]]*0.12),"")</f>
        <v>0</v>
      </c>
      <c r="AH259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92" s="59">
        <f>IFERROR(Table1[[#This Row],[Plan Hour]]/Table1[[#This Row],[ساعات
العمل
الفعلية]],0)</f>
        <v>0</v>
      </c>
      <c r="AK2592" s="1">
        <f>IFERROR((Table1[[#This Row],[الكمية 
الفعلية
/م3]]-Table1[[#This Row],[الكمية 
المنتجة
/م3
 ]]),"")</f>
        <v>0</v>
      </c>
      <c r="CB2592"/>
      <c r="CC2592"/>
      <c r="CD2592"/>
      <c r="CE2592" s="83"/>
      <c r="CF2592"/>
      <c r="CG2592"/>
      <c r="CH2592"/>
      <c r="CI2592"/>
      <c r="CJ2592"/>
      <c r="CK2592"/>
      <c r="CL2592"/>
      <c r="CM2592"/>
      <c r="CN2592"/>
      <c r="CO2592"/>
      <c r="CP2592"/>
    </row>
    <row r="2593" spans="1:94" ht="22.5" customHeight="1">
      <c r="A2593" s="13"/>
      <c r="B2593" s="3" t="str">
        <f>TEXT(Table1[[#This Row],[Date]],"dddd")</f>
        <v>السبت</v>
      </c>
      <c r="C2593" s="3">
        <f>WEEKNUM(Table1[[#This Row],[Date]],16)</f>
        <v>1</v>
      </c>
      <c r="D2593" s="3" t="str">
        <f>TEXT(Table1[[#This Row],[Date]],"mmmm")</f>
        <v>يناير</v>
      </c>
      <c r="E2593" s="3" t="str">
        <f>TEXT(Table1[[#This Row],[Date]],"yyyy")</f>
        <v>1900</v>
      </c>
      <c r="J2593" s="3">
        <f>IFERROR(VLOOKUP(Table1[[#This Row],[FoamType]],$CB$1:$CC$25,2,FALSE),0)</f>
        <v>0</v>
      </c>
      <c r="X2593" s="4">
        <f>IFERROR(   Table1[[#This Row],[البلوكات /م3]]+Table1[[#This Row],[البواقى
 المنصرفه
/م3]]-Table1[[#This Row],[البواقى
/م3]],0)</f>
        <v>0</v>
      </c>
      <c r="AD2593" s="20">
        <f t="shared" si="304"/>
        <v>0</v>
      </c>
      <c r="AE2593" s="29" t="e">
        <f t="shared" si="305"/>
        <v>#DIV/0!</v>
      </c>
      <c r="AG2593" s="5">
        <f>IFERROR((Table1[[#This Row],[عدد
البلوكات]]*0.12),"")</f>
        <v>0</v>
      </c>
      <c r="AH259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93" s="59">
        <f>IFERROR(Table1[[#This Row],[Plan Hour]]/Table1[[#This Row],[ساعات
العمل
الفعلية]],0)</f>
        <v>0</v>
      </c>
      <c r="AK2593" s="1">
        <f>IFERROR((Table1[[#This Row],[الكمية 
الفعلية
/م3]]-Table1[[#This Row],[الكمية 
المنتجة
/م3
 ]]),"")</f>
        <v>0</v>
      </c>
      <c r="CB2593"/>
      <c r="CC2593"/>
      <c r="CD2593"/>
      <c r="CE2593" s="83"/>
      <c r="CF2593"/>
      <c r="CG2593"/>
      <c r="CH2593"/>
      <c r="CI2593"/>
      <c r="CJ2593"/>
      <c r="CK2593"/>
      <c r="CL2593"/>
      <c r="CM2593"/>
      <c r="CN2593"/>
      <c r="CO2593"/>
      <c r="CP2593"/>
    </row>
    <row r="2594" spans="1:94" ht="22.5" customHeight="1">
      <c r="A2594" s="13"/>
      <c r="B2594" s="3" t="str">
        <f>TEXT(Table1[[#This Row],[Date]],"dddd")</f>
        <v>السبت</v>
      </c>
      <c r="C2594" s="3">
        <f>WEEKNUM(Table1[[#This Row],[Date]],16)</f>
        <v>1</v>
      </c>
      <c r="D2594" s="3" t="str">
        <f>TEXT(Table1[[#This Row],[Date]],"mmmm")</f>
        <v>يناير</v>
      </c>
      <c r="E2594" s="3" t="str">
        <f>TEXT(Table1[[#This Row],[Date]],"yyyy")</f>
        <v>1900</v>
      </c>
      <c r="J2594" s="3">
        <f>IFERROR(VLOOKUP(Table1[[#This Row],[FoamType]],$CB$1:$CC$25,2,FALSE),0)</f>
        <v>0</v>
      </c>
      <c r="X2594" s="4">
        <f>IFERROR(   Table1[[#This Row],[البلوكات /م3]]+Table1[[#This Row],[البواقى
 المنصرفه
/م3]]-Table1[[#This Row],[البواقى
/م3]],0)</f>
        <v>0</v>
      </c>
      <c r="AD2594" s="20">
        <f t="shared" si="304"/>
        <v>0</v>
      </c>
      <c r="AE2594" s="29" t="e">
        <f t="shared" si="305"/>
        <v>#DIV/0!</v>
      </c>
      <c r="AG2594" s="5">
        <f>IFERROR((Table1[[#This Row],[عدد
البلوكات]]*0.12),"")</f>
        <v>0</v>
      </c>
      <c r="AH259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94" s="59">
        <f>IFERROR(Table1[[#This Row],[Plan Hour]]/Table1[[#This Row],[ساعات
العمل
الفعلية]],0)</f>
        <v>0</v>
      </c>
      <c r="AK2594" s="1">
        <f>IFERROR((Table1[[#This Row],[الكمية 
الفعلية
/م3]]-Table1[[#This Row],[الكمية 
المنتجة
/م3
 ]]),"")</f>
        <v>0</v>
      </c>
      <c r="CB2594"/>
      <c r="CC2594"/>
      <c r="CD2594"/>
      <c r="CE2594" s="83"/>
      <c r="CF2594"/>
      <c r="CG2594"/>
      <c r="CH2594"/>
      <c r="CI2594"/>
      <c r="CJ2594"/>
      <c r="CK2594"/>
      <c r="CL2594"/>
      <c r="CM2594"/>
      <c r="CN2594"/>
      <c r="CO2594"/>
      <c r="CP2594"/>
    </row>
    <row r="2595" spans="1:94" ht="22.5" customHeight="1">
      <c r="A2595" s="13"/>
      <c r="B2595" s="3" t="str">
        <f>TEXT(Table1[[#This Row],[Date]],"dddd")</f>
        <v>السبت</v>
      </c>
      <c r="C2595" s="3">
        <f>WEEKNUM(Table1[[#This Row],[Date]],16)</f>
        <v>1</v>
      </c>
      <c r="D2595" s="3" t="str">
        <f>TEXT(Table1[[#This Row],[Date]],"mmmm")</f>
        <v>يناير</v>
      </c>
      <c r="E2595" s="3" t="str">
        <f>TEXT(Table1[[#This Row],[Date]],"yyyy")</f>
        <v>1900</v>
      </c>
      <c r="J2595" s="3">
        <f>IFERROR(VLOOKUP(Table1[[#This Row],[FoamType]],$CB$1:$CC$25,2,FALSE),0)</f>
        <v>0</v>
      </c>
      <c r="X2595" s="4">
        <f>IFERROR(   Table1[[#This Row],[البلوكات /م3]]+Table1[[#This Row],[البواقى
 المنصرفه
/م3]]-Table1[[#This Row],[البواقى
/م3]],0)</f>
        <v>0</v>
      </c>
      <c r="AD2595" s="20">
        <f t="shared" si="304"/>
        <v>0</v>
      </c>
      <c r="AE2595" s="29" t="e">
        <f t="shared" si="305"/>
        <v>#DIV/0!</v>
      </c>
      <c r="AG2595" s="5">
        <f>IFERROR((Table1[[#This Row],[عدد
البلوكات]]*0.12),"")</f>
        <v>0</v>
      </c>
      <c r="AH259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95" s="59">
        <f>IFERROR(Table1[[#This Row],[Plan Hour]]/Table1[[#This Row],[ساعات
العمل
الفعلية]],0)</f>
        <v>0</v>
      </c>
      <c r="AK2595" s="1">
        <f>IFERROR((Table1[[#This Row],[الكمية 
الفعلية
/م3]]-Table1[[#This Row],[الكمية 
المنتجة
/م3
 ]]),"")</f>
        <v>0</v>
      </c>
      <c r="CB2595"/>
      <c r="CC2595"/>
      <c r="CD2595"/>
      <c r="CE2595" s="83"/>
      <c r="CF2595"/>
      <c r="CG2595"/>
      <c r="CH2595"/>
      <c r="CI2595"/>
      <c r="CJ2595"/>
      <c r="CK2595"/>
      <c r="CL2595"/>
      <c r="CM2595"/>
      <c r="CN2595"/>
      <c r="CO2595"/>
      <c r="CP2595"/>
    </row>
    <row r="2596" spans="1:94" ht="22.5" customHeight="1">
      <c r="A2596" s="13"/>
      <c r="B2596" s="3" t="str">
        <f>TEXT(Table1[[#This Row],[Date]],"dddd")</f>
        <v>السبت</v>
      </c>
      <c r="C2596" s="3">
        <f>WEEKNUM(Table1[[#This Row],[Date]],16)</f>
        <v>1</v>
      </c>
      <c r="D2596" s="3" t="str">
        <f>TEXT(Table1[[#This Row],[Date]],"mmmm")</f>
        <v>يناير</v>
      </c>
      <c r="E2596" s="3" t="str">
        <f>TEXT(Table1[[#This Row],[Date]],"yyyy")</f>
        <v>1900</v>
      </c>
      <c r="J2596" s="3">
        <f>IFERROR(VLOOKUP(Table1[[#This Row],[FoamType]],$CB$1:$CC$25,2,FALSE),0)</f>
        <v>0</v>
      </c>
      <c r="X2596" s="4">
        <f>IFERROR(   Table1[[#This Row],[البلوكات /م3]]+Table1[[#This Row],[البواقى
 المنصرفه
/م3]]-Table1[[#This Row],[البواقى
/م3]],0)</f>
        <v>0</v>
      </c>
      <c r="AD2596" s="20">
        <f t="shared" si="304"/>
        <v>0</v>
      </c>
      <c r="AE2596" s="29" t="e">
        <f t="shared" si="305"/>
        <v>#DIV/0!</v>
      </c>
      <c r="AG2596" s="5">
        <f>IFERROR((Table1[[#This Row],[عدد
البلوكات]]*0.12),"")</f>
        <v>0</v>
      </c>
      <c r="AH259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96" s="59">
        <f>IFERROR(Table1[[#This Row],[Plan Hour]]/Table1[[#This Row],[ساعات
العمل
الفعلية]],0)</f>
        <v>0</v>
      </c>
      <c r="AK2596" s="1">
        <f>IFERROR((Table1[[#This Row],[الكمية 
الفعلية
/م3]]-Table1[[#This Row],[الكمية 
المنتجة
/م3
 ]]),"")</f>
        <v>0</v>
      </c>
      <c r="CB2596"/>
      <c r="CC2596"/>
      <c r="CD2596"/>
      <c r="CE2596" s="83"/>
      <c r="CF2596"/>
      <c r="CG2596"/>
      <c r="CH2596"/>
      <c r="CI2596"/>
      <c r="CJ2596"/>
      <c r="CK2596"/>
      <c r="CL2596"/>
      <c r="CM2596"/>
      <c r="CN2596"/>
      <c r="CO2596"/>
      <c r="CP2596"/>
    </row>
    <row r="2597" spans="1:94" ht="22.5" customHeight="1">
      <c r="A2597" s="13"/>
      <c r="B2597" s="3" t="str">
        <f>TEXT(Table1[[#This Row],[Date]],"dddd")</f>
        <v>السبت</v>
      </c>
      <c r="C2597" s="3">
        <f>WEEKNUM(Table1[[#This Row],[Date]],16)</f>
        <v>1</v>
      </c>
      <c r="D2597" s="3" t="str">
        <f>TEXT(Table1[[#This Row],[Date]],"mmmm")</f>
        <v>يناير</v>
      </c>
      <c r="E2597" s="3" t="str">
        <f>TEXT(Table1[[#This Row],[Date]],"yyyy")</f>
        <v>1900</v>
      </c>
      <c r="J2597" s="3">
        <f>IFERROR(VLOOKUP(Table1[[#This Row],[FoamType]],$CB$1:$CC$25,2,FALSE),0)</f>
        <v>0</v>
      </c>
      <c r="X2597" s="4">
        <f>IFERROR(   Table1[[#This Row],[البلوكات /م3]]+Table1[[#This Row],[البواقى
 المنصرفه
/م3]]-Table1[[#This Row],[البواقى
/م3]],0)</f>
        <v>0</v>
      </c>
      <c r="AD2597" s="20">
        <f t="shared" si="304"/>
        <v>0</v>
      </c>
      <c r="AE2597" s="29" t="e">
        <f t="shared" si="305"/>
        <v>#DIV/0!</v>
      </c>
      <c r="AG2597" s="5">
        <f>IFERROR((Table1[[#This Row],[عدد
البلوكات]]*0.12),"")</f>
        <v>0</v>
      </c>
      <c r="AH259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97" s="59">
        <f>IFERROR(Table1[[#This Row],[Plan Hour]]/Table1[[#This Row],[ساعات
العمل
الفعلية]],0)</f>
        <v>0</v>
      </c>
      <c r="AK2597" s="1">
        <f>IFERROR((Table1[[#This Row],[الكمية 
الفعلية
/م3]]-Table1[[#This Row],[الكمية 
المنتجة
/م3
 ]]),"")</f>
        <v>0</v>
      </c>
      <c r="CB2597"/>
      <c r="CC2597"/>
      <c r="CD2597"/>
      <c r="CE2597" s="83"/>
      <c r="CF2597"/>
      <c r="CG2597"/>
      <c r="CH2597"/>
      <c r="CI2597"/>
      <c r="CJ2597"/>
      <c r="CK2597"/>
      <c r="CL2597"/>
      <c r="CM2597"/>
      <c r="CN2597"/>
      <c r="CO2597"/>
      <c r="CP2597"/>
    </row>
    <row r="2598" spans="1:94" ht="22.5" customHeight="1">
      <c r="A2598" s="13"/>
      <c r="B2598" s="3" t="str">
        <f>TEXT(Table1[[#This Row],[Date]],"dddd")</f>
        <v>السبت</v>
      </c>
      <c r="C2598" s="3">
        <f>WEEKNUM(Table1[[#This Row],[Date]],16)</f>
        <v>1</v>
      </c>
      <c r="D2598" s="3" t="str">
        <f>TEXT(Table1[[#This Row],[Date]],"mmmm")</f>
        <v>يناير</v>
      </c>
      <c r="E2598" s="3" t="str">
        <f>TEXT(Table1[[#This Row],[Date]],"yyyy")</f>
        <v>1900</v>
      </c>
      <c r="J2598" s="3">
        <f>IFERROR(VLOOKUP(Table1[[#This Row],[FoamType]],$CB$1:$CC$25,2,FALSE),0)</f>
        <v>0</v>
      </c>
      <c r="X2598" s="4">
        <f>IFERROR(   Table1[[#This Row],[البلوكات /م3]]+Table1[[#This Row],[البواقى
 المنصرفه
/م3]]-Table1[[#This Row],[البواقى
/م3]],0)</f>
        <v>0</v>
      </c>
      <c r="AD2598" s="20">
        <f t="shared" si="304"/>
        <v>0</v>
      </c>
      <c r="AE2598" s="29" t="e">
        <f t="shared" si="305"/>
        <v>#DIV/0!</v>
      </c>
      <c r="AG2598" s="5">
        <f>IFERROR((Table1[[#This Row],[عدد
البلوكات]]*0.12),"")</f>
        <v>0</v>
      </c>
      <c r="AH259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98" s="59">
        <f>IFERROR(Table1[[#This Row],[Plan Hour]]/Table1[[#This Row],[ساعات
العمل
الفعلية]],0)</f>
        <v>0</v>
      </c>
      <c r="AK2598" s="1">
        <f>IFERROR((Table1[[#This Row],[الكمية 
الفعلية
/م3]]-Table1[[#This Row],[الكمية 
المنتجة
/م3
 ]]),"")</f>
        <v>0</v>
      </c>
      <c r="CB2598"/>
      <c r="CC2598"/>
      <c r="CD2598"/>
      <c r="CE2598" s="83"/>
      <c r="CF2598"/>
      <c r="CG2598"/>
      <c r="CH2598"/>
      <c r="CI2598"/>
      <c r="CJ2598"/>
      <c r="CK2598"/>
      <c r="CL2598"/>
      <c r="CM2598"/>
      <c r="CN2598"/>
      <c r="CO2598"/>
      <c r="CP2598"/>
    </row>
    <row r="2599" spans="1:94" ht="22.5" customHeight="1">
      <c r="A2599" s="13"/>
      <c r="B2599" s="3" t="str">
        <f>TEXT(Table1[[#This Row],[Date]],"dddd")</f>
        <v>السبت</v>
      </c>
      <c r="C2599" s="3">
        <f>WEEKNUM(Table1[[#This Row],[Date]],16)</f>
        <v>1</v>
      </c>
      <c r="D2599" s="3" t="str">
        <f>TEXT(Table1[[#This Row],[Date]],"mmmm")</f>
        <v>يناير</v>
      </c>
      <c r="E2599" s="3" t="str">
        <f>TEXT(Table1[[#This Row],[Date]],"yyyy")</f>
        <v>1900</v>
      </c>
      <c r="J2599" s="3">
        <f>IFERROR(VLOOKUP(Table1[[#This Row],[FoamType]],$CB$1:$CC$25,2,FALSE),0)</f>
        <v>0</v>
      </c>
      <c r="X2599" s="4">
        <f>IFERROR(   Table1[[#This Row],[البلوكات /م3]]+Table1[[#This Row],[البواقى
 المنصرفه
/م3]]-Table1[[#This Row],[البواقى
/م3]],0)</f>
        <v>0</v>
      </c>
      <c r="AD2599" s="20">
        <f t="shared" si="304"/>
        <v>0</v>
      </c>
      <c r="AE2599" s="29" t="e">
        <f t="shared" si="305"/>
        <v>#DIV/0!</v>
      </c>
      <c r="AG2599" s="5">
        <f>IFERROR((Table1[[#This Row],[عدد
البلوكات]]*0.12),"")</f>
        <v>0</v>
      </c>
      <c r="AH259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599" s="59">
        <f>IFERROR(Table1[[#This Row],[Plan Hour]]/Table1[[#This Row],[ساعات
العمل
الفعلية]],0)</f>
        <v>0</v>
      </c>
      <c r="AK2599" s="1">
        <f>IFERROR((Table1[[#This Row],[الكمية 
الفعلية
/م3]]-Table1[[#This Row],[الكمية 
المنتجة
/م3
 ]]),"")</f>
        <v>0</v>
      </c>
      <c r="CB2599"/>
      <c r="CC2599"/>
      <c r="CD2599"/>
      <c r="CE2599" s="83"/>
      <c r="CF2599"/>
      <c r="CG2599"/>
      <c r="CH2599"/>
      <c r="CI2599"/>
      <c r="CJ2599"/>
      <c r="CK2599"/>
      <c r="CL2599"/>
      <c r="CM2599"/>
      <c r="CN2599"/>
      <c r="CO2599"/>
      <c r="CP2599"/>
    </row>
    <row r="2600" spans="1:94" ht="22.5" customHeight="1">
      <c r="A2600" s="13"/>
      <c r="B2600" s="3" t="str">
        <f>TEXT(Table1[[#This Row],[Date]],"dddd")</f>
        <v>السبت</v>
      </c>
      <c r="C2600" s="3">
        <f>WEEKNUM(Table1[[#This Row],[Date]],16)</f>
        <v>1</v>
      </c>
      <c r="D2600" s="3" t="str">
        <f>TEXT(Table1[[#This Row],[Date]],"mmmm")</f>
        <v>يناير</v>
      </c>
      <c r="E2600" s="3" t="str">
        <f>TEXT(Table1[[#This Row],[Date]],"yyyy")</f>
        <v>1900</v>
      </c>
      <c r="J2600" s="3">
        <f>IFERROR(VLOOKUP(Table1[[#This Row],[FoamType]],$CB$1:$CC$25,2,FALSE),0)</f>
        <v>0</v>
      </c>
      <c r="X2600" s="4">
        <f>IFERROR(   Table1[[#This Row],[البلوكات /م3]]+Table1[[#This Row],[البواقى
 المنصرفه
/م3]]-Table1[[#This Row],[البواقى
/م3]],0)</f>
        <v>0</v>
      </c>
      <c r="AD2600" s="20">
        <f t="shared" si="304"/>
        <v>0</v>
      </c>
      <c r="AE2600" s="29" t="e">
        <f t="shared" si="305"/>
        <v>#DIV/0!</v>
      </c>
      <c r="AG2600" s="5">
        <f>IFERROR((Table1[[#This Row],[عدد
البلوكات]]*0.12),"")</f>
        <v>0</v>
      </c>
      <c r="AH260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600" s="59">
        <f>IFERROR(Table1[[#This Row],[Plan Hour]]/Table1[[#This Row],[ساعات
العمل
الفعلية]],0)</f>
        <v>0</v>
      </c>
      <c r="AK2600" s="1">
        <f>IFERROR((Table1[[#This Row],[الكمية 
الفعلية
/م3]]-Table1[[#This Row],[الكمية 
المنتجة
/م3
 ]]),"")</f>
        <v>0</v>
      </c>
      <c r="CB2600"/>
      <c r="CC2600"/>
      <c r="CD2600"/>
      <c r="CE2600" s="83"/>
      <c r="CF2600"/>
      <c r="CG2600"/>
      <c r="CH2600"/>
      <c r="CI2600"/>
      <c r="CJ2600"/>
      <c r="CK2600"/>
      <c r="CL2600"/>
      <c r="CM2600"/>
      <c r="CN2600"/>
      <c r="CO2600"/>
      <c r="CP2600"/>
    </row>
    <row r="2601" spans="1:94" ht="22.5" customHeight="1">
      <c r="A2601" s="13"/>
      <c r="B2601" s="3" t="str">
        <f>TEXT(Table1[[#This Row],[Date]],"dddd")</f>
        <v>السبت</v>
      </c>
      <c r="C2601" s="3">
        <f>WEEKNUM(Table1[[#This Row],[Date]],16)</f>
        <v>1</v>
      </c>
      <c r="D2601" s="3" t="str">
        <f>TEXT(Table1[[#This Row],[Date]],"mmmm")</f>
        <v>يناير</v>
      </c>
      <c r="E2601" s="3" t="str">
        <f>TEXT(Table1[[#This Row],[Date]],"yyyy")</f>
        <v>1900</v>
      </c>
      <c r="J2601" s="3">
        <f>IFERROR(VLOOKUP(Table1[[#This Row],[FoamType]],$CB$1:$CC$25,2,FALSE),0)</f>
        <v>0</v>
      </c>
      <c r="X2601" s="4">
        <f>IFERROR(   Table1[[#This Row],[البلوكات /م3]]+Table1[[#This Row],[البواقى
 المنصرفه
/م3]]-Table1[[#This Row],[البواقى
/م3]],0)</f>
        <v>0</v>
      </c>
      <c r="AD2601" s="20">
        <f t="shared" si="304"/>
        <v>0</v>
      </c>
      <c r="AE2601" s="29" t="e">
        <f t="shared" si="305"/>
        <v>#DIV/0!</v>
      </c>
      <c r="AG2601" s="5">
        <f>IFERROR((Table1[[#This Row],[عدد
البلوكات]]*0.12),"")</f>
        <v>0</v>
      </c>
      <c r="AH260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601" s="59">
        <f>IFERROR(Table1[[#This Row],[Plan Hour]]/Table1[[#This Row],[ساعات
العمل
الفعلية]],0)</f>
        <v>0</v>
      </c>
      <c r="AK2601" s="1">
        <f>IFERROR((Table1[[#This Row],[الكمية 
الفعلية
/م3]]-Table1[[#This Row],[الكمية 
المنتجة
/م3
 ]]),"")</f>
        <v>0</v>
      </c>
      <c r="CB2601"/>
      <c r="CC2601"/>
      <c r="CD2601"/>
      <c r="CE2601" s="83"/>
      <c r="CF2601"/>
      <c r="CG2601"/>
      <c r="CH2601"/>
      <c r="CI2601"/>
      <c r="CJ2601"/>
      <c r="CK2601"/>
      <c r="CL2601"/>
      <c r="CM2601"/>
      <c r="CN2601"/>
      <c r="CO2601"/>
      <c r="CP2601"/>
    </row>
    <row r="2602" spans="1:94" ht="22.5" customHeight="1">
      <c r="A2602" s="13"/>
      <c r="B2602" s="3" t="str">
        <f>TEXT(Table1[[#This Row],[Date]],"dddd")</f>
        <v>السبت</v>
      </c>
      <c r="C2602" s="3">
        <f>WEEKNUM(Table1[[#This Row],[Date]],16)</f>
        <v>1</v>
      </c>
      <c r="D2602" s="3" t="str">
        <f>TEXT(Table1[[#This Row],[Date]],"mmmm")</f>
        <v>يناير</v>
      </c>
      <c r="E2602" s="3" t="str">
        <f>TEXT(Table1[[#This Row],[Date]],"yyyy")</f>
        <v>1900</v>
      </c>
      <c r="J2602" s="3">
        <f>IFERROR(VLOOKUP(Table1[[#This Row],[FoamType]],$CB$1:$CC$25,2,FALSE),0)</f>
        <v>0</v>
      </c>
      <c r="X2602" s="4">
        <f>IFERROR(   Table1[[#This Row],[البلوكات /م3]]+Table1[[#This Row],[البواقى
 المنصرفه
/م3]]-Table1[[#This Row],[البواقى
/م3]],0)</f>
        <v>0</v>
      </c>
      <c r="AD2602" s="20">
        <f t="shared" si="304"/>
        <v>0</v>
      </c>
      <c r="AE2602" s="29" t="e">
        <f t="shared" si="305"/>
        <v>#DIV/0!</v>
      </c>
      <c r="AG2602" s="5">
        <f>IFERROR((Table1[[#This Row],[عدد
البلوكات]]*0.12),"")</f>
        <v>0</v>
      </c>
      <c r="AH260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602" s="59">
        <f>IFERROR(Table1[[#This Row],[Plan Hour]]/Table1[[#This Row],[ساعات
العمل
الفعلية]],0)</f>
        <v>0</v>
      </c>
      <c r="AK2602" s="1">
        <f>IFERROR((Table1[[#This Row],[الكمية 
الفعلية
/م3]]-Table1[[#This Row],[الكمية 
المنتجة
/م3
 ]]),"")</f>
        <v>0</v>
      </c>
      <c r="CB2602"/>
      <c r="CC2602"/>
      <c r="CD2602"/>
      <c r="CE2602" s="83"/>
      <c r="CF2602"/>
      <c r="CG2602"/>
      <c r="CH2602"/>
      <c r="CI2602"/>
      <c r="CJ2602"/>
      <c r="CK2602"/>
      <c r="CL2602"/>
      <c r="CM2602"/>
      <c r="CN2602"/>
      <c r="CO2602"/>
      <c r="CP2602"/>
    </row>
    <row r="2603" spans="1:94" ht="22.5" customHeight="1">
      <c r="A2603" s="13"/>
      <c r="B2603" s="3" t="str">
        <f>TEXT(Table1[[#This Row],[Date]],"dddd")</f>
        <v>السبت</v>
      </c>
      <c r="C2603" s="3">
        <f>WEEKNUM(Table1[[#This Row],[Date]],16)</f>
        <v>1</v>
      </c>
      <c r="D2603" s="3" t="str">
        <f>TEXT(Table1[[#This Row],[Date]],"mmmm")</f>
        <v>يناير</v>
      </c>
      <c r="E2603" s="3" t="str">
        <f>TEXT(Table1[[#This Row],[Date]],"yyyy")</f>
        <v>1900</v>
      </c>
      <c r="J2603" s="3">
        <f>IFERROR(VLOOKUP(Table1[[#This Row],[FoamType]],$CB$1:$CC$25,2,FALSE),0)</f>
        <v>0</v>
      </c>
      <c r="X2603" s="4">
        <f>IFERROR(   Table1[[#This Row],[البلوكات /م3]]+Table1[[#This Row],[البواقى
 المنصرفه
/م3]]-Table1[[#This Row],[البواقى
/م3]],0)</f>
        <v>0</v>
      </c>
      <c r="AD2603" s="20">
        <f t="shared" si="304"/>
        <v>0</v>
      </c>
      <c r="AE2603" s="29" t="e">
        <f t="shared" si="305"/>
        <v>#DIV/0!</v>
      </c>
      <c r="AG2603" s="5">
        <f>IFERROR((Table1[[#This Row],[عدد
البلوكات]]*0.12),"")</f>
        <v>0</v>
      </c>
      <c r="AH260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603" s="59">
        <f>IFERROR(Table1[[#This Row],[Plan Hour]]/Table1[[#This Row],[ساعات
العمل
الفعلية]],0)</f>
        <v>0</v>
      </c>
      <c r="AK2603" s="1">
        <f>IFERROR((Table1[[#This Row],[الكمية 
الفعلية
/م3]]-Table1[[#This Row],[الكمية 
المنتجة
/م3
 ]]),"")</f>
        <v>0</v>
      </c>
      <c r="CB2603"/>
      <c r="CC2603"/>
      <c r="CD2603"/>
      <c r="CE2603" s="83"/>
      <c r="CF2603"/>
      <c r="CG2603"/>
      <c r="CH2603"/>
      <c r="CI2603"/>
      <c r="CJ2603"/>
      <c r="CK2603"/>
      <c r="CL2603"/>
      <c r="CM2603"/>
      <c r="CN2603"/>
      <c r="CO2603"/>
      <c r="CP2603"/>
    </row>
    <row r="2604" spans="1:94" ht="22.5" customHeight="1">
      <c r="A2604" s="13"/>
      <c r="B2604" s="3" t="str">
        <f>TEXT(Table1[[#This Row],[Date]],"dddd")</f>
        <v>السبت</v>
      </c>
      <c r="C2604" s="3">
        <f>WEEKNUM(Table1[[#This Row],[Date]],16)</f>
        <v>1</v>
      </c>
      <c r="D2604" s="3" t="str">
        <f>TEXT(Table1[[#This Row],[Date]],"mmmm")</f>
        <v>يناير</v>
      </c>
      <c r="E2604" s="3" t="str">
        <f>TEXT(Table1[[#This Row],[Date]],"yyyy")</f>
        <v>1900</v>
      </c>
      <c r="J2604" s="3">
        <f>IFERROR(VLOOKUP(Table1[[#This Row],[FoamType]],$CB$1:$CC$25,2,FALSE),0)</f>
        <v>0</v>
      </c>
      <c r="X2604" s="4">
        <f>IFERROR(   Table1[[#This Row],[البلوكات /م3]]+Table1[[#This Row],[البواقى
 المنصرفه
/م3]]-Table1[[#This Row],[البواقى
/م3]],0)</f>
        <v>0</v>
      </c>
      <c r="AD2604" s="20">
        <f t="shared" si="304"/>
        <v>0</v>
      </c>
      <c r="AE2604" s="29" t="e">
        <f t="shared" si="305"/>
        <v>#DIV/0!</v>
      </c>
      <c r="AG2604" s="5">
        <f>IFERROR((Table1[[#This Row],[عدد
البلوكات]]*0.12),"")</f>
        <v>0</v>
      </c>
      <c r="AH260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604" s="59">
        <f>IFERROR(Table1[[#This Row],[Plan Hour]]/Table1[[#This Row],[ساعات
العمل
الفعلية]],0)</f>
        <v>0</v>
      </c>
      <c r="AK2604" s="1">
        <f>IFERROR((Table1[[#This Row],[الكمية 
الفعلية
/م3]]-Table1[[#This Row],[الكمية 
المنتجة
/م3
 ]]),"")</f>
        <v>0</v>
      </c>
      <c r="CB2604"/>
      <c r="CC2604"/>
      <c r="CD2604"/>
      <c r="CE2604" s="83"/>
      <c r="CF2604"/>
      <c r="CG2604"/>
      <c r="CH2604"/>
      <c r="CI2604"/>
      <c r="CJ2604"/>
      <c r="CK2604"/>
      <c r="CL2604"/>
      <c r="CM2604"/>
      <c r="CN2604"/>
      <c r="CO2604"/>
      <c r="CP2604"/>
    </row>
    <row r="2605" spans="1:94" ht="22.5" customHeight="1">
      <c r="A2605" s="13"/>
      <c r="B2605" s="3" t="str">
        <f>TEXT(Table1[[#This Row],[Date]],"dddd")</f>
        <v>السبت</v>
      </c>
      <c r="C2605" s="3">
        <f>WEEKNUM(Table1[[#This Row],[Date]],16)</f>
        <v>1</v>
      </c>
      <c r="D2605" s="3" t="str">
        <f>TEXT(Table1[[#This Row],[Date]],"mmmm")</f>
        <v>يناير</v>
      </c>
      <c r="E2605" s="3" t="str">
        <f>TEXT(Table1[[#This Row],[Date]],"yyyy")</f>
        <v>1900</v>
      </c>
      <c r="J2605" s="3">
        <f>IFERROR(VLOOKUP(Table1[[#This Row],[FoamType]],$CB$1:$CC$25,2,FALSE),0)</f>
        <v>0</v>
      </c>
      <c r="X2605" s="4">
        <f>IFERROR(   Table1[[#This Row],[البلوكات /م3]]+Table1[[#This Row],[البواقى
 المنصرفه
/م3]]-Table1[[#This Row],[البواقى
/م3]],0)</f>
        <v>0</v>
      </c>
      <c r="AD2605" s="20">
        <f t="shared" si="304"/>
        <v>0</v>
      </c>
      <c r="AE2605" s="29" t="e">
        <f t="shared" si="305"/>
        <v>#DIV/0!</v>
      </c>
      <c r="AG2605" s="5">
        <f>IFERROR((Table1[[#This Row],[عدد
البلوكات]]*0.12),"")</f>
        <v>0</v>
      </c>
      <c r="AH260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605" s="59">
        <f>IFERROR(Table1[[#This Row],[Plan Hour]]/Table1[[#This Row],[ساعات
العمل
الفعلية]],0)</f>
        <v>0</v>
      </c>
      <c r="AK2605" s="1">
        <f>IFERROR((Table1[[#This Row],[الكمية 
الفعلية
/م3]]-Table1[[#This Row],[الكمية 
المنتجة
/م3
 ]]),"")</f>
        <v>0</v>
      </c>
      <c r="CB2605"/>
      <c r="CC2605"/>
      <c r="CD2605"/>
      <c r="CE2605" s="83"/>
      <c r="CF2605"/>
      <c r="CG2605"/>
      <c r="CH2605"/>
      <c r="CI2605"/>
      <c r="CJ2605"/>
      <c r="CK2605"/>
      <c r="CL2605"/>
      <c r="CM2605"/>
      <c r="CN2605"/>
      <c r="CO2605"/>
      <c r="CP2605"/>
    </row>
    <row r="2606" spans="1:94" ht="22.5" customHeight="1">
      <c r="A2606" s="13"/>
      <c r="B2606" s="3" t="str">
        <f>TEXT(Table1[[#This Row],[Date]],"dddd")</f>
        <v>السبت</v>
      </c>
      <c r="C2606" s="3">
        <f>WEEKNUM(Table1[[#This Row],[Date]],16)</f>
        <v>1</v>
      </c>
      <c r="D2606" s="3" t="str">
        <f>TEXT(Table1[[#This Row],[Date]],"mmmm")</f>
        <v>يناير</v>
      </c>
      <c r="E2606" s="3" t="str">
        <f>TEXT(Table1[[#This Row],[Date]],"yyyy")</f>
        <v>1900</v>
      </c>
      <c r="J2606" s="3">
        <f>IFERROR(VLOOKUP(Table1[[#This Row],[FoamType]],$CB$1:$CC$25,2,FALSE),0)</f>
        <v>0</v>
      </c>
      <c r="X2606" s="4">
        <f>IFERROR(   Table1[[#This Row],[البلوكات /م3]]+Table1[[#This Row],[البواقى
 المنصرفه
/م3]]-Table1[[#This Row],[البواقى
/م3]],0)</f>
        <v>0</v>
      </c>
      <c r="AD2606" s="20">
        <f t="shared" si="304"/>
        <v>0</v>
      </c>
      <c r="AE2606" s="29" t="e">
        <f t="shared" si="305"/>
        <v>#DIV/0!</v>
      </c>
      <c r="AG2606" s="5">
        <f>IFERROR((Table1[[#This Row],[عدد
البلوكات]]*0.12),"")</f>
        <v>0</v>
      </c>
      <c r="AH260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606" s="59">
        <f>IFERROR(Table1[[#This Row],[Plan Hour]]/Table1[[#This Row],[ساعات
العمل
الفعلية]],0)</f>
        <v>0</v>
      </c>
      <c r="AK2606" s="1">
        <f>IFERROR((Table1[[#This Row],[الكمية 
الفعلية
/م3]]-Table1[[#This Row],[الكمية 
المنتجة
/م3
 ]]),"")</f>
        <v>0</v>
      </c>
      <c r="CB2606"/>
      <c r="CC2606"/>
      <c r="CD2606"/>
      <c r="CE2606" s="83"/>
      <c r="CF2606"/>
      <c r="CG2606"/>
      <c r="CH2606"/>
      <c r="CI2606"/>
      <c r="CJ2606"/>
      <c r="CK2606"/>
      <c r="CL2606"/>
      <c r="CM2606"/>
      <c r="CN2606"/>
      <c r="CO2606"/>
      <c r="CP2606"/>
    </row>
    <row r="2607" spans="1:94" ht="22.5" customHeight="1">
      <c r="A2607" s="13"/>
      <c r="B2607" s="3" t="str">
        <f>TEXT(Table1[[#This Row],[Date]],"dddd")</f>
        <v>السبت</v>
      </c>
      <c r="C2607" s="3">
        <f>WEEKNUM(Table1[[#This Row],[Date]],16)</f>
        <v>1</v>
      </c>
      <c r="D2607" s="3" t="str">
        <f>TEXT(Table1[[#This Row],[Date]],"mmmm")</f>
        <v>يناير</v>
      </c>
      <c r="E2607" s="3" t="str">
        <f>TEXT(Table1[[#This Row],[Date]],"yyyy")</f>
        <v>1900</v>
      </c>
      <c r="J2607" s="3">
        <f>IFERROR(VLOOKUP(Table1[[#This Row],[FoamType]],$CB$1:$CC$25,2,FALSE),0)</f>
        <v>0</v>
      </c>
      <c r="X2607" s="4">
        <f>IFERROR(   Table1[[#This Row],[البلوكات /م3]]+Table1[[#This Row],[البواقى
 المنصرفه
/م3]]-Table1[[#This Row],[البواقى
/م3]],0)</f>
        <v>0</v>
      </c>
      <c r="AD2607" s="20">
        <f t="shared" si="304"/>
        <v>0</v>
      </c>
      <c r="AE2607" s="29" t="e">
        <f t="shared" si="305"/>
        <v>#DIV/0!</v>
      </c>
      <c r="AG2607" s="5">
        <f>IFERROR((Table1[[#This Row],[عدد
البلوكات]]*0.12),"")</f>
        <v>0</v>
      </c>
      <c r="AH260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607" s="59">
        <f>IFERROR(Table1[[#This Row],[Plan Hour]]/Table1[[#This Row],[ساعات
العمل
الفعلية]],0)</f>
        <v>0</v>
      </c>
      <c r="AK2607" s="1">
        <f>IFERROR((Table1[[#This Row],[الكمية 
الفعلية
/م3]]-Table1[[#This Row],[الكمية 
المنتجة
/م3
 ]]),"")</f>
        <v>0</v>
      </c>
      <c r="CB2607"/>
      <c r="CC2607"/>
      <c r="CD2607"/>
      <c r="CE2607" s="83"/>
      <c r="CF2607"/>
      <c r="CG2607"/>
      <c r="CH2607"/>
      <c r="CI2607"/>
      <c r="CJ2607"/>
      <c r="CK2607"/>
      <c r="CL2607"/>
      <c r="CM2607"/>
      <c r="CN2607"/>
      <c r="CO2607"/>
      <c r="CP2607"/>
    </row>
    <row r="2608" spans="1:94" ht="22.5" customHeight="1">
      <c r="A2608" s="13"/>
      <c r="B2608" s="3" t="str">
        <f>TEXT(Table1[[#This Row],[Date]],"dddd")</f>
        <v>السبت</v>
      </c>
      <c r="C2608" s="3">
        <f>WEEKNUM(Table1[[#This Row],[Date]],16)</f>
        <v>1</v>
      </c>
      <c r="D2608" s="3" t="str">
        <f>TEXT(Table1[[#This Row],[Date]],"mmmm")</f>
        <v>يناير</v>
      </c>
      <c r="E2608" s="3" t="str">
        <f>TEXT(Table1[[#This Row],[Date]],"yyyy")</f>
        <v>1900</v>
      </c>
      <c r="J2608" s="3">
        <f>IFERROR(VLOOKUP(Table1[[#This Row],[FoamType]],$CB$1:$CC$25,2,FALSE),0)</f>
        <v>0</v>
      </c>
      <c r="X2608" s="4">
        <f>IFERROR(   Table1[[#This Row],[البلوكات /م3]]+Table1[[#This Row],[البواقى
 المنصرفه
/م3]]-Table1[[#This Row],[البواقى
/م3]],0)</f>
        <v>0</v>
      </c>
      <c r="AD2608" s="20">
        <f t="shared" si="304"/>
        <v>0</v>
      </c>
      <c r="AE2608" s="29" t="e">
        <f t="shared" si="305"/>
        <v>#DIV/0!</v>
      </c>
      <c r="AG2608" s="5">
        <f>IFERROR((Table1[[#This Row],[عدد
البلوكات]]*0.12),"")</f>
        <v>0</v>
      </c>
      <c r="AH260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608" s="59">
        <f>IFERROR(Table1[[#This Row],[Plan Hour]]/Table1[[#This Row],[ساعات
العمل
الفعلية]],0)</f>
        <v>0</v>
      </c>
      <c r="AK2608" s="1">
        <f>IFERROR((Table1[[#This Row],[الكمية 
الفعلية
/م3]]-Table1[[#This Row],[الكمية 
المنتجة
/م3
 ]]),"")</f>
        <v>0</v>
      </c>
      <c r="CB2608"/>
      <c r="CC2608"/>
      <c r="CD2608"/>
      <c r="CE2608" s="83"/>
      <c r="CF2608"/>
      <c r="CG2608"/>
      <c r="CH2608"/>
      <c r="CI2608"/>
      <c r="CJ2608"/>
      <c r="CK2608"/>
      <c r="CL2608"/>
      <c r="CM2608"/>
      <c r="CN2608"/>
      <c r="CO2608"/>
      <c r="CP2608"/>
    </row>
    <row r="2609" spans="1:94" ht="22.5" customHeight="1">
      <c r="A2609" s="13"/>
      <c r="B2609" s="3" t="str">
        <f>TEXT(Table1[[#This Row],[Date]],"dddd")</f>
        <v>السبت</v>
      </c>
      <c r="C2609" s="3">
        <f>WEEKNUM(Table1[[#This Row],[Date]],16)</f>
        <v>1</v>
      </c>
      <c r="D2609" s="3" t="str">
        <f>TEXT(Table1[[#This Row],[Date]],"mmmm")</f>
        <v>يناير</v>
      </c>
      <c r="E2609" s="3" t="str">
        <f>TEXT(Table1[[#This Row],[Date]],"yyyy")</f>
        <v>1900</v>
      </c>
      <c r="J2609" s="3">
        <f>IFERROR(VLOOKUP(Table1[[#This Row],[FoamType]],$CB$1:$CC$25,2,FALSE),0)</f>
        <v>0</v>
      </c>
      <c r="X2609" s="4">
        <f>IFERROR(   Table1[[#This Row],[البلوكات /م3]]+Table1[[#This Row],[البواقى
 المنصرفه
/م3]]-Table1[[#This Row],[البواقى
/م3]],0)</f>
        <v>0</v>
      </c>
      <c r="AD2609" s="20">
        <f t="shared" si="304"/>
        <v>0</v>
      </c>
      <c r="AE2609" s="29" t="e">
        <f t="shared" si="305"/>
        <v>#DIV/0!</v>
      </c>
      <c r="AG2609" s="5">
        <f>IFERROR((Table1[[#This Row],[عدد
البلوكات]]*0.12),"")</f>
        <v>0</v>
      </c>
      <c r="AH260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609" s="59">
        <f>IFERROR(Table1[[#This Row],[Plan Hour]]/Table1[[#This Row],[ساعات
العمل
الفعلية]],0)</f>
        <v>0</v>
      </c>
      <c r="AK2609" s="1">
        <f>IFERROR((Table1[[#This Row],[الكمية 
الفعلية
/م3]]-Table1[[#This Row],[الكمية 
المنتجة
/م3
 ]]),"")</f>
        <v>0</v>
      </c>
      <c r="CB2609"/>
      <c r="CC2609"/>
      <c r="CD2609"/>
      <c r="CE2609" s="83"/>
      <c r="CF2609"/>
      <c r="CG2609"/>
      <c r="CH2609"/>
      <c r="CI2609"/>
      <c r="CJ2609"/>
      <c r="CK2609"/>
      <c r="CL2609"/>
      <c r="CM2609"/>
      <c r="CN2609"/>
      <c r="CO2609"/>
      <c r="CP2609"/>
    </row>
    <row r="2610" spans="1:94" ht="22.5" customHeight="1">
      <c r="A2610" s="13"/>
      <c r="B2610" s="3" t="str">
        <f>TEXT(Table1[[#This Row],[Date]],"dddd")</f>
        <v>السبت</v>
      </c>
      <c r="C2610" s="3">
        <f>WEEKNUM(Table1[[#This Row],[Date]],16)</f>
        <v>1</v>
      </c>
      <c r="D2610" s="3" t="str">
        <f>TEXT(Table1[[#This Row],[Date]],"mmmm")</f>
        <v>يناير</v>
      </c>
      <c r="E2610" s="3" t="str">
        <f>TEXT(Table1[[#This Row],[Date]],"yyyy")</f>
        <v>1900</v>
      </c>
      <c r="J2610" s="3">
        <f>IFERROR(VLOOKUP(Table1[[#This Row],[FoamType]],$CB$1:$CC$25,2,FALSE),0)</f>
        <v>0</v>
      </c>
      <c r="X2610" s="4">
        <f>IFERROR(   Table1[[#This Row],[البلوكات /م3]]+Table1[[#This Row],[البواقى
 المنصرفه
/م3]]-Table1[[#This Row],[البواقى
/م3]],0)</f>
        <v>0</v>
      </c>
      <c r="AD2610" s="20">
        <f t="shared" si="304"/>
        <v>0</v>
      </c>
      <c r="AE2610" s="29" t="e">
        <f t="shared" si="305"/>
        <v>#DIV/0!</v>
      </c>
      <c r="AG2610" s="5">
        <f>IFERROR((Table1[[#This Row],[عدد
البلوكات]]*0.12),"")</f>
        <v>0</v>
      </c>
      <c r="AH261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610" s="59">
        <f>IFERROR(Table1[[#This Row],[Plan Hour]]/Table1[[#This Row],[ساعات
العمل
الفعلية]],0)</f>
        <v>0</v>
      </c>
      <c r="AK2610" s="1">
        <f>IFERROR((Table1[[#This Row],[الكمية 
الفعلية
/م3]]-Table1[[#This Row],[الكمية 
المنتجة
/م3
 ]]),"")</f>
        <v>0</v>
      </c>
      <c r="CB2610"/>
      <c r="CC2610"/>
      <c r="CD2610"/>
      <c r="CE2610" s="83"/>
      <c r="CF2610"/>
      <c r="CG2610"/>
      <c r="CH2610"/>
      <c r="CI2610"/>
      <c r="CJ2610"/>
      <c r="CK2610"/>
      <c r="CL2610"/>
      <c r="CM2610"/>
      <c r="CN2610"/>
      <c r="CO2610"/>
      <c r="CP2610"/>
    </row>
    <row r="2611" spans="1:94" ht="22.5" customHeight="1">
      <c r="A2611" s="13"/>
      <c r="B2611" s="3" t="str">
        <f>TEXT(Table1[[#This Row],[Date]],"dddd")</f>
        <v>السبت</v>
      </c>
      <c r="C2611" s="3">
        <f>WEEKNUM(Table1[[#This Row],[Date]],16)</f>
        <v>1</v>
      </c>
      <c r="D2611" s="3" t="str">
        <f>TEXT(Table1[[#This Row],[Date]],"mmmm")</f>
        <v>يناير</v>
      </c>
      <c r="E2611" s="3" t="str">
        <f>TEXT(Table1[[#This Row],[Date]],"yyyy")</f>
        <v>1900</v>
      </c>
      <c r="J2611" s="3">
        <f>IFERROR(VLOOKUP(Table1[[#This Row],[FoamType]],$CB$1:$CC$25,2,FALSE),0)</f>
        <v>0</v>
      </c>
      <c r="X2611" s="4">
        <f>IFERROR(   Table1[[#This Row],[البلوكات /م3]]+Table1[[#This Row],[البواقى
 المنصرفه
/م3]]-Table1[[#This Row],[البواقى
/م3]],0)</f>
        <v>0</v>
      </c>
      <c r="AD2611" s="20">
        <f t="shared" si="304"/>
        <v>0</v>
      </c>
      <c r="AE2611" s="29" t="e">
        <f t="shared" si="305"/>
        <v>#DIV/0!</v>
      </c>
      <c r="AG2611" s="5">
        <f>IFERROR((Table1[[#This Row],[عدد
البلوكات]]*0.12),"")</f>
        <v>0</v>
      </c>
      <c r="AH261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611" s="59">
        <f>IFERROR(Table1[[#This Row],[Plan Hour]]/Table1[[#This Row],[ساعات
العمل
الفعلية]],0)</f>
        <v>0</v>
      </c>
      <c r="AK2611" s="1">
        <f>IFERROR((Table1[[#This Row],[الكمية 
الفعلية
/م3]]-Table1[[#This Row],[الكمية 
المنتجة
/م3
 ]]),"")</f>
        <v>0</v>
      </c>
      <c r="CB2611"/>
      <c r="CC2611"/>
      <c r="CD2611"/>
      <c r="CE2611" s="83"/>
      <c r="CF2611"/>
      <c r="CG2611"/>
      <c r="CH2611"/>
      <c r="CI2611"/>
      <c r="CJ2611"/>
      <c r="CK2611"/>
      <c r="CL2611"/>
      <c r="CM2611"/>
      <c r="CN2611"/>
      <c r="CO2611"/>
      <c r="CP2611"/>
    </row>
    <row r="2612" spans="1:94" ht="22.5" customHeight="1">
      <c r="A2612" s="13"/>
      <c r="B2612" s="3" t="str">
        <f>TEXT(Table1[[#This Row],[Date]],"dddd")</f>
        <v>السبت</v>
      </c>
      <c r="C2612" s="3">
        <f>WEEKNUM(Table1[[#This Row],[Date]],16)</f>
        <v>1</v>
      </c>
      <c r="D2612" s="3" t="str">
        <f>TEXT(Table1[[#This Row],[Date]],"mmmm")</f>
        <v>يناير</v>
      </c>
      <c r="E2612" s="3" t="str">
        <f>TEXT(Table1[[#This Row],[Date]],"yyyy")</f>
        <v>1900</v>
      </c>
      <c r="J2612" s="3">
        <f>IFERROR(VLOOKUP(Table1[[#This Row],[FoamType]],$CB$1:$CC$25,2,FALSE),0)</f>
        <v>0</v>
      </c>
      <c r="X2612" s="4">
        <f>IFERROR(   Table1[[#This Row],[البلوكات /م3]]+Table1[[#This Row],[البواقى
 المنصرفه
/م3]]-Table1[[#This Row],[البواقى
/م3]],0)</f>
        <v>0</v>
      </c>
      <c r="AD2612" s="20">
        <f t="shared" si="304"/>
        <v>0</v>
      </c>
      <c r="AE2612" s="29" t="e">
        <f t="shared" si="305"/>
        <v>#DIV/0!</v>
      </c>
      <c r="AG2612" s="5">
        <f>IFERROR((Table1[[#This Row],[عدد
البلوكات]]*0.12),"")</f>
        <v>0</v>
      </c>
      <c r="AH261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612" s="59">
        <f>IFERROR(Table1[[#This Row],[Plan Hour]]/Table1[[#This Row],[ساعات
العمل
الفعلية]],0)</f>
        <v>0</v>
      </c>
      <c r="AK2612" s="1">
        <f>IFERROR((Table1[[#This Row],[الكمية 
الفعلية
/م3]]-Table1[[#This Row],[الكمية 
المنتجة
/م3
 ]]),"")</f>
        <v>0</v>
      </c>
      <c r="CB2612"/>
      <c r="CC2612"/>
      <c r="CD2612"/>
      <c r="CE2612" s="83"/>
      <c r="CF2612"/>
      <c r="CG2612"/>
      <c r="CH2612"/>
      <c r="CI2612"/>
      <c r="CJ2612"/>
      <c r="CK2612"/>
      <c r="CL2612"/>
      <c r="CM2612"/>
      <c r="CN2612"/>
      <c r="CO2612"/>
      <c r="CP2612"/>
    </row>
    <row r="2613" spans="1:94" ht="22.5" customHeight="1">
      <c r="A2613" s="13"/>
      <c r="B2613" s="3" t="str">
        <f>TEXT(Table1[[#This Row],[Date]],"dddd")</f>
        <v>السبت</v>
      </c>
      <c r="C2613" s="3">
        <f>WEEKNUM(Table1[[#This Row],[Date]],16)</f>
        <v>1</v>
      </c>
      <c r="D2613" s="3" t="str">
        <f>TEXT(Table1[[#This Row],[Date]],"mmmm")</f>
        <v>يناير</v>
      </c>
      <c r="E2613" s="3" t="str">
        <f>TEXT(Table1[[#This Row],[Date]],"yyyy")</f>
        <v>1900</v>
      </c>
      <c r="J2613" s="3">
        <f>IFERROR(VLOOKUP(Table1[[#This Row],[FoamType]],$CB$1:$CC$25,2,FALSE),0)</f>
        <v>0</v>
      </c>
      <c r="X2613" s="4">
        <f>IFERROR(   Table1[[#This Row],[البلوكات /م3]]+Table1[[#This Row],[البواقى
 المنصرفه
/م3]]-Table1[[#This Row],[البواقى
/م3]],0)</f>
        <v>0</v>
      </c>
      <c r="AD2613" s="20">
        <f t="shared" si="304"/>
        <v>0</v>
      </c>
      <c r="AE2613" s="29" t="e">
        <f t="shared" si="305"/>
        <v>#DIV/0!</v>
      </c>
      <c r="AG2613" s="5">
        <f>IFERROR((Table1[[#This Row],[عدد
البلوكات]]*0.12),"")</f>
        <v>0</v>
      </c>
      <c r="AH261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613" s="59">
        <f>IFERROR(Table1[[#This Row],[Plan Hour]]/Table1[[#This Row],[ساعات
العمل
الفعلية]],0)</f>
        <v>0</v>
      </c>
      <c r="AK2613" s="1">
        <f>IFERROR((Table1[[#This Row],[الكمية 
الفعلية
/م3]]-Table1[[#This Row],[الكمية 
المنتجة
/م3
 ]]),"")</f>
        <v>0</v>
      </c>
      <c r="CB2613"/>
      <c r="CC2613"/>
      <c r="CD2613"/>
      <c r="CE2613" s="83"/>
      <c r="CF2613"/>
      <c r="CG2613"/>
      <c r="CH2613"/>
      <c r="CI2613"/>
      <c r="CJ2613"/>
      <c r="CK2613"/>
      <c r="CL2613"/>
      <c r="CM2613"/>
      <c r="CN2613"/>
      <c r="CO2613"/>
      <c r="CP2613"/>
    </row>
    <row r="2614" spans="1:94" ht="22.5" customHeight="1">
      <c r="A2614" s="13"/>
      <c r="B2614" s="3" t="str">
        <f>TEXT(Table1[[#This Row],[Date]],"dddd")</f>
        <v>السبت</v>
      </c>
      <c r="C2614" s="3">
        <f>WEEKNUM(Table1[[#This Row],[Date]],16)</f>
        <v>1</v>
      </c>
      <c r="D2614" s="3" t="str">
        <f>TEXT(Table1[[#This Row],[Date]],"mmmm")</f>
        <v>يناير</v>
      </c>
      <c r="E2614" s="3" t="str">
        <f>TEXT(Table1[[#This Row],[Date]],"yyyy")</f>
        <v>1900</v>
      </c>
      <c r="J2614" s="3">
        <f>IFERROR(VLOOKUP(Table1[[#This Row],[FoamType]],$CB$1:$CC$25,2,FALSE),0)</f>
        <v>0</v>
      </c>
      <c r="X2614" s="4">
        <f>IFERROR(   Table1[[#This Row],[البلوكات /م3]]+Table1[[#This Row],[البواقى
 المنصرفه
/م3]]-Table1[[#This Row],[البواقى
/م3]],0)</f>
        <v>0</v>
      </c>
      <c r="AD2614" s="20">
        <f t="shared" si="304"/>
        <v>0</v>
      </c>
      <c r="AE2614" s="29" t="e">
        <f t="shared" si="305"/>
        <v>#DIV/0!</v>
      </c>
      <c r="AG2614" s="5">
        <f>IFERROR((Table1[[#This Row],[عدد
البلوكات]]*0.12),"")</f>
        <v>0</v>
      </c>
      <c r="AH261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614" s="59">
        <f>IFERROR(Table1[[#This Row],[Plan Hour]]/Table1[[#This Row],[ساعات
العمل
الفعلية]],0)</f>
        <v>0</v>
      </c>
      <c r="AK2614" s="1">
        <f>IFERROR((Table1[[#This Row],[الكمية 
الفعلية
/م3]]-Table1[[#This Row],[الكمية 
المنتجة
/م3
 ]]),"")</f>
        <v>0</v>
      </c>
      <c r="CB2614"/>
      <c r="CC2614"/>
      <c r="CD2614"/>
      <c r="CE2614" s="83"/>
      <c r="CF2614"/>
      <c r="CG2614"/>
      <c r="CH2614"/>
      <c r="CI2614"/>
      <c r="CJ2614"/>
      <c r="CK2614"/>
      <c r="CL2614"/>
      <c r="CM2614"/>
      <c r="CN2614"/>
      <c r="CO2614"/>
      <c r="CP2614"/>
    </row>
    <row r="2615" spans="1:94" ht="22.5" customHeight="1">
      <c r="A2615" s="13"/>
      <c r="B2615" s="3" t="str">
        <f>TEXT(Table1[[#This Row],[Date]],"dddd")</f>
        <v>السبت</v>
      </c>
      <c r="C2615" s="3">
        <f>WEEKNUM(Table1[[#This Row],[Date]],16)</f>
        <v>1</v>
      </c>
      <c r="D2615" s="3" t="str">
        <f>TEXT(Table1[[#This Row],[Date]],"mmmm")</f>
        <v>يناير</v>
      </c>
      <c r="E2615" s="3" t="str">
        <f>TEXT(Table1[[#This Row],[Date]],"yyyy")</f>
        <v>1900</v>
      </c>
      <c r="J2615" s="3">
        <f>IFERROR(VLOOKUP(Table1[[#This Row],[FoamType]],$CB$1:$CC$25,2,FALSE),0)</f>
        <v>0</v>
      </c>
      <c r="X2615" s="4">
        <f>IFERROR(   Table1[[#This Row],[البلوكات /م3]]+Table1[[#This Row],[البواقى
 المنصرفه
/م3]]-Table1[[#This Row],[البواقى
/م3]],0)</f>
        <v>0</v>
      </c>
      <c r="AD2615" s="20">
        <f t="shared" si="304"/>
        <v>0</v>
      </c>
      <c r="AE2615" s="29" t="e">
        <f t="shared" si="305"/>
        <v>#DIV/0!</v>
      </c>
      <c r="AG2615" s="5">
        <f>IFERROR((Table1[[#This Row],[عدد
البلوكات]]*0.12),"")</f>
        <v>0</v>
      </c>
      <c r="AH2615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615" s="59">
        <f>IFERROR(Table1[[#This Row],[Plan Hour]]/Table1[[#This Row],[ساعات
العمل
الفعلية]],0)</f>
        <v>0</v>
      </c>
      <c r="AK2615" s="1">
        <f>IFERROR((Table1[[#This Row],[الكمية 
الفعلية
/م3]]-Table1[[#This Row],[الكمية 
المنتجة
/م3
 ]]),"")</f>
        <v>0</v>
      </c>
      <c r="CB2615"/>
      <c r="CC2615"/>
      <c r="CD2615"/>
      <c r="CE2615" s="83"/>
      <c r="CF2615"/>
      <c r="CG2615"/>
      <c r="CH2615"/>
      <c r="CI2615"/>
      <c r="CJ2615"/>
      <c r="CK2615"/>
      <c r="CL2615"/>
      <c r="CM2615"/>
      <c r="CN2615"/>
      <c r="CO2615"/>
      <c r="CP2615"/>
    </row>
    <row r="2616" spans="1:94" ht="22.5" customHeight="1">
      <c r="A2616" s="13"/>
      <c r="B2616" s="3" t="str">
        <f>TEXT(Table1[[#This Row],[Date]],"dddd")</f>
        <v>السبت</v>
      </c>
      <c r="C2616" s="3">
        <f>WEEKNUM(Table1[[#This Row],[Date]],16)</f>
        <v>1</v>
      </c>
      <c r="D2616" s="3" t="str">
        <f>TEXT(Table1[[#This Row],[Date]],"mmmm")</f>
        <v>يناير</v>
      </c>
      <c r="E2616" s="3" t="str">
        <f>TEXT(Table1[[#This Row],[Date]],"yyyy")</f>
        <v>1900</v>
      </c>
      <c r="J2616" s="3">
        <f>IFERROR(VLOOKUP(Table1[[#This Row],[FoamType]],$CB$1:$CC$25,2,FALSE),0)</f>
        <v>0</v>
      </c>
      <c r="X2616" s="4">
        <f>IFERROR(   Table1[[#This Row],[البلوكات /م3]]+Table1[[#This Row],[البواقى
 المنصرفه
/م3]]-Table1[[#This Row],[البواقى
/م3]],0)</f>
        <v>0</v>
      </c>
      <c r="AD2616" s="20">
        <f t="shared" si="304"/>
        <v>0</v>
      </c>
      <c r="AE2616" s="29" t="e">
        <f t="shared" si="305"/>
        <v>#DIV/0!</v>
      </c>
      <c r="AG2616" s="5">
        <f>IFERROR((Table1[[#This Row],[عدد
البلوكات]]*0.12),"")</f>
        <v>0</v>
      </c>
      <c r="AH2616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616" s="59">
        <f>IFERROR(Table1[[#This Row],[Plan Hour]]/Table1[[#This Row],[ساعات
العمل
الفعلية]],0)</f>
        <v>0</v>
      </c>
      <c r="AK2616" s="1">
        <f>IFERROR((Table1[[#This Row],[الكمية 
الفعلية
/م3]]-Table1[[#This Row],[الكمية 
المنتجة
/م3
 ]]),"")</f>
        <v>0</v>
      </c>
      <c r="CB2616"/>
      <c r="CC2616"/>
      <c r="CD2616"/>
      <c r="CE2616" s="83"/>
      <c r="CF2616"/>
      <c r="CG2616"/>
      <c r="CH2616"/>
      <c r="CI2616"/>
      <c r="CJ2616"/>
      <c r="CK2616"/>
      <c r="CL2616"/>
      <c r="CM2616"/>
      <c r="CN2616"/>
      <c r="CO2616"/>
      <c r="CP2616"/>
    </row>
    <row r="2617" spans="1:94" ht="22.5" customHeight="1">
      <c r="A2617" s="13"/>
      <c r="B2617" s="3" t="str">
        <f>TEXT(Table1[[#This Row],[Date]],"dddd")</f>
        <v>السبت</v>
      </c>
      <c r="C2617" s="3">
        <f>WEEKNUM(Table1[[#This Row],[Date]],16)</f>
        <v>1</v>
      </c>
      <c r="D2617" s="3" t="str">
        <f>TEXT(Table1[[#This Row],[Date]],"mmmm")</f>
        <v>يناير</v>
      </c>
      <c r="E2617" s="3" t="str">
        <f>TEXT(Table1[[#This Row],[Date]],"yyyy")</f>
        <v>1900</v>
      </c>
      <c r="J2617" s="3">
        <f>IFERROR(VLOOKUP(Table1[[#This Row],[FoamType]],$CB$1:$CC$25,2,FALSE),0)</f>
        <v>0</v>
      </c>
      <c r="X2617" s="4">
        <f>IFERROR(   Table1[[#This Row],[البلوكات /م3]]+Table1[[#This Row],[البواقى
 المنصرفه
/م3]]-Table1[[#This Row],[البواقى
/م3]],0)</f>
        <v>0</v>
      </c>
      <c r="AD2617" s="20">
        <f t="shared" si="304"/>
        <v>0</v>
      </c>
      <c r="AE2617" s="29" t="e">
        <f t="shared" si="305"/>
        <v>#DIV/0!</v>
      </c>
      <c r="AG2617" s="5">
        <f>IFERROR((Table1[[#This Row],[عدد
البلوكات]]*0.12),"")</f>
        <v>0</v>
      </c>
      <c r="AH2617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617" s="59">
        <f>IFERROR(Table1[[#This Row],[Plan Hour]]/Table1[[#This Row],[ساعات
العمل
الفعلية]],0)</f>
        <v>0</v>
      </c>
      <c r="AK2617" s="1">
        <f>IFERROR((Table1[[#This Row],[الكمية 
الفعلية
/م3]]-Table1[[#This Row],[الكمية 
المنتجة
/م3
 ]]),"")</f>
        <v>0</v>
      </c>
      <c r="CB2617"/>
      <c r="CC2617"/>
      <c r="CD2617"/>
      <c r="CE2617" s="83"/>
      <c r="CF2617"/>
      <c r="CG2617"/>
      <c r="CH2617"/>
      <c r="CI2617"/>
      <c r="CJ2617"/>
      <c r="CK2617"/>
      <c r="CL2617"/>
      <c r="CM2617"/>
      <c r="CN2617"/>
      <c r="CO2617"/>
      <c r="CP2617"/>
    </row>
    <row r="2618" spans="1:94" ht="22.5" customHeight="1">
      <c r="A2618" s="13"/>
      <c r="B2618" s="3" t="str">
        <f>TEXT(Table1[[#This Row],[Date]],"dddd")</f>
        <v>السبت</v>
      </c>
      <c r="C2618" s="3">
        <f>WEEKNUM(Table1[[#This Row],[Date]],16)</f>
        <v>1</v>
      </c>
      <c r="D2618" s="3" t="str">
        <f>TEXT(Table1[[#This Row],[Date]],"mmmm")</f>
        <v>يناير</v>
      </c>
      <c r="E2618" s="3" t="str">
        <f>TEXT(Table1[[#This Row],[Date]],"yyyy")</f>
        <v>1900</v>
      </c>
      <c r="J2618" s="3">
        <f>IFERROR(VLOOKUP(Table1[[#This Row],[FoamType]],$CB$1:$CC$25,2,FALSE),0)</f>
        <v>0</v>
      </c>
      <c r="X2618" s="4">
        <f>IFERROR(   Table1[[#This Row],[البلوكات /م3]]+Table1[[#This Row],[البواقى
 المنصرفه
/م3]]-Table1[[#This Row],[البواقى
/م3]],0)</f>
        <v>0</v>
      </c>
      <c r="AD2618" s="20">
        <f t="shared" si="304"/>
        <v>0</v>
      </c>
      <c r="AE2618" s="29" t="e">
        <f t="shared" si="305"/>
        <v>#DIV/0!</v>
      </c>
      <c r="AG2618" s="5">
        <f>IFERROR((Table1[[#This Row],[عدد
البلوكات]]*0.12),"")</f>
        <v>0</v>
      </c>
      <c r="AH2618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618" s="59">
        <f>IFERROR(Table1[[#This Row],[Plan Hour]]/Table1[[#This Row],[ساعات
العمل
الفعلية]],0)</f>
        <v>0</v>
      </c>
      <c r="AK2618" s="1">
        <f>IFERROR((Table1[[#This Row],[الكمية 
الفعلية
/م3]]-Table1[[#This Row],[الكمية 
المنتجة
/م3
 ]]),"")</f>
        <v>0</v>
      </c>
      <c r="CB2618"/>
      <c r="CC2618"/>
      <c r="CD2618"/>
      <c r="CE2618" s="83"/>
      <c r="CF2618"/>
      <c r="CG2618"/>
      <c r="CH2618"/>
      <c r="CI2618"/>
      <c r="CJ2618"/>
      <c r="CK2618"/>
      <c r="CL2618"/>
      <c r="CM2618"/>
      <c r="CN2618"/>
      <c r="CO2618"/>
      <c r="CP2618"/>
    </row>
    <row r="2619" spans="1:94" ht="22.5" customHeight="1">
      <c r="A2619" s="13"/>
      <c r="B2619" s="3" t="str">
        <f>TEXT(Table1[[#This Row],[Date]],"dddd")</f>
        <v>السبت</v>
      </c>
      <c r="C2619" s="3">
        <f>WEEKNUM(Table1[[#This Row],[Date]],16)</f>
        <v>1</v>
      </c>
      <c r="D2619" s="3" t="str">
        <f>TEXT(Table1[[#This Row],[Date]],"mmmm")</f>
        <v>يناير</v>
      </c>
      <c r="E2619" s="3" t="str">
        <f>TEXT(Table1[[#This Row],[Date]],"yyyy")</f>
        <v>1900</v>
      </c>
      <c r="J2619" s="3">
        <f>IFERROR(VLOOKUP(Table1[[#This Row],[FoamType]],$CB$1:$CC$25,2,FALSE),0)</f>
        <v>0</v>
      </c>
      <c r="X2619" s="4">
        <f>IFERROR(   Table1[[#This Row],[البلوكات /م3]]+Table1[[#This Row],[البواقى
 المنصرفه
/م3]]-Table1[[#This Row],[البواقى
/م3]],0)</f>
        <v>0</v>
      </c>
      <c r="AD2619" s="20">
        <f t="shared" si="304"/>
        <v>0</v>
      </c>
      <c r="AE2619" s="29" t="e">
        <f t="shared" si="305"/>
        <v>#DIV/0!</v>
      </c>
      <c r="AG2619" s="5">
        <f>IFERROR((Table1[[#This Row],[عدد
البلوكات]]*0.12),"")</f>
        <v>0</v>
      </c>
      <c r="AH2619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619" s="59">
        <f>IFERROR(Table1[[#This Row],[Plan Hour]]/Table1[[#This Row],[ساعات
العمل
الفعلية]],0)</f>
        <v>0</v>
      </c>
      <c r="AK2619" s="1">
        <f>IFERROR((Table1[[#This Row],[الكمية 
الفعلية
/م3]]-Table1[[#This Row],[الكمية 
المنتجة
/م3
 ]]),"")</f>
        <v>0</v>
      </c>
      <c r="CB2619"/>
      <c r="CC2619"/>
      <c r="CD2619"/>
      <c r="CE2619" s="83"/>
      <c r="CF2619"/>
      <c r="CG2619"/>
      <c r="CH2619"/>
      <c r="CI2619"/>
      <c r="CJ2619"/>
      <c r="CK2619"/>
      <c r="CL2619"/>
      <c r="CM2619"/>
      <c r="CN2619"/>
      <c r="CO2619"/>
      <c r="CP2619"/>
    </row>
    <row r="2620" spans="1:94" ht="22.5" customHeight="1">
      <c r="A2620" s="13"/>
      <c r="B2620" s="3" t="str">
        <f>TEXT(Table1[[#This Row],[Date]],"dddd")</f>
        <v>السبت</v>
      </c>
      <c r="C2620" s="3">
        <f>WEEKNUM(Table1[[#This Row],[Date]],16)</f>
        <v>1</v>
      </c>
      <c r="D2620" s="3" t="str">
        <f>TEXT(Table1[[#This Row],[Date]],"mmmm")</f>
        <v>يناير</v>
      </c>
      <c r="E2620" s="3" t="str">
        <f>TEXT(Table1[[#This Row],[Date]],"yyyy")</f>
        <v>1900</v>
      </c>
      <c r="J2620" s="3">
        <f>IFERROR(VLOOKUP(Table1[[#This Row],[FoamType]],$CB$1:$CC$25,2,FALSE),0)</f>
        <v>0</v>
      </c>
      <c r="X2620" s="4">
        <f>IFERROR(   Table1[[#This Row],[البلوكات /م3]]+Table1[[#This Row],[البواقى
 المنصرفه
/م3]]-Table1[[#This Row],[البواقى
/م3]],0)</f>
        <v>0</v>
      </c>
      <c r="AD2620" s="20">
        <f t="shared" si="304"/>
        <v>0</v>
      </c>
      <c r="AE2620" s="29" t="e">
        <f t="shared" si="305"/>
        <v>#DIV/0!</v>
      </c>
      <c r="AG2620" s="5">
        <f>IFERROR((Table1[[#This Row],[عدد
البلوكات]]*0.12),"")</f>
        <v>0</v>
      </c>
      <c r="AH2620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620" s="59">
        <f>IFERROR(Table1[[#This Row],[Plan Hour]]/Table1[[#This Row],[ساعات
العمل
الفعلية]],0)</f>
        <v>0</v>
      </c>
      <c r="AK2620" s="1">
        <f>IFERROR((Table1[[#This Row],[الكمية 
الفعلية
/م3]]-Table1[[#This Row],[الكمية 
المنتجة
/م3
 ]]),"")</f>
        <v>0</v>
      </c>
      <c r="CB2620"/>
      <c r="CC2620"/>
      <c r="CD2620"/>
      <c r="CE2620" s="83"/>
      <c r="CF2620"/>
      <c r="CG2620"/>
      <c r="CH2620"/>
      <c r="CI2620"/>
      <c r="CJ2620"/>
      <c r="CK2620"/>
      <c r="CL2620"/>
      <c r="CM2620"/>
      <c r="CN2620"/>
      <c r="CO2620"/>
      <c r="CP2620"/>
    </row>
    <row r="2621" spans="1:94" ht="22.5" customHeight="1">
      <c r="A2621" s="13"/>
      <c r="B2621" s="3" t="str">
        <f>TEXT(Table1[[#This Row],[Date]],"dddd")</f>
        <v>السبت</v>
      </c>
      <c r="C2621" s="3">
        <f>WEEKNUM(Table1[[#This Row],[Date]],16)</f>
        <v>1</v>
      </c>
      <c r="D2621" s="3" t="str">
        <f>TEXT(Table1[[#This Row],[Date]],"mmmm")</f>
        <v>يناير</v>
      </c>
      <c r="E2621" s="3" t="str">
        <f>TEXT(Table1[[#This Row],[Date]],"yyyy")</f>
        <v>1900</v>
      </c>
      <c r="J2621" s="3">
        <f>IFERROR(VLOOKUP(Table1[[#This Row],[FoamType]],$CB$1:$CC$25,2,FALSE),0)</f>
        <v>0</v>
      </c>
      <c r="X2621" s="4">
        <f>IFERROR(   Table1[[#This Row],[البلوكات /م3]]+Table1[[#This Row],[البواقى
 المنصرفه
/م3]]-Table1[[#This Row],[البواقى
/م3]],0)</f>
        <v>0</v>
      </c>
      <c r="AD2621" s="20">
        <f t="shared" si="304"/>
        <v>0</v>
      </c>
      <c r="AE2621" s="29" t="e">
        <f t="shared" si="305"/>
        <v>#DIV/0!</v>
      </c>
      <c r="AG2621" s="5">
        <f>IFERROR((Table1[[#This Row],[عدد
البلوكات]]*0.12),"")</f>
        <v>0</v>
      </c>
      <c r="AH2621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621" s="59">
        <f>IFERROR(Table1[[#This Row],[Plan Hour]]/Table1[[#This Row],[ساعات
العمل
الفعلية]],0)</f>
        <v>0</v>
      </c>
      <c r="AK2621" s="1">
        <f>IFERROR((Table1[[#This Row],[الكمية 
الفعلية
/م3]]-Table1[[#This Row],[الكمية 
المنتجة
/م3
 ]]),"")</f>
        <v>0</v>
      </c>
      <c r="CB2621"/>
      <c r="CC2621"/>
      <c r="CD2621"/>
      <c r="CE2621" s="83"/>
      <c r="CF2621"/>
      <c r="CG2621"/>
      <c r="CH2621"/>
      <c r="CI2621"/>
      <c r="CJ2621"/>
      <c r="CK2621"/>
      <c r="CL2621"/>
      <c r="CM2621"/>
      <c r="CN2621"/>
      <c r="CO2621"/>
      <c r="CP2621"/>
    </row>
    <row r="2622" spans="1:94" ht="22.5" customHeight="1">
      <c r="A2622" s="13"/>
      <c r="B2622" s="3" t="str">
        <f>TEXT(Table1[[#This Row],[Date]],"dddd")</f>
        <v>السبت</v>
      </c>
      <c r="C2622" s="3">
        <f>WEEKNUM(Table1[[#This Row],[Date]],16)</f>
        <v>1</v>
      </c>
      <c r="D2622" s="3" t="str">
        <f>TEXT(Table1[[#This Row],[Date]],"mmmm")</f>
        <v>يناير</v>
      </c>
      <c r="E2622" s="3" t="str">
        <f>TEXT(Table1[[#This Row],[Date]],"yyyy")</f>
        <v>1900</v>
      </c>
      <c r="J2622" s="3">
        <f>IFERROR(VLOOKUP(Table1[[#This Row],[FoamType]],$CB$1:$CC$25,2,FALSE),0)</f>
        <v>0</v>
      </c>
      <c r="X2622" s="4">
        <f>IFERROR(   Table1[[#This Row],[البلوكات /م3]]+Table1[[#This Row],[البواقى
 المنصرفه
/م3]]-Table1[[#This Row],[البواقى
/م3]],0)</f>
        <v>0</v>
      </c>
      <c r="AD2622" s="20">
        <f t="shared" si="304"/>
        <v>0</v>
      </c>
      <c r="AE2622" s="29" t="e">
        <f t="shared" si="305"/>
        <v>#DIV/0!</v>
      </c>
      <c r="AG2622" s="5">
        <f>IFERROR((Table1[[#This Row],[عدد
البلوكات]]*0.12),"")</f>
        <v>0</v>
      </c>
      <c r="AH2622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622" s="59">
        <f>IFERROR(Table1[[#This Row],[Plan Hour]]/Table1[[#This Row],[ساعات
العمل
الفعلية]],0)</f>
        <v>0</v>
      </c>
      <c r="AK2622" s="1">
        <f>IFERROR((Table1[[#This Row],[الكمية 
الفعلية
/م3]]-Table1[[#This Row],[الكمية 
المنتجة
/م3
 ]]),"")</f>
        <v>0</v>
      </c>
      <c r="CB2622"/>
      <c r="CC2622"/>
      <c r="CD2622"/>
      <c r="CE2622" s="83"/>
      <c r="CF2622"/>
      <c r="CG2622"/>
      <c r="CH2622"/>
      <c r="CI2622"/>
      <c r="CJ2622"/>
      <c r="CK2622"/>
      <c r="CL2622"/>
      <c r="CM2622"/>
      <c r="CN2622"/>
      <c r="CO2622"/>
      <c r="CP2622"/>
    </row>
    <row r="2623" spans="1:94" ht="22.5" customHeight="1">
      <c r="A2623" s="13"/>
      <c r="B2623" s="3" t="str">
        <f>TEXT(Table1[[#This Row],[Date]],"dddd")</f>
        <v>السبت</v>
      </c>
      <c r="C2623" s="3">
        <f>WEEKNUM(Table1[[#This Row],[Date]],16)</f>
        <v>1</v>
      </c>
      <c r="D2623" s="3" t="str">
        <f>TEXT(Table1[[#This Row],[Date]],"mmmm")</f>
        <v>يناير</v>
      </c>
      <c r="E2623" s="3" t="str">
        <f>TEXT(Table1[[#This Row],[Date]],"yyyy")</f>
        <v>1900</v>
      </c>
      <c r="J2623" s="3">
        <f>IFERROR(VLOOKUP(Table1[[#This Row],[FoamType]],$CB$1:$CC$25,2,FALSE),0)</f>
        <v>0</v>
      </c>
      <c r="X2623" s="4">
        <f>IFERROR(   Table1[[#This Row],[البلوكات /م3]]+Table1[[#This Row],[البواقى
 المنصرفه
/م3]]-Table1[[#This Row],[البواقى
/م3]],0)</f>
        <v>0</v>
      </c>
      <c r="AD2623" s="20">
        <f t="shared" si="304"/>
        <v>0</v>
      </c>
      <c r="AE2623" s="29" t="e">
        <f t="shared" si="305"/>
        <v>#DIV/0!</v>
      </c>
      <c r="AG2623" s="5">
        <f>IFERROR((Table1[[#This Row],[عدد
البلوكات]]*0.12),"")</f>
        <v>0</v>
      </c>
      <c r="AH2623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623" s="59">
        <f>IFERROR(Table1[[#This Row],[Plan Hour]]/Table1[[#This Row],[ساعات
العمل
الفعلية]],0)</f>
        <v>0</v>
      </c>
      <c r="AK2623" s="1">
        <f>IFERROR((Table1[[#This Row],[الكمية 
الفعلية
/م3]]-Table1[[#This Row],[الكمية 
المنتجة
/م3
 ]]),"")</f>
        <v>0</v>
      </c>
      <c r="CB2623"/>
      <c r="CC2623"/>
      <c r="CD2623"/>
      <c r="CE2623" s="83"/>
      <c r="CF2623"/>
      <c r="CG2623"/>
      <c r="CH2623"/>
      <c r="CI2623"/>
      <c r="CJ2623"/>
      <c r="CK2623"/>
      <c r="CL2623"/>
      <c r="CM2623"/>
      <c r="CN2623"/>
      <c r="CO2623"/>
      <c r="CP2623"/>
    </row>
    <row r="2624" spans="1:94" ht="22.5" customHeight="1">
      <c r="A2624" s="13"/>
      <c r="B2624" s="3" t="str">
        <f>TEXT(Table1[[#This Row],[Date]],"dddd")</f>
        <v>السبت</v>
      </c>
      <c r="C2624" s="3">
        <f>WEEKNUM(Table1[[#This Row],[Date]],16)</f>
        <v>1</v>
      </c>
      <c r="D2624" s="3" t="str">
        <f>TEXT(Table1[[#This Row],[Date]],"mmmm")</f>
        <v>يناير</v>
      </c>
      <c r="E2624" s="3" t="str">
        <f>TEXT(Table1[[#This Row],[Date]],"yyyy")</f>
        <v>1900</v>
      </c>
      <c r="J2624" s="3">
        <f>IFERROR(VLOOKUP(Table1[[#This Row],[FoamType]],$CB$1:$CC$25,2,FALSE),0)</f>
        <v>0</v>
      </c>
      <c r="X2624" s="4">
        <f>IFERROR(   Table1[[#This Row],[البلوكات /م3]]+Table1[[#This Row],[البواقى
 المنصرفه
/م3]]-Table1[[#This Row],[البواقى
/م3]],0)</f>
        <v>0</v>
      </c>
      <c r="AD2624" s="20">
        <f t="shared" si="304"/>
        <v>0</v>
      </c>
      <c r="AE2624" s="29" t="e">
        <f t="shared" si="305"/>
        <v>#DIV/0!</v>
      </c>
      <c r="AG2624" s="5">
        <f>IFERROR((Table1[[#This Row],[عدد
البلوكات]]*0.12),"")</f>
        <v>0</v>
      </c>
      <c r="AH2624" s="6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J2624" s="59">
        <f>IFERROR(Table1[[#This Row],[Plan Hour]]/Table1[[#This Row],[ساعات
العمل
الفعلية]],0)</f>
        <v>0</v>
      </c>
      <c r="AK2624" s="1">
        <f>IFERROR((Table1[[#This Row],[الكمية 
الفعلية
/م3]]-Table1[[#This Row],[الكمية 
المنتجة
/م3
 ]]),"")</f>
        <v>0</v>
      </c>
      <c r="CB2624"/>
      <c r="CC2624"/>
      <c r="CD2624"/>
      <c r="CE2624" s="83"/>
      <c r="CF2624"/>
      <c r="CG2624"/>
      <c r="CH2624"/>
      <c r="CI2624"/>
      <c r="CJ2624"/>
      <c r="CK2624"/>
      <c r="CL2624"/>
      <c r="CM2624"/>
      <c r="CN2624"/>
      <c r="CO2624"/>
      <c r="CP2624"/>
    </row>
    <row r="2625" spans="1:94" ht="22.5" customHeight="1">
      <c r="A2625" s="22"/>
      <c r="B2625" s="104"/>
      <c r="C2625" s="104"/>
      <c r="D2625" s="104"/>
      <c r="E2625" s="104"/>
      <c r="F2625" s="105"/>
      <c r="G2625" s="105"/>
      <c r="J2625" s="104"/>
      <c r="R2625" s="105"/>
      <c r="S2625" s="105"/>
      <c r="T2625" s="105"/>
      <c r="U2625" s="106"/>
      <c r="V2625" s="106"/>
      <c r="W2625" s="106"/>
      <c r="X2625" s="107">
        <f>IFERROR(   Table1[[#This Row],[البلوكات /م3]]+Table1[[#This Row],[البواقى
 المنصرفه
/م3]]-Table1[[#This Row],[البواقى
/م3]],0)</f>
        <v>0</v>
      </c>
      <c r="Y2625" s="105"/>
      <c r="Z2625" s="105"/>
      <c r="AA2625" s="108"/>
      <c r="AB2625" s="105"/>
      <c r="AC2625" s="109"/>
      <c r="AD2625" s="110">
        <f>(Y2625+AA2625)-(U2625+AC2625)</f>
        <v>0</v>
      </c>
      <c r="AE2625" s="111" t="e">
        <f>AD2625/(Y2625+AA2625)</f>
        <v>#DIV/0!</v>
      </c>
      <c r="AF2625" s="104"/>
      <c r="AG2625" s="104">
        <f>IFERROR((Table1[[#This Row],[عدد
البلوكات]]*0.12),"")</f>
        <v>0</v>
      </c>
      <c r="AH2625" s="112">
        <f>IFERROR(IF(Table1[[#This Row],[FoamType]]="CNF1",Table1[[#This Row],[العدد]]/Table1[[#This Row],[Rate/hr]],IF(Table1[[#This Row],[FoamType]]="CNL1",Table1[[#This Row],[العدد]]/Table1[[#This Row],[Rate/hr]],IF(Table1[[#This Row],[FoamType]]="MM1",Table1[[#This Row],[العدد]]/Table1[[#This Row],[Rate/hr]],IF(Table1[[#This Row],[FoamType]]="MM2",Table1[[#This Row],[العدد]]/Table1[[#This Row],[Rate/hr]],IF(Table1[[#This Row],[FoamType]]="PA 1",Table1[[#This Row],[العدد]]/Table1[[#This Row],[Rate/hr]],IF(Table1[[#This Row],[FoamType]]="PA 2",Table1[[#This Row],[العدد]]/Table1[[#This Row],[Rate/hr]],IF(Table1[[#This Row],[FoamType]]="PA 3",Table1[[#This Row],[العدد]]/Table1[[#This Row],[Rate/hr]],Table1[[#This Row],[الكمية 
المنتجة
/م3
 ]]/Table1[[#This Row],[Rate/hr]]))))))),0)</f>
        <v>0</v>
      </c>
      <c r="AI2625" s="113"/>
      <c r="AJ2625" s="114">
        <f>IFERROR(Table1[[#This Row],[Plan Hour]]/Table1[[#This Row],[ساعات
العمل
الفعلية]],0)</f>
        <v>0</v>
      </c>
      <c r="AK2625" s="115">
        <f>IFERROR((Table1[[#This Row],[الكمية 
الفعلية
/م3]]-Table1[[#This Row],[الكمية 
المنتجة
/م3
 ]]),"")</f>
        <v>0</v>
      </c>
      <c r="AL2625" s="116"/>
      <c r="AM2625" s="116"/>
      <c r="AN2625" s="116"/>
      <c r="AO2625" s="116"/>
      <c r="AP2625" s="117"/>
      <c r="AQ2625" s="118"/>
      <c r="AR2625" s="118"/>
      <c r="AS2625" s="118"/>
      <c r="AT2625" s="118"/>
      <c r="AW2625" s="91"/>
      <c r="AX2625" s="91"/>
      <c r="AY2625" s="91"/>
      <c r="AZ2625" s="91"/>
      <c r="BA2625" s="91"/>
      <c r="BB2625" s="91"/>
      <c r="BC2625" s="91"/>
      <c r="BD2625" s="91"/>
      <c r="BE2625" s="91"/>
      <c r="BF2625" s="91"/>
      <c r="BG2625" s="119"/>
      <c r="CB2625"/>
      <c r="CC2625"/>
      <c r="CD2625"/>
      <c r="CE2625" s="83"/>
      <c r="CF2625"/>
      <c r="CG2625"/>
      <c r="CH2625"/>
      <c r="CI2625"/>
      <c r="CJ2625"/>
      <c r="CK2625"/>
      <c r="CL2625"/>
      <c r="CM2625"/>
      <c r="CN2625"/>
      <c r="CO2625"/>
      <c r="CP2625"/>
    </row>
    <row r="2626" spans="1:94" ht="22.5" customHeight="1">
      <c r="A2626" s="13"/>
      <c r="CB2626"/>
      <c r="CC2626"/>
      <c r="CD2626"/>
      <c r="CE2626" s="83"/>
      <c r="CF2626"/>
      <c r="CG2626"/>
      <c r="CH2626"/>
      <c r="CI2626"/>
      <c r="CJ2626"/>
      <c r="CK2626"/>
      <c r="CL2626"/>
      <c r="CM2626"/>
      <c r="CN2626"/>
      <c r="CO2626"/>
      <c r="CP2626"/>
    </row>
    <row r="2627" spans="1:94" ht="22.5" customHeight="1">
      <c r="A2627" s="13"/>
      <c r="CB2627"/>
      <c r="CC2627"/>
      <c r="CD2627"/>
      <c r="CE2627" s="83"/>
      <c r="CF2627"/>
      <c r="CG2627"/>
      <c r="CH2627"/>
      <c r="CI2627"/>
      <c r="CJ2627"/>
      <c r="CK2627"/>
      <c r="CL2627"/>
      <c r="CM2627"/>
      <c r="CN2627"/>
      <c r="CO2627"/>
      <c r="CP2627"/>
    </row>
    <row r="2628" spans="1:94" ht="22.5" customHeight="1">
      <c r="A2628" s="13"/>
      <c r="CB2628"/>
      <c r="CC2628"/>
      <c r="CD2628"/>
      <c r="CE2628" s="83"/>
      <c r="CF2628"/>
      <c r="CG2628"/>
      <c r="CH2628"/>
      <c r="CI2628"/>
      <c r="CJ2628"/>
      <c r="CK2628"/>
      <c r="CL2628"/>
      <c r="CM2628"/>
      <c r="CN2628"/>
      <c r="CO2628"/>
      <c r="CP2628"/>
    </row>
    <row r="2629" spans="1:94" ht="22.5" customHeight="1">
      <c r="A2629" s="13"/>
      <c r="CB2629"/>
      <c r="CC2629"/>
      <c r="CD2629"/>
      <c r="CE2629" s="83"/>
      <c r="CF2629"/>
      <c r="CG2629"/>
      <c r="CH2629"/>
      <c r="CI2629"/>
      <c r="CJ2629"/>
      <c r="CK2629"/>
      <c r="CL2629"/>
      <c r="CM2629"/>
      <c r="CN2629"/>
      <c r="CO2629"/>
      <c r="CP2629"/>
    </row>
    <row r="2630" spans="1:94" ht="22.5" customHeight="1">
      <c r="A2630" s="13"/>
      <c r="CB2630"/>
      <c r="CC2630"/>
      <c r="CD2630"/>
      <c r="CE2630" s="83"/>
      <c r="CF2630"/>
      <c r="CG2630"/>
      <c r="CH2630"/>
      <c r="CI2630"/>
      <c r="CJ2630"/>
      <c r="CK2630"/>
      <c r="CL2630"/>
      <c r="CM2630"/>
      <c r="CN2630"/>
      <c r="CO2630"/>
      <c r="CP2630"/>
    </row>
    <row r="2631" spans="1:94" ht="22.5" customHeight="1">
      <c r="A2631" s="13"/>
      <c r="CB2631"/>
      <c r="CC2631"/>
      <c r="CD2631"/>
      <c r="CE2631" s="83"/>
      <c r="CF2631"/>
      <c r="CG2631"/>
      <c r="CH2631"/>
      <c r="CI2631"/>
      <c r="CJ2631"/>
      <c r="CK2631"/>
      <c r="CL2631"/>
      <c r="CM2631"/>
      <c r="CN2631"/>
      <c r="CO2631"/>
      <c r="CP2631"/>
    </row>
    <row r="2632" spans="1:94" ht="22.5" customHeight="1">
      <c r="A2632" s="13"/>
      <c r="CB2632"/>
      <c r="CC2632"/>
      <c r="CD2632"/>
      <c r="CE2632" s="83"/>
      <c r="CF2632"/>
      <c r="CG2632"/>
      <c r="CH2632"/>
      <c r="CI2632"/>
      <c r="CJ2632"/>
      <c r="CK2632"/>
      <c r="CL2632"/>
      <c r="CM2632"/>
      <c r="CN2632"/>
      <c r="CO2632"/>
      <c r="CP2632"/>
    </row>
    <row r="2633" spans="1:94" ht="22.5" customHeight="1">
      <c r="A2633" s="13"/>
      <c r="CB2633"/>
      <c r="CC2633"/>
      <c r="CD2633"/>
      <c r="CE2633" s="83"/>
      <c r="CF2633"/>
      <c r="CG2633"/>
      <c r="CH2633"/>
      <c r="CI2633"/>
      <c r="CJ2633"/>
      <c r="CK2633"/>
      <c r="CL2633"/>
      <c r="CM2633"/>
      <c r="CN2633"/>
      <c r="CO2633"/>
      <c r="CP2633"/>
    </row>
    <row r="2634" spans="1:94" ht="22.5" customHeight="1">
      <c r="A2634" s="13"/>
      <c r="CB2634"/>
      <c r="CC2634"/>
      <c r="CD2634"/>
      <c r="CE2634" s="83"/>
      <c r="CF2634"/>
      <c r="CG2634"/>
      <c r="CH2634"/>
      <c r="CI2634"/>
      <c r="CJ2634"/>
      <c r="CK2634"/>
      <c r="CL2634"/>
      <c r="CM2634"/>
      <c r="CN2634"/>
      <c r="CO2634"/>
      <c r="CP2634"/>
    </row>
    <row r="2635" spans="1:94" ht="22.5" customHeight="1">
      <c r="A2635" s="13"/>
      <c r="CB2635"/>
      <c r="CC2635"/>
      <c r="CD2635"/>
      <c r="CE2635" s="83"/>
      <c r="CF2635"/>
      <c r="CG2635"/>
      <c r="CH2635"/>
      <c r="CI2635"/>
      <c r="CJ2635"/>
      <c r="CK2635"/>
      <c r="CL2635"/>
      <c r="CM2635"/>
      <c r="CN2635"/>
      <c r="CO2635"/>
      <c r="CP2635"/>
    </row>
    <row r="2636" spans="1:94" ht="22.5" customHeight="1">
      <c r="A2636" s="13"/>
      <c r="CB2636"/>
      <c r="CC2636"/>
      <c r="CD2636"/>
      <c r="CE2636" s="83"/>
      <c r="CF2636"/>
      <c r="CG2636"/>
      <c r="CH2636"/>
      <c r="CI2636"/>
      <c r="CJ2636"/>
      <c r="CK2636"/>
      <c r="CL2636"/>
      <c r="CM2636"/>
      <c r="CN2636"/>
      <c r="CO2636"/>
      <c r="CP2636"/>
    </row>
    <row r="2637" spans="1:94" ht="22.5" customHeight="1">
      <c r="A2637" s="13"/>
      <c r="CB2637"/>
      <c r="CC2637"/>
      <c r="CD2637"/>
      <c r="CE2637" s="83"/>
      <c r="CF2637"/>
      <c r="CG2637"/>
      <c r="CH2637"/>
      <c r="CI2637"/>
      <c r="CJ2637"/>
      <c r="CK2637"/>
      <c r="CL2637"/>
      <c r="CM2637"/>
      <c r="CN2637"/>
      <c r="CO2637"/>
      <c r="CP2637"/>
    </row>
    <row r="2638" spans="1:94" ht="22.5" customHeight="1">
      <c r="A2638" s="13"/>
      <c r="CB2638"/>
      <c r="CC2638"/>
      <c r="CD2638"/>
      <c r="CE2638" s="83"/>
      <c r="CF2638"/>
      <c r="CG2638"/>
      <c r="CH2638"/>
      <c r="CI2638"/>
      <c r="CJ2638"/>
      <c r="CK2638"/>
      <c r="CL2638"/>
      <c r="CM2638"/>
      <c r="CN2638"/>
      <c r="CO2638"/>
      <c r="CP2638"/>
    </row>
    <row r="2639" spans="1:94" ht="22.5" customHeight="1">
      <c r="A2639" s="13"/>
      <c r="CB2639"/>
      <c r="CC2639"/>
      <c r="CD2639"/>
      <c r="CE2639" s="83"/>
      <c r="CF2639"/>
      <c r="CG2639"/>
      <c r="CH2639"/>
      <c r="CI2639"/>
      <c r="CJ2639"/>
      <c r="CK2639"/>
      <c r="CL2639"/>
      <c r="CM2639"/>
      <c r="CN2639"/>
      <c r="CO2639"/>
      <c r="CP2639"/>
    </row>
    <row r="2640" spans="1:94" ht="22.5" customHeight="1">
      <c r="A2640" s="13"/>
      <c r="CB2640"/>
      <c r="CC2640"/>
      <c r="CD2640"/>
      <c r="CE2640" s="83"/>
      <c r="CF2640"/>
      <c r="CG2640"/>
      <c r="CH2640"/>
      <c r="CI2640"/>
      <c r="CJ2640"/>
      <c r="CK2640"/>
      <c r="CL2640"/>
      <c r="CM2640"/>
      <c r="CN2640"/>
      <c r="CO2640"/>
      <c r="CP2640"/>
    </row>
    <row r="2641" spans="1:94" ht="22.5" customHeight="1">
      <c r="A2641" s="13"/>
      <c r="CB2641"/>
      <c r="CC2641"/>
      <c r="CD2641"/>
      <c r="CE2641" s="83"/>
      <c r="CF2641"/>
      <c r="CG2641"/>
      <c r="CH2641"/>
      <c r="CI2641"/>
      <c r="CJ2641"/>
      <c r="CK2641"/>
      <c r="CL2641"/>
      <c r="CM2641"/>
      <c r="CN2641"/>
      <c r="CO2641"/>
      <c r="CP2641"/>
    </row>
    <row r="2642" spans="1:94" ht="22.5" customHeight="1">
      <c r="A2642" s="13"/>
      <c r="CB2642"/>
      <c r="CC2642"/>
      <c r="CD2642"/>
      <c r="CE2642" s="83"/>
      <c r="CF2642"/>
      <c r="CG2642"/>
      <c r="CH2642"/>
      <c r="CI2642"/>
      <c r="CJ2642"/>
      <c r="CK2642"/>
      <c r="CL2642"/>
      <c r="CM2642"/>
      <c r="CN2642"/>
      <c r="CO2642"/>
      <c r="CP2642"/>
    </row>
    <row r="2643" spans="1:94" ht="22.5" customHeight="1">
      <c r="A2643" s="13"/>
      <c r="CB2643"/>
      <c r="CC2643"/>
      <c r="CD2643"/>
      <c r="CE2643" s="83"/>
      <c r="CF2643"/>
      <c r="CG2643"/>
      <c r="CH2643"/>
      <c r="CI2643"/>
      <c r="CJ2643"/>
      <c r="CK2643"/>
      <c r="CL2643"/>
      <c r="CM2643"/>
      <c r="CN2643"/>
      <c r="CO2643"/>
      <c r="CP2643"/>
    </row>
    <row r="2644" spans="1:94" ht="22.5" customHeight="1">
      <c r="A2644" s="13"/>
      <c r="CB2644"/>
      <c r="CC2644"/>
      <c r="CD2644"/>
      <c r="CE2644" s="83"/>
      <c r="CF2644"/>
      <c r="CG2644"/>
      <c r="CH2644"/>
      <c r="CI2644"/>
      <c r="CJ2644"/>
      <c r="CK2644"/>
      <c r="CL2644"/>
      <c r="CM2644"/>
      <c r="CN2644"/>
      <c r="CO2644"/>
      <c r="CP2644"/>
    </row>
    <row r="2645" spans="1:94" ht="22.5" customHeight="1">
      <c r="A2645" s="13"/>
      <c r="CB2645"/>
      <c r="CC2645"/>
      <c r="CD2645"/>
      <c r="CE2645" s="83"/>
      <c r="CF2645"/>
      <c r="CG2645"/>
      <c r="CH2645"/>
      <c r="CI2645"/>
      <c r="CJ2645"/>
      <c r="CK2645"/>
      <c r="CL2645"/>
      <c r="CM2645"/>
      <c r="CN2645"/>
      <c r="CO2645"/>
      <c r="CP2645"/>
    </row>
    <row r="2646" spans="1:94" ht="22.5" customHeight="1">
      <c r="A2646" s="13"/>
      <c r="CB2646"/>
      <c r="CC2646"/>
      <c r="CD2646"/>
      <c r="CE2646" s="83"/>
      <c r="CF2646"/>
      <c r="CG2646"/>
      <c r="CH2646"/>
      <c r="CI2646"/>
      <c r="CJ2646"/>
      <c r="CK2646"/>
      <c r="CL2646"/>
      <c r="CM2646"/>
      <c r="CN2646"/>
      <c r="CO2646"/>
      <c r="CP2646"/>
    </row>
    <row r="2647" spans="1:94" ht="22.5" customHeight="1">
      <c r="A2647" s="13"/>
      <c r="CB2647"/>
      <c r="CC2647"/>
      <c r="CD2647"/>
      <c r="CE2647" s="83"/>
      <c r="CF2647"/>
      <c r="CG2647"/>
      <c r="CH2647"/>
      <c r="CI2647"/>
      <c r="CJ2647"/>
      <c r="CK2647"/>
      <c r="CL2647"/>
      <c r="CM2647"/>
      <c r="CN2647"/>
      <c r="CO2647"/>
      <c r="CP2647"/>
    </row>
    <row r="2648" spans="1:94" ht="22.5" customHeight="1">
      <c r="A2648" s="13"/>
      <c r="CB2648"/>
      <c r="CC2648"/>
      <c r="CD2648"/>
      <c r="CE2648" s="83"/>
      <c r="CF2648"/>
      <c r="CG2648"/>
      <c r="CH2648"/>
      <c r="CI2648"/>
      <c r="CJ2648"/>
      <c r="CK2648"/>
      <c r="CL2648"/>
      <c r="CM2648"/>
      <c r="CN2648"/>
      <c r="CO2648"/>
      <c r="CP2648"/>
    </row>
    <row r="2649" spans="1:94" ht="22.5" customHeight="1">
      <c r="A2649" s="13"/>
      <c r="CB2649"/>
      <c r="CC2649"/>
      <c r="CD2649"/>
      <c r="CE2649" s="83"/>
      <c r="CF2649"/>
      <c r="CG2649"/>
      <c r="CH2649"/>
      <c r="CI2649"/>
      <c r="CJ2649"/>
      <c r="CK2649"/>
      <c r="CL2649"/>
      <c r="CM2649"/>
      <c r="CN2649"/>
      <c r="CO2649"/>
      <c r="CP2649"/>
    </row>
    <row r="2650" spans="1:94" ht="22.5" customHeight="1">
      <c r="A2650" s="13"/>
      <c r="CB2650"/>
      <c r="CC2650"/>
      <c r="CD2650"/>
      <c r="CE2650" s="83"/>
      <c r="CF2650"/>
      <c r="CG2650"/>
      <c r="CH2650"/>
      <c r="CI2650"/>
      <c r="CJ2650"/>
      <c r="CK2650"/>
      <c r="CL2650"/>
      <c r="CM2650"/>
      <c r="CN2650"/>
      <c r="CO2650"/>
      <c r="CP2650"/>
    </row>
    <row r="2651" spans="1:94" ht="22.5" customHeight="1">
      <c r="A2651" s="13"/>
      <c r="CB2651"/>
      <c r="CC2651"/>
      <c r="CD2651"/>
      <c r="CE2651" s="83"/>
      <c r="CF2651"/>
      <c r="CG2651"/>
      <c r="CH2651"/>
      <c r="CI2651"/>
      <c r="CJ2651"/>
      <c r="CK2651"/>
      <c r="CL2651"/>
      <c r="CM2651"/>
      <c r="CN2651"/>
      <c r="CO2651"/>
      <c r="CP2651"/>
    </row>
    <row r="2652" spans="1:94" ht="22.5" customHeight="1">
      <c r="A2652" s="13"/>
      <c r="CB2652"/>
      <c r="CC2652"/>
      <c r="CD2652"/>
      <c r="CE2652" s="83"/>
      <c r="CF2652"/>
      <c r="CG2652"/>
      <c r="CH2652"/>
      <c r="CI2652"/>
      <c r="CJ2652"/>
      <c r="CK2652"/>
      <c r="CL2652"/>
      <c r="CM2652"/>
      <c r="CN2652"/>
      <c r="CO2652"/>
      <c r="CP2652"/>
    </row>
    <row r="2653" spans="1:94" ht="22.5" customHeight="1">
      <c r="A2653" s="13"/>
      <c r="CB2653"/>
      <c r="CC2653"/>
      <c r="CD2653"/>
      <c r="CE2653" s="83"/>
      <c r="CF2653"/>
      <c r="CG2653"/>
      <c r="CH2653"/>
      <c r="CI2653"/>
      <c r="CJ2653"/>
      <c r="CK2653"/>
      <c r="CL2653"/>
      <c r="CM2653"/>
      <c r="CN2653"/>
      <c r="CO2653"/>
      <c r="CP2653"/>
    </row>
    <row r="2654" spans="1:94" ht="22.5" customHeight="1">
      <c r="A2654" s="13"/>
      <c r="CB2654"/>
      <c r="CC2654"/>
      <c r="CD2654"/>
      <c r="CE2654" s="83"/>
      <c r="CF2654"/>
      <c r="CG2654"/>
      <c r="CH2654"/>
      <c r="CI2654"/>
      <c r="CJ2654"/>
      <c r="CK2654"/>
      <c r="CL2654"/>
      <c r="CM2654"/>
      <c r="CN2654"/>
      <c r="CO2654"/>
      <c r="CP2654"/>
    </row>
    <row r="2655" spans="1:94" ht="22.5" customHeight="1">
      <c r="A2655" s="13"/>
      <c r="CB2655"/>
      <c r="CC2655"/>
      <c r="CD2655"/>
      <c r="CE2655" s="83"/>
      <c r="CF2655"/>
      <c r="CG2655"/>
      <c r="CH2655"/>
      <c r="CI2655"/>
      <c r="CJ2655"/>
      <c r="CK2655"/>
      <c r="CL2655"/>
      <c r="CM2655"/>
      <c r="CN2655"/>
      <c r="CO2655"/>
      <c r="CP2655"/>
    </row>
    <row r="2656" spans="1:94" ht="22.5" customHeight="1">
      <c r="A2656" s="13"/>
      <c r="CB2656"/>
      <c r="CC2656"/>
      <c r="CD2656"/>
      <c r="CE2656" s="83"/>
      <c r="CF2656"/>
      <c r="CG2656"/>
      <c r="CH2656"/>
      <c r="CI2656"/>
      <c r="CJ2656"/>
      <c r="CK2656"/>
      <c r="CL2656"/>
      <c r="CM2656"/>
      <c r="CN2656"/>
      <c r="CO2656"/>
      <c r="CP2656"/>
    </row>
    <row r="2657" spans="1:94" ht="22.5" customHeight="1">
      <c r="A2657" s="13"/>
      <c r="CB2657"/>
      <c r="CC2657"/>
      <c r="CD2657"/>
      <c r="CE2657" s="83"/>
      <c r="CF2657"/>
      <c r="CG2657"/>
      <c r="CH2657"/>
      <c r="CI2657"/>
      <c r="CJ2657"/>
      <c r="CK2657"/>
      <c r="CL2657"/>
      <c r="CM2657"/>
      <c r="CN2657"/>
      <c r="CO2657"/>
      <c r="CP2657"/>
    </row>
    <row r="2658" spans="1:94" ht="22.5" customHeight="1">
      <c r="A2658" s="13"/>
      <c r="CB2658"/>
      <c r="CC2658"/>
      <c r="CD2658"/>
      <c r="CE2658" s="83"/>
      <c r="CF2658"/>
      <c r="CG2658"/>
      <c r="CH2658"/>
      <c r="CI2658"/>
      <c r="CJ2658"/>
      <c r="CK2658"/>
      <c r="CL2658"/>
      <c r="CM2658"/>
      <c r="CN2658"/>
      <c r="CO2658"/>
      <c r="CP2658"/>
    </row>
    <row r="2659" spans="1:94" ht="22.5" customHeight="1">
      <c r="A2659" s="13"/>
      <c r="CB2659"/>
      <c r="CC2659"/>
      <c r="CD2659"/>
      <c r="CE2659" s="83"/>
      <c r="CF2659"/>
      <c r="CG2659"/>
      <c r="CH2659"/>
      <c r="CI2659"/>
      <c r="CJ2659"/>
      <c r="CK2659"/>
      <c r="CL2659"/>
      <c r="CM2659"/>
      <c r="CN2659"/>
      <c r="CO2659"/>
      <c r="CP2659"/>
    </row>
    <row r="2660" spans="1:94" ht="22.5" customHeight="1">
      <c r="A2660" s="13"/>
      <c r="CB2660"/>
      <c r="CC2660"/>
      <c r="CD2660"/>
      <c r="CE2660" s="83"/>
      <c r="CF2660"/>
      <c r="CG2660"/>
      <c r="CH2660"/>
      <c r="CI2660"/>
      <c r="CJ2660"/>
      <c r="CK2660"/>
      <c r="CL2660"/>
      <c r="CM2660"/>
      <c r="CN2660"/>
      <c r="CO2660"/>
      <c r="CP2660"/>
    </row>
    <row r="2661" spans="1:94" ht="22.5" customHeight="1">
      <c r="A2661" s="13"/>
      <c r="CB2661"/>
      <c r="CC2661"/>
      <c r="CD2661"/>
      <c r="CE2661" s="83"/>
      <c r="CF2661"/>
      <c r="CG2661"/>
      <c r="CH2661"/>
      <c r="CI2661"/>
      <c r="CJ2661"/>
      <c r="CK2661"/>
      <c r="CL2661"/>
      <c r="CM2661"/>
      <c r="CN2661"/>
      <c r="CO2661"/>
      <c r="CP2661"/>
    </row>
    <row r="2662" spans="1:94" ht="22.5" customHeight="1">
      <c r="A2662" s="13"/>
      <c r="CB2662"/>
      <c r="CC2662"/>
      <c r="CD2662"/>
      <c r="CE2662" s="83"/>
      <c r="CF2662"/>
      <c r="CG2662"/>
      <c r="CH2662"/>
      <c r="CI2662"/>
      <c r="CJ2662"/>
      <c r="CK2662"/>
      <c r="CL2662"/>
      <c r="CM2662"/>
      <c r="CN2662"/>
      <c r="CO2662"/>
      <c r="CP2662"/>
    </row>
    <row r="2663" spans="1:94" ht="22.5" customHeight="1">
      <c r="A2663" s="13"/>
      <c r="CB2663"/>
      <c r="CC2663"/>
      <c r="CD2663"/>
      <c r="CE2663" s="83"/>
      <c r="CF2663"/>
      <c r="CG2663"/>
      <c r="CH2663"/>
      <c r="CI2663"/>
      <c r="CJ2663"/>
      <c r="CK2663"/>
      <c r="CL2663"/>
      <c r="CM2663"/>
      <c r="CN2663"/>
      <c r="CO2663"/>
      <c r="CP2663"/>
    </row>
    <row r="2664" spans="1:94" ht="22.5" customHeight="1">
      <c r="A2664" s="13"/>
      <c r="CB2664"/>
      <c r="CC2664"/>
      <c r="CD2664"/>
      <c r="CE2664" s="83"/>
      <c r="CF2664"/>
      <c r="CG2664"/>
      <c r="CH2664"/>
      <c r="CI2664"/>
      <c r="CJ2664"/>
      <c r="CK2664"/>
      <c r="CL2664"/>
      <c r="CM2664"/>
      <c r="CN2664"/>
      <c r="CO2664"/>
      <c r="CP2664"/>
    </row>
    <row r="2665" spans="1:94" ht="22.5" customHeight="1">
      <c r="A2665" s="13"/>
      <c r="CB2665"/>
      <c r="CC2665"/>
      <c r="CD2665"/>
      <c r="CE2665" s="83"/>
      <c r="CF2665"/>
      <c r="CG2665"/>
      <c r="CH2665"/>
      <c r="CI2665"/>
      <c r="CJ2665"/>
      <c r="CK2665"/>
      <c r="CL2665"/>
      <c r="CM2665"/>
      <c r="CN2665"/>
      <c r="CO2665"/>
      <c r="CP2665"/>
    </row>
    <row r="2666" spans="1:94" ht="22.5" customHeight="1">
      <c r="A2666" s="13"/>
      <c r="CB2666"/>
      <c r="CC2666"/>
      <c r="CD2666"/>
      <c r="CE2666" s="83"/>
      <c r="CF2666"/>
      <c r="CG2666"/>
      <c r="CH2666"/>
      <c r="CI2666"/>
      <c r="CJ2666"/>
      <c r="CK2666"/>
      <c r="CL2666"/>
      <c r="CM2666"/>
      <c r="CN2666"/>
      <c r="CO2666"/>
      <c r="CP2666"/>
    </row>
    <row r="2667" spans="1:94" ht="22.5" customHeight="1">
      <c r="A2667" s="13"/>
      <c r="CB2667"/>
      <c r="CC2667"/>
      <c r="CD2667"/>
      <c r="CE2667" s="83"/>
      <c r="CF2667"/>
      <c r="CG2667"/>
      <c r="CH2667"/>
      <c r="CI2667"/>
      <c r="CJ2667"/>
      <c r="CK2667"/>
      <c r="CL2667"/>
      <c r="CM2667"/>
      <c r="CN2667"/>
      <c r="CO2667"/>
      <c r="CP2667"/>
    </row>
    <row r="2668" spans="1:94" ht="22.5" customHeight="1">
      <c r="A2668" s="13"/>
      <c r="CB2668"/>
      <c r="CC2668"/>
      <c r="CD2668"/>
      <c r="CE2668" s="83"/>
      <c r="CF2668"/>
      <c r="CG2668"/>
      <c r="CH2668"/>
      <c r="CI2668"/>
      <c r="CJ2668"/>
      <c r="CK2668"/>
      <c r="CL2668"/>
      <c r="CM2668"/>
      <c r="CN2668"/>
      <c r="CO2668"/>
      <c r="CP2668"/>
    </row>
    <row r="2669" spans="1:94" ht="22.5" customHeight="1">
      <c r="A2669" s="13"/>
      <c r="CB2669"/>
      <c r="CC2669"/>
      <c r="CD2669"/>
      <c r="CE2669" s="83"/>
      <c r="CF2669"/>
      <c r="CG2669"/>
      <c r="CH2669"/>
      <c r="CI2669"/>
      <c r="CJ2669"/>
      <c r="CK2669"/>
      <c r="CL2669"/>
      <c r="CM2669"/>
      <c r="CN2669"/>
      <c r="CO2669"/>
      <c r="CP2669"/>
    </row>
    <row r="2670" spans="1:94" ht="22.5" customHeight="1">
      <c r="A2670" s="13"/>
      <c r="CB2670"/>
      <c r="CC2670"/>
      <c r="CD2670"/>
      <c r="CE2670" s="83"/>
      <c r="CF2670"/>
      <c r="CG2670"/>
      <c r="CH2670"/>
      <c r="CI2670"/>
      <c r="CJ2670"/>
      <c r="CK2670"/>
      <c r="CL2670"/>
      <c r="CM2670"/>
      <c r="CN2670"/>
      <c r="CO2670"/>
      <c r="CP2670"/>
    </row>
    <row r="2671" spans="1:94" ht="22.5" customHeight="1">
      <c r="A2671" s="13"/>
      <c r="CB2671"/>
      <c r="CC2671"/>
      <c r="CD2671"/>
      <c r="CE2671" s="83"/>
      <c r="CF2671"/>
      <c r="CG2671"/>
      <c r="CH2671"/>
      <c r="CI2671"/>
      <c r="CJ2671"/>
      <c r="CK2671"/>
      <c r="CL2671"/>
      <c r="CM2671"/>
      <c r="CN2671"/>
      <c r="CO2671"/>
      <c r="CP2671"/>
    </row>
    <row r="2672" spans="1:94" ht="22.5" customHeight="1">
      <c r="A2672" s="13"/>
      <c r="CB2672"/>
      <c r="CC2672"/>
      <c r="CD2672"/>
      <c r="CE2672" s="83"/>
      <c r="CF2672"/>
      <c r="CG2672"/>
      <c r="CH2672"/>
      <c r="CI2672"/>
      <c r="CJ2672"/>
      <c r="CK2672"/>
      <c r="CL2672"/>
      <c r="CM2672"/>
      <c r="CN2672"/>
      <c r="CO2672"/>
      <c r="CP2672"/>
    </row>
    <row r="2673" spans="1:94" ht="22.5" customHeight="1">
      <c r="A2673" s="13"/>
      <c r="CB2673"/>
      <c r="CC2673"/>
      <c r="CD2673"/>
      <c r="CE2673" s="83"/>
      <c r="CF2673"/>
      <c r="CG2673"/>
      <c r="CH2673"/>
      <c r="CI2673"/>
      <c r="CJ2673"/>
      <c r="CK2673"/>
      <c r="CL2673"/>
      <c r="CM2673"/>
      <c r="CN2673"/>
      <c r="CO2673"/>
      <c r="CP2673"/>
    </row>
    <row r="2674" spans="1:94" ht="22.5" customHeight="1">
      <c r="A2674" s="13"/>
      <c r="CB2674"/>
      <c r="CC2674"/>
      <c r="CD2674"/>
      <c r="CE2674" s="83"/>
      <c r="CF2674"/>
      <c r="CG2674"/>
      <c r="CH2674"/>
      <c r="CI2674"/>
      <c r="CJ2674"/>
      <c r="CK2674"/>
      <c r="CL2674"/>
      <c r="CM2674"/>
      <c r="CN2674"/>
      <c r="CO2674"/>
      <c r="CP2674"/>
    </row>
    <row r="2675" spans="1:94" ht="22.5" customHeight="1">
      <c r="A2675" s="13"/>
      <c r="CB2675"/>
      <c r="CC2675"/>
      <c r="CD2675"/>
      <c r="CE2675" s="83"/>
      <c r="CF2675"/>
      <c r="CG2675"/>
      <c r="CH2675"/>
      <c r="CI2675"/>
      <c r="CJ2675"/>
      <c r="CK2675"/>
      <c r="CL2675"/>
      <c r="CM2675"/>
      <c r="CN2675"/>
      <c r="CO2675"/>
      <c r="CP2675"/>
    </row>
    <row r="2676" spans="1:94" ht="22.5" customHeight="1">
      <c r="A2676" s="13"/>
      <c r="CB2676"/>
      <c r="CC2676"/>
      <c r="CD2676"/>
      <c r="CE2676" s="83"/>
      <c r="CF2676"/>
      <c r="CG2676"/>
      <c r="CH2676"/>
      <c r="CI2676"/>
      <c r="CJ2676"/>
      <c r="CK2676"/>
      <c r="CL2676"/>
      <c r="CM2676"/>
      <c r="CN2676"/>
      <c r="CO2676"/>
      <c r="CP2676"/>
    </row>
    <row r="2677" spans="1:94" ht="22.5" customHeight="1">
      <c r="A2677" s="13"/>
      <c r="CB2677"/>
      <c r="CC2677"/>
      <c r="CD2677"/>
      <c r="CE2677" s="83"/>
      <c r="CF2677"/>
      <c r="CG2677"/>
      <c r="CH2677"/>
      <c r="CI2677"/>
      <c r="CJ2677"/>
      <c r="CK2677"/>
      <c r="CL2677"/>
      <c r="CM2677"/>
      <c r="CN2677"/>
      <c r="CO2677"/>
      <c r="CP2677"/>
    </row>
    <row r="2678" spans="1:94" ht="22.5" customHeight="1">
      <c r="A2678" s="13"/>
      <c r="CB2678"/>
      <c r="CC2678"/>
      <c r="CD2678"/>
      <c r="CE2678" s="83"/>
      <c r="CF2678"/>
      <c r="CG2678"/>
      <c r="CH2678"/>
      <c r="CI2678"/>
      <c r="CJ2678"/>
      <c r="CK2678"/>
      <c r="CL2678"/>
      <c r="CM2678"/>
      <c r="CN2678"/>
      <c r="CO2678"/>
      <c r="CP2678"/>
    </row>
    <row r="2679" spans="1:94" ht="22.5" customHeight="1">
      <c r="A2679" s="13"/>
      <c r="CB2679"/>
      <c r="CC2679"/>
      <c r="CD2679"/>
      <c r="CE2679" s="83"/>
      <c r="CF2679"/>
      <c r="CG2679"/>
      <c r="CH2679"/>
      <c r="CI2679"/>
      <c r="CJ2679"/>
      <c r="CK2679"/>
      <c r="CL2679"/>
      <c r="CM2679"/>
      <c r="CN2679"/>
      <c r="CO2679"/>
      <c r="CP2679"/>
    </row>
    <row r="2680" spans="1:94" ht="22.5" customHeight="1">
      <c r="A2680" s="13"/>
      <c r="CB2680"/>
      <c r="CC2680"/>
      <c r="CD2680"/>
      <c r="CE2680" s="83"/>
      <c r="CF2680"/>
      <c r="CG2680"/>
      <c r="CH2680"/>
      <c r="CI2680"/>
      <c r="CJ2680"/>
      <c r="CK2680"/>
      <c r="CL2680"/>
      <c r="CM2680"/>
      <c r="CN2680"/>
      <c r="CO2680"/>
      <c r="CP2680"/>
    </row>
    <row r="2681" spans="1:94" ht="22.5" customHeight="1">
      <c r="A2681" s="13"/>
      <c r="CB2681"/>
      <c r="CC2681"/>
      <c r="CD2681"/>
      <c r="CE2681" s="83"/>
      <c r="CF2681"/>
      <c r="CG2681"/>
      <c r="CH2681"/>
      <c r="CI2681"/>
      <c r="CJ2681"/>
      <c r="CK2681"/>
      <c r="CL2681"/>
      <c r="CM2681"/>
      <c r="CN2681"/>
      <c r="CO2681"/>
      <c r="CP2681"/>
    </row>
    <row r="2682" spans="1:94" ht="22.5" customHeight="1">
      <c r="A2682" s="13"/>
      <c r="CB2682"/>
      <c r="CC2682"/>
      <c r="CD2682"/>
      <c r="CE2682" s="83"/>
      <c r="CF2682"/>
      <c r="CG2682"/>
      <c r="CH2682"/>
      <c r="CI2682"/>
      <c r="CJ2682"/>
      <c r="CK2682"/>
      <c r="CL2682"/>
      <c r="CM2682"/>
      <c r="CN2682"/>
      <c r="CO2682"/>
      <c r="CP2682"/>
    </row>
    <row r="2683" spans="1:94" ht="22.5" customHeight="1">
      <c r="A2683" s="13"/>
      <c r="CB2683"/>
      <c r="CC2683"/>
      <c r="CD2683"/>
      <c r="CE2683" s="83"/>
      <c r="CF2683"/>
      <c r="CG2683"/>
      <c r="CH2683"/>
      <c r="CI2683"/>
      <c r="CJ2683"/>
      <c r="CK2683"/>
      <c r="CL2683"/>
      <c r="CM2683"/>
      <c r="CN2683"/>
      <c r="CO2683"/>
      <c r="CP2683"/>
    </row>
    <row r="2684" spans="1:94" ht="22.5" customHeight="1">
      <c r="A2684" s="13"/>
      <c r="CB2684"/>
      <c r="CC2684"/>
      <c r="CD2684"/>
      <c r="CE2684" s="83"/>
      <c r="CF2684"/>
      <c r="CG2684"/>
      <c r="CH2684"/>
      <c r="CI2684"/>
      <c r="CJ2684"/>
      <c r="CK2684"/>
      <c r="CL2684"/>
      <c r="CM2684"/>
      <c r="CN2684"/>
      <c r="CO2684"/>
      <c r="CP2684"/>
    </row>
    <row r="2685" spans="1:94" ht="22.5" customHeight="1">
      <c r="A2685" s="13"/>
      <c r="CB2685"/>
      <c r="CC2685"/>
      <c r="CD2685"/>
      <c r="CE2685" s="83"/>
      <c r="CF2685"/>
      <c r="CG2685"/>
      <c r="CH2685"/>
      <c r="CI2685"/>
      <c r="CJ2685"/>
      <c r="CK2685"/>
      <c r="CL2685"/>
      <c r="CM2685"/>
      <c r="CN2685"/>
      <c r="CO2685"/>
      <c r="CP2685"/>
    </row>
    <row r="2686" spans="1:94" ht="22.5" customHeight="1">
      <c r="A2686" s="13"/>
      <c r="CB2686"/>
      <c r="CC2686"/>
      <c r="CD2686"/>
      <c r="CE2686" s="83"/>
      <c r="CF2686"/>
      <c r="CG2686"/>
      <c r="CH2686"/>
      <c r="CI2686"/>
      <c r="CJ2686"/>
      <c r="CK2686"/>
      <c r="CL2686"/>
      <c r="CM2686"/>
      <c r="CN2686"/>
      <c r="CO2686"/>
      <c r="CP2686"/>
    </row>
    <row r="2687" spans="1:94" ht="22.5" customHeight="1">
      <c r="A2687" s="13"/>
      <c r="CB2687"/>
      <c r="CC2687"/>
      <c r="CD2687"/>
      <c r="CE2687" s="83"/>
      <c r="CF2687"/>
      <c r="CG2687"/>
      <c r="CH2687"/>
      <c r="CI2687"/>
      <c r="CJ2687"/>
      <c r="CK2687"/>
      <c r="CL2687"/>
      <c r="CM2687"/>
      <c r="CN2687"/>
      <c r="CO2687"/>
      <c r="CP2687"/>
    </row>
    <row r="2688" spans="1:94" ht="22.5" customHeight="1">
      <c r="A2688" s="13"/>
      <c r="CB2688"/>
      <c r="CC2688"/>
      <c r="CD2688"/>
      <c r="CE2688" s="83"/>
      <c r="CF2688"/>
      <c r="CG2688"/>
      <c r="CH2688"/>
      <c r="CI2688"/>
      <c r="CJ2688"/>
      <c r="CK2688"/>
      <c r="CL2688"/>
      <c r="CM2688"/>
      <c r="CN2688"/>
      <c r="CO2688"/>
      <c r="CP2688"/>
    </row>
    <row r="2689" spans="1:94" ht="22.5" customHeight="1">
      <c r="A2689" s="13"/>
      <c r="CB2689"/>
      <c r="CC2689"/>
      <c r="CD2689"/>
      <c r="CE2689" s="83"/>
      <c r="CF2689"/>
      <c r="CG2689"/>
      <c r="CH2689"/>
      <c r="CI2689"/>
      <c r="CJ2689"/>
      <c r="CK2689"/>
      <c r="CL2689"/>
      <c r="CM2689"/>
      <c r="CN2689"/>
      <c r="CO2689"/>
      <c r="CP2689"/>
    </row>
    <row r="2690" spans="1:94" ht="22.5" customHeight="1">
      <c r="A2690" s="13"/>
      <c r="CB2690"/>
      <c r="CC2690"/>
      <c r="CD2690"/>
      <c r="CE2690" s="83"/>
      <c r="CF2690"/>
      <c r="CG2690"/>
      <c r="CH2690"/>
      <c r="CI2690"/>
      <c r="CJ2690"/>
      <c r="CK2690"/>
      <c r="CL2690"/>
      <c r="CM2690"/>
      <c r="CN2690"/>
      <c r="CO2690"/>
      <c r="CP2690"/>
    </row>
    <row r="2691" spans="1:94" ht="22.5" customHeight="1">
      <c r="A2691" s="13"/>
      <c r="CB2691"/>
      <c r="CC2691"/>
      <c r="CD2691"/>
      <c r="CE2691" s="83"/>
      <c r="CF2691"/>
      <c r="CG2691"/>
      <c r="CH2691"/>
      <c r="CI2691"/>
      <c r="CJ2691"/>
      <c r="CK2691"/>
      <c r="CL2691"/>
      <c r="CM2691"/>
      <c r="CN2691"/>
      <c r="CO2691"/>
      <c r="CP2691"/>
    </row>
    <row r="2692" spans="1:94" ht="22.5" customHeight="1">
      <c r="A2692" s="13"/>
      <c r="CB2692"/>
      <c r="CC2692"/>
      <c r="CD2692"/>
      <c r="CE2692" s="83"/>
      <c r="CF2692"/>
      <c r="CG2692"/>
      <c r="CH2692"/>
      <c r="CI2692"/>
      <c r="CJ2692"/>
      <c r="CK2692"/>
      <c r="CL2692"/>
      <c r="CM2692"/>
      <c r="CN2692"/>
      <c r="CO2692"/>
      <c r="CP2692"/>
    </row>
    <row r="2693" spans="1:94" ht="22.5" customHeight="1">
      <c r="A2693" s="13"/>
      <c r="CB2693"/>
      <c r="CC2693"/>
      <c r="CD2693"/>
      <c r="CE2693" s="83"/>
      <c r="CF2693"/>
      <c r="CG2693"/>
      <c r="CH2693"/>
      <c r="CI2693"/>
      <c r="CJ2693"/>
      <c r="CK2693"/>
      <c r="CL2693"/>
      <c r="CM2693"/>
      <c r="CN2693"/>
      <c r="CO2693"/>
      <c r="CP2693"/>
    </row>
    <row r="2694" spans="1:94" ht="22.5" customHeight="1">
      <c r="A2694" s="13"/>
      <c r="CB2694"/>
      <c r="CC2694"/>
      <c r="CD2694"/>
      <c r="CE2694" s="83"/>
      <c r="CF2694"/>
      <c r="CG2694"/>
      <c r="CH2694"/>
      <c r="CI2694"/>
      <c r="CJ2694"/>
      <c r="CK2694"/>
      <c r="CL2694"/>
      <c r="CM2694"/>
      <c r="CN2694"/>
      <c r="CO2694"/>
      <c r="CP2694"/>
    </row>
    <row r="2695" spans="1:94" ht="22.5" customHeight="1">
      <c r="A2695" s="13"/>
      <c r="CB2695"/>
      <c r="CC2695"/>
      <c r="CD2695"/>
      <c r="CE2695" s="83"/>
      <c r="CF2695"/>
      <c r="CG2695"/>
      <c r="CH2695"/>
      <c r="CI2695"/>
      <c r="CJ2695"/>
      <c r="CK2695"/>
      <c r="CL2695"/>
      <c r="CM2695"/>
      <c r="CN2695"/>
      <c r="CO2695"/>
      <c r="CP2695"/>
    </row>
    <row r="2696" spans="1:94" ht="22.5" customHeight="1">
      <c r="A2696" s="13"/>
      <c r="CB2696"/>
      <c r="CC2696"/>
      <c r="CD2696"/>
      <c r="CE2696" s="83"/>
      <c r="CF2696"/>
      <c r="CG2696"/>
      <c r="CH2696"/>
      <c r="CI2696"/>
      <c r="CJ2696"/>
      <c r="CK2696"/>
      <c r="CL2696"/>
      <c r="CM2696"/>
      <c r="CN2696"/>
      <c r="CO2696"/>
      <c r="CP2696"/>
    </row>
    <row r="2697" spans="1:94" ht="22.5" customHeight="1">
      <c r="A2697" s="13"/>
      <c r="CB2697"/>
      <c r="CC2697"/>
      <c r="CD2697"/>
      <c r="CE2697" s="83"/>
      <c r="CF2697"/>
      <c r="CG2697"/>
      <c r="CH2697"/>
      <c r="CI2697"/>
      <c r="CJ2697"/>
      <c r="CK2697"/>
      <c r="CL2697"/>
      <c r="CM2697"/>
      <c r="CN2697"/>
      <c r="CO2697"/>
      <c r="CP2697"/>
    </row>
    <row r="2698" spans="1:94" ht="22.5" customHeight="1">
      <c r="A2698" s="13"/>
      <c r="CB2698"/>
      <c r="CC2698"/>
      <c r="CD2698"/>
      <c r="CE2698" s="83"/>
      <c r="CF2698"/>
      <c r="CG2698"/>
      <c r="CH2698"/>
      <c r="CI2698"/>
      <c r="CJ2698"/>
      <c r="CK2698"/>
      <c r="CL2698"/>
      <c r="CM2698"/>
      <c r="CN2698"/>
      <c r="CO2698"/>
      <c r="CP2698"/>
    </row>
    <row r="2699" spans="1:94" ht="22.5" customHeight="1">
      <c r="A2699" s="13"/>
      <c r="CB2699"/>
      <c r="CC2699"/>
      <c r="CD2699"/>
      <c r="CE2699" s="83"/>
      <c r="CF2699"/>
      <c r="CG2699"/>
      <c r="CH2699"/>
      <c r="CI2699"/>
      <c r="CJ2699"/>
      <c r="CK2699"/>
      <c r="CL2699"/>
      <c r="CM2699"/>
      <c r="CN2699"/>
      <c r="CO2699"/>
      <c r="CP2699"/>
    </row>
    <row r="2700" spans="1:94" ht="22.5" customHeight="1">
      <c r="A2700" s="13"/>
      <c r="CB2700"/>
      <c r="CC2700"/>
      <c r="CD2700"/>
      <c r="CE2700" s="83"/>
      <c r="CF2700"/>
      <c r="CG2700"/>
      <c r="CH2700"/>
      <c r="CI2700"/>
      <c r="CJ2700"/>
      <c r="CK2700"/>
      <c r="CL2700"/>
      <c r="CM2700"/>
      <c r="CN2700"/>
      <c r="CO2700"/>
      <c r="CP2700"/>
    </row>
    <row r="2701" spans="1:94" ht="22.5" customHeight="1">
      <c r="A2701" s="13"/>
      <c r="CB2701"/>
      <c r="CC2701"/>
      <c r="CD2701"/>
      <c r="CE2701" s="83"/>
      <c r="CF2701"/>
      <c r="CG2701"/>
      <c r="CH2701"/>
      <c r="CI2701"/>
      <c r="CJ2701"/>
      <c r="CK2701"/>
      <c r="CL2701"/>
      <c r="CM2701"/>
      <c r="CN2701"/>
      <c r="CO2701"/>
      <c r="CP2701"/>
    </row>
    <row r="2702" spans="1:94" ht="22.5" customHeight="1">
      <c r="A2702" s="13"/>
      <c r="CB2702"/>
      <c r="CC2702"/>
      <c r="CD2702"/>
      <c r="CE2702" s="83"/>
      <c r="CF2702"/>
      <c r="CG2702"/>
      <c r="CH2702"/>
      <c r="CI2702"/>
      <c r="CJ2702"/>
      <c r="CK2702"/>
      <c r="CL2702"/>
      <c r="CM2702"/>
      <c r="CN2702"/>
      <c r="CO2702"/>
      <c r="CP2702"/>
    </row>
    <row r="2703" spans="1:94" ht="22.5" customHeight="1">
      <c r="A2703" s="13"/>
      <c r="CB2703"/>
      <c r="CC2703"/>
      <c r="CD2703"/>
      <c r="CE2703" s="83"/>
      <c r="CF2703"/>
      <c r="CG2703"/>
      <c r="CH2703"/>
      <c r="CI2703"/>
      <c r="CJ2703"/>
      <c r="CK2703"/>
      <c r="CL2703"/>
      <c r="CM2703"/>
      <c r="CN2703"/>
      <c r="CO2703"/>
      <c r="CP2703"/>
    </row>
    <row r="2704" spans="1:94" ht="22.5" customHeight="1">
      <c r="A2704" s="13"/>
      <c r="CB2704"/>
      <c r="CC2704"/>
      <c r="CD2704"/>
      <c r="CE2704" s="83"/>
      <c r="CF2704"/>
      <c r="CG2704"/>
      <c r="CH2704"/>
      <c r="CI2704"/>
      <c r="CJ2704"/>
      <c r="CK2704"/>
      <c r="CL2704"/>
      <c r="CM2704"/>
      <c r="CN2704"/>
      <c r="CO2704"/>
      <c r="CP2704"/>
    </row>
    <row r="2705" spans="1:94" ht="22.5" customHeight="1">
      <c r="A2705" s="13"/>
      <c r="CB2705"/>
      <c r="CC2705"/>
      <c r="CD2705"/>
      <c r="CE2705" s="83"/>
      <c r="CF2705"/>
      <c r="CG2705"/>
      <c r="CH2705"/>
      <c r="CI2705"/>
      <c r="CJ2705"/>
      <c r="CK2705"/>
      <c r="CL2705"/>
      <c r="CM2705"/>
      <c r="CN2705"/>
      <c r="CO2705"/>
      <c r="CP2705"/>
    </row>
    <row r="2706" spans="1:94" ht="22.5" customHeight="1">
      <c r="A2706" s="13"/>
      <c r="CB2706"/>
      <c r="CC2706"/>
      <c r="CD2706"/>
      <c r="CE2706" s="83"/>
      <c r="CF2706"/>
      <c r="CG2706"/>
      <c r="CH2706"/>
      <c r="CI2706"/>
      <c r="CJ2706"/>
      <c r="CK2706"/>
      <c r="CL2706"/>
      <c r="CM2706"/>
      <c r="CN2706"/>
      <c r="CO2706"/>
      <c r="CP2706"/>
    </row>
    <row r="2707" spans="1:94" ht="22.5" customHeight="1">
      <c r="A2707" s="13"/>
      <c r="CB2707"/>
      <c r="CC2707"/>
      <c r="CD2707"/>
      <c r="CE2707" s="83"/>
      <c r="CF2707"/>
      <c r="CG2707"/>
      <c r="CH2707"/>
      <c r="CI2707"/>
      <c r="CJ2707"/>
      <c r="CK2707"/>
      <c r="CL2707"/>
      <c r="CM2707"/>
      <c r="CN2707"/>
      <c r="CO2707"/>
      <c r="CP2707"/>
    </row>
    <row r="2708" spans="1:94" ht="22.5" customHeight="1">
      <c r="A2708" s="13"/>
      <c r="CB2708"/>
      <c r="CC2708"/>
      <c r="CD2708"/>
      <c r="CE2708" s="83"/>
      <c r="CF2708"/>
      <c r="CG2708"/>
      <c r="CH2708"/>
      <c r="CI2708"/>
      <c r="CJ2708"/>
      <c r="CK2708"/>
      <c r="CL2708"/>
      <c r="CM2708"/>
      <c r="CN2708"/>
      <c r="CO2708"/>
      <c r="CP2708"/>
    </row>
    <row r="2709" spans="1:94" ht="22.5" customHeight="1">
      <c r="A2709" s="13"/>
      <c r="CB2709"/>
      <c r="CC2709"/>
      <c r="CD2709"/>
      <c r="CE2709" s="83"/>
      <c r="CF2709"/>
      <c r="CG2709"/>
      <c r="CH2709"/>
      <c r="CI2709"/>
      <c r="CJ2709"/>
      <c r="CK2709"/>
      <c r="CL2709"/>
      <c r="CM2709"/>
      <c r="CN2709"/>
      <c r="CO2709"/>
      <c r="CP2709"/>
    </row>
    <row r="2710" spans="1:94" ht="22.5" customHeight="1">
      <c r="A2710" s="13"/>
      <c r="CB2710"/>
      <c r="CC2710"/>
      <c r="CD2710"/>
      <c r="CE2710" s="83"/>
      <c r="CF2710"/>
      <c r="CG2710"/>
      <c r="CH2710"/>
      <c r="CI2710"/>
      <c r="CJ2710"/>
      <c r="CK2710"/>
      <c r="CL2710"/>
      <c r="CM2710"/>
      <c r="CN2710"/>
      <c r="CO2710"/>
      <c r="CP2710"/>
    </row>
    <row r="2711" spans="1:94" ht="22.5" customHeight="1">
      <c r="A2711" s="13"/>
      <c r="CB2711"/>
      <c r="CC2711"/>
      <c r="CD2711"/>
      <c r="CE2711" s="83"/>
      <c r="CF2711"/>
      <c r="CG2711"/>
      <c r="CH2711"/>
      <c r="CI2711"/>
      <c r="CJ2711"/>
      <c r="CK2711"/>
      <c r="CL2711"/>
      <c r="CM2711"/>
      <c r="CN2711"/>
      <c r="CO2711"/>
      <c r="CP2711"/>
    </row>
    <row r="2712" spans="1:94" ht="22.5" customHeight="1">
      <c r="A2712" s="13"/>
      <c r="CB2712"/>
      <c r="CC2712"/>
      <c r="CD2712"/>
      <c r="CE2712" s="83"/>
      <c r="CF2712"/>
      <c r="CG2712"/>
      <c r="CH2712"/>
      <c r="CI2712"/>
      <c r="CJ2712"/>
      <c r="CK2712"/>
      <c r="CL2712"/>
      <c r="CM2712"/>
      <c r="CN2712"/>
      <c r="CO2712"/>
      <c r="CP2712"/>
    </row>
    <row r="2713" spans="1:94" ht="22.5" customHeight="1">
      <c r="A2713" s="13"/>
      <c r="CB2713"/>
      <c r="CC2713"/>
      <c r="CD2713"/>
      <c r="CE2713" s="83"/>
      <c r="CF2713"/>
      <c r="CG2713"/>
      <c r="CH2713"/>
      <c r="CI2713"/>
      <c r="CJ2713"/>
      <c r="CK2713"/>
      <c r="CL2713"/>
      <c r="CM2713"/>
      <c r="CN2713"/>
      <c r="CO2713"/>
      <c r="CP2713"/>
    </row>
    <row r="2714" spans="1:94" ht="22.5" customHeight="1">
      <c r="A2714" s="13"/>
      <c r="CB2714"/>
      <c r="CC2714"/>
      <c r="CD2714"/>
      <c r="CE2714" s="83"/>
      <c r="CF2714"/>
      <c r="CG2714"/>
      <c r="CH2714"/>
      <c r="CI2714"/>
      <c r="CJ2714"/>
      <c r="CK2714"/>
      <c r="CL2714"/>
      <c r="CM2714"/>
      <c r="CN2714"/>
      <c r="CO2714"/>
      <c r="CP2714"/>
    </row>
    <row r="2715" spans="1:94" ht="22.5" customHeight="1">
      <c r="A2715" s="13"/>
      <c r="CB2715"/>
      <c r="CC2715"/>
      <c r="CD2715"/>
      <c r="CE2715" s="83"/>
      <c r="CF2715"/>
      <c r="CG2715"/>
      <c r="CH2715"/>
      <c r="CI2715"/>
      <c r="CJ2715"/>
      <c r="CK2715"/>
      <c r="CL2715"/>
      <c r="CM2715"/>
      <c r="CN2715"/>
      <c r="CO2715"/>
      <c r="CP2715"/>
    </row>
    <row r="2716" spans="1:94" ht="22.5" customHeight="1">
      <c r="A2716" s="13"/>
      <c r="CB2716"/>
      <c r="CC2716"/>
      <c r="CD2716"/>
      <c r="CE2716" s="83"/>
      <c r="CF2716"/>
      <c r="CG2716"/>
      <c r="CH2716"/>
      <c r="CI2716"/>
      <c r="CJ2716"/>
      <c r="CK2716"/>
      <c r="CL2716"/>
      <c r="CM2716"/>
      <c r="CN2716"/>
      <c r="CO2716"/>
      <c r="CP2716"/>
    </row>
    <row r="2717" spans="1:94" ht="22.5" customHeight="1">
      <c r="A2717" s="13"/>
      <c r="CB2717"/>
      <c r="CC2717"/>
      <c r="CD2717"/>
      <c r="CE2717" s="83"/>
      <c r="CF2717"/>
      <c r="CG2717"/>
      <c r="CH2717"/>
      <c r="CI2717"/>
      <c r="CJ2717"/>
      <c r="CK2717"/>
      <c r="CL2717"/>
      <c r="CM2717"/>
      <c r="CN2717"/>
      <c r="CO2717"/>
      <c r="CP2717"/>
    </row>
    <row r="2718" spans="1:94" ht="22.5" customHeight="1">
      <c r="A2718" s="13"/>
      <c r="CB2718"/>
      <c r="CC2718"/>
      <c r="CD2718"/>
      <c r="CE2718" s="83"/>
      <c r="CF2718"/>
      <c r="CG2718"/>
      <c r="CH2718"/>
      <c r="CI2718"/>
      <c r="CJ2718"/>
      <c r="CK2718"/>
      <c r="CL2718"/>
      <c r="CM2718"/>
      <c r="CN2718"/>
      <c r="CO2718"/>
      <c r="CP2718"/>
    </row>
    <row r="2719" spans="1:94" ht="22.5" customHeight="1">
      <c r="A2719" s="13"/>
      <c r="CB2719"/>
      <c r="CC2719"/>
      <c r="CD2719"/>
      <c r="CE2719" s="83"/>
      <c r="CF2719"/>
      <c r="CG2719"/>
      <c r="CH2719"/>
      <c r="CI2719"/>
      <c r="CJ2719"/>
      <c r="CK2719"/>
      <c r="CL2719"/>
      <c r="CM2719"/>
      <c r="CN2719"/>
      <c r="CO2719"/>
      <c r="CP2719"/>
    </row>
    <row r="2720" spans="1:94" ht="22.5" customHeight="1">
      <c r="A2720" s="13"/>
      <c r="CB2720"/>
      <c r="CC2720"/>
      <c r="CD2720"/>
      <c r="CE2720" s="83"/>
      <c r="CF2720"/>
      <c r="CG2720"/>
      <c r="CH2720"/>
      <c r="CI2720"/>
      <c r="CJ2720"/>
      <c r="CK2720"/>
      <c r="CL2720"/>
      <c r="CM2720"/>
      <c r="CN2720"/>
      <c r="CO2720"/>
      <c r="CP2720"/>
    </row>
    <row r="2721" spans="1:94" ht="22.5" customHeight="1">
      <c r="A2721" s="13"/>
      <c r="CB2721"/>
      <c r="CC2721"/>
      <c r="CD2721"/>
      <c r="CE2721" s="83"/>
      <c r="CF2721"/>
      <c r="CG2721"/>
      <c r="CH2721"/>
      <c r="CI2721"/>
      <c r="CJ2721"/>
      <c r="CK2721"/>
      <c r="CL2721"/>
      <c r="CM2721"/>
      <c r="CN2721"/>
      <c r="CO2721"/>
      <c r="CP2721"/>
    </row>
    <row r="2722" spans="1:94" ht="22.5" customHeight="1">
      <c r="A2722" s="13"/>
      <c r="CB2722"/>
      <c r="CC2722"/>
      <c r="CD2722"/>
      <c r="CE2722" s="83"/>
      <c r="CF2722"/>
      <c r="CG2722"/>
      <c r="CH2722"/>
      <c r="CI2722"/>
      <c r="CJ2722"/>
      <c r="CK2722"/>
      <c r="CL2722"/>
      <c r="CM2722"/>
      <c r="CN2722"/>
      <c r="CO2722"/>
      <c r="CP2722"/>
    </row>
    <row r="2723" spans="1:94" ht="22.5" customHeight="1">
      <c r="A2723" s="13"/>
      <c r="CB2723"/>
      <c r="CC2723"/>
      <c r="CD2723"/>
      <c r="CE2723" s="83"/>
      <c r="CF2723"/>
      <c r="CG2723"/>
      <c r="CH2723"/>
      <c r="CI2723"/>
      <c r="CJ2723"/>
      <c r="CK2723"/>
      <c r="CL2723"/>
      <c r="CM2723"/>
      <c r="CN2723"/>
      <c r="CO2723"/>
      <c r="CP2723"/>
    </row>
    <row r="2724" spans="1:94" ht="22.5" customHeight="1">
      <c r="A2724" s="13"/>
      <c r="CB2724"/>
      <c r="CC2724"/>
      <c r="CD2724"/>
      <c r="CE2724" s="83"/>
      <c r="CF2724"/>
      <c r="CG2724"/>
      <c r="CH2724"/>
      <c r="CI2724"/>
      <c r="CJ2724"/>
      <c r="CK2724"/>
      <c r="CL2724"/>
      <c r="CM2724"/>
      <c r="CN2724"/>
      <c r="CO2724"/>
      <c r="CP2724"/>
    </row>
    <row r="2725" spans="1:94" ht="22.5" customHeight="1">
      <c r="A2725" s="13"/>
      <c r="CB2725"/>
      <c r="CC2725"/>
      <c r="CD2725"/>
      <c r="CE2725" s="83"/>
      <c r="CF2725"/>
      <c r="CG2725"/>
      <c r="CH2725"/>
      <c r="CI2725"/>
      <c r="CJ2725"/>
      <c r="CK2725"/>
      <c r="CL2725"/>
      <c r="CM2725"/>
      <c r="CN2725"/>
      <c r="CO2725"/>
      <c r="CP2725"/>
    </row>
    <row r="2726" spans="1:94" ht="22.5" customHeight="1">
      <c r="A2726" s="13"/>
      <c r="CB2726"/>
      <c r="CC2726"/>
      <c r="CD2726"/>
      <c r="CE2726" s="83"/>
      <c r="CF2726"/>
      <c r="CG2726"/>
      <c r="CH2726"/>
      <c r="CI2726"/>
      <c r="CJ2726"/>
      <c r="CK2726"/>
      <c r="CL2726"/>
      <c r="CM2726"/>
      <c r="CN2726"/>
      <c r="CO2726"/>
      <c r="CP2726"/>
    </row>
    <row r="2727" spans="1:94" ht="22.5" customHeight="1">
      <c r="A2727" s="13"/>
      <c r="CB2727"/>
      <c r="CC2727"/>
      <c r="CD2727"/>
      <c r="CE2727" s="83"/>
      <c r="CF2727"/>
      <c r="CG2727"/>
      <c r="CH2727"/>
      <c r="CI2727"/>
      <c r="CJ2727"/>
      <c r="CK2727"/>
      <c r="CL2727"/>
      <c r="CM2727"/>
      <c r="CN2727"/>
      <c r="CO2727"/>
      <c r="CP2727"/>
    </row>
    <row r="2728" spans="1:94" ht="22.5" customHeight="1">
      <c r="A2728" s="13"/>
      <c r="CB2728"/>
      <c r="CC2728"/>
      <c r="CD2728"/>
      <c r="CE2728" s="83"/>
      <c r="CF2728"/>
      <c r="CG2728"/>
      <c r="CH2728"/>
      <c r="CI2728"/>
      <c r="CJ2728"/>
      <c r="CK2728"/>
      <c r="CL2728"/>
      <c r="CM2728"/>
      <c r="CN2728"/>
      <c r="CO2728"/>
      <c r="CP2728"/>
    </row>
    <row r="2729" spans="1:94" ht="22.5" customHeight="1">
      <c r="A2729" s="13"/>
      <c r="CB2729"/>
      <c r="CC2729"/>
      <c r="CD2729"/>
      <c r="CE2729" s="83"/>
      <c r="CF2729"/>
      <c r="CG2729"/>
      <c r="CH2729"/>
      <c r="CI2729"/>
      <c r="CJ2729"/>
      <c r="CK2729"/>
      <c r="CL2729"/>
      <c r="CM2729"/>
      <c r="CN2729"/>
      <c r="CO2729"/>
      <c r="CP2729"/>
    </row>
    <row r="2730" spans="1:94" ht="22.5" customHeight="1">
      <c r="A2730" s="13"/>
      <c r="CB2730"/>
      <c r="CC2730"/>
      <c r="CD2730"/>
      <c r="CE2730" s="83"/>
      <c r="CF2730"/>
      <c r="CG2730"/>
      <c r="CH2730"/>
      <c r="CI2730"/>
      <c r="CJ2730"/>
      <c r="CK2730"/>
      <c r="CL2730"/>
      <c r="CM2730"/>
      <c r="CN2730"/>
      <c r="CO2730"/>
      <c r="CP2730"/>
    </row>
    <row r="2731" spans="1:94" ht="22.5" customHeight="1">
      <c r="A2731" s="13"/>
      <c r="CB2731"/>
      <c r="CC2731"/>
      <c r="CD2731"/>
      <c r="CE2731" s="83"/>
      <c r="CF2731"/>
      <c r="CG2731"/>
      <c r="CH2731"/>
      <c r="CI2731"/>
      <c r="CJ2731"/>
      <c r="CK2731"/>
      <c r="CL2731"/>
      <c r="CM2731"/>
      <c r="CN2731"/>
      <c r="CO2731"/>
      <c r="CP2731"/>
    </row>
    <row r="2732" spans="1:94" ht="22.5" customHeight="1">
      <c r="A2732" s="13"/>
      <c r="CB2732"/>
      <c r="CC2732"/>
      <c r="CD2732"/>
      <c r="CE2732" s="83"/>
      <c r="CF2732"/>
      <c r="CG2732"/>
      <c r="CH2732"/>
      <c r="CI2732"/>
      <c r="CJ2732"/>
      <c r="CK2732"/>
      <c r="CL2732"/>
      <c r="CM2732"/>
      <c r="CN2732"/>
      <c r="CO2732"/>
      <c r="CP2732"/>
    </row>
    <row r="2733" spans="1:94" ht="22.5" customHeight="1">
      <c r="A2733" s="13"/>
      <c r="CB2733"/>
      <c r="CC2733"/>
      <c r="CD2733"/>
      <c r="CE2733" s="83"/>
      <c r="CF2733"/>
      <c r="CG2733"/>
      <c r="CH2733"/>
      <c r="CI2733"/>
      <c r="CJ2733"/>
      <c r="CK2733"/>
      <c r="CL2733"/>
      <c r="CM2733"/>
      <c r="CN2733"/>
      <c r="CO2733"/>
      <c r="CP2733"/>
    </row>
    <row r="2734" spans="1:94" ht="22.5" customHeight="1">
      <c r="A2734" s="13"/>
      <c r="CB2734"/>
      <c r="CC2734"/>
      <c r="CD2734"/>
      <c r="CE2734" s="83"/>
      <c r="CF2734"/>
      <c r="CG2734"/>
      <c r="CH2734"/>
      <c r="CI2734"/>
      <c r="CJ2734"/>
      <c r="CK2734"/>
      <c r="CL2734"/>
      <c r="CM2734"/>
      <c r="CN2734"/>
      <c r="CO2734"/>
      <c r="CP2734"/>
    </row>
    <row r="2735" spans="1:94" ht="22.5" customHeight="1">
      <c r="A2735" s="13"/>
      <c r="CB2735"/>
      <c r="CC2735"/>
      <c r="CD2735"/>
      <c r="CE2735" s="83"/>
      <c r="CF2735"/>
      <c r="CG2735"/>
      <c r="CH2735"/>
      <c r="CI2735"/>
      <c r="CJ2735"/>
      <c r="CK2735"/>
      <c r="CL2735"/>
      <c r="CM2735"/>
      <c r="CN2735"/>
      <c r="CO2735"/>
      <c r="CP2735"/>
    </row>
    <row r="2736" spans="1:94" ht="22.5" customHeight="1">
      <c r="A2736" s="13"/>
      <c r="CB2736"/>
      <c r="CC2736"/>
      <c r="CD2736"/>
      <c r="CE2736" s="83"/>
      <c r="CF2736"/>
      <c r="CG2736"/>
      <c r="CH2736"/>
      <c r="CI2736"/>
      <c r="CJ2736"/>
      <c r="CK2736"/>
      <c r="CL2736"/>
      <c r="CM2736"/>
      <c r="CN2736"/>
      <c r="CO2736"/>
      <c r="CP2736"/>
    </row>
    <row r="2737" spans="1:94" ht="22.5" customHeight="1">
      <c r="A2737" s="13"/>
      <c r="CB2737"/>
      <c r="CC2737"/>
      <c r="CD2737"/>
      <c r="CE2737" s="83"/>
      <c r="CF2737"/>
      <c r="CG2737"/>
      <c r="CH2737"/>
      <c r="CI2737"/>
      <c r="CJ2737"/>
      <c r="CK2737"/>
      <c r="CL2737"/>
      <c r="CM2737"/>
      <c r="CN2737"/>
      <c r="CO2737"/>
      <c r="CP2737"/>
    </row>
    <row r="2738" spans="1:94" ht="22.5" customHeight="1">
      <c r="A2738" s="13"/>
      <c r="CB2738"/>
      <c r="CC2738"/>
      <c r="CD2738"/>
      <c r="CE2738" s="83"/>
      <c r="CF2738"/>
      <c r="CG2738"/>
      <c r="CH2738"/>
      <c r="CI2738"/>
      <c r="CJ2738"/>
      <c r="CK2738"/>
      <c r="CL2738"/>
      <c r="CM2738"/>
      <c r="CN2738"/>
      <c r="CO2738"/>
      <c r="CP2738"/>
    </row>
    <row r="2739" spans="1:94" ht="22.5" customHeight="1">
      <c r="A2739" s="13"/>
      <c r="CB2739"/>
      <c r="CC2739"/>
      <c r="CD2739"/>
      <c r="CE2739" s="83"/>
      <c r="CF2739"/>
      <c r="CG2739"/>
      <c r="CH2739"/>
      <c r="CI2739"/>
      <c r="CJ2739"/>
      <c r="CK2739"/>
      <c r="CL2739"/>
      <c r="CM2739"/>
      <c r="CN2739"/>
      <c r="CO2739"/>
      <c r="CP2739"/>
    </row>
    <row r="2740" spans="1:94" ht="22.5" customHeight="1">
      <c r="A2740" s="13"/>
      <c r="CB2740"/>
      <c r="CC2740"/>
      <c r="CD2740"/>
      <c r="CE2740" s="83"/>
      <c r="CF2740"/>
      <c r="CG2740"/>
      <c r="CH2740"/>
      <c r="CI2740"/>
      <c r="CJ2740"/>
      <c r="CK2740"/>
      <c r="CL2740"/>
      <c r="CM2740"/>
      <c r="CN2740"/>
      <c r="CO2740"/>
      <c r="CP2740"/>
    </row>
    <row r="2741" spans="1:94" ht="22.5" customHeight="1">
      <c r="A2741" s="13"/>
      <c r="CB2741"/>
      <c r="CC2741"/>
      <c r="CD2741"/>
      <c r="CE2741" s="83"/>
      <c r="CF2741"/>
      <c r="CG2741"/>
      <c r="CH2741"/>
      <c r="CI2741"/>
      <c r="CJ2741"/>
      <c r="CK2741"/>
      <c r="CL2741"/>
      <c r="CM2741"/>
      <c r="CN2741"/>
      <c r="CO2741"/>
      <c r="CP2741"/>
    </row>
    <row r="2742" spans="1:94" ht="22.5" customHeight="1">
      <c r="A2742" s="13"/>
      <c r="CB2742"/>
      <c r="CC2742"/>
      <c r="CD2742"/>
      <c r="CE2742" s="83"/>
      <c r="CF2742"/>
      <c r="CG2742"/>
      <c r="CH2742"/>
      <c r="CI2742"/>
      <c r="CJ2742"/>
      <c r="CK2742"/>
      <c r="CL2742"/>
      <c r="CM2742"/>
      <c r="CN2742"/>
      <c r="CO2742"/>
      <c r="CP2742"/>
    </row>
    <row r="2743" spans="1:94" ht="22.5" customHeight="1">
      <c r="A2743" s="13"/>
      <c r="CB2743"/>
      <c r="CC2743"/>
      <c r="CD2743"/>
      <c r="CE2743" s="83"/>
      <c r="CF2743"/>
      <c r="CG2743"/>
      <c r="CH2743"/>
      <c r="CI2743"/>
      <c r="CJ2743"/>
      <c r="CK2743"/>
      <c r="CL2743"/>
      <c r="CM2743"/>
      <c r="CN2743"/>
      <c r="CO2743"/>
      <c r="CP2743"/>
    </row>
    <row r="2744" spans="1:94" ht="22.5" customHeight="1">
      <c r="A2744" s="13"/>
      <c r="CB2744"/>
      <c r="CC2744"/>
      <c r="CD2744"/>
      <c r="CE2744" s="83"/>
      <c r="CF2744"/>
      <c r="CG2744"/>
      <c r="CH2744"/>
      <c r="CI2744"/>
      <c r="CJ2744"/>
      <c r="CK2744"/>
      <c r="CL2744"/>
      <c r="CM2744"/>
      <c r="CN2744"/>
      <c r="CO2744"/>
      <c r="CP2744"/>
    </row>
    <row r="2745" spans="1:94" ht="22.5" customHeight="1">
      <c r="A2745" s="13"/>
      <c r="CB2745"/>
      <c r="CC2745"/>
      <c r="CD2745"/>
      <c r="CE2745" s="83"/>
      <c r="CF2745"/>
      <c r="CG2745"/>
      <c r="CH2745"/>
      <c r="CI2745"/>
      <c r="CJ2745"/>
      <c r="CK2745"/>
      <c r="CL2745"/>
      <c r="CM2745"/>
      <c r="CN2745"/>
      <c r="CO2745"/>
      <c r="CP2745"/>
    </row>
    <row r="2746" spans="1:94" ht="22.5" customHeight="1">
      <c r="A2746" s="13"/>
      <c r="CB2746"/>
      <c r="CC2746"/>
      <c r="CD2746"/>
      <c r="CE2746" s="83"/>
      <c r="CF2746"/>
      <c r="CG2746"/>
      <c r="CH2746"/>
      <c r="CI2746"/>
      <c r="CJ2746"/>
      <c r="CK2746"/>
      <c r="CL2746"/>
      <c r="CM2746"/>
      <c r="CN2746"/>
      <c r="CO2746"/>
      <c r="CP2746"/>
    </row>
    <row r="2747" spans="1:94" ht="22.5" customHeight="1">
      <c r="A2747" s="13"/>
      <c r="CB2747"/>
      <c r="CC2747"/>
      <c r="CD2747"/>
      <c r="CE2747" s="83"/>
      <c r="CF2747"/>
      <c r="CG2747"/>
      <c r="CH2747"/>
      <c r="CI2747"/>
      <c r="CJ2747"/>
      <c r="CK2747"/>
      <c r="CL2747"/>
      <c r="CM2747"/>
      <c r="CN2747"/>
      <c r="CO2747"/>
      <c r="CP2747"/>
    </row>
    <row r="2748" spans="1:94" ht="22.5" customHeight="1">
      <c r="A2748" s="13"/>
      <c r="CB2748"/>
      <c r="CC2748"/>
      <c r="CD2748"/>
      <c r="CE2748" s="83"/>
      <c r="CF2748"/>
      <c r="CG2748"/>
      <c r="CH2748"/>
      <c r="CI2748"/>
      <c r="CJ2748"/>
      <c r="CK2748"/>
      <c r="CL2748"/>
      <c r="CM2748"/>
      <c r="CN2748"/>
      <c r="CO2748"/>
      <c r="CP2748"/>
    </row>
    <row r="2749" spans="1:94" ht="22.5" customHeight="1">
      <c r="A2749" s="13"/>
      <c r="CB2749"/>
      <c r="CC2749"/>
      <c r="CD2749"/>
      <c r="CE2749" s="83"/>
      <c r="CF2749"/>
      <c r="CG2749"/>
      <c r="CH2749"/>
      <c r="CI2749"/>
      <c r="CJ2749"/>
      <c r="CK2749"/>
      <c r="CL2749"/>
      <c r="CM2749"/>
      <c r="CN2749"/>
      <c r="CO2749"/>
      <c r="CP2749"/>
    </row>
    <row r="2750" spans="1:94" ht="22.5" customHeight="1">
      <c r="A2750" s="13"/>
      <c r="CB2750"/>
      <c r="CC2750"/>
      <c r="CD2750"/>
      <c r="CE2750" s="83"/>
      <c r="CF2750"/>
      <c r="CG2750"/>
      <c r="CH2750"/>
      <c r="CI2750"/>
      <c r="CJ2750"/>
      <c r="CK2750"/>
      <c r="CL2750"/>
      <c r="CM2750"/>
      <c r="CN2750"/>
      <c r="CO2750"/>
      <c r="CP2750"/>
    </row>
    <row r="2751" spans="1:94" ht="22.5" customHeight="1">
      <c r="A2751" s="13"/>
      <c r="CB2751"/>
      <c r="CC2751"/>
      <c r="CD2751"/>
      <c r="CE2751" s="83"/>
      <c r="CF2751"/>
      <c r="CG2751"/>
      <c r="CH2751"/>
      <c r="CI2751"/>
      <c r="CJ2751"/>
      <c r="CK2751"/>
      <c r="CL2751"/>
      <c r="CM2751"/>
      <c r="CN2751"/>
      <c r="CO2751"/>
      <c r="CP2751"/>
    </row>
    <row r="2752" spans="1:94" ht="22.5" customHeight="1">
      <c r="A2752" s="13"/>
      <c r="CB2752"/>
      <c r="CC2752"/>
      <c r="CD2752"/>
      <c r="CE2752" s="83"/>
      <c r="CF2752"/>
      <c r="CG2752"/>
      <c r="CH2752"/>
      <c r="CI2752"/>
      <c r="CJ2752"/>
      <c r="CK2752"/>
      <c r="CL2752"/>
      <c r="CM2752"/>
      <c r="CN2752"/>
      <c r="CO2752"/>
      <c r="CP2752"/>
    </row>
    <row r="2753" spans="1:94" ht="22.5" customHeight="1">
      <c r="A2753" s="13"/>
      <c r="CB2753"/>
      <c r="CC2753"/>
      <c r="CD2753"/>
      <c r="CE2753" s="83"/>
      <c r="CF2753"/>
      <c r="CG2753"/>
      <c r="CH2753"/>
      <c r="CI2753"/>
      <c r="CJ2753"/>
      <c r="CK2753"/>
      <c r="CL2753"/>
      <c r="CM2753"/>
      <c r="CN2753"/>
      <c r="CO2753"/>
      <c r="CP2753"/>
    </row>
    <row r="2754" spans="1:94" ht="22.5" customHeight="1">
      <c r="A2754" s="13"/>
      <c r="CB2754"/>
      <c r="CC2754"/>
      <c r="CD2754"/>
      <c r="CE2754" s="83"/>
      <c r="CF2754"/>
      <c r="CG2754"/>
      <c r="CH2754"/>
      <c r="CI2754"/>
      <c r="CJ2754"/>
      <c r="CK2754"/>
      <c r="CL2754"/>
      <c r="CM2754"/>
      <c r="CN2754"/>
      <c r="CO2754"/>
      <c r="CP2754"/>
    </row>
    <row r="2755" spans="1:94" ht="22.5" customHeight="1">
      <c r="A2755" s="13"/>
      <c r="CB2755"/>
      <c r="CC2755"/>
      <c r="CD2755"/>
      <c r="CE2755" s="83"/>
      <c r="CF2755"/>
      <c r="CG2755"/>
      <c r="CH2755"/>
      <c r="CI2755"/>
      <c r="CJ2755"/>
      <c r="CK2755"/>
      <c r="CL2755"/>
      <c r="CM2755"/>
      <c r="CN2755"/>
      <c r="CO2755"/>
      <c r="CP2755"/>
    </row>
    <row r="2756" spans="1:94" ht="22.5" customHeight="1">
      <c r="A2756" s="13"/>
      <c r="CB2756"/>
      <c r="CC2756"/>
      <c r="CD2756"/>
      <c r="CE2756" s="83"/>
      <c r="CF2756"/>
      <c r="CG2756"/>
      <c r="CH2756"/>
      <c r="CI2756"/>
      <c r="CJ2756"/>
      <c r="CK2756"/>
      <c r="CL2756"/>
      <c r="CM2756"/>
      <c r="CN2756"/>
      <c r="CO2756"/>
      <c r="CP2756"/>
    </row>
    <row r="2757" spans="1:94" ht="22.5" customHeight="1">
      <c r="A2757" s="13"/>
      <c r="CB2757"/>
      <c r="CC2757"/>
      <c r="CD2757"/>
      <c r="CE2757" s="83"/>
      <c r="CF2757"/>
      <c r="CG2757"/>
      <c r="CH2757"/>
      <c r="CI2757"/>
      <c r="CJ2757"/>
      <c r="CK2757"/>
      <c r="CL2757"/>
      <c r="CM2757"/>
      <c r="CN2757"/>
      <c r="CO2757"/>
      <c r="CP2757"/>
    </row>
    <row r="2758" spans="1:94" ht="22.5" customHeight="1">
      <c r="A2758" s="13"/>
      <c r="CB2758"/>
      <c r="CC2758"/>
      <c r="CD2758"/>
      <c r="CE2758" s="83"/>
      <c r="CF2758"/>
      <c r="CG2758"/>
      <c r="CH2758"/>
      <c r="CI2758"/>
      <c r="CJ2758"/>
      <c r="CK2758"/>
      <c r="CL2758"/>
      <c r="CM2758"/>
      <c r="CN2758"/>
      <c r="CO2758"/>
      <c r="CP2758"/>
    </row>
    <row r="2759" spans="1:94" ht="22.5" customHeight="1">
      <c r="A2759" s="13"/>
      <c r="CB2759"/>
      <c r="CC2759"/>
      <c r="CD2759"/>
      <c r="CE2759" s="83"/>
      <c r="CF2759"/>
      <c r="CG2759"/>
      <c r="CH2759"/>
      <c r="CI2759"/>
      <c r="CJ2759"/>
      <c r="CK2759"/>
      <c r="CL2759"/>
      <c r="CM2759"/>
      <c r="CN2759"/>
      <c r="CO2759"/>
      <c r="CP2759"/>
    </row>
    <row r="2760" spans="1:94" ht="22.5" customHeight="1">
      <c r="A2760" s="13"/>
      <c r="CB2760"/>
      <c r="CC2760"/>
      <c r="CD2760"/>
      <c r="CE2760" s="83"/>
      <c r="CF2760"/>
      <c r="CG2760"/>
      <c r="CH2760"/>
      <c r="CI2760"/>
      <c r="CJ2760"/>
      <c r="CK2760"/>
      <c r="CL2760"/>
      <c r="CM2760"/>
      <c r="CN2760"/>
      <c r="CO2760"/>
      <c r="CP2760"/>
    </row>
    <row r="2761" spans="1:94" ht="22.5" customHeight="1">
      <c r="A2761" s="13"/>
      <c r="CB2761"/>
      <c r="CC2761"/>
      <c r="CD2761"/>
      <c r="CE2761" s="83"/>
      <c r="CF2761"/>
      <c r="CG2761"/>
      <c r="CH2761"/>
      <c r="CI2761"/>
      <c r="CJ2761"/>
      <c r="CK2761"/>
      <c r="CL2761"/>
      <c r="CM2761"/>
      <c r="CN2761"/>
      <c r="CO2761"/>
      <c r="CP2761"/>
    </row>
    <row r="2762" spans="1:94" ht="22.5" customHeight="1">
      <c r="A2762" s="13"/>
      <c r="CB2762"/>
      <c r="CC2762"/>
      <c r="CD2762"/>
      <c r="CE2762" s="83"/>
      <c r="CF2762"/>
      <c r="CG2762"/>
      <c r="CH2762"/>
      <c r="CI2762"/>
      <c r="CJ2762"/>
      <c r="CK2762"/>
      <c r="CL2762"/>
      <c r="CM2762"/>
      <c r="CN2762"/>
      <c r="CO2762"/>
      <c r="CP2762"/>
    </row>
    <row r="2763" spans="1:94" ht="22.5" customHeight="1">
      <c r="A2763" s="13"/>
      <c r="CB2763"/>
      <c r="CC2763"/>
      <c r="CD2763"/>
      <c r="CE2763" s="83"/>
      <c r="CF2763"/>
      <c r="CG2763"/>
      <c r="CH2763"/>
      <c r="CI2763"/>
      <c r="CJ2763"/>
      <c r="CK2763"/>
      <c r="CL2763"/>
      <c r="CM2763"/>
      <c r="CN2763"/>
      <c r="CO2763"/>
      <c r="CP2763"/>
    </row>
    <row r="2764" spans="1:94" ht="22.5" customHeight="1">
      <c r="A2764" s="13"/>
      <c r="CB2764"/>
      <c r="CC2764"/>
      <c r="CD2764"/>
      <c r="CE2764" s="83"/>
      <c r="CF2764"/>
      <c r="CG2764"/>
      <c r="CH2764"/>
      <c r="CI2764"/>
      <c r="CJ2764"/>
      <c r="CK2764"/>
      <c r="CL2764"/>
      <c r="CM2764"/>
      <c r="CN2764"/>
      <c r="CO2764"/>
      <c r="CP2764"/>
    </row>
    <row r="2765" spans="1:94" ht="22.5" customHeight="1">
      <c r="A2765" s="13"/>
      <c r="CB2765"/>
      <c r="CC2765"/>
      <c r="CD2765"/>
      <c r="CE2765" s="83"/>
      <c r="CF2765"/>
      <c r="CG2765"/>
      <c r="CH2765"/>
      <c r="CI2765"/>
      <c r="CJ2765"/>
      <c r="CK2765"/>
      <c r="CL2765"/>
      <c r="CM2765"/>
      <c r="CN2765"/>
      <c r="CO2765"/>
      <c r="CP2765"/>
    </row>
    <row r="2766" spans="1:94" ht="22.5" customHeight="1">
      <c r="A2766" s="13"/>
      <c r="CB2766"/>
      <c r="CC2766"/>
      <c r="CD2766"/>
      <c r="CE2766" s="83"/>
      <c r="CF2766"/>
      <c r="CG2766"/>
      <c r="CH2766"/>
      <c r="CI2766"/>
      <c r="CJ2766"/>
      <c r="CK2766"/>
      <c r="CL2766"/>
      <c r="CM2766"/>
      <c r="CN2766"/>
      <c r="CO2766"/>
      <c r="CP2766"/>
    </row>
    <row r="2767" spans="1:94" ht="22.5" customHeight="1">
      <c r="A2767" s="13"/>
      <c r="CB2767"/>
      <c r="CC2767"/>
      <c r="CD2767"/>
      <c r="CE2767" s="83"/>
      <c r="CF2767"/>
      <c r="CG2767"/>
      <c r="CH2767"/>
      <c r="CI2767"/>
      <c r="CJ2767"/>
      <c r="CK2767"/>
      <c r="CL2767"/>
      <c r="CM2767"/>
      <c r="CN2767"/>
      <c r="CO2767"/>
      <c r="CP2767"/>
    </row>
    <row r="2768" spans="1:94" ht="22.5" customHeight="1">
      <c r="A2768" s="13"/>
      <c r="CB2768"/>
      <c r="CC2768"/>
      <c r="CD2768"/>
      <c r="CE2768" s="83"/>
      <c r="CF2768"/>
      <c r="CG2768"/>
      <c r="CH2768"/>
      <c r="CI2768"/>
      <c r="CJ2768"/>
      <c r="CK2768"/>
      <c r="CL2768"/>
      <c r="CM2768"/>
      <c r="CN2768"/>
      <c r="CO2768"/>
      <c r="CP2768"/>
    </row>
    <row r="2769" spans="1:94" ht="22.5" customHeight="1">
      <c r="A2769" s="13"/>
      <c r="CB2769"/>
      <c r="CC2769"/>
      <c r="CD2769"/>
      <c r="CE2769" s="83"/>
      <c r="CF2769"/>
      <c r="CG2769"/>
      <c r="CH2769"/>
      <c r="CI2769"/>
      <c r="CJ2769"/>
      <c r="CK2769"/>
      <c r="CL2769"/>
      <c r="CM2769"/>
      <c r="CN2769"/>
      <c r="CO2769"/>
      <c r="CP2769"/>
    </row>
    <row r="2770" spans="1:94" ht="22.5" customHeight="1">
      <c r="A2770" s="13"/>
      <c r="CB2770"/>
      <c r="CC2770"/>
      <c r="CD2770"/>
      <c r="CE2770" s="83"/>
      <c r="CF2770"/>
      <c r="CG2770"/>
      <c r="CH2770"/>
      <c r="CI2770"/>
      <c r="CJ2770"/>
      <c r="CK2770"/>
      <c r="CL2770"/>
      <c r="CM2770"/>
      <c r="CN2770"/>
      <c r="CO2770"/>
      <c r="CP2770"/>
    </row>
    <row r="2771" spans="1:94" ht="22.5" customHeight="1">
      <c r="A2771" s="13"/>
      <c r="CB2771"/>
      <c r="CC2771"/>
      <c r="CD2771"/>
      <c r="CE2771" s="83"/>
      <c r="CF2771"/>
      <c r="CG2771"/>
      <c r="CH2771"/>
      <c r="CI2771"/>
      <c r="CJ2771"/>
      <c r="CK2771"/>
      <c r="CL2771"/>
      <c r="CM2771"/>
      <c r="CN2771"/>
      <c r="CO2771"/>
      <c r="CP2771"/>
    </row>
    <row r="2772" spans="1:94" ht="22.5" customHeight="1">
      <c r="A2772" s="13"/>
      <c r="CB2772"/>
      <c r="CC2772"/>
      <c r="CD2772"/>
      <c r="CE2772" s="83"/>
      <c r="CF2772"/>
      <c r="CG2772"/>
      <c r="CH2772"/>
      <c r="CI2772"/>
      <c r="CJ2772"/>
      <c r="CK2772"/>
      <c r="CL2772"/>
      <c r="CM2772"/>
      <c r="CN2772"/>
      <c r="CO2772"/>
      <c r="CP2772"/>
    </row>
    <row r="2773" spans="1:94" ht="22.5" customHeight="1">
      <c r="A2773" s="13"/>
      <c r="CB2773"/>
      <c r="CC2773"/>
      <c r="CD2773"/>
      <c r="CE2773" s="83"/>
      <c r="CF2773"/>
      <c r="CG2773"/>
      <c r="CH2773"/>
      <c r="CI2773"/>
      <c r="CJ2773"/>
      <c r="CK2773"/>
      <c r="CL2773"/>
      <c r="CM2773"/>
      <c r="CN2773"/>
      <c r="CO2773"/>
      <c r="CP2773"/>
    </row>
    <row r="2774" spans="1:94" ht="22.5" customHeight="1">
      <c r="A2774" s="13"/>
      <c r="CB2774"/>
      <c r="CC2774"/>
      <c r="CD2774"/>
      <c r="CE2774" s="83"/>
      <c r="CF2774"/>
      <c r="CG2774"/>
      <c r="CH2774"/>
      <c r="CI2774"/>
      <c r="CJ2774"/>
      <c r="CK2774"/>
      <c r="CL2774"/>
      <c r="CM2774"/>
      <c r="CN2774"/>
      <c r="CO2774"/>
      <c r="CP2774"/>
    </row>
    <row r="2775" spans="1:94" ht="22.5" customHeight="1">
      <c r="A2775" s="13"/>
      <c r="CB2775"/>
      <c r="CC2775"/>
      <c r="CD2775"/>
      <c r="CE2775" s="83"/>
      <c r="CF2775"/>
      <c r="CG2775"/>
      <c r="CH2775"/>
      <c r="CI2775"/>
      <c r="CJ2775"/>
      <c r="CK2775"/>
      <c r="CL2775"/>
      <c r="CM2775"/>
      <c r="CN2775"/>
      <c r="CO2775"/>
      <c r="CP2775"/>
    </row>
    <row r="2776" spans="1:94" ht="22.5" customHeight="1">
      <c r="A2776" s="13"/>
      <c r="CB2776"/>
      <c r="CC2776"/>
      <c r="CD2776"/>
      <c r="CE2776" s="83"/>
      <c r="CF2776"/>
      <c r="CG2776"/>
      <c r="CH2776"/>
      <c r="CI2776"/>
      <c r="CJ2776"/>
      <c r="CK2776"/>
      <c r="CL2776"/>
      <c r="CM2776"/>
      <c r="CN2776"/>
      <c r="CO2776"/>
      <c r="CP2776"/>
    </row>
    <row r="2777" spans="1:94" ht="22.5" customHeight="1">
      <c r="A2777" s="13"/>
      <c r="CB2777"/>
      <c r="CC2777"/>
      <c r="CD2777"/>
      <c r="CE2777" s="83"/>
      <c r="CF2777"/>
      <c r="CG2777"/>
      <c r="CH2777"/>
      <c r="CI2777"/>
      <c r="CJ2777"/>
      <c r="CK2777"/>
      <c r="CL2777"/>
      <c r="CM2777"/>
      <c r="CN2777"/>
      <c r="CO2777"/>
      <c r="CP2777"/>
    </row>
    <row r="2778" spans="1:94" ht="22.5" customHeight="1">
      <c r="A2778" s="13"/>
      <c r="CB2778"/>
      <c r="CC2778"/>
      <c r="CD2778"/>
      <c r="CE2778" s="83"/>
      <c r="CF2778"/>
      <c r="CG2778"/>
      <c r="CH2778"/>
      <c r="CI2778"/>
      <c r="CJ2778"/>
      <c r="CK2778"/>
      <c r="CL2778"/>
      <c r="CM2778"/>
      <c r="CN2778"/>
      <c r="CO2778"/>
      <c r="CP2778"/>
    </row>
    <row r="2779" spans="1:94" ht="22.5" customHeight="1">
      <c r="A2779" s="13"/>
      <c r="CB2779"/>
      <c r="CC2779"/>
      <c r="CD2779"/>
      <c r="CE2779" s="83"/>
      <c r="CF2779"/>
      <c r="CG2779"/>
      <c r="CH2779"/>
      <c r="CI2779"/>
      <c r="CJ2779"/>
      <c r="CK2779"/>
      <c r="CL2779"/>
      <c r="CM2779"/>
      <c r="CN2779"/>
      <c r="CO2779"/>
      <c r="CP2779"/>
    </row>
    <row r="2780" spans="1:94" ht="22.5" customHeight="1">
      <c r="A2780" s="13"/>
      <c r="CB2780"/>
      <c r="CC2780"/>
      <c r="CD2780"/>
      <c r="CE2780" s="83"/>
      <c r="CF2780"/>
      <c r="CG2780"/>
      <c r="CH2780"/>
      <c r="CI2780"/>
      <c r="CJ2780"/>
      <c r="CK2780"/>
      <c r="CL2780"/>
      <c r="CM2780"/>
      <c r="CN2780"/>
      <c r="CO2780"/>
      <c r="CP2780"/>
    </row>
    <row r="2781" spans="1:94" ht="22.5" customHeight="1">
      <c r="A2781" s="13"/>
      <c r="CB2781"/>
      <c r="CC2781"/>
      <c r="CD2781"/>
      <c r="CE2781" s="83"/>
      <c r="CF2781"/>
      <c r="CG2781"/>
      <c r="CH2781"/>
      <c r="CI2781"/>
      <c r="CJ2781"/>
      <c r="CK2781"/>
      <c r="CL2781"/>
      <c r="CM2781"/>
      <c r="CN2781"/>
      <c r="CO2781"/>
      <c r="CP2781"/>
    </row>
    <row r="2782" spans="1:94" ht="22.5" customHeight="1">
      <c r="A2782" s="13"/>
      <c r="CB2782"/>
      <c r="CC2782"/>
      <c r="CD2782"/>
      <c r="CE2782" s="83"/>
      <c r="CF2782"/>
      <c r="CG2782"/>
      <c r="CH2782"/>
      <c r="CI2782"/>
      <c r="CJ2782"/>
      <c r="CK2782"/>
      <c r="CL2782"/>
      <c r="CM2782"/>
      <c r="CN2782"/>
      <c r="CO2782"/>
      <c r="CP2782"/>
    </row>
    <row r="2783" spans="1:94" ht="22.5" customHeight="1">
      <c r="A2783" s="13"/>
      <c r="CB2783"/>
      <c r="CC2783"/>
      <c r="CD2783"/>
      <c r="CE2783" s="83"/>
      <c r="CF2783"/>
      <c r="CG2783"/>
      <c r="CH2783"/>
      <c r="CI2783"/>
      <c r="CJ2783"/>
      <c r="CK2783"/>
      <c r="CL2783"/>
      <c r="CM2783"/>
      <c r="CN2783"/>
      <c r="CO2783"/>
      <c r="CP2783"/>
    </row>
    <row r="2784" spans="1:94" ht="22.5" customHeight="1">
      <c r="A2784" s="13"/>
      <c r="CB2784"/>
      <c r="CC2784"/>
      <c r="CD2784"/>
      <c r="CE2784" s="83"/>
      <c r="CF2784"/>
      <c r="CG2784"/>
      <c r="CH2784"/>
      <c r="CI2784"/>
      <c r="CJ2784"/>
      <c r="CK2784"/>
      <c r="CL2784"/>
      <c r="CM2784"/>
      <c r="CN2784"/>
      <c r="CO2784"/>
      <c r="CP2784"/>
    </row>
    <row r="2785" spans="1:94" ht="22.5" customHeight="1">
      <c r="A2785" s="13"/>
      <c r="CB2785"/>
      <c r="CC2785"/>
      <c r="CD2785"/>
      <c r="CE2785" s="83"/>
      <c r="CF2785"/>
      <c r="CG2785"/>
      <c r="CH2785"/>
      <c r="CI2785"/>
      <c r="CJ2785"/>
      <c r="CK2785"/>
      <c r="CL2785"/>
      <c r="CM2785"/>
      <c r="CN2785"/>
      <c r="CO2785"/>
      <c r="CP2785"/>
    </row>
    <row r="2786" spans="1:94" ht="22.5" customHeight="1">
      <c r="A2786" s="13"/>
      <c r="CB2786"/>
      <c r="CC2786"/>
      <c r="CD2786"/>
      <c r="CE2786" s="83"/>
      <c r="CF2786"/>
      <c r="CG2786"/>
      <c r="CH2786"/>
      <c r="CI2786"/>
      <c r="CJ2786"/>
      <c r="CK2786"/>
      <c r="CL2786"/>
      <c r="CM2786"/>
      <c r="CN2786"/>
      <c r="CO2786"/>
      <c r="CP2786"/>
    </row>
    <row r="2787" spans="1:94" ht="22.5" customHeight="1">
      <c r="A2787" s="13"/>
      <c r="CB2787"/>
      <c r="CC2787"/>
      <c r="CD2787"/>
      <c r="CE2787" s="83"/>
      <c r="CF2787"/>
      <c r="CG2787"/>
      <c r="CH2787"/>
      <c r="CI2787"/>
      <c r="CJ2787"/>
      <c r="CK2787"/>
      <c r="CL2787"/>
      <c r="CM2787"/>
      <c r="CN2787"/>
      <c r="CO2787"/>
      <c r="CP2787"/>
    </row>
    <row r="2788" spans="1:94" ht="22.5" customHeight="1">
      <c r="A2788" s="13"/>
      <c r="CB2788"/>
      <c r="CC2788"/>
      <c r="CD2788"/>
      <c r="CE2788" s="83"/>
      <c r="CF2788"/>
      <c r="CG2788"/>
      <c r="CH2788"/>
      <c r="CI2788"/>
      <c r="CJ2788"/>
      <c r="CK2788"/>
      <c r="CL2788"/>
      <c r="CM2788"/>
      <c r="CN2788"/>
      <c r="CO2788"/>
      <c r="CP2788"/>
    </row>
    <row r="2789" spans="1:94" ht="22.5" customHeight="1">
      <c r="A2789" s="13"/>
      <c r="CB2789"/>
      <c r="CC2789"/>
      <c r="CD2789"/>
      <c r="CE2789" s="83"/>
      <c r="CF2789"/>
      <c r="CG2789"/>
      <c r="CH2789"/>
      <c r="CI2789"/>
      <c r="CJ2789"/>
      <c r="CK2789"/>
      <c r="CL2789"/>
      <c r="CM2789"/>
      <c r="CN2789"/>
      <c r="CO2789"/>
      <c r="CP2789"/>
    </row>
    <row r="2790" spans="1:94" ht="22.5" customHeight="1">
      <c r="A2790" s="13"/>
      <c r="CB2790"/>
      <c r="CC2790"/>
      <c r="CD2790"/>
      <c r="CE2790" s="83"/>
      <c r="CF2790"/>
      <c r="CG2790"/>
      <c r="CH2790"/>
      <c r="CI2790"/>
      <c r="CJ2790"/>
      <c r="CK2790"/>
      <c r="CL2790"/>
      <c r="CM2790"/>
      <c r="CN2790"/>
      <c r="CO2790"/>
      <c r="CP2790"/>
    </row>
    <row r="2791" spans="1:94" ht="22.5" customHeight="1">
      <c r="A2791" s="13"/>
      <c r="CB2791"/>
      <c r="CC2791"/>
      <c r="CD2791"/>
      <c r="CE2791" s="83"/>
      <c r="CF2791"/>
      <c r="CG2791"/>
      <c r="CH2791"/>
      <c r="CI2791"/>
      <c r="CJ2791"/>
      <c r="CK2791"/>
      <c r="CL2791"/>
      <c r="CM2791"/>
      <c r="CN2791"/>
      <c r="CO2791"/>
      <c r="CP2791"/>
    </row>
    <row r="2792" spans="1:94" ht="22.5" customHeight="1">
      <c r="A2792" s="13"/>
      <c r="CB2792"/>
      <c r="CC2792"/>
      <c r="CD2792"/>
      <c r="CE2792" s="83"/>
      <c r="CF2792"/>
      <c r="CG2792"/>
      <c r="CH2792"/>
      <c r="CI2792"/>
      <c r="CJ2792"/>
      <c r="CK2792"/>
      <c r="CL2792"/>
      <c r="CM2792"/>
      <c r="CN2792"/>
      <c r="CO2792"/>
      <c r="CP2792"/>
    </row>
    <row r="2793" spans="1:94" ht="22.5" customHeight="1">
      <c r="A2793" s="13"/>
      <c r="CB2793"/>
      <c r="CC2793"/>
      <c r="CD2793"/>
      <c r="CE2793" s="83"/>
      <c r="CF2793"/>
      <c r="CG2793"/>
      <c r="CH2793"/>
      <c r="CI2793"/>
      <c r="CJ2793"/>
      <c r="CK2793"/>
      <c r="CL2793"/>
      <c r="CM2793"/>
      <c r="CN2793"/>
      <c r="CO2793"/>
      <c r="CP2793"/>
    </row>
    <row r="2794" spans="1:94" ht="22.5" customHeight="1">
      <c r="A2794" s="13"/>
      <c r="CB2794"/>
      <c r="CC2794"/>
      <c r="CD2794"/>
      <c r="CE2794" s="83"/>
      <c r="CF2794"/>
      <c r="CG2794"/>
      <c r="CH2794"/>
      <c r="CI2794"/>
      <c r="CJ2794"/>
      <c r="CK2794"/>
      <c r="CL2794"/>
      <c r="CM2794"/>
      <c r="CN2794"/>
      <c r="CO2794"/>
      <c r="CP2794"/>
    </row>
    <row r="2795" spans="1:94" ht="22.5" customHeight="1">
      <c r="A2795" s="13"/>
      <c r="CB2795"/>
      <c r="CC2795"/>
      <c r="CD2795"/>
      <c r="CE2795" s="83"/>
      <c r="CF2795"/>
      <c r="CG2795"/>
      <c r="CH2795"/>
      <c r="CI2795"/>
      <c r="CJ2795"/>
      <c r="CK2795"/>
      <c r="CL2795"/>
      <c r="CM2795"/>
      <c r="CN2795"/>
      <c r="CO2795"/>
      <c r="CP2795"/>
    </row>
    <row r="2796" spans="1:94" ht="22.5" customHeight="1">
      <c r="A2796" s="13"/>
      <c r="CB2796"/>
      <c r="CC2796"/>
      <c r="CD2796"/>
      <c r="CE2796" s="83"/>
      <c r="CF2796"/>
      <c r="CG2796"/>
      <c r="CH2796"/>
      <c r="CI2796"/>
      <c r="CJ2796"/>
      <c r="CK2796"/>
      <c r="CL2796"/>
      <c r="CM2796"/>
      <c r="CN2796"/>
      <c r="CO2796"/>
      <c r="CP2796"/>
    </row>
    <row r="2797" spans="1:94" ht="22.5" customHeight="1">
      <c r="A2797" s="13"/>
      <c r="CB2797"/>
      <c r="CC2797"/>
      <c r="CD2797"/>
      <c r="CE2797" s="83"/>
      <c r="CF2797"/>
      <c r="CG2797"/>
      <c r="CH2797"/>
      <c r="CI2797"/>
      <c r="CJ2797"/>
      <c r="CK2797"/>
      <c r="CL2797"/>
      <c r="CM2797"/>
      <c r="CN2797"/>
      <c r="CO2797"/>
      <c r="CP2797"/>
    </row>
    <row r="2798" spans="1:94" ht="22.5" customHeight="1">
      <c r="A2798" s="13"/>
      <c r="CB2798"/>
      <c r="CC2798"/>
      <c r="CD2798"/>
      <c r="CE2798" s="83"/>
      <c r="CF2798"/>
      <c r="CG2798"/>
      <c r="CH2798"/>
      <c r="CI2798"/>
      <c r="CJ2798"/>
      <c r="CK2798"/>
      <c r="CL2798"/>
      <c r="CM2798"/>
      <c r="CN2798"/>
      <c r="CO2798"/>
      <c r="CP2798"/>
    </row>
    <row r="2799" spans="1:94" ht="22.5" customHeight="1">
      <c r="A2799" s="13"/>
      <c r="CB2799"/>
      <c r="CC2799"/>
      <c r="CD2799"/>
      <c r="CE2799" s="83"/>
      <c r="CF2799"/>
      <c r="CG2799"/>
      <c r="CH2799"/>
      <c r="CI2799"/>
      <c r="CJ2799"/>
      <c r="CK2799"/>
      <c r="CL2799"/>
      <c r="CM2799"/>
      <c r="CN2799"/>
      <c r="CO2799"/>
      <c r="CP2799"/>
    </row>
    <row r="2800" spans="1:94" ht="22.5" customHeight="1">
      <c r="A2800" s="13"/>
      <c r="CB2800"/>
      <c r="CC2800"/>
      <c r="CD2800"/>
      <c r="CE2800" s="83"/>
      <c r="CF2800"/>
      <c r="CG2800"/>
      <c r="CH2800"/>
      <c r="CI2800"/>
      <c r="CJ2800"/>
      <c r="CK2800"/>
      <c r="CL2800"/>
      <c r="CM2800"/>
      <c r="CN2800"/>
      <c r="CO2800"/>
      <c r="CP2800"/>
    </row>
    <row r="2801" spans="1:94" ht="22.5" customHeight="1">
      <c r="A2801" s="13"/>
      <c r="CB2801"/>
      <c r="CC2801"/>
      <c r="CD2801"/>
      <c r="CE2801" s="83"/>
      <c r="CF2801"/>
      <c r="CG2801"/>
      <c r="CH2801"/>
      <c r="CI2801"/>
      <c r="CJ2801"/>
      <c r="CK2801"/>
      <c r="CL2801"/>
      <c r="CM2801"/>
      <c r="CN2801"/>
      <c r="CO2801"/>
      <c r="CP2801"/>
    </row>
    <row r="2802" spans="1:94" ht="22.5" customHeight="1">
      <c r="A2802" s="13"/>
      <c r="CB2802"/>
      <c r="CC2802"/>
      <c r="CD2802"/>
      <c r="CE2802" s="83"/>
      <c r="CF2802"/>
      <c r="CG2802"/>
      <c r="CH2802"/>
      <c r="CI2802"/>
      <c r="CJ2802"/>
      <c r="CK2802"/>
      <c r="CL2802"/>
      <c r="CM2802"/>
      <c r="CN2802"/>
      <c r="CO2802"/>
      <c r="CP2802"/>
    </row>
    <row r="2803" spans="1:94" ht="22.5" customHeight="1">
      <c r="A2803" s="13"/>
      <c r="CB2803"/>
      <c r="CC2803"/>
      <c r="CD2803"/>
      <c r="CE2803" s="83"/>
      <c r="CF2803"/>
      <c r="CG2803"/>
      <c r="CH2803"/>
      <c r="CI2803"/>
      <c r="CJ2803"/>
      <c r="CK2803"/>
      <c r="CL2803"/>
      <c r="CM2803"/>
      <c r="CN2803"/>
      <c r="CO2803"/>
      <c r="CP2803"/>
    </row>
    <row r="2804" spans="1:94" ht="22.5" customHeight="1">
      <c r="A2804" s="13"/>
      <c r="CB2804"/>
      <c r="CC2804"/>
      <c r="CD2804"/>
      <c r="CE2804" s="83"/>
      <c r="CF2804"/>
      <c r="CG2804"/>
      <c r="CH2804"/>
      <c r="CI2804"/>
      <c r="CJ2804"/>
      <c r="CK2804"/>
      <c r="CL2804"/>
      <c r="CM2804"/>
      <c r="CN2804"/>
      <c r="CO2804"/>
      <c r="CP2804"/>
    </row>
    <row r="2805" spans="1:94" ht="22.5" customHeight="1">
      <c r="A2805" s="13"/>
      <c r="CB2805"/>
      <c r="CC2805"/>
      <c r="CD2805"/>
      <c r="CE2805" s="83"/>
      <c r="CF2805"/>
      <c r="CG2805"/>
      <c r="CH2805"/>
      <c r="CI2805"/>
      <c r="CJ2805"/>
      <c r="CK2805"/>
      <c r="CL2805"/>
      <c r="CM2805"/>
      <c r="CN2805"/>
      <c r="CO2805"/>
      <c r="CP2805"/>
    </row>
    <row r="2806" spans="1:94" ht="22.5" customHeight="1">
      <c r="A2806" s="13"/>
      <c r="CB2806"/>
      <c r="CC2806"/>
      <c r="CD2806"/>
      <c r="CE2806" s="83"/>
      <c r="CF2806"/>
      <c r="CG2806"/>
      <c r="CH2806"/>
      <c r="CI2806"/>
      <c r="CJ2806"/>
      <c r="CK2806"/>
      <c r="CL2806"/>
      <c r="CM2806"/>
      <c r="CN2806"/>
      <c r="CO2806"/>
      <c r="CP2806"/>
    </row>
    <row r="2807" spans="1:94" ht="22.5" customHeight="1">
      <c r="A2807" s="13"/>
      <c r="CB2807"/>
      <c r="CC2807"/>
      <c r="CD2807"/>
      <c r="CE2807" s="83"/>
      <c r="CF2807"/>
      <c r="CG2807"/>
      <c r="CH2807"/>
      <c r="CI2807"/>
      <c r="CJ2807"/>
      <c r="CK2807"/>
      <c r="CL2807"/>
      <c r="CM2807"/>
      <c r="CN2807"/>
      <c r="CO2807"/>
      <c r="CP2807"/>
    </row>
    <row r="2808" spans="1:94" ht="22.5" customHeight="1">
      <c r="A2808" s="13"/>
      <c r="CB2808"/>
      <c r="CC2808"/>
      <c r="CD2808"/>
      <c r="CE2808" s="83"/>
      <c r="CF2808"/>
      <c r="CG2808"/>
      <c r="CH2808"/>
      <c r="CI2808"/>
      <c r="CJ2808"/>
      <c r="CK2808"/>
      <c r="CL2808"/>
      <c r="CM2808"/>
      <c r="CN2808"/>
      <c r="CO2808"/>
      <c r="CP2808"/>
    </row>
    <row r="2809" spans="1:94" ht="22.5" customHeight="1">
      <c r="A2809" s="13"/>
      <c r="CB2809"/>
      <c r="CC2809"/>
      <c r="CD2809"/>
      <c r="CE2809" s="83"/>
      <c r="CF2809"/>
      <c r="CG2809"/>
      <c r="CH2809"/>
      <c r="CI2809"/>
      <c r="CJ2809"/>
      <c r="CK2809"/>
      <c r="CL2809"/>
      <c r="CM2809"/>
      <c r="CN2809"/>
      <c r="CO2809"/>
      <c r="CP2809"/>
    </row>
    <row r="2810" spans="1:94" ht="22.5" customHeight="1">
      <c r="A2810" s="13"/>
      <c r="CB2810"/>
      <c r="CC2810"/>
      <c r="CD2810"/>
      <c r="CE2810" s="83"/>
      <c r="CF2810"/>
      <c r="CG2810"/>
      <c r="CH2810"/>
      <c r="CI2810"/>
      <c r="CJ2810"/>
      <c r="CK2810"/>
      <c r="CL2810"/>
      <c r="CM2810"/>
      <c r="CN2810"/>
      <c r="CO2810"/>
      <c r="CP2810"/>
    </row>
    <row r="2811" spans="1:94" ht="22.5" customHeight="1">
      <c r="A2811" s="13"/>
      <c r="CB2811"/>
      <c r="CC2811"/>
      <c r="CD2811"/>
      <c r="CE2811" s="83"/>
      <c r="CF2811"/>
      <c r="CG2811"/>
      <c r="CH2811"/>
      <c r="CI2811"/>
      <c r="CJ2811"/>
      <c r="CK2811"/>
      <c r="CL2811"/>
      <c r="CM2811"/>
      <c r="CN2811"/>
      <c r="CO2811"/>
      <c r="CP2811"/>
    </row>
    <row r="2812" spans="1:94" ht="22.5" customHeight="1">
      <c r="A2812" s="13"/>
      <c r="CB2812"/>
      <c r="CC2812"/>
      <c r="CD2812"/>
      <c r="CE2812" s="83"/>
      <c r="CF2812"/>
      <c r="CG2812"/>
      <c r="CH2812"/>
      <c r="CI2812"/>
      <c r="CJ2812"/>
      <c r="CK2812"/>
      <c r="CL2812"/>
      <c r="CM2812"/>
      <c r="CN2812"/>
      <c r="CO2812"/>
      <c r="CP2812"/>
    </row>
    <row r="2813" spans="1:94" ht="22.5" customHeight="1">
      <c r="A2813" s="13"/>
      <c r="CB2813"/>
      <c r="CC2813"/>
      <c r="CD2813"/>
      <c r="CE2813" s="83"/>
      <c r="CF2813"/>
      <c r="CG2813"/>
      <c r="CH2813"/>
      <c r="CI2813"/>
      <c r="CJ2813"/>
      <c r="CK2813"/>
      <c r="CL2813"/>
      <c r="CM2813"/>
      <c r="CN2813"/>
      <c r="CO2813"/>
      <c r="CP2813"/>
    </row>
    <row r="2814" spans="1:94" ht="22.5" customHeight="1">
      <c r="A2814" s="13"/>
      <c r="CB2814"/>
      <c r="CC2814"/>
      <c r="CD2814"/>
      <c r="CE2814" s="83"/>
      <c r="CF2814"/>
      <c r="CG2814"/>
      <c r="CH2814"/>
      <c r="CI2814"/>
      <c r="CJ2814"/>
      <c r="CK2814"/>
      <c r="CL2814"/>
      <c r="CM2814"/>
      <c r="CN2814"/>
      <c r="CO2814"/>
      <c r="CP2814"/>
    </row>
    <row r="2815" spans="1:94" ht="22.5" customHeight="1">
      <c r="A2815" s="13"/>
      <c r="CB2815"/>
      <c r="CC2815"/>
      <c r="CD2815"/>
      <c r="CE2815" s="83"/>
      <c r="CF2815"/>
      <c r="CG2815"/>
      <c r="CH2815"/>
      <c r="CI2815"/>
      <c r="CJ2815"/>
      <c r="CK2815"/>
      <c r="CL2815"/>
      <c r="CM2815"/>
      <c r="CN2815"/>
      <c r="CO2815"/>
      <c r="CP2815"/>
    </row>
    <row r="2816" spans="1:94" ht="22.5" customHeight="1">
      <c r="A2816" s="13"/>
      <c r="CB2816"/>
      <c r="CC2816"/>
      <c r="CD2816"/>
      <c r="CE2816" s="83"/>
      <c r="CF2816"/>
      <c r="CG2816"/>
      <c r="CH2816"/>
      <c r="CI2816"/>
      <c r="CJ2816"/>
      <c r="CK2816"/>
      <c r="CL2816"/>
      <c r="CM2816"/>
      <c r="CN2816"/>
      <c r="CO2816"/>
      <c r="CP2816"/>
    </row>
    <row r="2817" spans="1:94" ht="22.5" customHeight="1">
      <c r="A2817" s="13"/>
      <c r="CB2817"/>
      <c r="CC2817"/>
      <c r="CD2817"/>
      <c r="CE2817" s="83"/>
      <c r="CF2817"/>
      <c r="CG2817"/>
      <c r="CH2817"/>
      <c r="CI2817"/>
      <c r="CJ2817"/>
      <c r="CK2817"/>
      <c r="CL2817"/>
      <c r="CM2817"/>
      <c r="CN2817"/>
      <c r="CO2817"/>
      <c r="CP2817"/>
    </row>
    <row r="2818" spans="1:94" ht="22.5" customHeight="1">
      <c r="A2818" s="13"/>
      <c r="CB2818"/>
      <c r="CC2818"/>
      <c r="CD2818"/>
      <c r="CE2818" s="83"/>
      <c r="CF2818"/>
      <c r="CG2818"/>
      <c r="CH2818"/>
      <c r="CI2818"/>
      <c r="CJ2818"/>
      <c r="CK2818"/>
      <c r="CL2818"/>
      <c r="CM2818"/>
      <c r="CN2818"/>
      <c r="CO2818"/>
      <c r="CP2818"/>
    </row>
    <row r="2819" spans="1:94" ht="22.5" customHeight="1">
      <c r="A2819" s="13"/>
      <c r="CB2819"/>
      <c r="CC2819"/>
      <c r="CD2819"/>
      <c r="CE2819" s="83"/>
      <c r="CF2819"/>
      <c r="CG2819"/>
      <c r="CH2819"/>
      <c r="CI2819"/>
      <c r="CJ2819"/>
      <c r="CK2819"/>
      <c r="CL2819"/>
      <c r="CM2819"/>
      <c r="CN2819"/>
      <c r="CO2819"/>
      <c r="CP2819"/>
    </row>
    <row r="2820" spans="1:94" ht="22.5" customHeight="1">
      <c r="A2820" s="13"/>
      <c r="CB2820"/>
      <c r="CC2820"/>
      <c r="CD2820"/>
      <c r="CE2820" s="83"/>
      <c r="CF2820"/>
      <c r="CG2820"/>
      <c r="CH2820"/>
      <c r="CI2820"/>
      <c r="CJ2820"/>
      <c r="CK2820"/>
      <c r="CL2820"/>
      <c r="CM2820"/>
      <c r="CN2820"/>
      <c r="CO2820"/>
      <c r="CP2820"/>
    </row>
    <row r="2821" spans="1:94" ht="22.5" customHeight="1">
      <c r="A2821" s="13"/>
      <c r="CB2821"/>
      <c r="CC2821"/>
      <c r="CD2821"/>
      <c r="CE2821" s="83"/>
      <c r="CF2821"/>
      <c r="CG2821"/>
      <c r="CH2821"/>
      <c r="CI2821"/>
      <c r="CJ2821"/>
      <c r="CK2821"/>
      <c r="CL2821"/>
      <c r="CM2821"/>
      <c r="CN2821"/>
      <c r="CO2821"/>
      <c r="CP2821"/>
    </row>
    <row r="2822" spans="1:94" ht="22.5" customHeight="1">
      <c r="A2822" s="13"/>
      <c r="CB2822"/>
      <c r="CC2822"/>
      <c r="CD2822"/>
      <c r="CE2822" s="83"/>
      <c r="CF2822"/>
      <c r="CG2822"/>
      <c r="CH2822"/>
      <c r="CI2822"/>
      <c r="CJ2822"/>
      <c r="CK2822"/>
      <c r="CL2822"/>
      <c r="CM2822"/>
      <c r="CN2822"/>
      <c r="CO2822"/>
      <c r="CP2822"/>
    </row>
    <row r="2823" spans="1:94" ht="22.5" customHeight="1">
      <c r="A2823" s="13"/>
      <c r="CB2823"/>
      <c r="CC2823"/>
      <c r="CD2823"/>
      <c r="CE2823" s="83"/>
      <c r="CF2823"/>
      <c r="CG2823"/>
      <c r="CH2823"/>
      <c r="CI2823"/>
      <c r="CJ2823"/>
      <c r="CK2823"/>
      <c r="CL2823"/>
      <c r="CM2823"/>
      <c r="CN2823"/>
      <c r="CO2823"/>
      <c r="CP2823"/>
    </row>
    <row r="2824" spans="1:94" ht="22.5" customHeight="1">
      <c r="A2824" s="13"/>
      <c r="CB2824"/>
      <c r="CC2824"/>
      <c r="CD2824"/>
      <c r="CE2824" s="83"/>
      <c r="CF2824"/>
      <c r="CG2824"/>
      <c r="CH2824"/>
      <c r="CI2824"/>
      <c r="CJ2824"/>
      <c r="CK2824"/>
      <c r="CL2824"/>
      <c r="CM2824"/>
      <c r="CN2824"/>
      <c r="CO2824"/>
      <c r="CP2824"/>
    </row>
    <row r="2825" spans="1:94" ht="22.5" customHeight="1">
      <c r="A2825" s="13"/>
      <c r="CB2825"/>
      <c r="CC2825"/>
      <c r="CD2825"/>
      <c r="CE2825" s="83"/>
      <c r="CF2825"/>
      <c r="CG2825"/>
      <c r="CH2825"/>
      <c r="CI2825"/>
      <c r="CJ2825"/>
      <c r="CK2825"/>
      <c r="CL2825"/>
      <c r="CM2825"/>
      <c r="CN2825"/>
      <c r="CO2825"/>
      <c r="CP2825"/>
    </row>
    <row r="2826" spans="1:94" ht="22.5" customHeight="1">
      <c r="A2826" s="13"/>
      <c r="CB2826"/>
      <c r="CC2826"/>
      <c r="CD2826"/>
      <c r="CE2826" s="83"/>
      <c r="CF2826"/>
      <c r="CG2826"/>
      <c r="CH2826"/>
      <c r="CI2826"/>
      <c r="CJ2826"/>
      <c r="CK2826"/>
      <c r="CL2826"/>
      <c r="CM2826"/>
      <c r="CN2826"/>
      <c r="CO2826"/>
      <c r="CP2826"/>
    </row>
    <row r="2827" spans="1:94" ht="22.5" customHeight="1">
      <c r="A2827" s="13"/>
      <c r="CB2827"/>
      <c r="CC2827"/>
      <c r="CD2827"/>
      <c r="CE2827" s="83"/>
      <c r="CF2827"/>
      <c r="CG2827"/>
      <c r="CH2827"/>
      <c r="CI2827"/>
      <c r="CJ2827"/>
      <c r="CK2827"/>
      <c r="CL2827"/>
      <c r="CM2827"/>
      <c r="CN2827"/>
      <c r="CO2827"/>
      <c r="CP2827"/>
    </row>
    <row r="2828" spans="1:94" ht="22.5" customHeight="1">
      <c r="A2828" s="13"/>
      <c r="CB2828"/>
      <c r="CC2828"/>
      <c r="CD2828"/>
      <c r="CE2828" s="83"/>
      <c r="CF2828"/>
      <c r="CG2828"/>
      <c r="CH2828"/>
      <c r="CI2828"/>
      <c r="CJ2828"/>
      <c r="CK2828"/>
      <c r="CL2828"/>
      <c r="CM2828"/>
      <c r="CN2828"/>
      <c r="CO2828"/>
      <c r="CP2828"/>
    </row>
    <row r="2829" spans="1:94" ht="22.5" customHeight="1">
      <c r="A2829" s="13"/>
      <c r="CB2829"/>
      <c r="CC2829"/>
      <c r="CD2829"/>
      <c r="CE2829" s="83"/>
      <c r="CF2829"/>
      <c r="CG2829"/>
      <c r="CH2829"/>
      <c r="CI2829"/>
      <c r="CJ2829"/>
      <c r="CK2829"/>
      <c r="CL2829"/>
      <c r="CM2829"/>
      <c r="CN2829"/>
      <c r="CO2829"/>
      <c r="CP2829"/>
    </row>
    <row r="2830" spans="1:94" ht="22.5" customHeight="1">
      <c r="A2830" s="13"/>
      <c r="CB2830"/>
      <c r="CC2830"/>
      <c r="CD2830"/>
      <c r="CE2830" s="83"/>
      <c r="CF2830"/>
      <c r="CG2830"/>
      <c r="CH2830"/>
      <c r="CI2830"/>
      <c r="CJ2830"/>
      <c r="CK2830"/>
      <c r="CL2830"/>
      <c r="CM2830"/>
      <c r="CN2830"/>
      <c r="CO2830"/>
      <c r="CP2830"/>
    </row>
    <row r="2831" spans="1:94" ht="22.5" customHeight="1">
      <c r="A2831" s="13"/>
      <c r="CB2831"/>
      <c r="CC2831"/>
      <c r="CD2831"/>
      <c r="CE2831" s="83"/>
      <c r="CF2831"/>
      <c r="CG2831"/>
      <c r="CH2831"/>
      <c r="CI2831"/>
      <c r="CJ2831"/>
      <c r="CK2831"/>
      <c r="CL2831"/>
      <c r="CM2831"/>
      <c r="CN2831"/>
      <c r="CO2831"/>
      <c r="CP2831"/>
    </row>
    <row r="2832" spans="1:94" ht="22.5" customHeight="1">
      <c r="A2832" s="13"/>
      <c r="CB2832"/>
      <c r="CC2832"/>
      <c r="CD2832"/>
      <c r="CE2832" s="83"/>
      <c r="CF2832"/>
      <c r="CG2832"/>
      <c r="CH2832"/>
      <c r="CI2832"/>
      <c r="CJ2832"/>
      <c r="CK2832"/>
      <c r="CL2832"/>
      <c r="CM2832"/>
      <c r="CN2832"/>
      <c r="CO2832"/>
      <c r="CP2832"/>
    </row>
    <row r="2833" spans="1:94" ht="22.5" customHeight="1">
      <c r="A2833" s="13"/>
      <c r="CB2833"/>
      <c r="CC2833"/>
      <c r="CD2833"/>
      <c r="CE2833" s="83"/>
      <c r="CF2833"/>
      <c r="CG2833"/>
      <c r="CH2833"/>
      <c r="CI2833"/>
      <c r="CJ2833"/>
      <c r="CK2833"/>
      <c r="CL2833"/>
      <c r="CM2833"/>
      <c r="CN2833"/>
      <c r="CO2833"/>
      <c r="CP2833"/>
    </row>
    <row r="2834" spans="1:94" ht="22.5" customHeight="1">
      <c r="A2834" s="13"/>
      <c r="CB2834"/>
      <c r="CC2834"/>
      <c r="CD2834"/>
      <c r="CE2834" s="83"/>
      <c r="CF2834"/>
      <c r="CG2834"/>
      <c r="CH2834"/>
      <c r="CI2834"/>
      <c r="CJ2834"/>
      <c r="CK2834"/>
      <c r="CL2834"/>
      <c r="CM2834"/>
      <c r="CN2834"/>
      <c r="CO2834"/>
      <c r="CP2834"/>
    </row>
    <row r="2835" spans="1:94" ht="22.5" customHeight="1">
      <c r="A2835" s="13"/>
      <c r="CB2835"/>
      <c r="CC2835"/>
      <c r="CD2835"/>
      <c r="CE2835" s="83"/>
      <c r="CF2835"/>
      <c r="CG2835"/>
      <c r="CH2835"/>
      <c r="CI2835"/>
      <c r="CJ2835"/>
      <c r="CK2835"/>
      <c r="CL2835"/>
      <c r="CM2835"/>
      <c r="CN2835"/>
      <c r="CO2835"/>
      <c r="CP2835"/>
    </row>
    <row r="2836" spans="1:94" ht="22.5" customHeight="1">
      <c r="A2836" s="13"/>
      <c r="CB2836"/>
      <c r="CC2836"/>
      <c r="CD2836"/>
      <c r="CE2836" s="83"/>
      <c r="CF2836"/>
      <c r="CG2836"/>
      <c r="CH2836"/>
      <c r="CI2836"/>
      <c r="CJ2836"/>
      <c r="CK2836"/>
      <c r="CL2836"/>
      <c r="CM2836"/>
      <c r="CN2836"/>
      <c r="CO2836"/>
      <c r="CP2836"/>
    </row>
    <row r="2837" spans="1:94" ht="22.5" customHeight="1">
      <c r="A2837" s="13"/>
      <c r="CB2837"/>
      <c r="CC2837"/>
      <c r="CD2837"/>
      <c r="CE2837" s="83"/>
      <c r="CF2837"/>
      <c r="CG2837"/>
      <c r="CH2837"/>
      <c r="CI2837"/>
      <c r="CJ2837"/>
      <c r="CK2837"/>
      <c r="CL2837"/>
      <c r="CM2837"/>
      <c r="CN2837"/>
      <c r="CO2837"/>
      <c r="CP2837"/>
    </row>
    <row r="2838" spans="1:94" ht="22.5" customHeight="1">
      <c r="A2838" s="13"/>
      <c r="CB2838"/>
      <c r="CC2838"/>
      <c r="CD2838"/>
      <c r="CE2838" s="83"/>
      <c r="CF2838"/>
      <c r="CG2838"/>
      <c r="CH2838"/>
      <c r="CI2838"/>
      <c r="CJ2838"/>
      <c r="CK2838"/>
      <c r="CL2838"/>
      <c r="CM2838"/>
      <c r="CN2838"/>
      <c r="CO2838"/>
      <c r="CP2838"/>
    </row>
    <row r="2839" spans="1:94" ht="22.5" customHeight="1">
      <c r="A2839" s="13"/>
      <c r="CB2839"/>
      <c r="CC2839"/>
      <c r="CD2839"/>
      <c r="CE2839" s="83"/>
      <c r="CF2839"/>
      <c r="CG2839"/>
      <c r="CH2839"/>
      <c r="CI2839"/>
      <c r="CJ2839"/>
      <c r="CK2839"/>
      <c r="CL2839"/>
      <c r="CM2839"/>
      <c r="CN2839"/>
      <c r="CO2839"/>
      <c r="CP2839"/>
    </row>
    <row r="2840" spans="1:94" ht="22.5" customHeight="1">
      <c r="A2840" s="13"/>
      <c r="CB2840"/>
      <c r="CC2840"/>
      <c r="CD2840"/>
      <c r="CE2840" s="83"/>
      <c r="CF2840"/>
      <c r="CG2840"/>
      <c r="CH2840"/>
      <c r="CI2840"/>
      <c r="CJ2840"/>
      <c r="CK2840"/>
      <c r="CL2840"/>
      <c r="CM2840"/>
      <c r="CN2840"/>
      <c r="CO2840"/>
      <c r="CP2840"/>
    </row>
    <row r="2841" spans="1:94" ht="22.5" customHeight="1">
      <c r="A2841" s="13"/>
      <c r="CB2841"/>
      <c r="CC2841"/>
      <c r="CD2841"/>
      <c r="CE2841" s="83"/>
      <c r="CF2841"/>
      <c r="CG2841"/>
      <c r="CH2841"/>
      <c r="CI2841"/>
      <c r="CJ2841"/>
      <c r="CK2841"/>
      <c r="CL2841"/>
      <c r="CM2841"/>
      <c r="CN2841"/>
      <c r="CO2841"/>
      <c r="CP2841"/>
    </row>
    <row r="2842" spans="1:94" ht="22.5" customHeight="1">
      <c r="A2842" s="13"/>
      <c r="CB2842"/>
      <c r="CC2842"/>
      <c r="CD2842"/>
      <c r="CE2842" s="83"/>
      <c r="CF2842"/>
      <c r="CG2842"/>
      <c r="CH2842"/>
      <c r="CI2842"/>
      <c r="CJ2842"/>
      <c r="CK2842"/>
      <c r="CL2842"/>
      <c r="CM2842"/>
      <c r="CN2842"/>
      <c r="CO2842"/>
      <c r="CP2842"/>
    </row>
    <row r="2843" spans="1:94" ht="22.5" customHeight="1">
      <c r="A2843" s="13"/>
      <c r="CB2843"/>
      <c r="CC2843"/>
      <c r="CD2843"/>
      <c r="CE2843" s="83"/>
      <c r="CF2843"/>
      <c r="CG2843"/>
      <c r="CH2843"/>
      <c r="CI2843"/>
      <c r="CJ2843"/>
      <c r="CK2843"/>
      <c r="CL2843"/>
      <c r="CM2843"/>
      <c r="CN2843"/>
      <c r="CO2843"/>
      <c r="CP2843"/>
    </row>
    <row r="2844" spans="1:94" ht="22.5" customHeight="1">
      <c r="A2844" s="13"/>
      <c r="CB2844"/>
      <c r="CC2844"/>
      <c r="CD2844"/>
      <c r="CE2844" s="83"/>
      <c r="CF2844"/>
      <c r="CG2844"/>
      <c r="CH2844"/>
      <c r="CI2844"/>
      <c r="CJ2844"/>
      <c r="CK2844"/>
      <c r="CL2844"/>
      <c r="CM2844"/>
      <c r="CN2844"/>
      <c r="CO2844"/>
      <c r="CP2844"/>
    </row>
    <row r="2845" spans="1:94" ht="22.5" customHeight="1">
      <c r="A2845" s="13"/>
      <c r="CB2845"/>
      <c r="CC2845"/>
      <c r="CD2845"/>
      <c r="CE2845" s="83"/>
      <c r="CF2845"/>
      <c r="CG2845"/>
      <c r="CH2845"/>
      <c r="CI2845"/>
      <c r="CJ2845"/>
      <c r="CK2845"/>
      <c r="CL2845"/>
      <c r="CM2845"/>
      <c r="CN2845"/>
      <c r="CO2845"/>
      <c r="CP2845"/>
    </row>
    <row r="2846" spans="1:94" ht="22.5" customHeight="1">
      <c r="A2846" s="13"/>
      <c r="CB2846"/>
      <c r="CC2846"/>
      <c r="CD2846"/>
      <c r="CE2846" s="83"/>
      <c r="CF2846"/>
      <c r="CG2846"/>
      <c r="CH2846"/>
      <c r="CI2846"/>
      <c r="CJ2846"/>
      <c r="CK2846"/>
      <c r="CL2846"/>
      <c r="CM2846"/>
      <c r="CN2846"/>
      <c r="CO2846"/>
      <c r="CP2846"/>
    </row>
    <row r="2847" spans="1:94" ht="22.5" customHeight="1">
      <c r="A2847" s="13"/>
      <c r="CB2847"/>
      <c r="CC2847"/>
      <c r="CD2847"/>
      <c r="CE2847" s="83"/>
      <c r="CF2847"/>
      <c r="CG2847"/>
      <c r="CH2847"/>
      <c r="CI2847"/>
      <c r="CJ2847"/>
      <c r="CK2847"/>
      <c r="CL2847"/>
      <c r="CM2847"/>
      <c r="CN2847"/>
      <c r="CO2847"/>
      <c r="CP2847"/>
    </row>
    <row r="2848" spans="1:94" ht="22.5" customHeight="1">
      <c r="A2848" s="13"/>
      <c r="CB2848"/>
      <c r="CC2848"/>
      <c r="CD2848"/>
      <c r="CE2848" s="83"/>
      <c r="CF2848"/>
      <c r="CG2848"/>
      <c r="CH2848"/>
      <c r="CI2848"/>
      <c r="CJ2848"/>
      <c r="CK2848"/>
      <c r="CL2848"/>
      <c r="CM2848"/>
      <c r="CN2848"/>
      <c r="CO2848"/>
      <c r="CP2848"/>
    </row>
    <row r="2849" spans="1:94" ht="22.5" customHeight="1">
      <c r="A2849" s="13"/>
      <c r="CB2849"/>
      <c r="CC2849"/>
      <c r="CD2849"/>
      <c r="CE2849" s="83"/>
      <c r="CF2849"/>
      <c r="CG2849"/>
      <c r="CH2849"/>
      <c r="CI2849"/>
      <c r="CJ2849"/>
      <c r="CK2849"/>
      <c r="CL2849"/>
      <c r="CM2849"/>
      <c r="CN2849"/>
      <c r="CO2849"/>
      <c r="CP2849"/>
    </row>
    <row r="2850" spans="1:94" ht="22.5" customHeight="1">
      <c r="A2850" s="13"/>
      <c r="CB2850"/>
      <c r="CC2850"/>
      <c r="CD2850"/>
      <c r="CE2850" s="83"/>
      <c r="CF2850"/>
      <c r="CG2850"/>
      <c r="CH2850"/>
      <c r="CI2850"/>
      <c r="CJ2850"/>
      <c r="CK2850"/>
      <c r="CL2850"/>
      <c r="CM2850"/>
      <c r="CN2850"/>
      <c r="CO2850"/>
      <c r="CP2850"/>
    </row>
    <row r="2851" spans="1:94" ht="22.5" customHeight="1">
      <c r="A2851" s="13"/>
      <c r="CB2851"/>
      <c r="CC2851"/>
      <c r="CD2851"/>
      <c r="CE2851" s="83"/>
      <c r="CF2851"/>
      <c r="CG2851"/>
      <c r="CH2851"/>
      <c r="CI2851"/>
      <c r="CJ2851"/>
      <c r="CK2851"/>
      <c r="CL2851"/>
      <c r="CM2851"/>
      <c r="CN2851"/>
      <c r="CO2851"/>
      <c r="CP2851"/>
    </row>
    <row r="2852" spans="1:94" ht="22.5" customHeight="1">
      <c r="A2852" s="13"/>
      <c r="CB2852"/>
      <c r="CC2852"/>
      <c r="CD2852"/>
      <c r="CE2852" s="83"/>
      <c r="CF2852"/>
      <c r="CG2852"/>
      <c r="CH2852"/>
      <c r="CI2852"/>
      <c r="CJ2852"/>
      <c r="CK2852"/>
      <c r="CL2852"/>
      <c r="CM2852"/>
      <c r="CN2852"/>
      <c r="CO2852"/>
      <c r="CP2852"/>
    </row>
    <row r="2853" spans="1:94" ht="22.5" customHeight="1">
      <c r="A2853" s="13"/>
      <c r="CB2853"/>
      <c r="CC2853"/>
      <c r="CD2853"/>
      <c r="CE2853" s="83"/>
      <c r="CF2853"/>
      <c r="CG2853"/>
      <c r="CH2853"/>
      <c r="CI2853"/>
      <c r="CJ2853"/>
      <c r="CK2853"/>
      <c r="CL2853"/>
      <c r="CM2853"/>
      <c r="CN2853"/>
      <c r="CO2853"/>
      <c r="CP2853"/>
    </row>
    <row r="2854" spans="1:94" ht="22.5" customHeight="1">
      <c r="A2854" s="13"/>
      <c r="CB2854"/>
      <c r="CC2854"/>
      <c r="CD2854"/>
      <c r="CE2854" s="83"/>
      <c r="CF2854"/>
      <c r="CG2854"/>
      <c r="CH2854"/>
      <c r="CI2854"/>
      <c r="CJ2854"/>
      <c r="CK2854"/>
      <c r="CL2854"/>
      <c r="CM2854"/>
      <c r="CN2854"/>
      <c r="CO2854"/>
      <c r="CP2854"/>
    </row>
    <row r="2855" spans="1:94" ht="22.5" customHeight="1">
      <c r="A2855" s="13"/>
      <c r="CB2855"/>
      <c r="CC2855"/>
      <c r="CD2855"/>
      <c r="CE2855" s="83"/>
      <c r="CF2855"/>
      <c r="CG2855"/>
      <c r="CH2855"/>
      <c r="CI2855"/>
      <c r="CJ2855"/>
      <c r="CK2855"/>
      <c r="CL2855"/>
      <c r="CM2855"/>
      <c r="CN2855"/>
      <c r="CO2855"/>
      <c r="CP2855"/>
    </row>
    <row r="2856" spans="1:94" ht="22.5" customHeight="1">
      <c r="A2856" s="13"/>
      <c r="CB2856"/>
      <c r="CC2856"/>
      <c r="CD2856"/>
      <c r="CE2856" s="83"/>
      <c r="CF2856"/>
      <c r="CG2856"/>
      <c r="CH2856"/>
      <c r="CI2856"/>
      <c r="CJ2856"/>
      <c r="CK2856"/>
      <c r="CL2856"/>
      <c r="CM2856"/>
      <c r="CN2856"/>
      <c r="CO2856"/>
      <c r="CP2856"/>
    </row>
    <row r="2857" spans="1:94" ht="22.5" customHeight="1">
      <c r="A2857" s="13"/>
      <c r="CB2857"/>
      <c r="CC2857"/>
      <c r="CD2857"/>
      <c r="CE2857" s="83"/>
      <c r="CF2857"/>
      <c r="CG2857"/>
      <c r="CH2857"/>
      <c r="CI2857"/>
      <c r="CJ2857"/>
      <c r="CK2857"/>
      <c r="CL2857"/>
      <c r="CM2857"/>
      <c r="CN2857"/>
      <c r="CO2857"/>
      <c r="CP2857"/>
    </row>
    <row r="2858" spans="1:94" ht="22.5" customHeight="1">
      <c r="A2858" s="13"/>
      <c r="CB2858"/>
      <c r="CC2858"/>
      <c r="CD2858"/>
      <c r="CE2858" s="83"/>
      <c r="CF2858"/>
      <c r="CG2858"/>
      <c r="CH2858"/>
      <c r="CI2858"/>
      <c r="CJ2858"/>
      <c r="CK2858"/>
      <c r="CL2858"/>
      <c r="CM2858"/>
      <c r="CN2858"/>
      <c r="CO2858"/>
      <c r="CP2858"/>
    </row>
    <row r="2859" spans="1:94" ht="22.5" customHeight="1">
      <c r="A2859" s="13"/>
      <c r="CB2859"/>
      <c r="CC2859"/>
      <c r="CD2859"/>
      <c r="CE2859" s="83"/>
      <c r="CF2859"/>
      <c r="CG2859"/>
      <c r="CH2859"/>
      <c r="CI2859"/>
      <c r="CJ2859"/>
      <c r="CK2859"/>
      <c r="CL2859"/>
      <c r="CM2859"/>
      <c r="CN2859"/>
      <c r="CO2859"/>
      <c r="CP2859"/>
    </row>
    <row r="2860" spans="1:94" ht="22.5" customHeight="1">
      <c r="A2860" s="13"/>
      <c r="CB2860"/>
      <c r="CC2860"/>
      <c r="CD2860"/>
      <c r="CE2860" s="83"/>
      <c r="CF2860"/>
      <c r="CG2860"/>
      <c r="CH2860"/>
      <c r="CI2860"/>
      <c r="CJ2860"/>
      <c r="CK2860"/>
      <c r="CL2860"/>
      <c r="CM2860"/>
      <c r="CN2860"/>
      <c r="CO2860"/>
      <c r="CP2860"/>
    </row>
    <row r="2861" spans="1:94" ht="22.5" customHeight="1">
      <c r="A2861" s="13"/>
      <c r="CB2861"/>
      <c r="CC2861"/>
      <c r="CD2861"/>
      <c r="CE2861" s="83"/>
      <c r="CF2861"/>
      <c r="CG2861"/>
      <c r="CH2861"/>
      <c r="CI2861"/>
      <c r="CJ2861"/>
      <c r="CK2861"/>
      <c r="CL2861"/>
      <c r="CM2861"/>
      <c r="CN2861"/>
      <c r="CO2861"/>
      <c r="CP2861"/>
    </row>
    <row r="2862" spans="1:94" ht="22.5" customHeight="1">
      <c r="A2862" s="13"/>
      <c r="CB2862"/>
      <c r="CC2862"/>
      <c r="CD2862"/>
      <c r="CE2862" s="83"/>
      <c r="CF2862"/>
      <c r="CG2862"/>
      <c r="CH2862"/>
      <c r="CI2862"/>
      <c r="CJ2862"/>
      <c r="CK2862"/>
      <c r="CL2862"/>
      <c r="CM2862"/>
      <c r="CN2862"/>
      <c r="CO2862"/>
      <c r="CP2862"/>
    </row>
    <row r="2863" spans="1:94" ht="22.5" customHeight="1">
      <c r="A2863" s="13"/>
      <c r="CB2863"/>
      <c r="CC2863"/>
      <c r="CD2863"/>
      <c r="CE2863" s="83"/>
      <c r="CF2863"/>
      <c r="CG2863"/>
      <c r="CH2863"/>
      <c r="CI2863"/>
      <c r="CJ2863"/>
      <c r="CK2863"/>
      <c r="CL2863"/>
      <c r="CM2863"/>
      <c r="CN2863"/>
      <c r="CO2863"/>
      <c r="CP2863"/>
    </row>
    <row r="2864" spans="1:94" ht="22.5" customHeight="1">
      <c r="A2864" s="13"/>
      <c r="CB2864"/>
      <c r="CC2864"/>
      <c r="CD2864"/>
      <c r="CE2864" s="83"/>
      <c r="CF2864"/>
      <c r="CG2864"/>
      <c r="CH2864"/>
      <c r="CI2864"/>
      <c r="CJ2864"/>
      <c r="CK2864"/>
      <c r="CL2864"/>
      <c r="CM2864"/>
      <c r="CN2864"/>
      <c r="CO2864"/>
      <c r="CP2864"/>
    </row>
    <row r="2865" spans="1:94" ht="22.5" customHeight="1">
      <c r="A2865" s="13"/>
      <c r="CB2865"/>
      <c r="CC2865"/>
      <c r="CD2865"/>
      <c r="CE2865" s="83"/>
      <c r="CF2865"/>
      <c r="CG2865"/>
      <c r="CH2865"/>
      <c r="CI2865"/>
      <c r="CJ2865"/>
      <c r="CK2865"/>
      <c r="CL2865"/>
      <c r="CM2865"/>
      <c r="CN2865"/>
      <c r="CO2865"/>
      <c r="CP2865"/>
    </row>
    <row r="2866" spans="1:94" ht="22.5" customHeight="1">
      <c r="A2866" s="13"/>
      <c r="CB2866"/>
      <c r="CC2866"/>
      <c r="CD2866"/>
      <c r="CE2866" s="83"/>
      <c r="CF2866"/>
      <c r="CG2866"/>
      <c r="CH2866"/>
      <c r="CI2866"/>
      <c r="CJ2866"/>
      <c r="CK2866"/>
      <c r="CL2866"/>
      <c r="CM2866"/>
      <c r="CN2866"/>
      <c r="CO2866"/>
      <c r="CP2866"/>
    </row>
    <row r="2867" spans="1:94" ht="22.5" customHeight="1">
      <c r="A2867" s="13"/>
      <c r="CB2867"/>
      <c r="CC2867"/>
      <c r="CD2867"/>
      <c r="CE2867" s="83"/>
      <c r="CF2867"/>
      <c r="CG2867"/>
      <c r="CH2867"/>
      <c r="CI2867"/>
      <c r="CJ2867"/>
      <c r="CK2867"/>
      <c r="CL2867"/>
      <c r="CM2867"/>
      <c r="CN2867"/>
      <c r="CO2867"/>
      <c r="CP2867"/>
    </row>
    <row r="2868" spans="1:94" ht="22.5" customHeight="1">
      <c r="A2868" s="13"/>
      <c r="CB2868"/>
      <c r="CC2868"/>
      <c r="CD2868"/>
      <c r="CE2868" s="83"/>
      <c r="CF2868"/>
      <c r="CG2868"/>
      <c r="CH2868"/>
      <c r="CI2868"/>
      <c r="CJ2868"/>
      <c r="CK2868"/>
      <c r="CL2868"/>
      <c r="CM2868"/>
      <c r="CN2868"/>
      <c r="CO2868"/>
      <c r="CP2868"/>
    </row>
    <row r="2869" spans="1:94" ht="22.5" customHeight="1">
      <c r="A2869" s="13"/>
      <c r="CB2869"/>
      <c r="CC2869"/>
      <c r="CD2869"/>
      <c r="CE2869" s="83"/>
      <c r="CF2869"/>
      <c r="CG2869"/>
      <c r="CH2869"/>
      <c r="CI2869"/>
      <c r="CJ2869"/>
      <c r="CK2869"/>
      <c r="CL2869"/>
      <c r="CM2869"/>
      <c r="CN2869"/>
      <c r="CO2869"/>
      <c r="CP2869"/>
    </row>
    <row r="2870" spans="1:94" ht="22.5" customHeight="1">
      <c r="A2870" s="13"/>
      <c r="CB2870"/>
      <c r="CC2870"/>
      <c r="CD2870"/>
      <c r="CE2870" s="83"/>
      <c r="CF2870"/>
      <c r="CG2870"/>
      <c r="CH2870"/>
      <c r="CI2870"/>
      <c r="CJ2870"/>
      <c r="CK2870"/>
      <c r="CL2870"/>
      <c r="CM2870"/>
      <c r="CN2870"/>
      <c r="CO2870"/>
      <c r="CP2870"/>
    </row>
    <row r="2871" spans="1:94" ht="22.5" customHeight="1">
      <c r="A2871" s="13"/>
      <c r="CB2871"/>
      <c r="CC2871"/>
      <c r="CD2871"/>
      <c r="CE2871" s="83"/>
      <c r="CF2871"/>
      <c r="CG2871"/>
      <c r="CH2871"/>
      <c r="CI2871"/>
      <c r="CJ2871"/>
      <c r="CK2871"/>
      <c r="CL2871"/>
      <c r="CM2871"/>
      <c r="CN2871"/>
      <c r="CO2871"/>
      <c r="CP2871"/>
    </row>
    <row r="2872" spans="1:94" ht="22.5" customHeight="1">
      <c r="A2872" s="13"/>
      <c r="CB2872"/>
      <c r="CC2872"/>
      <c r="CD2872"/>
      <c r="CE2872" s="83"/>
      <c r="CF2872"/>
      <c r="CG2872"/>
      <c r="CH2872"/>
      <c r="CI2872"/>
      <c r="CJ2872"/>
      <c r="CK2872"/>
      <c r="CL2872"/>
      <c r="CM2872"/>
      <c r="CN2872"/>
      <c r="CO2872"/>
      <c r="CP2872"/>
    </row>
    <row r="2873" spans="1:94" ht="22.5" customHeight="1">
      <c r="A2873" s="13"/>
      <c r="CB2873"/>
      <c r="CC2873"/>
      <c r="CD2873"/>
      <c r="CE2873" s="83"/>
      <c r="CF2873"/>
      <c r="CG2873"/>
      <c r="CH2873"/>
      <c r="CI2873"/>
      <c r="CJ2873"/>
      <c r="CK2873"/>
      <c r="CL2873"/>
      <c r="CM2873"/>
      <c r="CN2873"/>
      <c r="CO2873"/>
      <c r="CP2873"/>
    </row>
    <row r="2874" spans="1:94" ht="22.5" customHeight="1">
      <c r="A2874" s="13"/>
      <c r="CB2874"/>
      <c r="CC2874"/>
      <c r="CD2874"/>
      <c r="CE2874" s="83"/>
      <c r="CF2874"/>
      <c r="CG2874"/>
      <c r="CH2874"/>
      <c r="CI2874"/>
      <c r="CJ2874"/>
      <c r="CK2874"/>
      <c r="CL2874"/>
      <c r="CM2874"/>
      <c r="CN2874"/>
      <c r="CO2874"/>
      <c r="CP2874"/>
    </row>
    <row r="2875" spans="1:94" ht="22.5" customHeight="1">
      <c r="A2875" s="13"/>
      <c r="CB2875"/>
      <c r="CC2875"/>
      <c r="CD2875"/>
      <c r="CE2875" s="83"/>
      <c r="CF2875"/>
      <c r="CG2875"/>
      <c r="CH2875"/>
      <c r="CI2875"/>
      <c r="CJ2875"/>
      <c r="CK2875"/>
      <c r="CL2875"/>
      <c r="CM2875"/>
      <c r="CN2875"/>
      <c r="CO2875"/>
      <c r="CP2875"/>
    </row>
    <row r="2876" spans="1:94" ht="22.5" customHeight="1">
      <c r="A2876" s="13"/>
      <c r="CB2876"/>
      <c r="CC2876"/>
      <c r="CD2876"/>
      <c r="CE2876" s="83"/>
      <c r="CF2876"/>
      <c r="CG2876"/>
      <c r="CH2876"/>
      <c r="CI2876"/>
      <c r="CJ2876"/>
      <c r="CK2876"/>
      <c r="CL2876"/>
      <c r="CM2876"/>
      <c r="CN2876"/>
      <c r="CO2876"/>
      <c r="CP2876"/>
    </row>
    <row r="2877" spans="1:94" ht="22.5" customHeight="1">
      <c r="A2877" s="13"/>
      <c r="CB2877"/>
      <c r="CC2877"/>
      <c r="CD2877"/>
      <c r="CE2877" s="83"/>
      <c r="CF2877"/>
      <c r="CG2877"/>
      <c r="CH2877"/>
      <c r="CI2877"/>
      <c r="CJ2877"/>
      <c r="CK2877"/>
      <c r="CL2877"/>
      <c r="CM2877"/>
      <c r="CN2877"/>
      <c r="CO2877"/>
      <c r="CP2877"/>
    </row>
    <row r="2878" spans="1:94" ht="22.5" customHeight="1">
      <c r="A2878" s="13"/>
      <c r="CB2878"/>
      <c r="CC2878"/>
      <c r="CD2878"/>
      <c r="CE2878" s="83"/>
      <c r="CF2878"/>
      <c r="CG2878"/>
      <c r="CH2878"/>
      <c r="CI2878"/>
      <c r="CJ2878"/>
      <c r="CK2878"/>
      <c r="CL2878"/>
      <c r="CM2878"/>
      <c r="CN2878"/>
      <c r="CO2878"/>
      <c r="CP2878"/>
    </row>
    <row r="2879" spans="1:94" ht="22.5" customHeight="1">
      <c r="A2879" s="13"/>
      <c r="CB2879"/>
      <c r="CC2879"/>
      <c r="CD2879"/>
      <c r="CE2879" s="83"/>
      <c r="CF2879"/>
      <c r="CG2879"/>
      <c r="CH2879"/>
      <c r="CI2879"/>
      <c r="CJ2879"/>
      <c r="CK2879"/>
      <c r="CL2879"/>
      <c r="CM2879"/>
      <c r="CN2879"/>
      <c r="CO2879"/>
      <c r="CP2879"/>
    </row>
    <row r="2880" spans="1:94" ht="22.5" customHeight="1">
      <c r="A2880" s="13"/>
      <c r="CB2880"/>
      <c r="CC2880"/>
      <c r="CD2880"/>
      <c r="CE2880" s="83"/>
      <c r="CF2880"/>
      <c r="CG2880"/>
      <c r="CH2880"/>
      <c r="CI2880"/>
      <c r="CJ2880"/>
      <c r="CK2880"/>
      <c r="CL2880"/>
      <c r="CM2880"/>
      <c r="CN2880"/>
      <c r="CO2880"/>
      <c r="CP2880"/>
    </row>
    <row r="2881" spans="1:94" ht="22.5" customHeight="1">
      <c r="A2881" s="13"/>
      <c r="CB2881"/>
      <c r="CC2881"/>
      <c r="CD2881"/>
      <c r="CE2881" s="83"/>
      <c r="CF2881"/>
      <c r="CG2881"/>
      <c r="CH2881"/>
      <c r="CI2881"/>
      <c r="CJ2881"/>
      <c r="CK2881"/>
      <c r="CL2881"/>
      <c r="CM2881"/>
      <c r="CN2881"/>
      <c r="CO2881"/>
      <c r="CP2881"/>
    </row>
    <row r="2882" spans="1:94" ht="22.5" customHeight="1">
      <c r="A2882" s="13"/>
      <c r="CB2882"/>
      <c r="CC2882"/>
      <c r="CD2882"/>
      <c r="CE2882" s="83"/>
      <c r="CF2882"/>
      <c r="CG2882"/>
      <c r="CH2882"/>
      <c r="CI2882"/>
      <c r="CJ2882"/>
      <c r="CK2882"/>
      <c r="CL2882"/>
      <c r="CM2882"/>
      <c r="CN2882"/>
      <c r="CO2882"/>
      <c r="CP2882"/>
    </row>
    <row r="2883" spans="1:94" ht="22.5" customHeight="1">
      <c r="A2883" s="13"/>
      <c r="CB2883"/>
      <c r="CC2883"/>
      <c r="CD2883"/>
      <c r="CE2883" s="83"/>
      <c r="CF2883"/>
      <c r="CG2883"/>
      <c r="CH2883"/>
      <c r="CI2883"/>
      <c r="CJ2883"/>
      <c r="CK2883"/>
      <c r="CL2883"/>
      <c r="CM2883"/>
      <c r="CN2883"/>
      <c r="CO2883"/>
      <c r="CP2883"/>
    </row>
    <row r="2884" spans="1:94" ht="22.5" customHeight="1">
      <c r="A2884" s="13"/>
      <c r="CB2884"/>
      <c r="CC2884"/>
      <c r="CD2884"/>
      <c r="CE2884" s="83"/>
      <c r="CF2884"/>
      <c r="CG2884"/>
      <c r="CH2884"/>
      <c r="CI2884"/>
      <c r="CJ2884"/>
      <c r="CK2884"/>
      <c r="CL2884"/>
      <c r="CM2884"/>
      <c r="CN2884"/>
      <c r="CO2884"/>
      <c r="CP2884"/>
    </row>
    <row r="2885" spans="1:94" ht="22.5" customHeight="1">
      <c r="A2885" s="13"/>
      <c r="CB2885"/>
      <c r="CC2885"/>
      <c r="CD2885"/>
      <c r="CE2885" s="83"/>
      <c r="CF2885"/>
      <c r="CG2885"/>
      <c r="CH2885"/>
      <c r="CI2885"/>
      <c r="CJ2885"/>
      <c r="CK2885"/>
      <c r="CL2885"/>
      <c r="CM2885"/>
      <c r="CN2885"/>
      <c r="CO2885"/>
      <c r="CP2885"/>
    </row>
    <row r="2886" spans="1:94" ht="22.5" customHeight="1">
      <c r="A2886" s="13"/>
      <c r="CB2886"/>
      <c r="CC2886"/>
      <c r="CD2886"/>
      <c r="CE2886" s="83"/>
      <c r="CF2886"/>
      <c r="CG2886"/>
      <c r="CH2886"/>
      <c r="CI2886"/>
      <c r="CJ2886"/>
      <c r="CK2886"/>
      <c r="CL2886"/>
      <c r="CM2886"/>
      <c r="CN2886"/>
      <c r="CO2886"/>
      <c r="CP2886"/>
    </row>
    <row r="2887" spans="1:94" ht="22.5" customHeight="1">
      <c r="A2887" s="13"/>
      <c r="CB2887"/>
      <c r="CC2887"/>
      <c r="CD2887"/>
      <c r="CE2887" s="83"/>
      <c r="CF2887"/>
      <c r="CG2887"/>
      <c r="CH2887"/>
      <c r="CI2887"/>
      <c r="CJ2887"/>
      <c r="CK2887"/>
      <c r="CL2887"/>
      <c r="CM2887"/>
      <c r="CN2887"/>
      <c r="CO2887"/>
      <c r="CP2887"/>
    </row>
    <row r="2888" spans="1:94" ht="22.5" customHeight="1">
      <c r="A2888" s="13"/>
      <c r="CB2888"/>
      <c r="CC2888"/>
      <c r="CD2888"/>
      <c r="CE2888" s="83"/>
      <c r="CF2888"/>
      <c r="CG2888"/>
      <c r="CH2888"/>
      <c r="CI2888"/>
      <c r="CJ2888"/>
      <c r="CK2888"/>
      <c r="CL2888"/>
      <c r="CM2888"/>
      <c r="CN2888"/>
      <c r="CO2888"/>
      <c r="CP2888"/>
    </row>
    <row r="2889" spans="1:94" ht="22.5" customHeight="1">
      <c r="A2889" s="13"/>
      <c r="CB2889"/>
      <c r="CC2889"/>
      <c r="CD2889"/>
      <c r="CE2889" s="83"/>
      <c r="CF2889"/>
      <c r="CG2889"/>
      <c r="CH2889"/>
      <c r="CI2889"/>
      <c r="CJ2889"/>
      <c r="CK2889"/>
      <c r="CL2889"/>
      <c r="CM2889"/>
      <c r="CN2889"/>
      <c r="CO2889"/>
      <c r="CP2889"/>
    </row>
    <row r="2890" spans="1:94" ht="22.5" customHeight="1">
      <c r="A2890" s="13"/>
      <c r="CB2890"/>
      <c r="CC2890"/>
      <c r="CD2890"/>
      <c r="CE2890" s="83"/>
      <c r="CF2890"/>
      <c r="CG2890"/>
      <c r="CH2890"/>
      <c r="CI2890"/>
      <c r="CJ2890"/>
      <c r="CK2890"/>
      <c r="CL2890"/>
      <c r="CM2890"/>
      <c r="CN2890"/>
      <c r="CO2890"/>
      <c r="CP2890"/>
    </row>
    <row r="2891" spans="1:94" ht="22.5" customHeight="1">
      <c r="A2891" s="13"/>
      <c r="CB2891"/>
      <c r="CC2891"/>
      <c r="CD2891"/>
      <c r="CE2891" s="83"/>
      <c r="CF2891"/>
      <c r="CG2891"/>
      <c r="CH2891"/>
      <c r="CI2891"/>
      <c r="CJ2891"/>
      <c r="CK2891"/>
      <c r="CL2891"/>
      <c r="CM2891"/>
      <c r="CN2891"/>
      <c r="CO2891"/>
      <c r="CP2891"/>
    </row>
    <row r="2892" spans="1:94" ht="22.5" customHeight="1">
      <c r="A2892" s="13"/>
      <c r="CB2892"/>
      <c r="CC2892"/>
      <c r="CD2892"/>
      <c r="CE2892" s="83"/>
      <c r="CF2892"/>
      <c r="CG2892"/>
      <c r="CH2892"/>
      <c r="CI2892"/>
      <c r="CJ2892"/>
      <c r="CK2892"/>
      <c r="CL2892"/>
      <c r="CM2892"/>
      <c r="CN2892"/>
      <c r="CO2892"/>
      <c r="CP2892"/>
    </row>
    <row r="2893" spans="1:94" ht="22.5" customHeight="1">
      <c r="A2893" s="13"/>
      <c r="CB2893"/>
      <c r="CC2893"/>
      <c r="CD2893"/>
      <c r="CE2893" s="83"/>
      <c r="CF2893"/>
      <c r="CG2893"/>
      <c r="CH2893"/>
      <c r="CI2893"/>
      <c r="CJ2893"/>
      <c r="CK2893"/>
      <c r="CL2893"/>
      <c r="CM2893"/>
      <c r="CN2893"/>
      <c r="CO2893"/>
      <c r="CP2893"/>
    </row>
    <row r="2894" spans="1:94" ht="22.5" customHeight="1">
      <c r="A2894" s="13"/>
      <c r="CB2894"/>
      <c r="CC2894"/>
      <c r="CD2894"/>
      <c r="CE2894" s="83"/>
      <c r="CF2894"/>
      <c r="CG2894"/>
      <c r="CH2894"/>
      <c r="CI2894"/>
      <c r="CJ2894"/>
      <c r="CK2894"/>
      <c r="CL2894"/>
      <c r="CM2894"/>
      <c r="CN2894"/>
      <c r="CO2894"/>
      <c r="CP2894"/>
    </row>
    <row r="2895" spans="1:94" ht="22.5" customHeight="1">
      <c r="A2895" s="13"/>
      <c r="CB2895"/>
      <c r="CC2895"/>
      <c r="CD2895"/>
      <c r="CE2895" s="83"/>
      <c r="CF2895"/>
      <c r="CG2895"/>
      <c r="CH2895"/>
      <c r="CI2895"/>
      <c r="CJ2895"/>
      <c r="CK2895"/>
      <c r="CL2895"/>
      <c r="CM2895"/>
      <c r="CN2895"/>
      <c r="CO2895"/>
      <c r="CP2895"/>
    </row>
    <row r="2896" spans="1:94" ht="22.5" customHeight="1">
      <c r="A2896" s="13"/>
      <c r="CB2896"/>
      <c r="CC2896"/>
      <c r="CD2896"/>
      <c r="CE2896" s="83"/>
      <c r="CF2896"/>
      <c r="CG2896"/>
      <c r="CH2896"/>
      <c r="CI2896"/>
      <c r="CJ2896"/>
      <c r="CK2896"/>
      <c r="CL2896"/>
      <c r="CM2896"/>
      <c r="CN2896"/>
      <c r="CO2896"/>
      <c r="CP2896"/>
    </row>
    <row r="2897" spans="1:94" ht="22.5" customHeight="1">
      <c r="A2897" s="13"/>
      <c r="CB2897"/>
      <c r="CC2897"/>
      <c r="CD2897"/>
      <c r="CE2897" s="83"/>
      <c r="CF2897"/>
      <c r="CG2897"/>
      <c r="CH2897"/>
      <c r="CI2897"/>
      <c r="CJ2897"/>
      <c r="CK2897"/>
      <c r="CL2897"/>
      <c r="CM2897"/>
      <c r="CN2897"/>
      <c r="CO2897"/>
      <c r="CP2897"/>
    </row>
    <row r="2898" spans="1:94" ht="22.5" customHeight="1">
      <c r="A2898" s="13"/>
      <c r="CB2898"/>
      <c r="CC2898"/>
      <c r="CD2898"/>
      <c r="CE2898" s="83"/>
      <c r="CF2898"/>
      <c r="CG2898"/>
      <c r="CH2898"/>
      <c r="CI2898"/>
      <c r="CJ2898"/>
      <c r="CK2898"/>
      <c r="CL2898"/>
      <c r="CM2898"/>
      <c r="CN2898"/>
      <c r="CO2898"/>
      <c r="CP2898"/>
    </row>
    <row r="2899" spans="1:94" ht="22.5" customHeight="1">
      <c r="A2899" s="13"/>
      <c r="CB2899"/>
      <c r="CC2899"/>
      <c r="CD2899"/>
      <c r="CE2899" s="83"/>
      <c r="CF2899"/>
      <c r="CG2899"/>
      <c r="CH2899"/>
      <c r="CI2899"/>
      <c r="CJ2899"/>
      <c r="CK2899"/>
      <c r="CL2899"/>
      <c r="CM2899"/>
      <c r="CN2899"/>
      <c r="CO2899"/>
      <c r="CP2899"/>
    </row>
    <row r="2900" spans="1:94" ht="22.5" customHeight="1">
      <c r="A2900" s="13"/>
      <c r="CB2900"/>
      <c r="CC2900"/>
      <c r="CD2900"/>
      <c r="CE2900" s="83"/>
      <c r="CF2900"/>
      <c r="CG2900"/>
      <c r="CH2900"/>
      <c r="CI2900"/>
      <c r="CJ2900"/>
      <c r="CK2900"/>
      <c r="CL2900"/>
      <c r="CM2900"/>
      <c r="CN2900"/>
      <c r="CO2900"/>
      <c r="CP2900"/>
    </row>
    <row r="2901" spans="1:94" ht="22.5" customHeight="1">
      <c r="A2901" s="13"/>
      <c r="CB2901"/>
      <c r="CC2901"/>
      <c r="CD2901"/>
      <c r="CE2901" s="83"/>
      <c r="CF2901"/>
      <c r="CG2901"/>
      <c r="CH2901"/>
      <c r="CI2901"/>
      <c r="CJ2901"/>
      <c r="CK2901"/>
      <c r="CL2901"/>
      <c r="CM2901"/>
      <c r="CN2901"/>
      <c r="CO2901"/>
      <c r="CP2901"/>
    </row>
    <row r="2902" spans="1:94" ht="22.5" customHeight="1">
      <c r="A2902" s="13"/>
      <c r="CB2902"/>
      <c r="CC2902"/>
      <c r="CD2902"/>
      <c r="CE2902" s="83"/>
      <c r="CF2902"/>
      <c r="CG2902"/>
      <c r="CH2902"/>
      <c r="CI2902"/>
      <c r="CJ2902"/>
      <c r="CK2902"/>
      <c r="CL2902"/>
      <c r="CM2902"/>
      <c r="CN2902"/>
      <c r="CO2902"/>
      <c r="CP2902"/>
    </row>
    <row r="2903" spans="1:94" ht="22.5" customHeight="1">
      <c r="A2903" s="13"/>
      <c r="CB2903"/>
      <c r="CC2903"/>
      <c r="CD2903"/>
      <c r="CE2903" s="83"/>
      <c r="CF2903"/>
      <c r="CG2903"/>
      <c r="CH2903"/>
      <c r="CI2903"/>
      <c r="CJ2903"/>
      <c r="CK2903"/>
      <c r="CL2903"/>
      <c r="CM2903"/>
      <c r="CN2903"/>
      <c r="CO2903"/>
      <c r="CP2903"/>
    </row>
    <row r="2904" spans="1:94" ht="22.5" customHeight="1">
      <c r="A2904" s="13"/>
      <c r="CB2904"/>
      <c r="CC2904"/>
      <c r="CD2904"/>
      <c r="CE2904" s="83"/>
      <c r="CF2904"/>
      <c r="CG2904"/>
      <c r="CH2904"/>
      <c r="CI2904"/>
      <c r="CJ2904"/>
      <c r="CK2904"/>
      <c r="CL2904"/>
      <c r="CM2904"/>
      <c r="CN2904"/>
      <c r="CO2904"/>
      <c r="CP2904"/>
    </row>
    <row r="2905" spans="1:94" ht="22.5" customHeight="1">
      <c r="A2905" s="13"/>
      <c r="CB2905"/>
      <c r="CC2905"/>
      <c r="CD2905"/>
      <c r="CE2905" s="83"/>
      <c r="CF2905"/>
      <c r="CG2905"/>
      <c r="CH2905"/>
      <c r="CI2905"/>
      <c r="CJ2905"/>
      <c r="CK2905"/>
      <c r="CL2905"/>
      <c r="CM2905"/>
      <c r="CN2905"/>
      <c r="CO2905"/>
      <c r="CP2905"/>
    </row>
    <row r="2906" spans="1:94" ht="22.5" customHeight="1">
      <c r="A2906" s="13"/>
      <c r="CB2906"/>
      <c r="CC2906"/>
      <c r="CD2906"/>
      <c r="CE2906" s="83"/>
      <c r="CF2906"/>
      <c r="CG2906"/>
      <c r="CH2906"/>
      <c r="CI2906"/>
      <c r="CJ2906"/>
      <c r="CK2906"/>
      <c r="CL2906"/>
      <c r="CM2906"/>
      <c r="CN2906"/>
      <c r="CO2906"/>
      <c r="CP2906"/>
    </row>
    <row r="2907" spans="1:94" ht="22.5" customHeight="1">
      <c r="A2907" s="13"/>
      <c r="CB2907"/>
      <c r="CC2907"/>
      <c r="CD2907"/>
      <c r="CE2907" s="83"/>
      <c r="CF2907"/>
      <c r="CG2907"/>
      <c r="CH2907"/>
      <c r="CI2907"/>
      <c r="CJ2907"/>
      <c r="CK2907"/>
      <c r="CL2907"/>
      <c r="CM2907"/>
      <c r="CN2907"/>
      <c r="CO2907"/>
      <c r="CP2907"/>
    </row>
    <row r="2908" spans="1:94" ht="22.5" customHeight="1">
      <c r="A2908" s="13"/>
      <c r="CB2908"/>
      <c r="CC2908"/>
      <c r="CD2908"/>
      <c r="CE2908" s="83"/>
      <c r="CF2908"/>
      <c r="CG2908"/>
      <c r="CH2908"/>
      <c r="CI2908"/>
      <c r="CJ2908"/>
      <c r="CK2908"/>
      <c r="CL2908"/>
      <c r="CM2908"/>
      <c r="CN2908"/>
      <c r="CO2908"/>
      <c r="CP2908"/>
    </row>
    <row r="2909" spans="1:94" ht="22.5" customHeight="1">
      <c r="A2909" s="13"/>
      <c r="CB2909"/>
      <c r="CC2909"/>
      <c r="CD2909"/>
      <c r="CE2909" s="83"/>
      <c r="CF2909"/>
      <c r="CG2909"/>
      <c r="CH2909"/>
      <c r="CI2909"/>
      <c r="CJ2909"/>
      <c r="CK2909"/>
      <c r="CL2909"/>
      <c r="CM2909"/>
      <c r="CN2909"/>
      <c r="CO2909"/>
      <c r="CP2909"/>
    </row>
    <row r="2910" spans="1:94" ht="22.5" customHeight="1">
      <c r="A2910" s="13"/>
      <c r="CB2910"/>
      <c r="CC2910"/>
      <c r="CD2910"/>
      <c r="CE2910" s="83"/>
      <c r="CF2910"/>
      <c r="CG2910"/>
      <c r="CH2910"/>
      <c r="CI2910"/>
      <c r="CJ2910"/>
      <c r="CK2910"/>
      <c r="CL2910"/>
      <c r="CM2910"/>
      <c r="CN2910"/>
      <c r="CO2910"/>
      <c r="CP2910"/>
    </row>
    <row r="2911" spans="1:94" ht="22.5" customHeight="1">
      <c r="A2911" s="13"/>
      <c r="CB2911"/>
      <c r="CC2911"/>
      <c r="CD2911"/>
      <c r="CE2911" s="83"/>
      <c r="CF2911"/>
      <c r="CG2911"/>
      <c r="CH2911"/>
      <c r="CI2911"/>
      <c r="CJ2911"/>
      <c r="CK2911"/>
      <c r="CL2911"/>
      <c r="CM2911"/>
      <c r="CN2911"/>
      <c r="CO2911"/>
      <c r="CP2911"/>
    </row>
    <row r="2912" spans="1:94" ht="22.5" customHeight="1">
      <c r="A2912" s="13"/>
      <c r="CB2912"/>
      <c r="CC2912"/>
      <c r="CD2912"/>
      <c r="CE2912" s="83"/>
      <c r="CF2912"/>
      <c r="CG2912"/>
      <c r="CH2912"/>
      <c r="CI2912"/>
      <c r="CJ2912"/>
      <c r="CK2912"/>
      <c r="CL2912"/>
      <c r="CM2912"/>
      <c r="CN2912"/>
      <c r="CO2912"/>
      <c r="CP2912"/>
    </row>
    <row r="2913" spans="1:94" ht="22.5" customHeight="1">
      <c r="A2913" s="13"/>
      <c r="CB2913"/>
      <c r="CC2913"/>
      <c r="CD2913"/>
      <c r="CE2913" s="83"/>
      <c r="CF2913"/>
      <c r="CG2913"/>
      <c r="CH2913"/>
      <c r="CI2913"/>
      <c r="CJ2913"/>
      <c r="CK2913"/>
      <c r="CL2913"/>
      <c r="CM2913"/>
      <c r="CN2913"/>
      <c r="CO2913"/>
      <c r="CP2913"/>
    </row>
    <row r="2914" spans="1:94" ht="22.5" customHeight="1">
      <c r="A2914" s="13"/>
      <c r="CB2914"/>
      <c r="CC2914"/>
      <c r="CD2914"/>
      <c r="CE2914" s="83"/>
      <c r="CF2914"/>
      <c r="CG2914"/>
      <c r="CH2914"/>
      <c r="CI2914"/>
      <c r="CJ2914"/>
      <c r="CK2914"/>
      <c r="CL2914"/>
      <c r="CM2914"/>
      <c r="CN2914"/>
      <c r="CO2914"/>
      <c r="CP2914"/>
    </row>
    <row r="2915" spans="1:94" ht="22.5" customHeight="1">
      <c r="A2915" s="13"/>
      <c r="CB2915"/>
      <c r="CC2915"/>
      <c r="CD2915"/>
      <c r="CE2915" s="83"/>
      <c r="CF2915"/>
      <c r="CG2915"/>
      <c r="CH2915"/>
      <c r="CI2915"/>
      <c r="CJ2915"/>
      <c r="CK2915"/>
      <c r="CL2915"/>
      <c r="CM2915"/>
      <c r="CN2915"/>
      <c r="CO2915"/>
      <c r="CP2915"/>
    </row>
    <row r="2916" spans="1:94" ht="22.5" customHeight="1">
      <c r="A2916" s="13"/>
      <c r="CB2916"/>
      <c r="CC2916"/>
      <c r="CD2916"/>
      <c r="CE2916" s="83"/>
      <c r="CF2916"/>
      <c r="CG2916"/>
      <c r="CH2916"/>
      <c r="CI2916"/>
      <c r="CJ2916"/>
      <c r="CK2916"/>
      <c r="CL2916"/>
      <c r="CM2916"/>
      <c r="CN2916"/>
      <c r="CO2916"/>
      <c r="CP2916"/>
    </row>
    <row r="2917" spans="1:94" ht="22.5" customHeight="1">
      <c r="A2917" s="13"/>
      <c r="CB2917"/>
      <c r="CC2917"/>
      <c r="CD2917"/>
      <c r="CE2917" s="83"/>
      <c r="CF2917"/>
      <c r="CG2917"/>
      <c r="CH2917"/>
      <c r="CI2917"/>
      <c r="CJ2917"/>
      <c r="CK2917"/>
      <c r="CL2917"/>
      <c r="CM2917"/>
      <c r="CN2917"/>
      <c r="CO2917"/>
      <c r="CP2917"/>
    </row>
    <row r="2918" spans="1:94" ht="22.5" customHeight="1">
      <c r="A2918" s="13"/>
      <c r="CB2918"/>
      <c r="CC2918"/>
      <c r="CD2918"/>
      <c r="CE2918" s="83"/>
      <c r="CF2918"/>
      <c r="CG2918"/>
      <c r="CH2918"/>
      <c r="CI2918"/>
      <c r="CJ2918"/>
      <c r="CK2918"/>
      <c r="CL2918"/>
      <c r="CM2918"/>
      <c r="CN2918"/>
      <c r="CO2918"/>
      <c r="CP2918"/>
    </row>
    <row r="2919" spans="1:94" ht="22.5" customHeight="1">
      <c r="A2919" s="13"/>
      <c r="CB2919"/>
      <c r="CC2919"/>
      <c r="CD2919"/>
      <c r="CE2919" s="83"/>
      <c r="CF2919"/>
      <c r="CG2919"/>
      <c r="CH2919"/>
      <c r="CI2919"/>
      <c r="CJ2919"/>
      <c r="CK2919"/>
      <c r="CL2919"/>
      <c r="CM2919"/>
      <c r="CN2919"/>
      <c r="CO2919"/>
      <c r="CP2919"/>
    </row>
    <row r="2920" spans="1:94" ht="22.5" customHeight="1">
      <c r="A2920" s="13"/>
      <c r="CB2920"/>
      <c r="CC2920"/>
      <c r="CD2920"/>
      <c r="CE2920" s="83"/>
      <c r="CF2920"/>
      <c r="CG2920"/>
      <c r="CH2920"/>
      <c r="CI2920"/>
      <c r="CJ2920"/>
      <c r="CK2920"/>
      <c r="CL2920"/>
      <c r="CM2920"/>
      <c r="CN2920"/>
      <c r="CO2920"/>
      <c r="CP2920"/>
    </row>
    <row r="2921" spans="1:94" ht="22.5" customHeight="1">
      <c r="A2921" s="13"/>
      <c r="CB2921"/>
      <c r="CC2921"/>
      <c r="CD2921"/>
      <c r="CE2921" s="83"/>
      <c r="CF2921"/>
      <c r="CG2921"/>
      <c r="CH2921"/>
      <c r="CI2921"/>
      <c r="CJ2921"/>
      <c r="CK2921"/>
      <c r="CL2921"/>
      <c r="CM2921"/>
      <c r="CN2921"/>
      <c r="CO2921"/>
      <c r="CP2921"/>
    </row>
    <row r="2922" spans="1:94" ht="22.5" customHeight="1">
      <c r="A2922" s="13"/>
      <c r="CB2922"/>
      <c r="CC2922"/>
      <c r="CD2922"/>
      <c r="CE2922" s="83"/>
      <c r="CF2922"/>
      <c r="CG2922"/>
      <c r="CH2922"/>
      <c r="CI2922"/>
      <c r="CJ2922"/>
      <c r="CK2922"/>
      <c r="CL2922"/>
      <c r="CM2922"/>
      <c r="CN2922"/>
      <c r="CO2922"/>
      <c r="CP2922"/>
    </row>
    <row r="2923" spans="1:94" ht="22.5" customHeight="1">
      <c r="A2923" s="13"/>
      <c r="CB2923"/>
      <c r="CC2923"/>
      <c r="CD2923"/>
      <c r="CE2923" s="83"/>
      <c r="CF2923"/>
      <c r="CG2923"/>
      <c r="CH2923"/>
      <c r="CI2923"/>
      <c r="CJ2923"/>
      <c r="CK2923"/>
      <c r="CL2923"/>
      <c r="CM2923"/>
      <c r="CN2923"/>
      <c r="CO2923"/>
      <c r="CP2923"/>
    </row>
    <row r="2924" spans="1:94" ht="22.5" customHeight="1">
      <c r="A2924" s="13"/>
      <c r="CB2924"/>
      <c r="CC2924"/>
      <c r="CD2924"/>
      <c r="CE2924" s="83"/>
      <c r="CF2924"/>
      <c r="CG2924"/>
      <c r="CH2924"/>
      <c r="CI2924"/>
      <c r="CJ2924"/>
      <c r="CK2924"/>
      <c r="CL2924"/>
      <c r="CM2924"/>
      <c r="CN2924"/>
      <c r="CO2924"/>
      <c r="CP2924"/>
    </row>
    <row r="2925" spans="1:94" ht="22.5" customHeight="1">
      <c r="A2925" s="13"/>
      <c r="CB2925"/>
      <c r="CC2925"/>
      <c r="CD2925"/>
      <c r="CE2925" s="83"/>
      <c r="CF2925"/>
      <c r="CG2925"/>
      <c r="CH2925"/>
      <c r="CI2925"/>
      <c r="CJ2925"/>
      <c r="CK2925"/>
      <c r="CL2925"/>
      <c r="CM2925"/>
      <c r="CN2925"/>
      <c r="CO2925"/>
      <c r="CP2925"/>
    </row>
    <row r="2926" spans="1:94" ht="22.5" customHeight="1">
      <c r="A2926" s="13"/>
      <c r="CB2926"/>
      <c r="CC2926"/>
      <c r="CD2926"/>
      <c r="CE2926" s="83"/>
      <c r="CF2926"/>
      <c r="CG2926"/>
      <c r="CH2926"/>
      <c r="CI2926"/>
      <c r="CJ2926"/>
      <c r="CK2926"/>
      <c r="CL2926"/>
      <c r="CM2926"/>
      <c r="CN2926"/>
      <c r="CO2926"/>
      <c r="CP2926"/>
    </row>
    <row r="2927" spans="1:94" ht="22.5" customHeight="1">
      <c r="A2927" s="13"/>
      <c r="CB2927"/>
      <c r="CC2927"/>
      <c r="CD2927"/>
      <c r="CE2927" s="83"/>
      <c r="CF2927"/>
      <c r="CG2927"/>
      <c r="CH2927"/>
      <c r="CI2927"/>
      <c r="CJ2927"/>
      <c r="CK2927"/>
      <c r="CL2927"/>
      <c r="CM2927"/>
      <c r="CN2927"/>
      <c r="CO2927"/>
      <c r="CP2927"/>
    </row>
    <row r="2928" spans="1:94" ht="22.5" customHeight="1">
      <c r="A2928" s="13"/>
      <c r="CB2928"/>
      <c r="CC2928"/>
      <c r="CD2928"/>
      <c r="CE2928" s="83"/>
      <c r="CF2928"/>
      <c r="CG2928"/>
      <c r="CH2928"/>
      <c r="CI2928"/>
      <c r="CJ2928"/>
      <c r="CK2928"/>
      <c r="CL2928"/>
      <c r="CM2928"/>
      <c r="CN2928"/>
      <c r="CO2928"/>
      <c r="CP2928"/>
    </row>
    <row r="2929" spans="1:94" ht="22.5" customHeight="1">
      <c r="A2929" s="13"/>
      <c r="CB2929"/>
      <c r="CC2929"/>
      <c r="CD2929"/>
      <c r="CE2929" s="83"/>
      <c r="CF2929"/>
      <c r="CG2929"/>
      <c r="CH2929"/>
      <c r="CI2929"/>
      <c r="CJ2929"/>
      <c r="CK2929"/>
      <c r="CL2929"/>
      <c r="CM2929"/>
      <c r="CN2929"/>
      <c r="CO2929"/>
      <c r="CP2929"/>
    </row>
    <row r="2930" spans="1:94" ht="22.5" customHeight="1">
      <c r="A2930" s="13"/>
      <c r="CB2930"/>
      <c r="CC2930"/>
      <c r="CD2930"/>
      <c r="CE2930" s="83"/>
      <c r="CF2930"/>
      <c r="CG2930"/>
      <c r="CH2930"/>
      <c r="CI2930"/>
      <c r="CJ2930"/>
      <c r="CK2930"/>
      <c r="CL2930"/>
      <c r="CM2930"/>
      <c r="CN2930"/>
      <c r="CO2930"/>
      <c r="CP2930"/>
    </row>
    <row r="2931" spans="1:94" ht="22.5" customHeight="1">
      <c r="A2931" s="13"/>
      <c r="CB2931"/>
      <c r="CC2931"/>
      <c r="CD2931"/>
      <c r="CE2931" s="83"/>
      <c r="CF2931"/>
      <c r="CG2931"/>
      <c r="CH2931"/>
      <c r="CI2931"/>
      <c r="CJ2931"/>
      <c r="CK2931"/>
      <c r="CL2931"/>
      <c r="CM2931"/>
      <c r="CN2931"/>
      <c r="CO2931"/>
      <c r="CP2931"/>
    </row>
    <row r="2932" spans="1:94" ht="22.5" customHeight="1">
      <c r="A2932" s="13"/>
      <c r="CB2932"/>
      <c r="CC2932"/>
      <c r="CD2932"/>
      <c r="CE2932" s="83"/>
      <c r="CF2932"/>
      <c r="CG2932"/>
      <c r="CH2932"/>
      <c r="CI2932"/>
      <c r="CJ2932"/>
      <c r="CK2932"/>
      <c r="CL2932"/>
      <c r="CM2932"/>
      <c r="CN2932"/>
      <c r="CO2932"/>
      <c r="CP2932"/>
    </row>
    <row r="2933" spans="1:94" ht="22.5" customHeight="1">
      <c r="A2933" s="13"/>
      <c r="CB2933"/>
      <c r="CC2933"/>
      <c r="CD2933"/>
      <c r="CE2933" s="83"/>
      <c r="CF2933"/>
      <c r="CG2933"/>
      <c r="CH2933"/>
      <c r="CI2933"/>
      <c r="CJ2933"/>
      <c r="CK2933"/>
      <c r="CL2933"/>
      <c r="CM2933"/>
      <c r="CN2933"/>
      <c r="CO2933"/>
      <c r="CP2933"/>
    </row>
    <row r="2934" spans="1:94" ht="22.5" customHeight="1">
      <c r="A2934" s="13"/>
      <c r="CB2934"/>
      <c r="CC2934"/>
      <c r="CD2934"/>
      <c r="CE2934" s="83"/>
      <c r="CF2934"/>
      <c r="CG2934"/>
      <c r="CH2934"/>
      <c r="CI2934"/>
      <c r="CJ2934"/>
      <c r="CK2934"/>
      <c r="CL2934"/>
      <c r="CM2934"/>
      <c r="CN2934"/>
      <c r="CO2934"/>
      <c r="CP2934"/>
    </row>
    <row r="2935" spans="1:94" ht="22.5" customHeight="1">
      <c r="A2935" s="13"/>
      <c r="CB2935"/>
      <c r="CC2935"/>
      <c r="CD2935"/>
      <c r="CE2935" s="83"/>
      <c r="CF2935"/>
      <c r="CG2935"/>
      <c r="CH2935"/>
      <c r="CI2935"/>
      <c r="CJ2935"/>
      <c r="CK2935"/>
      <c r="CL2935"/>
      <c r="CM2935"/>
      <c r="CN2935"/>
      <c r="CO2935"/>
      <c r="CP2935"/>
    </row>
    <row r="2936" spans="1:94" ht="22.5" customHeight="1">
      <c r="A2936" s="13"/>
      <c r="CB2936"/>
      <c r="CC2936"/>
      <c r="CD2936"/>
      <c r="CE2936" s="83"/>
      <c r="CF2936"/>
      <c r="CG2936"/>
      <c r="CH2936"/>
      <c r="CI2936"/>
      <c r="CJ2936"/>
      <c r="CK2936"/>
      <c r="CL2936"/>
      <c r="CM2936"/>
      <c r="CN2936"/>
      <c r="CO2936"/>
      <c r="CP2936"/>
    </row>
    <row r="2937" spans="1:94" ht="22.5" customHeight="1">
      <c r="A2937" s="13"/>
      <c r="CB2937"/>
      <c r="CC2937"/>
      <c r="CD2937"/>
      <c r="CE2937" s="83"/>
      <c r="CF2937"/>
      <c r="CG2937"/>
      <c r="CH2937"/>
      <c r="CI2937"/>
      <c r="CJ2937"/>
      <c r="CK2937"/>
      <c r="CL2937"/>
      <c r="CM2937"/>
      <c r="CN2937"/>
      <c r="CO2937"/>
      <c r="CP2937"/>
    </row>
    <row r="2938" spans="1:94" ht="22.5" customHeight="1">
      <c r="A2938" s="13"/>
      <c r="CB2938"/>
      <c r="CC2938"/>
      <c r="CD2938"/>
      <c r="CE2938" s="83"/>
      <c r="CF2938"/>
      <c r="CG2938"/>
      <c r="CH2938"/>
      <c r="CI2938"/>
      <c r="CJ2938"/>
      <c r="CK2938"/>
      <c r="CL2938"/>
      <c r="CM2938"/>
      <c r="CN2938"/>
      <c r="CO2938"/>
      <c r="CP2938"/>
    </row>
    <row r="2939" spans="1:94" ht="22.5" customHeight="1">
      <c r="A2939" s="13"/>
      <c r="CB2939"/>
      <c r="CC2939"/>
      <c r="CD2939"/>
      <c r="CE2939" s="83"/>
      <c r="CF2939"/>
      <c r="CG2939"/>
      <c r="CH2939"/>
      <c r="CI2939"/>
      <c r="CJ2939"/>
      <c r="CK2939"/>
      <c r="CL2939"/>
      <c r="CM2939"/>
      <c r="CN2939"/>
      <c r="CO2939"/>
      <c r="CP2939"/>
    </row>
    <row r="2940" spans="1:94" ht="22.5" customHeight="1">
      <c r="A2940" s="13"/>
      <c r="CB2940"/>
      <c r="CC2940"/>
      <c r="CD2940"/>
      <c r="CE2940" s="83"/>
      <c r="CF2940"/>
      <c r="CG2940"/>
      <c r="CH2940"/>
      <c r="CI2940"/>
      <c r="CJ2940"/>
      <c r="CK2940"/>
      <c r="CL2940"/>
      <c r="CM2940"/>
      <c r="CN2940"/>
      <c r="CO2940"/>
      <c r="CP2940"/>
    </row>
    <row r="2941" spans="1:94" ht="22.5" customHeight="1">
      <c r="A2941" s="13"/>
      <c r="CB2941"/>
      <c r="CC2941"/>
      <c r="CD2941"/>
      <c r="CE2941" s="83"/>
      <c r="CF2941"/>
      <c r="CG2941"/>
      <c r="CH2941"/>
      <c r="CI2941"/>
      <c r="CJ2941"/>
      <c r="CK2941"/>
      <c r="CL2941"/>
      <c r="CM2941"/>
      <c r="CN2941"/>
      <c r="CO2941"/>
      <c r="CP2941"/>
    </row>
    <row r="2942" spans="1:94" ht="22.5" customHeight="1">
      <c r="A2942" s="13"/>
      <c r="CB2942"/>
      <c r="CC2942"/>
      <c r="CD2942"/>
      <c r="CE2942" s="83"/>
      <c r="CF2942"/>
      <c r="CG2942"/>
      <c r="CH2942"/>
      <c r="CI2942"/>
      <c r="CJ2942"/>
      <c r="CK2942"/>
      <c r="CL2942"/>
      <c r="CM2942"/>
      <c r="CN2942"/>
      <c r="CO2942"/>
      <c r="CP2942"/>
    </row>
    <row r="2943" spans="1:94" ht="22.5" customHeight="1">
      <c r="A2943" s="13"/>
      <c r="CB2943"/>
      <c r="CC2943"/>
      <c r="CD2943"/>
      <c r="CE2943" s="83"/>
      <c r="CF2943"/>
      <c r="CG2943"/>
      <c r="CH2943"/>
      <c r="CI2943"/>
      <c r="CJ2943"/>
      <c r="CK2943"/>
      <c r="CL2943"/>
      <c r="CM2943"/>
      <c r="CN2943"/>
      <c r="CO2943"/>
      <c r="CP2943"/>
    </row>
    <row r="2944" spans="1:94" ht="22.5" customHeight="1">
      <c r="A2944" s="13"/>
      <c r="CB2944"/>
      <c r="CC2944"/>
      <c r="CD2944"/>
      <c r="CE2944" s="83"/>
      <c r="CF2944"/>
      <c r="CG2944"/>
      <c r="CH2944"/>
      <c r="CI2944"/>
      <c r="CJ2944"/>
      <c r="CK2944"/>
      <c r="CL2944"/>
      <c r="CM2944"/>
      <c r="CN2944"/>
      <c r="CO2944"/>
      <c r="CP2944"/>
    </row>
    <row r="2945" spans="1:94" ht="22.5" customHeight="1">
      <c r="A2945" s="13"/>
      <c r="CB2945"/>
      <c r="CC2945"/>
      <c r="CD2945"/>
      <c r="CE2945" s="83"/>
      <c r="CF2945"/>
      <c r="CG2945"/>
      <c r="CH2945"/>
      <c r="CI2945"/>
      <c r="CJ2945"/>
      <c r="CK2945"/>
      <c r="CL2945"/>
      <c r="CM2945"/>
      <c r="CN2945"/>
      <c r="CO2945"/>
      <c r="CP2945"/>
    </row>
    <row r="2946" spans="1:94" ht="22.5" customHeight="1">
      <c r="A2946" s="13"/>
      <c r="CB2946"/>
      <c r="CC2946"/>
      <c r="CD2946"/>
      <c r="CE2946" s="83"/>
      <c r="CF2946"/>
      <c r="CG2946"/>
      <c r="CH2946"/>
      <c r="CI2946"/>
      <c r="CJ2946"/>
      <c r="CK2946"/>
      <c r="CL2946"/>
      <c r="CM2946"/>
      <c r="CN2946"/>
      <c r="CO2946"/>
      <c r="CP2946"/>
    </row>
    <row r="2947" spans="1:94" ht="22.5" customHeight="1">
      <c r="A2947" s="13"/>
      <c r="CB2947"/>
      <c r="CC2947"/>
      <c r="CD2947"/>
      <c r="CE2947" s="83"/>
      <c r="CF2947"/>
      <c r="CG2947"/>
      <c r="CH2947"/>
      <c r="CI2947"/>
      <c r="CJ2947"/>
      <c r="CK2947"/>
      <c r="CL2947"/>
      <c r="CM2947"/>
      <c r="CN2947"/>
      <c r="CO2947"/>
      <c r="CP2947"/>
    </row>
    <row r="2948" spans="1:94" ht="22.5" customHeight="1">
      <c r="A2948" s="13"/>
      <c r="CB2948"/>
      <c r="CC2948"/>
      <c r="CD2948"/>
      <c r="CE2948" s="83"/>
      <c r="CF2948"/>
      <c r="CG2948"/>
      <c r="CH2948"/>
      <c r="CI2948"/>
      <c r="CJ2948"/>
      <c r="CK2948"/>
      <c r="CL2948"/>
      <c r="CM2948"/>
      <c r="CN2948"/>
      <c r="CO2948"/>
      <c r="CP2948"/>
    </row>
    <row r="2949" spans="1:94" ht="22.5" customHeight="1">
      <c r="A2949" s="13"/>
      <c r="CB2949"/>
      <c r="CC2949"/>
      <c r="CD2949"/>
      <c r="CE2949" s="83"/>
      <c r="CF2949"/>
      <c r="CG2949"/>
      <c r="CH2949"/>
      <c r="CI2949"/>
      <c r="CJ2949"/>
      <c r="CK2949"/>
      <c r="CL2949"/>
      <c r="CM2949"/>
      <c r="CN2949"/>
      <c r="CO2949"/>
      <c r="CP2949"/>
    </row>
    <row r="2950" spans="1:94" ht="22.5" customHeight="1">
      <c r="A2950" s="13"/>
      <c r="CB2950"/>
      <c r="CC2950"/>
      <c r="CD2950"/>
      <c r="CE2950" s="83"/>
      <c r="CF2950"/>
      <c r="CG2950"/>
      <c r="CH2950"/>
      <c r="CI2950"/>
      <c r="CJ2950"/>
      <c r="CK2950"/>
      <c r="CL2950"/>
      <c r="CM2950"/>
      <c r="CN2950"/>
      <c r="CO2950"/>
      <c r="CP2950"/>
    </row>
    <row r="2951" spans="1:94" ht="22.5" customHeight="1">
      <c r="A2951" s="13"/>
      <c r="CB2951"/>
      <c r="CC2951"/>
      <c r="CD2951"/>
      <c r="CE2951" s="83"/>
      <c r="CF2951"/>
      <c r="CG2951"/>
      <c r="CH2951"/>
      <c r="CI2951"/>
      <c r="CJ2951"/>
      <c r="CK2951"/>
      <c r="CL2951"/>
      <c r="CM2951"/>
      <c r="CN2951"/>
      <c r="CO2951"/>
      <c r="CP2951"/>
    </row>
    <row r="2952" spans="1:94" ht="22.5" customHeight="1">
      <c r="A2952" s="13"/>
      <c r="CB2952"/>
      <c r="CC2952"/>
      <c r="CD2952"/>
      <c r="CE2952" s="83"/>
      <c r="CF2952"/>
      <c r="CG2952"/>
      <c r="CH2952"/>
      <c r="CI2952"/>
      <c r="CJ2952"/>
      <c r="CK2952"/>
      <c r="CL2952"/>
      <c r="CM2952"/>
      <c r="CN2952"/>
      <c r="CO2952"/>
      <c r="CP2952"/>
    </row>
    <row r="2953" spans="1:94" ht="22.5" customHeight="1">
      <c r="A2953" s="13"/>
      <c r="CB2953"/>
      <c r="CC2953"/>
      <c r="CD2953"/>
      <c r="CE2953" s="83"/>
      <c r="CF2953"/>
      <c r="CG2953"/>
      <c r="CH2953"/>
      <c r="CI2953"/>
      <c r="CJ2953"/>
      <c r="CK2953"/>
      <c r="CL2953"/>
      <c r="CM2953"/>
      <c r="CN2953"/>
      <c r="CO2953"/>
      <c r="CP2953"/>
    </row>
    <row r="2954" spans="1:94" ht="22.5" customHeight="1">
      <c r="A2954" s="13"/>
      <c r="CB2954"/>
      <c r="CC2954"/>
      <c r="CD2954"/>
      <c r="CE2954" s="83"/>
      <c r="CF2954"/>
      <c r="CG2954"/>
      <c r="CH2954"/>
      <c r="CI2954"/>
      <c r="CJ2954"/>
      <c r="CK2954"/>
      <c r="CL2954"/>
      <c r="CM2954"/>
      <c r="CN2954"/>
      <c r="CO2954"/>
      <c r="CP2954"/>
    </row>
    <row r="2955" spans="1:94" ht="22.5" customHeight="1">
      <c r="A2955" s="13"/>
      <c r="CB2955"/>
      <c r="CC2955"/>
      <c r="CD2955"/>
      <c r="CE2955" s="83"/>
      <c r="CF2955"/>
      <c r="CG2955"/>
      <c r="CH2955"/>
      <c r="CI2955"/>
      <c r="CJ2955"/>
      <c r="CK2955"/>
      <c r="CL2955"/>
      <c r="CM2955"/>
      <c r="CN2955"/>
      <c r="CO2955"/>
      <c r="CP2955"/>
    </row>
    <row r="2956" spans="1:94" ht="22.5" customHeight="1">
      <c r="A2956" s="13"/>
      <c r="CB2956"/>
      <c r="CC2956"/>
      <c r="CD2956"/>
      <c r="CE2956" s="83"/>
      <c r="CF2956"/>
      <c r="CG2956"/>
      <c r="CH2956"/>
      <c r="CI2956"/>
      <c r="CJ2956"/>
      <c r="CK2956"/>
      <c r="CL2956"/>
      <c r="CM2956"/>
      <c r="CN2956"/>
      <c r="CO2956"/>
      <c r="CP2956"/>
    </row>
    <row r="2957" spans="1:94" ht="22.5" customHeight="1">
      <c r="A2957" s="13"/>
      <c r="CB2957"/>
      <c r="CC2957"/>
      <c r="CD2957"/>
      <c r="CE2957" s="83"/>
      <c r="CF2957"/>
      <c r="CG2957"/>
      <c r="CH2957"/>
      <c r="CI2957"/>
      <c r="CJ2957"/>
      <c r="CK2957"/>
      <c r="CL2957"/>
      <c r="CM2957"/>
      <c r="CN2957"/>
      <c r="CO2957"/>
      <c r="CP2957"/>
    </row>
    <row r="2958" spans="1:94" ht="22.5" customHeight="1">
      <c r="A2958" s="13"/>
      <c r="CB2958"/>
      <c r="CC2958"/>
      <c r="CD2958"/>
      <c r="CE2958" s="83"/>
      <c r="CF2958"/>
      <c r="CG2958"/>
      <c r="CH2958"/>
      <c r="CI2958"/>
      <c r="CJ2958"/>
      <c r="CK2958"/>
      <c r="CL2958"/>
      <c r="CM2958"/>
      <c r="CN2958"/>
      <c r="CO2958"/>
      <c r="CP2958"/>
    </row>
    <row r="2959" spans="1:94" ht="22.5" customHeight="1">
      <c r="A2959" s="13"/>
      <c r="CB2959"/>
      <c r="CC2959"/>
      <c r="CD2959"/>
      <c r="CE2959" s="83"/>
      <c r="CF2959"/>
      <c r="CG2959"/>
      <c r="CH2959"/>
      <c r="CI2959"/>
      <c r="CJ2959"/>
      <c r="CK2959"/>
      <c r="CL2959"/>
      <c r="CM2959"/>
      <c r="CN2959"/>
      <c r="CO2959"/>
      <c r="CP2959"/>
    </row>
    <row r="2960" spans="1:94" ht="22.5" customHeight="1">
      <c r="A2960" s="13"/>
      <c r="CB2960"/>
      <c r="CC2960"/>
      <c r="CD2960"/>
      <c r="CE2960" s="83"/>
      <c r="CF2960"/>
      <c r="CG2960"/>
      <c r="CH2960"/>
      <c r="CI2960"/>
      <c r="CJ2960"/>
      <c r="CK2960"/>
      <c r="CL2960"/>
      <c r="CM2960"/>
      <c r="CN2960"/>
      <c r="CO2960"/>
      <c r="CP2960"/>
    </row>
    <row r="2961" spans="1:94" ht="22.5" customHeight="1">
      <c r="A2961" s="13"/>
      <c r="CB2961"/>
      <c r="CC2961"/>
      <c r="CD2961"/>
      <c r="CE2961" s="83"/>
      <c r="CF2961"/>
      <c r="CG2961"/>
      <c r="CH2961"/>
      <c r="CI2961"/>
      <c r="CJ2961"/>
      <c r="CK2961"/>
      <c r="CL2961"/>
      <c r="CM2961"/>
      <c r="CN2961"/>
      <c r="CO2961"/>
      <c r="CP2961"/>
    </row>
    <row r="2962" spans="1:94" ht="22.5" customHeight="1">
      <c r="A2962" s="13"/>
      <c r="CB2962"/>
      <c r="CC2962"/>
      <c r="CD2962"/>
      <c r="CE2962" s="83"/>
      <c r="CF2962"/>
      <c r="CG2962"/>
      <c r="CH2962"/>
      <c r="CI2962"/>
      <c r="CJ2962"/>
      <c r="CK2962"/>
      <c r="CL2962"/>
      <c r="CM2962"/>
      <c r="CN2962"/>
      <c r="CO2962"/>
      <c r="CP2962"/>
    </row>
    <row r="2963" spans="1:94" ht="22.5" customHeight="1">
      <c r="A2963" s="13"/>
      <c r="CB2963"/>
      <c r="CC2963"/>
      <c r="CD2963"/>
      <c r="CE2963" s="83"/>
      <c r="CF2963"/>
      <c r="CG2963"/>
      <c r="CH2963"/>
      <c r="CI2963"/>
      <c r="CJ2963"/>
      <c r="CK2963"/>
      <c r="CL2963"/>
      <c r="CM2963"/>
      <c r="CN2963"/>
      <c r="CO2963"/>
      <c r="CP2963"/>
    </row>
    <row r="2964" spans="1:94" ht="22.5" customHeight="1">
      <c r="A2964" s="13"/>
      <c r="CB2964"/>
      <c r="CC2964"/>
      <c r="CD2964"/>
      <c r="CE2964" s="83"/>
      <c r="CF2964"/>
      <c r="CG2964"/>
      <c r="CH2964"/>
      <c r="CI2964"/>
      <c r="CJ2964"/>
      <c r="CK2964"/>
      <c r="CL2964"/>
      <c r="CM2964"/>
      <c r="CN2964"/>
      <c r="CO2964"/>
      <c r="CP2964"/>
    </row>
    <row r="2965" spans="1:94" ht="22.5" customHeight="1">
      <c r="A2965" s="13"/>
      <c r="CB2965"/>
      <c r="CC2965"/>
      <c r="CD2965"/>
      <c r="CE2965" s="83"/>
      <c r="CF2965"/>
      <c r="CG2965"/>
      <c r="CH2965"/>
      <c r="CI2965"/>
      <c r="CJ2965"/>
      <c r="CK2965"/>
      <c r="CL2965"/>
      <c r="CM2965"/>
      <c r="CN2965"/>
      <c r="CO2965"/>
      <c r="CP2965"/>
    </row>
    <row r="2966" spans="1:94" ht="22.5" customHeight="1">
      <c r="A2966" s="13"/>
      <c r="CB2966"/>
      <c r="CC2966"/>
      <c r="CD2966"/>
      <c r="CE2966" s="83"/>
      <c r="CF2966"/>
      <c r="CG2966"/>
      <c r="CH2966"/>
      <c r="CI2966"/>
      <c r="CJ2966"/>
      <c r="CK2966"/>
      <c r="CL2966"/>
      <c r="CM2966"/>
      <c r="CN2966"/>
      <c r="CO2966"/>
      <c r="CP2966"/>
    </row>
    <row r="2967" spans="1:94" ht="22.5" customHeight="1">
      <c r="A2967" s="13"/>
      <c r="CB2967"/>
      <c r="CC2967"/>
      <c r="CD2967"/>
      <c r="CE2967" s="83"/>
      <c r="CF2967"/>
      <c r="CG2967"/>
      <c r="CH2967"/>
      <c r="CI2967"/>
      <c r="CJ2967"/>
      <c r="CK2967"/>
      <c r="CL2967"/>
      <c r="CM2967"/>
      <c r="CN2967"/>
      <c r="CO2967"/>
      <c r="CP2967"/>
    </row>
    <row r="2968" spans="1:94" ht="22.5" customHeight="1">
      <c r="A2968" s="13"/>
      <c r="CB2968"/>
      <c r="CC2968"/>
      <c r="CD2968"/>
      <c r="CE2968" s="83"/>
      <c r="CF2968"/>
      <c r="CG2968"/>
      <c r="CH2968"/>
      <c r="CI2968"/>
      <c r="CJ2968"/>
      <c r="CK2968"/>
      <c r="CL2968"/>
      <c r="CM2968"/>
      <c r="CN2968"/>
      <c r="CO2968"/>
      <c r="CP2968"/>
    </row>
    <row r="2969" spans="1:94" ht="22.5" customHeight="1">
      <c r="A2969" s="13"/>
      <c r="CB2969"/>
      <c r="CC2969"/>
      <c r="CD2969"/>
      <c r="CE2969" s="83"/>
      <c r="CF2969"/>
      <c r="CG2969"/>
      <c r="CH2969"/>
      <c r="CI2969"/>
      <c r="CJ2969"/>
      <c r="CK2969"/>
      <c r="CL2969"/>
      <c r="CM2969"/>
      <c r="CN2969"/>
      <c r="CO2969"/>
      <c r="CP2969"/>
    </row>
    <row r="2970" spans="1:94" ht="22.5" customHeight="1">
      <c r="A2970" s="13"/>
      <c r="CB2970"/>
      <c r="CC2970"/>
      <c r="CD2970"/>
      <c r="CE2970" s="83"/>
      <c r="CF2970"/>
      <c r="CG2970"/>
      <c r="CH2970"/>
      <c r="CI2970"/>
      <c r="CJ2970"/>
      <c r="CK2970"/>
      <c r="CL2970"/>
      <c r="CM2970"/>
      <c r="CN2970"/>
      <c r="CO2970"/>
      <c r="CP2970"/>
    </row>
    <row r="2971" spans="1:94" ht="22.5" customHeight="1">
      <c r="A2971" s="13"/>
      <c r="CB2971"/>
      <c r="CC2971"/>
      <c r="CD2971"/>
      <c r="CE2971" s="83"/>
      <c r="CF2971"/>
      <c r="CG2971"/>
      <c r="CH2971"/>
      <c r="CI2971"/>
      <c r="CJ2971"/>
      <c r="CK2971"/>
      <c r="CL2971"/>
      <c r="CM2971"/>
      <c r="CN2971"/>
      <c r="CO2971"/>
      <c r="CP2971"/>
    </row>
    <row r="2972" spans="1:94" ht="22.5" customHeight="1">
      <c r="A2972" s="13"/>
      <c r="CB2972"/>
      <c r="CC2972"/>
      <c r="CD2972"/>
      <c r="CE2972" s="83"/>
      <c r="CF2972"/>
      <c r="CG2972"/>
      <c r="CH2972"/>
      <c r="CI2972"/>
      <c r="CJ2972"/>
      <c r="CK2972"/>
      <c r="CL2972"/>
      <c r="CM2972"/>
      <c r="CN2972"/>
      <c r="CO2972"/>
      <c r="CP2972"/>
    </row>
    <row r="2973" spans="1:94" ht="22.5" customHeight="1">
      <c r="A2973" s="13"/>
      <c r="CB2973"/>
      <c r="CC2973"/>
      <c r="CD2973"/>
      <c r="CE2973" s="83"/>
      <c r="CF2973"/>
      <c r="CG2973"/>
      <c r="CH2973"/>
      <c r="CI2973"/>
      <c r="CJ2973"/>
      <c r="CK2973"/>
      <c r="CL2973"/>
      <c r="CM2973"/>
      <c r="CN2973"/>
      <c r="CO2973"/>
      <c r="CP2973"/>
    </row>
    <row r="2974" spans="1:94" ht="22.5" customHeight="1">
      <c r="A2974" s="13"/>
      <c r="CB2974"/>
      <c r="CC2974"/>
      <c r="CD2974"/>
      <c r="CE2974" s="83"/>
      <c r="CF2974"/>
      <c r="CG2974"/>
      <c r="CH2974"/>
      <c r="CI2974"/>
      <c r="CJ2974"/>
      <c r="CK2974"/>
      <c r="CL2974"/>
      <c r="CM2974"/>
      <c r="CN2974"/>
      <c r="CO2974"/>
      <c r="CP2974"/>
    </row>
    <row r="2975" spans="1:94" ht="22.5" customHeight="1">
      <c r="A2975" s="13"/>
      <c r="CB2975"/>
      <c r="CC2975"/>
      <c r="CD2975"/>
      <c r="CE2975" s="83"/>
      <c r="CF2975"/>
      <c r="CG2975"/>
      <c r="CH2975"/>
      <c r="CI2975"/>
      <c r="CJ2975"/>
      <c r="CK2975"/>
      <c r="CL2975"/>
      <c r="CM2975"/>
      <c r="CN2975"/>
      <c r="CO2975"/>
      <c r="CP2975"/>
    </row>
    <row r="2976" spans="1:94" ht="22.5" customHeight="1">
      <c r="A2976" s="13"/>
      <c r="CB2976"/>
      <c r="CC2976"/>
      <c r="CD2976"/>
      <c r="CE2976" s="83"/>
      <c r="CF2976"/>
      <c r="CG2976"/>
      <c r="CH2976"/>
      <c r="CI2976"/>
      <c r="CJ2976"/>
      <c r="CK2976"/>
      <c r="CL2976"/>
      <c r="CM2976"/>
      <c r="CN2976"/>
      <c r="CO2976"/>
      <c r="CP2976"/>
    </row>
    <row r="2977" spans="1:94" ht="22.5" customHeight="1">
      <c r="A2977" s="13"/>
      <c r="CB2977"/>
      <c r="CC2977"/>
      <c r="CD2977"/>
      <c r="CE2977" s="83"/>
      <c r="CF2977"/>
      <c r="CG2977"/>
      <c r="CH2977"/>
      <c r="CI2977"/>
      <c r="CJ2977"/>
      <c r="CK2977"/>
      <c r="CL2977"/>
      <c r="CM2977"/>
      <c r="CN2977"/>
      <c r="CO2977"/>
      <c r="CP2977"/>
    </row>
    <row r="2978" spans="1:94" ht="22.5" customHeight="1">
      <c r="A2978" s="13"/>
      <c r="CB2978"/>
      <c r="CC2978"/>
      <c r="CD2978"/>
      <c r="CE2978" s="83"/>
      <c r="CF2978"/>
      <c r="CG2978"/>
      <c r="CH2978"/>
      <c r="CI2978"/>
      <c r="CJ2978"/>
      <c r="CK2978"/>
      <c r="CL2978"/>
      <c r="CM2978"/>
      <c r="CN2978"/>
      <c r="CO2978"/>
      <c r="CP2978"/>
    </row>
    <row r="2979" spans="1:94" ht="22.5" customHeight="1">
      <c r="A2979" s="13"/>
      <c r="CB2979"/>
      <c r="CC2979"/>
      <c r="CD2979"/>
      <c r="CE2979" s="83"/>
      <c r="CF2979"/>
      <c r="CG2979"/>
      <c r="CH2979"/>
      <c r="CI2979"/>
      <c r="CJ2979"/>
      <c r="CK2979"/>
      <c r="CL2979"/>
      <c r="CM2979"/>
      <c r="CN2979"/>
      <c r="CO2979"/>
      <c r="CP2979"/>
    </row>
    <row r="2980" spans="1:94" ht="22.5" customHeight="1">
      <c r="A2980" s="13"/>
      <c r="CB2980"/>
      <c r="CC2980"/>
      <c r="CD2980"/>
      <c r="CE2980" s="83"/>
      <c r="CF2980"/>
      <c r="CG2980"/>
      <c r="CH2980"/>
      <c r="CI2980"/>
      <c r="CJ2980"/>
      <c r="CK2980"/>
      <c r="CL2980"/>
      <c r="CM2980"/>
      <c r="CN2980"/>
      <c r="CO2980"/>
      <c r="CP2980"/>
    </row>
    <row r="2981" spans="1:94" ht="22.5" customHeight="1">
      <c r="A2981" s="13"/>
      <c r="CB2981"/>
      <c r="CC2981"/>
      <c r="CD2981"/>
      <c r="CE2981" s="83"/>
      <c r="CF2981"/>
      <c r="CG2981"/>
      <c r="CH2981"/>
      <c r="CI2981"/>
      <c r="CJ2981"/>
      <c r="CK2981"/>
      <c r="CL2981"/>
      <c r="CM2981"/>
      <c r="CN2981"/>
      <c r="CO2981"/>
      <c r="CP2981"/>
    </row>
    <row r="2982" spans="1:94" ht="22.5" customHeight="1">
      <c r="A2982" s="13"/>
      <c r="CB2982"/>
      <c r="CC2982"/>
      <c r="CD2982"/>
      <c r="CE2982" s="83"/>
      <c r="CF2982"/>
      <c r="CG2982"/>
      <c r="CH2982"/>
      <c r="CI2982"/>
      <c r="CJ2982"/>
      <c r="CK2982"/>
      <c r="CL2982"/>
      <c r="CM2982"/>
      <c r="CN2982"/>
      <c r="CO2982"/>
      <c r="CP2982"/>
    </row>
    <row r="2983" spans="1:94" ht="22.5" customHeight="1">
      <c r="A2983" s="13"/>
      <c r="CB2983"/>
      <c r="CC2983"/>
      <c r="CD2983"/>
      <c r="CE2983" s="83"/>
      <c r="CF2983"/>
      <c r="CG2983"/>
      <c r="CH2983"/>
      <c r="CI2983"/>
      <c r="CJ2983"/>
      <c r="CK2983"/>
      <c r="CL2983"/>
      <c r="CM2983"/>
      <c r="CN2983"/>
      <c r="CO2983"/>
      <c r="CP2983"/>
    </row>
    <row r="2984" spans="1:94" ht="22.5" customHeight="1">
      <c r="A2984" s="13"/>
      <c r="CB2984"/>
      <c r="CC2984"/>
      <c r="CD2984"/>
      <c r="CE2984" s="83"/>
      <c r="CF2984"/>
      <c r="CG2984"/>
      <c r="CH2984"/>
      <c r="CI2984"/>
      <c r="CJ2984"/>
      <c r="CK2984"/>
      <c r="CL2984"/>
      <c r="CM2984"/>
      <c r="CN2984"/>
      <c r="CO2984"/>
      <c r="CP2984"/>
    </row>
    <row r="2985" spans="1:94" ht="22.5" customHeight="1">
      <c r="A2985" s="13"/>
      <c r="CB2985"/>
      <c r="CC2985"/>
      <c r="CD2985"/>
      <c r="CE2985" s="83"/>
      <c r="CF2985"/>
      <c r="CG2985"/>
      <c r="CH2985"/>
      <c r="CI2985"/>
      <c r="CJ2985"/>
      <c r="CK2985"/>
      <c r="CL2985"/>
      <c r="CM2985"/>
      <c r="CN2985"/>
      <c r="CO2985"/>
      <c r="CP2985"/>
    </row>
    <row r="2986" spans="1:94" ht="22.5" customHeight="1">
      <c r="A2986" s="13"/>
      <c r="CB2986"/>
      <c r="CC2986"/>
      <c r="CD2986"/>
      <c r="CE2986" s="83"/>
      <c r="CF2986"/>
      <c r="CG2986"/>
      <c r="CH2986"/>
      <c r="CI2986"/>
      <c r="CJ2986"/>
      <c r="CK2986"/>
      <c r="CL2986"/>
      <c r="CM2986"/>
      <c r="CN2986"/>
      <c r="CO2986"/>
      <c r="CP2986"/>
    </row>
    <row r="2987" spans="1:94" ht="22.5" customHeight="1">
      <c r="A2987" s="13"/>
      <c r="CB2987"/>
      <c r="CC2987"/>
      <c r="CD2987"/>
      <c r="CE2987" s="83"/>
      <c r="CF2987"/>
      <c r="CG2987"/>
      <c r="CH2987"/>
      <c r="CI2987"/>
      <c r="CJ2987"/>
      <c r="CK2987"/>
      <c r="CL2987"/>
      <c r="CM2987"/>
      <c r="CN2987"/>
      <c r="CO2987"/>
      <c r="CP2987"/>
    </row>
    <row r="2988" spans="1:94" ht="22.5" customHeight="1">
      <c r="A2988" s="13"/>
      <c r="CB2988"/>
      <c r="CC2988"/>
      <c r="CD2988"/>
      <c r="CE2988" s="83"/>
      <c r="CF2988"/>
      <c r="CG2988"/>
      <c r="CH2988"/>
      <c r="CI2988"/>
      <c r="CJ2988"/>
      <c r="CK2988"/>
      <c r="CL2988"/>
      <c r="CM2988"/>
      <c r="CN2988"/>
      <c r="CO2988"/>
      <c r="CP2988"/>
    </row>
    <row r="2989" spans="1:94" ht="22.5" customHeight="1">
      <c r="A2989" s="13"/>
      <c r="CB2989"/>
      <c r="CC2989"/>
      <c r="CD2989"/>
      <c r="CE2989" s="83"/>
      <c r="CF2989"/>
      <c r="CG2989"/>
      <c r="CH2989"/>
      <c r="CI2989"/>
      <c r="CJ2989"/>
      <c r="CK2989"/>
      <c r="CL2989"/>
      <c r="CM2989"/>
      <c r="CN2989"/>
      <c r="CO2989"/>
      <c r="CP2989"/>
    </row>
    <row r="2990" spans="1:94" ht="22.5" customHeight="1">
      <c r="A2990" s="13"/>
      <c r="CB2990"/>
      <c r="CC2990"/>
      <c r="CD2990"/>
      <c r="CE2990" s="83"/>
      <c r="CF2990"/>
      <c r="CG2990"/>
      <c r="CH2990"/>
      <c r="CI2990"/>
      <c r="CJ2990"/>
      <c r="CK2990"/>
      <c r="CL2990"/>
      <c r="CM2990"/>
      <c r="CN2990"/>
      <c r="CO2990"/>
      <c r="CP2990"/>
    </row>
    <row r="2991" spans="1:94" ht="22.5" customHeight="1">
      <c r="A2991" s="13"/>
      <c r="CB2991"/>
      <c r="CC2991"/>
      <c r="CD2991"/>
      <c r="CE2991" s="83"/>
      <c r="CF2991"/>
      <c r="CG2991"/>
      <c r="CH2991"/>
      <c r="CI2991"/>
      <c r="CJ2991"/>
      <c r="CK2991"/>
      <c r="CL2991"/>
      <c r="CM2991"/>
      <c r="CN2991"/>
      <c r="CO2991"/>
      <c r="CP2991"/>
    </row>
    <row r="2992" spans="1:94" ht="22.5" customHeight="1">
      <c r="A2992" s="13"/>
      <c r="CB2992"/>
      <c r="CC2992"/>
      <c r="CD2992"/>
      <c r="CE2992" s="83"/>
      <c r="CF2992"/>
      <c r="CG2992"/>
      <c r="CH2992"/>
      <c r="CI2992"/>
      <c r="CJ2992"/>
      <c r="CK2992"/>
      <c r="CL2992"/>
      <c r="CM2992"/>
      <c r="CN2992"/>
      <c r="CO2992"/>
      <c r="CP2992"/>
    </row>
    <row r="2993" spans="1:94" ht="22.5" customHeight="1">
      <c r="A2993" s="13"/>
      <c r="CB2993"/>
      <c r="CC2993"/>
      <c r="CD2993"/>
      <c r="CE2993" s="83"/>
      <c r="CF2993"/>
      <c r="CG2993"/>
      <c r="CH2993"/>
      <c r="CI2993"/>
      <c r="CJ2993"/>
      <c r="CK2993"/>
      <c r="CL2993"/>
      <c r="CM2993"/>
      <c r="CN2993"/>
      <c r="CO2993"/>
      <c r="CP2993"/>
    </row>
    <row r="2994" spans="1:94" ht="22.5" customHeight="1">
      <c r="A2994" s="13"/>
      <c r="CB2994"/>
      <c r="CC2994"/>
      <c r="CD2994"/>
      <c r="CE2994" s="83"/>
      <c r="CF2994"/>
      <c r="CG2994"/>
      <c r="CH2994"/>
      <c r="CI2994"/>
      <c r="CJ2994"/>
      <c r="CK2994"/>
      <c r="CL2994"/>
      <c r="CM2994"/>
      <c r="CN2994"/>
      <c r="CO2994"/>
      <c r="CP2994"/>
    </row>
    <row r="2995" spans="1:94" ht="22.5" customHeight="1">
      <c r="A2995" s="13"/>
      <c r="CB2995"/>
      <c r="CC2995"/>
      <c r="CD2995"/>
      <c r="CE2995" s="83"/>
      <c r="CF2995"/>
      <c r="CG2995"/>
      <c r="CH2995"/>
      <c r="CI2995"/>
      <c r="CJ2995"/>
      <c r="CK2995"/>
      <c r="CL2995"/>
      <c r="CM2995"/>
      <c r="CN2995"/>
      <c r="CO2995"/>
      <c r="CP2995"/>
    </row>
    <row r="2996" spans="1:94" ht="22.5" customHeight="1">
      <c r="A2996" s="13"/>
      <c r="CB2996"/>
      <c r="CC2996"/>
      <c r="CD2996"/>
      <c r="CE2996" s="83"/>
      <c r="CF2996"/>
      <c r="CG2996"/>
      <c r="CH2996"/>
      <c r="CI2996"/>
      <c r="CJ2996"/>
      <c r="CK2996"/>
      <c r="CL2996"/>
      <c r="CM2996"/>
      <c r="CN2996"/>
      <c r="CO2996"/>
      <c r="CP2996"/>
    </row>
    <row r="2997" spans="1:94" ht="22.5" customHeight="1">
      <c r="A2997" s="13"/>
      <c r="CB2997"/>
      <c r="CC2997"/>
      <c r="CD2997"/>
      <c r="CE2997" s="83"/>
      <c r="CF2997"/>
      <c r="CG2997"/>
      <c r="CH2997"/>
      <c r="CI2997"/>
      <c r="CJ2997"/>
      <c r="CK2997"/>
      <c r="CL2997"/>
      <c r="CM2997"/>
      <c r="CN2997"/>
      <c r="CO2997"/>
      <c r="CP2997"/>
    </row>
    <row r="2998" spans="1:94" ht="22.5" customHeight="1">
      <c r="A2998" s="13"/>
      <c r="CB2998"/>
      <c r="CC2998"/>
      <c r="CD2998"/>
      <c r="CE2998" s="83"/>
      <c r="CF2998"/>
      <c r="CG2998"/>
      <c r="CH2998"/>
      <c r="CI2998"/>
      <c r="CJ2998"/>
      <c r="CK2998"/>
      <c r="CL2998"/>
      <c r="CM2998"/>
      <c r="CN2998"/>
      <c r="CO2998"/>
      <c r="CP2998"/>
    </row>
    <row r="2999" spans="1:94" ht="22.5" customHeight="1">
      <c r="A2999" s="13"/>
      <c r="CB2999"/>
      <c r="CC2999"/>
      <c r="CD2999"/>
      <c r="CE2999" s="83"/>
      <c r="CF2999"/>
      <c r="CG2999"/>
      <c r="CH2999"/>
      <c r="CI2999"/>
      <c r="CJ2999"/>
      <c r="CK2999"/>
      <c r="CL2999"/>
      <c r="CM2999"/>
      <c r="CN2999"/>
      <c r="CO2999"/>
      <c r="CP2999"/>
    </row>
    <row r="3000" spans="1:94" ht="22.5" customHeight="1">
      <c r="A3000" s="13"/>
      <c r="CB3000"/>
      <c r="CC3000"/>
      <c r="CD3000"/>
      <c r="CE3000" s="83"/>
      <c r="CF3000"/>
      <c r="CG3000"/>
      <c r="CH3000"/>
      <c r="CI3000"/>
      <c r="CJ3000"/>
      <c r="CK3000"/>
      <c r="CL3000"/>
      <c r="CM3000"/>
      <c r="CN3000"/>
      <c r="CO3000"/>
      <c r="CP3000"/>
    </row>
    <row r="3001" spans="1:94" ht="22.5" customHeight="1">
      <c r="A3001" s="13"/>
      <c r="CB3001"/>
      <c r="CC3001"/>
      <c r="CD3001"/>
      <c r="CE3001" s="83"/>
      <c r="CF3001"/>
      <c r="CG3001"/>
      <c r="CH3001"/>
      <c r="CI3001"/>
      <c r="CJ3001"/>
      <c r="CK3001"/>
      <c r="CL3001"/>
      <c r="CM3001"/>
      <c r="CN3001"/>
      <c r="CO3001"/>
      <c r="CP3001"/>
    </row>
    <row r="3002" spans="1:94" ht="22.5" customHeight="1">
      <c r="A3002" s="13"/>
      <c r="CB3002"/>
      <c r="CC3002"/>
      <c r="CD3002"/>
      <c r="CE3002" s="83"/>
      <c r="CF3002"/>
      <c r="CG3002"/>
      <c r="CH3002"/>
      <c r="CI3002"/>
      <c r="CJ3002"/>
      <c r="CK3002"/>
      <c r="CL3002"/>
      <c r="CM3002"/>
      <c r="CN3002"/>
      <c r="CO3002"/>
      <c r="CP3002"/>
    </row>
    <row r="3003" spans="1:94" ht="22.5" customHeight="1">
      <c r="A3003" s="13"/>
      <c r="CB3003"/>
      <c r="CC3003"/>
      <c r="CD3003"/>
      <c r="CE3003" s="83"/>
      <c r="CF3003"/>
      <c r="CG3003"/>
      <c r="CH3003"/>
      <c r="CI3003"/>
      <c r="CJ3003"/>
      <c r="CK3003"/>
      <c r="CL3003"/>
      <c r="CM3003"/>
      <c r="CN3003"/>
      <c r="CO3003"/>
      <c r="CP3003"/>
    </row>
    <row r="3004" spans="1:94" ht="22.5" customHeight="1">
      <c r="A3004" s="13"/>
      <c r="CB3004"/>
      <c r="CC3004"/>
      <c r="CD3004"/>
      <c r="CE3004" s="83"/>
      <c r="CF3004"/>
      <c r="CG3004"/>
      <c r="CH3004"/>
      <c r="CI3004"/>
      <c r="CJ3004"/>
      <c r="CK3004"/>
      <c r="CL3004"/>
      <c r="CM3004"/>
      <c r="CN3004"/>
      <c r="CO3004"/>
      <c r="CP3004"/>
    </row>
    <row r="3005" spans="1:94" ht="22.5" customHeight="1">
      <c r="A3005" s="13"/>
      <c r="CB3005"/>
      <c r="CC3005"/>
      <c r="CD3005"/>
      <c r="CE3005" s="83"/>
      <c r="CF3005"/>
      <c r="CG3005"/>
      <c r="CH3005"/>
      <c r="CI3005"/>
      <c r="CJ3005"/>
      <c r="CK3005"/>
      <c r="CL3005"/>
      <c r="CM3005"/>
      <c r="CN3005"/>
      <c r="CO3005"/>
      <c r="CP3005"/>
    </row>
    <row r="3006" spans="1:94" ht="22.5" customHeight="1">
      <c r="A3006" s="13"/>
      <c r="CB3006"/>
      <c r="CC3006"/>
      <c r="CD3006"/>
      <c r="CE3006" s="83"/>
      <c r="CF3006"/>
      <c r="CG3006"/>
      <c r="CH3006"/>
      <c r="CI3006"/>
      <c r="CJ3006"/>
      <c r="CK3006"/>
      <c r="CL3006"/>
      <c r="CM3006"/>
      <c r="CN3006"/>
      <c r="CO3006"/>
      <c r="CP3006"/>
    </row>
    <row r="3007" spans="1:94" ht="22.5" customHeight="1">
      <c r="A3007" s="13"/>
      <c r="CB3007"/>
      <c r="CC3007"/>
      <c r="CD3007"/>
      <c r="CE3007" s="83"/>
      <c r="CF3007"/>
      <c r="CG3007"/>
      <c r="CH3007"/>
      <c r="CI3007"/>
      <c r="CJ3007"/>
      <c r="CK3007"/>
      <c r="CL3007"/>
      <c r="CM3007"/>
      <c r="CN3007"/>
      <c r="CO3007"/>
      <c r="CP3007"/>
    </row>
    <row r="3008" spans="1:94" ht="22.5" customHeight="1">
      <c r="A3008" s="13"/>
      <c r="CB3008"/>
      <c r="CC3008"/>
      <c r="CD3008"/>
      <c r="CE3008" s="83"/>
      <c r="CF3008"/>
      <c r="CG3008"/>
      <c r="CH3008"/>
      <c r="CI3008"/>
      <c r="CJ3008"/>
      <c r="CK3008"/>
      <c r="CL3008"/>
      <c r="CM3008"/>
      <c r="CN3008"/>
      <c r="CO3008"/>
      <c r="CP3008"/>
    </row>
    <row r="3009" spans="1:94" ht="22.5" customHeight="1">
      <c r="A3009" s="13"/>
      <c r="CB3009"/>
      <c r="CC3009"/>
      <c r="CD3009"/>
      <c r="CE3009" s="83"/>
      <c r="CF3009"/>
      <c r="CG3009"/>
      <c r="CH3009"/>
      <c r="CI3009"/>
      <c r="CJ3009"/>
      <c r="CK3009"/>
      <c r="CL3009"/>
      <c r="CM3009"/>
      <c r="CN3009"/>
      <c r="CO3009"/>
      <c r="CP3009"/>
    </row>
    <row r="3010" spans="1:94" ht="22.5" customHeight="1">
      <c r="A3010" s="13"/>
      <c r="CB3010"/>
      <c r="CC3010"/>
      <c r="CD3010"/>
      <c r="CE3010" s="83"/>
      <c r="CF3010"/>
      <c r="CG3010"/>
      <c r="CH3010"/>
      <c r="CI3010"/>
      <c r="CJ3010"/>
      <c r="CK3010"/>
      <c r="CL3010"/>
      <c r="CM3010"/>
      <c r="CN3010"/>
      <c r="CO3010"/>
      <c r="CP3010"/>
    </row>
    <row r="3011" spans="1:94" ht="22.5" customHeight="1">
      <c r="A3011" s="13"/>
      <c r="CB3011"/>
      <c r="CC3011"/>
      <c r="CD3011"/>
      <c r="CE3011" s="83"/>
      <c r="CF3011"/>
      <c r="CG3011"/>
      <c r="CH3011"/>
      <c r="CI3011"/>
      <c r="CJ3011"/>
      <c r="CK3011"/>
      <c r="CL3011"/>
      <c r="CM3011"/>
      <c r="CN3011"/>
      <c r="CO3011"/>
      <c r="CP3011"/>
    </row>
    <row r="3012" spans="1:94" ht="22.5" customHeight="1">
      <c r="A3012" s="13"/>
      <c r="CB3012"/>
      <c r="CC3012"/>
      <c r="CD3012"/>
      <c r="CE3012" s="83"/>
      <c r="CF3012"/>
      <c r="CG3012"/>
      <c r="CH3012"/>
      <c r="CI3012"/>
      <c r="CJ3012"/>
      <c r="CK3012"/>
      <c r="CL3012"/>
      <c r="CM3012"/>
      <c r="CN3012"/>
      <c r="CO3012"/>
      <c r="CP3012"/>
    </row>
    <row r="3013" spans="1:94" ht="22.5" customHeight="1">
      <c r="A3013" s="13"/>
      <c r="CB3013"/>
      <c r="CC3013"/>
      <c r="CD3013"/>
      <c r="CE3013" s="83"/>
      <c r="CF3013"/>
      <c r="CG3013"/>
      <c r="CH3013"/>
      <c r="CI3013"/>
      <c r="CJ3013"/>
      <c r="CK3013"/>
      <c r="CL3013"/>
      <c r="CM3013"/>
      <c r="CN3013"/>
      <c r="CO3013"/>
      <c r="CP3013"/>
    </row>
    <row r="3014" spans="1:94" ht="22.5" customHeight="1">
      <c r="A3014" s="13"/>
      <c r="CB3014"/>
      <c r="CC3014"/>
      <c r="CD3014"/>
      <c r="CE3014" s="83"/>
      <c r="CF3014"/>
      <c r="CG3014"/>
      <c r="CH3014"/>
      <c r="CI3014"/>
      <c r="CJ3014"/>
      <c r="CK3014"/>
      <c r="CL3014"/>
      <c r="CM3014"/>
      <c r="CN3014"/>
      <c r="CO3014"/>
      <c r="CP3014"/>
    </row>
    <row r="3015" spans="1:94" ht="22.5" customHeight="1">
      <c r="A3015" s="13"/>
      <c r="CB3015"/>
      <c r="CC3015"/>
      <c r="CD3015"/>
      <c r="CE3015" s="83"/>
      <c r="CF3015"/>
      <c r="CG3015"/>
      <c r="CH3015"/>
      <c r="CI3015"/>
      <c r="CJ3015"/>
      <c r="CK3015"/>
      <c r="CL3015"/>
      <c r="CM3015"/>
      <c r="CN3015"/>
      <c r="CO3015"/>
      <c r="CP3015"/>
    </row>
    <row r="3016" spans="1:94" ht="22.5" customHeight="1">
      <c r="A3016" s="13"/>
      <c r="CB3016"/>
      <c r="CC3016"/>
      <c r="CD3016"/>
      <c r="CE3016" s="83"/>
      <c r="CF3016"/>
      <c r="CG3016"/>
      <c r="CH3016"/>
      <c r="CI3016"/>
      <c r="CJ3016"/>
      <c r="CK3016"/>
      <c r="CL3016"/>
      <c r="CM3016"/>
      <c r="CN3016"/>
      <c r="CO3016"/>
      <c r="CP3016"/>
    </row>
    <row r="3017" spans="1:94" ht="22.5" customHeight="1">
      <c r="A3017" s="13"/>
      <c r="CB3017"/>
      <c r="CC3017"/>
      <c r="CD3017"/>
      <c r="CE3017" s="83"/>
      <c r="CF3017"/>
      <c r="CG3017"/>
      <c r="CH3017"/>
      <c r="CI3017"/>
      <c r="CJ3017"/>
      <c r="CK3017"/>
      <c r="CL3017"/>
      <c r="CM3017"/>
      <c r="CN3017"/>
      <c r="CO3017"/>
      <c r="CP3017"/>
    </row>
    <row r="3018" spans="1:94" ht="22.5" customHeight="1">
      <c r="A3018" s="13"/>
      <c r="CB3018"/>
      <c r="CC3018"/>
      <c r="CD3018"/>
      <c r="CE3018" s="83"/>
      <c r="CF3018"/>
      <c r="CG3018"/>
      <c r="CH3018"/>
      <c r="CI3018"/>
      <c r="CJ3018"/>
      <c r="CK3018"/>
      <c r="CL3018"/>
      <c r="CM3018"/>
      <c r="CN3018"/>
      <c r="CO3018"/>
      <c r="CP3018"/>
    </row>
    <row r="3019" spans="1:94" ht="22.5" customHeight="1">
      <c r="A3019" s="13"/>
      <c r="CB3019"/>
      <c r="CC3019"/>
      <c r="CD3019"/>
      <c r="CE3019" s="83"/>
      <c r="CF3019"/>
      <c r="CG3019"/>
      <c r="CH3019"/>
      <c r="CI3019"/>
      <c r="CJ3019"/>
      <c r="CK3019"/>
      <c r="CL3019"/>
      <c r="CM3019"/>
      <c r="CN3019"/>
      <c r="CO3019"/>
      <c r="CP3019"/>
    </row>
    <row r="3020" spans="1:94" ht="22.5" customHeight="1">
      <c r="A3020" s="13"/>
      <c r="CB3020"/>
      <c r="CC3020"/>
      <c r="CD3020"/>
      <c r="CE3020" s="83"/>
      <c r="CF3020"/>
      <c r="CG3020"/>
      <c r="CH3020"/>
      <c r="CI3020"/>
      <c r="CJ3020"/>
      <c r="CK3020"/>
      <c r="CL3020"/>
      <c r="CM3020"/>
      <c r="CN3020"/>
      <c r="CO3020"/>
      <c r="CP3020"/>
    </row>
    <row r="3021" spans="1:94" ht="22.5" customHeight="1">
      <c r="A3021" s="13"/>
      <c r="CB3021"/>
      <c r="CC3021"/>
      <c r="CD3021"/>
      <c r="CE3021" s="83"/>
      <c r="CF3021"/>
      <c r="CG3021"/>
      <c r="CH3021"/>
      <c r="CI3021"/>
      <c r="CJ3021"/>
      <c r="CK3021"/>
      <c r="CL3021"/>
      <c r="CM3021"/>
      <c r="CN3021"/>
      <c r="CO3021"/>
      <c r="CP3021"/>
    </row>
    <row r="3022" spans="1:94" ht="22.5" customHeight="1">
      <c r="A3022" s="13"/>
      <c r="CB3022"/>
      <c r="CC3022"/>
      <c r="CD3022"/>
      <c r="CE3022" s="83"/>
      <c r="CF3022"/>
      <c r="CG3022"/>
      <c r="CH3022"/>
      <c r="CI3022"/>
      <c r="CJ3022"/>
      <c r="CK3022"/>
      <c r="CL3022"/>
      <c r="CM3022"/>
      <c r="CN3022"/>
      <c r="CO3022"/>
      <c r="CP3022"/>
    </row>
    <row r="3023" spans="1:94" ht="22.5" customHeight="1">
      <c r="A3023" s="13"/>
      <c r="CB3023"/>
      <c r="CC3023"/>
      <c r="CD3023"/>
      <c r="CE3023" s="83"/>
      <c r="CF3023"/>
      <c r="CG3023"/>
      <c r="CH3023"/>
      <c r="CI3023"/>
      <c r="CJ3023"/>
      <c r="CK3023"/>
      <c r="CL3023"/>
      <c r="CM3023"/>
      <c r="CN3023"/>
      <c r="CO3023"/>
      <c r="CP3023"/>
    </row>
    <row r="3024" spans="1:94" ht="22.5" customHeight="1">
      <c r="A3024" s="13"/>
      <c r="CB3024"/>
      <c r="CC3024"/>
      <c r="CD3024"/>
      <c r="CE3024" s="83"/>
      <c r="CF3024"/>
      <c r="CG3024"/>
      <c r="CH3024"/>
      <c r="CI3024"/>
      <c r="CJ3024"/>
      <c r="CK3024"/>
      <c r="CL3024"/>
      <c r="CM3024"/>
      <c r="CN3024"/>
      <c r="CO3024"/>
      <c r="CP3024"/>
    </row>
    <row r="3025" spans="1:94" ht="22.5" customHeight="1">
      <c r="A3025" s="13"/>
      <c r="CB3025"/>
      <c r="CC3025"/>
      <c r="CD3025"/>
      <c r="CE3025" s="83"/>
      <c r="CF3025"/>
      <c r="CG3025"/>
      <c r="CH3025"/>
      <c r="CI3025"/>
      <c r="CJ3025"/>
      <c r="CK3025"/>
      <c r="CL3025"/>
      <c r="CM3025"/>
      <c r="CN3025"/>
      <c r="CO3025"/>
      <c r="CP3025"/>
    </row>
    <row r="3026" spans="1:94" ht="22.5" customHeight="1">
      <c r="A3026" s="13"/>
      <c r="CB3026"/>
      <c r="CC3026"/>
      <c r="CD3026"/>
      <c r="CE3026" s="83"/>
      <c r="CF3026"/>
      <c r="CG3026"/>
      <c r="CH3026"/>
      <c r="CI3026"/>
      <c r="CJ3026"/>
      <c r="CK3026"/>
      <c r="CL3026"/>
      <c r="CM3026"/>
      <c r="CN3026"/>
      <c r="CO3026"/>
      <c r="CP3026"/>
    </row>
    <row r="3027" spans="1:94" ht="22.5" customHeight="1">
      <c r="A3027" s="13"/>
      <c r="CB3027"/>
      <c r="CC3027"/>
      <c r="CD3027"/>
      <c r="CE3027" s="83"/>
      <c r="CF3027"/>
      <c r="CG3027"/>
      <c r="CH3027"/>
      <c r="CI3027"/>
      <c r="CJ3027"/>
      <c r="CK3027"/>
      <c r="CL3027"/>
      <c r="CM3027"/>
      <c r="CN3027"/>
      <c r="CO3027"/>
      <c r="CP3027"/>
    </row>
    <row r="3028" spans="1:94" ht="22.5" customHeight="1">
      <c r="A3028" s="13"/>
      <c r="CB3028"/>
      <c r="CC3028"/>
      <c r="CD3028"/>
      <c r="CE3028" s="83"/>
      <c r="CF3028"/>
      <c r="CG3028"/>
      <c r="CH3028"/>
      <c r="CI3028"/>
      <c r="CJ3028"/>
      <c r="CK3028"/>
      <c r="CL3028"/>
      <c r="CM3028"/>
      <c r="CN3028"/>
      <c r="CO3028"/>
      <c r="CP3028"/>
    </row>
    <row r="3029" spans="1:94" ht="22.5" customHeight="1">
      <c r="A3029" s="13"/>
      <c r="CB3029"/>
      <c r="CC3029"/>
      <c r="CD3029"/>
      <c r="CE3029" s="83"/>
      <c r="CF3029"/>
      <c r="CG3029"/>
      <c r="CH3029"/>
      <c r="CI3029"/>
      <c r="CJ3029"/>
      <c r="CK3029"/>
      <c r="CL3029"/>
      <c r="CM3029"/>
      <c r="CN3029"/>
      <c r="CO3029"/>
      <c r="CP3029"/>
    </row>
    <row r="3030" spans="1:94" ht="22.5" customHeight="1">
      <c r="A3030" s="13"/>
      <c r="CB3030"/>
      <c r="CC3030"/>
      <c r="CD3030"/>
      <c r="CE3030" s="83"/>
      <c r="CF3030"/>
      <c r="CG3030"/>
      <c r="CH3030"/>
      <c r="CI3030"/>
      <c r="CJ3030"/>
      <c r="CK3030"/>
      <c r="CL3030"/>
      <c r="CM3030"/>
      <c r="CN3030"/>
      <c r="CO3030"/>
      <c r="CP3030"/>
    </row>
    <row r="3031" spans="1:94" ht="22.5" customHeight="1">
      <c r="A3031" s="13"/>
      <c r="CB3031"/>
      <c r="CC3031"/>
      <c r="CD3031"/>
      <c r="CE3031" s="83"/>
      <c r="CF3031"/>
      <c r="CG3031"/>
      <c r="CH3031"/>
      <c r="CI3031"/>
      <c r="CJ3031"/>
      <c r="CK3031"/>
      <c r="CL3031"/>
      <c r="CM3031"/>
      <c r="CN3031"/>
      <c r="CO3031"/>
      <c r="CP3031"/>
    </row>
    <row r="3032" spans="1:94" ht="22.5" customHeight="1">
      <c r="A3032" s="13"/>
      <c r="CB3032"/>
      <c r="CC3032"/>
      <c r="CD3032"/>
      <c r="CE3032" s="83"/>
      <c r="CF3032"/>
      <c r="CG3032"/>
      <c r="CH3032"/>
      <c r="CI3032"/>
      <c r="CJ3032"/>
      <c r="CK3032"/>
      <c r="CL3032"/>
      <c r="CM3032"/>
      <c r="CN3032"/>
      <c r="CO3032"/>
      <c r="CP3032"/>
    </row>
    <row r="3033" spans="1:94" ht="22.5" customHeight="1">
      <c r="A3033" s="13"/>
      <c r="CB3033"/>
      <c r="CC3033"/>
      <c r="CD3033"/>
      <c r="CE3033" s="83"/>
      <c r="CF3033"/>
      <c r="CG3033"/>
      <c r="CH3033"/>
      <c r="CI3033"/>
      <c r="CJ3033"/>
      <c r="CK3033"/>
      <c r="CL3033"/>
      <c r="CM3033"/>
      <c r="CN3033"/>
      <c r="CO3033"/>
      <c r="CP3033"/>
    </row>
    <row r="3034" spans="1:94" ht="22.5" customHeight="1">
      <c r="A3034" s="13"/>
      <c r="CB3034"/>
      <c r="CC3034"/>
      <c r="CD3034"/>
      <c r="CE3034" s="83"/>
      <c r="CF3034"/>
      <c r="CG3034"/>
      <c r="CH3034"/>
      <c r="CI3034"/>
      <c r="CJ3034"/>
      <c r="CK3034"/>
      <c r="CL3034"/>
      <c r="CM3034"/>
      <c r="CN3034"/>
      <c r="CO3034"/>
      <c r="CP3034"/>
    </row>
    <row r="3035" spans="1:94" ht="22.5" customHeight="1">
      <c r="A3035" s="13"/>
      <c r="CB3035"/>
      <c r="CC3035"/>
      <c r="CD3035"/>
      <c r="CE3035" s="83"/>
      <c r="CF3035"/>
      <c r="CG3035"/>
      <c r="CH3035"/>
      <c r="CI3035"/>
      <c r="CJ3035"/>
      <c r="CK3035"/>
      <c r="CL3035"/>
      <c r="CM3035"/>
      <c r="CN3035"/>
      <c r="CO3035"/>
      <c r="CP3035"/>
    </row>
    <row r="3036" spans="1:94" ht="22.5" customHeight="1">
      <c r="A3036" s="13"/>
      <c r="CB3036"/>
      <c r="CC3036"/>
      <c r="CD3036"/>
      <c r="CE3036" s="83"/>
      <c r="CF3036"/>
      <c r="CG3036"/>
      <c r="CH3036"/>
      <c r="CI3036"/>
      <c r="CJ3036"/>
      <c r="CK3036"/>
      <c r="CL3036"/>
      <c r="CM3036"/>
      <c r="CN3036"/>
      <c r="CO3036"/>
      <c r="CP3036"/>
    </row>
    <row r="3037" spans="1:94" ht="22.5" customHeight="1">
      <c r="A3037" s="13"/>
      <c r="CB3037"/>
      <c r="CC3037"/>
      <c r="CD3037"/>
      <c r="CE3037" s="83"/>
      <c r="CF3037"/>
      <c r="CG3037"/>
      <c r="CH3037"/>
      <c r="CI3037"/>
      <c r="CJ3037"/>
      <c r="CK3037"/>
      <c r="CL3037"/>
      <c r="CM3037"/>
      <c r="CN3037"/>
      <c r="CO3037"/>
      <c r="CP3037"/>
    </row>
    <row r="3038" spans="1:94" ht="22.5" customHeight="1">
      <c r="A3038" s="13"/>
      <c r="CB3038"/>
      <c r="CC3038"/>
      <c r="CD3038"/>
      <c r="CE3038" s="83"/>
      <c r="CF3038"/>
      <c r="CG3038"/>
      <c r="CH3038"/>
      <c r="CI3038"/>
      <c r="CJ3038"/>
      <c r="CK3038"/>
      <c r="CL3038"/>
      <c r="CM3038"/>
      <c r="CN3038"/>
      <c r="CO3038"/>
      <c r="CP3038"/>
    </row>
    <row r="3039" spans="1:94" ht="22.5" customHeight="1">
      <c r="A3039" s="13"/>
      <c r="CB3039"/>
      <c r="CC3039"/>
      <c r="CD3039"/>
      <c r="CE3039" s="83"/>
      <c r="CF3039"/>
      <c r="CG3039"/>
      <c r="CH3039"/>
      <c r="CI3039"/>
      <c r="CJ3039"/>
      <c r="CK3039"/>
      <c r="CL3039"/>
      <c r="CM3039"/>
      <c r="CN3039"/>
      <c r="CO3039"/>
      <c r="CP3039"/>
    </row>
    <row r="3040" spans="1:94" ht="22.5" customHeight="1">
      <c r="A3040" s="13"/>
      <c r="CB3040"/>
      <c r="CC3040"/>
      <c r="CD3040"/>
      <c r="CE3040" s="83"/>
      <c r="CF3040"/>
      <c r="CG3040"/>
      <c r="CH3040"/>
      <c r="CI3040"/>
      <c r="CJ3040"/>
      <c r="CK3040"/>
      <c r="CL3040"/>
      <c r="CM3040"/>
      <c r="CN3040"/>
      <c r="CO3040"/>
      <c r="CP3040"/>
    </row>
    <row r="3041" spans="1:94" ht="22.5" customHeight="1">
      <c r="A3041" s="13"/>
      <c r="CB3041"/>
      <c r="CC3041"/>
      <c r="CD3041"/>
      <c r="CE3041" s="83"/>
      <c r="CF3041"/>
      <c r="CG3041"/>
      <c r="CH3041"/>
      <c r="CI3041"/>
      <c r="CJ3041"/>
      <c r="CK3041"/>
      <c r="CL3041"/>
      <c r="CM3041"/>
      <c r="CN3041"/>
      <c r="CO3041"/>
      <c r="CP3041"/>
    </row>
    <row r="3042" spans="1:94" ht="22.5" customHeight="1">
      <c r="A3042" s="13"/>
      <c r="CB3042"/>
      <c r="CC3042"/>
      <c r="CD3042"/>
      <c r="CE3042" s="83"/>
      <c r="CF3042"/>
      <c r="CG3042"/>
      <c r="CH3042"/>
      <c r="CI3042"/>
      <c r="CJ3042"/>
      <c r="CK3042"/>
      <c r="CL3042"/>
      <c r="CM3042"/>
      <c r="CN3042"/>
      <c r="CO3042"/>
      <c r="CP3042"/>
    </row>
    <row r="3043" spans="1:94" ht="22.5" customHeight="1">
      <c r="A3043" s="13"/>
      <c r="CB3043"/>
      <c r="CC3043"/>
      <c r="CD3043"/>
      <c r="CE3043" s="83"/>
      <c r="CF3043"/>
      <c r="CG3043"/>
      <c r="CH3043"/>
      <c r="CI3043"/>
      <c r="CJ3043"/>
      <c r="CK3043"/>
      <c r="CL3043"/>
      <c r="CM3043"/>
      <c r="CN3043"/>
      <c r="CO3043"/>
      <c r="CP3043"/>
    </row>
    <row r="3044" spans="1:94" ht="22.5" customHeight="1">
      <c r="A3044" s="13"/>
      <c r="CB3044"/>
      <c r="CC3044"/>
      <c r="CD3044"/>
      <c r="CE3044" s="83"/>
      <c r="CF3044"/>
      <c r="CG3044"/>
      <c r="CH3044"/>
      <c r="CI3044"/>
      <c r="CJ3044"/>
      <c r="CK3044"/>
      <c r="CL3044"/>
      <c r="CM3044"/>
      <c r="CN3044"/>
      <c r="CO3044"/>
      <c r="CP3044"/>
    </row>
    <row r="3045" spans="1:94" ht="22.5" customHeight="1">
      <c r="A3045" s="13"/>
      <c r="CB3045"/>
      <c r="CC3045"/>
      <c r="CD3045"/>
      <c r="CE3045" s="83"/>
      <c r="CF3045"/>
      <c r="CG3045"/>
      <c r="CH3045"/>
      <c r="CI3045"/>
      <c r="CJ3045"/>
      <c r="CK3045"/>
      <c r="CL3045"/>
      <c r="CM3045"/>
      <c r="CN3045"/>
      <c r="CO3045"/>
      <c r="CP3045"/>
    </row>
    <row r="3046" spans="1:94" ht="22.5" customHeight="1">
      <c r="A3046" s="13"/>
      <c r="CB3046"/>
      <c r="CC3046"/>
      <c r="CD3046"/>
      <c r="CE3046" s="83"/>
      <c r="CF3046"/>
      <c r="CG3046"/>
      <c r="CH3046"/>
      <c r="CI3046"/>
      <c r="CJ3046"/>
      <c r="CK3046"/>
      <c r="CL3046"/>
      <c r="CM3046"/>
      <c r="CN3046"/>
      <c r="CO3046"/>
      <c r="CP3046"/>
    </row>
    <row r="3047" spans="1:94" ht="22.5" customHeight="1">
      <c r="A3047" s="13"/>
      <c r="CB3047"/>
      <c r="CC3047"/>
      <c r="CD3047"/>
      <c r="CE3047" s="83"/>
      <c r="CF3047"/>
      <c r="CG3047"/>
      <c r="CH3047"/>
      <c r="CI3047"/>
      <c r="CJ3047"/>
      <c r="CK3047"/>
      <c r="CL3047"/>
      <c r="CM3047"/>
      <c r="CN3047"/>
      <c r="CO3047"/>
      <c r="CP3047"/>
    </row>
    <row r="3048" spans="1:94" ht="22.5" customHeight="1">
      <c r="A3048" s="13"/>
      <c r="CB3048"/>
      <c r="CC3048"/>
      <c r="CD3048"/>
      <c r="CE3048" s="83"/>
      <c r="CF3048"/>
      <c r="CG3048"/>
      <c r="CH3048"/>
      <c r="CI3048"/>
      <c r="CJ3048"/>
      <c r="CK3048"/>
      <c r="CL3048"/>
      <c r="CM3048"/>
      <c r="CN3048"/>
      <c r="CO3048"/>
      <c r="CP3048"/>
    </row>
    <row r="3049" spans="1:94" ht="22.5" customHeight="1">
      <c r="A3049" s="13"/>
      <c r="CB3049"/>
      <c r="CC3049"/>
      <c r="CD3049"/>
      <c r="CE3049" s="83"/>
      <c r="CF3049"/>
      <c r="CG3049"/>
      <c r="CH3049"/>
      <c r="CI3049"/>
      <c r="CJ3049"/>
      <c r="CK3049"/>
      <c r="CL3049"/>
      <c r="CM3049"/>
      <c r="CN3049"/>
      <c r="CO3049"/>
      <c r="CP3049"/>
    </row>
    <row r="3050" spans="1:94" ht="22.5" customHeight="1">
      <c r="A3050" s="13"/>
      <c r="CB3050"/>
      <c r="CC3050"/>
      <c r="CD3050"/>
      <c r="CE3050" s="83"/>
      <c r="CF3050"/>
      <c r="CG3050"/>
      <c r="CH3050"/>
      <c r="CI3050"/>
      <c r="CJ3050"/>
      <c r="CK3050"/>
      <c r="CL3050"/>
      <c r="CM3050"/>
      <c r="CN3050"/>
      <c r="CO3050"/>
      <c r="CP3050"/>
    </row>
    <row r="3051" spans="1:94" ht="22.5" customHeight="1">
      <c r="A3051" s="13"/>
      <c r="CB3051"/>
      <c r="CC3051"/>
      <c r="CD3051"/>
      <c r="CE3051" s="83"/>
      <c r="CF3051"/>
      <c r="CG3051"/>
      <c r="CH3051"/>
      <c r="CI3051"/>
      <c r="CJ3051"/>
      <c r="CK3051"/>
      <c r="CL3051"/>
      <c r="CM3051"/>
      <c r="CN3051"/>
      <c r="CO3051"/>
      <c r="CP3051"/>
    </row>
    <row r="3052" spans="1:94" ht="22.5" customHeight="1">
      <c r="A3052" s="13"/>
      <c r="CB3052"/>
      <c r="CC3052"/>
      <c r="CD3052"/>
      <c r="CE3052" s="83"/>
      <c r="CF3052"/>
      <c r="CG3052"/>
      <c r="CH3052"/>
      <c r="CI3052"/>
      <c r="CJ3052"/>
      <c r="CK3052"/>
      <c r="CL3052"/>
      <c r="CM3052"/>
      <c r="CN3052"/>
      <c r="CO3052"/>
      <c r="CP3052"/>
    </row>
    <row r="3053" spans="1:94" ht="22.5" customHeight="1">
      <c r="A3053" s="13"/>
      <c r="CB3053"/>
      <c r="CC3053"/>
      <c r="CD3053"/>
      <c r="CE3053" s="83"/>
      <c r="CF3053"/>
      <c r="CG3053"/>
      <c r="CH3053"/>
      <c r="CI3053"/>
      <c r="CJ3053"/>
      <c r="CK3053"/>
      <c r="CL3053"/>
      <c r="CM3053"/>
      <c r="CN3053"/>
      <c r="CO3053"/>
      <c r="CP3053"/>
    </row>
    <row r="3054" spans="1:94" ht="22.5" customHeight="1">
      <c r="A3054" s="13"/>
      <c r="CB3054"/>
      <c r="CC3054"/>
      <c r="CD3054"/>
      <c r="CE3054" s="83"/>
      <c r="CF3054"/>
      <c r="CG3054"/>
      <c r="CH3054"/>
      <c r="CI3054"/>
      <c r="CJ3054"/>
      <c r="CK3054"/>
      <c r="CL3054"/>
      <c r="CM3054"/>
      <c r="CN3054"/>
      <c r="CO3054"/>
      <c r="CP3054"/>
    </row>
    <row r="3055" spans="1:94" ht="22.5" customHeight="1">
      <c r="A3055" s="13"/>
      <c r="CB3055"/>
      <c r="CC3055"/>
      <c r="CD3055"/>
      <c r="CE3055" s="83"/>
      <c r="CF3055"/>
      <c r="CG3055"/>
      <c r="CH3055"/>
      <c r="CI3055"/>
      <c r="CJ3055"/>
      <c r="CK3055"/>
      <c r="CL3055"/>
      <c r="CM3055"/>
      <c r="CN3055"/>
      <c r="CO3055"/>
      <c r="CP3055"/>
    </row>
    <row r="3056" spans="1:94" ht="22.5" customHeight="1">
      <c r="A3056" s="13"/>
      <c r="CB3056"/>
      <c r="CC3056"/>
      <c r="CD3056"/>
      <c r="CE3056" s="83"/>
      <c r="CF3056"/>
      <c r="CG3056"/>
      <c r="CH3056"/>
      <c r="CI3056"/>
      <c r="CJ3056"/>
      <c r="CK3056"/>
      <c r="CL3056"/>
      <c r="CM3056"/>
      <c r="CN3056"/>
      <c r="CO3056"/>
      <c r="CP3056"/>
    </row>
    <row r="3057" spans="1:94" ht="22.5" customHeight="1">
      <c r="A3057" s="13"/>
      <c r="CB3057"/>
      <c r="CC3057"/>
      <c r="CD3057"/>
      <c r="CE3057" s="83"/>
      <c r="CF3057"/>
      <c r="CG3057"/>
      <c r="CH3057"/>
      <c r="CI3057"/>
      <c r="CJ3057"/>
      <c r="CK3057"/>
      <c r="CL3057"/>
      <c r="CM3057"/>
      <c r="CN3057"/>
      <c r="CO3057"/>
      <c r="CP3057"/>
    </row>
    <row r="3058" spans="1:94" ht="22.5" customHeight="1">
      <c r="A3058" s="13"/>
      <c r="CB3058"/>
      <c r="CC3058"/>
      <c r="CD3058"/>
      <c r="CE3058" s="83"/>
      <c r="CF3058"/>
      <c r="CG3058"/>
      <c r="CH3058"/>
      <c r="CI3058"/>
      <c r="CJ3058"/>
      <c r="CK3058"/>
      <c r="CL3058"/>
      <c r="CM3058"/>
      <c r="CN3058"/>
      <c r="CO3058"/>
      <c r="CP3058"/>
    </row>
    <row r="3059" spans="1:94" ht="22.5" customHeight="1">
      <c r="A3059" s="13"/>
      <c r="CB3059"/>
      <c r="CC3059"/>
      <c r="CD3059"/>
      <c r="CE3059" s="83"/>
      <c r="CF3059"/>
      <c r="CG3059"/>
      <c r="CH3059"/>
      <c r="CI3059"/>
      <c r="CJ3059"/>
      <c r="CK3059"/>
      <c r="CL3059"/>
      <c r="CM3059"/>
      <c r="CN3059"/>
      <c r="CO3059"/>
      <c r="CP3059"/>
    </row>
    <row r="3060" spans="1:94" ht="22.5" customHeight="1">
      <c r="A3060" s="13"/>
      <c r="CB3060"/>
      <c r="CC3060"/>
      <c r="CD3060"/>
      <c r="CE3060" s="83"/>
      <c r="CF3060"/>
      <c r="CG3060"/>
      <c r="CH3060"/>
      <c r="CI3060"/>
      <c r="CJ3060"/>
      <c r="CK3060"/>
      <c r="CL3060"/>
      <c r="CM3060"/>
      <c r="CN3060"/>
      <c r="CO3060"/>
      <c r="CP3060"/>
    </row>
    <row r="3061" spans="1:94" ht="22.5" customHeight="1">
      <c r="A3061" s="13"/>
      <c r="CB3061"/>
      <c r="CC3061"/>
      <c r="CD3061"/>
      <c r="CE3061" s="83"/>
      <c r="CF3061"/>
      <c r="CG3061"/>
      <c r="CH3061"/>
      <c r="CI3061"/>
      <c r="CJ3061"/>
      <c r="CK3061"/>
      <c r="CL3061"/>
      <c r="CM3061"/>
      <c r="CN3061"/>
      <c r="CO3061"/>
      <c r="CP3061"/>
    </row>
    <row r="3062" spans="1:94" ht="22.5" customHeight="1">
      <c r="A3062" s="13"/>
      <c r="CB3062"/>
      <c r="CC3062"/>
      <c r="CD3062"/>
      <c r="CE3062" s="83"/>
      <c r="CF3062"/>
      <c r="CG3062"/>
      <c r="CH3062"/>
      <c r="CI3062"/>
      <c r="CJ3062"/>
      <c r="CK3062"/>
      <c r="CL3062"/>
      <c r="CM3062"/>
      <c r="CN3062"/>
      <c r="CO3062"/>
      <c r="CP3062"/>
    </row>
    <row r="3063" spans="1:94" ht="22.5" customHeight="1">
      <c r="A3063" s="13"/>
      <c r="CB3063"/>
      <c r="CC3063"/>
      <c r="CD3063"/>
      <c r="CE3063" s="83"/>
      <c r="CF3063"/>
      <c r="CG3063"/>
      <c r="CH3063"/>
      <c r="CI3063"/>
      <c r="CJ3063"/>
      <c r="CK3063"/>
      <c r="CL3063"/>
      <c r="CM3063"/>
      <c r="CN3063"/>
      <c r="CO3063"/>
      <c r="CP3063"/>
    </row>
    <row r="3064" spans="1:94" ht="22.5" customHeight="1">
      <c r="A3064" s="13"/>
      <c r="CB3064"/>
      <c r="CC3064"/>
      <c r="CD3064"/>
      <c r="CE3064" s="83"/>
      <c r="CF3064"/>
      <c r="CG3064"/>
      <c r="CH3064"/>
      <c r="CI3064"/>
      <c r="CJ3064"/>
      <c r="CK3064"/>
      <c r="CL3064"/>
      <c r="CM3064"/>
      <c r="CN3064"/>
      <c r="CO3064"/>
      <c r="CP3064"/>
    </row>
    <row r="3065" spans="1:94" ht="22.5" customHeight="1">
      <c r="A3065" s="13"/>
      <c r="CB3065"/>
      <c r="CC3065"/>
      <c r="CD3065"/>
      <c r="CE3065" s="83"/>
      <c r="CF3065"/>
      <c r="CG3065"/>
      <c r="CH3065"/>
      <c r="CI3065"/>
      <c r="CJ3065"/>
      <c r="CK3065"/>
      <c r="CL3065"/>
      <c r="CM3065"/>
      <c r="CN3065"/>
      <c r="CO3065"/>
      <c r="CP3065"/>
    </row>
    <row r="3066" spans="1:94" ht="22.5" customHeight="1">
      <c r="A3066" s="13"/>
      <c r="CB3066"/>
      <c r="CC3066"/>
      <c r="CD3066"/>
      <c r="CE3066" s="83"/>
      <c r="CF3066"/>
      <c r="CG3066"/>
      <c r="CH3066"/>
      <c r="CI3066"/>
      <c r="CJ3066"/>
      <c r="CK3066"/>
      <c r="CL3066"/>
      <c r="CM3066"/>
      <c r="CN3066"/>
      <c r="CO3066"/>
      <c r="CP3066"/>
    </row>
    <row r="3067" spans="1:94" ht="22.5" customHeight="1">
      <c r="A3067" s="13"/>
      <c r="CB3067"/>
      <c r="CC3067"/>
      <c r="CD3067"/>
      <c r="CE3067" s="83"/>
      <c r="CF3067"/>
      <c r="CG3067"/>
      <c r="CH3067"/>
      <c r="CI3067"/>
      <c r="CJ3067"/>
      <c r="CK3067"/>
      <c r="CL3067"/>
      <c r="CM3067"/>
      <c r="CN3067"/>
      <c r="CO3067"/>
      <c r="CP3067"/>
    </row>
    <row r="3068" spans="1:94" ht="22.5" customHeight="1">
      <c r="A3068" s="13"/>
      <c r="CB3068"/>
      <c r="CC3068"/>
      <c r="CD3068"/>
      <c r="CE3068" s="83"/>
      <c r="CF3068"/>
      <c r="CG3068"/>
      <c r="CH3068"/>
      <c r="CI3068"/>
      <c r="CJ3068"/>
      <c r="CK3068"/>
      <c r="CL3068"/>
      <c r="CM3068"/>
      <c r="CN3068"/>
      <c r="CO3068"/>
      <c r="CP3068"/>
    </row>
    <row r="3069" spans="1:94" ht="22.5" customHeight="1">
      <c r="A3069" s="13"/>
      <c r="CB3069"/>
      <c r="CC3069"/>
      <c r="CD3069"/>
      <c r="CE3069" s="83"/>
      <c r="CF3069"/>
      <c r="CG3069"/>
      <c r="CH3069"/>
      <c r="CI3069"/>
      <c r="CJ3069"/>
      <c r="CK3069"/>
      <c r="CL3069"/>
      <c r="CM3069"/>
      <c r="CN3069"/>
      <c r="CO3069"/>
      <c r="CP3069"/>
    </row>
    <row r="3070" spans="1:94" ht="22.5" customHeight="1">
      <c r="A3070" s="13"/>
      <c r="CB3070"/>
      <c r="CC3070"/>
      <c r="CD3070"/>
      <c r="CE3070" s="83"/>
      <c r="CF3070"/>
      <c r="CG3070"/>
      <c r="CH3070"/>
      <c r="CI3070"/>
      <c r="CJ3070"/>
      <c r="CK3070"/>
      <c r="CL3070"/>
      <c r="CM3070"/>
      <c r="CN3070"/>
      <c r="CO3070"/>
      <c r="CP3070"/>
    </row>
    <row r="3071" spans="1:94" ht="22.5" customHeight="1">
      <c r="A3071" s="13"/>
      <c r="CB3071"/>
      <c r="CC3071"/>
      <c r="CD3071"/>
      <c r="CE3071" s="83"/>
      <c r="CF3071"/>
      <c r="CG3071"/>
      <c r="CH3071"/>
      <c r="CI3071"/>
      <c r="CJ3071"/>
      <c r="CK3071"/>
      <c r="CL3071"/>
      <c r="CM3071"/>
      <c r="CN3071"/>
      <c r="CO3071"/>
      <c r="CP3071"/>
    </row>
    <row r="3072" spans="1:94" ht="22.5" customHeight="1">
      <c r="A3072" s="13"/>
      <c r="CB3072"/>
      <c r="CC3072"/>
      <c r="CD3072"/>
      <c r="CE3072" s="83"/>
      <c r="CF3072"/>
      <c r="CG3072"/>
      <c r="CH3072"/>
      <c r="CI3072"/>
      <c r="CJ3072"/>
      <c r="CK3072"/>
      <c r="CL3072"/>
      <c r="CM3072"/>
      <c r="CN3072"/>
      <c r="CO3072"/>
      <c r="CP3072"/>
    </row>
    <row r="3073" spans="1:94" ht="22.5" customHeight="1">
      <c r="A3073" s="13"/>
      <c r="CB3073"/>
      <c r="CC3073"/>
      <c r="CD3073"/>
      <c r="CE3073" s="83"/>
      <c r="CF3073"/>
      <c r="CG3073"/>
      <c r="CH3073"/>
      <c r="CI3073"/>
      <c r="CJ3073"/>
      <c r="CK3073"/>
      <c r="CL3073"/>
      <c r="CM3073"/>
      <c r="CN3073"/>
      <c r="CO3073"/>
      <c r="CP3073"/>
    </row>
    <row r="3074" spans="1:94" ht="22.5" customHeight="1">
      <c r="A3074" s="13"/>
      <c r="CB3074"/>
      <c r="CC3074"/>
      <c r="CD3074"/>
      <c r="CE3074" s="83"/>
      <c r="CF3074"/>
      <c r="CG3074"/>
      <c r="CH3074"/>
      <c r="CI3074"/>
      <c r="CJ3074"/>
      <c r="CK3074"/>
      <c r="CL3074"/>
      <c r="CM3074"/>
      <c r="CN3074"/>
      <c r="CO3074"/>
      <c r="CP3074"/>
    </row>
    <row r="3075" spans="1:94" ht="22.5" customHeight="1">
      <c r="A3075" s="13"/>
      <c r="CB3075"/>
      <c r="CC3075"/>
      <c r="CD3075"/>
      <c r="CE3075" s="83"/>
      <c r="CF3075"/>
      <c r="CG3075"/>
      <c r="CH3075"/>
      <c r="CI3075"/>
      <c r="CJ3075"/>
      <c r="CK3075"/>
      <c r="CL3075"/>
      <c r="CM3075"/>
      <c r="CN3075"/>
      <c r="CO3075"/>
      <c r="CP3075"/>
    </row>
    <row r="3076" spans="1:94" ht="22.5" customHeight="1">
      <c r="A3076" s="13"/>
      <c r="CB3076"/>
      <c r="CC3076"/>
      <c r="CD3076"/>
      <c r="CE3076" s="83"/>
      <c r="CF3076"/>
      <c r="CG3076"/>
      <c r="CH3076"/>
      <c r="CI3076"/>
      <c r="CJ3076"/>
      <c r="CK3076"/>
      <c r="CL3076"/>
      <c r="CM3076"/>
      <c r="CN3076"/>
      <c r="CO3076"/>
      <c r="CP3076"/>
    </row>
    <row r="3077" spans="1:94" ht="22.5" customHeight="1">
      <c r="A3077" s="13"/>
      <c r="CB3077"/>
      <c r="CC3077"/>
      <c r="CD3077"/>
      <c r="CE3077" s="83"/>
      <c r="CF3077"/>
      <c r="CG3077"/>
      <c r="CH3077"/>
      <c r="CI3077"/>
      <c r="CJ3077"/>
      <c r="CK3077"/>
      <c r="CL3077"/>
      <c r="CM3077"/>
      <c r="CN3077"/>
      <c r="CO3077"/>
      <c r="CP3077"/>
    </row>
    <row r="3078" spans="1:94" ht="22.5" customHeight="1">
      <c r="A3078" s="13"/>
      <c r="CB3078"/>
      <c r="CC3078"/>
      <c r="CD3078"/>
      <c r="CE3078" s="83"/>
      <c r="CF3078"/>
      <c r="CG3078"/>
      <c r="CH3078"/>
      <c r="CI3078"/>
      <c r="CJ3078"/>
      <c r="CK3078"/>
      <c r="CL3078"/>
      <c r="CM3078"/>
      <c r="CN3078"/>
      <c r="CO3078"/>
      <c r="CP3078"/>
    </row>
    <row r="3079" spans="1:94" ht="22.5" customHeight="1">
      <c r="A3079" s="13"/>
      <c r="CB3079"/>
      <c r="CC3079"/>
      <c r="CD3079"/>
      <c r="CE3079" s="83"/>
      <c r="CF3079"/>
      <c r="CG3079"/>
      <c r="CH3079"/>
      <c r="CI3079"/>
      <c r="CJ3079"/>
      <c r="CK3079"/>
      <c r="CL3079"/>
      <c r="CM3079"/>
      <c r="CN3079"/>
      <c r="CO3079"/>
      <c r="CP3079"/>
    </row>
    <row r="3080" spans="1:94" ht="22.5" customHeight="1">
      <c r="A3080" s="13"/>
      <c r="CB3080"/>
      <c r="CC3080"/>
      <c r="CD3080"/>
      <c r="CE3080" s="83"/>
      <c r="CF3080"/>
      <c r="CG3080"/>
      <c r="CH3080"/>
      <c r="CI3080"/>
      <c r="CJ3080"/>
      <c r="CK3080"/>
      <c r="CL3080"/>
      <c r="CM3080"/>
      <c r="CN3080"/>
      <c r="CO3080"/>
      <c r="CP3080"/>
    </row>
    <row r="3081" spans="1:94" ht="22.5" customHeight="1">
      <c r="A3081" s="13"/>
      <c r="CB3081"/>
      <c r="CC3081"/>
      <c r="CD3081"/>
      <c r="CE3081" s="83"/>
      <c r="CF3081"/>
      <c r="CG3081"/>
      <c r="CH3081"/>
      <c r="CI3081"/>
      <c r="CJ3081"/>
      <c r="CK3081"/>
      <c r="CL3081"/>
      <c r="CM3081"/>
      <c r="CN3081"/>
      <c r="CO3081"/>
      <c r="CP3081"/>
    </row>
    <row r="3082" spans="1:94" ht="22.5" customHeight="1">
      <c r="A3082" s="13"/>
      <c r="CB3082"/>
      <c r="CC3082"/>
      <c r="CD3082"/>
      <c r="CE3082" s="83"/>
      <c r="CF3082"/>
      <c r="CG3082"/>
      <c r="CH3082"/>
      <c r="CI3082"/>
      <c r="CJ3082"/>
      <c r="CK3082"/>
      <c r="CL3082"/>
      <c r="CM3082"/>
      <c r="CN3082"/>
      <c r="CO3082"/>
      <c r="CP3082"/>
    </row>
    <row r="3083" spans="1:94" ht="22.5" customHeight="1">
      <c r="A3083" s="13"/>
      <c r="CB3083"/>
      <c r="CC3083"/>
      <c r="CD3083"/>
      <c r="CE3083" s="83"/>
      <c r="CF3083"/>
      <c r="CG3083"/>
      <c r="CH3083"/>
      <c r="CI3083"/>
      <c r="CJ3083"/>
      <c r="CK3083"/>
      <c r="CL3083"/>
      <c r="CM3083"/>
      <c r="CN3083"/>
      <c r="CO3083"/>
      <c r="CP3083"/>
    </row>
    <row r="3084" spans="1:94" ht="22.5" customHeight="1">
      <c r="A3084" s="13"/>
      <c r="CB3084"/>
      <c r="CC3084"/>
      <c r="CD3084"/>
      <c r="CE3084" s="83"/>
      <c r="CF3084"/>
      <c r="CG3084"/>
      <c r="CH3084"/>
      <c r="CI3084"/>
      <c r="CJ3084"/>
      <c r="CK3084"/>
      <c r="CL3084"/>
      <c r="CM3084"/>
      <c r="CN3084"/>
      <c r="CO3084"/>
      <c r="CP3084"/>
    </row>
    <row r="3085" spans="1:94" ht="22.5" customHeight="1">
      <c r="A3085" s="13"/>
      <c r="CB3085"/>
      <c r="CC3085"/>
      <c r="CD3085"/>
      <c r="CE3085" s="83"/>
      <c r="CF3085"/>
      <c r="CG3085"/>
      <c r="CH3085"/>
      <c r="CI3085"/>
      <c r="CJ3085"/>
      <c r="CK3085"/>
      <c r="CL3085"/>
      <c r="CM3085"/>
      <c r="CN3085"/>
      <c r="CO3085"/>
      <c r="CP3085"/>
    </row>
    <row r="3086" spans="1:94" ht="22.5" customHeight="1">
      <c r="A3086" s="13"/>
      <c r="CB3086"/>
      <c r="CC3086"/>
      <c r="CD3086"/>
      <c r="CE3086" s="83"/>
      <c r="CF3086"/>
      <c r="CG3086"/>
      <c r="CH3086"/>
      <c r="CI3086"/>
      <c r="CJ3086"/>
      <c r="CK3086"/>
      <c r="CL3086"/>
      <c r="CM3086"/>
      <c r="CN3086"/>
      <c r="CO3086"/>
      <c r="CP3086"/>
    </row>
    <row r="3087" spans="1:94" ht="22.5" customHeight="1">
      <c r="A3087" s="13"/>
      <c r="CB3087"/>
      <c r="CC3087"/>
      <c r="CD3087"/>
      <c r="CE3087" s="83"/>
      <c r="CF3087"/>
      <c r="CG3087"/>
      <c r="CH3087"/>
      <c r="CI3087"/>
      <c r="CJ3087"/>
      <c r="CK3087"/>
      <c r="CL3087"/>
      <c r="CM3087"/>
      <c r="CN3087"/>
      <c r="CO3087"/>
      <c r="CP3087"/>
    </row>
    <row r="3088" spans="1:94" ht="22.5" customHeight="1">
      <c r="A3088" s="13"/>
      <c r="CB3088"/>
      <c r="CC3088"/>
      <c r="CD3088"/>
      <c r="CE3088" s="83"/>
      <c r="CF3088"/>
      <c r="CG3088"/>
      <c r="CH3088"/>
      <c r="CI3088"/>
      <c r="CJ3088"/>
      <c r="CK3088"/>
      <c r="CL3088"/>
      <c r="CM3088"/>
      <c r="CN3088"/>
      <c r="CO3088"/>
      <c r="CP3088"/>
    </row>
    <row r="3089" spans="1:94" ht="22.5" customHeight="1">
      <c r="A3089" s="13"/>
      <c r="CB3089"/>
      <c r="CC3089"/>
      <c r="CD3089"/>
      <c r="CE3089" s="83"/>
      <c r="CF3089"/>
      <c r="CG3089"/>
      <c r="CH3089"/>
      <c r="CI3089"/>
      <c r="CJ3089"/>
      <c r="CK3089"/>
      <c r="CL3089"/>
      <c r="CM3089"/>
      <c r="CN3089"/>
      <c r="CO3089"/>
      <c r="CP3089"/>
    </row>
    <row r="3090" spans="1:94" ht="22.5" customHeight="1">
      <c r="A3090" s="13"/>
      <c r="CB3090"/>
      <c r="CC3090"/>
      <c r="CD3090"/>
      <c r="CE3090" s="83"/>
      <c r="CF3090"/>
      <c r="CG3090"/>
      <c r="CH3090"/>
      <c r="CI3090"/>
      <c r="CJ3090"/>
      <c r="CK3090"/>
      <c r="CL3090"/>
      <c r="CM3090"/>
      <c r="CN3090"/>
      <c r="CO3090"/>
      <c r="CP3090"/>
    </row>
    <row r="3091" spans="1:94" ht="22.5" customHeight="1">
      <c r="A3091" s="13"/>
      <c r="CB3091"/>
      <c r="CC3091"/>
      <c r="CD3091"/>
      <c r="CE3091" s="83"/>
      <c r="CF3091"/>
      <c r="CG3091"/>
      <c r="CH3091"/>
      <c r="CI3091"/>
      <c r="CJ3091"/>
      <c r="CK3091"/>
      <c r="CL3091"/>
      <c r="CM3091"/>
      <c r="CN3091"/>
      <c r="CO3091"/>
      <c r="CP3091"/>
    </row>
    <row r="3092" spans="1:94" ht="22.5" customHeight="1">
      <c r="A3092" s="13"/>
      <c r="CB3092"/>
      <c r="CC3092"/>
      <c r="CD3092"/>
      <c r="CE3092" s="83"/>
      <c r="CF3092"/>
      <c r="CG3092"/>
      <c r="CH3092"/>
      <c r="CI3092"/>
      <c r="CJ3092"/>
      <c r="CK3092"/>
      <c r="CL3092"/>
      <c r="CM3092"/>
      <c r="CN3092"/>
      <c r="CO3092"/>
      <c r="CP3092"/>
    </row>
    <row r="3093" spans="1:94" ht="22.5" customHeight="1">
      <c r="A3093" s="13"/>
      <c r="CB3093"/>
      <c r="CC3093"/>
      <c r="CD3093"/>
      <c r="CE3093" s="83"/>
      <c r="CF3093"/>
      <c r="CG3093"/>
      <c r="CH3093"/>
      <c r="CI3093"/>
      <c r="CJ3093"/>
      <c r="CK3093"/>
      <c r="CL3093"/>
      <c r="CM3093"/>
      <c r="CN3093"/>
      <c r="CO3093"/>
      <c r="CP3093"/>
    </row>
    <row r="3094" spans="1:94" ht="22.5" customHeight="1">
      <c r="A3094" s="13"/>
      <c r="CB3094"/>
      <c r="CC3094"/>
      <c r="CD3094"/>
      <c r="CE3094" s="83"/>
      <c r="CF3094"/>
      <c r="CG3094"/>
      <c r="CH3094"/>
      <c r="CI3094"/>
      <c r="CJ3094"/>
      <c r="CK3094"/>
      <c r="CL3094"/>
      <c r="CM3094"/>
      <c r="CN3094"/>
      <c r="CO3094"/>
      <c r="CP3094"/>
    </row>
    <row r="3095" spans="1:94" ht="22.5" customHeight="1">
      <c r="A3095" s="13"/>
      <c r="CB3095"/>
      <c r="CC3095"/>
      <c r="CD3095"/>
      <c r="CE3095" s="83"/>
      <c r="CF3095"/>
      <c r="CG3095"/>
      <c r="CH3095"/>
      <c r="CI3095"/>
      <c r="CJ3095"/>
      <c r="CK3095"/>
      <c r="CL3095"/>
      <c r="CM3095"/>
      <c r="CN3095"/>
      <c r="CO3095"/>
      <c r="CP3095"/>
    </row>
    <row r="3096" spans="1:94" ht="22.5" customHeight="1">
      <c r="A3096" s="13"/>
      <c r="CB3096"/>
      <c r="CC3096"/>
      <c r="CD3096"/>
      <c r="CE3096" s="83"/>
      <c r="CF3096"/>
      <c r="CG3096"/>
      <c r="CH3096"/>
      <c r="CI3096"/>
      <c r="CJ3096"/>
      <c r="CK3096"/>
      <c r="CL3096"/>
      <c r="CM3096"/>
      <c r="CN3096"/>
      <c r="CO3096"/>
      <c r="CP3096"/>
    </row>
    <row r="3097" spans="1:94" ht="22.5" customHeight="1">
      <c r="A3097" s="13"/>
      <c r="CB3097"/>
      <c r="CC3097"/>
      <c r="CD3097"/>
      <c r="CE3097" s="83"/>
      <c r="CF3097"/>
      <c r="CG3097"/>
      <c r="CH3097"/>
      <c r="CI3097"/>
      <c r="CJ3097"/>
      <c r="CK3097"/>
      <c r="CL3097"/>
      <c r="CM3097"/>
      <c r="CN3097"/>
      <c r="CO3097"/>
      <c r="CP3097"/>
    </row>
    <row r="3098" spans="1:94" ht="22.5" customHeight="1">
      <c r="A3098" s="13"/>
      <c r="CB3098"/>
      <c r="CC3098"/>
      <c r="CD3098"/>
      <c r="CE3098" s="83"/>
      <c r="CF3098"/>
      <c r="CG3098"/>
      <c r="CH3098"/>
      <c r="CI3098"/>
      <c r="CJ3098"/>
      <c r="CK3098"/>
      <c r="CL3098"/>
      <c r="CM3098"/>
      <c r="CN3098"/>
      <c r="CO3098"/>
      <c r="CP3098"/>
    </row>
    <row r="3099" spans="1:94" ht="22.5" customHeight="1">
      <c r="A3099" s="13"/>
      <c r="CB3099"/>
      <c r="CC3099"/>
      <c r="CD3099"/>
      <c r="CE3099" s="83"/>
      <c r="CF3099"/>
      <c r="CG3099"/>
      <c r="CH3099"/>
      <c r="CI3099"/>
      <c r="CJ3099"/>
      <c r="CK3099"/>
      <c r="CL3099"/>
      <c r="CM3099"/>
      <c r="CN3099"/>
      <c r="CO3099"/>
      <c r="CP3099"/>
    </row>
    <row r="3100" spans="1:94" ht="22.5" customHeight="1">
      <c r="A3100" s="13"/>
      <c r="CB3100"/>
      <c r="CC3100"/>
      <c r="CD3100"/>
      <c r="CE3100" s="83"/>
      <c r="CF3100"/>
      <c r="CG3100"/>
      <c r="CH3100"/>
      <c r="CI3100"/>
      <c r="CJ3100"/>
      <c r="CK3100"/>
      <c r="CL3100"/>
      <c r="CM3100"/>
      <c r="CN3100"/>
      <c r="CO3100"/>
      <c r="CP3100"/>
    </row>
    <row r="3101" spans="1:94" ht="22.5" customHeight="1">
      <c r="A3101" s="13"/>
      <c r="CB3101"/>
      <c r="CC3101"/>
      <c r="CD3101"/>
      <c r="CE3101" s="83"/>
      <c r="CF3101"/>
      <c r="CG3101"/>
      <c r="CH3101"/>
      <c r="CI3101"/>
      <c r="CJ3101"/>
      <c r="CK3101"/>
      <c r="CL3101"/>
      <c r="CM3101"/>
      <c r="CN3101"/>
      <c r="CO3101"/>
      <c r="CP3101"/>
    </row>
    <row r="3102" spans="1:94" ht="22.5" customHeight="1">
      <c r="A3102" s="13"/>
      <c r="CB3102"/>
      <c r="CC3102"/>
      <c r="CD3102"/>
      <c r="CE3102" s="83"/>
      <c r="CF3102"/>
      <c r="CG3102"/>
      <c r="CH3102"/>
      <c r="CI3102"/>
      <c r="CJ3102"/>
      <c r="CK3102"/>
      <c r="CL3102"/>
      <c r="CM3102"/>
      <c r="CN3102"/>
      <c r="CO3102"/>
      <c r="CP3102"/>
    </row>
    <row r="3103" spans="1:94" ht="22.5" customHeight="1">
      <c r="A3103" s="13"/>
      <c r="CB3103"/>
      <c r="CC3103"/>
      <c r="CD3103"/>
      <c r="CE3103" s="83"/>
      <c r="CF3103"/>
      <c r="CG3103"/>
      <c r="CH3103"/>
      <c r="CI3103"/>
      <c r="CJ3103"/>
      <c r="CK3103"/>
      <c r="CL3103"/>
      <c r="CM3103"/>
      <c r="CN3103"/>
      <c r="CO3103"/>
      <c r="CP3103"/>
    </row>
    <row r="3104" spans="1:94" ht="22.5" customHeight="1">
      <c r="A3104" s="13"/>
      <c r="CB3104"/>
      <c r="CC3104"/>
      <c r="CD3104"/>
      <c r="CE3104" s="83"/>
      <c r="CF3104"/>
      <c r="CG3104"/>
      <c r="CH3104"/>
      <c r="CI3104"/>
      <c r="CJ3104"/>
      <c r="CK3104"/>
      <c r="CL3104"/>
      <c r="CM3104"/>
      <c r="CN3104"/>
      <c r="CO3104"/>
      <c r="CP3104"/>
    </row>
    <row r="3105" spans="1:94" ht="22.5" customHeight="1">
      <c r="A3105" s="13"/>
      <c r="CB3105"/>
      <c r="CC3105"/>
      <c r="CD3105"/>
      <c r="CE3105" s="83"/>
      <c r="CF3105"/>
      <c r="CG3105"/>
      <c r="CH3105"/>
      <c r="CI3105"/>
      <c r="CJ3105"/>
      <c r="CK3105"/>
      <c r="CL3105"/>
      <c r="CM3105"/>
      <c r="CN3105"/>
      <c r="CO3105"/>
      <c r="CP3105"/>
    </row>
    <row r="3106" spans="1:94" ht="22.5" customHeight="1">
      <c r="A3106" s="13"/>
      <c r="CB3106"/>
      <c r="CC3106"/>
      <c r="CD3106"/>
      <c r="CE3106" s="83"/>
      <c r="CF3106"/>
      <c r="CG3106"/>
      <c r="CH3106"/>
      <c r="CI3106"/>
      <c r="CJ3106"/>
      <c r="CK3106"/>
      <c r="CL3106"/>
      <c r="CM3106"/>
      <c r="CN3106"/>
      <c r="CO3106"/>
      <c r="CP3106"/>
    </row>
    <row r="3107" spans="1:94" ht="22.5" customHeight="1">
      <c r="A3107" s="13"/>
      <c r="CB3107"/>
      <c r="CC3107"/>
      <c r="CD3107"/>
      <c r="CE3107" s="83"/>
      <c r="CF3107"/>
      <c r="CG3107"/>
      <c r="CH3107"/>
      <c r="CI3107"/>
      <c r="CJ3107"/>
      <c r="CK3107"/>
      <c r="CL3107"/>
      <c r="CM3107"/>
      <c r="CN3107"/>
      <c r="CO3107"/>
      <c r="CP3107"/>
    </row>
    <row r="3108" spans="1:94" ht="22.5" customHeight="1">
      <c r="A3108" s="13"/>
      <c r="CB3108"/>
      <c r="CC3108"/>
      <c r="CD3108"/>
      <c r="CE3108" s="83"/>
      <c r="CF3108"/>
      <c r="CG3108"/>
      <c r="CH3108"/>
      <c r="CI3108"/>
      <c r="CJ3108"/>
      <c r="CK3108"/>
      <c r="CL3108"/>
      <c r="CM3108"/>
      <c r="CN3108"/>
      <c r="CO3108"/>
      <c r="CP3108"/>
    </row>
    <row r="3109" spans="1:94" ht="22.5" customHeight="1">
      <c r="A3109" s="13"/>
      <c r="CB3109"/>
      <c r="CC3109"/>
      <c r="CD3109"/>
      <c r="CE3109" s="83"/>
      <c r="CF3109"/>
      <c r="CG3109"/>
      <c r="CH3109"/>
      <c r="CI3109"/>
      <c r="CJ3109"/>
      <c r="CK3109"/>
      <c r="CL3109"/>
      <c r="CM3109"/>
      <c r="CN3109"/>
      <c r="CO3109"/>
      <c r="CP3109"/>
    </row>
    <row r="3110" spans="1:94" ht="22.5" customHeight="1">
      <c r="A3110" s="13"/>
      <c r="CB3110"/>
      <c r="CC3110"/>
      <c r="CD3110"/>
      <c r="CE3110" s="83"/>
      <c r="CF3110"/>
      <c r="CG3110"/>
      <c r="CH3110"/>
      <c r="CI3110"/>
      <c r="CJ3110"/>
      <c r="CK3110"/>
      <c r="CL3110"/>
      <c r="CM3110"/>
      <c r="CN3110"/>
      <c r="CO3110"/>
      <c r="CP3110"/>
    </row>
    <row r="3111" spans="1:94" ht="22.5" customHeight="1">
      <c r="A3111" s="13"/>
      <c r="CB3111"/>
      <c r="CC3111"/>
      <c r="CD3111"/>
      <c r="CE3111" s="83"/>
      <c r="CF3111"/>
      <c r="CG3111"/>
      <c r="CH3111"/>
      <c r="CI3111"/>
      <c r="CJ3111"/>
      <c r="CK3111"/>
      <c r="CL3111"/>
      <c r="CM3111"/>
      <c r="CN3111"/>
      <c r="CO3111"/>
      <c r="CP3111"/>
    </row>
    <row r="3112" spans="1:94" ht="22.5" customHeight="1">
      <c r="A3112" s="13"/>
      <c r="CB3112"/>
      <c r="CC3112"/>
      <c r="CD3112"/>
      <c r="CE3112" s="83"/>
      <c r="CF3112"/>
      <c r="CG3112"/>
      <c r="CH3112"/>
      <c r="CI3112"/>
      <c r="CJ3112"/>
      <c r="CK3112"/>
      <c r="CL3112"/>
      <c r="CM3112"/>
      <c r="CN3112"/>
      <c r="CO3112"/>
      <c r="CP3112"/>
    </row>
    <row r="3113" spans="1:94" ht="22.5" customHeight="1">
      <c r="A3113" s="13"/>
      <c r="CB3113"/>
      <c r="CC3113"/>
      <c r="CD3113"/>
      <c r="CE3113" s="83"/>
      <c r="CF3113"/>
      <c r="CG3113"/>
      <c r="CH3113"/>
      <c r="CI3113"/>
      <c r="CJ3113"/>
      <c r="CK3113"/>
      <c r="CL3113"/>
      <c r="CM3113"/>
      <c r="CN3113"/>
      <c r="CO3113"/>
      <c r="CP3113"/>
    </row>
    <row r="3114" spans="1:94" ht="22.5" customHeight="1">
      <c r="A3114" s="13"/>
      <c r="CB3114"/>
      <c r="CC3114"/>
      <c r="CD3114"/>
      <c r="CE3114" s="83"/>
      <c r="CF3114"/>
      <c r="CG3114"/>
      <c r="CH3114"/>
      <c r="CI3114"/>
      <c r="CJ3114"/>
      <c r="CK3114"/>
      <c r="CL3114"/>
      <c r="CM3114"/>
      <c r="CN3114"/>
      <c r="CO3114"/>
      <c r="CP3114"/>
    </row>
    <row r="3115" spans="1:94" ht="22.5" customHeight="1">
      <c r="A3115" s="13"/>
      <c r="CB3115"/>
      <c r="CC3115"/>
      <c r="CD3115"/>
      <c r="CE3115" s="83"/>
      <c r="CF3115"/>
      <c r="CG3115"/>
      <c r="CH3115"/>
      <c r="CI3115"/>
      <c r="CJ3115"/>
      <c r="CK3115"/>
      <c r="CL3115"/>
      <c r="CM3115"/>
      <c r="CN3115"/>
      <c r="CO3115"/>
      <c r="CP3115"/>
    </row>
    <row r="3116" spans="1:94" ht="22.5" customHeight="1">
      <c r="A3116" s="13"/>
      <c r="CB3116"/>
      <c r="CC3116"/>
      <c r="CD3116"/>
      <c r="CE3116" s="83"/>
      <c r="CF3116"/>
      <c r="CG3116"/>
      <c r="CH3116"/>
      <c r="CI3116"/>
      <c r="CJ3116"/>
      <c r="CK3116"/>
      <c r="CL3116"/>
      <c r="CM3116"/>
      <c r="CN3116"/>
      <c r="CO3116"/>
      <c r="CP3116"/>
    </row>
    <row r="3117" spans="1:94" ht="22.5" customHeight="1">
      <c r="A3117" s="13"/>
      <c r="CB3117"/>
      <c r="CC3117"/>
      <c r="CD3117"/>
      <c r="CE3117" s="83"/>
      <c r="CF3117"/>
      <c r="CG3117"/>
      <c r="CH3117"/>
      <c r="CI3117"/>
      <c r="CJ3117"/>
      <c r="CK3117"/>
      <c r="CL3117"/>
      <c r="CM3117"/>
      <c r="CN3117"/>
      <c r="CO3117"/>
      <c r="CP3117"/>
    </row>
    <row r="3118" spans="1:94" ht="22.5" customHeight="1">
      <c r="A3118" s="13"/>
      <c r="CB3118"/>
      <c r="CC3118"/>
      <c r="CD3118"/>
      <c r="CE3118" s="83"/>
      <c r="CF3118"/>
      <c r="CG3118"/>
      <c r="CH3118"/>
      <c r="CI3118"/>
      <c r="CJ3118"/>
      <c r="CK3118"/>
      <c r="CL3118"/>
      <c r="CM3118"/>
      <c r="CN3118"/>
      <c r="CO3118"/>
      <c r="CP3118"/>
    </row>
    <row r="3119" spans="1:94" ht="22.5" customHeight="1">
      <c r="A3119" s="13"/>
      <c r="CB3119"/>
      <c r="CC3119"/>
      <c r="CD3119"/>
      <c r="CE3119" s="83"/>
      <c r="CF3119"/>
      <c r="CG3119"/>
      <c r="CH3119"/>
      <c r="CI3119"/>
      <c r="CJ3119"/>
      <c r="CK3119"/>
      <c r="CL3119"/>
      <c r="CM3119"/>
      <c r="CN3119"/>
      <c r="CO3119"/>
      <c r="CP3119"/>
    </row>
    <row r="3120" spans="1:94" ht="22.5" customHeight="1">
      <c r="A3120" s="13"/>
      <c r="CB3120"/>
      <c r="CC3120"/>
      <c r="CD3120"/>
      <c r="CE3120" s="83"/>
      <c r="CF3120"/>
      <c r="CG3120"/>
      <c r="CH3120"/>
      <c r="CI3120"/>
      <c r="CJ3120"/>
      <c r="CK3120"/>
      <c r="CL3120"/>
      <c r="CM3120"/>
      <c r="CN3120"/>
      <c r="CO3120"/>
      <c r="CP3120"/>
    </row>
    <row r="3121" spans="1:94" ht="22.5" customHeight="1">
      <c r="A3121" s="13"/>
      <c r="CB3121"/>
      <c r="CC3121"/>
      <c r="CD3121"/>
      <c r="CE3121" s="83"/>
      <c r="CF3121"/>
      <c r="CG3121"/>
      <c r="CH3121"/>
      <c r="CI3121"/>
      <c r="CJ3121"/>
      <c r="CK3121"/>
      <c r="CL3121"/>
      <c r="CM3121"/>
      <c r="CN3121"/>
      <c r="CO3121"/>
      <c r="CP3121"/>
    </row>
    <row r="3122" spans="1:94" ht="22.5" customHeight="1">
      <c r="A3122" s="13"/>
      <c r="CB3122"/>
      <c r="CC3122"/>
      <c r="CD3122"/>
      <c r="CE3122" s="83"/>
      <c r="CF3122"/>
      <c r="CG3122"/>
      <c r="CH3122"/>
      <c r="CI3122"/>
      <c r="CJ3122"/>
      <c r="CK3122"/>
      <c r="CL3122"/>
      <c r="CM3122"/>
      <c r="CN3122"/>
      <c r="CO3122"/>
      <c r="CP3122"/>
    </row>
    <row r="3123" spans="1:94" ht="22.5" customHeight="1">
      <c r="A3123" s="13"/>
      <c r="CB3123"/>
      <c r="CC3123"/>
      <c r="CD3123"/>
      <c r="CE3123" s="83"/>
      <c r="CF3123"/>
      <c r="CG3123"/>
      <c r="CH3123"/>
      <c r="CI3123"/>
      <c r="CJ3123"/>
      <c r="CK3123"/>
      <c r="CL3123"/>
      <c r="CM3123"/>
      <c r="CN3123"/>
      <c r="CO3123"/>
      <c r="CP3123"/>
    </row>
    <row r="3124" spans="1:94" ht="22.5" customHeight="1">
      <c r="A3124" s="13"/>
      <c r="CB3124"/>
      <c r="CC3124"/>
      <c r="CD3124"/>
      <c r="CE3124" s="83"/>
      <c r="CF3124"/>
      <c r="CG3124"/>
      <c r="CH3124"/>
      <c r="CI3124"/>
      <c r="CJ3124"/>
      <c r="CK3124"/>
      <c r="CL3124"/>
      <c r="CM3124"/>
      <c r="CN3124"/>
      <c r="CO3124"/>
      <c r="CP3124"/>
    </row>
    <row r="3125" spans="1:94" ht="22.5" customHeight="1">
      <c r="A3125" s="13"/>
      <c r="CB3125"/>
      <c r="CC3125"/>
      <c r="CD3125"/>
      <c r="CE3125" s="83"/>
      <c r="CF3125"/>
      <c r="CG3125"/>
      <c r="CH3125"/>
      <c r="CI3125"/>
      <c r="CJ3125"/>
      <c r="CK3125"/>
      <c r="CL3125"/>
      <c r="CM3125"/>
      <c r="CN3125"/>
      <c r="CO3125"/>
      <c r="CP3125"/>
    </row>
    <row r="3126" spans="1:94" ht="22.5" customHeight="1">
      <c r="A3126" s="13"/>
      <c r="CB3126"/>
      <c r="CC3126"/>
      <c r="CD3126"/>
      <c r="CE3126" s="83"/>
      <c r="CF3126"/>
      <c r="CG3126"/>
      <c r="CH3126"/>
      <c r="CI3126"/>
      <c r="CJ3126"/>
      <c r="CK3126"/>
      <c r="CL3126"/>
      <c r="CM3126"/>
      <c r="CN3126"/>
      <c r="CO3126"/>
      <c r="CP3126"/>
    </row>
    <row r="3127" spans="1:94" ht="22.5" customHeight="1">
      <c r="A3127" s="13"/>
      <c r="CB3127"/>
      <c r="CC3127"/>
      <c r="CD3127"/>
      <c r="CE3127" s="83"/>
      <c r="CF3127"/>
      <c r="CG3127"/>
      <c r="CH3127"/>
      <c r="CI3127"/>
      <c r="CJ3127"/>
      <c r="CK3127"/>
      <c r="CL3127"/>
      <c r="CM3127"/>
      <c r="CN3127"/>
      <c r="CO3127"/>
      <c r="CP3127"/>
    </row>
    <row r="3128" spans="1:94" ht="22.5" customHeight="1">
      <c r="A3128" s="13"/>
      <c r="CB3128"/>
      <c r="CC3128"/>
      <c r="CD3128"/>
      <c r="CE3128" s="83"/>
      <c r="CF3128"/>
      <c r="CG3128"/>
      <c r="CH3128"/>
      <c r="CI3128"/>
      <c r="CJ3128"/>
      <c r="CK3128"/>
      <c r="CL3128"/>
      <c r="CM3128"/>
      <c r="CN3128"/>
      <c r="CO3128"/>
      <c r="CP3128"/>
    </row>
    <row r="3129" spans="1:94" ht="22.5" customHeight="1">
      <c r="A3129" s="13"/>
      <c r="CB3129"/>
      <c r="CC3129"/>
      <c r="CD3129"/>
      <c r="CE3129" s="83"/>
      <c r="CF3129"/>
      <c r="CG3129"/>
      <c r="CH3129"/>
      <c r="CI3129"/>
      <c r="CJ3129"/>
      <c r="CK3129"/>
      <c r="CL3129"/>
      <c r="CM3129"/>
      <c r="CN3129"/>
      <c r="CO3129"/>
      <c r="CP3129"/>
    </row>
    <row r="3130" spans="1:94" ht="22.5" customHeight="1">
      <c r="A3130" s="13"/>
      <c r="CB3130"/>
      <c r="CC3130"/>
      <c r="CD3130"/>
      <c r="CE3130" s="83"/>
      <c r="CF3130"/>
      <c r="CG3130"/>
      <c r="CH3130"/>
      <c r="CI3130"/>
      <c r="CJ3130"/>
      <c r="CK3130"/>
      <c r="CL3130"/>
      <c r="CM3130"/>
      <c r="CN3130"/>
      <c r="CO3130"/>
      <c r="CP3130"/>
    </row>
    <row r="3131" spans="1:94" ht="22.5" customHeight="1">
      <c r="A3131" s="13"/>
      <c r="CB3131"/>
      <c r="CC3131"/>
      <c r="CD3131"/>
      <c r="CE3131" s="83"/>
      <c r="CF3131"/>
      <c r="CG3131"/>
      <c r="CH3131"/>
      <c r="CI3131"/>
      <c r="CJ3131"/>
      <c r="CK3131"/>
      <c r="CL3131"/>
      <c r="CM3131"/>
      <c r="CN3131"/>
      <c r="CO3131"/>
      <c r="CP3131"/>
    </row>
    <row r="3132" spans="1:94" ht="22.5" customHeight="1">
      <c r="A3132" s="13"/>
      <c r="CB3132"/>
      <c r="CC3132"/>
      <c r="CD3132"/>
      <c r="CE3132" s="83"/>
      <c r="CF3132"/>
      <c r="CG3132"/>
      <c r="CH3132"/>
      <c r="CI3132"/>
      <c r="CJ3132"/>
      <c r="CK3132"/>
      <c r="CL3132"/>
      <c r="CM3132"/>
      <c r="CN3132"/>
      <c r="CO3132"/>
      <c r="CP3132"/>
    </row>
    <row r="3133" spans="1:94" ht="22.5" customHeight="1">
      <c r="A3133" s="13"/>
      <c r="CB3133"/>
      <c r="CC3133"/>
      <c r="CD3133"/>
      <c r="CE3133" s="83"/>
      <c r="CF3133"/>
      <c r="CG3133"/>
      <c r="CH3133"/>
      <c r="CI3133"/>
      <c r="CJ3133"/>
      <c r="CK3133"/>
      <c r="CL3133"/>
      <c r="CM3133"/>
      <c r="CN3133"/>
      <c r="CO3133"/>
      <c r="CP3133"/>
    </row>
    <row r="3134" spans="1:94" ht="22.5" customHeight="1">
      <c r="A3134" s="13"/>
      <c r="CB3134"/>
      <c r="CC3134"/>
      <c r="CD3134"/>
      <c r="CE3134" s="83"/>
      <c r="CF3134"/>
      <c r="CG3134"/>
      <c r="CH3134"/>
      <c r="CI3134"/>
      <c r="CJ3134"/>
      <c r="CK3134"/>
      <c r="CL3134"/>
      <c r="CM3134"/>
      <c r="CN3134"/>
      <c r="CO3134"/>
      <c r="CP3134"/>
    </row>
    <row r="3135" spans="1:94" ht="22.5" customHeight="1">
      <c r="A3135" s="13"/>
      <c r="CB3135"/>
      <c r="CC3135"/>
      <c r="CD3135"/>
      <c r="CE3135" s="83"/>
      <c r="CF3135"/>
      <c r="CG3135"/>
      <c r="CH3135"/>
      <c r="CI3135"/>
      <c r="CJ3135"/>
      <c r="CK3135"/>
      <c r="CL3135"/>
      <c r="CM3135"/>
      <c r="CN3135"/>
      <c r="CO3135"/>
      <c r="CP3135"/>
    </row>
    <row r="3136" spans="1:94" ht="22.5" customHeight="1">
      <c r="A3136" s="13"/>
      <c r="CB3136"/>
      <c r="CC3136"/>
      <c r="CD3136"/>
      <c r="CE3136" s="83"/>
      <c r="CF3136"/>
      <c r="CG3136"/>
      <c r="CH3136"/>
      <c r="CI3136"/>
      <c r="CJ3136"/>
      <c r="CK3136"/>
      <c r="CL3136"/>
      <c r="CM3136"/>
      <c r="CN3136"/>
      <c r="CO3136"/>
      <c r="CP3136"/>
    </row>
    <row r="3137" spans="1:94" ht="22.5" customHeight="1">
      <c r="A3137" s="13"/>
      <c r="CB3137"/>
      <c r="CC3137"/>
      <c r="CD3137"/>
      <c r="CE3137" s="83"/>
      <c r="CF3137"/>
      <c r="CG3137"/>
      <c r="CH3137"/>
      <c r="CI3137"/>
      <c r="CJ3137"/>
      <c r="CK3137"/>
      <c r="CL3137"/>
      <c r="CM3137"/>
      <c r="CN3137"/>
      <c r="CO3137"/>
      <c r="CP3137"/>
    </row>
    <row r="3138" spans="1:94" ht="22.5" customHeight="1">
      <c r="A3138" s="13"/>
      <c r="CB3138"/>
      <c r="CC3138"/>
      <c r="CD3138"/>
      <c r="CE3138" s="83"/>
      <c r="CF3138"/>
      <c r="CG3138"/>
      <c r="CH3138"/>
      <c r="CI3138"/>
      <c r="CJ3138"/>
      <c r="CK3138"/>
      <c r="CL3138"/>
      <c r="CM3138"/>
      <c r="CN3138"/>
      <c r="CO3138"/>
      <c r="CP3138"/>
    </row>
    <row r="3139" spans="1:94" ht="22.5" customHeight="1">
      <c r="A3139" s="13"/>
      <c r="CB3139"/>
      <c r="CC3139"/>
      <c r="CD3139"/>
      <c r="CE3139" s="83"/>
      <c r="CF3139"/>
      <c r="CG3139"/>
      <c r="CH3139"/>
      <c r="CI3139"/>
      <c r="CJ3139"/>
      <c r="CK3139"/>
      <c r="CL3139"/>
      <c r="CM3139"/>
      <c r="CN3139"/>
      <c r="CO3139"/>
      <c r="CP3139"/>
    </row>
    <row r="3140" spans="1:94" ht="22.5" customHeight="1">
      <c r="A3140" s="13"/>
      <c r="CB3140"/>
      <c r="CC3140"/>
      <c r="CD3140"/>
      <c r="CE3140" s="83"/>
      <c r="CF3140"/>
      <c r="CG3140"/>
      <c r="CH3140"/>
      <c r="CI3140"/>
      <c r="CJ3140"/>
      <c r="CK3140"/>
      <c r="CL3140"/>
      <c r="CM3140"/>
      <c r="CN3140"/>
      <c r="CO3140"/>
      <c r="CP3140"/>
    </row>
    <row r="3141" spans="1:94" ht="22.5" customHeight="1">
      <c r="A3141" s="13"/>
      <c r="CB3141"/>
      <c r="CC3141"/>
      <c r="CD3141"/>
      <c r="CE3141" s="83"/>
      <c r="CF3141"/>
      <c r="CG3141"/>
      <c r="CH3141"/>
      <c r="CI3141"/>
      <c r="CJ3141"/>
      <c r="CK3141"/>
      <c r="CL3141"/>
      <c r="CM3141"/>
      <c r="CN3141"/>
      <c r="CO3141"/>
      <c r="CP3141"/>
    </row>
    <row r="3142" spans="1:94" ht="22.5" customHeight="1">
      <c r="A3142" s="13"/>
      <c r="CB3142"/>
      <c r="CC3142"/>
      <c r="CD3142"/>
      <c r="CE3142" s="83"/>
      <c r="CF3142"/>
      <c r="CG3142"/>
      <c r="CH3142"/>
      <c r="CI3142"/>
      <c r="CJ3142"/>
      <c r="CK3142"/>
      <c r="CL3142"/>
      <c r="CM3142"/>
      <c r="CN3142"/>
      <c r="CO3142"/>
      <c r="CP3142"/>
    </row>
    <row r="3143" spans="1:94" ht="22.5" customHeight="1">
      <c r="A3143" s="13"/>
      <c r="CB3143"/>
      <c r="CC3143"/>
      <c r="CD3143"/>
      <c r="CE3143" s="83"/>
      <c r="CF3143"/>
      <c r="CG3143"/>
      <c r="CH3143"/>
      <c r="CI3143"/>
      <c r="CJ3143"/>
      <c r="CK3143"/>
      <c r="CL3143"/>
      <c r="CM3143"/>
      <c r="CN3143"/>
      <c r="CO3143"/>
      <c r="CP3143"/>
    </row>
    <row r="3144" spans="1:94" ht="22.5" customHeight="1">
      <c r="A3144" s="13"/>
      <c r="CB3144"/>
      <c r="CC3144"/>
      <c r="CD3144"/>
      <c r="CE3144" s="83"/>
      <c r="CF3144"/>
      <c r="CG3144"/>
      <c r="CH3144"/>
      <c r="CI3144"/>
      <c r="CJ3144"/>
      <c r="CK3144"/>
      <c r="CL3144"/>
      <c r="CM3144"/>
      <c r="CN3144"/>
      <c r="CO3144"/>
      <c r="CP3144"/>
    </row>
    <row r="3145" spans="1:94" ht="22.5" customHeight="1">
      <c r="A3145" s="13"/>
      <c r="CB3145"/>
      <c r="CC3145"/>
      <c r="CD3145"/>
      <c r="CE3145" s="83"/>
      <c r="CF3145"/>
      <c r="CG3145"/>
      <c r="CH3145"/>
      <c r="CI3145"/>
      <c r="CJ3145"/>
      <c r="CK3145"/>
      <c r="CL3145"/>
      <c r="CM3145"/>
      <c r="CN3145"/>
      <c r="CO3145"/>
      <c r="CP3145"/>
    </row>
    <row r="3146" spans="1:94" ht="22.5" customHeight="1">
      <c r="A3146" s="13"/>
      <c r="CB3146"/>
      <c r="CC3146"/>
      <c r="CD3146"/>
      <c r="CE3146" s="83"/>
      <c r="CF3146"/>
      <c r="CG3146"/>
      <c r="CH3146"/>
      <c r="CI3146"/>
      <c r="CJ3146"/>
      <c r="CK3146"/>
      <c r="CL3146"/>
      <c r="CM3146"/>
      <c r="CN3146"/>
      <c r="CO3146"/>
      <c r="CP3146"/>
    </row>
    <row r="3147" spans="1:94" ht="22.5" customHeight="1">
      <c r="A3147" s="13"/>
      <c r="CB3147"/>
      <c r="CC3147"/>
      <c r="CD3147"/>
      <c r="CE3147" s="83"/>
      <c r="CF3147"/>
      <c r="CG3147"/>
      <c r="CH3147"/>
      <c r="CI3147"/>
      <c r="CJ3147"/>
      <c r="CK3147"/>
      <c r="CL3147"/>
      <c r="CM3147"/>
      <c r="CN3147"/>
      <c r="CO3147"/>
      <c r="CP3147"/>
    </row>
    <row r="3148" spans="1:94" ht="22.5" customHeight="1">
      <c r="A3148" s="13"/>
      <c r="CB3148"/>
      <c r="CC3148"/>
      <c r="CD3148"/>
      <c r="CE3148" s="83"/>
      <c r="CF3148"/>
      <c r="CG3148"/>
      <c r="CH3148"/>
      <c r="CI3148"/>
      <c r="CJ3148"/>
      <c r="CK3148"/>
      <c r="CL3148"/>
      <c r="CM3148"/>
      <c r="CN3148"/>
      <c r="CO3148"/>
      <c r="CP3148"/>
    </row>
    <row r="3149" spans="1:94" ht="22.5" customHeight="1">
      <c r="A3149" s="13"/>
      <c r="CB3149"/>
      <c r="CC3149"/>
      <c r="CD3149"/>
      <c r="CE3149" s="83"/>
      <c r="CF3149"/>
      <c r="CG3149"/>
      <c r="CH3149"/>
      <c r="CI3149"/>
      <c r="CJ3149"/>
      <c r="CK3149"/>
      <c r="CL3149"/>
      <c r="CM3149"/>
      <c r="CN3149"/>
      <c r="CO3149"/>
      <c r="CP3149"/>
    </row>
    <row r="3150" spans="1:94" ht="22.5" customHeight="1">
      <c r="A3150" s="13"/>
      <c r="CB3150"/>
      <c r="CC3150"/>
      <c r="CD3150"/>
      <c r="CE3150" s="83"/>
      <c r="CF3150"/>
      <c r="CG3150"/>
      <c r="CH3150"/>
      <c r="CI3150"/>
      <c r="CJ3150"/>
      <c r="CK3150"/>
      <c r="CL3150"/>
      <c r="CM3150"/>
      <c r="CN3150"/>
      <c r="CO3150"/>
      <c r="CP3150"/>
    </row>
    <row r="3151" spans="1:94" ht="22.5" customHeight="1">
      <c r="A3151" s="13"/>
      <c r="CB3151"/>
      <c r="CC3151"/>
      <c r="CD3151"/>
      <c r="CE3151" s="83"/>
      <c r="CF3151"/>
      <c r="CG3151"/>
      <c r="CH3151"/>
      <c r="CI3151"/>
      <c r="CJ3151"/>
      <c r="CK3151"/>
      <c r="CL3151"/>
      <c r="CM3151"/>
      <c r="CN3151"/>
      <c r="CO3151"/>
      <c r="CP3151"/>
    </row>
    <row r="3152" spans="1:94" ht="22.5" customHeight="1">
      <c r="A3152" s="13"/>
      <c r="CB3152"/>
      <c r="CC3152"/>
      <c r="CD3152"/>
      <c r="CE3152" s="83"/>
      <c r="CF3152"/>
      <c r="CG3152"/>
      <c r="CH3152"/>
      <c r="CI3152"/>
      <c r="CJ3152"/>
      <c r="CK3152"/>
      <c r="CL3152"/>
      <c r="CM3152"/>
      <c r="CN3152"/>
      <c r="CO3152"/>
      <c r="CP3152"/>
    </row>
    <row r="3153" spans="1:94" ht="22.5" customHeight="1">
      <c r="A3153" s="13"/>
      <c r="CB3153"/>
      <c r="CC3153"/>
      <c r="CD3153"/>
      <c r="CE3153" s="83"/>
      <c r="CF3153"/>
      <c r="CG3153"/>
      <c r="CH3153"/>
      <c r="CI3153"/>
      <c r="CJ3153"/>
      <c r="CK3153"/>
      <c r="CL3153"/>
      <c r="CM3153"/>
      <c r="CN3153"/>
      <c r="CO3153"/>
      <c r="CP3153"/>
    </row>
    <row r="3154" spans="1:94" ht="22.5" customHeight="1">
      <c r="A3154" s="13"/>
      <c r="CB3154"/>
      <c r="CC3154"/>
      <c r="CD3154"/>
      <c r="CE3154" s="83"/>
      <c r="CF3154"/>
      <c r="CG3154"/>
      <c r="CH3154"/>
      <c r="CI3154"/>
      <c r="CJ3154"/>
      <c r="CK3154"/>
      <c r="CL3154"/>
      <c r="CM3154"/>
      <c r="CN3154"/>
      <c r="CO3154"/>
      <c r="CP3154"/>
    </row>
    <row r="3155" spans="1:94" ht="22.5" customHeight="1">
      <c r="A3155" s="13"/>
      <c r="CB3155"/>
      <c r="CC3155"/>
      <c r="CD3155"/>
      <c r="CE3155" s="83"/>
      <c r="CF3155"/>
      <c r="CG3155"/>
      <c r="CH3155"/>
      <c r="CI3155"/>
      <c r="CJ3155"/>
      <c r="CK3155"/>
      <c r="CL3155"/>
      <c r="CM3155"/>
      <c r="CN3155"/>
      <c r="CO3155"/>
      <c r="CP3155"/>
    </row>
    <row r="3156" spans="1:94" ht="22.5" customHeight="1">
      <c r="A3156" s="13"/>
      <c r="CB3156"/>
      <c r="CC3156"/>
      <c r="CD3156"/>
      <c r="CE3156" s="83"/>
      <c r="CF3156"/>
      <c r="CG3156"/>
      <c r="CH3156"/>
      <c r="CI3156"/>
      <c r="CJ3156"/>
      <c r="CK3156"/>
      <c r="CL3156"/>
      <c r="CM3156"/>
      <c r="CN3156"/>
      <c r="CO3156"/>
      <c r="CP3156"/>
    </row>
    <row r="3157" spans="1:94" ht="22.5" customHeight="1">
      <c r="A3157" s="13"/>
      <c r="CB3157"/>
      <c r="CC3157"/>
      <c r="CD3157"/>
      <c r="CE3157" s="83"/>
      <c r="CF3157"/>
      <c r="CG3157"/>
      <c r="CH3157"/>
      <c r="CI3157"/>
      <c r="CJ3157"/>
      <c r="CK3157"/>
      <c r="CL3157"/>
      <c r="CM3157"/>
      <c r="CN3157"/>
      <c r="CO3157"/>
      <c r="CP3157"/>
    </row>
    <row r="3158" spans="1:94" ht="22.5" customHeight="1">
      <c r="A3158" s="13"/>
      <c r="CB3158"/>
      <c r="CC3158"/>
      <c r="CD3158"/>
      <c r="CE3158" s="83"/>
      <c r="CF3158"/>
      <c r="CG3158"/>
      <c r="CH3158"/>
      <c r="CI3158"/>
      <c r="CJ3158"/>
      <c r="CK3158"/>
      <c r="CL3158"/>
      <c r="CM3158"/>
      <c r="CN3158"/>
      <c r="CO3158"/>
      <c r="CP3158"/>
    </row>
    <row r="3159" spans="1:94" ht="22.5" customHeight="1">
      <c r="A3159" s="13"/>
      <c r="CB3159"/>
      <c r="CC3159"/>
      <c r="CD3159"/>
      <c r="CE3159" s="83"/>
      <c r="CF3159"/>
      <c r="CG3159"/>
      <c r="CH3159"/>
      <c r="CI3159"/>
      <c r="CJ3159"/>
      <c r="CK3159"/>
      <c r="CL3159"/>
      <c r="CM3159"/>
      <c r="CN3159"/>
      <c r="CO3159"/>
      <c r="CP3159"/>
    </row>
    <row r="3160" spans="1:94" ht="22.5" customHeight="1">
      <c r="A3160" s="13"/>
      <c r="CB3160"/>
      <c r="CC3160"/>
      <c r="CD3160"/>
      <c r="CE3160" s="83"/>
      <c r="CF3160"/>
      <c r="CG3160"/>
      <c r="CH3160"/>
      <c r="CI3160"/>
      <c r="CJ3160"/>
      <c r="CK3160"/>
      <c r="CL3160"/>
      <c r="CM3160"/>
      <c r="CN3160"/>
      <c r="CO3160"/>
      <c r="CP3160"/>
    </row>
    <row r="3161" spans="1:94" ht="22.5" customHeight="1">
      <c r="A3161" s="13"/>
      <c r="CB3161"/>
      <c r="CC3161"/>
      <c r="CD3161"/>
      <c r="CE3161" s="83"/>
      <c r="CF3161"/>
      <c r="CG3161"/>
      <c r="CH3161"/>
      <c r="CI3161"/>
      <c r="CJ3161"/>
      <c r="CK3161"/>
      <c r="CL3161"/>
      <c r="CM3161"/>
      <c r="CN3161"/>
      <c r="CO3161"/>
      <c r="CP3161"/>
    </row>
    <row r="3162" spans="1:94" ht="22.5" customHeight="1">
      <c r="A3162" s="13"/>
      <c r="CB3162"/>
      <c r="CC3162"/>
      <c r="CD3162"/>
      <c r="CE3162" s="83"/>
      <c r="CF3162"/>
      <c r="CG3162"/>
      <c r="CH3162"/>
      <c r="CI3162"/>
      <c r="CJ3162"/>
      <c r="CK3162"/>
      <c r="CL3162"/>
      <c r="CM3162"/>
      <c r="CN3162"/>
      <c r="CO3162"/>
      <c r="CP3162"/>
    </row>
    <row r="3163" spans="1:94" ht="22.5" customHeight="1">
      <c r="A3163" s="13"/>
      <c r="CB3163"/>
      <c r="CC3163"/>
      <c r="CD3163"/>
      <c r="CE3163" s="83"/>
      <c r="CF3163"/>
      <c r="CG3163"/>
      <c r="CH3163"/>
      <c r="CI3163"/>
      <c r="CJ3163"/>
      <c r="CK3163"/>
      <c r="CL3163"/>
      <c r="CM3163"/>
      <c r="CN3163"/>
      <c r="CO3163"/>
      <c r="CP3163"/>
    </row>
    <row r="3164" spans="1:94" ht="22.5" customHeight="1">
      <c r="A3164" s="13"/>
      <c r="CB3164"/>
      <c r="CC3164"/>
      <c r="CD3164"/>
      <c r="CE3164" s="83"/>
      <c r="CF3164"/>
      <c r="CG3164"/>
      <c r="CH3164"/>
      <c r="CI3164"/>
      <c r="CJ3164"/>
      <c r="CK3164"/>
      <c r="CL3164"/>
      <c r="CM3164"/>
      <c r="CN3164"/>
      <c r="CO3164"/>
      <c r="CP3164"/>
    </row>
    <row r="3165" spans="1:94" ht="22.5" customHeight="1">
      <c r="A3165" s="13"/>
      <c r="CB3165"/>
      <c r="CC3165"/>
      <c r="CD3165"/>
      <c r="CE3165" s="83"/>
      <c r="CF3165"/>
      <c r="CG3165"/>
      <c r="CH3165"/>
      <c r="CI3165"/>
      <c r="CJ3165"/>
      <c r="CK3165"/>
      <c r="CL3165"/>
      <c r="CM3165"/>
      <c r="CN3165"/>
      <c r="CO3165"/>
      <c r="CP3165"/>
    </row>
    <row r="3166" spans="1:94" ht="22.5" customHeight="1">
      <c r="A3166" s="13"/>
      <c r="CB3166"/>
      <c r="CC3166"/>
      <c r="CD3166"/>
      <c r="CE3166" s="83"/>
      <c r="CF3166"/>
      <c r="CG3166"/>
      <c r="CH3166"/>
      <c r="CI3166"/>
      <c r="CJ3166"/>
      <c r="CK3166"/>
      <c r="CL3166"/>
      <c r="CM3166"/>
      <c r="CN3166"/>
      <c r="CO3166"/>
      <c r="CP3166"/>
    </row>
    <row r="3167" spans="1:94" ht="22.5" customHeight="1">
      <c r="A3167" s="13"/>
      <c r="CB3167"/>
      <c r="CC3167"/>
      <c r="CD3167"/>
      <c r="CE3167" s="83"/>
      <c r="CF3167"/>
      <c r="CG3167"/>
      <c r="CH3167"/>
      <c r="CI3167"/>
      <c r="CJ3167"/>
      <c r="CK3167"/>
      <c r="CL3167"/>
      <c r="CM3167"/>
      <c r="CN3167"/>
      <c r="CO3167"/>
      <c r="CP3167"/>
    </row>
    <row r="3168" spans="1:94" ht="22.5" customHeight="1">
      <c r="A3168" s="13"/>
      <c r="CB3168"/>
      <c r="CC3168"/>
      <c r="CD3168"/>
      <c r="CE3168" s="83"/>
      <c r="CF3168"/>
      <c r="CG3168"/>
      <c r="CH3168"/>
      <c r="CI3168"/>
      <c r="CJ3168"/>
      <c r="CK3168"/>
      <c r="CL3168"/>
      <c r="CM3168"/>
      <c r="CN3168"/>
      <c r="CO3168"/>
      <c r="CP3168"/>
    </row>
    <row r="3169" spans="1:94" ht="22.5" customHeight="1">
      <c r="A3169" s="13"/>
      <c r="CB3169"/>
      <c r="CC3169"/>
      <c r="CD3169"/>
      <c r="CE3169" s="83"/>
      <c r="CF3169"/>
      <c r="CG3169"/>
      <c r="CH3169"/>
      <c r="CI3169"/>
      <c r="CJ3169"/>
      <c r="CK3169"/>
      <c r="CL3169"/>
      <c r="CM3169"/>
      <c r="CN3169"/>
      <c r="CO3169"/>
      <c r="CP3169"/>
    </row>
    <row r="3170" spans="1:94" ht="22.5" customHeight="1">
      <c r="A3170" s="13"/>
      <c r="CB3170"/>
      <c r="CC3170"/>
      <c r="CD3170"/>
      <c r="CE3170" s="83"/>
      <c r="CF3170"/>
      <c r="CG3170"/>
      <c r="CH3170"/>
      <c r="CI3170"/>
      <c r="CJ3170"/>
      <c r="CK3170"/>
      <c r="CL3170"/>
      <c r="CM3170"/>
      <c r="CN3170"/>
      <c r="CO3170"/>
      <c r="CP3170"/>
    </row>
    <row r="3171" spans="1:94" ht="22.5" customHeight="1">
      <c r="A3171" s="13"/>
      <c r="CB3171"/>
      <c r="CC3171"/>
      <c r="CD3171"/>
      <c r="CE3171" s="83"/>
      <c r="CF3171"/>
      <c r="CG3171"/>
      <c r="CH3171"/>
      <c r="CI3171"/>
      <c r="CJ3171"/>
      <c r="CK3171"/>
      <c r="CL3171"/>
      <c r="CM3171"/>
      <c r="CN3171"/>
      <c r="CO3171"/>
      <c r="CP3171"/>
    </row>
    <row r="3172" spans="1:94" ht="22.5" customHeight="1">
      <c r="A3172" s="13"/>
      <c r="CB3172"/>
      <c r="CC3172"/>
      <c r="CD3172"/>
      <c r="CE3172" s="83"/>
      <c r="CF3172"/>
      <c r="CG3172"/>
      <c r="CH3172"/>
      <c r="CI3172"/>
      <c r="CJ3172"/>
      <c r="CK3172"/>
      <c r="CL3172"/>
      <c r="CM3172"/>
      <c r="CN3172"/>
      <c r="CO3172"/>
      <c r="CP3172"/>
    </row>
    <row r="3173" spans="1:94" ht="22.5" customHeight="1">
      <c r="A3173" s="13"/>
      <c r="CB3173"/>
      <c r="CC3173"/>
      <c r="CD3173"/>
      <c r="CE3173" s="83"/>
      <c r="CF3173"/>
      <c r="CG3173"/>
      <c r="CH3173"/>
      <c r="CI3173"/>
      <c r="CJ3173"/>
      <c r="CK3173"/>
      <c r="CL3173"/>
      <c r="CM3173"/>
      <c r="CN3173"/>
      <c r="CO3173"/>
      <c r="CP3173"/>
    </row>
    <row r="3174" spans="1:94" ht="22.5" customHeight="1">
      <c r="A3174" s="13"/>
      <c r="CB3174"/>
      <c r="CC3174"/>
      <c r="CD3174"/>
      <c r="CE3174" s="83"/>
      <c r="CF3174"/>
      <c r="CG3174"/>
      <c r="CH3174"/>
      <c r="CI3174"/>
      <c r="CJ3174"/>
      <c r="CK3174"/>
      <c r="CL3174"/>
      <c r="CM3174"/>
      <c r="CN3174"/>
      <c r="CO3174"/>
      <c r="CP3174"/>
    </row>
    <row r="3175" spans="1:94" ht="22.5" customHeight="1">
      <c r="A3175" s="13"/>
      <c r="CB3175"/>
      <c r="CC3175"/>
      <c r="CD3175"/>
      <c r="CE3175" s="83"/>
      <c r="CF3175"/>
      <c r="CG3175"/>
      <c r="CH3175"/>
      <c r="CI3175"/>
      <c r="CJ3175"/>
      <c r="CK3175"/>
      <c r="CL3175"/>
      <c r="CM3175"/>
      <c r="CN3175"/>
      <c r="CO3175"/>
      <c r="CP3175"/>
    </row>
    <row r="3176" spans="1:94" ht="22.5" customHeight="1">
      <c r="A3176" s="13"/>
      <c r="CB3176"/>
      <c r="CC3176"/>
      <c r="CD3176"/>
      <c r="CE3176" s="83"/>
      <c r="CF3176"/>
      <c r="CG3176"/>
      <c r="CH3176"/>
      <c r="CI3176"/>
      <c r="CJ3176"/>
      <c r="CK3176"/>
      <c r="CL3176"/>
      <c r="CM3176"/>
      <c r="CN3176"/>
      <c r="CO3176"/>
      <c r="CP3176"/>
    </row>
    <row r="3177" spans="1:94" ht="22.5" customHeight="1">
      <c r="A3177" s="13"/>
      <c r="CB3177"/>
      <c r="CC3177"/>
      <c r="CD3177"/>
      <c r="CE3177" s="83"/>
      <c r="CF3177"/>
      <c r="CG3177"/>
      <c r="CH3177"/>
      <c r="CI3177"/>
      <c r="CJ3177"/>
      <c r="CK3177"/>
      <c r="CL3177"/>
      <c r="CM3177"/>
      <c r="CN3177"/>
      <c r="CO3177"/>
      <c r="CP3177"/>
    </row>
    <row r="3178" spans="1:94" ht="22.5" customHeight="1">
      <c r="A3178" s="13"/>
      <c r="CB3178"/>
      <c r="CC3178"/>
      <c r="CD3178"/>
      <c r="CE3178" s="83"/>
      <c r="CF3178"/>
      <c r="CG3178"/>
      <c r="CH3178"/>
      <c r="CI3178"/>
      <c r="CJ3178"/>
      <c r="CK3178"/>
      <c r="CL3178"/>
      <c r="CM3178"/>
      <c r="CN3178"/>
      <c r="CO3178"/>
      <c r="CP3178"/>
    </row>
    <row r="3179" spans="1:94" ht="22.5" customHeight="1">
      <c r="A3179" s="13"/>
      <c r="CB3179"/>
      <c r="CC3179"/>
      <c r="CD3179"/>
      <c r="CE3179" s="83"/>
      <c r="CF3179"/>
      <c r="CG3179"/>
      <c r="CH3179"/>
      <c r="CI3179"/>
      <c r="CJ3179"/>
      <c r="CK3179"/>
      <c r="CL3179"/>
      <c r="CM3179"/>
      <c r="CN3179"/>
      <c r="CO3179"/>
      <c r="CP3179"/>
    </row>
    <row r="3180" spans="1:94" ht="22.5" customHeight="1">
      <c r="A3180" s="13"/>
      <c r="CB3180"/>
      <c r="CC3180"/>
      <c r="CD3180"/>
      <c r="CE3180" s="83"/>
      <c r="CF3180"/>
      <c r="CG3180"/>
      <c r="CH3180"/>
      <c r="CI3180"/>
      <c r="CJ3180"/>
      <c r="CK3180"/>
      <c r="CL3180"/>
      <c r="CM3180"/>
      <c r="CN3180"/>
      <c r="CO3180"/>
      <c r="CP3180"/>
    </row>
    <row r="3181" spans="1:94" ht="22.5" customHeight="1">
      <c r="A3181" s="13"/>
      <c r="CB3181"/>
      <c r="CC3181"/>
      <c r="CD3181"/>
      <c r="CE3181" s="83"/>
      <c r="CF3181"/>
      <c r="CG3181"/>
      <c r="CH3181"/>
      <c r="CI3181"/>
      <c r="CJ3181"/>
      <c r="CK3181"/>
      <c r="CL3181"/>
      <c r="CM3181"/>
      <c r="CN3181"/>
      <c r="CO3181"/>
      <c r="CP3181"/>
    </row>
    <row r="3182" spans="1:94" ht="22.5" customHeight="1">
      <c r="A3182" s="13"/>
      <c r="CB3182"/>
      <c r="CC3182"/>
      <c r="CD3182"/>
      <c r="CE3182" s="83"/>
      <c r="CF3182"/>
      <c r="CG3182"/>
      <c r="CH3182"/>
      <c r="CI3182"/>
      <c r="CJ3182"/>
      <c r="CK3182"/>
      <c r="CL3182"/>
      <c r="CM3182"/>
      <c r="CN3182"/>
      <c r="CO3182"/>
      <c r="CP3182"/>
    </row>
    <row r="3183" spans="1:94" ht="22.5" customHeight="1">
      <c r="A3183" s="13"/>
      <c r="CB3183"/>
      <c r="CC3183"/>
      <c r="CD3183"/>
      <c r="CE3183" s="83"/>
      <c r="CF3183"/>
      <c r="CG3183"/>
      <c r="CH3183"/>
      <c r="CI3183"/>
      <c r="CJ3183"/>
      <c r="CK3183"/>
      <c r="CL3183"/>
      <c r="CM3183"/>
      <c r="CN3183"/>
      <c r="CO3183"/>
      <c r="CP3183"/>
    </row>
    <row r="3184" spans="1:94" ht="22.5" customHeight="1">
      <c r="A3184" s="13"/>
      <c r="CB3184"/>
      <c r="CC3184"/>
      <c r="CD3184"/>
      <c r="CE3184" s="83"/>
      <c r="CF3184"/>
      <c r="CG3184"/>
      <c r="CH3184"/>
      <c r="CI3184"/>
      <c r="CJ3184"/>
      <c r="CK3184"/>
      <c r="CL3184"/>
      <c r="CM3184"/>
      <c r="CN3184"/>
      <c r="CO3184"/>
      <c r="CP3184"/>
    </row>
    <row r="3185" spans="1:94" ht="22.5" customHeight="1">
      <c r="A3185" s="13"/>
      <c r="CB3185"/>
      <c r="CC3185"/>
      <c r="CD3185"/>
      <c r="CE3185" s="83"/>
      <c r="CF3185"/>
      <c r="CG3185"/>
      <c r="CH3185"/>
      <c r="CI3185"/>
      <c r="CJ3185"/>
      <c r="CK3185"/>
      <c r="CL3185"/>
      <c r="CM3185"/>
      <c r="CN3185"/>
      <c r="CO3185"/>
      <c r="CP3185"/>
    </row>
    <row r="3186" spans="1:94" ht="22.5" customHeight="1">
      <c r="A3186" s="13"/>
      <c r="CB3186"/>
      <c r="CC3186"/>
      <c r="CD3186"/>
      <c r="CE3186" s="83"/>
      <c r="CF3186"/>
      <c r="CG3186"/>
      <c r="CH3186"/>
      <c r="CI3186"/>
      <c r="CJ3186"/>
      <c r="CK3186"/>
      <c r="CL3186"/>
      <c r="CM3186"/>
      <c r="CN3186"/>
      <c r="CO3186"/>
      <c r="CP3186"/>
    </row>
    <row r="3187" spans="1:94" ht="22.5" customHeight="1">
      <c r="A3187" s="13"/>
      <c r="CB3187"/>
      <c r="CC3187"/>
      <c r="CD3187"/>
      <c r="CE3187" s="83"/>
      <c r="CF3187"/>
      <c r="CG3187"/>
      <c r="CH3187"/>
      <c r="CI3187"/>
      <c r="CJ3187"/>
      <c r="CK3187"/>
      <c r="CL3187"/>
      <c r="CM3187"/>
      <c r="CN3187"/>
      <c r="CO3187"/>
      <c r="CP3187"/>
    </row>
    <row r="3188" spans="1:94" ht="22.5" customHeight="1">
      <c r="A3188" s="13"/>
      <c r="CB3188"/>
      <c r="CC3188"/>
      <c r="CD3188"/>
      <c r="CE3188" s="83"/>
      <c r="CF3188"/>
      <c r="CG3188"/>
      <c r="CH3188"/>
      <c r="CI3188"/>
      <c r="CJ3188"/>
      <c r="CK3188"/>
      <c r="CL3188"/>
      <c r="CM3188"/>
      <c r="CN3188"/>
      <c r="CO3188"/>
      <c r="CP3188"/>
    </row>
    <row r="3189" spans="1:94" ht="22.5" customHeight="1">
      <c r="A3189" s="13"/>
      <c r="CB3189"/>
      <c r="CC3189"/>
      <c r="CD3189"/>
      <c r="CE3189" s="83"/>
      <c r="CF3189"/>
      <c r="CG3189"/>
      <c r="CH3189"/>
      <c r="CI3189"/>
      <c r="CJ3189"/>
      <c r="CK3189"/>
      <c r="CL3189"/>
      <c r="CM3189"/>
      <c r="CN3189"/>
      <c r="CO3189"/>
      <c r="CP3189"/>
    </row>
    <row r="3190" spans="1:94" ht="22.5" customHeight="1">
      <c r="A3190" s="13"/>
      <c r="CB3190"/>
      <c r="CC3190"/>
      <c r="CD3190"/>
      <c r="CE3190" s="83"/>
      <c r="CF3190"/>
      <c r="CG3190"/>
      <c r="CH3190"/>
      <c r="CI3190"/>
      <c r="CJ3190"/>
      <c r="CK3190"/>
      <c r="CL3190"/>
      <c r="CM3190"/>
      <c r="CN3190"/>
      <c r="CO3190"/>
      <c r="CP3190"/>
    </row>
    <row r="3191" spans="1:94" ht="22.5" customHeight="1">
      <c r="A3191" s="13"/>
      <c r="CB3191"/>
      <c r="CC3191"/>
      <c r="CD3191"/>
      <c r="CE3191" s="83"/>
      <c r="CF3191"/>
      <c r="CG3191"/>
      <c r="CH3191"/>
      <c r="CI3191"/>
      <c r="CJ3191"/>
      <c r="CK3191"/>
      <c r="CL3191"/>
      <c r="CM3191"/>
      <c r="CN3191"/>
      <c r="CO3191"/>
      <c r="CP3191"/>
    </row>
    <row r="3192" spans="1:94" ht="22.5" customHeight="1">
      <c r="A3192" s="13"/>
      <c r="CB3192"/>
      <c r="CC3192"/>
      <c r="CD3192"/>
      <c r="CE3192" s="83"/>
      <c r="CF3192"/>
      <c r="CG3192"/>
      <c r="CH3192"/>
      <c r="CI3192"/>
      <c r="CJ3192"/>
      <c r="CK3192"/>
      <c r="CL3192"/>
      <c r="CM3192"/>
      <c r="CN3192"/>
      <c r="CO3192"/>
      <c r="CP3192"/>
    </row>
    <row r="3193" spans="1:94" ht="22.5" customHeight="1">
      <c r="A3193" s="13"/>
      <c r="CB3193"/>
      <c r="CC3193"/>
      <c r="CD3193"/>
      <c r="CE3193" s="83"/>
      <c r="CF3193"/>
      <c r="CG3193"/>
      <c r="CH3193"/>
      <c r="CI3193"/>
      <c r="CJ3193"/>
      <c r="CK3193"/>
      <c r="CL3193"/>
      <c r="CM3193"/>
      <c r="CN3193"/>
      <c r="CO3193"/>
      <c r="CP3193"/>
    </row>
    <row r="3194" spans="1:94" ht="22.5" customHeight="1">
      <c r="A3194" s="13"/>
      <c r="CB3194"/>
      <c r="CC3194"/>
      <c r="CD3194"/>
      <c r="CE3194" s="83"/>
      <c r="CF3194"/>
      <c r="CG3194"/>
      <c r="CH3194"/>
      <c r="CI3194"/>
      <c r="CJ3194"/>
      <c r="CK3194"/>
      <c r="CL3194"/>
      <c r="CM3194"/>
      <c r="CN3194"/>
      <c r="CO3194"/>
      <c r="CP3194"/>
    </row>
    <row r="3195" spans="1:94" ht="22.5" customHeight="1">
      <c r="A3195" s="13"/>
      <c r="CB3195"/>
      <c r="CC3195"/>
      <c r="CD3195"/>
      <c r="CE3195" s="83"/>
      <c r="CF3195"/>
      <c r="CG3195"/>
      <c r="CH3195"/>
      <c r="CI3195"/>
      <c r="CJ3195"/>
      <c r="CK3195"/>
      <c r="CL3195"/>
      <c r="CM3195"/>
      <c r="CN3195"/>
      <c r="CO3195"/>
      <c r="CP3195"/>
    </row>
    <row r="3196" spans="1:94" ht="22.5" customHeight="1">
      <c r="A3196" s="13"/>
      <c r="CB3196"/>
      <c r="CC3196"/>
      <c r="CD3196"/>
      <c r="CE3196" s="83"/>
      <c r="CF3196"/>
      <c r="CG3196"/>
      <c r="CH3196"/>
      <c r="CI3196"/>
      <c r="CJ3196"/>
      <c r="CK3196"/>
      <c r="CL3196"/>
      <c r="CM3196"/>
      <c r="CN3196"/>
      <c r="CO3196"/>
      <c r="CP3196"/>
    </row>
    <row r="3197" spans="1:94" ht="22.5" customHeight="1">
      <c r="A3197" s="13"/>
      <c r="CB3197"/>
      <c r="CC3197"/>
      <c r="CD3197"/>
      <c r="CE3197" s="83"/>
      <c r="CF3197"/>
      <c r="CG3197"/>
      <c r="CH3197"/>
      <c r="CI3197"/>
      <c r="CJ3197"/>
      <c r="CK3197"/>
      <c r="CL3197"/>
      <c r="CM3197"/>
      <c r="CN3197"/>
      <c r="CO3197"/>
      <c r="CP3197"/>
    </row>
    <row r="3198" spans="1:94" ht="22.5" customHeight="1">
      <c r="A3198" s="13"/>
      <c r="CB3198"/>
      <c r="CC3198"/>
      <c r="CD3198"/>
      <c r="CE3198" s="83"/>
      <c r="CF3198"/>
      <c r="CG3198"/>
      <c r="CH3198"/>
      <c r="CI3198"/>
      <c r="CJ3198"/>
      <c r="CK3198"/>
      <c r="CL3198"/>
      <c r="CM3198"/>
      <c r="CN3198"/>
      <c r="CO3198"/>
      <c r="CP3198"/>
    </row>
    <row r="3199" spans="1:94" ht="22.5" customHeight="1">
      <c r="A3199" s="13"/>
      <c r="CB3199"/>
      <c r="CC3199"/>
      <c r="CD3199"/>
      <c r="CE3199" s="83"/>
      <c r="CF3199"/>
      <c r="CG3199"/>
      <c r="CH3199"/>
      <c r="CI3199"/>
      <c r="CJ3199"/>
      <c r="CK3199"/>
      <c r="CL3199"/>
      <c r="CM3199"/>
      <c r="CN3199"/>
      <c r="CO3199"/>
      <c r="CP3199"/>
    </row>
    <row r="3200" spans="1:94" ht="22.5" customHeight="1">
      <c r="A3200" s="13"/>
      <c r="CB3200"/>
      <c r="CC3200"/>
      <c r="CD3200"/>
      <c r="CE3200" s="83"/>
      <c r="CF3200"/>
      <c r="CG3200"/>
      <c r="CH3200"/>
      <c r="CI3200"/>
      <c r="CJ3200"/>
      <c r="CK3200"/>
      <c r="CL3200"/>
      <c r="CM3200"/>
      <c r="CN3200"/>
      <c r="CO3200"/>
      <c r="CP3200"/>
    </row>
    <row r="3201" spans="1:94" ht="22.5" customHeight="1">
      <c r="A3201" s="13"/>
      <c r="CB3201"/>
      <c r="CC3201"/>
      <c r="CD3201"/>
      <c r="CE3201" s="83"/>
      <c r="CF3201"/>
      <c r="CG3201"/>
      <c r="CH3201"/>
      <c r="CI3201"/>
      <c r="CJ3201"/>
      <c r="CK3201"/>
      <c r="CL3201"/>
      <c r="CM3201"/>
      <c r="CN3201"/>
      <c r="CO3201"/>
      <c r="CP3201"/>
    </row>
    <row r="3202" spans="1:94" ht="22.5" customHeight="1">
      <c r="A3202" s="13"/>
      <c r="CB3202"/>
      <c r="CC3202"/>
      <c r="CD3202"/>
      <c r="CE3202" s="83"/>
      <c r="CF3202"/>
      <c r="CG3202"/>
      <c r="CH3202"/>
      <c r="CI3202"/>
      <c r="CJ3202"/>
      <c r="CK3202"/>
      <c r="CL3202"/>
      <c r="CM3202"/>
      <c r="CN3202"/>
      <c r="CO3202"/>
      <c r="CP3202"/>
    </row>
    <row r="3203" spans="1:94" ht="22.5" customHeight="1">
      <c r="A3203" s="13"/>
      <c r="CB3203"/>
      <c r="CC3203"/>
      <c r="CD3203"/>
      <c r="CE3203" s="83"/>
      <c r="CF3203"/>
      <c r="CG3203"/>
      <c r="CH3203"/>
      <c r="CI3203"/>
      <c r="CJ3203"/>
      <c r="CK3203"/>
      <c r="CL3203"/>
      <c r="CM3203"/>
      <c r="CN3203"/>
      <c r="CO3203"/>
      <c r="CP3203"/>
    </row>
    <row r="3204" spans="1:94" ht="22.5" customHeight="1">
      <c r="A3204" s="13"/>
      <c r="CB3204"/>
      <c r="CC3204"/>
      <c r="CD3204"/>
      <c r="CE3204" s="83"/>
      <c r="CF3204"/>
      <c r="CG3204"/>
      <c r="CH3204"/>
      <c r="CI3204"/>
      <c r="CJ3204"/>
      <c r="CK3204"/>
      <c r="CL3204"/>
      <c r="CM3204"/>
      <c r="CN3204"/>
      <c r="CO3204"/>
      <c r="CP3204"/>
    </row>
    <row r="3205" spans="1:94" ht="22.5" customHeight="1">
      <c r="A3205" s="13"/>
      <c r="CB3205"/>
      <c r="CC3205"/>
      <c r="CD3205"/>
      <c r="CE3205" s="83"/>
      <c r="CF3205"/>
      <c r="CG3205"/>
      <c r="CH3205"/>
      <c r="CI3205"/>
      <c r="CJ3205"/>
      <c r="CK3205"/>
      <c r="CL3205"/>
      <c r="CM3205"/>
      <c r="CN3205"/>
      <c r="CO3205"/>
      <c r="CP3205"/>
    </row>
    <row r="3206" spans="1:94" ht="22.5" customHeight="1">
      <c r="A3206" s="13"/>
      <c r="CB3206"/>
      <c r="CC3206"/>
      <c r="CD3206"/>
      <c r="CE3206" s="83"/>
      <c r="CF3206"/>
      <c r="CG3206"/>
      <c r="CH3206"/>
      <c r="CI3206"/>
      <c r="CJ3206"/>
      <c r="CK3206"/>
      <c r="CL3206"/>
      <c r="CM3206"/>
      <c r="CN3206"/>
      <c r="CO3206"/>
      <c r="CP3206"/>
    </row>
    <row r="3207" spans="1:94" ht="22.5" customHeight="1">
      <c r="A3207" s="13"/>
      <c r="CB3207"/>
      <c r="CC3207"/>
      <c r="CD3207"/>
      <c r="CE3207" s="83"/>
      <c r="CF3207"/>
      <c r="CG3207"/>
      <c r="CH3207"/>
      <c r="CI3207"/>
      <c r="CJ3207"/>
      <c r="CK3207"/>
      <c r="CL3207"/>
      <c r="CM3207"/>
      <c r="CN3207"/>
      <c r="CO3207"/>
      <c r="CP3207"/>
    </row>
    <row r="3208" spans="1:94" ht="22.5" customHeight="1">
      <c r="A3208" s="13"/>
      <c r="CB3208"/>
      <c r="CC3208"/>
      <c r="CD3208"/>
      <c r="CE3208" s="83"/>
      <c r="CF3208"/>
      <c r="CG3208"/>
      <c r="CH3208"/>
      <c r="CI3208"/>
      <c r="CJ3208"/>
      <c r="CK3208"/>
      <c r="CL3208"/>
      <c r="CM3208"/>
      <c r="CN3208"/>
      <c r="CO3208"/>
      <c r="CP3208"/>
    </row>
    <row r="3209" spans="1:94" ht="22.5" customHeight="1">
      <c r="A3209" s="13"/>
      <c r="CB3209"/>
      <c r="CC3209"/>
      <c r="CD3209"/>
      <c r="CE3209" s="83"/>
      <c r="CF3209"/>
      <c r="CG3209"/>
      <c r="CH3209"/>
      <c r="CI3209"/>
      <c r="CJ3209"/>
      <c r="CK3209"/>
      <c r="CL3209"/>
      <c r="CM3209"/>
      <c r="CN3209"/>
      <c r="CO3209"/>
      <c r="CP3209"/>
    </row>
    <row r="3210" spans="1:94" ht="22.5" customHeight="1">
      <c r="A3210" s="13"/>
      <c r="CB3210"/>
      <c r="CC3210"/>
      <c r="CD3210"/>
      <c r="CE3210" s="83"/>
      <c r="CF3210"/>
      <c r="CG3210"/>
      <c r="CH3210"/>
      <c r="CI3210"/>
      <c r="CJ3210"/>
      <c r="CK3210"/>
      <c r="CL3210"/>
      <c r="CM3210"/>
      <c r="CN3210"/>
      <c r="CO3210"/>
      <c r="CP3210"/>
    </row>
    <row r="3211" spans="1:94" ht="22.5" customHeight="1">
      <c r="A3211" s="13"/>
      <c r="CB3211"/>
      <c r="CC3211"/>
      <c r="CD3211"/>
      <c r="CE3211" s="83"/>
      <c r="CF3211"/>
      <c r="CG3211"/>
      <c r="CH3211"/>
      <c r="CI3211"/>
      <c r="CJ3211"/>
      <c r="CK3211"/>
      <c r="CL3211"/>
      <c r="CM3211"/>
      <c r="CN3211"/>
      <c r="CO3211"/>
      <c r="CP3211"/>
    </row>
    <row r="3212" spans="1:94" ht="22.5" customHeight="1">
      <c r="A3212" s="13"/>
      <c r="CB3212"/>
      <c r="CC3212"/>
      <c r="CD3212"/>
      <c r="CE3212" s="83"/>
      <c r="CF3212"/>
      <c r="CG3212"/>
      <c r="CH3212"/>
      <c r="CI3212"/>
      <c r="CJ3212"/>
      <c r="CK3212"/>
      <c r="CL3212"/>
      <c r="CM3212"/>
      <c r="CN3212"/>
      <c r="CO3212"/>
      <c r="CP3212"/>
    </row>
    <row r="3213" spans="1:94" ht="22.5" customHeight="1">
      <c r="A3213" s="13"/>
      <c r="CB3213"/>
      <c r="CC3213"/>
      <c r="CD3213"/>
      <c r="CE3213" s="83"/>
      <c r="CF3213"/>
      <c r="CG3213"/>
      <c r="CH3213"/>
      <c r="CI3213"/>
      <c r="CJ3213"/>
      <c r="CK3213"/>
      <c r="CL3213"/>
      <c r="CM3213"/>
      <c r="CN3213"/>
      <c r="CO3213"/>
      <c r="CP3213"/>
    </row>
    <row r="3214" spans="1:94" ht="22.5" customHeight="1">
      <c r="A3214" s="13"/>
      <c r="CB3214"/>
      <c r="CC3214"/>
      <c r="CD3214"/>
      <c r="CE3214" s="83"/>
      <c r="CF3214"/>
      <c r="CG3214"/>
      <c r="CH3214"/>
      <c r="CI3214"/>
      <c r="CJ3214"/>
      <c r="CK3214"/>
      <c r="CL3214"/>
      <c r="CM3214"/>
      <c r="CN3214"/>
      <c r="CO3214"/>
      <c r="CP3214"/>
    </row>
    <row r="3215" spans="1:94" ht="22.5" customHeight="1">
      <c r="A3215" s="13"/>
      <c r="CB3215"/>
      <c r="CC3215"/>
      <c r="CD3215"/>
      <c r="CE3215" s="83"/>
      <c r="CF3215"/>
      <c r="CG3215"/>
      <c r="CH3215"/>
      <c r="CI3215"/>
      <c r="CJ3215"/>
      <c r="CK3215"/>
      <c r="CL3215"/>
      <c r="CM3215"/>
      <c r="CN3215"/>
      <c r="CO3215"/>
      <c r="CP3215"/>
    </row>
    <row r="3216" spans="1:94" ht="22.5" customHeight="1">
      <c r="A3216" s="13"/>
      <c r="CB3216"/>
      <c r="CC3216"/>
      <c r="CD3216"/>
      <c r="CE3216" s="83"/>
      <c r="CF3216"/>
      <c r="CG3216"/>
      <c r="CH3216"/>
      <c r="CI3216"/>
      <c r="CJ3216"/>
      <c r="CK3216"/>
      <c r="CL3216"/>
      <c r="CM3216"/>
      <c r="CN3216"/>
      <c r="CO3216"/>
      <c r="CP3216"/>
    </row>
    <row r="3217" spans="1:94" ht="22.5" customHeight="1">
      <c r="A3217" s="13"/>
      <c r="CB3217"/>
      <c r="CC3217"/>
      <c r="CD3217"/>
      <c r="CE3217" s="83"/>
      <c r="CF3217"/>
      <c r="CG3217"/>
      <c r="CH3217"/>
      <c r="CI3217"/>
      <c r="CJ3217"/>
      <c r="CK3217"/>
      <c r="CL3217"/>
      <c r="CM3217"/>
      <c r="CN3217"/>
      <c r="CO3217"/>
      <c r="CP3217"/>
    </row>
    <row r="3218" spans="1:94" ht="22.5" customHeight="1">
      <c r="A3218" s="13"/>
      <c r="CB3218"/>
      <c r="CC3218"/>
      <c r="CD3218"/>
      <c r="CE3218" s="83"/>
      <c r="CF3218"/>
      <c r="CG3218"/>
      <c r="CH3218"/>
      <c r="CI3218"/>
      <c r="CJ3218"/>
      <c r="CK3218"/>
      <c r="CL3218"/>
      <c r="CM3218"/>
      <c r="CN3218"/>
      <c r="CO3218"/>
      <c r="CP3218"/>
    </row>
    <row r="3219" spans="1:94" ht="22.5" customHeight="1">
      <c r="A3219" s="13"/>
      <c r="CB3219"/>
      <c r="CC3219"/>
      <c r="CD3219"/>
      <c r="CE3219" s="83"/>
      <c r="CF3219"/>
      <c r="CG3219"/>
      <c r="CH3219"/>
      <c r="CI3219"/>
      <c r="CJ3219"/>
      <c r="CK3219"/>
      <c r="CL3219"/>
      <c r="CM3219"/>
      <c r="CN3219"/>
      <c r="CO3219"/>
      <c r="CP3219"/>
    </row>
    <row r="3220" spans="1:94" ht="22.5" customHeight="1">
      <c r="A3220" s="13"/>
      <c r="CB3220"/>
      <c r="CC3220"/>
      <c r="CD3220"/>
      <c r="CE3220" s="83"/>
      <c r="CF3220"/>
      <c r="CG3220"/>
      <c r="CH3220"/>
      <c r="CI3220"/>
      <c r="CJ3220"/>
      <c r="CK3220"/>
      <c r="CL3220"/>
      <c r="CM3220"/>
      <c r="CN3220"/>
      <c r="CO3220"/>
      <c r="CP3220"/>
    </row>
    <row r="3221" spans="1:94" ht="22.5" customHeight="1">
      <c r="A3221" s="13"/>
      <c r="CB3221"/>
      <c r="CC3221"/>
      <c r="CD3221"/>
      <c r="CE3221" s="83"/>
      <c r="CF3221"/>
      <c r="CG3221"/>
      <c r="CH3221"/>
      <c r="CI3221"/>
      <c r="CJ3221"/>
      <c r="CK3221"/>
      <c r="CL3221"/>
      <c r="CM3221"/>
      <c r="CN3221"/>
      <c r="CO3221"/>
      <c r="CP3221"/>
    </row>
    <row r="3222" spans="1:94" ht="22.5" customHeight="1">
      <c r="A3222" s="13"/>
      <c r="CB3222"/>
      <c r="CC3222"/>
      <c r="CD3222"/>
      <c r="CE3222" s="83"/>
      <c r="CF3222"/>
      <c r="CG3222"/>
      <c r="CH3222"/>
      <c r="CI3222"/>
      <c r="CJ3222"/>
      <c r="CK3222"/>
      <c r="CL3222"/>
      <c r="CM3222"/>
      <c r="CN3222"/>
      <c r="CO3222"/>
      <c r="CP3222"/>
    </row>
    <row r="3223" spans="1:94" ht="22.5" customHeight="1">
      <c r="A3223" s="13"/>
      <c r="CB3223"/>
      <c r="CC3223"/>
      <c r="CD3223"/>
      <c r="CE3223" s="83"/>
      <c r="CF3223"/>
      <c r="CG3223"/>
      <c r="CH3223"/>
      <c r="CI3223"/>
      <c r="CJ3223"/>
      <c r="CK3223"/>
      <c r="CL3223"/>
      <c r="CM3223"/>
      <c r="CN3223"/>
      <c r="CO3223"/>
      <c r="CP3223"/>
    </row>
    <row r="3224" spans="1:94" ht="22.5" customHeight="1">
      <c r="A3224" s="13"/>
      <c r="CB3224"/>
      <c r="CC3224"/>
      <c r="CD3224"/>
      <c r="CE3224" s="83"/>
      <c r="CF3224"/>
      <c r="CG3224"/>
      <c r="CH3224"/>
      <c r="CI3224"/>
      <c r="CJ3224"/>
      <c r="CK3224"/>
      <c r="CL3224"/>
      <c r="CM3224"/>
      <c r="CN3224"/>
      <c r="CO3224"/>
      <c r="CP3224"/>
    </row>
    <row r="3225" spans="1:94" ht="22.5" customHeight="1">
      <c r="A3225" s="13"/>
      <c r="CB3225"/>
      <c r="CC3225"/>
      <c r="CD3225"/>
      <c r="CE3225" s="83"/>
      <c r="CF3225"/>
      <c r="CG3225"/>
      <c r="CH3225"/>
      <c r="CI3225"/>
      <c r="CJ3225"/>
      <c r="CK3225"/>
      <c r="CL3225"/>
      <c r="CM3225"/>
      <c r="CN3225"/>
      <c r="CO3225"/>
      <c r="CP3225"/>
    </row>
    <row r="3226" spans="1:94" ht="22.5" customHeight="1">
      <c r="A3226" s="13"/>
      <c r="CB3226"/>
      <c r="CC3226"/>
      <c r="CD3226"/>
      <c r="CE3226" s="83"/>
      <c r="CF3226"/>
      <c r="CG3226"/>
      <c r="CH3226"/>
      <c r="CI3226"/>
      <c r="CJ3226"/>
      <c r="CK3226"/>
      <c r="CL3226"/>
      <c r="CM3226"/>
      <c r="CN3226"/>
      <c r="CO3226"/>
      <c r="CP3226"/>
    </row>
    <row r="3227" spans="1:94" ht="22.5" customHeight="1">
      <c r="A3227" s="13"/>
      <c r="CB3227"/>
      <c r="CC3227"/>
      <c r="CD3227"/>
      <c r="CE3227" s="83"/>
      <c r="CF3227"/>
      <c r="CG3227"/>
      <c r="CH3227"/>
      <c r="CI3227"/>
      <c r="CJ3227"/>
      <c r="CK3227"/>
      <c r="CL3227"/>
      <c r="CM3227"/>
      <c r="CN3227"/>
      <c r="CO3227"/>
      <c r="CP3227"/>
    </row>
    <row r="3228" spans="1:94" ht="22.5" customHeight="1">
      <c r="A3228" s="13"/>
      <c r="CB3228"/>
      <c r="CC3228"/>
      <c r="CD3228"/>
      <c r="CE3228" s="83"/>
      <c r="CF3228"/>
      <c r="CG3228"/>
      <c r="CH3228"/>
      <c r="CI3228"/>
      <c r="CJ3228"/>
      <c r="CK3228"/>
      <c r="CL3228"/>
      <c r="CM3228"/>
      <c r="CN3228"/>
      <c r="CO3228"/>
      <c r="CP3228"/>
    </row>
    <row r="3229" spans="1:94" ht="22.5" customHeight="1">
      <c r="A3229" s="13"/>
      <c r="CB3229"/>
      <c r="CC3229"/>
      <c r="CD3229"/>
      <c r="CE3229" s="83"/>
      <c r="CF3229"/>
      <c r="CG3229"/>
      <c r="CH3229"/>
      <c r="CI3229"/>
      <c r="CJ3229"/>
      <c r="CK3229"/>
      <c r="CL3229"/>
      <c r="CM3229"/>
      <c r="CN3229"/>
      <c r="CO3229"/>
      <c r="CP3229"/>
    </row>
    <row r="3230" spans="1:94" ht="22.5" customHeight="1">
      <c r="A3230" s="13"/>
      <c r="CB3230"/>
      <c r="CC3230"/>
      <c r="CD3230"/>
      <c r="CE3230" s="83"/>
      <c r="CF3230"/>
      <c r="CG3230"/>
      <c r="CH3230"/>
      <c r="CI3230"/>
      <c r="CJ3230"/>
      <c r="CK3230"/>
      <c r="CL3230"/>
      <c r="CM3230"/>
      <c r="CN3230"/>
      <c r="CO3230"/>
      <c r="CP3230"/>
    </row>
    <row r="3231" spans="1:94" ht="22.5" customHeight="1">
      <c r="A3231" s="13"/>
      <c r="CB3231"/>
      <c r="CC3231"/>
      <c r="CD3231"/>
      <c r="CE3231" s="83"/>
      <c r="CF3231"/>
      <c r="CG3231"/>
      <c r="CH3231"/>
      <c r="CI3231"/>
      <c r="CJ3231"/>
      <c r="CK3231"/>
      <c r="CL3231"/>
      <c r="CM3231"/>
      <c r="CN3231"/>
      <c r="CO3231"/>
      <c r="CP3231"/>
    </row>
    <row r="3232" spans="1:94" ht="22.5" customHeight="1">
      <c r="A3232" s="13"/>
      <c r="CB3232"/>
      <c r="CC3232"/>
      <c r="CD3232"/>
      <c r="CE3232" s="83"/>
      <c r="CF3232"/>
      <c r="CG3232"/>
      <c r="CH3232"/>
      <c r="CI3232"/>
      <c r="CJ3232"/>
      <c r="CK3232"/>
      <c r="CL3232"/>
      <c r="CM3232"/>
      <c r="CN3232"/>
      <c r="CO3232"/>
      <c r="CP3232"/>
    </row>
    <row r="3233" spans="1:94" ht="22.5" customHeight="1">
      <c r="A3233" s="13"/>
      <c r="CB3233"/>
      <c r="CC3233"/>
      <c r="CD3233"/>
      <c r="CE3233" s="83"/>
      <c r="CF3233"/>
      <c r="CG3233"/>
      <c r="CH3233"/>
      <c r="CI3233"/>
      <c r="CJ3233"/>
      <c r="CK3233"/>
      <c r="CL3233"/>
      <c r="CM3233"/>
      <c r="CN3233"/>
      <c r="CO3233"/>
      <c r="CP3233"/>
    </row>
    <row r="3234" spans="1:94" ht="22.5" customHeight="1">
      <c r="A3234" s="13"/>
      <c r="CB3234"/>
      <c r="CC3234"/>
      <c r="CD3234"/>
      <c r="CE3234" s="83"/>
      <c r="CF3234"/>
      <c r="CG3234"/>
      <c r="CH3234"/>
      <c r="CI3234"/>
      <c r="CJ3234"/>
      <c r="CK3234"/>
      <c r="CL3234"/>
      <c r="CM3234"/>
      <c r="CN3234"/>
      <c r="CO3234"/>
      <c r="CP3234"/>
    </row>
    <row r="3235" spans="1:94" ht="22.5" customHeight="1">
      <c r="A3235" s="13"/>
      <c r="CB3235"/>
      <c r="CC3235"/>
      <c r="CD3235"/>
      <c r="CE3235" s="83"/>
      <c r="CF3235"/>
      <c r="CG3235"/>
      <c r="CH3235"/>
      <c r="CI3235"/>
      <c r="CJ3235"/>
      <c r="CK3235"/>
      <c r="CL3235"/>
      <c r="CM3235"/>
      <c r="CN3235"/>
      <c r="CO3235"/>
      <c r="CP3235"/>
    </row>
    <row r="3236" spans="1:94" ht="22.5" customHeight="1">
      <c r="A3236" s="13"/>
      <c r="CB3236"/>
      <c r="CC3236"/>
      <c r="CD3236"/>
      <c r="CE3236" s="83"/>
      <c r="CF3236"/>
      <c r="CG3236"/>
      <c r="CH3236"/>
      <c r="CI3236"/>
      <c r="CJ3236"/>
      <c r="CK3236"/>
      <c r="CL3236"/>
      <c r="CM3236"/>
      <c r="CN3236"/>
      <c r="CO3236"/>
      <c r="CP3236"/>
    </row>
    <row r="3237" spans="1:94" ht="22.5" customHeight="1">
      <c r="A3237" s="13"/>
      <c r="CB3237"/>
      <c r="CC3237"/>
      <c r="CD3237"/>
      <c r="CE3237" s="83"/>
      <c r="CF3237"/>
      <c r="CG3237"/>
      <c r="CH3237"/>
      <c r="CI3237"/>
      <c r="CJ3237"/>
      <c r="CK3237"/>
      <c r="CL3237"/>
      <c r="CM3237"/>
      <c r="CN3237"/>
      <c r="CO3237"/>
      <c r="CP3237"/>
    </row>
    <row r="3238" spans="1:94" ht="22.5" customHeight="1">
      <c r="A3238" s="13"/>
      <c r="CB3238"/>
      <c r="CC3238"/>
      <c r="CD3238"/>
      <c r="CE3238" s="83"/>
      <c r="CF3238"/>
      <c r="CG3238"/>
      <c r="CH3238"/>
      <c r="CI3238"/>
      <c r="CJ3238"/>
      <c r="CK3238"/>
      <c r="CL3238"/>
      <c r="CM3238"/>
      <c r="CN3238"/>
      <c r="CO3238"/>
      <c r="CP3238"/>
    </row>
    <row r="3239" spans="1:94" ht="22.5" customHeight="1">
      <c r="A3239" s="13"/>
      <c r="CB3239"/>
      <c r="CC3239"/>
      <c r="CD3239"/>
      <c r="CE3239" s="83"/>
      <c r="CF3239"/>
      <c r="CG3239"/>
      <c r="CH3239"/>
      <c r="CI3239"/>
      <c r="CJ3239"/>
      <c r="CK3239"/>
      <c r="CL3239"/>
      <c r="CM3239"/>
      <c r="CN3239"/>
      <c r="CO3239"/>
      <c r="CP3239"/>
    </row>
    <row r="3240" spans="1:94" ht="22.5" customHeight="1">
      <c r="A3240" s="13"/>
      <c r="CB3240"/>
      <c r="CC3240"/>
      <c r="CD3240"/>
      <c r="CE3240" s="83"/>
      <c r="CF3240"/>
      <c r="CG3240"/>
      <c r="CH3240"/>
      <c r="CI3240"/>
      <c r="CJ3240"/>
      <c r="CK3240"/>
      <c r="CL3240"/>
      <c r="CM3240"/>
      <c r="CN3240"/>
      <c r="CO3240"/>
      <c r="CP3240"/>
    </row>
    <row r="3241" spans="1:94" ht="22.5" customHeight="1">
      <c r="A3241" s="13"/>
      <c r="CB3241"/>
      <c r="CC3241"/>
      <c r="CD3241"/>
      <c r="CE3241" s="83"/>
      <c r="CF3241"/>
      <c r="CG3241"/>
      <c r="CH3241"/>
      <c r="CI3241"/>
      <c r="CJ3241"/>
      <c r="CK3241"/>
      <c r="CL3241"/>
      <c r="CM3241"/>
      <c r="CN3241"/>
      <c r="CO3241"/>
      <c r="CP3241"/>
    </row>
    <row r="3242" spans="1:94" ht="22.5" customHeight="1">
      <c r="A3242" s="13"/>
      <c r="CB3242"/>
      <c r="CC3242"/>
      <c r="CD3242"/>
      <c r="CE3242" s="83"/>
      <c r="CF3242"/>
      <c r="CG3242"/>
      <c r="CH3242"/>
      <c r="CI3242"/>
      <c r="CJ3242"/>
      <c r="CK3242"/>
      <c r="CL3242"/>
      <c r="CM3242"/>
      <c r="CN3242"/>
      <c r="CO3242"/>
      <c r="CP3242"/>
    </row>
    <row r="3243" spans="1:94" ht="22.5" customHeight="1">
      <c r="A3243" s="13"/>
      <c r="CB3243"/>
      <c r="CC3243"/>
      <c r="CD3243"/>
      <c r="CE3243" s="83"/>
      <c r="CF3243"/>
      <c r="CG3243"/>
      <c r="CH3243"/>
      <c r="CI3243"/>
      <c r="CJ3243"/>
      <c r="CK3243"/>
      <c r="CL3243"/>
      <c r="CM3243"/>
      <c r="CN3243"/>
      <c r="CO3243"/>
      <c r="CP3243"/>
    </row>
    <row r="3244" spans="1:94" ht="22.5" customHeight="1">
      <c r="A3244" s="13"/>
      <c r="CB3244"/>
      <c r="CC3244"/>
      <c r="CD3244"/>
      <c r="CE3244" s="83"/>
      <c r="CF3244"/>
      <c r="CG3244"/>
      <c r="CH3244"/>
      <c r="CI3244"/>
      <c r="CJ3244"/>
      <c r="CK3244"/>
      <c r="CL3244"/>
      <c r="CM3244"/>
      <c r="CN3244"/>
      <c r="CO3244"/>
      <c r="CP3244"/>
    </row>
    <row r="3245" spans="1:94" ht="22.5" customHeight="1">
      <c r="A3245" s="13"/>
      <c r="CB3245"/>
      <c r="CC3245"/>
      <c r="CD3245"/>
      <c r="CE3245" s="83"/>
      <c r="CF3245"/>
      <c r="CG3245"/>
      <c r="CH3245"/>
      <c r="CI3245"/>
      <c r="CJ3245"/>
      <c r="CK3245"/>
      <c r="CL3245"/>
      <c r="CM3245"/>
      <c r="CN3245"/>
      <c r="CO3245"/>
      <c r="CP3245"/>
    </row>
    <row r="3246" spans="1:94" ht="22.5" customHeight="1">
      <c r="A3246" s="13"/>
      <c r="CB3246"/>
      <c r="CC3246"/>
      <c r="CD3246"/>
      <c r="CE3246" s="83"/>
      <c r="CF3246"/>
      <c r="CG3246"/>
      <c r="CH3246"/>
      <c r="CI3246"/>
      <c r="CJ3246"/>
      <c r="CK3246"/>
      <c r="CL3246"/>
      <c r="CM3246"/>
      <c r="CN3246"/>
      <c r="CO3246"/>
      <c r="CP3246"/>
    </row>
    <row r="3247" spans="1:94" ht="22.5" customHeight="1">
      <c r="A3247" s="13"/>
      <c r="CB3247"/>
      <c r="CC3247"/>
      <c r="CD3247"/>
      <c r="CE3247" s="83"/>
      <c r="CF3247"/>
      <c r="CG3247"/>
      <c r="CH3247"/>
      <c r="CI3247"/>
      <c r="CJ3247"/>
      <c r="CK3247"/>
      <c r="CL3247"/>
      <c r="CM3247"/>
      <c r="CN3247"/>
      <c r="CO3247"/>
      <c r="CP3247"/>
    </row>
    <row r="3248" spans="1:94" ht="22.5" customHeight="1">
      <c r="A3248" s="13"/>
      <c r="CB3248"/>
      <c r="CC3248"/>
      <c r="CD3248"/>
      <c r="CE3248" s="83"/>
      <c r="CF3248"/>
      <c r="CG3248"/>
      <c r="CH3248"/>
      <c r="CI3248"/>
      <c r="CJ3248"/>
      <c r="CK3248"/>
      <c r="CL3248"/>
      <c r="CM3248"/>
      <c r="CN3248"/>
      <c r="CO3248"/>
      <c r="CP3248"/>
    </row>
    <row r="3249" spans="1:94" ht="22.5" customHeight="1">
      <c r="A3249" s="13"/>
      <c r="CB3249"/>
      <c r="CC3249"/>
      <c r="CD3249"/>
      <c r="CE3249" s="83"/>
      <c r="CF3249"/>
      <c r="CG3249"/>
      <c r="CH3249"/>
      <c r="CI3249"/>
      <c r="CJ3249"/>
      <c r="CK3249"/>
      <c r="CL3249"/>
      <c r="CM3249"/>
      <c r="CN3249"/>
      <c r="CO3249"/>
      <c r="CP3249"/>
    </row>
    <row r="3250" spans="1:94" ht="22.5" customHeight="1">
      <c r="A3250" s="13"/>
      <c r="CB3250"/>
      <c r="CC3250"/>
      <c r="CD3250"/>
      <c r="CE3250" s="83"/>
      <c r="CF3250"/>
      <c r="CG3250"/>
      <c r="CH3250"/>
      <c r="CI3250"/>
      <c r="CJ3250"/>
      <c r="CK3250"/>
      <c r="CL3250"/>
      <c r="CM3250"/>
      <c r="CN3250"/>
      <c r="CO3250"/>
      <c r="CP3250"/>
    </row>
    <row r="3251" spans="1:94" ht="22.5" customHeight="1">
      <c r="A3251" s="13"/>
      <c r="CB3251"/>
      <c r="CC3251"/>
      <c r="CD3251"/>
      <c r="CE3251" s="83"/>
      <c r="CF3251"/>
      <c r="CG3251"/>
      <c r="CH3251"/>
      <c r="CI3251"/>
      <c r="CJ3251"/>
      <c r="CK3251"/>
      <c r="CL3251"/>
      <c r="CM3251"/>
      <c r="CN3251"/>
      <c r="CO3251"/>
      <c r="CP3251"/>
    </row>
    <row r="3252" spans="1:94" ht="22.5" customHeight="1">
      <c r="A3252" s="13"/>
      <c r="CB3252"/>
      <c r="CC3252"/>
      <c r="CD3252"/>
      <c r="CE3252" s="83"/>
      <c r="CF3252"/>
      <c r="CG3252"/>
      <c r="CH3252"/>
      <c r="CI3252"/>
      <c r="CJ3252"/>
      <c r="CK3252"/>
      <c r="CL3252"/>
      <c r="CM3252"/>
      <c r="CN3252"/>
      <c r="CO3252"/>
      <c r="CP3252"/>
    </row>
    <row r="3253" spans="1:94" ht="22.5" customHeight="1">
      <c r="A3253" s="13"/>
      <c r="CB3253"/>
      <c r="CC3253"/>
      <c r="CD3253"/>
      <c r="CE3253" s="83"/>
      <c r="CF3253"/>
      <c r="CG3253"/>
      <c r="CH3253"/>
      <c r="CI3253"/>
      <c r="CJ3253"/>
      <c r="CK3253"/>
      <c r="CL3253"/>
      <c r="CM3253"/>
      <c r="CN3253"/>
      <c r="CO3253"/>
      <c r="CP3253"/>
    </row>
    <row r="3254" spans="1:94" ht="22.5" customHeight="1">
      <c r="A3254" s="13"/>
      <c r="CB3254"/>
      <c r="CC3254"/>
      <c r="CD3254"/>
      <c r="CE3254" s="83"/>
      <c r="CF3254"/>
      <c r="CG3254"/>
      <c r="CH3254"/>
      <c r="CI3254"/>
      <c r="CJ3254"/>
      <c r="CK3254"/>
      <c r="CL3254"/>
      <c r="CM3254"/>
      <c r="CN3254"/>
      <c r="CO3254"/>
      <c r="CP3254"/>
    </row>
    <row r="3255" spans="1:94" ht="22.5" customHeight="1">
      <c r="A3255" s="13"/>
      <c r="CB3255"/>
      <c r="CC3255"/>
      <c r="CD3255"/>
      <c r="CE3255" s="83"/>
      <c r="CF3255"/>
      <c r="CG3255"/>
      <c r="CH3255"/>
      <c r="CI3255"/>
      <c r="CJ3255"/>
      <c r="CK3255"/>
      <c r="CL3255"/>
      <c r="CM3255"/>
      <c r="CN3255"/>
      <c r="CO3255"/>
      <c r="CP3255"/>
    </row>
    <row r="3256" spans="1:94" ht="22.5" customHeight="1">
      <c r="A3256" s="13"/>
      <c r="CB3256"/>
      <c r="CC3256"/>
      <c r="CD3256"/>
      <c r="CE3256" s="83"/>
      <c r="CF3256"/>
      <c r="CG3256"/>
      <c r="CH3256"/>
      <c r="CI3256"/>
      <c r="CJ3256"/>
      <c r="CK3256"/>
      <c r="CL3256"/>
      <c r="CM3256"/>
      <c r="CN3256"/>
      <c r="CO3256"/>
      <c r="CP3256"/>
    </row>
    <row r="3257" spans="1:94" ht="22.5" customHeight="1">
      <c r="A3257" s="13"/>
      <c r="CB3257"/>
      <c r="CC3257"/>
      <c r="CD3257"/>
      <c r="CE3257" s="83"/>
      <c r="CF3257"/>
      <c r="CG3257"/>
      <c r="CH3257"/>
      <c r="CI3257"/>
      <c r="CJ3257"/>
      <c r="CK3257"/>
      <c r="CL3257"/>
      <c r="CM3257"/>
      <c r="CN3257"/>
      <c r="CO3257"/>
      <c r="CP3257"/>
    </row>
    <row r="3258" spans="1:94" ht="22.5" customHeight="1">
      <c r="A3258" s="13"/>
      <c r="CB3258"/>
      <c r="CC3258"/>
      <c r="CD3258"/>
      <c r="CE3258" s="83"/>
      <c r="CF3258"/>
      <c r="CG3258"/>
      <c r="CH3258"/>
      <c r="CI3258"/>
      <c r="CJ3258"/>
      <c r="CK3258"/>
      <c r="CL3258"/>
      <c r="CM3258"/>
      <c r="CN3258"/>
      <c r="CO3258"/>
      <c r="CP3258"/>
    </row>
    <row r="3259" spans="1:94" ht="22.5" customHeight="1">
      <c r="A3259" s="13"/>
      <c r="CB3259"/>
      <c r="CC3259"/>
      <c r="CD3259"/>
      <c r="CE3259" s="83"/>
      <c r="CF3259"/>
      <c r="CG3259"/>
      <c r="CH3259"/>
      <c r="CI3259"/>
      <c r="CJ3259"/>
      <c r="CK3259"/>
      <c r="CL3259"/>
      <c r="CM3259"/>
      <c r="CN3259"/>
      <c r="CO3259"/>
      <c r="CP3259"/>
    </row>
    <row r="3260" spans="1:94" ht="22.5" customHeight="1">
      <c r="A3260" s="13"/>
      <c r="CB3260"/>
      <c r="CC3260"/>
      <c r="CD3260"/>
      <c r="CE3260" s="83"/>
      <c r="CF3260"/>
      <c r="CG3260"/>
      <c r="CH3260"/>
      <c r="CI3260"/>
      <c r="CJ3260"/>
      <c r="CK3260"/>
      <c r="CL3260"/>
      <c r="CM3260"/>
      <c r="CN3260"/>
      <c r="CO3260"/>
      <c r="CP3260"/>
    </row>
    <row r="3261" spans="1:94" ht="22.5" customHeight="1">
      <c r="A3261" s="13"/>
      <c r="CB3261"/>
      <c r="CC3261"/>
      <c r="CD3261"/>
      <c r="CE3261" s="83"/>
      <c r="CF3261"/>
      <c r="CG3261"/>
      <c r="CH3261"/>
      <c r="CI3261"/>
      <c r="CJ3261"/>
      <c r="CK3261"/>
      <c r="CL3261"/>
      <c r="CM3261"/>
      <c r="CN3261"/>
      <c r="CO3261"/>
      <c r="CP3261"/>
    </row>
    <row r="3262" spans="1:94" ht="22.5" customHeight="1">
      <c r="A3262" s="13"/>
      <c r="CB3262"/>
      <c r="CC3262"/>
      <c r="CD3262"/>
      <c r="CE3262" s="83"/>
      <c r="CF3262"/>
      <c r="CG3262"/>
      <c r="CH3262"/>
      <c r="CI3262"/>
      <c r="CJ3262"/>
      <c r="CK3262"/>
      <c r="CL3262"/>
      <c r="CM3262"/>
      <c r="CN3262"/>
      <c r="CO3262"/>
      <c r="CP3262"/>
    </row>
    <row r="3263" spans="1:94" ht="22.5" customHeight="1">
      <c r="A3263" s="13"/>
      <c r="CB3263"/>
      <c r="CC3263"/>
      <c r="CD3263"/>
      <c r="CE3263" s="83"/>
      <c r="CF3263"/>
      <c r="CG3263"/>
      <c r="CH3263"/>
      <c r="CI3263"/>
      <c r="CJ3263"/>
      <c r="CK3263"/>
      <c r="CL3263"/>
      <c r="CM3263"/>
      <c r="CN3263"/>
      <c r="CO3263"/>
      <c r="CP3263"/>
    </row>
    <row r="3264" spans="1:94" ht="22.5" customHeight="1">
      <c r="A3264" s="13"/>
      <c r="CB3264"/>
      <c r="CC3264"/>
      <c r="CD3264"/>
      <c r="CE3264" s="83"/>
      <c r="CF3264"/>
      <c r="CG3264"/>
      <c r="CH3264"/>
      <c r="CI3264"/>
      <c r="CJ3264"/>
      <c r="CK3264"/>
      <c r="CL3264"/>
      <c r="CM3264"/>
      <c r="CN3264"/>
      <c r="CO3264"/>
      <c r="CP3264"/>
    </row>
    <row r="3265" spans="1:94" ht="22.5" customHeight="1">
      <c r="A3265" s="13"/>
      <c r="CB3265"/>
      <c r="CC3265"/>
      <c r="CD3265"/>
      <c r="CE3265" s="83"/>
      <c r="CF3265"/>
      <c r="CG3265"/>
      <c r="CH3265"/>
      <c r="CI3265"/>
      <c r="CJ3265"/>
      <c r="CK3265"/>
      <c r="CL3265"/>
      <c r="CM3265"/>
      <c r="CN3265"/>
      <c r="CO3265"/>
      <c r="CP3265"/>
    </row>
    <row r="3266" spans="1:94" ht="22.5" customHeight="1">
      <c r="A3266" s="13"/>
      <c r="CB3266"/>
      <c r="CC3266"/>
      <c r="CD3266"/>
      <c r="CE3266" s="83"/>
      <c r="CF3266"/>
      <c r="CG3266"/>
      <c r="CH3266"/>
      <c r="CI3266"/>
      <c r="CJ3266"/>
      <c r="CK3266"/>
      <c r="CL3266"/>
      <c r="CM3266"/>
      <c r="CN3266"/>
      <c r="CO3266"/>
      <c r="CP3266"/>
    </row>
    <row r="3267" spans="1:94" ht="22.5" customHeight="1">
      <c r="A3267" s="13"/>
      <c r="CB3267"/>
      <c r="CC3267"/>
      <c r="CD3267"/>
      <c r="CE3267" s="83"/>
      <c r="CF3267"/>
      <c r="CG3267"/>
      <c r="CH3267"/>
      <c r="CI3267"/>
      <c r="CJ3267"/>
      <c r="CK3267"/>
      <c r="CL3267"/>
      <c r="CM3267"/>
      <c r="CN3267"/>
      <c r="CO3267"/>
      <c r="CP3267"/>
    </row>
    <row r="3268" spans="1:94" ht="22.5" customHeight="1">
      <c r="A3268" s="13"/>
      <c r="CB3268"/>
      <c r="CC3268"/>
      <c r="CD3268"/>
      <c r="CE3268" s="83"/>
      <c r="CF3268"/>
      <c r="CG3268"/>
      <c r="CH3268"/>
      <c r="CI3268"/>
      <c r="CJ3268"/>
      <c r="CK3268"/>
      <c r="CL3268"/>
      <c r="CM3268"/>
      <c r="CN3268"/>
      <c r="CO3268"/>
      <c r="CP3268"/>
    </row>
    <row r="3269" spans="1:94" ht="22.5" customHeight="1">
      <c r="A3269" s="13"/>
      <c r="CB3269"/>
      <c r="CC3269"/>
      <c r="CD3269"/>
      <c r="CE3269" s="83"/>
      <c r="CF3269"/>
      <c r="CG3269"/>
      <c r="CH3269"/>
      <c r="CI3269"/>
      <c r="CJ3269"/>
      <c r="CK3269"/>
      <c r="CL3269"/>
      <c r="CM3269"/>
      <c r="CN3269"/>
      <c r="CO3269"/>
      <c r="CP3269"/>
    </row>
    <row r="3270" spans="1:94" ht="22.5" customHeight="1">
      <c r="A3270" s="13"/>
      <c r="CB3270"/>
      <c r="CC3270"/>
      <c r="CD3270"/>
      <c r="CE3270" s="83"/>
      <c r="CF3270"/>
      <c r="CG3270"/>
      <c r="CH3270"/>
      <c r="CI3270"/>
      <c r="CJ3270"/>
      <c r="CK3270"/>
      <c r="CL3270"/>
      <c r="CM3270"/>
      <c r="CN3270"/>
      <c r="CO3270"/>
      <c r="CP3270"/>
    </row>
    <row r="3271" spans="1:94" ht="22.5" customHeight="1">
      <c r="A3271" s="13"/>
      <c r="CB3271"/>
      <c r="CC3271"/>
      <c r="CD3271"/>
      <c r="CE3271" s="83"/>
      <c r="CF3271"/>
      <c r="CG3271"/>
      <c r="CH3271"/>
      <c r="CI3271"/>
      <c r="CJ3271"/>
      <c r="CK3271"/>
      <c r="CL3271"/>
      <c r="CM3271"/>
      <c r="CN3271"/>
      <c r="CO3271"/>
      <c r="CP3271"/>
    </row>
    <row r="3272" spans="1:94" ht="22.5" customHeight="1">
      <c r="A3272" s="13"/>
      <c r="CB3272"/>
      <c r="CC3272"/>
      <c r="CD3272"/>
      <c r="CE3272" s="83"/>
      <c r="CF3272"/>
      <c r="CG3272"/>
      <c r="CH3272"/>
      <c r="CI3272"/>
      <c r="CJ3272"/>
      <c r="CK3272"/>
      <c r="CL3272"/>
      <c r="CM3272"/>
      <c r="CN3272"/>
      <c r="CO3272"/>
      <c r="CP3272"/>
    </row>
    <row r="3273" spans="1:94" ht="22.5" customHeight="1">
      <c r="A3273" s="13"/>
      <c r="CB3273"/>
      <c r="CC3273"/>
      <c r="CD3273"/>
      <c r="CE3273" s="83"/>
      <c r="CF3273"/>
      <c r="CG3273"/>
      <c r="CH3273"/>
      <c r="CI3273"/>
      <c r="CJ3273"/>
      <c r="CK3273"/>
      <c r="CL3273"/>
      <c r="CM3273"/>
      <c r="CN3273"/>
      <c r="CO3273"/>
      <c r="CP3273"/>
    </row>
    <row r="3274" spans="1:94" ht="22.5" customHeight="1">
      <c r="A3274" s="13"/>
      <c r="CB3274"/>
      <c r="CC3274"/>
      <c r="CD3274"/>
      <c r="CE3274" s="83"/>
      <c r="CF3274"/>
      <c r="CG3274"/>
      <c r="CH3274"/>
      <c r="CI3274"/>
      <c r="CJ3274"/>
      <c r="CK3274"/>
      <c r="CL3274"/>
      <c r="CM3274"/>
      <c r="CN3274"/>
      <c r="CO3274"/>
      <c r="CP3274"/>
    </row>
    <row r="3275" spans="1:94" ht="22.5" customHeight="1">
      <c r="A3275" s="13"/>
      <c r="CB3275"/>
      <c r="CC3275"/>
      <c r="CD3275"/>
      <c r="CE3275" s="83"/>
      <c r="CF3275"/>
      <c r="CG3275"/>
      <c r="CH3275"/>
      <c r="CI3275"/>
      <c r="CJ3275"/>
      <c r="CK3275"/>
      <c r="CL3275"/>
      <c r="CM3275"/>
      <c r="CN3275"/>
      <c r="CO3275"/>
      <c r="CP3275"/>
    </row>
    <row r="3276" spans="1:94" ht="22.5" customHeight="1">
      <c r="A3276" s="13"/>
      <c r="CB3276"/>
      <c r="CC3276"/>
      <c r="CD3276"/>
      <c r="CE3276" s="83"/>
      <c r="CF3276"/>
      <c r="CG3276"/>
      <c r="CH3276"/>
      <c r="CI3276"/>
      <c r="CJ3276"/>
      <c r="CK3276"/>
      <c r="CL3276"/>
      <c r="CM3276"/>
      <c r="CN3276"/>
      <c r="CO3276"/>
      <c r="CP3276"/>
    </row>
    <row r="3277" spans="1:94" ht="22.5" customHeight="1">
      <c r="A3277" s="13"/>
      <c r="CB3277"/>
      <c r="CC3277"/>
      <c r="CD3277"/>
      <c r="CE3277" s="83"/>
      <c r="CF3277"/>
      <c r="CG3277"/>
      <c r="CH3277"/>
      <c r="CI3277"/>
      <c r="CJ3277"/>
      <c r="CK3277"/>
      <c r="CL3277"/>
      <c r="CM3277"/>
      <c r="CN3277"/>
      <c r="CO3277"/>
      <c r="CP3277"/>
    </row>
    <row r="3278" spans="1:94" ht="22.5" customHeight="1">
      <c r="A3278" s="13"/>
      <c r="CB3278"/>
      <c r="CC3278"/>
      <c r="CD3278"/>
      <c r="CE3278" s="83"/>
      <c r="CF3278"/>
      <c r="CG3278"/>
      <c r="CH3278"/>
      <c r="CI3278"/>
      <c r="CJ3278"/>
      <c r="CK3278"/>
      <c r="CL3278"/>
      <c r="CM3278"/>
      <c r="CN3278"/>
      <c r="CO3278"/>
      <c r="CP3278"/>
    </row>
    <row r="3279" spans="1:94" ht="22.5" customHeight="1">
      <c r="A3279" s="13"/>
      <c r="CB3279"/>
      <c r="CC3279"/>
      <c r="CD3279"/>
      <c r="CE3279" s="83"/>
      <c r="CF3279"/>
      <c r="CG3279"/>
      <c r="CH3279"/>
      <c r="CI3279"/>
      <c r="CJ3279"/>
      <c r="CK3279"/>
      <c r="CL3279"/>
      <c r="CM3279"/>
      <c r="CN3279"/>
      <c r="CO3279"/>
      <c r="CP3279"/>
    </row>
    <row r="3280" spans="1:94" ht="22.5" customHeight="1">
      <c r="A3280" s="13"/>
      <c r="CB3280"/>
      <c r="CC3280"/>
      <c r="CD3280"/>
      <c r="CE3280" s="83"/>
      <c r="CF3280"/>
      <c r="CG3280"/>
      <c r="CH3280"/>
      <c r="CI3280"/>
      <c r="CJ3280"/>
      <c r="CK3280"/>
      <c r="CL3280"/>
      <c r="CM3280"/>
      <c r="CN3280"/>
      <c r="CO3280"/>
      <c r="CP3280"/>
    </row>
    <row r="3281" spans="1:94" ht="22.5" customHeight="1">
      <c r="A3281" s="13"/>
      <c r="CB3281"/>
      <c r="CC3281"/>
      <c r="CD3281"/>
      <c r="CE3281" s="83"/>
      <c r="CF3281"/>
      <c r="CG3281"/>
      <c r="CH3281"/>
      <c r="CI3281"/>
      <c r="CJ3281"/>
      <c r="CK3281"/>
      <c r="CL3281"/>
      <c r="CM3281"/>
      <c r="CN3281"/>
      <c r="CO3281"/>
      <c r="CP3281"/>
    </row>
    <row r="3282" spans="1:94" ht="22.5" customHeight="1">
      <c r="A3282" s="13"/>
      <c r="CB3282"/>
      <c r="CC3282"/>
      <c r="CD3282"/>
      <c r="CE3282" s="83"/>
      <c r="CF3282"/>
      <c r="CG3282"/>
      <c r="CH3282"/>
      <c r="CI3282"/>
      <c r="CJ3282"/>
      <c r="CK3282"/>
      <c r="CL3282"/>
      <c r="CM3282"/>
      <c r="CN3282"/>
      <c r="CO3282"/>
      <c r="CP3282"/>
    </row>
    <row r="3283" spans="1:94" ht="22.5" customHeight="1">
      <c r="A3283" s="13"/>
      <c r="CB3283"/>
      <c r="CC3283"/>
      <c r="CD3283"/>
      <c r="CE3283" s="83"/>
      <c r="CF3283"/>
      <c r="CG3283"/>
      <c r="CH3283"/>
      <c r="CI3283"/>
      <c r="CJ3283"/>
      <c r="CK3283"/>
      <c r="CL3283"/>
      <c r="CM3283"/>
      <c r="CN3283"/>
      <c r="CO3283"/>
      <c r="CP3283"/>
    </row>
    <row r="3284" spans="1:94" ht="22.5" customHeight="1">
      <c r="A3284" s="13"/>
      <c r="CB3284"/>
      <c r="CC3284"/>
      <c r="CD3284"/>
      <c r="CE3284" s="83"/>
      <c r="CF3284"/>
      <c r="CG3284"/>
      <c r="CH3284"/>
      <c r="CI3284"/>
      <c r="CJ3284"/>
      <c r="CK3284"/>
      <c r="CL3284"/>
      <c r="CM3284"/>
      <c r="CN3284"/>
      <c r="CO3284"/>
      <c r="CP3284"/>
    </row>
    <row r="3285" spans="1:94" ht="22.5" customHeight="1">
      <c r="A3285" s="13"/>
      <c r="CB3285"/>
      <c r="CC3285"/>
      <c r="CD3285"/>
      <c r="CE3285" s="83"/>
      <c r="CF3285"/>
      <c r="CG3285"/>
      <c r="CH3285"/>
      <c r="CI3285"/>
      <c r="CJ3285"/>
      <c r="CK3285"/>
      <c r="CL3285"/>
      <c r="CM3285"/>
      <c r="CN3285"/>
      <c r="CO3285"/>
      <c r="CP3285"/>
    </row>
    <row r="3286" spans="1:94" ht="22.5" customHeight="1">
      <c r="A3286" s="13"/>
      <c r="CB3286"/>
      <c r="CC3286"/>
      <c r="CD3286"/>
      <c r="CE3286" s="83"/>
      <c r="CF3286"/>
      <c r="CG3286"/>
      <c r="CH3286"/>
      <c r="CI3286"/>
      <c r="CJ3286"/>
      <c r="CK3286"/>
      <c r="CL3286"/>
      <c r="CM3286"/>
      <c r="CN3286"/>
      <c r="CO3286"/>
      <c r="CP3286"/>
    </row>
    <row r="3287" spans="1:94" ht="22.5" customHeight="1">
      <c r="A3287" s="13"/>
      <c r="CB3287"/>
      <c r="CC3287"/>
      <c r="CD3287"/>
      <c r="CE3287" s="83"/>
      <c r="CF3287"/>
      <c r="CG3287"/>
      <c r="CH3287"/>
      <c r="CI3287"/>
      <c r="CJ3287"/>
      <c r="CK3287"/>
      <c r="CL3287"/>
      <c r="CM3287"/>
      <c r="CN3287"/>
      <c r="CO3287"/>
      <c r="CP3287"/>
    </row>
    <row r="3288" spans="1:94" ht="22.5" customHeight="1">
      <c r="A3288" s="13"/>
      <c r="CB3288"/>
      <c r="CC3288"/>
      <c r="CD3288"/>
      <c r="CE3288" s="83"/>
      <c r="CF3288"/>
      <c r="CG3288"/>
      <c r="CH3288"/>
      <c r="CI3288"/>
      <c r="CJ3288"/>
      <c r="CK3288"/>
      <c r="CL3288"/>
      <c r="CM3288"/>
      <c r="CN3288"/>
      <c r="CO3288"/>
      <c r="CP3288"/>
    </row>
    <row r="3289" spans="1:94" ht="22.5" customHeight="1">
      <c r="A3289" s="13"/>
      <c r="CB3289"/>
      <c r="CC3289"/>
      <c r="CD3289"/>
      <c r="CE3289" s="83"/>
      <c r="CF3289"/>
      <c r="CG3289"/>
      <c r="CH3289"/>
      <c r="CI3289"/>
      <c r="CJ3289"/>
      <c r="CK3289"/>
      <c r="CL3289"/>
      <c r="CM3289"/>
      <c r="CN3289"/>
      <c r="CO3289"/>
      <c r="CP3289"/>
    </row>
    <row r="3290" spans="1:94" ht="22.5" customHeight="1">
      <c r="A3290" s="13"/>
      <c r="CB3290"/>
      <c r="CC3290"/>
      <c r="CD3290"/>
      <c r="CE3290" s="83"/>
      <c r="CF3290"/>
      <c r="CG3290"/>
      <c r="CH3290"/>
      <c r="CI3290"/>
      <c r="CJ3290"/>
      <c r="CK3290"/>
      <c r="CL3290"/>
      <c r="CM3290"/>
      <c r="CN3290"/>
      <c r="CO3290"/>
      <c r="CP3290"/>
    </row>
    <row r="3291" spans="1:94" ht="22.5" customHeight="1">
      <c r="A3291" s="13"/>
      <c r="CB3291"/>
      <c r="CC3291"/>
      <c r="CD3291"/>
      <c r="CE3291" s="83"/>
      <c r="CF3291"/>
      <c r="CG3291"/>
      <c r="CH3291"/>
      <c r="CI3291"/>
      <c r="CJ3291"/>
      <c r="CK3291"/>
      <c r="CL3291"/>
      <c r="CM3291"/>
      <c r="CN3291"/>
      <c r="CO3291"/>
      <c r="CP3291"/>
    </row>
    <row r="3292" spans="1:94" ht="22.5" customHeight="1">
      <c r="A3292" s="13"/>
      <c r="CB3292"/>
      <c r="CC3292"/>
      <c r="CD3292"/>
      <c r="CE3292" s="83"/>
      <c r="CF3292"/>
      <c r="CG3292"/>
      <c r="CH3292"/>
      <c r="CI3292"/>
      <c r="CJ3292"/>
      <c r="CK3292"/>
      <c r="CL3292"/>
      <c r="CM3292"/>
      <c r="CN3292"/>
      <c r="CO3292"/>
      <c r="CP3292"/>
    </row>
    <row r="3293" spans="1:94" ht="22.5" customHeight="1">
      <c r="A3293" s="13"/>
      <c r="CB3293"/>
      <c r="CC3293"/>
      <c r="CD3293"/>
      <c r="CE3293" s="83"/>
      <c r="CF3293"/>
      <c r="CG3293"/>
      <c r="CH3293"/>
      <c r="CI3293"/>
      <c r="CJ3293"/>
      <c r="CK3293"/>
      <c r="CL3293"/>
      <c r="CM3293"/>
      <c r="CN3293"/>
      <c r="CO3293"/>
      <c r="CP3293"/>
    </row>
    <row r="3294" spans="1:94" ht="22.5" customHeight="1">
      <c r="A3294" s="13"/>
      <c r="CB3294"/>
      <c r="CC3294"/>
      <c r="CD3294"/>
      <c r="CE3294" s="83"/>
      <c r="CF3294"/>
      <c r="CG3294"/>
      <c r="CH3294"/>
      <c r="CI3294"/>
      <c r="CJ3294"/>
      <c r="CK3294"/>
      <c r="CL3294"/>
      <c r="CM3294"/>
      <c r="CN3294"/>
      <c r="CO3294"/>
      <c r="CP3294"/>
    </row>
    <row r="3295" spans="1:94" ht="22.5" customHeight="1">
      <c r="A3295" s="13"/>
      <c r="CB3295"/>
      <c r="CC3295"/>
      <c r="CD3295"/>
      <c r="CE3295" s="83"/>
      <c r="CF3295"/>
      <c r="CG3295"/>
      <c r="CH3295"/>
      <c r="CI3295"/>
      <c r="CJ3295"/>
      <c r="CK3295"/>
      <c r="CL3295"/>
      <c r="CM3295"/>
      <c r="CN3295"/>
      <c r="CO3295"/>
      <c r="CP3295"/>
    </row>
    <row r="3296" spans="1:94" ht="22.5" customHeight="1">
      <c r="A3296" s="13"/>
      <c r="CB3296"/>
      <c r="CC3296"/>
      <c r="CD3296"/>
      <c r="CE3296" s="83"/>
      <c r="CF3296"/>
      <c r="CG3296"/>
      <c r="CH3296"/>
      <c r="CI3296"/>
      <c r="CJ3296"/>
      <c r="CK3296"/>
      <c r="CL3296"/>
      <c r="CM3296"/>
      <c r="CN3296"/>
      <c r="CO3296"/>
      <c r="CP3296"/>
    </row>
    <row r="3297" spans="1:94" ht="22.5" customHeight="1">
      <c r="A3297" s="13"/>
      <c r="CB3297"/>
      <c r="CC3297"/>
      <c r="CD3297"/>
      <c r="CE3297" s="83"/>
      <c r="CF3297"/>
      <c r="CG3297"/>
      <c r="CH3297"/>
      <c r="CI3297"/>
      <c r="CJ3297"/>
      <c r="CK3297"/>
      <c r="CL3297"/>
      <c r="CM3297"/>
      <c r="CN3297"/>
      <c r="CO3297"/>
      <c r="CP3297"/>
    </row>
    <row r="3298" spans="1:94" ht="22.5" customHeight="1">
      <c r="A3298" s="13"/>
      <c r="CB3298"/>
      <c r="CC3298"/>
      <c r="CD3298"/>
      <c r="CE3298" s="83"/>
      <c r="CF3298"/>
      <c r="CG3298"/>
      <c r="CH3298"/>
      <c r="CI3298"/>
      <c r="CJ3298"/>
      <c r="CK3298"/>
      <c r="CL3298"/>
      <c r="CM3298"/>
      <c r="CN3298"/>
      <c r="CO3298"/>
      <c r="CP3298"/>
    </row>
    <row r="3299" spans="1:94" ht="22.5" customHeight="1">
      <c r="A3299" s="13"/>
      <c r="CB3299"/>
      <c r="CC3299"/>
      <c r="CD3299"/>
      <c r="CE3299" s="83"/>
      <c r="CF3299"/>
      <c r="CG3299"/>
      <c r="CH3299"/>
      <c r="CI3299"/>
      <c r="CJ3299"/>
      <c r="CK3299"/>
      <c r="CL3299"/>
      <c r="CM3299"/>
      <c r="CN3299"/>
      <c r="CO3299"/>
      <c r="CP3299"/>
    </row>
    <row r="3300" spans="1:94" ht="22.5" customHeight="1">
      <c r="A3300" s="13"/>
      <c r="CB3300"/>
      <c r="CC3300"/>
      <c r="CD3300"/>
      <c r="CE3300" s="83"/>
      <c r="CF3300"/>
      <c r="CG3300"/>
      <c r="CH3300"/>
      <c r="CI3300"/>
      <c r="CJ3300"/>
      <c r="CK3300"/>
      <c r="CL3300"/>
      <c r="CM3300"/>
      <c r="CN3300"/>
      <c r="CO3300"/>
      <c r="CP3300"/>
    </row>
    <row r="3301" spans="1:94" ht="22.5" customHeight="1">
      <c r="A3301" s="13"/>
      <c r="CB3301"/>
      <c r="CC3301"/>
      <c r="CD3301"/>
      <c r="CE3301" s="83"/>
      <c r="CF3301"/>
      <c r="CG3301"/>
      <c r="CH3301"/>
      <c r="CI3301"/>
      <c r="CJ3301"/>
      <c r="CK3301"/>
      <c r="CL3301"/>
      <c r="CM3301"/>
      <c r="CN3301"/>
      <c r="CO3301"/>
      <c r="CP3301"/>
    </row>
    <row r="3302" spans="1:94" ht="22.5" customHeight="1">
      <c r="A3302" s="13"/>
      <c r="CB3302"/>
      <c r="CC3302"/>
      <c r="CD3302"/>
      <c r="CE3302" s="83"/>
      <c r="CF3302"/>
      <c r="CG3302"/>
      <c r="CH3302"/>
      <c r="CI3302"/>
      <c r="CJ3302"/>
      <c r="CK3302"/>
      <c r="CL3302"/>
      <c r="CM3302"/>
      <c r="CN3302"/>
      <c r="CO3302"/>
      <c r="CP3302"/>
    </row>
    <row r="3303" spans="1:94" ht="22.5" customHeight="1">
      <c r="A3303" s="13"/>
      <c r="CB3303"/>
      <c r="CC3303"/>
      <c r="CD3303"/>
      <c r="CE3303" s="83"/>
      <c r="CF3303"/>
      <c r="CG3303"/>
      <c r="CH3303"/>
      <c r="CI3303"/>
      <c r="CJ3303"/>
      <c r="CK3303"/>
      <c r="CL3303"/>
      <c r="CM3303"/>
      <c r="CN3303"/>
      <c r="CO3303"/>
      <c r="CP3303"/>
    </row>
    <row r="3304" spans="1:94" ht="22.5" customHeight="1">
      <c r="A3304" s="13"/>
      <c r="CB3304"/>
      <c r="CC3304"/>
      <c r="CD3304"/>
      <c r="CE3304" s="83"/>
      <c r="CF3304"/>
      <c r="CG3304"/>
      <c r="CH3304"/>
      <c r="CI3304"/>
      <c r="CJ3304"/>
      <c r="CK3304"/>
      <c r="CL3304"/>
      <c r="CM3304"/>
      <c r="CN3304"/>
      <c r="CO3304"/>
      <c r="CP3304"/>
    </row>
    <row r="3305" spans="1:94" ht="22.5" customHeight="1">
      <c r="A3305" s="13"/>
      <c r="CB3305"/>
      <c r="CC3305"/>
      <c r="CD3305"/>
      <c r="CE3305" s="83"/>
      <c r="CF3305"/>
      <c r="CG3305"/>
      <c r="CH3305"/>
      <c r="CI3305"/>
      <c r="CJ3305"/>
      <c r="CK3305"/>
      <c r="CL3305"/>
      <c r="CM3305"/>
      <c r="CN3305"/>
      <c r="CO3305"/>
      <c r="CP3305"/>
    </row>
    <row r="3306" spans="1:94" ht="22.5" customHeight="1">
      <c r="A3306" s="13"/>
      <c r="CB3306"/>
      <c r="CC3306"/>
      <c r="CD3306"/>
      <c r="CE3306" s="83"/>
      <c r="CF3306"/>
      <c r="CG3306"/>
      <c r="CH3306"/>
      <c r="CI3306"/>
      <c r="CJ3306"/>
      <c r="CK3306"/>
      <c r="CL3306"/>
      <c r="CM3306"/>
      <c r="CN3306"/>
      <c r="CO3306"/>
      <c r="CP3306"/>
    </row>
    <row r="3307" spans="1:94" ht="22.5" customHeight="1">
      <c r="A3307" s="13"/>
      <c r="CB3307"/>
      <c r="CC3307"/>
      <c r="CD3307"/>
      <c r="CE3307" s="83"/>
      <c r="CF3307"/>
      <c r="CG3307"/>
      <c r="CH3307"/>
      <c r="CI3307"/>
      <c r="CJ3307"/>
      <c r="CK3307"/>
      <c r="CL3307"/>
      <c r="CM3307"/>
      <c r="CN3307"/>
      <c r="CO3307"/>
      <c r="CP3307"/>
    </row>
    <row r="3308" spans="1:94" ht="22.5" customHeight="1">
      <c r="A3308" s="13"/>
      <c r="CB3308"/>
      <c r="CC3308"/>
      <c r="CD3308"/>
      <c r="CE3308" s="83"/>
      <c r="CF3308"/>
      <c r="CG3308"/>
      <c r="CH3308"/>
      <c r="CI3308"/>
      <c r="CJ3308"/>
      <c r="CK3308"/>
      <c r="CL3308"/>
      <c r="CM3308"/>
      <c r="CN3308"/>
      <c r="CO3308"/>
      <c r="CP3308"/>
    </row>
    <row r="3309" spans="1:94" ht="22.5" customHeight="1">
      <c r="A3309" s="13"/>
      <c r="CB3309"/>
      <c r="CC3309"/>
      <c r="CD3309"/>
      <c r="CE3309" s="83"/>
      <c r="CF3309"/>
      <c r="CG3309"/>
      <c r="CH3309"/>
      <c r="CI3309"/>
      <c r="CJ3309"/>
      <c r="CK3309"/>
      <c r="CL3309"/>
      <c r="CM3309"/>
      <c r="CN3309"/>
      <c r="CO3309"/>
      <c r="CP3309"/>
    </row>
    <row r="3310" spans="1:94" ht="22.5" customHeight="1">
      <c r="A3310" s="13"/>
      <c r="CB3310"/>
      <c r="CC3310"/>
      <c r="CD3310"/>
      <c r="CE3310" s="83"/>
      <c r="CF3310"/>
      <c r="CG3310"/>
      <c r="CH3310"/>
      <c r="CI3310"/>
      <c r="CJ3310"/>
      <c r="CK3310"/>
      <c r="CL3310"/>
      <c r="CM3310"/>
      <c r="CN3310"/>
      <c r="CO3310"/>
      <c r="CP3310"/>
    </row>
    <row r="3311" spans="1:94" ht="22.5" customHeight="1">
      <c r="A3311" s="13"/>
      <c r="CB3311"/>
      <c r="CC3311"/>
      <c r="CD3311"/>
      <c r="CE3311" s="83"/>
      <c r="CF3311"/>
      <c r="CG3311"/>
      <c r="CH3311"/>
      <c r="CI3311"/>
      <c r="CJ3311"/>
      <c r="CK3311"/>
      <c r="CL3311"/>
      <c r="CM3311"/>
      <c r="CN3311"/>
      <c r="CO3311"/>
      <c r="CP3311"/>
    </row>
    <row r="3312" spans="1:94" ht="22.5" customHeight="1">
      <c r="CB3312"/>
      <c r="CC3312"/>
      <c r="CD3312"/>
      <c r="CE3312" s="83"/>
      <c r="CF3312"/>
      <c r="CG3312"/>
      <c r="CH3312"/>
      <c r="CI3312"/>
      <c r="CJ3312"/>
      <c r="CK3312"/>
      <c r="CL3312"/>
      <c r="CM3312"/>
      <c r="CN3312"/>
      <c r="CO3312"/>
      <c r="CP3312"/>
    </row>
    <row r="3313" spans="80:94" ht="22.5" customHeight="1">
      <c r="CB3313"/>
      <c r="CC3313"/>
      <c r="CD3313"/>
      <c r="CE3313" s="83"/>
      <c r="CF3313"/>
      <c r="CG3313"/>
      <c r="CH3313"/>
      <c r="CI3313"/>
      <c r="CJ3313"/>
      <c r="CK3313"/>
      <c r="CL3313"/>
      <c r="CM3313"/>
      <c r="CN3313"/>
      <c r="CO3313"/>
      <c r="CP3313"/>
    </row>
    <row r="3314" spans="80:94" ht="22.5" customHeight="1">
      <c r="CB3314"/>
      <c r="CC3314"/>
      <c r="CD3314"/>
      <c r="CE3314" s="83"/>
      <c r="CF3314"/>
      <c r="CG3314"/>
      <c r="CH3314"/>
      <c r="CI3314"/>
      <c r="CJ3314"/>
      <c r="CK3314"/>
      <c r="CL3314"/>
      <c r="CM3314"/>
      <c r="CN3314"/>
      <c r="CO3314"/>
      <c r="CP3314"/>
    </row>
    <row r="3315" spans="80:94" ht="22.5" customHeight="1">
      <c r="CB3315"/>
      <c r="CC3315"/>
      <c r="CD3315"/>
      <c r="CE3315" s="83"/>
      <c r="CF3315"/>
      <c r="CG3315"/>
      <c r="CH3315"/>
      <c r="CI3315"/>
      <c r="CJ3315"/>
      <c r="CK3315"/>
      <c r="CL3315"/>
      <c r="CM3315"/>
      <c r="CN3315"/>
      <c r="CO3315"/>
      <c r="CP3315"/>
    </row>
    <row r="3316" spans="80:94" ht="22.5" customHeight="1">
      <c r="CB3316"/>
      <c r="CC3316"/>
      <c r="CD3316"/>
      <c r="CE3316" s="83"/>
      <c r="CF3316"/>
      <c r="CG3316"/>
      <c r="CH3316"/>
      <c r="CI3316"/>
      <c r="CJ3316"/>
      <c r="CK3316"/>
      <c r="CL3316"/>
      <c r="CM3316"/>
      <c r="CN3316"/>
      <c r="CO3316"/>
      <c r="CP3316"/>
    </row>
    <row r="3317" spans="80:94" ht="22.5" customHeight="1">
      <c r="CB3317"/>
      <c r="CC3317"/>
      <c r="CD3317"/>
      <c r="CE3317" s="83"/>
      <c r="CF3317"/>
      <c r="CG3317"/>
      <c r="CH3317"/>
      <c r="CI3317"/>
      <c r="CJ3317"/>
      <c r="CK3317"/>
      <c r="CL3317"/>
      <c r="CM3317"/>
      <c r="CN3317"/>
      <c r="CO3317"/>
      <c r="CP3317"/>
    </row>
    <row r="3318" spans="80:94" ht="22.5" customHeight="1">
      <c r="CB3318"/>
      <c r="CC3318"/>
      <c r="CD3318"/>
      <c r="CE3318" s="83"/>
      <c r="CF3318"/>
      <c r="CG3318"/>
      <c r="CH3318"/>
      <c r="CI3318"/>
      <c r="CJ3318"/>
      <c r="CK3318"/>
      <c r="CL3318"/>
      <c r="CM3318"/>
      <c r="CN3318"/>
      <c r="CO3318"/>
      <c r="CP3318"/>
    </row>
    <row r="3319" spans="80:94" ht="22.5" customHeight="1">
      <c r="CB3319"/>
      <c r="CC3319"/>
      <c r="CD3319"/>
      <c r="CE3319" s="83"/>
      <c r="CF3319"/>
      <c r="CG3319"/>
      <c r="CH3319"/>
      <c r="CI3319"/>
      <c r="CJ3319"/>
      <c r="CK3319"/>
      <c r="CL3319"/>
      <c r="CM3319"/>
      <c r="CN3319"/>
      <c r="CO3319"/>
      <c r="CP3319"/>
    </row>
    <row r="3320" spans="80:94" ht="22.5" customHeight="1">
      <c r="CB3320"/>
      <c r="CC3320"/>
      <c r="CD3320"/>
      <c r="CE3320" s="83"/>
      <c r="CF3320"/>
      <c r="CG3320"/>
      <c r="CH3320"/>
      <c r="CI3320"/>
      <c r="CJ3320"/>
      <c r="CK3320"/>
      <c r="CL3320"/>
      <c r="CM3320"/>
      <c r="CN3320"/>
      <c r="CO3320"/>
      <c r="CP3320"/>
    </row>
    <row r="3321" spans="80:94" ht="22.5" customHeight="1">
      <c r="CB3321"/>
      <c r="CC3321"/>
      <c r="CD3321"/>
      <c r="CE3321" s="83"/>
      <c r="CF3321"/>
      <c r="CG3321"/>
      <c r="CH3321"/>
      <c r="CI3321"/>
      <c r="CJ3321"/>
      <c r="CK3321"/>
      <c r="CL3321"/>
      <c r="CM3321"/>
      <c r="CN3321"/>
      <c r="CO3321"/>
      <c r="CP3321"/>
    </row>
    <row r="3322" spans="80:94" ht="22.5" customHeight="1">
      <c r="CB3322"/>
      <c r="CC3322"/>
      <c r="CD3322"/>
      <c r="CE3322" s="83"/>
      <c r="CF3322"/>
      <c r="CG3322"/>
      <c r="CH3322"/>
      <c r="CI3322"/>
      <c r="CJ3322"/>
      <c r="CK3322"/>
      <c r="CL3322"/>
      <c r="CM3322"/>
      <c r="CN3322"/>
      <c r="CO3322"/>
      <c r="CP3322"/>
    </row>
    <row r="3323" spans="80:94" ht="22.5" customHeight="1">
      <c r="CB3323"/>
      <c r="CC3323"/>
      <c r="CD3323"/>
      <c r="CE3323" s="83"/>
      <c r="CF3323"/>
      <c r="CG3323"/>
      <c r="CH3323"/>
      <c r="CI3323"/>
      <c r="CJ3323"/>
      <c r="CK3323"/>
      <c r="CL3323"/>
      <c r="CM3323"/>
      <c r="CN3323"/>
      <c r="CO3323"/>
      <c r="CP3323"/>
    </row>
    <row r="3324" spans="80:94" ht="22.5" customHeight="1">
      <c r="CB3324"/>
      <c r="CC3324"/>
      <c r="CD3324"/>
      <c r="CE3324" s="83"/>
      <c r="CF3324"/>
      <c r="CG3324"/>
      <c r="CH3324"/>
      <c r="CI3324"/>
      <c r="CJ3324"/>
      <c r="CK3324"/>
      <c r="CL3324"/>
      <c r="CM3324"/>
      <c r="CN3324"/>
      <c r="CO3324"/>
      <c r="CP3324"/>
    </row>
    <row r="3325" spans="80:94" ht="22.5" customHeight="1">
      <c r="CB3325"/>
      <c r="CC3325"/>
      <c r="CD3325"/>
      <c r="CE3325" s="83"/>
      <c r="CF3325"/>
      <c r="CG3325"/>
      <c r="CH3325"/>
      <c r="CI3325"/>
      <c r="CJ3325"/>
      <c r="CK3325"/>
      <c r="CL3325"/>
      <c r="CM3325"/>
      <c r="CN3325"/>
      <c r="CO3325"/>
      <c r="CP3325"/>
    </row>
    <row r="3326" spans="80:94" ht="22.5" customHeight="1">
      <c r="CB3326"/>
      <c r="CC3326"/>
      <c r="CD3326"/>
      <c r="CE3326" s="83"/>
      <c r="CF3326"/>
      <c r="CG3326"/>
      <c r="CH3326"/>
      <c r="CI3326"/>
      <c r="CJ3326"/>
      <c r="CK3326"/>
      <c r="CL3326"/>
      <c r="CM3326"/>
      <c r="CN3326"/>
      <c r="CO3326"/>
      <c r="CP3326"/>
    </row>
    <row r="3327" spans="80:94" ht="22.5" customHeight="1">
      <c r="CB3327"/>
      <c r="CC3327"/>
      <c r="CD3327"/>
      <c r="CE3327" s="83"/>
      <c r="CF3327"/>
      <c r="CG3327"/>
      <c r="CH3327"/>
      <c r="CI3327"/>
      <c r="CJ3327"/>
      <c r="CK3327"/>
      <c r="CL3327"/>
      <c r="CM3327"/>
      <c r="CN3327"/>
      <c r="CO3327"/>
      <c r="CP3327"/>
    </row>
    <row r="3328" spans="80:94" ht="22.5" customHeight="1">
      <c r="CB3328"/>
      <c r="CC3328"/>
      <c r="CD3328"/>
      <c r="CE3328" s="83"/>
      <c r="CF3328"/>
      <c r="CG3328"/>
      <c r="CH3328"/>
      <c r="CI3328"/>
      <c r="CJ3328"/>
      <c r="CK3328"/>
      <c r="CL3328"/>
      <c r="CM3328"/>
      <c r="CN3328"/>
      <c r="CO3328"/>
      <c r="CP3328"/>
    </row>
    <row r="3329" spans="80:94" ht="22.5" customHeight="1">
      <c r="CB3329"/>
      <c r="CC3329"/>
      <c r="CD3329"/>
      <c r="CE3329" s="83"/>
      <c r="CF3329"/>
      <c r="CG3329"/>
      <c r="CH3329"/>
      <c r="CI3329"/>
      <c r="CJ3329"/>
      <c r="CK3329"/>
      <c r="CL3329"/>
      <c r="CM3329"/>
      <c r="CN3329"/>
      <c r="CO3329"/>
      <c r="CP3329"/>
    </row>
    <row r="3330" spans="80:94" ht="22.5" customHeight="1">
      <c r="CB3330"/>
      <c r="CC3330"/>
      <c r="CD3330"/>
      <c r="CE3330" s="83"/>
      <c r="CF3330"/>
      <c r="CG3330"/>
      <c r="CH3330"/>
      <c r="CI3330"/>
      <c r="CJ3330"/>
      <c r="CK3330"/>
      <c r="CL3330"/>
      <c r="CM3330"/>
      <c r="CN3330"/>
      <c r="CO3330"/>
      <c r="CP3330"/>
    </row>
    <row r="3331" spans="80:94" ht="22.5" customHeight="1">
      <c r="CB3331"/>
      <c r="CC3331"/>
      <c r="CD3331"/>
      <c r="CE3331" s="83"/>
      <c r="CF3331"/>
      <c r="CG3331"/>
      <c r="CH3331"/>
      <c r="CI3331"/>
      <c r="CJ3331"/>
      <c r="CK3331"/>
      <c r="CL3331"/>
      <c r="CM3331"/>
      <c r="CN3331"/>
      <c r="CO3331"/>
      <c r="CP3331"/>
    </row>
    <row r="3332" spans="80:94" ht="22.5" customHeight="1">
      <c r="CB3332"/>
      <c r="CC3332"/>
      <c r="CD3332"/>
      <c r="CE3332" s="83"/>
      <c r="CF3332"/>
      <c r="CG3332"/>
      <c r="CH3332"/>
      <c r="CI3332"/>
      <c r="CJ3332"/>
      <c r="CK3332"/>
      <c r="CL3332"/>
      <c r="CM3332"/>
      <c r="CN3332"/>
      <c r="CO3332"/>
      <c r="CP3332"/>
    </row>
    <row r="3333" spans="80:94" ht="22.5" customHeight="1">
      <c r="CB3333"/>
      <c r="CC3333"/>
      <c r="CD3333"/>
      <c r="CE3333" s="83"/>
      <c r="CF3333"/>
      <c r="CG3333"/>
      <c r="CH3333"/>
      <c r="CI3333"/>
      <c r="CJ3333"/>
      <c r="CK3333"/>
      <c r="CL3333"/>
      <c r="CM3333"/>
      <c r="CN3333"/>
      <c r="CO3333"/>
      <c r="CP3333"/>
    </row>
    <row r="3334" spans="80:94" ht="22.5" customHeight="1">
      <c r="CB3334"/>
      <c r="CC3334"/>
      <c r="CD3334"/>
      <c r="CE3334" s="83"/>
      <c r="CF3334"/>
      <c r="CG3334"/>
      <c r="CH3334"/>
      <c r="CI3334"/>
      <c r="CJ3334"/>
      <c r="CK3334"/>
      <c r="CL3334"/>
      <c r="CM3334"/>
      <c r="CN3334"/>
      <c r="CO3334"/>
      <c r="CP3334"/>
    </row>
    <row r="3335" spans="80:94" ht="22.5" customHeight="1">
      <c r="CB3335"/>
      <c r="CC3335"/>
      <c r="CD3335"/>
      <c r="CE3335" s="83"/>
      <c r="CF3335"/>
      <c r="CG3335"/>
      <c r="CH3335"/>
      <c r="CI3335"/>
      <c r="CJ3335"/>
      <c r="CK3335"/>
      <c r="CL3335"/>
      <c r="CM3335"/>
      <c r="CN3335"/>
      <c r="CO3335"/>
      <c r="CP3335"/>
    </row>
    <row r="3336" spans="80:94" ht="22.5" customHeight="1">
      <c r="CB3336"/>
      <c r="CC3336"/>
      <c r="CD3336"/>
      <c r="CE3336" s="83"/>
      <c r="CF3336"/>
      <c r="CG3336"/>
      <c r="CH3336"/>
      <c r="CI3336"/>
      <c r="CJ3336"/>
      <c r="CK3336"/>
      <c r="CL3336"/>
      <c r="CM3336"/>
      <c r="CN3336"/>
      <c r="CO3336"/>
      <c r="CP3336"/>
    </row>
    <row r="3337" spans="80:94" ht="22.5" customHeight="1">
      <c r="CB3337"/>
      <c r="CC3337"/>
      <c r="CD3337"/>
      <c r="CE3337" s="83"/>
      <c r="CF3337"/>
      <c r="CG3337"/>
      <c r="CH3337"/>
      <c r="CI3337"/>
      <c r="CJ3337"/>
      <c r="CK3337"/>
      <c r="CL3337"/>
      <c r="CM3337"/>
      <c r="CN3337"/>
      <c r="CO3337"/>
      <c r="CP3337"/>
    </row>
    <row r="3338" spans="80:94" ht="22.5" customHeight="1">
      <c r="CB3338"/>
      <c r="CC3338"/>
      <c r="CD3338"/>
      <c r="CE3338" s="83"/>
      <c r="CF3338"/>
      <c r="CG3338"/>
      <c r="CH3338"/>
      <c r="CI3338"/>
      <c r="CJ3338"/>
      <c r="CK3338"/>
      <c r="CL3338"/>
      <c r="CM3338"/>
      <c r="CN3338"/>
      <c r="CO3338"/>
      <c r="CP3338"/>
    </row>
    <row r="3339" spans="80:94" ht="22.5" customHeight="1">
      <c r="CB3339"/>
      <c r="CC3339"/>
      <c r="CD3339"/>
      <c r="CE3339" s="83"/>
      <c r="CF3339"/>
      <c r="CG3339"/>
      <c r="CH3339"/>
      <c r="CI3339"/>
      <c r="CJ3339"/>
      <c r="CK3339"/>
      <c r="CL3339"/>
      <c r="CM3339"/>
      <c r="CN3339"/>
      <c r="CO3339"/>
      <c r="CP3339"/>
    </row>
    <row r="3340" spans="80:94" ht="22.5" customHeight="1">
      <c r="CB3340"/>
      <c r="CC3340"/>
      <c r="CD3340"/>
      <c r="CE3340" s="83"/>
      <c r="CF3340"/>
      <c r="CG3340"/>
      <c r="CH3340"/>
      <c r="CI3340"/>
      <c r="CJ3340"/>
      <c r="CK3340"/>
      <c r="CL3340"/>
      <c r="CM3340"/>
      <c r="CN3340"/>
      <c r="CO3340"/>
      <c r="CP3340"/>
    </row>
    <row r="3341" spans="80:94" ht="22.5" customHeight="1">
      <c r="CB3341"/>
      <c r="CC3341"/>
      <c r="CD3341"/>
      <c r="CE3341" s="83"/>
      <c r="CF3341"/>
      <c r="CG3341"/>
      <c r="CH3341"/>
      <c r="CI3341"/>
      <c r="CJ3341"/>
      <c r="CK3341"/>
      <c r="CL3341"/>
      <c r="CM3341"/>
      <c r="CN3341"/>
      <c r="CO3341"/>
      <c r="CP3341"/>
    </row>
    <row r="3342" spans="80:94" ht="22.5" customHeight="1">
      <c r="CB3342"/>
      <c r="CC3342"/>
      <c r="CD3342"/>
      <c r="CE3342" s="83"/>
      <c r="CF3342"/>
      <c r="CG3342"/>
      <c r="CH3342"/>
      <c r="CI3342"/>
      <c r="CJ3342"/>
      <c r="CK3342"/>
      <c r="CL3342"/>
      <c r="CM3342"/>
      <c r="CN3342"/>
      <c r="CO3342"/>
      <c r="CP3342"/>
    </row>
    <row r="3343" spans="80:94" ht="22.5" customHeight="1">
      <c r="CB3343"/>
      <c r="CC3343"/>
      <c r="CD3343"/>
      <c r="CE3343" s="83"/>
      <c r="CF3343"/>
      <c r="CG3343"/>
      <c r="CH3343"/>
      <c r="CI3343"/>
      <c r="CJ3343"/>
      <c r="CK3343"/>
      <c r="CL3343"/>
      <c r="CM3343"/>
      <c r="CN3343"/>
      <c r="CO3343"/>
      <c r="CP3343"/>
    </row>
    <row r="3344" spans="80:94" ht="22.5" customHeight="1">
      <c r="CB3344"/>
      <c r="CC3344"/>
      <c r="CD3344"/>
      <c r="CE3344" s="83"/>
      <c r="CF3344"/>
      <c r="CG3344"/>
      <c r="CH3344"/>
      <c r="CI3344"/>
      <c r="CJ3344"/>
      <c r="CK3344"/>
      <c r="CL3344"/>
      <c r="CM3344"/>
      <c r="CN3344"/>
      <c r="CO3344"/>
      <c r="CP3344"/>
    </row>
    <row r="3345" spans="80:94" ht="22.5" customHeight="1">
      <c r="CB3345"/>
      <c r="CC3345"/>
      <c r="CD3345"/>
      <c r="CE3345" s="83"/>
      <c r="CF3345"/>
      <c r="CG3345"/>
      <c r="CH3345"/>
      <c r="CI3345"/>
      <c r="CJ3345"/>
      <c r="CK3345"/>
      <c r="CL3345"/>
      <c r="CM3345"/>
      <c r="CN3345"/>
      <c r="CO3345"/>
      <c r="CP3345"/>
    </row>
    <row r="3346" spans="80:94" ht="22.5" customHeight="1">
      <c r="CB3346"/>
      <c r="CC3346"/>
      <c r="CD3346"/>
      <c r="CE3346" s="83"/>
      <c r="CF3346"/>
      <c r="CG3346"/>
      <c r="CH3346"/>
      <c r="CI3346"/>
      <c r="CJ3346"/>
      <c r="CK3346"/>
      <c r="CL3346"/>
      <c r="CM3346"/>
      <c r="CN3346"/>
      <c r="CO3346"/>
      <c r="CP3346"/>
    </row>
    <row r="3347" spans="80:94" ht="22.5" customHeight="1">
      <c r="CB3347"/>
      <c r="CC3347"/>
      <c r="CD3347"/>
      <c r="CE3347" s="83"/>
      <c r="CF3347"/>
      <c r="CG3347"/>
      <c r="CH3347"/>
      <c r="CI3347"/>
      <c r="CJ3347"/>
      <c r="CK3347"/>
      <c r="CL3347"/>
      <c r="CM3347"/>
      <c r="CN3347"/>
      <c r="CO3347"/>
      <c r="CP3347"/>
    </row>
    <row r="3348" spans="80:94" ht="22.5" customHeight="1">
      <c r="CB3348"/>
      <c r="CC3348"/>
      <c r="CD3348"/>
      <c r="CE3348" s="83"/>
      <c r="CF3348"/>
      <c r="CG3348"/>
      <c r="CH3348"/>
      <c r="CI3348"/>
      <c r="CJ3348"/>
      <c r="CK3348"/>
      <c r="CL3348"/>
      <c r="CM3348"/>
      <c r="CN3348"/>
      <c r="CO3348"/>
      <c r="CP3348"/>
    </row>
    <row r="3349" spans="80:94" ht="22.5" customHeight="1">
      <c r="CB3349"/>
      <c r="CC3349"/>
      <c r="CD3349"/>
      <c r="CE3349" s="83"/>
      <c r="CF3349"/>
      <c r="CG3349"/>
      <c r="CH3349"/>
      <c r="CI3349"/>
      <c r="CJ3349"/>
      <c r="CK3349"/>
      <c r="CL3349"/>
      <c r="CM3349"/>
      <c r="CN3349"/>
      <c r="CO3349"/>
      <c r="CP3349"/>
    </row>
    <row r="3350" spans="80:94" ht="22.5" customHeight="1">
      <c r="CB3350"/>
      <c r="CC3350"/>
      <c r="CD3350"/>
      <c r="CE3350" s="83"/>
      <c r="CF3350"/>
      <c r="CG3350"/>
      <c r="CH3350"/>
      <c r="CI3350"/>
      <c r="CJ3350"/>
      <c r="CK3350"/>
      <c r="CL3350"/>
      <c r="CM3350"/>
      <c r="CN3350"/>
      <c r="CO3350"/>
      <c r="CP3350"/>
    </row>
    <row r="3351" spans="80:94" ht="22.5" customHeight="1">
      <c r="CB3351"/>
      <c r="CC3351"/>
      <c r="CD3351"/>
      <c r="CE3351" s="83"/>
      <c r="CF3351"/>
      <c r="CG3351"/>
      <c r="CH3351"/>
      <c r="CI3351"/>
      <c r="CJ3351"/>
      <c r="CK3351"/>
      <c r="CL3351"/>
      <c r="CM3351"/>
      <c r="CN3351"/>
      <c r="CO3351"/>
      <c r="CP3351"/>
    </row>
    <row r="3352" spans="80:94" ht="22.5" customHeight="1">
      <c r="CB3352"/>
      <c r="CC3352"/>
      <c r="CD3352"/>
      <c r="CE3352" s="83"/>
      <c r="CF3352"/>
      <c r="CG3352"/>
      <c r="CH3352"/>
      <c r="CI3352"/>
      <c r="CJ3352"/>
      <c r="CK3352"/>
      <c r="CL3352"/>
      <c r="CM3352"/>
      <c r="CN3352"/>
      <c r="CO3352"/>
      <c r="CP3352"/>
    </row>
    <row r="3353" spans="80:94" ht="22.5" customHeight="1">
      <c r="CB3353"/>
      <c r="CC3353"/>
      <c r="CD3353"/>
      <c r="CE3353" s="83"/>
      <c r="CF3353"/>
      <c r="CG3353"/>
      <c r="CH3353"/>
      <c r="CI3353"/>
      <c r="CJ3353"/>
      <c r="CK3353"/>
      <c r="CL3353"/>
      <c r="CM3353"/>
      <c r="CN3353"/>
      <c r="CO3353"/>
      <c r="CP3353"/>
    </row>
    <row r="3354" spans="80:94" ht="22.5" customHeight="1">
      <c r="CB3354"/>
      <c r="CC3354"/>
      <c r="CD3354"/>
      <c r="CE3354" s="83"/>
      <c r="CF3354"/>
      <c r="CG3354"/>
      <c r="CH3354"/>
      <c r="CI3354"/>
      <c r="CJ3354"/>
      <c r="CK3354"/>
      <c r="CL3354"/>
      <c r="CM3354"/>
      <c r="CN3354"/>
      <c r="CO3354"/>
      <c r="CP3354"/>
    </row>
    <row r="3355" spans="80:94" ht="22.5" customHeight="1">
      <c r="CB3355"/>
      <c r="CC3355"/>
      <c r="CD3355"/>
      <c r="CE3355" s="83"/>
      <c r="CF3355"/>
      <c r="CG3355"/>
      <c r="CH3355"/>
      <c r="CI3355"/>
      <c r="CJ3355"/>
      <c r="CK3355"/>
      <c r="CL3355"/>
      <c r="CM3355"/>
      <c r="CN3355"/>
      <c r="CO3355"/>
      <c r="CP3355"/>
    </row>
    <row r="3356" spans="80:94" ht="22.5" customHeight="1">
      <c r="CB3356"/>
      <c r="CC3356"/>
      <c r="CD3356"/>
      <c r="CE3356" s="83"/>
      <c r="CF3356"/>
      <c r="CG3356"/>
      <c r="CH3356"/>
      <c r="CI3356"/>
      <c r="CJ3356"/>
      <c r="CK3356"/>
      <c r="CL3356"/>
      <c r="CM3356"/>
      <c r="CN3356"/>
      <c r="CO3356"/>
      <c r="CP3356"/>
    </row>
    <row r="3357" spans="80:94" ht="22.5" customHeight="1">
      <c r="CB3357"/>
      <c r="CC3357"/>
      <c r="CD3357"/>
      <c r="CE3357" s="83"/>
      <c r="CF3357"/>
      <c r="CG3357"/>
      <c r="CH3357"/>
      <c r="CI3357"/>
      <c r="CJ3357"/>
      <c r="CK3357"/>
      <c r="CL3357"/>
      <c r="CM3357"/>
      <c r="CN3357"/>
      <c r="CO3357"/>
      <c r="CP3357"/>
    </row>
    <row r="3358" spans="80:94" ht="22.5" customHeight="1">
      <c r="CB3358"/>
      <c r="CC3358"/>
      <c r="CD3358"/>
      <c r="CE3358" s="83"/>
      <c r="CF3358"/>
      <c r="CG3358"/>
      <c r="CH3358"/>
      <c r="CI3358"/>
      <c r="CJ3358"/>
      <c r="CK3358"/>
      <c r="CL3358"/>
      <c r="CM3358"/>
      <c r="CN3358"/>
      <c r="CO3358"/>
      <c r="CP3358"/>
    </row>
    <row r="3359" spans="80:94" ht="22.5" customHeight="1">
      <c r="CB3359"/>
      <c r="CC3359"/>
      <c r="CD3359"/>
      <c r="CE3359" s="83"/>
      <c r="CF3359"/>
      <c r="CG3359"/>
      <c r="CH3359"/>
      <c r="CI3359"/>
      <c r="CJ3359"/>
      <c r="CK3359"/>
      <c r="CL3359"/>
      <c r="CM3359"/>
      <c r="CN3359"/>
      <c r="CO3359"/>
      <c r="CP3359"/>
    </row>
    <row r="3360" spans="80:94" ht="22.5" customHeight="1">
      <c r="CB3360"/>
      <c r="CC3360"/>
      <c r="CD3360"/>
      <c r="CE3360" s="83"/>
      <c r="CF3360"/>
      <c r="CG3360"/>
      <c r="CH3360"/>
      <c r="CI3360"/>
      <c r="CJ3360"/>
      <c r="CK3360"/>
      <c r="CL3360"/>
      <c r="CM3360"/>
      <c r="CN3360"/>
      <c r="CO3360"/>
      <c r="CP3360"/>
    </row>
    <row r="3361" spans="80:94" ht="22.5" customHeight="1">
      <c r="CB3361"/>
      <c r="CC3361"/>
      <c r="CD3361"/>
      <c r="CE3361" s="83"/>
      <c r="CF3361"/>
      <c r="CG3361"/>
      <c r="CH3361"/>
      <c r="CI3361"/>
      <c r="CJ3361"/>
      <c r="CK3361"/>
      <c r="CL3361"/>
      <c r="CM3361"/>
      <c r="CN3361"/>
      <c r="CO3361"/>
      <c r="CP3361"/>
    </row>
    <row r="3362" spans="80:94" ht="22.5" customHeight="1">
      <c r="CB3362"/>
      <c r="CC3362"/>
      <c r="CD3362"/>
      <c r="CE3362" s="83"/>
      <c r="CF3362"/>
      <c r="CG3362"/>
      <c r="CH3362"/>
      <c r="CI3362"/>
      <c r="CJ3362"/>
      <c r="CK3362"/>
      <c r="CL3362"/>
      <c r="CM3362"/>
      <c r="CN3362"/>
      <c r="CO3362"/>
      <c r="CP3362"/>
    </row>
    <row r="3363" spans="80:94" ht="22.5" customHeight="1">
      <c r="CB3363"/>
      <c r="CC3363"/>
      <c r="CD3363"/>
      <c r="CE3363" s="83"/>
      <c r="CF3363"/>
      <c r="CG3363"/>
      <c r="CH3363"/>
      <c r="CI3363"/>
      <c r="CJ3363"/>
      <c r="CK3363"/>
      <c r="CL3363"/>
      <c r="CM3363"/>
      <c r="CN3363"/>
      <c r="CO3363"/>
      <c r="CP3363"/>
    </row>
    <row r="3364" spans="80:94" ht="22.5" customHeight="1">
      <c r="CB3364"/>
      <c r="CC3364"/>
      <c r="CD3364"/>
      <c r="CE3364" s="83"/>
      <c r="CF3364"/>
      <c r="CG3364"/>
      <c r="CH3364"/>
      <c r="CI3364"/>
      <c r="CJ3364"/>
      <c r="CK3364"/>
      <c r="CL3364"/>
      <c r="CM3364"/>
      <c r="CN3364"/>
      <c r="CO3364"/>
      <c r="CP3364"/>
    </row>
    <row r="3365" spans="80:94" ht="22.5" customHeight="1">
      <c r="CB3365"/>
      <c r="CC3365"/>
      <c r="CD3365"/>
      <c r="CE3365" s="83"/>
      <c r="CF3365"/>
      <c r="CG3365"/>
      <c r="CH3365"/>
      <c r="CI3365"/>
      <c r="CJ3365"/>
      <c r="CK3365"/>
      <c r="CL3365"/>
      <c r="CM3365"/>
      <c r="CN3365"/>
      <c r="CO3365"/>
      <c r="CP3365"/>
    </row>
    <row r="3366" spans="80:94" ht="22.5" customHeight="1">
      <c r="CB3366"/>
      <c r="CC3366"/>
      <c r="CD3366"/>
      <c r="CE3366" s="83"/>
      <c r="CF3366"/>
      <c r="CG3366"/>
      <c r="CH3366"/>
      <c r="CI3366"/>
      <c r="CJ3366"/>
      <c r="CK3366"/>
      <c r="CL3366"/>
      <c r="CM3366"/>
      <c r="CN3366"/>
      <c r="CO3366"/>
      <c r="CP3366"/>
    </row>
    <row r="3367" spans="80:94" ht="22.5" customHeight="1">
      <c r="CB3367"/>
      <c r="CC3367"/>
      <c r="CD3367"/>
      <c r="CE3367" s="83"/>
      <c r="CF3367"/>
      <c r="CG3367"/>
      <c r="CH3367"/>
      <c r="CI3367"/>
      <c r="CJ3367"/>
      <c r="CK3367"/>
      <c r="CL3367"/>
      <c r="CM3367"/>
      <c r="CN3367"/>
      <c r="CO3367"/>
      <c r="CP3367"/>
    </row>
    <row r="3368" spans="80:94" ht="22.5" customHeight="1">
      <c r="CB3368"/>
      <c r="CC3368"/>
      <c r="CD3368"/>
      <c r="CE3368" s="83"/>
      <c r="CF3368"/>
      <c r="CG3368"/>
      <c r="CH3368"/>
      <c r="CI3368"/>
      <c r="CJ3368"/>
      <c r="CK3368"/>
      <c r="CL3368"/>
      <c r="CM3368"/>
      <c r="CN3368"/>
      <c r="CO3368"/>
      <c r="CP3368"/>
    </row>
    <row r="3369" spans="80:94" ht="22.5" customHeight="1">
      <c r="CB3369"/>
      <c r="CC3369"/>
      <c r="CD3369"/>
      <c r="CE3369" s="83"/>
      <c r="CF3369"/>
      <c r="CG3369"/>
      <c r="CH3369"/>
      <c r="CI3369"/>
      <c r="CJ3369"/>
      <c r="CK3369"/>
      <c r="CL3369"/>
      <c r="CM3369"/>
      <c r="CN3369"/>
      <c r="CO3369"/>
      <c r="CP3369"/>
    </row>
    <row r="3370" spans="80:94" ht="22.5" customHeight="1">
      <c r="CB3370"/>
      <c r="CC3370"/>
      <c r="CD3370"/>
      <c r="CE3370" s="83"/>
      <c r="CF3370"/>
      <c r="CG3370"/>
      <c r="CH3370"/>
      <c r="CI3370"/>
      <c r="CJ3370"/>
      <c r="CK3370"/>
      <c r="CL3370"/>
      <c r="CM3370"/>
      <c r="CN3370"/>
      <c r="CO3370"/>
      <c r="CP3370"/>
    </row>
    <row r="3371" spans="80:94" ht="22.5" customHeight="1">
      <c r="CB3371"/>
      <c r="CC3371"/>
      <c r="CD3371"/>
      <c r="CE3371" s="83"/>
      <c r="CF3371"/>
      <c r="CG3371"/>
      <c r="CH3371"/>
      <c r="CI3371"/>
      <c r="CJ3371"/>
      <c r="CK3371"/>
      <c r="CL3371"/>
      <c r="CM3371"/>
      <c r="CN3371"/>
      <c r="CO3371"/>
      <c r="CP3371"/>
    </row>
    <row r="3372" spans="80:94" ht="22.5" customHeight="1">
      <c r="CB3372"/>
      <c r="CC3372"/>
      <c r="CD3372"/>
      <c r="CE3372" s="83"/>
      <c r="CF3372"/>
      <c r="CG3372"/>
      <c r="CH3372"/>
      <c r="CI3372"/>
      <c r="CJ3372"/>
      <c r="CK3372"/>
      <c r="CL3372"/>
      <c r="CM3372"/>
      <c r="CN3372"/>
      <c r="CO3372"/>
      <c r="CP3372"/>
    </row>
    <row r="3373" spans="80:94" ht="22.5" customHeight="1">
      <c r="CB3373"/>
      <c r="CC3373"/>
      <c r="CD3373"/>
      <c r="CE3373" s="83"/>
      <c r="CF3373"/>
      <c r="CG3373"/>
      <c r="CH3373"/>
      <c r="CI3373"/>
      <c r="CJ3373"/>
      <c r="CK3373"/>
      <c r="CL3373"/>
      <c r="CM3373"/>
      <c r="CN3373"/>
      <c r="CO3373"/>
      <c r="CP3373"/>
    </row>
    <row r="3374" spans="80:94" ht="22.5" customHeight="1">
      <c r="CB3374"/>
      <c r="CC3374"/>
      <c r="CD3374"/>
      <c r="CE3374" s="83"/>
      <c r="CF3374"/>
      <c r="CG3374"/>
      <c r="CH3374"/>
      <c r="CI3374"/>
      <c r="CJ3374"/>
      <c r="CK3374"/>
      <c r="CL3374"/>
      <c r="CM3374"/>
      <c r="CN3374"/>
      <c r="CO3374"/>
      <c r="CP3374"/>
    </row>
    <row r="3375" spans="80:94" ht="22.5" customHeight="1">
      <c r="CB3375"/>
      <c r="CC3375"/>
      <c r="CD3375"/>
      <c r="CE3375" s="83"/>
      <c r="CF3375"/>
      <c r="CG3375"/>
      <c r="CH3375"/>
      <c r="CI3375"/>
      <c r="CJ3375"/>
      <c r="CK3375"/>
      <c r="CL3375"/>
      <c r="CM3375"/>
      <c r="CN3375"/>
      <c r="CO3375"/>
      <c r="CP3375"/>
    </row>
    <row r="3376" spans="80:94" ht="22.5" customHeight="1">
      <c r="CB3376"/>
      <c r="CC3376"/>
      <c r="CD3376"/>
      <c r="CE3376" s="83"/>
      <c r="CF3376"/>
      <c r="CG3376"/>
      <c r="CH3376"/>
      <c r="CI3376"/>
      <c r="CJ3376"/>
      <c r="CK3376"/>
      <c r="CL3376"/>
      <c r="CM3376"/>
      <c r="CN3376"/>
      <c r="CO3376"/>
      <c r="CP3376"/>
    </row>
    <row r="3377" spans="80:94" ht="22.5" customHeight="1">
      <c r="CB3377"/>
      <c r="CC3377"/>
      <c r="CD3377"/>
      <c r="CE3377" s="83"/>
      <c r="CF3377"/>
      <c r="CG3377"/>
      <c r="CH3377"/>
      <c r="CI3377"/>
      <c r="CJ3377"/>
      <c r="CK3377"/>
      <c r="CL3377"/>
      <c r="CM3377"/>
      <c r="CN3377"/>
      <c r="CO3377"/>
      <c r="CP3377"/>
    </row>
    <row r="3378" spans="80:94" ht="22.5" customHeight="1">
      <c r="CB3378"/>
      <c r="CC3378"/>
      <c r="CD3378"/>
      <c r="CE3378" s="83"/>
      <c r="CF3378"/>
      <c r="CG3378"/>
      <c r="CH3378"/>
      <c r="CI3378"/>
      <c r="CJ3378"/>
      <c r="CK3378"/>
      <c r="CL3378"/>
      <c r="CM3378"/>
      <c r="CN3378"/>
      <c r="CO3378"/>
      <c r="CP3378"/>
    </row>
    <row r="3379" spans="80:94" ht="22.5" customHeight="1">
      <c r="CB3379"/>
      <c r="CC3379"/>
      <c r="CD3379"/>
      <c r="CE3379" s="83"/>
      <c r="CF3379"/>
      <c r="CG3379"/>
      <c r="CH3379"/>
      <c r="CI3379"/>
      <c r="CJ3379"/>
      <c r="CK3379"/>
      <c r="CL3379"/>
      <c r="CM3379"/>
      <c r="CN3379"/>
      <c r="CO3379"/>
      <c r="CP3379"/>
    </row>
    <row r="3380" spans="80:94" ht="22.5" customHeight="1">
      <c r="CB3380"/>
      <c r="CC3380"/>
      <c r="CD3380"/>
      <c r="CE3380" s="83"/>
      <c r="CF3380"/>
      <c r="CG3380"/>
      <c r="CH3380"/>
      <c r="CI3380"/>
      <c r="CJ3380"/>
      <c r="CK3380"/>
      <c r="CL3380"/>
      <c r="CM3380"/>
      <c r="CN3380"/>
      <c r="CO3380"/>
      <c r="CP3380"/>
    </row>
    <row r="3381" spans="80:94" ht="22.5" customHeight="1">
      <c r="CB3381"/>
      <c r="CC3381"/>
      <c r="CD3381"/>
      <c r="CE3381" s="83"/>
      <c r="CF3381"/>
      <c r="CG3381"/>
      <c r="CH3381"/>
      <c r="CI3381"/>
      <c r="CJ3381"/>
      <c r="CK3381"/>
      <c r="CL3381"/>
      <c r="CM3381"/>
      <c r="CN3381"/>
      <c r="CO3381"/>
      <c r="CP3381"/>
    </row>
    <row r="3382" spans="80:94" ht="22.5" customHeight="1">
      <c r="CB3382"/>
      <c r="CC3382"/>
      <c r="CD3382"/>
      <c r="CE3382" s="83"/>
      <c r="CF3382"/>
      <c r="CG3382"/>
      <c r="CH3382"/>
      <c r="CI3382"/>
      <c r="CJ3382"/>
      <c r="CK3382"/>
      <c r="CL3382"/>
      <c r="CM3382"/>
      <c r="CN3382"/>
      <c r="CO3382"/>
      <c r="CP3382"/>
    </row>
    <row r="3383" spans="80:94" ht="22.5" customHeight="1">
      <c r="CB3383"/>
      <c r="CC3383"/>
      <c r="CD3383"/>
      <c r="CE3383" s="83"/>
      <c r="CF3383"/>
      <c r="CG3383"/>
      <c r="CH3383"/>
      <c r="CI3383"/>
      <c r="CJ3383"/>
      <c r="CK3383"/>
      <c r="CL3383"/>
      <c r="CM3383"/>
      <c r="CN3383"/>
      <c r="CO3383"/>
      <c r="CP3383"/>
    </row>
    <row r="3384" spans="80:94" ht="22.5" customHeight="1">
      <c r="CB3384"/>
      <c r="CC3384"/>
      <c r="CD3384"/>
      <c r="CE3384" s="83"/>
      <c r="CF3384"/>
      <c r="CG3384"/>
      <c r="CH3384"/>
      <c r="CI3384"/>
      <c r="CJ3384"/>
      <c r="CK3384"/>
      <c r="CL3384"/>
      <c r="CM3384"/>
      <c r="CN3384"/>
      <c r="CO3384"/>
      <c r="CP3384"/>
    </row>
    <row r="3385" spans="80:94" ht="22.5" customHeight="1">
      <c r="CB3385"/>
      <c r="CC3385"/>
      <c r="CD3385"/>
      <c r="CE3385" s="83"/>
      <c r="CF3385"/>
      <c r="CG3385"/>
      <c r="CH3385"/>
      <c r="CI3385"/>
      <c r="CJ3385"/>
      <c r="CK3385"/>
      <c r="CL3385"/>
      <c r="CM3385"/>
      <c r="CN3385"/>
      <c r="CO3385"/>
      <c r="CP3385"/>
    </row>
    <row r="3386" spans="80:94" ht="22.5" customHeight="1">
      <c r="CB3386"/>
      <c r="CC3386"/>
      <c r="CD3386"/>
      <c r="CE3386" s="83"/>
      <c r="CF3386"/>
      <c r="CG3386"/>
      <c r="CH3386"/>
      <c r="CI3386"/>
      <c r="CJ3386"/>
      <c r="CK3386"/>
      <c r="CL3386"/>
      <c r="CM3386"/>
      <c r="CN3386"/>
      <c r="CO3386"/>
      <c r="CP3386"/>
    </row>
    <row r="3387" spans="80:94" ht="22.5" customHeight="1">
      <c r="CB3387"/>
      <c r="CC3387"/>
      <c r="CD3387"/>
      <c r="CE3387" s="83"/>
      <c r="CF3387"/>
      <c r="CG3387"/>
      <c r="CH3387"/>
      <c r="CI3387"/>
      <c r="CJ3387"/>
      <c r="CK3387"/>
      <c r="CL3387"/>
      <c r="CM3387"/>
      <c r="CN3387"/>
      <c r="CO3387"/>
      <c r="CP3387"/>
    </row>
    <row r="3388" spans="80:94" ht="22.5" customHeight="1">
      <c r="CB3388"/>
      <c r="CC3388"/>
      <c r="CD3388"/>
      <c r="CE3388" s="83"/>
      <c r="CF3388"/>
      <c r="CG3388"/>
      <c r="CH3388"/>
      <c r="CI3388"/>
      <c r="CJ3388"/>
      <c r="CK3388"/>
      <c r="CL3388"/>
      <c r="CM3388"/>
      <c r="CN3388"/>
      <c r="CO3388"/>
      <c r="CP3388"/>
    </row>
    <row r="3389" spans="80:94" ht="22.5" customHeight="1">
      <c r="CB3389"/>
      <c r="CC3389"/>
      <c r="CD3389"/>
      <c r="CE3389" s="83"/>
      <c r="CF3389"/>
      <c r="CG3389"/>
      <c r="CH3389"/>
      <c r="CI3389"/>
      <c r="CJ3389"/>
      <c r="CK3389"/>
      <c r="CL3389"/>
      <c r="CM3389"/>
      <c r="CN3389"/>
      <c r="CO3389"/>
      <c r="CP3389"/>
    </row>
    <row r="3390" spans="80:94" ht="22.5" customHeight="1">
      <c r="CB3390"/>
      <c r="CC3390"/>
      <c r="CD3390"/>
      <c r="CE3390" s="83"/>
      <c r="CF3390"/>
      <c r="CG3390"/>
      <c r="CH3390"/>
      <c r="CI3390"/>
      <c r="CJ3390"/>
      <c r="CK3390"/>
      <c r="CL3390"/>
      <c r="CM3390"/>
      <c r="CN3390"/>
      <c r="CO3390"/>
      <c r="CP3390"/>
    </row>
    <row r="3391" spans="80:94" ht="22.5" customHeight="1">
      <c r="CB3391"/>
      <c r="CC3391"/>
      <c r="CD3391"/>
      <c r="CE3391" s="83"/>
      <c r="CF3391"/>
      <c r="CG3391"/>
      <c r="CH3391"/>
      <c r="CI3391"/>
      <c r="CJ3391"/>
      <c r="CK3391"/>
      <c r="CL3391"/>
      <c r="CM3391"/>
      <c r="CN3391"/>
      <c r="CO3391"/>
      <c r="CP3391"/>
    </row>
    <row r="3392" spans="80:94" ht="22.5" customHeight="1">
      <c r="CB3392"/>
      <c r="CC3392"/>
      <c r="CD3392"/>
      <c r="CE3392" s="83"/>
      <c r="CF3392"/>
      <c r="CG3392"/>
      <c r="CH3392"/>
      <c r="CI3392"/>
      <c r="CJ3392"/>
      <c r="CK3392"/>
      <c r="CL3392"/>
      <c r="CM3392"/>
      <c r="CN3392"/>
      <c r="CO3392"/>
      <c r="CP3392"/>
    </row>
    <row r="3393" spans="80:94" ht="22.5" customHeight="1">
      <c r="CB3393"/>
      <c r="CC3393"/>
      <c r="CD3393"/>
      <c r="CE3393" s="83"/>
      <c r="CF3393"/>
      <c r="CG3393"/>
      <c r="CH3393"/>
      <c r="CI3393"/>
      <c r="CJ3393"/>
      <c r="CK3393"/>
      <c r="CL3393"/>
      <c r="CM3393"/>
      <c r="CN3393"/>
      <c r="CO3393"/>
      <c r="CP3393"/>
    </row>
    <row r="3394" spans="80:94" ht="22.5" customHeight="1">
      <c r="CB3394"/>
      <c r="CC3394"/>
      <c r="CD3394"/>
      <c r="CE3394" s="83"/>
      <c r="CF3394"/>
      <c r="CG3394"/>
      <c r="CH3394"/>
      <c r="CI3394"/>
      <c r="CJ3394"/>
      <c r="CK3394"/>
      <c r="CL3394"/>
      <c r="CM3394"/>
      <c r="CN3394"/>
      <c r="CO3394"/>
      <c r="CP3394"/>
    </row>
    <row r="3395" spans="80:94" ht="22.5" customHeight="1">
      <c r="CB3395"/>
      <c r="CC3395"/>
      <c r="CD3395"/>
      <c r="CE3395" s="83"/>
      <c r="CF3395"/>
      <c r="CG3395"/>
      <c r="CH3395"/>
      <c r="CI3395"/>
      <c r="CJ3395"/>
      <c r="CK3395"/>
      <c r="CL3395"/>
      <c r="CM3395"/>
      <c r="CN3395"/>
      <c r="CO3395"/>
      <c r="CP3395"/>
    </row>
    <row r="3396" spans="80:94" ht="22.5" customHeight="1">
      <c r="CB3396"/>
      <c r="CC3396"/>
      <c r="CD3396"/>
      <c r="CE3396" s="83"/>
      <c r="CF3396"/>
      <c r="CG3396"/>
      <c r="CH3396"/>
      <c r="CI3396"/>
      <c r="CJ3396"/>
      <c r="CK3396"/>
      <c r="CL3396"/>
      <c r="CM3396"/>
      <c r="CN3396"/>
      <c r="CO3396"/>
      <c r="CP3396"/>
    </row>
    <row r="3397" spans="80:94" ht="22.5" customHeight="1">
      <c r="CB3397"/>
      <c r="CC3397"/>
      <c r="CD3397"/>
      <c r="CE3397" s="83"/>
      <c r="CF3397"/>
      <c r="CG3397"/>
      <c r="CH3397"/>
      <c r="CI3397"/>
      <c r="CJ3397"/>
      <c r="CK3397"/>
      <c r="CL3397"/>
      <c r="CM3397"/>
      <c r="CN3397"/>
      <c r="CO3397"/>
      <c r="CP3397"/>
    </row>
    <row r="3398" spans="80:94" ht="22.5" customHeight="1">
      <c r="CB3398"/>
      <c r="CC3398"/>
      <c r="CD3398"/>
      <c r="CE3398" s="83"/>
      <c r="CF3398"/>
      <c r="CG3398"/>
      <c r="CH3398"/>
      <c r="CI3398"/>
      <c r="CJ3398"/>
      <c r="CK3398"/>
      <c r="CL3398"/>
      <c r="CM3398"/>
      <c r="CN3398"/>
      <c r="CO3398"/>
      <c r="CP3398"/>
    </row>
    <row r="3399" spans="80:94" ht="22.5" customHeight="1">
      <c r="CB3399"/>
      <c r="CC3399"/>
      <c r="CD3399"/>
      <c r="CE3399" s="83"/>
      <c r="CF3399"/>
      <c r="CG3399"/>
      <c r="CH3399"/>
      <c r="CI3399"/>
      <c r="CJ3399"/>
      <c r="CK3399"/>
      <c r="CL3399"/>
      <c r="CM3399"/>
      <c r="CN3399"/>
      <c r="CO3399"/>
      <c r="CP3399"/>
    </row>
    <row r="3400" spans="80:94" ht="22.5" customHeight="1">
      <c r="CB3400"/>
      <c r="CC3400"/>
      <c r="CD3400"/>
      <c r="CE3400" s="83"/>
      <c r="CF3400"/>
      <c r="CG3400"/>
      <c r="CH3400"/>
      <c r="CI3400"/>
      <c r="CJ3400"/>
      <c r="CK3400"/>
      <c r="CL3400"/>
      <c r="CM3400"/>
      <c r="CN3400"/>
      <c r="CO3400"/>
      <c r="CP3400"/>
    </row>
    <row r="3401" spans="80:94" ht="22.5" customHeight="1">
      <c r="CB3401"/>
      <c r="CC3401"/>
      <c r="CD3401"/>
      <c r="CE3401" s="83"/>
      <c r="CF3401"/>
      <c r="CG3401"/>
      <c r="CH3401"/>
      <c r="CI3401"/>
      <c r="CJ3401"/>
      <c r="CK3401"/>
      <c r="CL3401"/>
      <c r="CM3401"/>
      <c r="CN3401"/>
      <c r="CO3401"/>
      <c r="CP3401"/>
    </row>
    <row r="3402" spans="80:94" ht="22.5" customHeight="1">
      <c r="CB3402"/>
      <c r="CC3402"/>
      <c r="CD3402"/>
      <c r="CE3402" s="83"/>
      <c r="CF3402"/>
      <c r="CG3402"/>
      <c r="CH3402"/>
      <c r="CI3402"/>
      <c r="CJ3402"/>
      <c r="CK3402"/>
      <c r="CL3402"/>
      <c r="CM3402"/>
      <c r="CN3402"/>
      <c r="CO3402"/>
      <c r="CP3402"/>
    </row>
    <row r="3403" spans="80:94" ht="22.5" customHeight="1">
      <c r="CB3403"/>
      <c r="CC3403"/>
      <c r="CD3403"/>
      <c r="CE3403" s="83"/>
      <c r="CF3403"/>
      <c r="CG3403"/>
      <c r="CH3403"/>
      <c r="CI3403"/>
      <c r="CJ3403"/>
      <c r="CK3403"/>
      <c r="CL3403"/>
      <c r="CM3403"/>
      <c r="CN3403"/>
      <c r="CO3403"/>
      <c r="CP3403"/>
    </row>
    <row r="3404" spans="80:94" ht="22.5" customHeight="1">
      <c r="CB3404"/>
      <c r="CC3404"/>
      <c r="CD3404"/>
      <c r="CE3404" s="83"/>
      <c r="CF3404"/>
      <c r="CG3404"/>
      <c r="CH3404"/>
      <c r="CI3404"/>
      <c r="CJ3404"/>
      <c r="CK3404"/>
      <c r="CL3404"/>
      <c r="CM3404"/>
      <c r="CN3404"/>
      <c r="CO3404"/>
      <c r="CP3404"/>
    </row>
    <row r="3405" spans="80:94" ht="22.5" customHeight="1">
      <c r="CB3405"/>
      <c r="CC3405"/>
      <c r="CD3405"/>
      <c r="CE3405" s="83"/>
      <c r="CF3405"/>
      <c r="CG3405"/>
      <c r="CH3405"/>
      <c r="CI3405"/>
      <c r="CJ3405"/>
      <c r="CK3405"/>
      <c r="CL3405"/>
      <c r="CM3405"/>
      <c r="CN3405"/>
      <c r="CO3405"/>
      <c r="CP3405"/>
    </row>
    <row r="3406" spans="80:94" ht="22.5" customHeight="1">
      <c r="CB3406"/>
      <c r="CC3406"/>
      <c r="CD3406"/>
      <c r="CE3406" s="83"/>
      <c r="CF3406"/>
      <c r="CG3406"/>
      <c r="CH3406"/>
      <c r="CI3406"/>
      <c r="CJ3406"/>
      <c r="CK3406"/>
      <c r="CL3406"/>
      <c r="CM3406"/>
      <c r="CN3406"/>
      <c r="CO3406"/>
      <c r="CP3406"/>
    </row>
    <row r="3407" spans="80:94" ht="22.5" customHeight="1">
      <c r="CB3407"/>
      <c r="CC3407"/>
      <c r="CD3407"/>
      <c r="CE3407" s="83"/>
      <c r="CF3407"/>
      <c r="CG3407"/>
      <c r="CH3407"/>
      <c r="CI3407"/>
      <c r="CJ3407"/>
      <c r="CK3407"/>
      <c r="CL3407"/>
      <c r="CM3407"/>
      <c r="CN3407"/>
      <c r="CO3407"/>
      <c r="CP3407"/>
    </row>
    <row r="3408" spans="80:94" ht="22.5" customHeight="1">
      <c r="CB3408"/>
      <c r="CC3408"/>
      <c r="CD3408"/>
      <c r="CE3408" s="83"/>
      <c r="CF3408"/>
      <c r="CG3408"/>
      <c r="CH3408"/>
      <c r="CI3408"/>
      <c r="CJ3408"/>
      <c r="CK3408"/>
      <c r="CL3408"/>
      <c r="CM3408"/>
      <c r="CN3408"/>
      <c r="CO3408"/>
      <c r="CP3408"/>
    </row>
    <row r="3409" spans="80:94" ht="22.5" customHeight="1">
      <c r="CB3409"/>
      <c r="CC3409"/>
      <c r="CD3409"/>
      <c r="CE3409" s="83"/>
      <c r="CF3409"/>
      <c r="CG3409"/>
      <c r="CH3409"/>
      <c r="CI3409"/>
      <c r="CJ3409"/>
      <c r="CK3409"/>
      <c r="CL3409"/>
      <c r="CM3409"/>
      <c r="CN3409"/>
      <c r="CO3409"/>
      <c r="CP3409"/>
    </row>
    <row r="3410" spans="80:94" ht="22.5" customHeight="1">
      <c r="CB3410"/>
      <c r="CC3410"/>
      <c r="CD3410"/>
      <c r="CE3410" s="83"/>
      <c r="CF3410"/>
      <c r="CG3410"/>
      <c r="CH3410"/>
      <c r="CI3410"/>
      <c r="CJ3410"/>
      <c r="CK3410"/>
      <c r="CL3410"/>
      <c r="CM3410"/>
      <c r="CN3410"/>
      <c r="CO3410"/>
      <c r="CP3410"/>
    </row>
    <row r="3411" spans="80:94" ht="22.5" customHeight="1">
      <c r="CB3411"/>
      <c r="CC3411"/>
      <c r="CD3411"/>
      <c r="CE3411" s="83"/>
      <c r="CF3411"/>
      <c r="CG3411"/>
      <c r="CH3411"/>
      <c r="CI3411"/>
      <c r="CJ3411"/>
      <c r="CK3411"/>
      <c r="CL3411"/>
      <c r="CM3411"/>
      <c r="CN3411"/>
      <c r="CO3411"/>
      <c r="CP3411"/>
    </row>
    <row r="3412" spans="80:94" ht="22.5" customHeight="1">
      <c r="CB3412"/>
      <c r="CC3412"/>
      <c r="CD3412"/>
      <c r="CE3412" s="83"/>
      <c r="CF3412"/>
      <c r="CG3412"/>
      <c r="CH3412"/>
      <c r="CI3412"/>
      <c r="CJ3412"/>
      <c r="CK3412"/>
      <c r="CL3412"/>
      <c r="CM3412"/>
      <c r="CN3412"/>
      <c r="CO3412"/>
      <c r="CP3412"/>
    </row>
    <row r="3413" spans="80:94" ht="22.5" customHeight="1">
      <c r="CB3413"/>
      <c r="CC3413"/>
      <c r="CD3413"/>
      <c r="CE3413" s="83"/>
      <c r="CF3413"/>
      <c r="CG3413"/>
      <c r="CH3413"/>
      <c r="CI3413"/>
      <c r="CJ3413"/>
      <c r="CK3413"/>
      <c r="CL3413"/>
      <c r="CM3413"/>
      <c r="CN3413"/>
      <c r="CO3413"/>
      <c r="CP3413"/>
    </row>
    <row r="3414" spans="80:94" ht="22.5" customHeight="1">
      <c r="CB3414"/>
      <c r="CC3414"/>
      <c r="CD3414"/>
      <c r="CE3414" s="83"/>
      <c r="CF3414"/>
      <c r="CG3414"/>
      <c r="CH3414"/>
      <c r="CI3414"/>
      <c r="CJ3414"/>
      <c r="CK3414"/>
      <c r="CL3414"/>
      <c r="CM3414"/>
      <c r="CN3414"/>
      <c r="CO3414"/>
      <c r="CP3414"/>
    </row>
    <row r="3415" spans="80:94" ht="22.5" customHeight="1">
      <c r="CB3415"/>
      <c r="CC3415"/>
      <c r="CD3415"/>
      <c r="CE3415" s="83"/>
      <c r="CF3415"/>
      <c r="CG3415"/>
      <c r="CH3415"/>
      <c r="CI3415"/>
      <c r="CJ3415"/>
      <c r="CK3415"/>
      <c r="CL3415"/>
      <c r="CM3415"/>
      <c r="CN3415"/>
      <c r="CO3415"/>
      <c r="CP3415"/>
    </row>
    <row r="3416" spans="80:94" ht="22.5" customHeight="1">
      <c r="CB3416"/>
      <c r="CC3416"/>
      <c r="CD3416"/>
      <c r="CE3416" s="83"/>
      <c r="CF3416"/>
      <c r="CG3416"/>
      <c r="CH3416"/>
      <c r="CI3416"/>
      <c r="CJ3416"/>
      <c r="CK3416"/>
      <c r="CL3416"/>
      <c r="CM3416"/>
      <c r="CN3416"/>
      <c r="CO3416"/>
      <c r="CP3416"/>
    </row>
    <row r="3417" spans="80:94" ht="22.5" customHeight="1">
      <c r="CB3417"/>
      <c r="CC3417"/>
      <c r="CD3417"/>
      <c r="CE3417" s="83"/>
      <c r="CF3417"/>
      <c r="CG3417"/>
      <c r="CH3417"/>
      <c r="CI3417"/>
      <c r="CJ3417"/>
      <c r="CK3417"/>
      <c r="CL3417"/>
      <c r="CM3417"/>
      <c r="CN3417"/>
      <c r="CO3417"/>
      <c r="CP3417"/>
    </row>
    <row r="3418" spans="80:94" ht="22.5" customHeight="1">
      <c r="CB3418"/>
      <c r="CC3418"/>
      <c r="CD3418"/>
      <c r="CE3418" s="83"/>
      <c r="CF3418"/>
      <c r="CG3418"/>
      <c r="CH3418"/>
      <c r="CI3418"/>
      <c r="CJ3418"/>
      <c r="CK3418"/>
      <c r="CL3418"/>
      <c r="CM3418"/>
      <c r="CN3418"/>
      <c r="CO3418"/>
      <c r="CP3418"/>
    </row>
    <row r="3419" spans="80:94" ht="22.5" customHeight="1">
      <c r="CB3419"/>
      <c r="CC3419"/>
      <c r="CD3419"/>
      <c r="CE3419" s="83"/>
      <c r="CF3419"/>
      <c r="CG3419"/>
      <c r="CH3419"/>
      <c r="CI3419"/>
      <c r="CJ3419"/>
      <c r="CK3419"/>
      <c r="CL3419"/>
      <c r="CM3419"/>
      <c r="CN3419"/>
      <c r="CO3419"/>
      <c r="CP3419"/>
    </row>
    <row r="3420" spans="80:94" ht="22.5" customHeight="1">
      <c r="CB3420"/>
      <c r="CC3420"/>
      <c r="CD3420"/>
      <c r="CE3420" s="83"/>
      <c r="CF3420"/>
      <c r="CG3420"/>
      <c r="CH3420"/>
      <c r="CI3420"/>
      <c r="CJ3420"/>
      <c r="CK3420"/>
      <c r="CL3420"/>
      <c r="CM3420"/>
      <c r="CN3420"/>
      <c r="CO3420"/>
      <c r="CP3420"/>
    </row>
    <row r="3421" spans="80:94" ht="22.5" customHeight="1">
      <c r="CB3421"/>
      <c r="CC3421"/>
      <c r="CD3421"/>
      <c r="CE3421" s="83"/>
      <c r="CF3421"/>
      <c r="CG3421"/>
      <c r="CH3421"/>
      <c r="CI3421"/>
      <c r="CJ3421"/>
      <c r="CK3421"/>
      <c r="CL3421"/>
      <c r="CM3421"/>
      <c r="CN3421"/>
      <c r="CO3421"/>
      <c r="CP3421"/>
    </row>
    <row r="3422" spans="80:94" ht="22.5" customHeight="1">
      <c r="CB3422"/>
      <c r="CC3422"/>
      <c r="CD3422"/>
      <c r="CE3422" s="83"/>
      <c r="CF3422"/>
      <c r="CG3422"/>
      <c r="CH3422"/>
      <c r="CI3422"/>
      <c r="CJ3422"/>
      <c r="CK3422"/>
      <c r="CL3422"/>
      <c r="CM3422"/>
      <c r="CN3422"/>
      <c r="CO3422"/>
      <c r="CP3422"/>
    </row>
    <row r="3423" spans="80:94" ht="22.5" customHeight="1">
      <c r="CB3423"/>
      <c r="CC3423"/>
      <c r="CD3423"/>
      <c r="CE3423" s="83"/>
      <c r="CF3423"/>
      <c r="CG3423"/>
      <c r="CH3423"/>
      <c r="CI3423"/>
      <c r="CJ3423"/>
      <c r="CK3423"/>
      <c r="CL3423"/>
      <c r="CM3423"/>
      <c r="CN3423"/>
      <c r="CO3423"/>
      <c r="CP3423"/>
    </row>
    <row r="3424" spans="80:94" ht="22.5" customHeight="1">
      <c r="CB3424"/>
      <c r="CC3424"/>
      <c r="CD3424"/>
      <c r="CE3424" s="83"/>
      <c r="CF3424"/>
      <c r="CG3424"/>
      <c r="CH3424"/>
      <c r="CI3424"/>
      <c r="CJ3424"/>
      <c r="CK3424"/>
      <c r="CL3424"/>
      <c r="CM3424"/>
      <c r="CN3424"/>
      <c r="CO3424"/>
      <c r="CP3424"/>
    </row>
    <row r="3425" spans="80:94" ht="22.5" customHeight="1">
      <c r="CB3425"/>
      <c r="CC3425"/>
      <c r="CD3425"/>
      <c r="CE3425" s="83"/>
      <c r="CF3425"/>
      <c r="CG3425"/>
      <c r="CH3425"/>
      <c r="CI3425"/>
      <c r="CJ3425"/>
      <c r="CK3425"/>
      <c r="CL3425"/>
      <c r="CM3425"/>
      <c r="CN3425"/>
      <c r="CO3425"/>
      <c r="CP3425"/>
    </row>
    <row r="3426" spans="80:94" ht="22.5" customHeight="1">
      <c r="CB3426"/>
      <c r="CC3426"/>
      <c r="CD3426"/>
      <c r="CE3426" s="83"/>
      <c r="CF3426"/>
      <c r="CG3426"/>
      <c r="CH3426"/>
      <c r="CI3426"/>
      <c r="CJ3426"/>
      <c r="CK3426"/>
      <c r="CL3426"/>
      <c r="CM3426"/>
      <c r="CN3426"/>
      <c r="CO3426"/>
      <c r="CP3426"/>
    </row>
    <row r="3427" spans="80:94" ht="22.5" customHeight="1">
      <c r="CB3427"/>
      <c r="CC3427"/>
      <c r="CD3427"/>
      <c r="CE3427" s="83"/>
      <c r="CF3427"/>
      <c r="CG3427"/>
      <c r="CH3427"/>
      <c r="CI3427"/>
      <c r="CJ3427"/>
      <c r="CK3427"/>
      <c r="CL3427"/>
      <c r="CM3427"/>
      <c r="CN3427"/>
      <c r="CO3427"/>
      <c r="CP3427"/>
    </row>
    <row r="3428" spans="80:94" ht="22.5" customHeight="1">
      <c r="CB3428"/>
      <c r="CC3428"/>
      <c r="CD3428"/>
      <c r="CE3428" s="83"/>
      <c r="CF3428"/>
      <c r="CG3428"/>
      <c r="CH3428"/>
      <c r="CI3428"/>
      <c r="CJ3428"/>
      <c r="CK3428"/>
      <c r="CL3428"/>
      <c r="CM3428"/>
      <c r="CN3428"/>
      <c r="CO3428"/>
      <c r="CP3428"/>
    </row>
    <row r="3429" spans="80:94" ht="22.5" customHeight="1">
      <c r="CB3429"/>
      <c r="CC3429"/>
      <c r="CD3429"/>
      <c r="CE3429" s="83"/>
      <c r="CF3429"/>
      <c r="CG3429"/>
      <c r="CH3429"/>
      <c r="CI3429"/>
      <c r="CJ3429"/>
      <c r="CK3429"/>
      <c r="CL3429"/>
      <c r="CM3429"/>
      <c r="CN3429"/>
      <c r="CO3429"/>
      <c r="CP3429"/>
    </row>
    <row r="3430" spans="80:94" ht="22.5" customHeight="1">
      <c r="CB3430"/>
      <c r="CC3430"/>
      <c r="CD3430"/>
      <c r="CE3430" s="83"/>
      <c r="CF3430"/>
      <c r="CG3430"/>
      <c r="CH3430"/>
      <c r="CI3430"/>
      <c r="CJ3430"/>
      <c r="CK3430"/>
      <c r="CL3430"/>
      <c r="CM3430"/>
      <c r="CN3430"/>
      <c r="CO3430"/>
      <c r="CP3430"/>
    </row>
    <row r="3431" spans="80:94" ht="22.5" customHeight="1">
      <c r="CB3431"/>
      <c r="CC3431"/>
      <c r="CD3431"/>
      <c r="CE3431" s="83"/>
      <c r="CF3431"/>
      <c r="CG3431"/>
      <c r="CH3431"/>
      <c r="CI3431"/>
      <c r="CJ3431"/>
      <c r="CK3431"/>
      <c r="CL3431"/>
      <c r="CM3431"/>
      <c r="CN3431"/>
      <c r="CO3431"/>
      <c r="CP3431"/>
    </row>
    <row r="3432" spans="80:94" ht="22.5" customHeight="1">
      <c r="CB3432"/>
      <c r="CC3432"/>
      <c r="CD3432"/>
      <c r="CE3432" s="83"/>
      <c r="CF3432"/>
      <c r="CG3432"/>
      <c r="CH3432"/>
      <c r="CI3432"/>
      <c r="CJ3432"/>
      <c r="CK3432"/>
      <c r="CL3432"/>
      <c r="CM3432"/>
      <c r="CN3432"/>
      <c r="CO3432"/>
      <c r="CP3432"/>
    </row>
    <row r="3433" spans="80:94" ht="22.5" customHeight="1">
      <c r="CB3433"/>
      <c r="CC3433"/>
      <c r="CD3433"/>
      <c r="CE3433" s="83"/>
      <c r="CF3433"/>
      <c r="CG3433"/>
      <c r="CH3433"/>
      <c r="CI3433"/>
      <c r="CJ3433"/>
      <c r="CK3433"/>
      <c r="CL3433"/>
      <c r="CM3433"/>
      <c r="CN3433"/>
      <c r="CO3433"/>
      <c r="CP3433"/>
    </row>
    <row r="3434" spans="80:94" ht="22.5" customHeight="1">
      <c r="CB3434"/>
      <c r="CC3434"/>
      <c r="CD3434"/>
      <c r="CE3434" s="83"/>
      <c r="CF3434"/>
      <c r="CG3434"/>
      <c r="CH3434"/>
      <c r="CI3434"/>
      <c r="CJ3434"/>
      <c r="CK3434"/>
      <c r="CL3434"/>
      <c r="CM3434"/>
      <c r="CN3434"/>
      <c r="CO3434"/>
      <c r="CP3434"/>
    </row>
    <row r="3435" spans="80:94" ht="22.5" customHeight="1">
      <c r="CB3435"/>
      <c r="CC3435"/>
      <c r="CD3435"/>
      <c r="CE3435" s="83"/>
      <c r="CF3435"/>
      <c r="CG3435"/>
      <c r="CH3435"/>
      <c r="CI3435"/>
      <c r="CJ3435"/>
      <c r="CK3435"/>
      <c r="CL3435"/>
      <c r="CM3435"/>
      <c r="CN3435"/>
      <c r="CO3435"/>
      <c r="CP3435"/>
    </row>
    <row r="3436" spans="80:94" ht="22.5" customHeight="1">
      <c r="CB3436"/>
      <c r="CC3436"/>
      <c r="CD3436"/>
      <c r="CE3436" s="83"/>
      <c r="CF3436"/>
      <c r="CG3436"/>
      <c r="CH3436"/>
      <c r="CI3436"/>
      <c r="CJ3436"/>
      <c r="CK3436"/>
      <c r="CL3436"/>
      <c r="CM3436"/>
      <c r="CN3436"/>
      <c r="CO3436"/>
      <c r="CP3436"/>
    </row>
    <row r="3437" spans="80:94" ht="22.5" customHeight="1">
      <c r="CB3437"/>
      <c r="CC3437"/>
      <c r="CD3437"/>
      <c r="CE3437" s="83"/>
      <c r="CF3437"/>
      <c r="CG3437"/>
      <c r="CH3437"/>
      <c r="CI3437"/>
      <c r="CJ3437"/>
      <c r="CK3437"/>
      <c r="CL3437"/>
      <c r="CM3437"/>
      <c r="CN3437"/>
      <c r="CO3437"/>
      <c r="CP3437"/>
    </row>
    <row r="3438" spans="80:94" ht="22.5" customHeight="1">
      <c r="CB3438"/>
      <c r="CC3438"/>
      <c r="CD3438"/>
      <c r="CE3438" s="83"/>
      <c r="CF3438"/>
      <c r="CG3438"/>
      <c r="CH3438"/>
      <c r="CI3438"/>
      <c r="CJ3438"/>
      <c r="CK3438"/>
      <c r="CL3438"/>
      <c r="CM3438"/>
      <c r="CN3438"/>
      <c r="CO3438"/>
      <c r="CP3438"/>
    </row>
    <row r="3439" spans="80:94" ht="22.5" customHeight="1">
      <c r="CB3439"/>
      <c r="CC3439"/>
      <c r="CD3439"/>
      <c r="CE3439" s="83"/>
      <c r="CF3439"/>
      <c r="CG3439"/>
      <c r="CH3439"/>
      <c r="CI3439"/>
      <c r="CJ3439"/>
      <c r="CK3439"/>
      <c r="CL3439"/>
      <c r="CM3439"/>
      <c r="CN3439"/>
      <c r="CO3439"/>
      <c r="CP3439"/>
    </row>
    <row r="3440" spans="80:94" ht="22.5" customHeight="1">
      <c r="CB3440"/>
      <c r="CC3440"/>
      <c r="CD3440"/>
      <c r="CE3440" s="83"/>
      <c r="CF3440"/>
      <c r="CG3440"/>
      <c r="CH3440"/>
      <c r="CI3440"/>
      <c r="CJ3440"/>
      <c r="CK3440"/>
      <c r="CL3440"/>
      <c r="CM3440"/>
      <c r="CN3440"/>
      <c r="CO3440"/>
      <c r="CP3440"/>
    </row>
    <row r="3441" spans="80:94" ht="22.5" customHeight="1">
      <c r="CB3441"/>
      <c r="CC3441"/>
      <c r="CD3441"/>
      <c r="CE3441" s="83"/>
      <c r="CF3441"/>
      <c r="CG3441"/>
      <c r="CH3441"/>
      <c r="CI3441"/>
      <c r="CJ3441"/>
      <c r="CK3441"/>
      <c r="CL3441"/>
      <c r="CM3441"/>
      <c r="CN3441"/>
      <c r="CO3441"/>
      <c r="CP3441"/>
    </row>
    <row r="3442" spans="80:94" ht="22.5" customHeight="1">
      <c r="CB3442"/>
      <c r="CC3442"/>
      <c r="CD3442"/>
      <c r="CE3442" s="83"/>
      <c r="CF3442"/>
      <c r="CG3442"/>
      <c r="CH3442"/>
      <c r="CI3442"/>
      <c r="CJ3442"/>
      <c r="CK3442"/>
      <c r="CL3442"/>
      <c r="CM3442"/>
      <c r="CN3442"/>
      <c r="CO3442"/>
      <c r="CP3442"/>
    </row>
    <row r="3443" spans="80:94" ht="22.5" customHeight="1">
      <c r="CB3443"/>
      <c r="CC3443"/>
      <c r="CD3443"/>
      <c r="CE3443" s="83"/>
      <c r="CF3443"/>
      <c r="CG3443"/>
      <c r="CH3443"/>
      <c r="CI3443"/>
      <c r="CJ3443"/>
      <c r="CK3443"/>
      <c r="CL3443"/>
      <c r="CM3443"/>
      <c r="CN3443"/>
      <c r="CO3443"/>
      <c r="CP3443"/>
    </row>
    <row r="3444" spans="80:94" ht="22.5" customHeight="1">
      <c r="CB3444"/>
      <c r="CC3444"/>
      <c r="CD3444"/>
      <c r="CE3444" s="83"/>
      <c r="CF3444"/>
      <c r="CG3444"/>
      <c r="CH3444"/>
      <c r="CI3444"/>
      <c r="CJ3444"/>
      <c r="CK3444"/>
      <c r="CL3444"/>
      <c r="CM3444"/>
      <c r="CN3444"/>
      <c r="CO3444"/>
      <c r="CP3444"/>
    </row>
    <row r="3445" spans="80:94" ht="22.5" customHeight="1">
      <c r="CB3445"/>
      <c r="CC3445"/>
      <c r="CD3445"/>
      <c r="CE3445" s="83"/>
      <c r="CF3445"/>
      <c r="CG3445"/>
      <c r="CH3445"/>
      <c r="CI3445"/>
      <c r="CJ3445"/>
      <c r="CK3445"/>
      <c r="CL3445"/>
      <c r="CM3445"/>
      <c r="CN3445"/>
      <c r="CO3445"/>
      <c r="CP3445"/>
    </row>
    <row r="3446" spans="80:94" ht="22.5" customHeight="1">
      <c r="CB3446"/>
      <c r="CC3446"/>
      <c r="CD3446"/>
      <c r="CE3446" s="83"/>
      <c r="CF3446"/>
      <c r="CG3446"/>
      <c r="CH3446"/>
      <c r="CI3446"/>
      <c r="CJ3446"/>
      <c r="CK3446"/>
      <c r="CL3446"/>
      <c r="CM3446"/>
      <c r="CN3446"/>
      <c r="CO3446"/>
      <c r="CP3446"/>
    </row>
    <row r="3447" spans="80:94" ht="22.5" customHeight="1">
      <c r="CB3447"/>
      <c r="CC3447"/>
      <c r="CD3447"/>
      <c r="CE3447" s="83"/>
      <c r="CF3447"/>
      <c r="CG3447"/>
      <c r="CH3447"/>
      <c r="CI3447"/>
      <c r="CJ3447"/>
      <c r="CK3447"/>
      <c r="CL3447"/>
      <c r="CM3447"/>
      <c r="CN3447"/>
      <c r="CO3447"/>
      <c r="CP3447"/>
    </row>
    <row r="3448" spans="80:94" ht="22.5" customHeight="1">
      <c r="CB3448"/>
      <c r="CC3448"/>
      <c r="CD3448"/>
      <c r="CE3448" s="83"/>
      <c r="CF3448"/>
      <c r="CG3448"/>
      <c r="CH3448"/>
      <c r="CI3448"/>
      <c r="CJ3448"/>
      <c r="CK3448"/>
      <c r="CL3448"/>
      <c r="CM3448"/>
      <c r="CN3448"/>
      <c r="CO3448"/>
      <c r="CP3448"/>
    </row>
    <row r="3449" spans="80:94" ht="22.5" customHeight="1">
      <c r="CB3449"/>
      <c r="CC3449"/>
      <c r="CD3449"/>
      <c r="CE3449" s="83"/>
      <c r="CF3449"/>
      <c r="CG3449"/>
      <c r="CH3449"/>
      <c r="CI3449"/>
      <c r="CJ3449"/>
      <c r="CK3449"/>
      <c r="CL3449"/>
      <c r="CM3449"/>
      <c r="CN3449"/>
      <c r="CO3449"/>
      <c r="CP3449"/>
    </row>
    <row r="3450" spans="80:94" ht="22.5" customHeight="1">
      <c r="CB3450"/>
      <c r="CC3450"/>
      <c r="CD3450"/>
      <c r="CE3450" s="83"/>
      <c r="CF3450"/>
      <c r="CG3450"/>
      <c r="CH3450"/>
      <c r="CI3450"/>
      <c r="CJ3450"/>
      <c r="CK3450"/>
      <c r="CL3450"/>
      <c r="CM3450"/>
      <c r="CN3450"/>
      <c r="CO3450"/>
      <c r="CP3450"/>
    </row>
    <row r="3451" spans="80:94" ht="22.5" customHeight="1">
      <c r="CB3451"/>
      <c r="CC3451"/>
      <c r="CD3451"/>
      <c r="CE3451" s="83"/>
      <c r="CF3451"/>
      <c r="CG3451"/>
      <c r="CH3451"/>
      <c r="CI3451"/>
      <c r="CJ3451"/>
      <c r="CK3451"/>
      <c r="CL3451"/>
      <c r="CM3451"/>
      <c r="CN3451"/>
      <c r="CO3451"/>
      <c r="CP3451"/>
    </row>
    <row r="3452" spans="80:94" ht="22.5" customHeight="1">
      <c r="CB3452"/>
      <c r="CC3452"/>
      <c r="CD3452"/>
      <c r="CE3452" s="83"/>
      <c r="CF3452"/>
      <c r="CG3452"/>
      <c r="CH3452"/>
      <c r="CI3452"/>
      <c r="CJ3452"/>
      <c r="CK3452"/>
      <c r="CL3452"/>
      <c r="CM3452"/>
      <c r="CN3452"/>
      <c r="CO3452"/>
      <c r="CP3452"/>
    </row>
    <row r="3453" spans="80:94" ht="22.5" customHeight="1">
      <c r="CB3453"/>
      <c r="CC3453"/>
      <c r="CD3453"/>
      <c r="CE3453" s="83"/>
      <c r="CF3453"/>
      <c r="CG3453"/>
      <c r="CH3453"/>
      <c r="CI3453"/>
      <c r="CJ3453"/>
      <c r="CK3453"/>
      <c r="CL3453"/>
      <c r="CM3453"/>
      <c r="CN3453"/>
      <c r="CO3453"/>
      <c r="CP3453"/>
    </row>
    <row r="3454" spans="80:94" ht="22.5" customHeight="1">
      <c r="CB3454"/>
      <c r="CC3454"/>
      <c r="CD3454"/>
      <c r="CE3454" s="83"/>
      <c r="CF3454"/>
      <c r="CG3454"/>
      <c r="CH3454"/>
      <c r="CI3454"/>
      <c r="CJ3454"/>
      <c r="CK3454"/>
      <c r="CL3454"/>
      <c r="CM3454"/>
      <c r="CN3454"/>
      <c r="CO3454"/>
      <c r="CP3454"/>
    </row>
    <row r="3455" spans="80:94" ht="22.5" customHeight="1">
      <c r="CB3455"/>
      <c r="CC3455"/>
      <c r="CD3455"/>
      <c r="CE3455" s="83"/>
      <c r="CF3455"/>
      <c r="CG3455"/>
      <c r="CH3455"/>
      <c r="CI3455"/>
      <c r="CJ3455"/>
      <c r="CK3455"/>
      <c r="CL3455"/>
      <c r="CM3455"/>
      <c r="CN3455"/>
      <c r="CO3455"/>
      <c r="CP3455"/>
    </row>
    <row r="3456" spans="80:94" ht="22.5" customHeight="1">
      <c r="CB3456"/>
      <c r="CC3456"/>
      <c r="CD3456"/>
      <c r="CE3456" s="83"/>
      <c r="CF3456"/>
      <c r="CG3456"/>
      <c r="CH3456"/>
      <c r="CI3456"/>
      <c r="CJ3456"/>
      <c r="CK3456"/>
      <c r="CL3456"/>
      <c r="CM3456"/>
      <c r="CN3456"/>
      <c r="CO3456"/>
      <c r="CP3456"/>
    </row>
    <row r="3457" spans="80:94" ht="22.5" customHeight="1">
      <c r="CB3457"/>
      <c r="CC3457"/>
      <c r="CD3457"/>
      <c r="CE3457" s="83"/>
      <c r="CF3457"/>
      <c r="CG3457"/>
      <c r="CH3457"/>
      <c r="CI3457"/>
      <c r="CJ3457"/>
      <c r="CK3457"/>
      <c r="CL3457"/>
      <c r="CM3457"/>
      <c r="CN3457"/>
      <c r="CO3457"/>
      <c r="CP3457"/>
    </row>
    <row r="3458" spans="80:94" ht="22.5" customHeight="1">
      <c r="CB3458"/>
      <c r="CC3458"/>
      <c r="CD3458"/>
      <c r="CE3458" s="83"/>
      <c r="CF3458"/>
      <c r="CG3458"/>
      <c r="CH3458"/>
      <c r="CI3458"/>
      <c r="CJ3458"/>
      <c r="CK3458"/>
      <c r="CL3458"/>
      <c r="CM3458"/>
      <c r="CN3458"/>
      <c r="CO3458"/>
      <c r="CP3458"/>
    </row>
    <row r="3459" spans="80:94" ht="22.5" customHeight="1">
      <c r="CB3459"/>
      <c r="CC3459"/>
      <c r="CD3459"/>
      <c r="CE3459" s="83"/>
      <c r="CF3459"/>
      <c r="CG3459"/>
      <c r="CH3459"/>
      <c r="CI3459"/>
      <c r="CJ3459"/>
      <c r="CK3459"/>
      <c r="CL3459"/>
      <c r="CM3459"/>
      <c r="CN3459"/>
      <c r="CO3459"/>
      <c r="CP3459"/>
    </row>
    <row r="3460" spans="80:94" ht="22.5" customHeight="1">
      <c r="CB3460"/>
      <c r="CC3460"/>
      <c r="CD3460"/>
      <c r="CE3460" s="83"/>
      <c r="CF3460"/>
      <c r="CG3460"/>
      <c r="CH3460"/>
      <c r="CI3460"/>
      <c r="CJ3460"/>
      <c r="CK3460"/>
      <c r="CL3460"/>
      <c r="CM3460"/>
      <c r="CN3460"/>
      <c r="CO3460"/>
      <c r="CP3460"/>
    </row>
    <row r="3461" spans="80:94" ht="22.5" customHeight="1">
      <c r="CB3461"/>
      <c r="CC3461"/>
      <c r="CD3461"/>
      <c r="CE3461" s="83"/>
      <c r="CF3461"/>
      <c r="CG3461"/>
      <c r="CH3461"/>
      <c r="CI3461"/>
      <c r="CJ3461"/>
      <c r="CK3461"/>
      <c r="CL3461"/>
      <c r="CM3461"/>
      <c r="CN3461"/>
      <c r="CO3461"/>
      <c r="CP3461"/>
    </row>
    <row r="3462" spans="80:94" ht="22.5" customHeight="1">
      <c r="CB3462"/>
      <c r="CC3462"/>
      <c r="CD3462"/>
      <c r="CE3462" s="83"/>
      <c r="CF3462"/>
      <c r="CG3462"/>
      <c r="CH3462"/>
      <c r="CI3462"/>
      <c r="CJ3462"/>
      <c r="CK3462"/>
      <c r="CL3462"/>
      <c r="CM3462"/>
      <c r="CN3462"/>
      <c r="CO3462"/>
      <c r="CP3462"/>
    </row>
    <row r="3463" spans="80:94" ht="22.5" customHeight="1">
      <c r="CB3463"/>
      <c r="CC3463"/>
      <c r="CD3463"/>
      <c r="CE3463" s="83"/>
      <c r="CF3463"/>
      <c r="CG3463"/>
      <c r="CH3463"/>
      <c r="CI3463"/>
      <c r="CJ3463"/>
      <c r="CK3463"/>
      <c r="CL3463"/>
      <c r="CM3463"/>
      <c r="CN3463"/>
      <c r="CO3463"/>
      <c r="CP3463"/>
    </row>
    <row r="3464" spans="80:94" ht="22.5" customHeight="1">
      <c r="CB3464"/>
      <c r="CC3464"/>
      <c r="CD3464"/>
      <c r="CE3464" s="83"/>
      <c r="CF3464"/>
      <c r="CG3464"/>
      <c r="CH3464"/>
      <c r="CI3464"/>
      <c r="CJ3464"/>
      <c r="CK3464"/>
      <c r="CL3464"/>
      <c r="CM3464"/>
      <c r="CN3464"/>
      <c r="CO3464"/>
      <c r="CP3464"/>
    </row>
    <row r="3465" spans="80:94" ht="22.5" customHeight="1">
      <c r="CB3465"/>
      <c r="CC3465"/>
      <c r="CD3465"/>
      <c r="CE3465" s="83"/>
      <c r="CF3465"/>
      <c r="CG3465"/>
      <c r="CH3465"/>
      <c r="CI3465"/>
      <c r="CJ3465"/>
      <c r="CK3465"/>
      <c r="CL3465"/>
      <c r="CM3465"/>
      <c r="CN3465"/>
      <c r="CO3465"/>
      <c r="CP3465"/>
    </row>
    <row r="3466" spans="80:94" ht="22.5" customHeight="1">
      <c r="CB3466"/>
      <c r="CC3466"/>
      <c r="CD3466"/>
      <c r="CE3466" s="83"/>
      <c r="CF3466"/>
      <c r="CG3466"/>
      <c r="CH3466"/>
      <c r="CI3466"/>
      <c r="CJ3466"/>
      <c r="CK3466"/>
      <c r="CL3466"/>
      <c r="CM3466"/>
      <c r="CN3466"/>
      <c r="CO3466"/>
      <c r="CP3466"/>
    </row>
    <row r="3467" spans="80:94" ht="22.5" customHeight="1">
      <c r="CB3467"/>
      <c r="CC3467"/>
      <c r="CD3467"/>
      <c r="CE3467" s="83"/>
      <c r="CF3467"/>
      <c r="CG3467"/>
      <c r="CH3467"/>
      <c r="CI3467"/>
      <c r="CJ3467"/>
      <c r="CK3467"/>
      <c r="CL3467"/>
      <c r="CM3467"/>
      <c r="CN3467"/>
      <c r="CO3467"/>
      <c r="CP3467"/>
    </row>
    <row r="3468" spans="80:94" ht="22.5" customHeight="1">
      <c r="CB3468"/>
      <c r="CC3468"/>
      <c r="CD3468"/>
      <c r="CE3468" s="83"/>
      <c r="CF3468"/>
      <c r="CG3468"/>
      <c r="CH3468"/>
      <c r="CI3468"/>
      <c r="CJ3468"/>
      <c r="CK3468"/>
      <c r="CL3468"/>
      <c r="CM3468"/>
      <c r="CN3468"/>
      <c r="CO3468"/>
      <c r="CP3468"/>
    </row>
    <row r="3469" spans="80:94" ht="22.5" customHeight="1">
      <c r="CB3469"/>
      <c r="CC3469"/>
      <c r="CD3469"/>
      <c r="CE3469" s="83"/>
      <c r="CF3469"/>
      <c r="CG3469"/>
      <c r="CH3469"/>
      <c r="CI3469"/>
      <c r="CJ3469"/>
      <c r="CK3469"/>
      <c r="CL3469"/>
      <c r="CM3469"/>
      <c r="CN3469"/>
      <c r="CO3469"/>
      <c r="CP3469"/>
    </row>
    <row r="3470" spans="80:94" ht="22.5" customHeight="1">
      <c r="CB3470"/>
      <c r="CC3470"/>
      <c r="CD3470"/>
      <c r="CE3470" s="83"/>
      <c r="CF3470"/>
      <c r="CG3470"/>
      <c r="CH3470"/>
      <c r="CI3470"/>
      <c r="CJ3470"/>
      <c r="CK3470"/>
      <c r="CL3470"/>
      <c r="CM3470"/>
      <c r="CN3470"/>
      <c r="CO3470"/>
      <c r="CP3470"/>
    </row>
    <row r="3471" spans="80:94" ht="22.5" customHeight="1">
      <c r="CB3471"/>
      <c r="CC3471"/>
      <c r="CD3471"/>
      <c r="CE3471" s="83"/>
      <c r="CF3471"/>
      <c r="CG3471"/>
      <c r="CH3471"/>
      <c r="CI3471"/>
      <c r="CJ3471"/>
      <c r="CK3471"/>
      <c r="CL3471"/>
      <c r="CM3471"/>
      <c r="CN3471"/>
      <c r="CO3471"/>
      <c r="CP3471"/>
    </row>
    <row r="3472" spans="80:94" ht="22.5" customHeight="1">
      <c r="CB3472"/>
      <c r="CC3472"/>
      <c r="CD3472"/>
      <c r="CE3472" s="83"/>
      <c r="CF3472"/>
      <c r="CG3472"/>
      <c r="CH3472"/>
      <c r="CI3472"/>
      <c r="CJ3472"/>
      <c r="CK3472"/>
      <c r="CL3472"/>
      <c r="CM3472"/>
      <c r="CN3472"/>
      <c r="CO3472"/>
      <c r="CP3472"/>
    </row>
    <row r="3473" spans="80:94" ht="22.5" customHeight="1">
      <c r="CB3473"/>
      <c r="CC3473"/>
      <c r="CD3473"/>
      <c r="CE3473" s="83"/>
      <c r="CF3473"/>
      <c r="CG3473"/>
      <c r="CH3473"/>
      <c r="CI3473"/>
      <c r="CJ3473"/>
      <c r="CK3473"/>
      <c r="CL3473"/>
      <c r="CM3473"/>
      <c r="CN3473"/>
      <c r="CO3473"/>
      <c r="CP3473"/>
    </row>
    <row r="3474" spans="80:94" ht="22.5" customHeight="1">
      <c r="CB3474"/>
      <c r="CC3474"/>
      <c r="CD3474"/>
      <c r="CE3474" s="83"/>
      <c r="CF3474"/>
      <c r="CG3474"/>
      <c r="CH3474"/>
      <c r="CI3474"/>
      <c r="CJ3474"/>
      <c r="CK3474"/>
      <c r="CL3474"/>
      <c r="CM3474"/>
      <c r="CN3474"/>
      <c r="CO3474"/>
      <c r="CP3474"/>
    </row>
    <row r="3475" spans="80:94" ht="22.5" customHeight="1">
      <c r="CB3475"/>
      <c r="CC3475"/>
      <c r="CD3475"/>
      <c r="CE3475" s="83"/>
      <c r="CF3475"/>
      <c r="CG3475"/>
      <c r="CH3475"/>
      <c r="CI3475"/>
      <c r="CJ3475"/>
      <c r="CK3475"/>
      <c r="CL3475"/>
      <c r="CM3475"/>
      <c r="CN3475"/>
      <c r="CO3475"/>
      <c r="CP3475"/>
    </row>
    <row r="3476" spans="80:94" ht="22.5" customHeight="1">
      <c r="CB3476"/>
      <c r="CC3476"/>
      <c r="CD3476"/>
      <c r="CE3476" s="83"/>
      <c r="CF3476"/>
      <c r="CG3476"/>
      <c r="CH3476"/>
      <c r="CI3476"/>
      <c r="CJ3476"/>
      <c r="CK3476"/>
      <c r="CL3476"/>
      <c r="CM3476"/>
      <c r="CN3476"/>
      <c r="CO3476"/>
      <c r="CP3476"/>
    </row>
    <row r="3477" spans="80:94" ht="22.5" customHeight="1">
      <c r="CB3477"/>
      <c r="CC3477"/>
      <c r="CD3477"/>
      <c r="CE3477" s="83"/>
      <c r="CF3477"/>
      <c r="CG3477"/>
      <c r="CH3477"/>
      <c r="CI3477"/>
      <c r="CJ3477"/>
      <c r="CK3477"/>
      <c r="CL3477"/>
      <c r="CM3477"/>
      <c r="CN3477"/>
      <c r="CO3477"/>
      <c r="CP3477"/>
    </row>
    <row r="3478" spans="80:94" ht="22.5" customHeight="1">
      <c r="CB3478"/>
      <c r="CC3478"/>
      <c r="CD3478"/>
      <c r="CE3478" s="83"/>
      <c r="CF3478"/>
      <c r="CG3478"/>
      <c r="CH3478"/>
      <c r="CI3478"/>
      <c r="CJ3478"/>
      <c r="CK3478"/>
      <c r="CL3478"/>
      <c r="CM3478"/>
      <c r="CN3478"/>
      <c r="CO3478"/>
      <c r="CP3478"/>
    </row>
    <row r="3479" spans="80:94" ht="22.5" customHeight="1">
      <c r="CB3479"/>
      <c r="CC3479"/>
      <c r="CD3479"/>
      <c r="CE3479" s="83"/>
      <c r="CF3479"/>
      <c r="CG3479"/>
      <c r="CH3479"/>
      <c r="CI3479"/>
      <c r="CJ3479"/>
      <c r="CK3479"/>
      <c r="CL3479"/>
      <c r="CM3479"/>
      <c r="CN3479"/>
      <c r="CO3479"/>
      <c r="CP3479"/>
    </row>
    <row r="3480" spans="80:94" ht="22.5" customHeight="1">
      <c r="CB3480"/>
      <c r="CC3480"/>
      <c r="CD3480"/>
      <c r="CE3480" s="83"/>
      <c r="CF3480"/>
      <c r="CG3480"/>
      <c r="CH3480"/>
      <c r="CI3480"/>
      <c r="CJ3480"/>
      <c r="CK3480"/>
      <c r="CL3480"/>
      <c r="CM3480"/>
      <c r="CN3480"/>
      <c r="CO3480"/>
      <c r="CP3480"/>
    </row>
    <row r="3481" spans="80:94" ht="22.5" customHeight="1">
      <c r="CB3481"/>
      <c r="CC3481"/>
      <c r="CD3481"/>
      <c r="CE3481" s="83"/>
      <c r="CF3481"/>
      <c r="CG3481"/>
      <c r="CH3481"/>
      <c r="CI3481"/>
      <c r="CJ3481"/>
      <c r="CK3481"/>
      <c r="CL3481"/>
      <c r="CM3481"/>
      <c r="CN3481"/>
      <c r="CO3481"/>
      <c r="CP3481"/>
    </row>
    <row r="3482" spans="80:94" ht="22.5" customHeight="1">
      <c r="CB3482"/>
      <c r="CC3482"/>
      <c r="CD3482"/>
      <c r="CE3482" s="83"/>
      <c r="CF3482"/>
      <c r="CG3482"/>
      <c r="CH3482"/>
      <c r="CI3482"/>
      <c r="CJ3482"/>
      <c r="CK3482"/>
      <c r="CL3482"/>
      <c r="CM3482"/>
      <c r="CN3482"/>
      <c r="CO3482"/>
      <c r="CP3482"/>
    </row>
    <row r="3483" spans="80:94" ht="22.5" customHeight="1">
      <c r="CB3483"/>
      <c r="CC3483"/>
      <c r="CD3483"/>
      <c r="CE3483" s="83"/>
      <c r="CF3483"/>
      <c r="CG3483"/>
      <c r="CH3483"/>
      <c r="CI3483"/>
      <c r="CJ3483"/>
      <c r="CK3483"/>
      <c r="CL3483"/>
      <c r="CM3483"/>
      <c r="CN3483"/>
      <c r="CO3483"/>
      <c r="CP3483"/>
    </row>
    <row r="3484" spans="80:94" ht="22.5" customHeight="1">
      <c r="CB3484"/>
      <c r="CC3484"/>
      <c r="CD3484"/>
      <c r="CE3484" s="83"/>
      <c r="CF3484"/>
      <c r="CG3484"/>
      <c r="CH3484"/>
      <c r="CI3484"/>
      <c r="CJ3484"/>
      <c r="CK3484"/>
      <c r="CL3484"/>
      <c r="CM3484"/>
      <c r="CN3484"/>
      <c r="CO3484"/>
      <c r="CP3484"/>
    </row>
    <row r="3485" spans="80:94" ht="22.5" customHeight="1">
      <c r="CB3485"/>
      <c r="CC3485"/>
      <c r="CD3485"/>
      <c r="CE3485" s="83"/>
      <c r="CF3485"/>
      <c r="CG3485"/>
      <c r="CH3485"/>
      <c r="CI3485"/>
      <c r="CJ3485"/>
      <c r="CK3485"/>
      <c r="CL3485"/>
      <c r="CM3485"/>
      <c r="CN3485"/>
      <c r="CO3485"/>
      <c r="CP3485"/>
    </row>
    <row r="3486" spans="80:94" ht="22.5" customHeight="1">
      <c r="CB3486"/>
      <c r="CC3486"/>
      <c r="CD3486"/>
      <c r="CE3486" s="83"/>
      <c r="CF3486"/>
      <c r="CG3486"/>
      <c r="CH3486"/>
      <c r="CI3486"/>
      <c r="CJ3486"/>
      <c r="CK3486"/>
      <c r="CL3486"/>
      <c r="CM3486"/>
      <c r="CN3486"/>
      <c r="CO3486"/>
      <c r="CP3486"/>
    </row>
    <row r="3487" spans="80:94" ht="22.5" customHeight="1">
      <c r="CB3487"/>
      <c r="CC3487"/>
      <c r="CD3487"/>
      <c r="CE3487" s="83"/>
      <c r="CF3487"/>
      <c r="CG3487"/>
      <c r="CH3487"/>
      <c r="CI3487"/>
      <c r="CJ3487"/>
      <c r="CK3487"/>
      <c r="CL3487"/>
      <c r="CM3487"/>
      <c r="CN3487"/>
      <c r="CO3487"/>
      <c r="CP3487"/>
    </row>
    <row r="3488" spans="80:94" ht="22.5" customHeight="1">
      <c r="CB3488"/>
      <c r="CC3488"/>
      <c r="CD3488"/>
      <c r="CE3488" s="83"/>
      <c r="CF3488"/>
      <c r="CG3488"/>
      <c r="CH3488"/>
      <c r="CI3488"/>
      <c r="CJ3488"/>
      <c r="CK3488"/>
      <c r="CL3488"/>
      <c r="CM3488"/>
      <c r="CN3488"/>
      <c r="CO3488"/>
      <c r="CP3488"/>
    </row>
    <row r="3489" spans="80:94" ht="22.5" customHeight="1">
      <c r="CB3489"/>
      <c r="CC3489"/>
      <c r="CD3489"/>
      <c r="CE3489" s="83"/>
      <c r="CF3489"/>
      <c r="CG3489"/>
      <c r="CH3489"/>
      <c r="CI3489"/>
      <c r="CJ3489"/>
      <c r="CK3489"/>
      <c r="CL3489"/>
      <c r="CM3489"/>
      <c r="CN3489"/>
      <c r="CO3489"/>
      <c r="CP3489"/>
    </row>
    <row r="3490" spans="80:94" ht="22.5" customHeight="1">
      <c r="CB3490"/>
      <c r="CC3490"/>
      <c r="CD3490"/>
      <c r="CE3490" s="83"/>
      <c r="CF3490"/>
      <c r="CG3490"/>
      <c r="CH3490"/>
      <c r="CI3490"/>
      <c r="CJ3490"/>
      <c r="CK3490"/>
      <c r="CL3490"/>
      <c r="CM3490"/>
      <c r="CN3490"/>
      <c r="CO3490"/>
      <c r="CP3490"/>
    </row>
    <row r="3491" spans="80:94" ht="22.5" customHeight="1">
      <c r="CB3491"/>
      <c r="CC3491"/>
      <c r="CD3491"/>
      <c r="CE3491" s="83"/>
      <c r="CF3491"/>
      <c r="CG3491"/>
      <c r="CH3491"/>
      <c r="CI3491"/>
      <c r="CJ3491"/>
      <c r="CK3491"/>
      <c r="CL3491"/>
      <c r="CM3491"/>
      <c r="CN3491"/>
      <c r="CO3491"/>
      <c r="CP3491"/>
    </row>
    <row r="3492" spans="80:94" ht="22.5" customHeight="1">
      <c r="CB3492"/>
      <c r="CC3492"/>
      <c r="CD3492"/>
      <c r="CE3492" s="83"/>
      <c r="CF3492"/>
      <c r="CG3492"/>
      <c r="CH3492"/>
      <c r="CI3492"/>
      <c r="CJ3492"/>
      <c r="CK3492"/>
      <c r="CL3492"/>
      <c r="CM3492"/>
      <c r="CN3492"/>
      <c r="CO3492"/>
      <c r="CP3492"/>
    </row>
    <row r="3493" spans="80:94" ht="22.5" customHeight="1">
      <c r="CB3493"/>
      <c r="CC3493"/>
      <c r="CD3493"/>
      <c r="CE3493" s="83"/>
      <c r="CF3493"/>
      <c r="CG3493"/>
      <c r="CH3493"/>
      <c r="CI3493"/>
      <c r="CJ3493"/>
      <c r="CK3493"/>
      <c r="CL3493"/>
      <c r="CM3493"/>
      <c r="CN3493"/>
      <c r="CO3493"/>
      <c r="CP3493"/>
    </row>
    <row r="3494" spans="80:94" ht="22.5" customHeight="1">
      <c r="CB3494"/>
      <c r="CC3494"/>
      <c r="CD3494"/>
      <c r="CE3494" s="83"/>
      <c r="CF3494"/>
      <c r="CG3494"/>
      <c r="CH3494"/>
      <c r="CI3494"/>
      <c r="CJ3494"/>
      <c r="CK3494"/>
      <c r="CL3494"/>
      <c r="CM3494"/>
      <c r="CN3494"/>
      <c r="CO3494"/>
      <c r="CP3494"/>
    </row>
    <row r="3495" spans="80:94" ht="22.5" customHeight="1">
      <c r="CB3495"/>
      <c r="CC3495"/>
      <c r="CD3495"/>
      <c r="CE3495" s="83"/>
      <c r="CF3495"/>
      <c r="CG3495"/>
      <c r="CH3495"/>
      <c r="CI3495"/>
      <c r="CJ3495"/>
      <c r="CK3495"/>
      <c r="CL3495"/>
      <c r="CM3495"/>
      <c r="CN3495"/>
      <c r="CO3495"/>
      <c r="CP3495"/>
    </row>
    <row r="3496" spans="80:94" ht="22.5" customHeight="1">
      <c r="CB3496"/>
      <c r="CC3496"/>
      <c r="CD3496"/>
      <c r="CE3496" s="83"/>
      <c r="CF3496"/>
      <c r="CG3496"/>
      <c r="CH3496"/>
      <c r="CI3496"/>
      <c r="CJ3496"/>
      <c r="CK3496"/>
      <c r="CL3496"/>
      <c r="CM3496"/>
      <c r="CN3496"/>
      <c r="CO3496"/>
      <c r="CP3496"/>
    </row>
    <row r="3497" spans="80:94" ht="22.5" customHeight="1">
      <c r="CB3497"/>
      <c r="CC3497"/>
      <c r="CD3497"/>
      <c r="CE3497" s="83"/>
      <c r="CF3497"/>
      <c r="CG3497"/>
      <c r="CH3497"/>
      <c r="CI3497"/>
      <c r="CJ3497"/>
      <c r="CK3497"/>
      <c r="CL3497"/>
      <c r="CM3497"/>
      <c r="CN3497"/>
      <c r="CO3497"/>
      <c r="CP3497"/>
    </row>
    <row r="3498" spans="80:94" ht="22.5" customHeight="1">
      <c r="CB3498"/>
      <c r="CC3498"/>
      <c r="CD3498"/>
      <c r="CE3498" s="83"/>
      <c r="CF3498"/>
      <c r="CG3498"/>
      <c r="CH3498"/>
      <c r="CI3498"/>
      <c r="CJ3498"/>
      <c r="CK3498"/>
      <c r="CL3498"/>
      <c r="CM3498"/>
      <c r="CN3498"/>
      <c r="CO3498"/>
      <c r="CP3498"/>
    </row>
    <row r="3499" spans="80:94" ht="22.5" customHeight="1">
      <c r="CB3499"/>
      <c r="CC3499"/>
      <c r="CD3499"/>
      <c r="CE3499" s="83"/>
      <c r="CF3499"/>
      <c r="CG3499"/>
      <c r="CH3499"/>
      <c r="CI3499"/>
      <c r="CJ3499"/>
      <c r="CK3499"/>
      <c r="CL3499"/>
      <c r="CM3499"/>
      <c r="CN3499"/>
      <c r="CO3499"/>
      <c r="CP3499"/>
    </row>
    <row r="3500" spans="80:94" ht="22.5" customHeight="1">
      <c r="CB3500"/>
      <c r="CC3500"/>
      <c r="CD3500"/>
      <c r="CE3500" s="83"/>
      <c r="CF3500"/>
      <c r="CG3500"/>
      <c r="CH3500"/>
      <c r="CI3500"/>
      <c r="CJ3500"/>
      <c r="CK3500"/>
      <c r="CL3500"/>
      <c r="CM3500"/>
      <c r="CN3500"/>
      <c r="CO3500"/>
      <c r="CP3500"/>
    </row>
    <row r="3501" spans="80:94" ht="22.5" customHeight="1">
      <c r="CB3501"/>
      <c r="CC3501"/>
      <c r="CD3501"/>
      <c r="CE3501" s="83"/>
      <c r="CF3501"/>
      <c r="CG3501"/>
      <c r="CH3501"/>
      <c r="CI3501"/>
      <c r="CJ3501"/>
      <c r="CK3501"/>
      <c r="CL3501"/>
      <c r="CM3501"/>
      <c r="CN3501"/>
      <c r="CO3501"/>
      <c r="CP3501"/>
    </row>
    <row r="3502" spans="80:94" ht="22.5" customHeight="1">
      <c r="CB3502"/>
      <c r="CC3502"/>
      <c r="CD3502"/>
      <c r="CE3502" s="83"/>
      <c r="CF3502"/>
      <c r="CG3502"/>
      <c r="CH3502"/>
      <c r="CI3502"/>
      <c r="CJ3502"/>
      <c r="CK3502"/>
      <c r="CL3502"/>
      <c r="CM3502"/>
      <c r="CN3502"/>
      <c r="CO3502"/>
      <c r="CP3502"/>
    </row>
    <row r="3503" spans="80:94" ht="22.5" customHeight="1">
      <c r="CB3503"/>
      <c r="CC3503"/>
      <c r="CD3503"/>
      <c r="CE3503" s="83"/>
      <c r="CF3503"/>
      <c r="CG3503"/>
      <c r="CH3503"/>
      <c r="CI3503"/>
      <c r="CJ3503"/>
      <c r="CK3503"/>
      <c r="CL3503"/>
      <c r="CM3503"/>
      <c r="CN3503"/>
      <c r="CO3503"/>
      <c r="CP3503"/>
    </row>
    <row r="3504" spans="80:94" ht="22.5" customHeight="1">
      <c r="CB3504"/>
      <c r="CC3504"/>
      <c r="CD3504"/>
      <c r="CE3504" s="83"/>
      <c r="CF3504"/>
      <c r="CG3504"/>
      <c r="CH3504"/>
      <c r="CI3504"/>
      <c r="CJ3504"/>
      <c r="CK3504"/>
      <c r="CL3504"/>
      <c r="CM3504"/>
      <c r="CN3504"/>
      <c r="CO3504"/>
      <c r="CP3504"/>
    </row>
    <row r="3505" spans="80:94" ht="22.5" customHeight="1">
      <c r="CB3505"/>
      <c r="CC3505"/>
      <c r="CD3505"/>
      <c r="CE3505" s="83"/>
      <c r="CF3505"/>
      <c r="CG3505"/>
      <c r="CH3505"/>
      <c r="CI3505"/>
      <c r="CJ3505"/>
      <c r="CK3505"/>
      <c r="CL3505"/>
      <c r="CM3505"/>
      <c r="CN3505"/>
      <c r="CO3505"/>
      <c r="CP3505"/>
    </row>
    <row r="3506" spans="80:94" ht="22.5" customHeight="1">
      <c r="CB3506"/>
      <c r="CC3506"/>
      <c r="CD3506"/>
      <c r="CE3506" s="83"/>
      <c r="CF3506"/>
      <c r="CG3506"/>
      <c r="CH3506"/>
      <c r="CI3506"/>
      <c r="CJ3506"/>
      <c r="CK3506"/>
      <c r="CL3506"/>
      <c r="CM3506"/>
      <c r="CN3506"/>
      <c r="CO3506"/>
      <c r="CP3506"/>
    </row>
    <row r="3507" spans="80:94" ht="22.5" customHeight="1">
      <c r="CB3507"/>
      <c r="CC3507"/>
      <c r="CD3507"/>
      <c r="CE3507" s="83"/>
      <c r="CF3507"/>
      <c r="CG3507"/>
      <c r="CH3507"/>
      <c r="CI3507"/>
      <c r="CJ3507"/>
      <c r="CK3507"/>
      <c r="CL3507"/>
      <c r="CM3507"/>
      <c r="CN3507"/>
      <c r="CO3507"/>
      <c r="CP3507"/>
    </row>
    <row r="3508" spans="80:94" ht="22.5" customHeight="1">
      <c r="CB3508"/>
      <c r="CC3508"/>
      <c r="CD3508"/>
      <c r="CE3508" s="83"/>
      <c r="CF3508"/>
      <c r="CG3508"/>
      <c r="CH3508"/>
      <c r="CI3508"/>
      <c r="CJ3508"/>
      <c r="CK3508"/>
      <c r="CL3508"/>
      <c r="CM3508"/>
      <c r="CN3508"/>
      <c r="CO3508"/>
      <c r="CP3508"/>
    </row>
    <row r="3509" spans="80:94" ht="22.5" customHeight="1">
      <c r="CB3509"/>
      <c r="CC3509"/>
      <c r="CD3509"/>
      <c r="CE3509" s="83"/>
      <c r="CF3509"/>
      <c r="CG3509"/>
      <c r="CH3509"/>
      <c r="CI3509"/>
      <c r="CJ3509"/>
      <c r="CK3509"/>
      <c r="CL3509"/>
      <c r="CM3509"/>
      <c r="CN3509"/>
      <c r="CO3509"/>
      <c r="CP3509"/>
    </row>
    <row r="3510" spans="80:94" ht="22.5" customHeight="1">
      <c r="CB3510"/>
      <c r="CC3510"/>
      <c r="CD3510"/>
      <c r="CE3510" s="83"/>
      <c r="CF3510"/>
      <c r="CG3510"/>
      <c r="CH3510"/>
      <c r="CI3510"/>
      <c r="CJ3510"/>
      <c r="CK3510"/>
      <c r="CL3510"/>
      <c r="CM3510"/>
      <c r="CN3510"/>
      <c r="CO3510"/>
      <c r="CP3510"/>
    </row>
    <row r="3511" spans="80:94" ht="22.5" customHeight="1">
      <c r="CB3511"/>
      <c r="CC3511"/>
      <c r="CD3511"/>
      <c r="CE3511" s="83"/>
      <c r="CF3511"/>
      <c r="CG3511"/>
      <c r="CH3511"/>
      <c r="CI3511"/>
      <c r="CJ3511"/>
      <c r="CK3511"/>
      <c r="CL3511"/>
      <c r="CM3511"/>
      <c r="CN3511"/>
      <c r="CO3511"/>
      <c r="CP3511"/>
    </row>
    <row r="3512" spans="80:94" ht="22.5" customHeight="1">
      <c r="CB3512"/>
      <c r="CC3512"/>
      <c r="CD3512"/>
      <c r="CE3512" s="83"/>
      <c r="CF3512"/>
      <c r="CG3512"/>
      <c r="CH3512"/>
      <c r="CI3512"/>
      <c r="CJ3512"/>
      <c r="CK3512"/>
      <c r="CL3512"/>
      <c r="CM3512"/>
      <c r="CN3512"/>
      <c r="CO3512"/>
      <c r="CP3512"/>
    </row>
    <row r="3513" spans="80:94" ht="22.5" customHeight="1">
      <c r="CB3513"/>
      <c r="CC3513"/>
      <c r="CD3513"/>
      <c r="CE3513" s="83"/>
      <c r="CF3513"/>
      <c r="CG3513"/>
      <c r="CH3513"/>
      <c r="CI3513"/>
      <c r="CJ3513"/>
      <c r="CK3513"/>
      <c r="CL3513"/>
      <c r="CM3513"/>
      <c r="CN3513"/>
      <c r="CO3513"/>
      <c r="CP3513"/>
    </row>
    <row r="3514" spans="80:94" ht="22.5" customHeight="1">
      <c r="CB3514"/>
      <c r="CC3514"/>
      <c r="CD3514"/>
      <c r="CE3514" s="83"/>
      <c r="CF3514"/>
      <c r="CG3514"/>
      <c r="CH3514"/>
      <c r="CI3514"/>
      <c r="CJ3514"/>
      <c r="CK3514"/>
      <c r="CL3514"/>
      <c r="CM3514"/>
      <c r="CN3514"/>
      <c r="CO3514"/>
      <c r="CP3514"/>
    </row>
    <row r="3515" spans="80:94" ht="22.5" customHeight="1">
      <c r="CB3515"/>
      <c r="CC3515"/>
      <c r="CD3515"/>
      <c r="CE3515" s="83"/>
      <c r="CF3515"/>
      <c r="CG3515"/>
      <c r="CH3515"/>
      <c r="CI3515"/>
      <c r="CJ3515"/>
      <c r="CK3515"/>
      <c r="CL3515"/>
      <c r="CM3515"/>
      <c r="CN3515"/>
      <c r="CO3515"/>
      <c r="CP3515"/>
    </row>
    <row r="3516" spans="80:94" ht="22.5" customHeight="1">
      <c r="CB3516"/>
      <c r="CC3516"/>
      <c r="CD3516"/>
      <c r="CE3516" s="83"/>
      <c r="CF3516"/>
      <c r="CG3516"/>
      <c r="CH3516"/>
      <c r="CI3516"/>
      <c r="CJ3516"/>
      <c r="CK3516"/>
      <c r="CL3516"/>
      <c r="CM3516"/>
      <c r="CN3516"/>
      <c r="CO3516"/>
      <c r="CP3516"/>
    </row>
    <row r="3517" spans="80:94" ht="22.5" customHeight="1">
      <c r="CB3517"/>
      <c r="CC3517"/>
      <c r="CD3517"/>
      <c r="CE3517" s="83"/>
      <c r="CF3517"/>
      <c r="CG3517"/>
      <c r="CH3517"/>
      <c r="CI3517"/>
      <c r="CJ3517"/>
      <c r="CK3517"/>
      <c r="CL3517"/>
      <c r="CM3517"/>
      <c r="CN3517"/>
      <c r="CO3517"/>
      <c r="CP3517"/>
    </row>
    <row r="3518" spans="80:94" ht="22.5" customHeight="1">
      <c r="CB3518"/>
      <c r="CC3518"/>
      <c r="CD3518"/>
      <c r="CE3518" s="83"/>
      <c r="CF3518"/>
      <c r="CG3518"/>
      <c r="CH3518"/>
      <c r="CI3518"/>
      <c r="CJ3518"/>
      <c r="CK3518"/>
      <c r="CL3518"/>
      <c r="CM3518"/>
      <c r="CN3518"/>
      <c r="CO3518"/>
      <c r="CP3518"/>
    </row>
    <row r="3519" spans="80:94" ht="22.5" customHeight="1">
      <c r="CB3519"/>
      <c r="CC3519"/>
      <c r="CD3519"/>
      <c r="CE3519" s="83"/>
      <c r="CF3519"/>
      <c r="CG3519"/>
      <c r="CH3519"/>
      <c r="CI3519"/>
      <c r="CJ3519"/>
      <c r="CK3519"/>
      <c r="CL3519"/>
      <c r="CM3519"/>
      <c r="CN3519"/>
      <c r="CO3519"/>
      <c r="CP3519"/>
    </row>
    <row r="3520" spans="80:94" ht="22.5" customHeight="1">
      <c r="CB3520"/>
      <c r="CC3520"/>
      <c r="CD3520"/>
      <c r="CE3520" s="83"/>
      <c r="CF3520"/>
      <c r="CG3520"/>
      <c r="CH3520"/>
      <c r="CI3520"/>
      <c r="CJ3520"/>
      <c r="CK3520"/>
      <c r="CL3520"/>
      <c r="CM3520"/>
      <c r="CN3520"/>
      <c r="CO3520"/>
      <c r="CP3520"/>
    </row>
    <row r="3521" spans="80:94" ht="22.5" customHeight="1">
      <c r="CB3521"/>
      <c r="CC3521"/>
      <c r="CD3521"/>
      <c r="CE3521" s="83"/>
      <c r="CF3521"/>
      <c r="CG3521"/>
      <c r="CH3521"/>
      <c r="CI3521"/>
      <c r="CJ3521"/>
      <c r="CK3521"/>
      <c r="CL3521"/>
      <c r="CM3521"/>
      <c r="CN3521"/>
      <c r="CO3521"/>
      <c r="CP3521"/>
    </row>
    <row r="3522" spans="80:94" ht="22.5" customHeight="1">
      <c r="CB3522"/>
      <c r="CC3522"/>
      <c r="CD3522"/>
      <c r="CE3522" s="83"/>
      <c r="CF3522"/>
      <c r="CG3522"/>
      <c r="CH3522"/>
      <c r="CI3522"/>
      <c r="CJ3522"/>
      <c r="CK3522"/>
      <c r="CL3522"/>
      <c r="CM3522"/>
      <c r="CN3522"/>
      <c r="CO3522"/>
      <c r="CP3522"/>
    </row>
    <row r="3523" spans="80:94" ht="22.5" customHeight="1">
      <c r="CB3523"/>
      <c r="CC3523"/>
      <c r="CD3523"/>
      <c r="CE3523" s="83"/>
      <c r="CF3523"/>
      <c r="CG3523"/>
      <c r="CH3523"/>
      <c r="CI3523"/>
      <c r="CJ3523"/>
      <c r="CK3523"/>
      <c r="CL3523"/>
      <c r="CM3523"/>
      <c r="CN3523"/>
      <c r="CO3523"/>
      <c r="CP3523"/>
    </row>
    <row r="3524" spans="80:94" ht="22.5" customHeight="1">
      <c r="CB3524"/>
      <c r="CC3524"/>
      <c r="CD3524"/>
      <c r="CE3524" s="83"/>
      <c r="CF3524"/>
      <c r="CG3524"/>
      <c r="CH3524"/>
      <c r="CI3524"/>
      <c r="CJ3524"/>
      <c r="CK3524"/>
      <c r="CL3524"/>
      <c r="CM3524"/>
      <c r="CN3524"/>
      <c r="CO3524"/>
      <c r="CP3524"/>
    </row>
    <row r="3525" spans="80:94" ht="22.5" customHeight="1">
      <c r="CB3525"/>
      <c r="CC3525"/>
      <c r="CD3525"/>
      <c r="CE3525" s="83"/>
      <c r="CF3525"/>
      <c r="CG3525"/>
      <c r="CH3525"/>
      <c r="CI3525"/>
      <c r="CJ3525"/>
      <c r="CK3525"/>
      <c r="CL3525"/>
      <c r="CM3525"/>
      <c r="CN3525"/>
      <c r="CO3525"/>
      <c r="CP3525"/>
    </row>
    <row r="3526" spans="80:94" ht="22.5" customHeight="1">
      <c r="CB3526"/>
      <c r="CC3526"/>
      <c r="CD3526"/>
      <c r="CE3526" s="83"/>
      <c r="CF3526"/>
      <c r="CG3526"/>
      <c r="CH3526"/>
      <c r="CI3526"/>
      <c r="CJ3526"/>
      <c r="CK3526"/>
      <c r="CL3526"/>
      <c r="CM3526"/>
      <c r="CN3526"/>
      <c r="CO3526"/>
      <c r="CP3526"/>
    </row>
    <row r="3527" spans="80:94" ht="22.5" customHeight="1">
      <c r="CB3527"/>
      <c r="CC3527"/>
      <c r="CD3527"/>
      <c r="CE3527" s="83"/>
      <c r="CF3527"/>
      <c r="CG3527"/>
      <c r="CH3527"/>
      <c r="CI3527"/>
      <c r="CJ3527"/>
      <c r="CK3527"/>
      <c r="CL3527"/>
      <c r="CM3527"/>
      <c r="CN3527"/>
      <c r="CO3527"/>
      <c r="CP3527"/>
    </row>
    <row r="3528" spans="80:94" ht="22.5" customHeight="1">
      <c r="CB3528"/>
      <c r="CC3528"/>
      <c r="CD3528"/>
      <c r="CE3528" s="83"/>
      <c r="CF3528"/>
      <c r="CG3528"/>
      <c r="CH3528"/>
      <c r="CI3528"/>
      <c r="CJ3528"/>
      <c r="CK3528"/>
      <c r="CL3528"/>
      <c r="CM3528"/>
      <c r="CN3528"/>
      <c r="CO3528"/>
      <c r="CP3528"/>
    </row>
    <row r="3529" spans="80:94" ht="22.5" customHeight="1">
      <c r="CB3529"/>
      <c r="CC3529"/>
      <c r="CD3529"/>
      <c r="CE3529" s="83"/>
      <c r="CF3529"/>
      <c r="CG3529"/>
      <c r="CH3529"/>
      <c r="CI3529"/>
      <c r="CJ3529"/>
      <c r="CK3529"/>
      <c r="CL3529"/>
      <c r="CM3529"/>
      <c r="CN3529"/>
      <c r="CO3529"/>
      <c r="CP3529"/>
    </row>
    <row r="3530" spans="80:94" ht="22.5" customHeight="1">
      <c r="CB3530"/>
      <c r="CC3530"/>
      <c r="CD3530"/>
      <c r="CE3530" s="83"/>
      <c r="CF3530"/>
      <c r="CG3530"/>
      <c r="CH3530"/>
      <c r="CI3530"/>
      <c r="CJ3530"/>
      <c r="CK3530"/>
      <c r="CL3530"/>
      <c r="CM3530"/>
      <c r="CN3530"/>
      <c r="CO3530"/>
      <c r="CP3530"/>
    </row>
    <row r="3531" spans="80:94" ht="22.5" customHeight="1">
      <c r="CB3531"/>
      <c r="CC3531"/>
      <c r="CD3531"/>
      <c r="CE3531" s="83"/>
      <c r="CF3531"/>
      <c r="CG3531"/>
      <c r="CH3531"/>
      <c r="CI3531"/>
      <c r="CJ3531"/>
      <c r="CK3531"/>
      <c r="CL3531"/>
      <c r="CM3531"/>
      <c r="CN3531"/>
      <c r="CO3531"/>
      <c r="CP3531"/>
    </row>
    <row r="3532" spans="80:94" ht="22.5" customHeight="1">
      <c r="CB3532"/>
      <c r="CC3532"/>
      <c r="CD3532"/>
      <c r="CE3532" s="83"/>
      <c r="CF3532"/>
      <c r="CG3532"/>
      <c r="CH3532"/>
      <c r="CI3532"/>
      <c r="CJ3532"/>
      <c r="CK3532"/>
      <c r="CL3532"/>
      <c r="CM3532"/>
      <c r="CN3532"/>
      <c r="CO3532"/>
      <c r="CP3532"/>
    </row>
    <row r="3533" spans="80:94" ht="22.5" customHeight="1">
      <c r="CB3533"/>
      <c r="CC3533"/>
      <c r="CD3533"/>
      <c r="CE3533" s="83"/>
      <c r="CF3533"/>
      <c r="CG3533"/>
      <c r="CH3533"/>
      <c r="CI3533"/>
      <c r="CJ3533"/>
      <c r="CK3533"/>
      <c r="CL3533"/>
      <c r="CM3533"/>
      <c r="CN3533"/>
      <c r="CO3533"/>
      <c r="CP3533"/>
    </row>
    <row r="3534" spans="80:94" ht="22.5" customHeight="1">
      <c r="CB3534"/>
      <c r="CC3534"/>
      <c r="CD3534"/>
      <c r="CE3534" s="83"/>
      <c r="CF3534"/>
      <c r="CG3534"/>
      <c r="CH3534"/>
      <c r="CI3534"/>
      <c r="CJ3534"/>
      <c r="CK3534"/>
      <c r="CL3534"/>
      <c r="CM3534"/>
      <c r="CN3534"/>
      <c r="CO3534"/>
      <c r="CP3534"/>
    </row>
    <row r="3535" spans="80:94" ht="22.5" customHeight="1">
      <c r="CB3535"/>
      <c r="CC3535"/>
      <c r="CD3535"/>
      <c r="CE3535" s="83"/>
      <c r="CF3535"/>
      <c r="CG3535"/>
      <c r="CH3535"/>
      <c r="CI3535"/>
      <c r="CJ3535"/>
      <c r="CK3535"/>
      <c r="CL3535"/>
      <c r="CM3535"/>
      <c r="CN3535"/>
      <c r="CO3535"/>
      <c r="CP3535"/>
    </row>
    <row r="3536" spans="80:94" ht="22.5" customHeight="1">
      <c r="CB3536"/>
      <c r="CC3536"/>
      <c r="CD3536"/>
      <c r="CE3536" s="83"/>
      <c r="CF3536"/>
      <c r="CG3536"/>
      <c r="CH3536"/>
      <c r="CI3536"/>
      <c r="CJ3536"/>
      <c r="CK3536"/>
      <c r="CL3536"/>
      <c r="CM3536"/>
      <c r="CN3536"/>
      <c r="CO3536"/>
      <c r="CP3536"/>
    </row>
    <row r="3537" spans="80:94" ht="22.5" customHeight="1">
      <c r="CB3537"/>
      <c r="CC3537"/>
      <c r="CD3537"/>
      <c r="CE3537" s="83"/>
      <c r="CF3537"/>
      <c r="CG3537"/>
      <c r="CH3537"/>
      <c r="CI3537"/>
      <c r="CJ3537"/>
      <c r="CK3537"/>
      <c r="CL3537"/>
      <c r="CM3537"/>
      <c r="CN3537"/>
      <c r="CO3537"/>
      <c r="CP3537"/>
    </row>
    <row r="3538" spans="80:94" ht="22.5" customHeight="1">
      <c r="CB3538"/>
      <c r="CC3538"/>
      <c r="CD3538"/>
      <c r="CE3538" s="83"/>
      <c r="CF3538"/>
      <c r="CG3538"/>
      <c r="CH3538"/>
      <c r="CI3538"/>
      <c r="CJ3538"/>
      <c r="CK3538"/>
      <c r="CL3538"/>
      <c r="CM3538"/>
      <c r="CN3538"/>
      <c r="CO3538"/>
      <c r="CP3538"/>
    </row>
    <row r="3539" spans="80:94" ht="22.5" customHeight="1">
      <c r="CB3539"/>
      <c r="CC3539"/>
      <c r="CD3539"/>
      <c r="CE3539" s="83"/>
      <c r="CF3539"/>
      <c r="CG3539"/>
      <c r="CH3539"/>
      <c r="CI3539"/>
      <c r="CJ3539"/>
      <c r="CK3539"/>
      <c r="CL3539"/>
      <c r="CM3539"/>
      <c r="CN3539"/>
      <c r="CO3539"/>
      <c r="CP3539"/>
    </row>
    <row r="3540" spans="80:94" ht="22.5" customHeight="1">
      <c r="CB3540"/>
      <c r="CC3540"/>
      <c r="CD3540"/>
      <c r="CE3540" s="83"/>
      <c r="CF3540"/>
      <c r="CG3540"/>
      <c r="CH3540"/>
      <c r="CI3540"/>
      <c r="CJ3540"/>
      <c r="CK3540"/>
      <c r="CL3540"/>
      <c r="CM3540"/>
      <c r="CN3540"/>
      <c r="CO3540"/>
      <c r="CP3540"/>
    </row>
    <row r="3541" spans="80:94" ht="22.5" customHeight="1">
      <c r="CB3541"/>
      <c r="CC3541"/>
      <c r="CD3541"/>
      <c r="CE3541" s="83"/>
      <c r="CF3541"/>
      <c r="CG3541"/>
      <c r="CH3541"/>
      <c r="CI3541"/>
      <c r="CJ3541"/>
      <c r="CK3541"/>
      <c r="CL3541"/>
      <c r="CM3541"/>
      <c r="CN3541"/>
      <c r="CO3541"/>
      <c r="CP3541"/>
    </row>
    <row r="3542" spans="80:94" ht="22.5" customHeight="1">
      <c r="CB3542"/>
      <c r="CC3542"/>
      <c r="CD3542"/>
      <c r="CE3542" s="83"/>
      <c r="CF3542"/>
      <c r="CG3542"/>
      <c r="CH3542"/>
      <c r="CI3542"/>
      <c r="CJ3542"/>
      <c r="CK3542"/>
      <c r="CL3542"/>
      <c r="CM3542"/>
      <c r="CN3542"/>
      <c r="CO3542"/>
      <c r="CP3542"/>
    </row>
    <row r="3543" spans="80:94" ht="22.5" customHeight="1">
      <c r="CB3543"/>
      <c r="CC3543"/>
      <c r="CD3543"/>
      <c r="CE3543" s="83"/>
      <c r="CF3543"/>
      <c r="CG3543"/>
      <c r="CH3543"/>
      <c r="CI3543"/>
      <c r="CJ3543"/>
      <c r="CK3543"/>
      <c r="CL3543"/>
      <c r="CM3543"/>
      <c r="CN3543"/>
      <c r="CO3543"/>
      <c r="CP3543"/>
    </row>
    <row r="3544" spans="80:94" ht="22.5" customHeight="1">
      <c r="CB3544"/>
      <c r="CC3544"/>
      <c r="CD3544"/>
      <c r="CE3544" s="83"/>
      <c r="CF3544"/>
      <c r="CG3544"/>
      <c r="CH3544"/>
      <c r="CI3544"/>
      <c r="CJ3544"/>
      <c r="CK3544"/>
      <c r="CL3544"/>
      <c r="CM3544"/>
      <c r="CN3544"/>
      <c r="CO3544"/>
      <c r="CP3544"/>
    </row>
    <row r="3545" spans="80:94" ht="22.5" customHeight="1">
      <c r="CB3545"/>
      <c r="CC3545"/>
      <c r="CD3545"/>
      <c r="CE3545" s="83"/>
      <c r="CF3545"/>
      <c r="CG3545"/>
      <c r="CH3545"/>
      <c r="CI3545"/>
      <c r="CJ3545"/>
      <c r="CK3545"/>
      <c r="CL3545"/>
      <c r="CM3545"/>
      <c r="CN3545"/>
      <c r="CO3545"/>
      <c r="CP3545"/>
    </row>
    <row r="3546" spans="80:94" ht="22.5" customHeight="1">
      <c r="CB3546"/>
      <c r="CC3546"/>
      <c r="CD3546"/>
      <c r="CE3546" s="83"/>
      <c r="CF3546"/>
      <c r="CG3546"/>
      <c r="CH3546"/>
      <c r="CI3546"/>
      <c r="CJ3546"/>
      <c r="CK3546"/>
      <c r="CL3546"/>
      <c r="CM3546"/>
      <c r="CN3546"/>
      <c r="CO3546"/>
      <c r="CP3546"/>
    </row>
    <row r="3547" spans="80:94" ht="22.5" customHeight="1">
      <c r="CB3547"/>
      <c r="CC3547"/>
      <c r="CD3547"/>
      <c r="CE3547" s="83"/>
      <c r="CF3547"/>
      <c r="CG3547"/>
      <c r="CH3547"/>
      <c r="CI3547"/>
      <c r="CJ3547"/>
      <c r="CK3547"/>
      <c r="CL3547"/>
      <c r="CM3547"/>
      <c r="CN3547"/>
      <c r="CO3547"/>
      <c r="CP3547"/>
    </row>
    <row r="3548" spans="80:94" ht="22.5" customHeight="1">
      <c r="CB3548"/>
      <c r="CC3548"/>
      <c r="CD3548"/>
      <c r="CE3548" s="83"/>
      <c r="CF3548"/>
      <c r="CG3548"/>
      <c r="CH3548"/>
      <c r="CI3548"/>
      <c r="CJ3548"/>
      <c r="CK3548"/>
      <c r="CL3548"/>
      <c r="CM3548"/>
      <c r="CN3548"/>
      <c r="CO3548"/>
      <c r="CP3548"/>
    </row>
    <row r="3549" spans="80:94" ht="22.5" customHeight="1">
      <c r="CB3549"/>
      <c r="CC3549"/>
      <c r="CD3549"/>
      <c r="CE3549" s="83"/>
      <c r="CF3549"/>
      <c r="CG3549"/>
      <c r="CH3549"/>
      <c r="CI3549"/>
      <c r="CJ3549"/>
      <c r="CK3549"/>
      <c r="CL3549"/>
      <c r="CM3549"/>
      <c r="CN3549"/>
      <c r="CO3549"/>
      <c r="CP3549"/>
    </row>
    <row r="3550" spans="80:94" ht="22.5" customHeight="1">
      <c r="CB3550"/>
      <c r="CC3550"/>
      <c r="CD3550"/>
      <c r="CE3550" s="83"/>
      <c r="CF3550"/>
      <c r="CG3550"/>
      <c r="CH3550"/>
      <c r="CI3550"/>
      <c r="CJ3550"/>
      <c r="CK3550"/>
      <c r="CL3550"/>
      <c r="CM3550"/>
      <c r="CN3550"/>
      <c r="CO3550"/>
      <c r="CP3550"/>
    </row>
    <row r="3551" spans="80:94" ht="22.5" customHeight="1">
      <c r="CB3551"/>
      <c r="CC3551"/>
      <c r="CD3551"/>
      <c r="CE3551" s="83"/>
      <c r="CF3551"/>
      <c r="CG3551"/>
      <c r="CH3551"/>
      <c r="CI3551"/>
      <c r="CJ3551"/>
      <c r="CK3551"/>
      <c r="CL3551"/>
      <c r="CM3551"/>
      <c r="CN3551"/>
      <c r="CO3551"/>
      <c r="CP3551"/>
    </row>
    <row r="3552" spans="80:94" ht="22.5" customHeight="1">
      <c r="CB3552"/>
      <c r="CC3552"/>
      <c r="CD3552"/>
      <c r="CE3552" s="83"/>
      <c r="CF3552"/>
      <c r="CG3552"/>
      <c r="CH3552"/>
      <c r="CI3552"/>
      <c r="CJ3552"/>
      <c r="CK3552"/>
      <c r="CL3552"/>
      <c r="CM3552"/>
      <c r="CN3552"/>
      <c r="CO3552"/>
      <c r="CP3552"/>
    </row>
    <row r="3553" spans="80:94" ht="22.5" customHeight="1">
      <c r="CB3553"/>
      <c r="CC3553"/>
      <c r="CD3553"/>
      <c r="CE3553" s="83"/>
      <c r="CF3553"/>
      <c r="CG3553"/>
      <c r="CH3553"/>
      <c r="CI3553"/>
      <c r="CJ3553"/>
      <c r="CK3553"/>
      <c r="CL3553"/>
      <c r="CM3553"/>
      <c r="CN3553"/>
      <c r="CO3553"/>
      <c r="CP3553"/>
    </row>
    <row r="3554" spans="80:94" ht="22.5" customHeight="1">
      <c r="CB3554"/>
      <c r="CC3554"/>
      <c r="CD3554"/>
      <c r="CE3554" s="83"/>
      <c r="CF3554"/>
      <c r="CG3554"/>
      <c r="CH3554"/>
      <c r="CI3554"/>
      <c r="CJ3554"/>
      <c r="CK3554"/>
      <c r="CL3554"/>
      <c r="CM3554"/>
      <c r="CN3554"/>
      <c r="CO3554"/>
      <c r="CP3554"/>
    </row>
    <row r="3555" spans="80:94" ht="22.5" customHeight="1">
      <c r="CB3555"/>
      <c r="CC3555"/>
      <c r="CD3555"/>
      <c r="CE3555" s="83"/>
      <c r="CF3555"/>
      <c r="CG3555"/>
      <c r="CH3555"/>
      <c r="CI3555"/>
      <c r="CJ3555"/>
      <c r="CK3555"/>
      <c r="CL3555"/>
      <c r="CM3555"/>
      <c r="CN3555"/>
      <c r="CO3555"/>
      <c r="CP3555"/>
    </row>
    <row r="3556" spans="80:94" ht="22.5" customHeight="1">
      <c r="CB3556"/>
      <c r="CC3556"/>
      <c r="CD3556"/>
      <c r="CE3556" s="83"/>
      <c r="CF3556"/>
      <c r="CG3556"/>
      <c r="CH3556"/>
      <c r="CI3556"/>
      <c r="CJ3556"/>
      <c r="CK3556"/>
      <c r="CL3556"/>
      <c r="CM3556"/>
      <c r="CN3556"/>
      <c r="CO3556"/>
      <c r="CP3556"/>
    </row>
    <row r="3557" spans="80:94" ht="22.5" customHeight="1">
      <c r="CB3557"/>
      <c r="CC3557"/>
      <c r="CD3557"/>
      <c r="CE3557" s="83"/>
      <c r="CF3557"/>
      <c r="CG3557"/>
      <c r="CH3557"/>
      <c r="CI3557"/>
      <c r="CJ3557"/>
      <c r="CK3557"/>
      <c r="CL3557"/>
      <c r="CM3557"/>
      <c r="CN3557"/>
      <c r="CO3557"/>
      <c r="CP3557"/>
    </row>
    <row r="3558" spans="80:94" ht="22.5" customHeight="1">
      <c r="CB3558"/>
      <c r="CC3558"/>
      <c r="CD3558"/>
      <c r="CE3558" s="83"/>
      <c r="CF3558"/>
      <c r="CG3558"/>
      <c r="CH3558"/>
      <c r="CI3558"/>
      <c r="CJ3558"/>
      <c r="CK3558"/>
      <c r="CL3558"/>
      <c r="CM3558"/>
      <c r="CN3558"/>
      <c r="CO3558"/>
      <c r="CP3558"/>
    </row>
    <row r="3559" spans="80:94" ht="22.5" customHeight="1">
      <c r="CB3559"/>
      <c r="CC3559"/>
      <c r="CD3559"/>
      <c r="CE3559" s="83"/>
      <c r="CF3559"/>
      <c r="CG3559"/>
      <c r="CH3559"/>
      <c r="CI3559"/>
      <c r="CJ3559"/>
      <c r="CK3559"/>
      <c r="CL3559"/>
      <c r="CM3559"/>
      <c r="CN3559"/>
      <c r="CO3559"/>
      <c r="CP3559"/>
    </row>
    <row r="3560" spans="80:94" ht="22.5" customHeight="1">
      <c r="CB3560"/>
      <c r="CC3560"/>
      <c r="CD3560"/>
      <c r="CE3560" s="83"/>
      <c r="CF3560"/>
      <c r="CG3560"/>
      <c r="CH3560"/>
      <c r="CI3560"/>
      <c r="CJ3560"/>
      <c r="CK3560"/>
      <c r="CL3560"/>
      <c r="CM3560"/>
      <c r="CN3560"/>
      <c r="CO3560"/>
      <c r="CP3560"/>
    </row>
    <row r="3561" spans="80:94" ht="22.5" customHeight="1">
      <c r="CB3561"/>
      <c r="CC3561"/>
      <c r="CD3561"/>
      <c r="CE3561" s="83"/>
      <c r="CF3561"/>
      <c r="CG3561"/>
      <c r="CH3561"/>
      <c r="CI3561"/>
      <c r="CJ3561"/>
      <c r="CK3561"/>
      <c r="CL3561"/>
      <c r="CM3561"/>
      <c r="CN3561"/>
      <c r="CO3561"/>
      <c r="CP3561"/>
    </row>
    <row r="3562" spans="80:94" ht="22.5" customHeight="1">
      <c r="CB3562"/>
      <c r="CC3562"/>
      <c r="CD3562"/>
      <c r="CE3562" s="83"/>
      <c r="CF3562"/>
      <c r="CG3562"/>
      <c r="CH3562"/>
      <c r="CI3562"/>
      <c r="CJ3562"/>
      <c r="CK3562"/>
      <c r="CL3562"/>
      <c r="CM3562"/>
      <c r="CN3562"/>
      <c r="CO3562"/>
      <c r="CP3562"/>
    </row>
    <row r="3563" spans="80:94" ht="22.5" customHeight="1">
      <c r="CB3563"/>
      <c r="CC3563"/>
      <c r="CD3563"/>
      <c r="CE3563" s="83"/>
      <c r="CF3563"/>
      <c r="CG3563"/>
      <c r="CH3563"/>
      <c r="CI3563"/>
      <c r="CJ3563"/>
      <c r="CK3563"/>
      <c r="CL3563"/>
      <c r="CM3563"/>
      <c r="CN3563"/>
      <c r="CO3563"/>
      <c r="CP3563"/>
    </row>
    <row r="3564" spans="80:94" ht="22.5" customHeight="1">
      <c r="CB3564"/>
      <c r="CC3564"/>
      <c r="CD3564"/>
      <c r="CE3564" s="83"/>
      <c r="CF3564"/>
      <c r="CG3564"/>
      <c r="CH3564"/>
      <c r="CI3564"/>
      <c r="CJ3564"/>
      <c r="CK3564"/>
      <c r="CL3564"/>
      <c r="CM3564"/>
      <c r="CN3564"/>
      <c r="CO3564"/>
      <c r="CP3564"/>
    </row>
    <row r="3565" spans="80:94" ht="22.5" customHeight="1">
      <c r="CB3565"/>
      <c r="CC3565"/>
      <c r="CD3565"/>
      <c r="CE3565" s="83"/>
      <c r="CF3565"/>
      <c r="CG3565"/>
      <c r="CH3565"/>
      <c r="CI3565"/>
      <c r="CJ3565"/>
      <c r="CK3565"/>
      <c r="CL3565"/>
      <c r="CM3565"/>
      <c r="CN3565"/>
      <c r="CO3565"/>
      <c r="CP3565"/>
    </row>
    <row r="3566" spans="80:94" ht="22.5" customHeight="1">
      <c r="CB3566"/>
      <c r="CC3566"/>
      <c r="CD3566"/>
      <c r="CE3566" s="83"/>
      <c r="CF3566"/>
      <c r="CG3566"/>
      <c r="CH3566"/>
      <c r="CI3566"/>
      <c r="CJ3566"/>
      <c r="CK3566"/>
      <c r="CL3566"/>
      <c r="CM3566"/>
      <c r="CN3566"/>
      <c r="CO3566"/>
      <c r="CP3566"/>
    </row>
    <row r="3567" spans="80:94" ht="22.5" customHeight="1">
      <c r="CB3567"/>
      <c r="CC3567"/>
      <c r="CD3567"/>
      <c r="CE3567" s="83"/>
      <c r="CF3567"/>
      <c r="CG3567"/>
      <c r="CH3567"/>
      <c r="CI3567"/>
      <c r="CJ3567"/>
      <c r="CK3567"/>
      <c r="CL3567"/>
      <c r="CM3567"/>
      <c r="CN3567"/>
      <c r="CO3567"/>
      <c r="CP3567"/>
    </row>
    <row r="3568" spans="80:94" ht="22.5" customHeight="1">
      <c r="CB3568"/>
      <c r="CC3568"/>
      <c r="CD3568"/>
      <c r="CE3568" s="83"/>
      <c r="CF3568"/>
      <c r="CG3568"/>
      <c r="CH3568"/>
      <c r="CI3568"/>
      <c r="CJ3568"/>
      <c r="CK3568"/>
      <c r="CL3568"/>
      <c r="CM3568"/>
      <c r="CN3568"/>
      <c r="CO3568"/>
      <c r="CP3568"/>
    </row>
    <row r="3569" spans="80:94" ht="22.5" customHeight="1">
      <c r="CB3569"/>
      <c r="CC3569"/>
      <c r="CD3569"/>
      <c r="CE3569" s="83"/>
      <c r="CF3569"/>
      <c r="CG3569"/>
      <c r="CH3569"/>
      <c r="CI3569"/>
      <c r="CJ3569"/>
      <c r="CK3569"/>
      <c r="CL3569"/>
      <c r="CM3569"/>
      <c r="CN3569"/>
      <c r="CO3569"/>
      <c r="CP3569"/>
    </row>
    <row r="3570" spans="80:94" ht="22.5" customHeight="1">
      <c r="CB3570"/>
      <c r="CC3570"/>
      <c r="CD3570"/>
      <c r="CE3570" s="83"/>
      <c r="CF3570"/>
      <c r="CG3570"/>
      <c r="CH3570"/>
      <c r="CI3570"/>
      <c r="CJ3570"/>
      <c r="CK3570"/>
      <c r="CL3570"/>
      <c r="CM3570"/>
      <c r="CN3570"/>
      <c r="CO3570"/>
      <c r="CP3570"/>
    </row>
    <row r="3571" spans="80:94" ht="22.5" customHeight="1">
      <c r="CB3571"/>
      <c r="CC3571"/>
      <c r="CD3571"/>
      <c r="CE3571" s="83"/>
      <c r="CF3571"/>
      <c r="CG3571"/>
      <c r="CH3571"/>
      <c r="CI3571"/>
      <c r="CJ3571"/>
      <c r="CK3571"/>
      <c r="CL3571"/>
      <c r="CM3571"/>
      <c r="CN3571"/>
      <c r="CO3571"/>
      <c r="CP3571"/>
    </row>
    <row r="3572" spans="80:94" ht="22.5" customHeight="1">
      <c r="CB3572"/>
      <c r="CC3572"/>
      <c r="CD3572"/>
      <c r="CE3572" s="83"/>
      <c r="CF3572"/>
      <c r="CG3572"/>
      <c r="CH3572"/>
      <c r="CI3572"/>
      <c r="CJ3572"/>
      <c r="CK3572"/>
      <c r="CL3572"/>
      <c r="CM3572"/>
      <c r="CN3572"/>
      <c r="CO3572"/>
      <c r="CP3572"/>
    </row>
    <row r="3573" spans="80:94" ht="22.5" customHeight="1">
      <c r="CB3573"/>
      <c r="CC3573"/>
      <c r="CD3573"/>
      <c r="CE3573" s="83"/>
      <c r="CF3573"/>
      <c r="CG3573"/>
      <c r="CH3573"/>
      <c r="CI3573"/>
      <c r="CJ3573"/>
      <c r="CK3573"/>
      <c r="CL3573"/>
      <c r="CM3573"/>
      <c r="CN3573"/>
      <c r="CO3573"/>
      <c r="CP3573"/>
    </row>
    <row r="3574" spans="80:94" ht="22.5" customHeight="1">
      <c r="CB3574"/>
      <c r="CC3574"/>
      <c r="CD3574"/>
      <c r="CE3574" s="83"/>
      <c r="CF3574"/>
      <c r="CG3574"/>
      <c r="CH3574"/>
      <c r="CI3574"/>
      <c r="CJ3574"/>
      <c r="CK3574"/>
      <c r="CL3574"/>
      <c r="CM3574"/>
      <c r="CN3574"/>
      <c r="CO3574"/>
      <c r="CP3574"/>
    </row>
    <row r="3575" spans="80:94" ht="22.5" customHeight="1">
      <c r="CB3575"/>
      <c r="CC3575"/>
      <c r="CD3575"/>
      <c r="CE3575" s="83"/>
      <c r="CF3575"/>
      <c r="CG3575"/>
      <c r="CH3575"/>
      <c r="CI3575"/>
      <c r="CJ3575"/>
      <c r="CK3575"/>
      <c r="CL3575"/>
      <c r="CM3575"/>
      <c r="CN3575"/>
      <c r="CO3575"/>
      <c r="CP3575"/>
    </row>
    <row r="3576" spans="80:94" ht="22.5" customHeight="1">
      <c r="CB3576"/>
      <c r="CC3576"/>
      <c r="CD3576"/>
      <c r="CE3576" s="83"/>
      <c r="CF3576"/>
      <c r="CG3576"/>
      <c r="CH3576"/>
      <c r="CI3576"/>
      <c r="CJ3576"/>
      <c r="CK3576"/>
      <c r="CL3576"/>
      <c r="CM3576"/>
      <c r="CN3576"/>
      <c r="CO3576"/>
      <c r="CP3576"/>
    </row>
    <row r="3577" spans="80:94" ht="22.5" customHeight="1">
      <c r="CB3577"/>
      <c r="CC3577"/>
      <c r="CD3577"/>
      <c r="CE3577" s="83"/>
      <c r="CF3577"/>
      <c r="CG3577"/>
      <c r="CH3577"/>
      <c r="CI3577"/>
      <c r="CJ3577"/>
      <c r="CK3577"/>
      <c r="CL3577"/>
      <c r="CM3577"/>
      <c r="CN3577"/>
      <c r="CO3577"/>
      <c r="CP3577"/>
    </row>
    <row r="3578" spans="80:94" ht="22.5" customHeight="1">
      <c r="CB3578"/>
      <c r="CC3578"/>
      <c r="CD3578"/>
      <c r="CE3578" s="83"/>
      <c r="CF3578"/>
      <c r="CG3578"/>
      <c r="CH3578"/>
      <c r="CI3578"/>
      <c r="CJ3578"/>
      <c r="CK3578"/>
      <c r="CL3578"/>
      <c r="CM3578"/>
      <c r="CN3578"/>
      <c r="CO3578"/>
      <c r="CP3578"/>
    </row>
    <row r="3579" spans="80:94" ht="22.5" customHeight="1">
      <c r="CB3579"/>
      <c r="CC3579"/>
      <c r="CD3579"/>
      <c r="CE3579" s="83"/>
      <c r="CF3579"/>
      <c r="CG3579"/>
      <c r="CH3579"/>
      <c r="CI3579"/>
      <c r="CJ3579"/>
      <c r="CK3579"/>
      <c r="CL3579"/>
      <c r="CM3579"/>
      <c r="CN3579"/>
      <c r="CO3579"/>
      <c r="CP3579"/>
    </row>
    <row r="3580" spans="80:94" ht="22.5" customHeight="1">
      <c r="CB3580"/>
      <c r="CC3580"/>
      <c r="CD3580"/>
      <c r="CE3580" s="83"/>
      <c r="CF3580"/>
      <c r="CG3580"/>
      <c r="CH3580"/>
      <c r="CI3580"/>
      <c r="CJ3580"/>
      <c r="CK3580"/>
      <c r="CL3580"/>
      <c r="CM3580"/>
      <c r="CN3580"/>
      <c r="CO3580"/>
      <c r="CP3580"/>
    </row>
    <row r="3581" spans="80:94" ht="22.5" customHeight="1">
      <c r="CB3581"/>
      <c r="CC3581"/>
      <c r="CD3581"/>
      <c r="CE3581" s="83"/>
      <c r="CF3581"/>
      <c r="CG3581"/>
      <c r="CH3581"/>
      <c r="CI3581"/>
      <c r="CJ3581"/>
      <c r="CK3581"/>
      <c r="CL3581"/>
      <c r="CM3581"/>
      <c r="CN3581"/>
      <c r="CO3581"/>
      <c r="CP3581"/>
    </row>
    <row r="3582" spans="80:94" ht="22.5" customHeight="1">
      <c r="CB3582"/>
      <c r="CC3582"/>
      <c r="CD3582"/>
      <c r="CE3582" s="83"/>
      <c r="CF3582"/>
      <c r="CG3582"/>
      <c r="CH3582"/>
      <c r="CI3582"/>
      <c r="CJ3582"/>
      <c r="CK3582"/>
      <c r="CL3582"/>
      <c r="CM3582"/>
      <c r="CN3582"/>
      <c r="CO3582"/>
      <c r="CP3582"/>
    </row>
    <row r="3583" spans="80:94" ht="22.5" customHeight="1">
      <c r="CB3583"/>
      <c r="CC3583"/>
      <c r="CD3583"/>
      <c r="CE3583" s="83"/>
      <c r="CF3583"/>
      <c r="CG3583"/>
      <c r="CH3583"/>
      <c r="CI3583"/>
      <c r="CJ3583"/>
      <c r="CK3583"/>
      <c r="CL3583"/>
      <c r="CM3583"/>
      <c r="CN3583"/>
      <c r="CO3583"/>
      <c r="CP3583"/>
    </row>
    <row r="3584" spans="80:94" ht="22.5" customHeight="1">
      <c r="CB3584"/>
      <c r="CC3584"/>
      <c r="CD3584"/>
      <c r="CE3584" s="83"/>
      <c r="CF3584"/>
      <c r="CG3584"/>
      <c r="CH3584"/>
      <c r="CI3584"/>
      <c r="CJ3584"/>
      <c r="CK3584"/>
      <c r="CL3584"/>
      <c r="CM3584"/>
      <c r="CN3584"/>
      <c r="CO3584"/>
      <c r="CP3584"/>
    </row>
    <row r="3585" spans="80:94" ht="22.5" customHeight="1">
      <c r="CB3585"/>
      <c r="CC3585"/>
      <c r="CD3585"/>
      <c r="CE3585" s="83"/>
      <c r="CF3585"/>
      <c r="CG3585"/>
      <c r="CH3585"/>
      <c r="CI3585"/>
      <c r="CJ3585"/>
      <c r="CK3585"/>
      <c r="CL3585"/>
      <c r="CM3585"/>
      <c r="CN3585"/>
      <c r="CO3585"/>
      <c r="CP3585"/>
    </row>
    <row r="3586" spans="80:94" ht="22.5" customHeight="1">
      <c r="CB3586"/>
      <c r="CC3586"/>
      <c r="CD3586"/>
      <c r="CE3586" s="83"/>
      <c r="CF3586"/>
      <c r="CG3586"/>
      <c r="CH3586"/>
      <c r="CI3586"/>
      <c r="CJ3586"/>
      <c r="CK3586"/>
      <c r="CL3586"/>
      <c r="CM3586"/>
      <c r="CN3586"/>
      <c r="CO3586"/>
      <c r="CP3586"/>
    </row>
    <row r="3587" spans="80:94" ht="22.5" customHeight="1">
      <c r="CB3587"/>
      <c r="CC3587"/>
      <c r="CD3587"/>
      <c r="CE3587" s="83"/>
      <c r="CF3587"/>
      <c r="CG3587"/>
      <c r="CH3587"/>
      <c r="CI3587"/>
      <c r="CJ3587"/>
      <c r="CK3587"/>
      <c r="CL3587"/>
      <c r="CM3587"/>
      <c r="CN3587"/>
      <c r="CO3587"/>
      <c r="CP3587"/>
    </row>
    <row r="3588" spans="80:94" ht="22.5" customHeight="1">
      <c r="CB3588"/>
      <c r="CC3588"/>
      <c r="CD3588"/>
      <c r="CE3588" s="83"/>
      <c r="CF3588"/>
      <c r="CG3588"/>
      <c r="CH3588"/>
      <c r="CI3588"/>
      <c r="CJ3588"/>
      <c r="CK3588"/>
      <c r="CL3588"/>
      <c r="CM3588"/>
      <c r="CN3588"/>
      <c r="CO3588"/>
      <c r="CP3588"/>
    </row>
    <row r="3589" spans="80:94" ht="22.5" customHeight="1">
      <c r="CB3589"/>
      <c r="CC3589"/>
      <c r="CD3589"/>
      <c r="CE3589" s="83"/>
      <c r="CF3589"/>
      <c r="CG3589"/>
      <c r="CH3589"/>
      <c r="CI3589"/>
      <c r="CJ3589"/>
      <c r="CK3589"/>
      <c r="CL3589"/>
      <c r="CM3589"/>
      <c r="CN3589"/>
      <c r="CO3589"/>
      <c r="CP3589"/>
    </row>
    <row r="3590" spans="80:94" ht="22.5" customHeight="1">
      <c r="CB3590"/>
      <c r="CC3590"/>
      <c r="CD3590"/>
      <c r="CE3590" s="83"/>
      <c r="CF3590"/>
      <c r="CG3590"/>
      <c r="CH3590"/>
      <c r="CI3590"/>
      <c r="CJ3590"/>
      <c r="CK3590"/>
      <c r="CL3590"/>
      <c r="CM3590"/>
      <c r="CN3590"/>
      <c r="CO3590"/>
      <c r="CP3590"/>
    </row>
    <row r="3591" spans="80:94" ht="22.5" customHeight="1">
      <c r="CB3591"/>
      <c r="CC3591"/>
      <c r="CD3591"/>
      <c r="CE3591" s="83"/>
      <c r="CF3591"/>
      <c r="CG3591"/>
      <c r="CH3591"/>
      <c r="CI3591"/>
      <c r="CJ3591"/>
      <c r="CK3591"/>
      <c r="CL3591"/>
      <c r="CM3591"/>
      <c r="CN3591"/>
      <c r="CO3591"/>
      <c r="CP3591"/>
    </row>
    <row r="3592" spans="80:94" ht="22.5" customHeight="1">
      <c r="CB3592"/>
      <c r="CC3592"/>
      <c r="CD3592"/>
      <c r="CE3592" s="83"/>
      <c r="CF3592"/>
      <c r="CG3592"/>
      <c r="CH3592"/>
      <c r="CI3592"/>
      <c r="CJ3592"/>
      <c r="CK3592"/>
      <c r="CL3592"/>
      <c r="CM3592"/>
      <c r="CN3592"/>
      <c r="CO3592"/>
      <c r="CP3592"/>
    </row>
    <row r="3593" spans="80:94" ht="22.5" customHeight="1">
      <c r="CB3593"/>
      <c r="CC3593"/>
      <c r="CD3593"/>
      <c r="CE3593" s="83"/>
      <c r="CF3593"/>
      <c r="CG3593"/>
      <c r="CH3593"/>
      <c r="CI3593"/>
      <c r="CJ3593"/>
      <c r="CK3593"/>
      <c r="CL3593"/>
      <c r="CM3593"/>
      <c r="CN3593"/>
      <c r="CO3593"/>
      <c r="CP3593"/>
    </row>
    <row r="3594" spans="80:94" ht="22.5" customHeight="1">
      <c r="CB3594"/>
      <c r="CC3594"/>
      <c r="CD3594"/>
      <c r="CE3594" s="83"/>
      <c r="CF3594"/>
      <c r="CG3594"/>
      <c r="CH3594"/>
      <c r="CI3594"/>
      <c r="CJ3594"/>
      <c r="CK3594"/>
      <c r="CL3594"/>
      <c r="CM3594"/>
      <c r="CN3594"/>
      <c r="CO3594"/>
      <c r="CP3594"/>
    </row>
    <row r="3595" spans="80:94" ht="22.5" customHeight="1">
      <c r="CB3595"/>
      <c r="CC3595"/>
      <c r="CD3595"/>
      <c r="CE3595" s="83"/>
      <c r="CF3595"/>
      <c r="CG3595"/>
      <c r="CH3595"/>
      <c r="CI3595"/>
      <c r="CJ3595"/>
      <c r="CK3595"/>
      <c r="CL3595"/>
      <c r="CM3595"/>
      <c r="CN3595"/>
      <c r="CO3595"/>
      <c r="CP3595"/>
    </row>
    <row r="3596" spans="80:94" ht="22.5" customHeight="1">
      <c r="CB3596"/>
      <c r="CC3596"/>
      <c r="CD3596"/>
      <c r="CE3596" s="83"/>
      <c r="CF3596"/>
      <c r="CG3596"/>
      <c r="CH3596"/>
      <c r="CI3596"/>
      <c r="CJ3596"/>
      <c r="CK3596"/>
      <c r="CL3596"/>
      <c r="CM3596"/>
      <c r="CN3596"/>
      <c r="CO3596"/>
      <c r="CP3596"/>
    </row>
    <row r="3597" spans="80:94" ht="22.5" customHeight="1">
      <c r="CB3597"/>
      <c r="CC3597"/>
      <c r="CD3597"/>
      <c r="CE3597" s="83"/>
      <c r="CF3597"/>
      <c r="CG3597"/>
      <c r="CH3597"/>
      <c r="CI3597"/>
      <c r="CJ3597"/>
      <c r="CK3597"/>
      <c r="CL3597"/>
      <c r="CM3597"/>
      <c r="CN3597"/>
      <c r="CO3597"/>
      <c r="CP3597"/>
    </row>
    <row r="3598" spans="80:94" ht="22.5" customHeight="1">
      <c r="CB3598"/>
      <c r="CC3598"/>
      <c r="CD3598"/>
      <c r="CE3598" s="83"/>
      <c r="CF3598"/>
      <c r="CG3598"/>
      <c r="CH3598"/>
      <c r="CI3598"/>
      <c r="CJ3598"/>
      <c r="CK3598"/>
      <c r="CL3598"/>
      <c r="CM3598"/>
      <c r="CN3598"/>
      <c r="CO3598"/>
      <c r="CP3598"/>
    </row>
    <row r="3599" spans="80:94" ht="22.5" customHeight="1">
      <c r="CB3599"/>
      <c r="CC3599"/>
      <c r="CD3599"/>
      <c r="CE3599" s="83"/>
      <c r="CF3599"/>
      <c r="CG3599"/>
      <c r="CH3599"/>
      <c r="CI3599"/>
      <c r="CJ3599"/>
      <c r="CK3599"/>
      <c r="CL3599"/>
      <c r="CM3599"/>
      <c r="CN3599"/>
      <c r="CO3599"/>
      <c r="CP3599"/>
    </row>
    <row r="3600" spans="80:94" ht="22.5" customHeight="1">
      <c r="CB3600"/>
      <c r="CC3600"/>
      <c r="CD3600"/>
      <c r="CE3600" s="83"/>
      <c r="CF3600"/>
      <c r="CG3600"/>
      <c r="CH3600"/>
      <c r="CI3600"/>
      <c r="CJ3600"/>
      <c r="CK3600"/>
      <c r="CL3600"/>
      <c r="CM3600"/>
      <c r="CN3600"/>
      <c r="CO3600"/>
      <c r="CP3600"/>
    </row>
    <row r="3601" spans="80:94" ht="22.5" customHeight="1">
      <c r="CB3601"/>
      <c r="CC3601"/>
      <c r="CD3601"/>
      <c r="CE3601" s="83"/>
      <c r="CF3601"/>
      <c r="CG3601"/>
      <c r="CH3601"/>
      <c r="CI3601"/>
      <c r="CJ3601"/>
      <c r="CK3601"/>
      <c r="CL3601"/>
      <c r="CM3601"/>
      <c r="CN3601"/>
      <c r="CO3601"/>
      <c r="CP3601"/>
    </row>
    <row r="3602" spans="80:94" ht="22.5" customHeight="1">
      <c r="CB3602"/>
      <c r="CC3602"/>
      <c r="CD3602"/>
      <c r="CE3602" s="83"/>
      <c r="CF3602"/>
      <c r="CG3602"/>
      <c r="CH3602"/>
      <c r="CI3602"/>
      <c r="CJ3602"/>
      <c r="CK3602"/>
      <c r="CL3602"/>
      <c r="CM3602"/>
      <c r="CN3602"/>
      <c r="CO3602"/>
      <c r="CP3602"/>
    </row>
    <row r="3603" spans="80:94" ht="22.5" customHeight="1">
      <c r="CB3603"/>
      <c r="CC3603"/>
      <c r="CD3603"/>
      <c r="CE3603" s="83"/>
      <c r="CF3603"/>
      <c r="CG3603"/>
      <c r="CH3603"/>
      <c r="CI3603"/>
      <c r="CJ3603"/>
      <c r="CK3603"/>
      <c r="CL3603"/>
      <c r="CM3603"/>
      <c r="CN3603"/>
      <c r="CO3603"/>
      <c r="CP3603"/>
    </row>
    <row r="3604" spans="80:94" ht="22.5" customHeight="1">
      <c r="CB3604"/>
      <c r="CC3604"/>
      <c r="CD3604"/>
      <c r="CE3604" s="83"/>
      <c r="CF3604"/>
      <c r="CG3604"/>
      <c r="CH3604"/>
      <c r="CI3604"/>
      <c r="CJ3604"/>
      <c r="CK3604"/>
      <c r="CL3604"/>
      <c r="CM3604"/>
      <c r="CN3604"/>
      <c r="CO3604"/>
      <c r="CP3604"/>
    </row>
    <row r="3605" spans="80:94" ht="22.5" customHeight="1">
      <c r="CB3605"/>
      <c r="CC3605"/>
      <c r="CD3605"/>
      <c r="CE3605" s="83"/>
      <c r="CF3605"/>
      <c r="CG3605"/>
      <c r="CH3605"/>
      <c r="CI3605"/>
      <c r="CJ3605"/>
      <c r="CK3605"/>
      <c r="CL3605"/>
      <c r="CM3605"/>
      <c r="CN3605"/>
      <c r="CO3605"/>
      <c r="CP3605"/>
    </row>
    <row r="3606" spans="80:94" ht="22.5" customHeight="1">
      <c r="CB3606"/>
      <c r="CC3606"/>
      <c r="CD3606"/>
      <c r="CE3606" s="83"/>
      <c r="CF3606"/>
      <c r="CG3606"/>
      <c r="CH3606"/>
      <c r="CI3606"/>
      <c r="CJ3606"/>
      <c r="CK3606"/>
      <c r="CL3606"/>
      <c r="CM3606"/>
      <c r="CN3606"/>
      <c r="CO3606"/>
      <c r="CP3606"/>
    </row>
    <row r="3607" spans="80:94" ht="22.5" customHeight="1">
      <c r="CB3607"/>
      <c r="CC3607"/>
      <c r="CD3607"/>
      <c r="CE3607" s="83"/>
      <c r="CF3607"/>
      <c r="CG3607"/>
      <c r="CH3607"/>
      <c r="CI3607"/>
      <c r="CJ3607"/>
      <c r="CK3607"/>
      <c r="CL3607"/>
      <c r="CM3607"/>
      <c r="CN3607"/>
      <c r="CO3607"/>
      <c r="CP3607"/>
    </row>
    <row r="3608" spans="80:94" ht="22.5" customHeight="1">
      <c r="CB3608"/>
      <c r="CC3608"/>
      <c r="CD3608"/>
      <c r="CE3608" s="83"/>
      <c r="CF3608"/>
      <c r="CG3608"/>
      <c r="CH3608"/>
      <c r="CI3608"/>
      <c r="CJ3608"/>
      <c r="CK3608"/>
      <c r="CL3608"/>
      <c r="CM3608"/>
      <c r="CN3608"/>
      <c r="CO3608"/>
      <c r="CP3608"/>
    </row>
    <row r="3609" spans="80:94" ht="22.5" customHeight="1">
      <c r="CB3609"/>
      <c r="CC3609"/>
      <c r="CD3609"/>
      <c r="CE3609" s="83"/>
      <c r="CF3609"/>
      <c r="CG3609"/>
      <c r="CH3609"/>
      <c r="CI3609"/>
      <c r="CJ3609"/>
      <c r="CK3609"/>
      <c r="CL3609"/>
      <c r="CM3609"/>
      <c r="CN3609"/>
      <c r="CO3609"/>
      <c r="CP3609"/>
    </row>
    <row r="3610" spans="80:94" ht="22.5" customHeight="1">
      <c r="CB3610"/>
      <c r="CC3610"/>
      <c r="CD3610"/>
      <c r="CE3610" s="83"/>
      <c r="CF3610"/>
      <c r="CG3610"/>
      <c r="CH3610"/>
      <c r="CI3610"/>
      <c r="CJ3610"/>
      <c r="CK3610"/>
      <c r="CL3610"/>
      <c r="CM3610"/>
      <c r="CN3610"/>
      <c r="CO3610"/>
      <c r="CP3610"/>
    </row>
    <row r="3611" spans="80:94" ht="22.5" customHeight="1">
      <c r="CB3611"/>
      <c r="CC3611"/>
      <c r="CD3611"/>
      <c r="CE3611" s="83"/>
      <c r="CF3611"/>
      <c r="CG3611"/>
      <c r="CH3611"/>
      <c r="CI3611"/>
      <c r="CJ3611"/>
      <c r="CK3611"/>
      <c r="CL3611"/>
      <c r="CM3611"/>
      <c r="CN3611"/>
      <c r="CO3611"/>
      <c r="CP3611"/>
    </row>
    <row r="3612" spans="80:94" ht="22.5" customHeight="1">
      <c r="CB3612"/>
      <c r="CC3612"/>
      <c r="CD3612"/>
      <c r="CE3612" s="83"/>
      <c r="CF3612"/>
      <c r="CG3612"/>
      <c r="CH3612"/>
      <c r="CI3612"/>
      <c r="CJ3612"/>
      <c r="CK3612"/>
      <c r="CL3612"/>
      <c r="CM3612"/>
      <c r="CN3612"/>
      <c r="CO3612"/>
      <c r="CP3612"/>
    </row>
    <row r="3613" spans="80:94" ht="22.5" customHeight="1">
      <c r="CB3613"/>
      <c r="CC3613"/>
      <c r="CD3613"/>
      <c r="CE3613" s="83"/>
      <c r="CF3613"/>
      <c r="CG3613"/>
      <c r="CH3613"/>
      <c r="CI3613"/>
      <c r="CJ3613"/>
      <c r="CK3613"/>
      <c r="CL3613"/>
      <c r="CM3613"/>
      <c r="CN3613"/>
      <c r="CO3613"/>
      <c r="CP3613"/>
    </row>
    <row r="3614" spans="80:94" ht="22.5" customHeight="1">
      <c r="CB3614"/>
      <c r="CC3614"/>
      <c r="CD3614"/>
      <c r="CE3614" s="83"/>
      <c r="CF3614"/>
      <c r="CG3614"/>
      <c r="CH3614"/>
      <c r="CI3614"/>
      <c r="CJ3614"/>
      <c r="CK3614"/>
      <c r="CL3614"/>
      <c r="CM3614"/>
      <c r="CN3614"/>
      <c r="CO3614"/>
      <c r="CP3614"/>
    </row>
    <row r="3615" spans="80:94" ht="22.5" customHeight="1">
      <c r="CB3615"/>
      <c r="CC3615"/>
      <c r="CD3615"/>
      <c r="CE3615" s="83"/>
      <c r="CF3615"/>
      <c r="CG3615"/>
      <c r="CH3615"/>
      <c r="CI3615"/>
      <c r="CJ3615"/>
      <c r="CK3615"/>
      <c r="CL3615"/>
      <c r="CM3615"/>
      <c r="CN3615"/>
      <c r="CO3615"/>
      <c r="CP3615"/>
    </row>
    <row r="3616" spans="80:94" ht="22.5" customHeight="1">
      <c r="CB3616"/>
      <c r="CC3616"/>
      <c r="CD3616"/>
      <c r="CE3616" s="83"/>
      <c r="CF3616"/>
      <c r="CG3616"/>
      <c r="CH3616"/>
      <c r="CI3616"/>
      <c r="CJ3616"/>
      <c r="CK3616"/>
      <c r="CL3616"/>
      <c r="CM3616"/>
      <c r="CN3616"/>
      <c r="CO3616"/>
      <c r="CP3616"/>
    </row>
    <row r="3617" spans="80:94" ht="22.5" customHeight="1">
      <c r="CB3617"/>
      <c r="CC3617"/>
      <c r="CD3617"/>
      <c r="CE3617" s="83"/>
      <c r="CF3617"/>
      <c r="CG3617"/>
      <c r="CH3617"/>
      <c r="CI3617"/>
      <c r="CJ3617"/>
      <c r="CK3617"/>
      <c r="CL3617"/>
      <c r="CM3617"/>
      <c r="CN3617"/>
      <c r="CO3617"/>
      <c r="CP3617"/>
    </row>
    <row r="3618" spans="80:94" ht="22.5" customHeight="1">
      <c r="CB3618"/>
      <c r="CC3618"/>
      <c r="CD3618"/>
      <c r="CE3618" s="83"/>
      <c r="CF3618"/>
      <c r="CG3618"/>
      <c r="CH3618"/>
      <c r="CI3618"/>
      <c r="CJ3618"/>
      <c r="CK3618"/>
      <c r="CL3618"/>
      <c r="CM3618"/>
      <c r="CN3618"/>
      <c r="CO3618"/>
      <c r="CP3618"/>
    </row>
    <row r="3619" spans="80:94" ht="22.5" customHeight="1">
      <c r="CB3619"/>
      <c r="CC3619"/>
      <c r="CD3619"/>
      <c r="CE3619" s="83"/>
      <c r="CF3619"/>
      <c r="CG3619"/>
      <c r="CH3619"/>
      <c r="CI3619"/>
      <c r="CJ3619"/>
      <c r="CK3619"/>
      <c r="CL3619"/>
      <c r="CM3619"/>
      <c r="CN3619"/>
      <c r="CO3619"/>
      <c r="CP3619"/>
    </row>
    <row r="3620" spans="80:94" ht="22.5" customHeight="1">
      <c r="CB3620"/>
      <c r="CC3620"/>
      <c r="CD3620"/>
      <c r="CE3620" s="83"/>
      <c r="CF3620"/>
      <c r="CG3620"/>
      <c r="CH3620"/>
      <c r="CI3620"/>
      <c r="CJ3620"/>
      <c r="CK3620"/>
      <c r="CL3620"/>
      <c r="CM3620"/>
      <c r="CN3620"/>
      <c r="CO3620"/>
      <c r="CP3620"/>
    </row>
    <row r="3621" spans="80:94" ht="22.5" customHeight="1">
      <c r="CB3621"/>
      <c r="CC3621"/>
      <c r="CD3621"/>
      <c r="CE3621" s="83"/>
      <c r="CF3621"/>
      <c r="CG3621"/>
      <c r="CH3621"/>
      <c r="CI3621"/>
      <c r="CJ3621"/>
      <c r="CK3621"/>
      <c r="CL3621"/>
      <c r="CM3621"/>
      <c r="CN3621"/>
      <c r="CO3621"/>
      <c r="CP3621"/>
    </row>
    <row r="3622" spans="80:94" ht="22.5" customHeight="1">
      <c r="CB3622"/>
      <c r="CC3622"/>
      <c r="CD3622"/>
      <c r="CE3622" s="83"/>
      <c r="CF3622"/>
      <c r="CG3622"/>
      <c r="CH3622"/>
      <c r="CI3622"/>
      <c r="CJ3622"/>
      <c r="CK3622"/>
      <c r="CL3622"/>
      <c r="CM3622"/>
      <c r="CN3622"/>
      <c r="CO3622"/>
      <c r="CP3622"/>
    </row>
    <row r="3623" spans="80:94" ht="22.5" customHeight="1">
      <c r="CB3623"/>
      <c r="CC3623"/>
      <c r="CD3623"/>
      <c r="CE3623" s="83"/>
      <c r="CF3623"/>
      <c r="CG3623"/>
      <c r="CH3623"/>
      <c r="CI3623"/>
      <c r="CJ3623"/>
      <c r="CK3623"/>
      <c r="CL3623"/>
      <c r="CM3623"/>
      <c r="CN3623"/>
      <c r="CO3623"/>
      <c r="CP3623"/>
    </row>
    <row r="3624" spans="80:94" ht="22.5" customHeight="1">
      <c r="CB3624"/>
      <c r="CC3624"/>
      <c r="CD3624"/>
      <c r="CE3624" s="83"/>
      <c r="CF3624"/>
      <c r="CG3624"/>
      <c r="CH3624"/>
      <c r="CI3624"/>
      <c r="CJ3624"/>
      <c r="CK3624"/>
      <c r="CL3624"/>
      <c r="CM3624"/>
      <c r="CN3624"/>
      <c r="CO3624"/>
      <c r="CP3624"/>
    </row>
    <row r="3625" spans="80:94" ht="22.5" customHeight="1">
      <c r="CB3625"/>
      <c r="CC3625"/>
      <c r="CD3625"/>
      <c r="CE3625" s="83"/>
      <c r="CF3625"/>
      <c r="CG3625"/>
      <c r="CH3625"/>
      <c r="CI3625"/>
      <c r="CJ3625"/>
      <c r="CK3625"/>
      <c r="CL3625"/>
      <c r="CM3625"/>
      <c r="CN3625"/>
      <c r="CO3625"/>
      <c r="CP3625"/>
    </row>
    <row r="3626" spans="80:94" ht="22.5" customHeight="1">
      <c r="CB3626"/>
      <c r="CC3626"/>
      <c r="CD3626"/>
      <c r="CE3626" s="83"/>
      <c r="CF3626"/>
      <c r="CG3626"/>
      <c r="CH3626"/>
      <c r="CI3626"/>
      <c r="CJ3626"/>
      <c r="CK3626"/>
      <c r="CL3626"/>
      <c r="CM3626"/>
      <c r="CN3626"/>
      <c r="CO3626"/>
      <c r="CP3626"/>
    </row>
    <row r="3627" spans="80:94" ht="22.5" customHeight="1">
      <c r="CB3627"/>
      <c r="CC3627"/>
      <c r="CD3627"/>
      <c r="CE3627" s="83"/>
      <c r="CF3627"/>
      <c r="CG3627"/>
      <c r="CH3627"/>
      <c r="CI3627"/>
      <c r="CJ3627"/>
      <c r="CK3627"/>
      <c r="CL3627"/>
      <c r="CM3627"/>
      <c r="CN3627"/>
      <c r="CO3627"/>
      <c r="CP3627"/>
    </row>
    <row r="3628" spans="80:94" ht="22.5" customHeight="1">
      <c r="CB3628"/>
      <c r="CC3628"/>
      <c r="CD3628"/>
      <c r="CE3628" s="83"/>
      <c r="CF3628"/>
      <c r="CG3628"/>
      <c r="CH3628"/>
      <c r="CI3628"/>
      <c r="CJ3628"/>
      <c r="CK3628"/>
      <c r="CL3628"/>
      <c r="CM3628"/>
      <c r="CN3628"/>
      <c r="CO3628"/>
      <c r="CP3628"/>
    </row>
    <row r="3629" spans="80:94" ht="22.5" customHeight="1">
      <c r="CB3629"/>
      <c r="CC3629"/>
      <c r="CD3629"/>
      <c r="CE3629" s="83"/>
      <c r="CF3629"/>
      <c r="CG3629"/>
      <c r="CH3629"/>
      <c r="CI3629"/>
      <c r="CJ3629"/>
      <c r="CK3629"/>
      <c r="CL3629"/>
      <c r="CM3629"/>
      <c r="CN3629"/>
      <c r="CO3629"/>
      <c r="CP3629"/>
    </row>
    <row r="3630" spans="80:94" ht="22.5" customHeight="1">
      <c r="CB3630"/>
      <c r="CC3630"/>
      <c r="CD3630"/>
      <c r="CE3630" s="83"/>
      <c r="CF3630"/>
      <c r="CG3630"/>
      <c r="CH3630"/>
      <c r="CI3630"/>
      <c r="CJ3630"/>
      <c r="CK3630"/>
      <c r="CL3630"/>
      <c r="CM3630"/>
      <c r="CN3630"/>
      <c r="CO3630"/>
      <c r="CP3630"/>
    </row>
    <row r="3631" spans="80:94" ht="22.5" customHeight="1">
      <c r="CB3631"/>
      <c r="CC3631"/>
      <c r="CD3631"/>
      <c r="CE3631" s="83"/>
      <c r="CF3631"/>
      <c r="CG3631"/>
      <c r="CH3631"/>
      <c r="CI3631"/>
      <c r="CJ3631"/>
      <c r="CK3631"/>
      <c r="CL3631"/>
      <c r="CM3631"/>
      <c r="CN3631"/>
      <c r="CO3631"/>
      <c r="CP3631"/>
    </row>
    <row r="3632" spans="80:94" ht="22.5" customHeight="1">
      <c r="CB3632"/>
      <c r="CC3632"/>
      <c r="CD3632"/>
      <c r="CE3632" s="83"/>
      <c r="CF3632"/>
      <c r="CG3632"/>
      <c r="CH3632"/>
      <c r="CI3632"/>
      <c r="CJ3632"/>
      <c r="CK3632"/>
      <c r="CL3632"/>
      <c r="CM3632"/>
      <c r="CN3632"/>
      <c r="CO3632"/>
      <c r="CP3632"/>
    </row>
    <row r="3633" spans="80:94" ht="22.5" customHeight="1">
      <c r="CB3633"/>
      <c r="CC3633"/>
      <c r="CD3633"/>
      <c r="CE3633" s="83"/>
      <c r="CF3633"/>
      <c r="CG3633"/>
      <c r="CH3633"/>
      <c r="CI3633"/>
      <c r="CJ3633"/>
      <c r="CK3633"/>
      <c r="CL3633"/>
      <c r="CM3633"/>
      <c r="CN3633"/>
      <c r="CO3633"/>
      <c r="CP3633"/>
    </row>
    <row r="3634" spans="80:94" ht="22.5" customHeight="1">
      <c r="CB3634"/>
      <c r="CC3634"/>
      <c r="CD3634"/>
      <c r="CE3634" s="83"/>
      <c r="CF3634"/>
      <c r="CG3634"/>
      <c r="CH3634"/>
      <c r="CI3634"/>
      <c r="CJ3634"/>
      <c r="CK3634"/>
      <c r="CL3634"/>
      <c r="CM3634"/>
      <c r="CN3634"/>
      <c r="CO3634"/>
      <c r="CP3634"/>
    </row>
    <row r="3635" spans="80:94" ht="22.5" customHeight="1">
      <c r="CB3635"/>
      <c r="CC3635"/>
      <c r="CD3635"/>
      <c r="CE3635" s="83"/>
      <c r="CF3635"/>
      <c r="CG3635"/>
      <c r="CH3635"/>
      <c r="CI3635"/>
      <c r="CJ3635"/>
      <c r="CK3635"/>
      <c r="CL3635"/>
      <c r="CM3635"/>
      <c r="CN3635"/>
      <c r="CO3635"/>
      <c r="CP3635"/>
    </row>
    <row r="3636" spans="80:94" ht="22.5" customHeight="1">
      <c r="CB3636"/>
      <c r="CC3636"/>
      <c r="CD3636"/>
      <c r="CE3636" s="83"/>
      <c r="CF3636"/>
      <c r="CG3636"/>
      <c r="CH3636"/>
      <c r="CI3636"/>
      <c r="CJ3636"/>
      <c r="CK3636"/>
      <c r="CL3636"/>
      <c r="CM3636"/>
      <c r="CN3636"/>
      <c r="CO3636"/>
      <c r="CP3636"/>
    </row>
    <row r="3637" spans="80:94" ht="22.5" customHeight="1">
      <c r="CB3637"/>
      <c r="CC3637"/>
      <c r="CD3637"/>
      <c r="CE3637" s="83"/>
      <c r="CF3637"/>
      <c r="CG3637"/>
      <c r="CH3637"/>
      <c r="CI3637"/>
      <c r="CJ3637"/>
      <c r="CK3637"/>
      <c r="CL3637"/>
      <c r="CM3637"/>
      <c r="CN3637"/>
      <c r="CO3637"/>
      <c r="CP3637"/>
    </row>
    <row r="3638" spans="80:94" ht="22.5" customHeight="1">
      <c r="CB3638"/>
      <c r="CC3638"/>
      <c r="CD3638"/>
      <c r="CE3638" s="83"/>
      <c r="CF3638"/>
      <c r="CG3638"/>
      <c r="CH3638"/>
      <c r="CI3638"/>
      <c r="CJ3638"/>
      <c r="CK3638"/>
      <c r="CL3638"/>
      <c r="CM3638"/>
      <c r="CN3638"/>
      <c r="CO3638"/>
      <c r="CP3638"/>
    </row>
    <row r="3639" spans="80:94" ht="22.5" customHeight="1">
      <c r="CB3639"/>
      <c r="CC3639"/>
      <c r="CD3639"/>
      <c r="CE3639" s="83"/>
      <c r="CF3639"/>
      <c r="CG3639"/>
      <c r="CH3639"/>
      <c r="CI3639"/>
      <c r="CJ3639"/>
      <c r="CK3639"/>
      <c r="CL3639"/>
      <c r="CM3639"/>
      <c r="CN3639"/>
      <c r="CO3639"/>
      <c r="CP3639"/>
    </row>
    <row r="3640" spans="80:94" ht="22.5" customHeight="1">
      <c r="CB3640"/>
      <c r="CC3640"/>
      <c r="CD3640"/>
      <c r="CE3640" s="83"/>
      <c r="CF3640"/>
      <c r="CG3640"/>
      <c r="CH3640"/>
      <c r="CI3640"/>
      <c r="CJ3640"/>
      <c r="CK3640"/>
      <c r="CL3640"/>
      <c r="CM3640"/>
      <c r="CN3640"/>
      <c r="CO3640"/>
      <c r="CP3640"/>
    </row>
    <row r="3641" spans="80:94" ht="22.5" customHeight="1">
      <c r="CB3641"/>
      <c r="CC3641"/>
      <c r="CD3641"/>
      <c r="CE3641" s="83"/>
      <c r="CF3641"/>
      <c r="CG3641"/>
      <c r="CH3641"/>
      <c r="CI3641"/>
      <c r="CJ3641"/>
      <c r="CK3641"/>
      <c r="CL3641"/>
      <c r="CM3641"/>
      <c r="CN3641"/>
      <c r="CO3641"/>
      <c r="CP3641"/>
    </row>
    <row r="3642" spans="80:94" ht="22.5" customHeight="1">
      <c r="CB3642"/>
      <c r="CC3642"/>
      <c r="CD3642"/>
      <c r="CE3642" s="83"/>
      <c r="CF3642"/>
      <c r="CG3642"/>
      <c r="CH3642"/>
      <c r="CI3642"/>
      <c r="CJ3642"/>
      <c r="CK3642"/>
      <c r="CL3642"/>
      <c r="CM3642"/>
      <c r="CN3642"/>
      <c r="CO3642"/>
      <c r="CP3642"/>
    </row>
    <row r="3643" spans="80:94" ht="22.5" customHeight="1">
      <c r="CB3643"/>
      <c r="CC3643"/>
      <c r="CD3643"/>
      <c r="CE3643" s="83"/>
      <c r="CF3643"/>
      <c r="CG3643"/>
      <c r="CH3643"/>
      <c r="CI3643"/>
      <c r="CJ3643"/>
      <c r="CK3643"/>
      <c r="CL3643"/>
      <c r="CM3643"/>
      <c r="CN3643"/>
      <c r="CO3643"/>
      <c r="CP3643"/>
    </row>
    <row r="3644" spans="80:94" ht="22.5" customHeight="1">
      <c r="CB3644"/>
      <c r="CC3644"/>
      <c r="CD3644"/>
      <c r="CE3644" s="83"/>
      <c r="CF3644"/>
      <c r="CG3644"/>
      <c r="CH3644"/>
      <c r="CI3644"/>
      <c r="CJ3644"/>
      <c r="CK3644"/>
      <c r="CL3644"/>
      <c r="CM3644"/>
      <c r="CN3644"/>
      <c r="CO3644"/>
      <c r="CP3644"/>
    </row>
    <row r="3645" spans="80:94" ht="22.5" customHeight="1">
      <c r="CB3645"/>
      <c r="CC3645"/>
      <c r="CD3645"/>
      <c r="CE3645" s="83"/>
      <c r="CF3645"/>
      <c r="CG3645"/>
      <c r="CH3645"/>
      <c r="CI3645"/>
      <c r="CJ3645"/>
      <c r="CK3645"/>
      <c r="CL3645"/>
      <c r="CM3645"/>
      <c r="CN3645"/>
      <c r="CO3645"/>
      <c r="CP3645"/>
    </row>
    <row r="3646" spans="80:94" ht="22.5" customHeight="1">
      <c r="CB3646"/>
      <c r="CC3646"/>
      <c r="CD3646"/>
      <c r="CE3646" s="83"/>
      <c r="CF3646"/>
      <c r="CG3646"/>
      <c r="CH3646"/>
      <c r="CI3646"/>
      <c r="CJ3646"/>
      <c r="CK3646"/>
      <c r="CL3646"/>
      <c r="CM3646"/>
      <c r="CN3646"/>
      <c r="CO3646"/>
      <c r="CP3646"/>
    </row>
    <row r="3647" spans="80:94" ht="22.5" customHeight="1">
      <c r="CB3647"/>
      <c r="CC3647"/>
      <c r="CD3647"/>
      <c r="CE3647" s="83"/>
      <c r="CF3647"/>
      <c r="CG3647"/>
      <c r="CH3647"/>
      <c r="CI3647"/>
      <c r="CJ3647"/>
      <c r="CK3647"/>
      <c r="CL3647"/>
      <c r="CM3647"/>
      <c r="CN3647"/>
      <c r="CO3647"/>
      <c r="CP3647"/>
    </row>
    <row r="3648" spans="80:94" ht="22.5" customHeight="1">
      <c r="CB3648"/>
      <c r="CC3648"/>
      <c r="CD3648"/>
      <c r="CE3648" s="83"/>
      <c r="CF3648"/>
      <c r="CG3648"/>
      <c r="CH3648"/>
      <c r="CI3648"/>
      <c r="CJ3648"/>
      <c r="CK3648"/>
      <c r="CL3648"/>
      <c r="CM3648"/>
      <c r="CN3648"/>
      <c r="CO3648"/>
      <c r="CP3648"/>
    </row>
    <row r="3649" spans="80:94" ht="22.5" customHeight="1">
      <c r="CB3649"/>
      <c r="CC3649"/>
      <c r="CD3649"/>
      <c r="CE3649" s="83"/>
      <c r="CF3649"/>
      <c r="CG3649"/>
      <c r="CH3649"/>
      <c r="CI3649"/>
      <c r="CJ3649"/>
      <c r="CK3649"/>
      <c r="CL3649"/>
      <c r="CM3649"/>
      <c r="CN3649"/>
      <c r="CO3649"/>
      <c r="CP3649"/>
    </row>
    <row r="3650" spans="80:94" ht="22.5" customHeight="1">
      <c r="CB3650"/>
      <c r="CC3650"/>
      <c r="CD3650"/>
      <c r="CE3650" s="83"/>
      <c r="CF3650"/>
      <c r="CG3650"/>
      <c r="CH3650"/>
      <c r="CI3650"/>
      <c r="CJ3650"/>
      <c r="CK3650"/>
      <c r="CL3650"/>
      <c r="CM3650"/>
      <c r="CN3650"/>
      <c r="CO3650"/>
      <c r="CP3650"/>
    </row>
    <row r="3651" spans="80:94" ht="22.5" customHeight="1">
      <c r="CB3651"/>
      <c r="CC3651"/>
      <c r="CD3651"/>
      <c r="CE3651" s="83"/>
      <c r="CF3651"/>
      <c r="CG3651"/>
      <c r="CH3651"/>
      <c r="CI3651"/>
      <c r="CJ3651"/>
      <c r="CK3651"/>
      <c r="CL3651"/>
      <c r="CM3651"/>
      <c r="CN3651"/>
      <c r="CO3651"/>
      <c r="CP3651"/>
    </row>
    <row r="3652" spans="80:94" ht="22.5" customHeight="1">
      <c r="CB3652"/>
      <c r="CC3652"/>
      <c r="CD3652"/>
      <c r="CE3652" s="83"/>
      <c r="CF3652"/>
      <c r="CG3652"/>
      <c r="CH3652"/>
      <c r="CI3652"/>
      <c r="CJ3652"/>
      <c r="CK3652"/>
      <c r="CL3652"/>
      <c r="CM3652"/>
      <c r="CN3652"/>
      <c r="CO3652"/>
      <c r="CP3652"/>
    </row>
    <row r="3653" spans="80:94" ht="22.5" customHeight="1">
      <c r="CB3653"/>
      <c r="CC3653"/>
      <c r="CD3653"/>
      <c r="CE3653" s="83"/>
      <c r="CF3653"/>
      <c r="CG3653"/>
      <c r="CH3653"/>
      <c r="CI3653"/>
      <c r="CJ3653"/>
      <c r="CK3653"/>
      <c r="CL3653"/>
      <c r="CM3653"/>
      <c r="CN3653"/>
      <c r="CO3653"/>
      <c r="CP3653"/>
    </row>
    <row r="3654" spans="80:94" ht="22.5" customHeight="1">
      <c r="CB3654"/>
      <c r="CC3654"/>
      <c r="CD3654"/>
      <c r="CE3654" s="83"/>
      <c r="CF3654"/>
      <c r="CG3654"/>
      <c r="CH3654"/>
      <c r="CI3654"/>
      <c r="CJ3654"/>
      <c r="CK3654"/>
      <c r="CL3654"/>
      <c r="CM3654"/>
      <c r="CN3654"/>
      <c r="CO3654"/>
      <c r="CP3654"/>
    </row>
    <row r="3655" spans="80:94" ht="22.5" customHeight="1">
      <c r="CB3655"/>
      <c r="CC3655"/>
      <c r="CD3655"/>
      <c r="CE3655" s="83"/>
      <c r="CF3655"/>
      <c r="CG3655"/>
      <c r="CH3655"/>
      <c r="CI3655"/>
      <c r="CJ3655"/>
      <c r="CK3655"/>
      <c r="CL3655"/>
      <c r="CM3655"/>
      <c r="CN3655"/>
      <c r="CO3655"/>
      <c r="CP3655"/>
    </row>
    <row r="3656" spans="80:94" ht="22.5" customHeight="1">
      <c r="CB3656"/>
      <c r="CC3656"/>
      <c r="CD3656"/>
      <c r="CE3656" s="83"/>
      <c r="CF3656"/>
      <c r="CG3656"/>
      <c r="CH3656"/>
      <c r="CI3656"/>
      <c r="CJ3656"/>
      <c r="CK3656"/>
      <c r="CL3656"/>
      <c r="CM3656"/>
      <c r="CN3656"/>
      <c r="CO3656"/>
      <c r="CP3656"/>
    </row>
    <row r="3657" spans="80:94" ht="22.5" customHeight="1">
      <c r="CB3657"/>
      <c r="CC3657"/>
      <c r="CD3657"/>
      <c r="CE3657" s="83"/>
      <c r="CF3657"/>
      <c r="CG3657"/>
      <c r="CH3657"/>
      <c r="CI3657"/>
      <c r="CJ3657"/>
      <c r="CK3657"/>
      <c r="CL3657"/>
      <c r="CM3657"/>
      <c r="CN3657"/>
      <c r="CO3657"/>
      <c r="CP3657"/>
    </row>
    <row r="3658" spans="80:94" ht="22.5" customHeight="1">
      <c r="CB3658"/>
      <c r="CC3658"/>
      <c r="CD3658"/>
      <c r="CE3658" s="83"/>
      <c r="CF3658"/>
      <c r="CG3658"/>
      <c r="CH3658"/>
      <c r="CI3658"/>
      <c r="CJ3658"/>
      <c r="CK3658"/>
      <c r="CL3658"/>
      <c r="CM3658"/>
      <c r="CN3658"/>
      <c r="CO3658"/>
      <c r="CP3658"/>
    </row>
    <row r="3659" spans="80:94" ht="22.5" customHeight="1">
      <c r="CB3659"/>
      <c r="CC3659"/>
      <c r="CD3659"/>
      <c r="CE3659" s="83"/>
      <c r="CF3659"/>
      <c r="CG3659"/>
      <c r="CH3659"/>
      <c r="CI3659"/>
      <c r="CJ3659"/>
      <c r="CK3659"/>
      <c r="CL3659"/>
      <c r="CM3659"/>
      <c r="CN3659"/>
      <c r="CO3659"/>
      <c r="CP3659"/>
    </row>
    <row r="3660" spans="80:94" ht="22.5" customHeight="1">
      <c r="CB3660"/>
      <c r="CC3660"/>
      <c r="CD3660"/>
      <c r="CE3660" s="83"/>
      <c r="CF3660"/>
      <c r="CG3660"/>
      <c r="CH3660"/>
      <c r="CI3660"/>
      <c r="CJ3660"/>
      <c r="CK3660"/>
      <c r="CL3660"/>
      <c r="CM3660"/>
      <c r="CN3660"/>
      <c r="CO3660"/>
      <c r="CP3660"/>
    </row>
    <row r="3661" spans="80:94" ht="22.5" customHeight="1">
      <c r="CB3661"/>
      <c r="CC3661"/>
      <c r="CD3661"/>
      <c r="CE3661" s="83"/>
      <c r="CF3661"/>
      <c r="CG3661"/>
      <c r="CH3661"/>
      <c r="CI3661"/>
      <c r="CJ3661"/>
      <c r="CK3661"/>
      <c r="CL3661"/>
      <c r="CM3661"/>
      <c r="CN3661"/>
      <c r="CO3661"/>
      <c r="CP3661"/>
    </row>
    <row r="3662" spans="80:94" ht="22.5" customHeight="1">
      <c r="CB3662"/>
      <c r="CC3662"/>
      <c r="CD3662"/>
      <c r="CE3662" s="83"/>
      <c r="CF3662"/>
      <c r="CG3662"/>
      <c r="CH3662"/>
      <c r="CI3662"/>
      <c r="CJ3662"/>
      <c r="CK3662"/>
      <c r="CL3662"/>
      <c r="CM3662"/>
      <c r="CN3662"/>
      <c r="CO3662"/>
      <c r="CP3662"/>
    </row>
    <row r="3663" spans="80:94" ht="22.5" customHeight="1">
      <c r="CB3663"/>
      <c r="CC3663"/>
      <c r="CD3663"/>
      <c r="CE3663" s="83"/>
      <c r="CF3663"/>
      <c r="CG3663"/>
      <c r="CH3663"/>
      <c r="CI3663"/>
      <c r="CJ3663"/>
      <c r="CK3663"/>
      <c r="CL3663"/>
      <c r="CM3663"/>
      <c r="CN3663"/>
      <c r="CO3663"/>
      <c r="CP3663"/>
    </row>
    <row r="3664" spans="80:94" ht="22.5" customHeight="1">
      <c r="CB3664"/>
      <c r="CC3664"/>
      <c r="CD3664"/>
      <c r="CE3664" s="83"/>
      <c r="CF3664"/>
      <c r="CG3664"/>
      <c r="CH3664"/>
      <c r="CI3664"/>
      <c r="CJ3664"/>
      <c r="CK3664"/>
      <c r="CL3664"/>
      <c r="CM3664"/>
      <c r="CN3664"/>
      <c r="CO3664"/>
      <c r="CP3664"/>
    </row>
    <row r="3665" spans="80:94" ht="22.5" customHeight="1">
      <c r="CB3665"/>
      <c r="CC3665"/>
      <c r="CD3665"/>
      <c r="CE3665" s="83"/>
      <c r="CF3665"/>
      <c r="CG3665"/>
      <c r="CH3665"/>
      <c r="CI3665"/>
      <c r="CJ3665"/>
      <c r="CK3665"/>
      <c r="CL3665"/>
      <c r="CM3665"/>
      <c r="CN3665"/>
      <c r="CO3665"/>
      <c r="CP3665"/>
    </row>
    <row r="3666" spans="80:94" ht="22.5" customHeight="1">
      <c r="CB3666"/>
      <c r="CC3666"/>
      <c r="CD3666"/>
      <c r="CE3666" s="83"/>
      <c r="CF3666"/>
      <c r="CG3666"/>
      <c r="CH3666"/>
      <c r="CI3666"/>
      <c r="CJ3666"/>
      <c r="CK3666"/>
      <c r="CL3666"/>
      <c r="CM3666"/>
      <c r="CN3666"/>
      <c r="CO3666"/>
      <c r="CP3666"/>
    </row>
    <row r="3667" spans="80:94" ht="22.5" customHeight="1">
      <c r="CB3667"/>
      <c r="CC3667"/>
      <c r="CD3667"/>
      <c r="CE3667" s="83"/>
      <c r="CF3667"/>
      <c r="CG3667"/>
      <c r="CH3667"/>
      <c r="CI3667"/>
      <c r="CJ3667"/>
      <c r="CK3667"/>
      <c r="CL3667"/>
      <c r="CM3667"/>
      <c r="CN3667"/>
      <c r="CO3667"/>
      <c r="CP3667"/>
    </row>
    <row r="3668" spans="80:94" ht="22.5" customHeight="1">
      <c r="CB3668"/>
      <c r="CC3668"/>
      <c r="CD3668"/>
      <c r="CE3668" s="83"/>
      <c r="CF3668"/>
      <c r="CG3668"/>
      <c r="CH3668"/>
      <c r="CI3668"/>
      <c r="CJ3668"/>
      <c r="CK3668"/>
      <c r="CL3668"/>
      <c r="CM3668"/>
      <c r="CN3668"/>
      <c r="CO3668"/>
      <c r="CP3668"/>
    </row>
    <row r="3669" spans="80:94" ht="22.5" customHeight="1">
      <c r="CB3669"/>
      <c r="CC3669"/>
      <c r="CD3669"/>
      <c r="CE3669" s="83"/>
      <c r="CF3669"/>
      <c r="CG3669"/>
      <c r="CH3669"/>
      <c r="CI3669"/>
      <c r="CJ3669"/>
      <c r="CK3669"/>
      <c r="CL3669"/>
      <c r="CM3669"/>
      <c r="CN3669"/>
      <c r="CO3669"/>
      <c r="CP3669"/>
    </row>
    <row r="3670" spans="80:94" ht="22.5" customHeight="1">
      <c r="CB3670"/>
      <c r="CC3670"/>
      <c r="CD3670"/>
      <c r="CE3670" s="83"/>
      <c r="CF3670"/>
      <c r="CG3670"/>
      <c r="CH3670"/>
      <c r="CI3670"/>
      <c r="CJ3670"/>
      <c r="CK3670"/>
      <c r="CL3670"/>
      <c r="CM3670"/>
      <c r="CN3670"/>
      <c r="CO3670"/>
      <c r="CP3670"/>
    </row>
    <row r="3671" spans="80:94" ht="22.5" customHeight="1">
      <c r="CB3671"/>
      <c r="CC3671"/>
      <c r="CD3671"/>
      <c r="CE3671" s="83"/>
      <c r="CF3671"/>
      <c r="CG3671"/>
      <c r="CH3671"/>
      <c r="CI3671"/>
      <c r="CJ3671"/>
      <c r="CK3671"/>
      <c r="CL3671"/>
      <c r="CM3671"/>
      <c r="CN3671"/>
      <c r="CO3671"/>
      <c r="CP3671"/>
    </row>
    <row r="3672" spans="80:94" ht="22.5" customHeight="1">
      <c r="CB3672"/>
      <c r="CC3672"/>
      <c r="CD3672"/>
      <c r="CE3672" s="83"/>
      <c r="CF3672"/>
      <c r="CG3672"/>
      <c r="CH3672"/>
      <c r="CI3672"/>
      <c r="CJ3672"/>
      <c r="CK3672"/>
      <c r="CL3672"/>
      <c r="CM3672"/>
      <c r="CN3672"/>
      <c r="CO3672"/>
      <c r="CP3672"/>
    </row>
    <row r="3673" spans="80:94" ht="22.5" customHeight="1">
      <c r="CB3673"/>
      <c r="CC3673"/>
      <c r="CD3673"/>
      <c r="CE3673" s="83"/>
      <c r="CF3673"/>
      <c r="CG3673"/>
      <c r="CH3673"/>
      <c r="CI3673"/>
      <c r="CJ3673"/>
      <c r="CK3673"/>
      <c r="CL3673"/>
      <c r="CM3673"/>
      <c r="CN3673"/>
      <c r="CO3673"/>
      <c r="CP3673"/>
    </row>
    <row r="3674" spans="80:94" ht="22.5" customHeight="1">
      <c r="CB3674"/>
      <c r="CC3674"/>
      <c r="CD3674"/>
      <c r="CE3674" s="83"/>
      <c r="CF3674"/>
      <c r="CG3674"/>
      <c r="CH3674"/>
      <c r="CI3674"/>
      <c r="CJ3674"/>
      <c r="CK3674"/>
      <c r="CL3674"/>
      <c r="CM3674"/>
      <c r="CN3674"/>
      <c r="CO3674"/>
      <c r="CP3674"/>
    </row>
    <row r="3675" spans="80:94" ht="22.5" customHeight="1">
      <c r="CB3675"/>
      <c r="CC3675"/>
      <c r="CD3675"/>
      <c r="CE3675" s="83"/>
      <c r="CF3675"/>
      <c r="CG3675"/>
      <c r="CH3675"/>
      <c r="CI3675"/>
      <c r="CJ3675"/>
      <c r="CK3675"/>
      <c r="CL3675"/>
      <c r="CM3675"/>
      <c r="CN3675"/>
      <c r="CO3675"/>
      <c r="CP3675"/>
    </row>
    <row r="3676" spans="80:94" ht="22.5" customHeight="1">
      <c r="CB3676"/>
      <c r="CC3676"/>
      <c r="CD3676"/>
      <c r="CE3676" s="83"/>
      <c r="CF3676"/>
      <c r="CG3676"/>
      <c r="CH3676"/>
      <c r="CI3676"/>
      <c r="CJ3676"/>
      <c r="CK3676"/>
      <c r="CL3676"/>
      <c r="CM3676"/>
      <c r="CN3676"/>
      <c r="CO3676"/>
      <c r="CP3676"/>
    </row>
    <row r="3677" spans="80:94" ht="22.5" customHeight="1">
      <c r="CB3677"/>
      <c r="CC3677"/>
      <c r="CD3677"/>
      <c r="CE3677" s="83"/>
      <c r="CF3677"/>
      <c r="CG3677"/>
      <c r="CH3677"/>
      <c r="CI3677"/>
      <c r="CJ3677"/>
      <c r="CK3677"/>
      <c r="CL3677"/>
      <c r="CM3677"/>
      <c r="CN3677"/>
      <c r="CO3677"/>
      <c r="CP3677"/>
    </row>
    <row r="3678" spans="80:94" ht="22.5" customHeight="1">
      <c r="CB3678"/>
      <c r="CC3678"/>
      <c r="CD3678"/>
      <c r="CE3678" s="83"/>
      <c r="CF3678"/>
      <c r="CG3678"/>
      <c r="CH3678"/>
      <c r="CI3678"/>
      <c r="CJ3678"/>
      <c r="CK3678"/>
      <c r="CL3678"/>
      <c r="CM3678"/>
      <c r="CN3678"/>
      <c r="CO3678"/>
      <c r="CP3678"/>
    </row>
    <row r="3679" spans="80:94" ht="22.5" customHeight="1">
      <c r="CB3679"/>
      <c r="CC3679"/>
      <c r="CD3679"/>
      <c r="CE3679" s="83"/>
      <c r="CF3679"/>
      <c r="CG3679"/>
      <c r="CH3679"/>
      <c r="CI3679"/>
      <c r="CJ3679"/>
      <c r="CK3679"/>
      <c r="CL3679"/>
      <c r="CM3679"/>
      <c r="CN3679"/>
      <c r="CO3679"/>
      <c r="CP3679"/>
    </row>
    <row r="3680" spans="80:94" ht="22.5" customHeight="1">
      <c r="CB3680"/>
      <c r="CC3680"/>
      <c r="CD3680"/>
      <c r="CE3680" s="83"/>
      <c r="CF3680"/>
      <c r="CG3680"/>
      <c r="CH3680"/>
      <c r="CI3680"/>
      <c r="CJ3680"/>
      <c r="CK3680"/>
      <c r="CL3680"/>
      <c r="CM3680"/>
      <c r="CN3680"/>
      <c r="CO3680"/>
      <c r="CP3680"/>
    </row>
    <row r="3681" spans="80:94" ht="22.5" customHeight="1">
      <c r="CB3681"/>
      <c r="CC3681"/>
      <c r="CD3681"/>
      <c r="CE3681" s="83"/>
      <c r="CF3681"/>
      <c r="CG3681"/>
      <c r="CH3681"/>
      <c r="CI3681"/>
      <c r="CJ3681"/>
      <c r="CK3681"/>
      <c r="CL3681"/>
      <c r="CM3681"/>
      <c r="CN3681"/>
      <c r="CO3681"/>
      <c r="CP3681"/>
    </row>
    <row r="3682" spans="80:94" ht="22.5" customHeight="1">
      <c r="CB3682"/>
      <c r="CC3682"/>
      <c r="CD3682"/>
      <c r="CE3682" s="83"/>
      <c r="CF3682"/>
      <c r="CG3682"/>
      <c r="CH3682"/>
      <c r="CI3682"/>
      <c r="CJ3682"/>
      <c r="CK3682"/>
      <c r="CL3682"/>
      <c r="CM3682"/>
      <c r="CN3682"/>
      <c r="CO3682"/>
      <c r="CP3682"/>
    </row>
    <row r="3683" spans="80:94" ht="22.5" customHeight="1">
      <c r="CB3683"/>
      <c r="CC3683"/>
      <c r="CD3683"/>
      <c r="CE3683" s="83"/>
      <c r="CF3683"/>
      <c r="CG3683"/>
      <c r="CH3683"/>
      <c r="CI3683"/>
      <c r="CJ3683"/>
      <c r="CK3683"/>
      <c r="CL3683"/>
      <c r="CM3683"/>
      <c r="CN3683"/>
      <c r="CO3683"/>
      <c r="CP3683"/>
    </row>
    <row r="3684" spans="80:94" ht="22.5" customHeight="1">
      <c r="CB3684"/>
      <c r="CC3684"/>
      <c r="CD3684"/>
      <c r="CE3684" s="83"/>
      <c r="CF3684"/>
      <c r="CG3684"/>
      <c r="CH3684"/>
      <c r="CI3684"/>
      <c r="CJ3684"/>
      <c r="CK3684"/>
      <c r="CL3684"/>
      <c r="CM3684"/>
      <c r="CN3684"/>
      <c r="CO3684"/>
      <c r="CP3684"/>
    </row>
    <row r="3685" spans="80:94" ht="22.5" customHeight="1">
      <c r="CB3685"/>
      <c r="CC3685"/>
      <c r="CD3685"/>
      <c r="CE3685" s="83"/>
      <c r="CF3685"/>
      <c r="CG3685"/>
      <c r="CH3685"/>
      <c r="CI3685"/>
      <c r="CJ3685"/>
      <c r="CK3685"/>
      <c r="CL3685"/>
      <c r="CM3685"/>
      <c r="CN3685"/>
      <c r="CO3685"/>
      <c r="CP3685"/>
    </row>
    <row r="3686" spans="80:94" ht="22.5" customHeight="1">
      <c r="CB3686"/>
      <c r="CC3686"/>
      <c r="CD3686"/>
      <c r="CE3686" s="83"/>
      <c r="CF3686"/>
      <c r="CG3686"/>
      <c r="CH3686"/>
      <c r="CI3686"/>
      <c r="CJ3686"/>
      <c r="CK3686"/>
      <c r="CL3686"/>
      <c r="CM3686"/>
      <c r="CN3686"/>
      <c r="CO3686"/>
      <c r="CP3686"/>
    </row>
    <row r="3687" spans="80:94" ht="22.5" customHeight="1">
      <c r="CB3687"/>
      <c r="CC3687"/>
      <c r="CD3687"/>
      <c r="CE3687" s="83"/>
      <c r="CF3687"/>
      <c r="CG3687"/>
      <c r="CH3687"/>
      <c r="CI3687"/>
      <c r="CJ3687"/>
      <c r="CK3687"/>
      <c r="CL3687"/>
      <c r="CM3687"/>
      <c r="CN3687"/>
      <c r="CO3687"/>
      <c r="CP3687"/>
    </row>
    <row r="3688" spans="80:94" ht="22.5" customHeight="1">
      <c r="CB3688"/>
      <c r="CC3688"/>
      <c r="CD3688"/>
      <c r="CE3688" s="83"/>
      <c r="CF3688"/>
      <c r="CG3688"/>
      <c r="CH3688"/>
      <c r="CI3688"/>
      <c r="CJ3688"/>
      <c r="CK3688"/>
      <c r="CL3688"/>
      <c r="CM3688"/>
      <c r="CN3688"/>
      <c r="CO3688"/>
      <c r="CP3688"/>
    </row>
    <row r="3689" spans="80:94" ht="22.5" customHeight="1">
      <c r="CB3689"/>
      <c r="CC3689"/>
      <c r="CD3689"/>
      <c r="CE3689" s="83"/>
      <c r="CF3689"/>
      <c r="CG3689"/>
      <c r="CH3689"/>
      <c r="CI3689"/>
      <c r="CJ3689"/>
      <c r="CK3689"/>
      <c r="CL3689"/>
      <c r="CM3689"/>
      <c r="CN3689"/>
      <c r="CO3689"/>
      <c r="CP3689"/>
    </row>
    <row r="3690" spans="80:94" ht="22.5" customHeight="1">
      <c r="CB3690"/>
      <c r="CC3690"/>
      <c r="CD3690"/>
      <c r="CE3690" s="83"/>
      <c r="CF3690"/>
      <c r="CG3690"/>
      <c r="CH3690"/>
      <c r="CI3690"/>
      <c r="CJ3690"/>
      <c r="CK3690"/>
      <c r="CL3690"/>
      <c r="CM3690"/>
      <c r="CN3690"/>
      <c r="CO3690"/>
      <c r="CP3690"/>
    </row>
    <row r="3691" spans="80:94" ht="22.5" customHeight="1">
      <c r="CB3691"/>
      <c r="CC3691"/>
      <c r="CD3691"/>
      <c r="CE3691" s="83"/>
      <c r="CF3691"/>
      <c r="CG3691"/>
      <c r="CH3691"/>
      <c r="CI3691"/>
      <c r="CJ3691"/>
      <c r="CK3691"/>
      <c r="CL3691"/>
      <c r="CM3691"/>
      <c r="CN3691"/>
      <c r="CO3691"/>
      <c r="CP3691"/>
    </row>
    <row r="3692" spans="80:94" ht="22.5" customHeight="1">
      <c r="CB3692"/>
      <c r="CC3692"/>
      <c r="CD3692"/>
      <c r="CE3692" s="83"/>
      <c r="CF3692"/>
      <c r="CG3692"/>
      <c r="CH3692"/>
      <c r="CI3692"/>
      <c r="CJ3692"/>
      <c r="CK3692"/>
      <c r="CL3692"/>
      <c r="CM3692"/>
      <c r="CN3692"/>
      <c r="CO3692"/>
      <c r="CP3692"/>
    </row>
    <row r="3693" spans="80:94" ht="22.5" customHeight="1">
      <c r="CB3693"/>
      <c r="CC3693"/>
      <c r="CD3693"/>
      <c r="CE3693" s="83"/>
      <c r="CF3693"/>
      <c r="CG3693"/>
      <c r="CH3693"/>
      <c r="CI3693"/>
      <c r="CJ3693"/>
      <c r="CK3693"/>
      <c r="CL3693"/>
      <c r="CM3693"/>
      <c r="CN3693"/>
      <c r="CO3693"/>
      <c r="CP3693"/>
    </row>
    <row r="3694" spans="80:94" ht="22.5" customHeight="1">
      <c r="CB3694"/>
      <c r="CC3694"/>
      <c r="CD3694"/>
      <c r="CE3694" s="83"/>
      <c r="CF3694"/>
      <c r="CG3694"/>
      <c r="CH3694"/>
      <c r="CI3694"/>
      <c r="CJ3694"/>
      <c r="CK3694"/>
      <c r="CL3694"/>
      <c r="CM3694"/>
      <c r="CN3694"/>
      <c r="CO3694"/>
      <c r="CP3694"/>
    </row>
    <row r="3695" spans="80:94" ht="22.5" customHeight="1">
      <c r="CB3695"/>
      <c r="CC3695"/>
      <c r="CD3695"/>
      <c r="CE3695" s="83"/>
      <c r="CF3695"/>
      <c r="CG3695"/>
      <c r="CH3695"/>
      <c r="CI3695"/>
      <c r="CJ3695"/>
      <c r="CK3695"/>
      <c r="CL3695"/>
      <c r="CM3695"/>
      <c r="CN3695"/>
      <c r="CO3695"/>
      <c r="CP3695"/>
    </row>
    <row r="3696" spans="80:94" ht="22.5" customHeight="1">
      <c r="CB3696"/>
      <c r="CC3696"/>
      <c r="CD3696"/>
      <c r="CE3696" s="83"/>
      <c r="CF3696"/>
      <c r="CG3696"/>
      <c r="CH3696"/>
      <c r="CI3696"/>
      <c r="CJ3696"/>
      <c r="CK3696"/>
      <c r="CL3696"/>
      <c r="CM3696"/>
      <c r="CN3696"/>
      <c r="CO3696"/>
      <c r="CP3696"/>
    </row>
    <row r="3697" spans="80:94" ht="22.5" customHeight="1">
      <c r="CB3697"/>
      <c r="CC3697"/>
      <c r="CD3697"/>
      <c r="CE3697" s="83"/>
      <c r="CF3697"/>
      <c r="CG3697"/>
      <c r="CH3697"/>
      <c r="CI3697"/>
      <c r="CJ3697"/>
      <c r="CK3697"/>
      <c r="CL3697"/>
      <c r="CM3697"/>
      <c r="CN3697"/>
      <c r="CO3697"/>
      <c r="CP3697"/>
    </row>
    <row r="3698" spans="80:94" ht="22.5" customHeight="1">
      <c r="CB3698"/>
      <c r="CC3698"/>
      <c r="CD3698"/>
      <c r="CE3698" s="83"/>
      <c r="CF3698"/>
      <c r="CG3698"/>
      <c r="CH3698"/>
      <c r="CI3698"/>
      <c r="CJ3698"/>
      <c r="CK3698"/>
      <c r="CL3698"/>
      <c r="CM3698"/>
      <c r="CN3698"/>
      <c r="CO3698"/>
      <c r="CP3698"/>
    </row>
    <row r="3699" spans="80:94" ht="22.5" customHeight="1">
      <c r="CB3699"/>
      <c r="CC3699"/>
      <c r="CD3699"/>
      <c r="CE3699" s="83"/>
      <c r="CF3699"/>
      <c r="CG3699"/>
      <c r="CH3699"/>
      <c r="CI3699"/>
      <c r="CJ3699"/>
      <c r="CK3699"/>
      <c r="CL3699"/>
      <c r="CM3699"/>
      <c r="CN3699"/>
      <c r="CO3699"/>
      <c r="CP3699"/>
    </row>
    <row r="3700" spans="80:94" ht="22.5" customHeight="1">
      <c r="CB3700"/>
      <c r="CC3700"/>
      <c r="CD3700"/>
      <c r="CE3700" s="83"/>
      <c r="CF3700"/>
      <c r="CG3700"/>
      <c r="CH3700"/>
      <c r="CI3700"/>
      <c r="CJ3700"/>
      <c r="CK3700"/>
      <c r="CL3700"/>
      <c r="CM3700"/>
      <c r="CN3700"/>
      <c r="CO3700"/>
      <c r="CP3700"/>
    </row>
    <row r="3701" spans="80:94" ht="22.5" customHeight="1">
      <c r="CB3701"/>
      <c r="CC3701"/>
      <c r="CD3701"/>
      <c r="CE3701" s="83"/>
      <c r="CF3701"/>
      <c r="CG3701"/>
      <c r="CH3701"/>
      <c r="CI3701"/>
      <c r="CJ3701"/>
      <c r="CK3701"/>
      <c r="CL3701"/>
      <c r="CM3701"/>
      <c r="CN3701"/>
      <c r="CO3701"/>
      <c r="CP3701"/>
    </row>
    <row r="3702" spans="80:94" ht="22.5" customHeight="1">
      <c r="CB3702"/>
      <c r="CC3702"/>
      <c r="CD3702"/>
      <c r="CE3702" s="83"/>
      <c r="CF3702"/>
      <c r="CG3702"/>
      <c r="CH3702"/>
      <c r="CI3702"/>
      <c r="CJ3702"/>
      <c r="CK3702"/>
      <c r="CL3702"/>
      <c r="CM3702"/>
      <c r="CN3702"/>
      <c r="CO3702"/>
      <c r="CP3702"/>
    </row>
    <row r="3703" spans="80:94" ht="22.5" customHeight="1">
      <c r="CB3703"/>
      <c r="CC3703"/>
      <c r="CD3703"/>
      <c r="CE3703" s="83"/>
      <c r="CF3703"/>
      <c r="CG3703"/>
      <c r="CH3703"/>
      <c r="CI3703"/>
      <c r="CJ3703"/>
      <c r="CK3703"/>
      <c r="CL3703"/>
      <c r="CM3703"/>
      <c r="CN3703"/>
      <c r="CO3703"/>
      <c r="CP3703"/>
    </row>
    <row r="3704" spans="80:94" ht="22.5" customHeight="1">
      <c r="CB3704"/>
      <c r="CC3704"/>
      <c r="CD3704"/>
      <c r="CE3704" s="83"/>
      <c r="CF3704"/>
      <c r="CG3704"/>
      <c r="CH3704"/>
      <c r="CI3704"/>
      <c r="CJ3704"/>
      <c r="CK3704"/>
      <c r="CL3704"/>
      <c r="CM3704"/>
      <c r="CN3704"/>
      <c r="CO3704"/>
      <c r="CP3704"/>
    </row>
    <row r="3705" spans="80:94" ht="22.5" customHeight="1">
      <c r="CB3705"/>
      <c r="CC3705"/>
      <c r="CD3705"/>
      <c r="CE3705" s="83"/>
      <c r="CF3705"/>
      <c r="CG3705"/>
      <c r="CH3705"/>
      <c r="CI3705"/>
      <c r="CJ3705"/>
      <c r="CK3705"/>
      <c r="CL3705"/>
      <c r="CM3705"/>
      <c r="CN3705"/>
      <c r="CO3705"/>
      <c r="CP3705"/>
    </row>
    <row r="3706" spans="80:94" ht="22.5" customHeight="1">
      <c r="CB3706"/>
      <c r="CC3706"/>
      <c r="CD3706"/>
      <c r="CE3706" s="83"/>
      <c r="CF3706"/>
      <c r="CG3706"/>
      <c r="CH3706"/>
      <c r="CI3706"/>
      <c r="CJ3706"/>
      <c r="CK3706"/>
      <c r="CL3706"/>
      <c r="CM3706"/>
      <c r="CN3706"/>
      <c r="CO3706"/>
      <c r="CP3706"/>
    </row>
    <row r="3707" spans="80:94" ht="22.5" customHeight="1">
      <c r="CB3707"/>
      <c r="CC3707"/>
      <c r="CD3707"/>
      <c r="CE3707" s="83"/>
      <c r="CF3707"/>
      <c r="CG3707"/>
      <c r="CH3707"/>
      <c r="CI3707"/>
      <c r="CJ3707"/>
      <c r="CK3707"/>
      <c r="CL3707"/>
      <c r="CM3707"/>
      <c r="CN3707"/>
      <c r="CO3707"/>
      <c r="CP3707"/>
    </row>
    <row r="3708" spans="80:94" ht="22.5" customHeight="1">
      <c r="CB3708"/>
      <c r="CC3708"/>
      <c r="CD3708"/>
      <c r="CE3708" s="83"/>
      <c r="CF3708"/>
      <c r="CG3708"/>
      <c r="CH3708"/>
      <c r="CI3708"/>
      <c r="CJ3708"/>
      <c r="CK3708"/>
      <c r="CL3708"/>
      <c r="CM3708"/>
      <c r="CN3708"/>
      <c r="CO3708"/>
      <c r="CP3708"/>
    </row>
    <row r="3709" spans="80:94" ht="22.5" customHeight="1">
      <c r="CB3709"/>
      <c r="CC3709"/>
      <c r="CD3709"/>
      <c r="CE3709" s="83"/>
      <c r="CF3709"/>
      <c r="CG3709"/>
      <c r="CH3709"/>
      <c r="CI3709"/>
      <c r="CJ3709"/>
      <c r="CK3709"/>
      <c r="CL3709"/>
      <c r="CM3709"/>
      <c r="CN3709"/>
      <c r="CO3709"/>
      <c r="CP3709"/>
    </row>
    <row r="3710" spans="80:94" ht="22.5" customHeight="1">
      <c r="CB3710"/>
      <c r="CC3710"/>
      <c r="CD3710"/>
      <c r="CE3710" s="83"/>
      <c r="CF3710"/>
      <c r="CG3710"/>
      <c r="CH3710"/>
      <c r="CI3710"/>
      <c r="CJ3710"/>
      <c r="CK3710"/>
      <c r="CL3710"/>
      <c r="CM3710"/>
      <c r="CN3710"/>
      <c r="CO3710"/>
      <c r="CP3710"/>
    </row>
    <row r="3711" spans="80:94" ht="22.5" customHeight="1">
      <c r="CB3711"/>
      <c r="CC3711"/>
      <c r="CD3711"/>
      <c r="CE3711" s="83"/>
      <c r="CF3711"/>
      <c r="CG3711"/>
      <c r="CH3711"/>
      <c r="CI3711"/>
      <c r="CJ3711"/>
      <c r="CK3711"/>
      <c r="CL3711"/>
      <c r="CM3711"/>
      <c r="CN3711"/>
      <c r="CO3711"/>
      <c r="CP3711"/>
    </row>
    <row r="3712" spans="80:94" ht="22.5" customHeight="1">
      <c r="CB3712"/>
      <c r="CC3712"/>
      <c r="CD3712"/>
      <c r="CE3712" s="83"/>
      <c r="CF3712"/>
      <c r="CG3712"/>
      <c r="CH3712"/>
      <c r="CI3712"/>
      <c r="CJ3712"/>
      <c r="CK3712"/>
      <c r="CL3712"/>
      <c r="CM3712"/>
      <c r="CN3712"/>
      <c r="CO3712"/>
      <c r="CP3712"/>
    </row>
    <row r="3713" spans="80:94" ht="22.5" customHeight="1">
      <c r="CB3713"/>
      <c r="CC3713"/>
      <c r="CD3713"/>
      <c r="CE3713" s="83"/>
      <c r="CF3713"/>
      <c r="CG3713"/>
      <c r="CH3713"/>
      <c r="CI3713"/>
      <c r="CJ3713"/>
      <c r="CK3713"/>
      <c r="CL3713"/>
      <c r="CM3713"/>
      <c r="CN3713"/>
      <c r="CO3713"/>
      <c r="CP3713"/>
    </row>
    <row r="3714" spans="80:94" ht="22.5" customHeight="1">
      <c r="CB3714"/>
      <c r="CC3714"/>
      <c r="CD3714"/>
      <c r="CE3714" s="83"/>
      <c r="CF3714"/>
      <c r="CG3714"/>
      <c r="CH3714"/>
      <c r="CI3714"/>
      <c r="CJ3714"/>
      <c r="CK3714"/>
      <c r="CL3714"/>
      <c r="CM3714"/>
      <c r="CN3714"/>
      <c r="CO3714"/>
      <c r="CP3714"/>
    </row>
    <row r="3715" spans="80:94" ht="22.5" customHeight="1">
      <c r="CB3715"/>
      <c r="CC3715"/>
      <c r="CD3715"/>
      <c r="CE3715" s="83"/>
      <c r="CF3715"/>
      <c r="CG3715"/>
      <c r="CH3715"/>
      <c r="CI3715"/>
      <c r="CJ3715"/>
      <c r="CK3715"/>
      <c r="CL3715"/>
      <c r="CM3715"/>
      <c r="CN3715"/>
      <c r="CO3715"/>
      <c r="CP3715"/>
    </row>
    <row r="3716" spans="80:94" ht="22.5" customHeight="1">
      <c r="CB3716"/>
      <c r="CC3716"/>
      <c r="CD3716"/>
      <c r="CE3716" s="83"/>
      <c r="CF3716"/>
      <c r="CG3716"/>
      <c r="CH3716"/>
      <c r="CI3716"/>
      <c r="CJ3716"/>
      <c r="CK3716"/>
      <c r="CL3716"/>
      <c r="CM3716"/>
      <c r="CN3716"/>
      <c r="CO3716"/>
      <c r="CP3716"/>
    </row>
    <row r="3717" spans="80:94" ht="22.5" customHeight="1">
      <c r="CB3717"/>
      <c r="CC3717"/>
      <c r="CD3717"/>
      <c r="CE3717" s="83"/>
      <c r="CF3717"/>
      <c r="CG3717"/>
      <c r="CH3717"/>
      <c r="CI3717"/>
      <c r="CJ3717"/>
      <c r="CK3717"/>
      <c r="CL3717"/>
      <c r="CM3717"/>
      <c r="CN3717"/>
      <c r="CO3717"/>
      <c r="CP3717"/>
    </row>
    <row r="3718" spans="80:94" ht="22.5" customHeight="1">
      <c r="CB3718"/>
      <c r="CC3718"/>
      <c r="CD3718"/>
      <c r="CE3718" s="83"/>
      <c r="CF3718"/>
      <c r="CG3718"/>
      <c r="CH3718"/>
      <c r="CI3718"/>
      <c r="CJ3718"/>
      <c r="CK3718"/>
      <c r="CL3718"/>
      <c r="CM3718"/>
      <c r="CN3718"/>
      <c r="CO3718"/>
      <c r="CP3718"/>
    </row>
    <row r="3719" spans="80:94" ht="22.5" customHeight="1">
      <c r="CB3719"/>
      <c r="CC3719"/>
      <c r="CD3719"/>
      <c r="CE3719" s="83"/>
      <c r="CF3719"/>
      <c r="CG3719"/>
      <c r="CH3719"/>
      <c r="CI3719"/>
      <c r="CJ3719"/>
      <c r="CK3719"/>
      <c r="CL3719"/>
      <c r="CM3719"/>
      <c r="CN3719"/>
      <c r="CO3719"/>
      <c r="CP3719"/>
    </row>
    <row r="3720" spans="80:94" ht="22.5" customHeight="1">
      <c r="CB3720"/>
      <c r="CC3720"/>
      <c r="CD3720"/>
      <c r="CE3720" s="83"/>
      <c r="CF3720"/>
      <c r="CG3720"/>
      <c r="CH3720"/>
      <c r="CI3720"/>
      <c r="CJ3720"/>
      <c r="CK3720"/>
      <c r="CL3720"/>
      <c r="CM3720"/>
      <c r="CN3720"/>
      <c r="CO3720"/>
      <c r="CP3720"/>
    </row>
    <row r="3721" spans="80:94" ht="22.5" customHeight="1">
      <c r="CB3721"/>
      <c r="CC3721"/>
      <c r="CD3721"/>
      <c r="CE3721" s="83"/>
      <c r="CF3721"/>
      <c r="CG3721"/>
      <c r="CH3721"/>
      <c r="CI3721"/>
      <c r="CJ3721"/>
      <c r="CK3721"/>
      <c r="CL3721"/>
      <c r="CM3721"/>
      <c r="CN3721"/>
      <c r="CO3721"/>
      <c r="CP3721"/>
    </row>
    <row r="3722" spans="80:94" ht="22.5" customHeight="1">
      <c r="CB3722"/>
      <c r="CC3722"/>
      <c r="CD3722"/>
      <c r="CE3722" s="83"/>
      <c r="CF3722"/>
      <c r="CG3722"/>
      <c r="CH3722"/>
      <c r="CI3722"/>
      <c r="CJ3722"/>
      <c r="CK3722"/>
      <c r="CL3722"/>
      <c r="CM3722"/>
      <c r="CN3722"/>
      <c r="CO3722"/>
      <c r="CP3722"/>
    </row>
    <row r="3723" spans="80:94" ht="22.5" customHeight="1">
      <c r="CB3723"/>
      <c r="CC3723"/>
      <c r="CD3723"/>
      <c r="CE3723" s="83"/>
      <c r="CF3723"/>
      <c r="CG3723"/>
      <c r="CH3723"/>
      <c r="CI3723"/>
      <c r="CJ3723"/>
      <c r="CK3723"/>
      <c r="CL3723"/>
      <c r="CM3723"/>
      <c r="CN3723"/>
      <c r="CO3723"/>
      <c r="CP3723"/>
    </row>
    <row r="3724" spans="80:94" ht="22.5" customHeight="1">
      <c r="CB3724"/>
      <c r="CC3724"/>
      <c r="CD3724"/>
      <c r="CE3724" s="83"/>
      <c r="CF3724"/>
      <c r="CG3724"/>
      <c r="CH3724"/>
      <c r="CI3724"/>
      <c r="CJ3724"/>
      <c r="CK3724"/>
      <c r="CL3724"/>
      <c r="CM3724"/>
      <c r="CN3724"/>
      <c r="CO3724"/>
      <c r="CP3724"/>
    </row>
    <row r="3725" spans="80:94" ht="22.5" customHeight="1">
      <c r="CB3725"/>
      <c r="CC3725"/>
      <c r="CD3725"/>
      <c r="CE3725" s="83"/>
      <c r="CF3725"/>
      <c r="CG3725"/>
      <c r="CH3725"/>
      <c r="CI3725"/>
      <c r="CJ3725"/>
      <c r="CK3725"/>
      <c r="CL3725"/>
      <c r="CM3725"/>
      <c r="CN3725"/>
      <c r="CO3725"/>
      <c r="CP3725"/>
    </row>
    <row r="3726" spans="80:94" ht="22.5" customHeight="1">
      <c r="CB3726"/>
      <c r="CC3726"/>
      <c r="CD3726"/>
      <c r="CE3726" s="83"/>
      <c r="CF3726"/>
      <c r="CG3726"/>
      <c r="CH3726"/>
      <c r="CI3726"/>
      <c r="CJ3726"/>
      <c r="CK3726"/>
      <c r="CL3726"/>
      <c r="CM3726"/>
      <c r="CN3726"/>
      <c r="CO3726"/>
      <c r="CP3726"/>
    </row>
    <row r="3727" spans="80:94" ht="22.5" customHeight="1">
      <c r="CB3727"/>
      <c r="CC3727"/>
      <c r="CD3727"/>
      <c r="CE3727" s="83"/>
      <c r="CF3727"/>
      <c r="CG3727"/>
      <c r="CH3727"/>
      <c r="CI3727"/>
      <c r="CJ3727"/>
      <c r="CK3727"/>
      <c r="CL3727"/>
      <c r="CM3727"/>
      <c r="CN3727"/>
      <c r="CO3727"/>
      <c r="CP3727"/>
    </row>
    <row r="3728" spans="80:94" ht="22.5" customHeight="1">
      <c r="CB3728"/>
      <c r="CC3728"/>
      <c r="CD3728"/>
      <c r="CE3728" s="83"/>
      <c r="CF3728"/>
      <c r="CG3728"/>
      <c r="CH3728"/>
      <c r="CI3728"/>
      <c r="CJ3728"/>
      <c r="CK3728"/>
      <c r="CL3728"/>
      <c r="CM3728"/>
      <c r="CN3728"/>
      <c r="CO3728"/>
      <c r="CP3728"/>
    </row>
    <row r="3729" spans="80:94" ht="22.5" customHeight="1">
      <c r="CB3729"/>
      <c r="CC3729"/>
      <c r="CD3729"/>
      <c r="CE3729" s="83"/>
      <c r="CF3729"/>
      <c r="CG3729"/>
      <c r="CH3729"/>
      <c r="CI3729"/>
      <c r="CJ3729"/>
      <c r="CK3729"/>
      <c r="CL3729"/>
      <c r="CM3729"/>
      <c r="CN3729"/>
      <c r="CO3729"/>
      <c r="CP3729"/>
    </row>
    <row r="3730" spans="80:94" ht="22.5" customHeight="1">
      <c r="CB3730"/>
      <c r="CC3730"/>
      <c r="CD3730"/>
      <c r="CE3730" s="83"/>
      <c r="CF3730"/>
      <c r="CG3730"/>
      <c r="CH3730"/>
      <c r="CI3730"/>
      <c r="CJ3730"/>
      <c r="CK3730"/>
      <c r="CL3730"/>
      <c r="CM3730"/>
      <c r="CN3730"/>
      <c r="CO3730"/>
      <c r="CP3730"/>
    </row>
    <row r="3731" spans="80:94" ht="22.5" customHeight="1">
      <c r="CB3731"/>
      <c r="CC3731"/>
      <c r="CD3731"/>
      <c r="CE3731" s="83"/>
      <c r="CF3731"/>
      <c r="CG3731"/>
      <c r="CH3731"/>
      <c r="CI3731"/>
      <c r="CJ3731"/>
      <c r="CK3731"/>
      <c r="CL3731"/>
      <c r="CM3731"/>
      <c r="CN3731"/>
      <c r="CO3731"/>
      <c r="CP3731"/>
    </row>
    <row r="3732" spans="80:94" ht="22.5" customHeight="1">
      <c r="CB3732"/>
      <c r="CC3732"/>
      <c r="CD3732"/>
      <c r="CE3732" s="83"/>
      <c r="CF3732"/>
      <c r="CG3732"/>
      <c r="CH3732"/>
      <c r="CI3732"/>
      <c r="CJ3732"/>
      <c r="CK3732"/>
      <c r="CL3732"/>
      <c r="CM3732"/>
      <c r="CN3732"/>
      <c r="CO3732"/>
      <c r="CP3732"/>
    </row>
    <row r="3733" spans="80:94" ht="22.5" customHeight="1">
      <c r="CB3733"/>
      <c r="CC3733"/>
      <c r="CD3733"/>
      <c r="CE3733" s="83"/>
      <c r="CF3733"/>
      <c r="CG3733"/>
      <c r="CH3733"/>
      <c r="CI3733"/>
      <c r="CJ3733"/>
      <c r="CK3733"/>
      <c r="CL3733"/>
      <c r="CM3733"/>
      <c r="CN3733"/>
      <c r="CO3733"/>
      <c r="CP3733"/>
    </row>
    <row r="3734" spans="80:94" ht="22.5" customHeight="1">
      <c r="CB3734"/>
      <c r="CC3734"/>
      <c r="CD3734"/>
      <c r="CE3734" s="83"/>
      <c r="CF3734"/>
      <c r="CG3734"/>
      <c r="CH3734"/>
      <c r="CI3734"/>
      <c r="CJ3734"/>
      <c r="CK3734"/>
      <c r="CL3734"/>
      <c r="CM3734"/>
      <c r="CN3734"/>
      <c r="CO3734"/>
      <c r="CP3734"/>
    </row>
    <row r="3735" spans="80:94" ht="22.5" customHeight="1">
      <c r="CB3735"/>
      <c r="CC3735"/>
      <c r="CD3735"/>
      <c r="CE3735" s="83"/>
      <c r="CF3735"/>
      <c r="CG3735"/>
      <c r="CH3735"/>
      <c r="CI3735"/>
      <c r="CJ3735"/>
      <c r="CK3735"/>
      <c r="CL3735"/>
      <c r="CM3735"/>
      <c r="CN3735"/>
      <c r="CO3735"/>
      <c r="CP3735"/>
    </row>
    <row r="3736" spans="80:94" ht="22.5" customHeight="1">
      <c r="CB3736"/>
      <c r="CC3736"/>
      <c r="CD3736"/>
      <c r="CE3736" s="83"/>
      <c r="CF3736"/>
      <c r="CG3736"/>
      <c r="CH3736"/>
      <c r="CI3736"/>
      <c r="CJ3736"/>
      <c r="CK3736"/>
      <c r="CL3736"/>
      <c r="CM3736"/>
      <c r="CN3736"/>
      <c r="CO3736"/>
      <c r="CP3736"/>
    </row>
    <row r="3737" spans="80:94" ht="22.5" customHeight="1">
      <c r="CB3737"/>
      <c r="CC3737"/>
      <c r="CD3737"/>
      <c r="CE3737" s="83"/>
      <c r="CF3737"/>
      <c r="CG3737"/>
      <c r="CH3737"/>
      <c r="CI3737"/>
      <c r="CJ3737"/>
      <c r="CK3737"/>
      <c r="CL3737"/>
      <c r="CM3737"/>
      <c r="CN3737"/>
      <c r="CO3737"/>
      <c r="CP3737"/>
    </row>
    <row r="3738" spans="80:94" ht="22.5" customHeight="1">
      <c r="CB3738"/>
      <c r="CC3738"/>
      <c r="CD3738"/>
      <c r="CE3738" s="83"/>
      <c r="CF3738"/>
      <c r="CG3738"/>
      <c r="CH3738"/>
      <c r="CI3738"/>
      <c r="CJ3738"/>
      <c r="CK3738"/>
      <c r="CL3738"/>
      <c r="CM3738"/>
      <c r="CN3738"/>
      <c r="CO3738"/>
      <c r="CP3738"/>
    </row>
    <row r="3739" spans="80:94" ht="22.5" customHeight="1">
      <c r="CB3739"/>
      <c r="CC3739"/>
      <c r="CD3739"/>
      <c r="CE3739" s="83"/>
      <c r="CF3739"/>
      <c r="CG3739"/>
      <c r="CH3739"/>
      <c r="CI3739"/>
      <c r="CJ3739"/>
      <c r="CK3739"/>
      <c r="CL3739"/>
      <c r="CM3739"/>
      <c r="CN3739"/>
      <c r="CO3739"/>
      <c r="CP3739"/>
    </row>
    <row r="3740" spans="80:94" ht="22.5" customHeight="1">
      <c r="CB3740"/>
      <c r="CC3740"/>
      <c r="CD3740"/>
      <c r="CE3740" s="83"/>
      <c r="CF3740"/>
      <c r="CG3740"/>
      <c r="CH3740"/>
      <c r="CI3740"/>
      <c r="CJ3740"/>
      <c r="CK3740"/>
      <c r="CL3740"/>
      <c r="CM3740"/>
      <c r="CN3740"/>
      <c r="CO3740"/>
      <c r="CP3740"/>
    </row>
    <row r="3741" spans="80:94" ht="22.5" customHeight="1">
      <c r="CB3741"/>
      <c r="CC3741"/>
      <c r="CD3741"/>
      <c r="CE3741" s="83"/>
      <c r="CF3741"/>
      <c r="CG3741"/>
      <c r="CH3741"/>
      <c r="CI3741"/>
      <c r="CJ3741"/>
      <c r="CK3741"/>
      <c r="CL3741"/>
      <c r="CM3741"/>
      <c r="CN3741"/>
      <c r="CO3741"/>
      <c r="CP3741"/>
    </row>
    <row r="3742" spans="80:94" ht="22.5" customHeight="1">
      <c r="CB3742"/>
      <c r="CC3742"/>
      <c r="CD3742"/>
      <c r="CE3742" s="83"/>
      <c r="CF3742"/>
      <c r="CG3742"/>
      <c r="CH3742"/>
      <c r="CI3742"/>
      <c r="CJ3742"/>
      <c r="CK3742"/>
      <c r="CL3742"/>
      <c r="CM3742"/>
      <c r="CN3742"/>
      <c r="CO3742"/>
      <c r="CP3742"/>
    </row>
    <row r="3743" spans="80:94" ht="22.5" customHeight="1">
      <c r="CB3743"/>
      <c r="CC3743"/>
      <c r="CD3743"/>
      <c r="CE3743" s="83"/>
      <c r="CF3743"/>
      <c r="CG3743"/>
      <c r="CH3743"/>
      <c r="CI3743"/>
      <c r="CJ3743"/>
      <c r="CK3743"/>
      <c r="CL3743"/>
      <c r="CM3743"/>
      <c r="CN3743"/>
      <c r="CO3743"/>
      <c r="CP3743"/>
    </row>
    <row r="3744" spans="80:94" ht="22.5" customHeight="1">
      <c r="CB3744"/>
      <c r="CC3744"/>
      <c r="CD3744"/>
      <c r="CE3744" s="83"/>
      <c r="CF3744"/>
      <c r="CG3744"/>
      <c r="CH3744"/>
      <c r="CI3744"/>
      <c r="CJ3744"/>
      <c r="CK3744"/>
      <c r="CL3744"/>
      <c r="CM3744"/>
      <c r="CN3744"/>
      <c r="CO3744"/>
      <c r="CP3744"/>
    </row>
    <row r="3745" spans="80:94" ht="22.5" customHeight="1">
      <c r="CB3745"/>
      <c r="CC3745"/>
      <c r="CD3745"/>
      <c r="CE3745" s="83"/>
      <c r="CF3745"/>
      <c r="CG3745"/>
      <c r="CH3745"/>
      <c r="CI3745"/>
      <c r="CJ3745"/>
      <c r="CK3745"/>
      <c r="CL3745"/>
      <c r="CM3745"/>
      <c r="CN3745"/>
      <c r="CO3745"/>
      <c r="CP3745"/>
    </row>
    <row r="3746" spans="80:94" ht="22.5" customHeight="1">
      <c r="CB3746"/>
      <c r="CC3746"/>
      <c r="CD3746"/>
      <c r="CE3746" s="83"/>
      <c r="CF3746"/>
      <c r="CG3746"/>
      <c r="CH3746"/>
      <c r="CI3746"/>
      <c r="CJ3746"/>
      <c r="CK3746"/>
      <c r="CL3746"/>
      <c r="CM3746"/>
      <c r="CN3746"/>
      <c r="CO3746"/>
      <c r="CP3746"/>
    </row>
    <row r="3747" spans="80:94" ht="22.5" customHeight="1">
      <c r="CB3747"/>
      <c r="CC3747"/>
      <c r="CD3747"/>
      <c r="CE3747" s="83"/>
      <c r="CF3747"/>
      <c r="CG3747"/>
      <c r="CH3747"/>
      <c r="CI3747"/>
      <c r="CJ3747"/>
      <c r="CK3747"/>
      <c r="CL3747"/>
      <c r="CM3747"/>
      <c r="CN3747"/>
      <c r="CO3747"/>
      <c r="CP3747"/>
    </row>
    <row r="3748" spans="80:94" ht="22.5" customHeight="1">
      <c r="CB3748"/>
      <c r="CC3748"/>
      <c r="CD3748"/>
      <c r="CE3748" s="83"/>
      <c r="CF3748"/>
      <c r="CG3748"/>
      <c r="CH3748"/>
      <c r="CI3748"/>
      <c r="CJ3748"/>
      <c r="CK3748"/>
      <c r="CL3748"/>
      <c r="CM3748"/>
      <c r="CN3748"/>
      <c r="CO3748"/>
      <c r="CP3748"/>
    </row>
    <row r="3749" spans="80:94" ht="22.5" customHeight="1">
      <c r="CB3749"/>
      <c r="CC3749"/>
      <c r="CD3749"/>
      <c r="CE3749" s="83"/>
      <c r="CF3749"/>
      <c r="CG3749"/>
      <c r="CH3749"/>
      <c r="CI3749"/>
      <c r="CJ3749"/>
      <c r="CK3749"/>
      <c r="CL3749"/>
      <c r="CM3749"/>
      <c r="CN3749"/>
      <c r="CO3749"/>
      <c r="CP3749"/>
    </row>
    <row r="3750" spans="80:94" ht="22.5" customHeight="1">
      <c r="CB3750"/>
      <c r="CC3750"/>
      <c r="CD3750"/>
      <c r="CE3750" s="83"/>
      <c r="CF3750"/>
      <c r="CG3750"/>
      <c r="CH3750"/>
      <c r="CI3750"/>
      <c r="CJ3750"/>
      <c r="CK3750"/>
      <c r="CL3750"/>
      <c r="CM3750"/>
      <c r="CN3750"/>
      <c r="CO3750"/>
      <c r="CP3750"/>
    </row>
    <row r="3751" spans="80:94" ht="22.5" customHeight="1">
      <c r="CB3751"/>
      <c r="CC3751"/>
      <c r="CD3751"/>
      <c r="CE3751" s="83"/>
      <c r="CF3751"/>
      <c r="CG3751"/>
      <c r="CH3751"/>
      <c r="CI3751"/>
      <c r="CJ3751"/>
      <c r="CK3751"/>
      <c r="CL3751"/>
      <c r="CM3751"/>
      <c r="CN3751"/>
      <c r="CO3751"/>
      <c r="CP3751"/>
    </row>
    <row r="3752" spans="80:94" ht="22.5" customHeight="1">
      <c r="CB3752"/>
      <c r="CC3752"/>
      <c r="CD3752"/>
      <c r="CE3752" s="83"/>
      <c r="CF3752"/>
      <c r="CG3752"/>
      <c r="CH3752"/>
      <c r="CI3752"/>
      <c r="CJ3752"/>
      <c r="CK3752"/>
      <c r="CL3752"/>
      <c r="CM3752"/>
      <c r="CN3752"/>
      <c r="CO3752"/>
      <c r="CP3752"/>
    </row>
    <row r="3753" spans="80:94" ht="22.5" customHeight="1">
      <c r="CB3753"/>
      <c r="CC3753"/>
      <c r="CD3753"/>
      <c r="CE3753" s="83"/>
      <c r="CF3753"/>
      <c r="CG3753"/>
      <c r="CH3753"/>
      <c r="CI3753"/>
      <c r="CJ3753"/>
      <c r="CK3753"/>
      <c r="CL3753"/>
      <c r="CM3753"/>
      <c r="CN3753"/>
      <c r="CO3753"/>
      <c r="CP3753"/>
    </row>
    <row r="3754" spans="80:94" ht="22.5" customHeight="1">
      <c r="CB3754"/>
      <c r="CC3754"/>
      <c r="CD3754"/>
      <c r="CE3754" s="83"/>
      <c r="CF3754"/>
      <c r="CG3754"/>
      <c r="CH3754"/>
      <c r="CI3754"/>
      <c r="CJ3754"/>
      <c r="CK3754"/>
      <c r="CL3754"/>
      <c r="CM3754"/>
      <c r="CN3754"/>
      <c r="CO3754"/>
      <c r="CP3754"/>
    </row>
    <row r="3755" spans="80:94" ht="22.5" customHeight="1">
      <c r="CB3755"/>
      <c r="CC3755"/>
      <c r="CD3755"/>
      <c r="CE3755" s="83"/>
      <c r="CF3755"/>
      <c r="CG3755"/>
      <c r="CH3755"/>
      <c r="CI3755"/>
      <c r="CJ3755"/>
      <c r="CK3755"/>
      <c r="CL3755"/>
      <c r="CM3755"/>
      <c r="CN3755"/>
      <c r="CO3755"/>
      <c r="CP3755"/>
    </row>
    <row r="3756" spans="80:94" ht="22.5" customHeight="1">
      <c r="CB3756"/>
      <c r="CC3756"/>
      <c r="CD3756"/>
      <c r="CE3756" s="83"/>
      <c r="CF3756"/>
      <c r="CG3756"/>
      <c r="CH3756"/>
      <c r="CI3756"/>
      <c r="CJ3756"/>
      <c r="CK3756"/>
      <c r="CL3756"/>
      <c r="CM3756"/>
      <c r="CN3756"/>
      <c r="CO3756"/>
      <c r="CP3756"/>
    </row>
    <row r="3757" spans="80:94" ht="22.5" customHeight="1">
      <c r="CB3757"/>
      <c r="CC3757"/>
      <c r="CD3757"/>
      <c r="CE3757" s="83"/>
      <c r="CF3757"/>
      <c r="CG3757"/>
      <c r="CH3757"/>
      <c r="CI3757"/>
      <c r="CJ3757"/>
      <c r="CK3757"/>
      <c r="CL3757"/>
      <c r="CM3757"/>
      <c r="CN3757"/>
      <c r="CO3757"/>
      <c r="CP3757"/>
    </row>
    <row r="3758" spans="80:94" ht="22.5" customHeight="1">
      <c r="CB3758"/>
      <c r="CC3758"/>
      <c r="CD3758"/>
      <c r="CE3758" s="83"/>
      <c r="CF3758"/>
      <c r="CG3758"/>
      <c r="CH3758"/>
      <c r="CI3758"/>
      <c r="CJ3758"/>
      <c r="CK3758"/>
      <c r="CL3758"/>
      <c r="CM3758"/>
      <c r="CN3758"/>
      <c r="CO3758"/>
      <c r="CP3758"/>
    </row>
    <row r="3759" spans="80:94" ht="22.5" customHeight="1">
      <c r="CB3759"/>
      <c r="CC3759"/>
      <c r="CD3759"/>
      <c r="CE3759" s="83"/>
      <c r="CF3759"/>
      <c r="CG3759"/>
      <c r="CH3759"/>
      <c r="CI3759"/>
      <c r="CJ3759"/>
      <c r="CK3759"/>
      <c r="CL3759"/>
      <c r="CM3759"/>
      <c r="CN3759"/>
      <c r="CO3759"/>
      <c r="CP3759"/>
    </row>
    <row r="3760" spans="80:94" ht="22.5" customHeight="1">
      <c r="CB3760"/>
      <c r="CC3760"/>
      <c r="CD3760"/>
      <c r="CE3760" s="83"/>
      <c r="CF3760"/>
      <c r="CG3760"/>
      <c r="CH3760"/>
      <c r="CI3760"/>
      <c r="CJ3760"/>
      <c r="CK3760"/>
      <c r="CL3760"/>
      <c r="CM3760"/>
      <c r="CN3760"/>
      <c r="CO3760"/>
      <c r="CP3760"/>
    </row>
    <row r="3761" spans="80:94" ht="22.5" customHeight="1">
      <c r="CB3761"/>
      <c r="CC3761"/>
      <c r="CD3761"/>
      <c r="CE3761" s="83"/>
      <c r="CF3761"/>
      <c r="CG3761"/>
      <c r="CH3761"/>
      <c r="CI3761"/>
      <c r="CJ3761"/>
      <c r="CK3761"/>
      <c r="CL3761"/>
      <c r="CM3761"/>
      <c r="CN3761"/>
      <c r="CO3761"/>
      <c r="CP3761"/>
    </row>
    <row r="3762" spans="80:94" ht="22.5" customHeight="1">
      <c r="CB3762"/>
      <c r="CC3762"/>
      <c r="CD3762"/>
      <c r="CE3762" s="83"/>
      <c r="CF3762"/>
      <c r="CG3762"/>
      <c r="CH3762"/>
      <c r="CI3762"/>
      <c r="CJ3762"/>
      <c r="CK3762"/>
      <c r="CL3762"/>
      <c r="CM3762"/>
      <c r="CN3762"/>
      <c r="CO3762"/>
      <c r="CP3762"/>
    </row>
    <row r="3763" spans="80:94" ht="22.5" customHeight="1">
      <c r="CB3763"/>
      <c r="CC3763"/>
      <c r="CD3763"/>
      <c r="CE3763" s="83"/>
      <c r="CF3763"/>
      <c r="CG3763"/>
      <c r="CH3763"/>
      <c r="CI3763"/>
      <c r="CJ3763"/>
      <c r="CK3763"/>
      <c r="CL3763"/>
      <c r="CM3763"/>
      <c r="CN3763"/>
      <c r="CO3763"/>
      <c r="CP3763"/>
    </row>
    <row r="3764" spans="80:94" ht="22.5" customHeight="1">
      <c r="CB3764"/>
      <c r="CC3764"/>
      <c r="CD3764"/>
      <c r="CE3764" s="83"/>
      <c r="CF3764"/>
      <c r="CG3764"/>
      <c r="CH3764"/>
      <c r="CI3764"/>
      <c r="CJ3764"/>
      <c r="CK3764"/>
      <c r="CL3764"/>
      <c r="CM3764"/>
      <c r="CN3764"/>
      <c r="CO3764"/>
      <c r="CP3764"/>
    </row>
    <row r="3765" spans="80:94" ht="22.5" customHeight="1">
      <c r="CB3765"/>
      <c r="CC3765"/>
      <c r="CD3765"/>
      <c r="CE3765" s="83"/>
      <c r="CF3765"/>
      <c r="CG3765"/>
      <c r="CH3765"/>
      <c r="CI3765"/>
      <c r="CJ3765"/>
      <c r="CK3765"/>
      <c r="CL3765"/>
      <c r="CM3765"/>
      <c r="CN3765"/>
      <c r="CO3765"/>
      <c r="CP3765"/>
    </row>
    <row r="3766" spans="80:94" ht="22.5" customHeight="1">
      <c r="CB3766"/>
      <c r="CC3766"/>
      <c r="CD3766"/>
      <c r="CE3766" s="83"/>
      <c r="CF3766"/>
      <c r="CG3766"/>
      <c r="CH3766"/>
      <c r="CI3766"/>
      <c r="CJ3766"/>
      <c r="CK3766"/>
      <c r="CL3766"/>
      <c r="CM3766"/>
      <c r="CN3766"/>
      <c r="CO3766"/>
      <c r="CP3766"/>
    </row>
    <row r="3767" spans="80:94" ht="22.5" customHeight="1">
      <c r="CB3767"/>
      <c r="CC3767"/>
      <c r="CD3767"/>
      <c r="CE3767" s="83"/>
      <c r="CF3767"/>
      <c r="CG3767"/>
      <c r="CH3767"/>
      <c r="CI3767"/>
      <c r="CJ3767"/>
      <c r="CK3767"/>
      <c r="CL3767"/>
      <c r="CM3767"/>
      <c r="CN3767"/>
      <c r="CO3767"/>
      <c r="CP3767"/>
    </row>
    <row r="3768" spans="80:94" ht="22.5" customHeight="1">
      <c r="CB3768"/>
      <c r="CC3768"/>
      <c r="CD3768"/>
      <c r="CE3768" s="83"/>
      <c r="CF3768"/>
      <c r="CG3768"/>
      <c r="CH3768"/>
      <c r="CI3768"/>
      <c r="CJ3768"/>
      <c r="CK3768"/>
      <c r="CL3768"/>
      <c r="CM3768"/>
      <c r="CN3768"/>
      <c r="CO3768"/>
      <c r="CP3768"/>
    </row>
    <row r="3769" spans="80:94" ht="22.5" customHeight="1">
      <c r="CB3769"/>
      <c r="CC3769"/>
      <c r="CD3769"/>
      <c r="CE3769" s="83"/>
      <c r="CF3769"/>
      <c r="CG3769"/>
      <c r="CH3769"/>
      <c r="CI3769"/>
      <c r="CJ3769"/>
      <c r="CK3769"/>
      <c r="CL3769"/>
      <c r="CM3769"/>
      <c r="CN3769"/>
      <c r="CO3769"/>
      <c r="CP3769"/>
    </row>
    <row r="3770" spans="80:94" ht="22.5" customHeight="1">
      <c r="CB3770"/>
      <c r="CC3770"/>
      <c r="CD3770"/>
      <c r="CE3770" s="83"/>
      <c r="CF3770"/>
      <c r="CG3770"/>
      <c r="CH3770"/>
      <c r="CI3770"/>
      <c r="CJ3770"/>
      <c r="CK3770"/>
      <c r="CL3770"/>
      <c r="CM3770"/>
      <c r="CN3770"/>
      <c r="CO3770"/>
      <c r="CP3770"/>
    </row>
    <row r="3771" spans="80:94" ht="22.5" customHeight="1">
      <c r="CB3771"/>
      <c r="CC3771"/>
      <c r="CD3771"/>
      <c r="CE3771" s="83"/>
      <c r="CF3771"/>
      <c r="CG3771"/>
      <c r="CH3771"/>
      <c r="CI3771"/>
      <c r="CJ3771"/>
      <c r="CK3771"/>
      <c r="CL3771"/>
      <c r="CM3771"/>
      <c r="CN3771"/>
      <c r="CO3771"/>
      <c r="CP3771"/>
    </row>
    <row r="3772" spans="80:94" ht="22.5" customHeight="1">
      <c r="CB3772"/>
      <c r="CC3772"/>
      <c r="CD3772"/>
      <c r="CE3772" s="83"/>
      <c r="CF3772"/>
      <c r="CG3772"/>
      <c r="CH3772"/>
      <c r="CI3772"/>
      <c r="CJ3772"/>
      <c r="CK3772"/>
      <c r="CL3772"/>
      <c r="CM3772"/>
      <c r="CN3772"/>
      <c r="CO3772"/>
      <c r="CP3772"/>
    </row>
    <row r="3773" spans="80:94" ht="22.5" customHeight="1">
      <c r="CB3773"/>
      <c r="CC3773"/>
      <c r="CD3773"/>
      <c r="CE3773" s="83"/>
      <c r="CF3773"/>
      <c r="CG3773"/>
      <c r="CH3773"/>
      <c r="CI3773"/>
      <c r="CJ3773"/>
      <c r="CK3773"/>
      <c r="CL3773"/>
      <c r="CM3773"/>
      <c r="CN3773"/>
      <c r="CO3773"/>
      <c r="CP3773"/>
    </row>
    <row r="3774" spans="80:94" ht="22.5" customHeight="1">
      <c r="CB3774"/>
      <c r="CC3774"/>
      <c r="CD3774"/>
      <c r="CE3774" s="83"/>
      <c r="CF3774"/>
      <c r="CG3774"/>
      <c r="CH3774"/>
      <c r="CI3774"/>
      <c r="CJ3774"/>
      <c r="CK3774"/>
      <c r="CL3774"/>
      <c r="CM3774"/>
      <c r="CN3774"/>
      <c r="CO3774"/>
      <c r="CP3774"/>
    </row>
    <row r="3775" spans="80:94" ht="22.5" customHeight="1">
      <c r="CB3775"/>
      <c r="CC3775"/>
      <c r="CD3775"/>
      <c r="CE3775" s="83"/>
      <c r="CF3775"/>
      <c r="CG3775"/>
      <c r="CH3775"/>
      <c r="CI3775"/>
      <c r="CJ3775"/>
      <c r="CK3775"/>
      <c r="CL3775"/>
      <c r="CM3775"/>
      <c r="CN3775"/>
      <c r="CO3775"/>
      <c r="CP3775"/>
    </row>
    <row r="3776" spans="80:94" ht="22.5" customHeight="1">
      <c r="CB3776"/>
      <c r="CC3776"/>
      <c r="CD3776"/>
      <c r="CE3776" s="83"/>
      <c r="CF3776"/>
      <c r="CG3776"/>
      <c r="CH3776"/>
      <c r="CI3776"/>
      <c r="CJ3776"/>
      <c r="CK3776"/>
      <c r="CL3776"/>
      <c r="CM3776"/>
      <c r="CN3776"/>
      <c r="CO3776"/>
      <c r="CP3776"/>
    </row>
    <row r="3777" spans="80:94" ht="22.5" customHeight="1">
      <c r="CB3777"/>
      <c r="CC3777"/>
      <c r="CD3777"/>
      <c r="CE3777" s="83"/>
      <c r="CF3777"/>
      <c r="CG3777"/>
      <c r="CH3777"/>
      <c r="CI3777"/>
      <c r="CJ3777"/>
      <c r="CK3777"/>
      <c r="CL3777"/>
      <c r="CM3777"/>
      <c r="CN3777"/>
      <c r="CO3777"/>
      <c r="CP3777"/>
    </row>
    <row r="3778" spans="80:94" ht="22.5" customHeight="1">
      <c r="CB3778"/>
      <c r="CC3778"/>
      <c r="CD3778"/>
      <c r="CE3778" s="83"/>
      <c r="CF3778"/>
      <c r="CG3778"/>
      <c r="CH3778"/>
      <c r="CI3778"/>
      <c r="CJ3778"/>
      <c r="CK3778"/>
      <c r="CL3778"/>
      <c r="CM3778"/>
      <c r="CN3778"/>
      <c r="CO3778"/>
      <c r="CP3778"/>
    </row>
    <row r="3779" spans="80:94" ht="22.5" customHeight="1">
      <c r="CB3779"/>
      <c r="CC3779"/>
      <c r="CD3779"/>
      <c r="CE3779" s="83"/>
      <c r="CF3779"/>
      <c r="CG3779"/>
      <c r="CH3779"/>
      <c r="CI3779"/>
      <c r="CJ3779"/>
      <c r="CK3779"/>
      <c r="CL3779"/>
      <c r="CM3779"/>
      <c r="CN3779"/>
      <c r="CO3779"/>
      <c r="CP3779"/>
    </row>
    <row r="3780" spans="80:94" ht="22.5" customHeight="1">
      <c r="CB3780"/>
      <c r="CC3780"/>
      <c r="CD3780"/>
      <c r="CE3780" s="83"/>
      <c r="CF3780"/>
      <c r="CG3780"/>
      <c r="CH3780"/>
      <c r="CI3780"/>
      <c r="CJ3780"/>
      <c r="CK3780"/>
      <c r="CL3780"/>
      <c r="CM3780"/>
      <c r="CN3780"/>
      <c r="CO3780"/>
      <c r="CP3780"/>
    </row>
    <row r="3781" spans="80:94" ht="22.5" customHeight="1">
      <c r="CB3781"/>
      <c r="CC3781"/>
      <c r="CD3781"/>
      <c r="CE3781" s="83"/>
      <c r="CF3781"/>
      <c r="CG3781"/>
      <c r="CH3781"/>
      <c r="CI3781"/>
      <c r="CJ3781"/>
      <c r="CK3781"/>
      <c r="CL3781"/>
      <c r="CM3781"/>
      <c r="CN3781"/>
      <c r="CO3781"/>
      <c r="CP3781"/>
    </row>
    <row r="3782" spans="80:94" ht="22.5" customHeight="1">
      <c r="CB3782"/>
      <c r="CC3782"/>
      <c r="CD3782"/>
      <c r="CE3782" s="83"/>
      <c r="CF3782"/>
      <c r="CG3782"/>
      <c r="CH3782"/>
      <c r="CI3782"/>
      <c r="CJ3782"/>
      <c r="CK3782"/>
      <c r="CL3782"/>
      <c r="CM3782"/>
      <c r="CN3782"/>
      <c r="CO3782"/>
      <c r="CP3782"/>
    </row>
    <row r="3783" spans="80:94" ht="22.5" customHeight="1">
      <c r="CB3783"/>
      <c r="CC3783"/>
      <c r="CD3783"/>
      <c r="CE3783" s="83"/>
      <c r="CF3783"/>
      <c r="CG3783"/>
      <c r="CH3783"/>
      <c r="CI3783"/>
      <c r="CJ3783"/>
      <c r="CK3783"/>
      <c r="CL3783"/>
      <c r="CM3783"/>
      <c r="CN3783"/>
      <c r="CO3783"/>
      <c r="CP3783"/>
    </row>
    <row r="3784" spans="80:94" ht="22.5" customHeight="1">
      <c r="CB3784"/>
      <c r="CC3784"/>
      <c r="CD3784"/>
      <c r="CE3784" s="83"/>
      <c r="CF3784"/>
      <c r="CG3784"/>
      <c r="CH3784"/>
      <c r="CI3784"/>
      <c r="CJ3784"/>
      <c r="CK3784"/>
      <c r="CL3784"/>
      <c r="CM3784"/>
      <c r="CN3784"/>
      <c r="CO3784"/>
      <c r="CP3784"/>
    </row>
    <row r="3785" spans="80:94" ht="22.5" customHeight="1">
      <c r="CB3785"/>
      <c r="CC3785"/>
      <c r="CD3785"/>
      <c r="CE3785" s="83"/>
      <c r="CF3785"/>
      <c r="CG3785"/>
      <c r="CH3785"/>
      <c r="CI3785"/>
      <c r="CJ3785"/>
      <c r="CK3785"/>
      <c r="CL3785"/>
      <c r="CM3785"/>
      <c r="CN3785"/>
      <c r="CO3785"/>
      <c r="CP3785"/>
    </row>
    <row r="3786" spans="80:94" ht="22.5" customHeight="1">
      <c r="CB3786"/>
      <c r="CC3786"/>
      <c r="CD3786"/>
      <c r="CE3786" s="83"/>
      <c r="CF3786"/>
      <c r="CG3786"/>
      <c r="CH3786"/>
      <c r="CI3786"/>
      <c r="CJ3786"/>
      <c r="CK3786"/>
      <c r="CL3786"/>
      <c r="CM3786"/>
      <c r="CN3786"/>
      <c r="CO3786"/>
      <c r="CP3786"/>
    </row>
    <row r="3787" spans="80:94" ht="22.5" customHeight="1">
      <c r="CB3787"/>
      <c r="CC3787"/>
      <c r="CD3787"/>
      <c r="CE3787" s="83"/>
      <c r="CF3787"/>
      <c r="CG3787"/>
      <c r="CH3787"/>
      <c r="CI3787"/>
      <c r="CJ3787"/>
      <c r="CK3787"/>
      <c r="CL3787"/>
      <c r="CM3787"/>
      <c r="CN3787"/>
      <c r="CO3787"/>
      <c r="CP3787"/>
    </row>
    <row r="3788" spans="80:94" ht="22.5" customHeight="1">
      <c r="CB3788"/>
      <c r="CC3788"/>
      <c r="CD3788"/>
      <c r="CE3788" s="83"/>
      <c r="CF3788"/>
      <c r="CG3788"/>
      <c r="CH3788"/>
      <c r="CI3788"/>
      <c r="CJ3788"/>
      <c r="CK3788"/>
      <c r="CL3788"/>
      <c r="CM3788"/>
      <c r="CN3788"/>
      <c r="CO3788"/>
      <c r="CP3788"/>
    </row>
    <row r="3789" spans="80:94" ht="22.5" customHeight="1">
      <c r="CB3789"/>
      <c r="CC3789"/>
      <c r="CD3789"/>
      <c r="CE3789" s="83"/>
      <c r="CF3789"/>
      <c r="CG3789"/>
      <c r="CH3789"/>
      <c r="CI3789"/>
      <c r="CJ3789"/>
      <c r="CK3789"/>
      <c r="CL3789"/>
      <c r="CM3789"/>
      <c r="CN3789"/>
      <c r="CO3789"/>
      <c r="CP3789"/>
    </row>
    <row r="3790" spans="80:94" ht="22.5" customHeight="1">
      <c r="CB3790"/>
      <c r="CC3790"/>
      <c r="CD3790"/>
      <c r="CE3790" s="83"/>
      <c r="CF3790"/>
      <c r="CG3790"/>
      <c r="CH3790"/>
      <c r="CI3790"/>
      <c r="CJ3790"/>
      <c r="CK3790"/>
      <c r="CL3790"/>
      <c r="CM3790"/>
      <c r="CN3790"/>
      <c r="CO3790"/>
      <c r="CP3790"/>
    </row>
    <row r="3791" spans="80:94" ht="22.5" customHeight="1">
      <c r="CB3791"/>
      <c r="CC3791"/>
      <c r="CD3791"/>
      <c r="CE3791" s="83"/>
      <c r="CF3791"/>
      <c r="CG3791"/>
      <c r="CH3791"/>
      <c r="CI3791"/>
      <c r="CJ3791"/>
      <c r="CK3791"/>
      <c r="CL3791"/>
      <c r="CM3791"/>
      <c r="CN3791"/>
      <c r="CO3791"/>
      <c r="CP3791"/>
    </row>
    <row r="3792" spans="80:94" ht="22.5" customHeight="1">
      <c r="CB3792"/>
      <c r="CC3792"/>
      <c r="CD3792"/>
      <c r="CE3792" s="83"/>
      <c r="CF3792"/>
      <c r="CG3792"/>
      <c r="CH3792"/>
      <c r="CI3792"/>
      <c r="CJ3792"/>
      <c r="CK3792"/>
      <c r="CL3792"/>
      <c r="CM3792"/>
      <c r="CN3792"/>
      <c r="CO3792"/>
      <c r="CP3792"/>
    </row>
    <row r="3793" spans="80:94" ht="22.5" customHeight="1">
      <c r="CB3793"/>
      <c r="CC3793"/>
      <c r="CD3793"/>
      <c r="CE3793" s="83"/>
      <c r="CF3793"/>
      <c r="CG3793"/>
      <c r="CH3793"/>
      <c r="CI3793"/>
      <c r="CJ3793"/>
      <c r="CK3793"/>
      <c r="CL3793"/>
      <c r="CM3793"/>
      <c r="CN3793"/>
      <c r="CO3793"/>
      <c r="CP3793"/>
    </row>
    <row r="3794" spans="80:94" ht="22.5" customHeight="1">
      <c r="CB3794"/>
      <c r="CC3794"/>
      <c r="CD3794"/>
      <c r="CE3794" s="83"/>
      <c r="CF3794"/>
      <c r="CG3794"/>
      <c r="CH3794"/>
      <c r="CI3794"/>
      <c r="CJ3794"/>
      <c r="CK3794"/>
      <c r="CL3794"/>
      <c r="CM3794"/>
      <c r="CN3794"/>
      <c r="CO3794"/>
      <c r="CP3794"/>
    </row>
    <row r="3795" spans="80:94" ht="22.5" customHeight="1">
      <c r="CB3795"/>
      <c r="CC3795"/>
      <c r="CD3795"/>
      <c r="CE3795" s="83"/>
      <c r="CF3795"/>
      <c r="CG3795"/>
      <c r="CH3795"/>
      <c r="CI3795"/>
      <c r="CJ3795"/>
      <c r="CK3795"/>
      <c r="CL3795"/>
      <c r="CM3795"/>
      <c r="CN3795"/>
      <c r="CO3795"/>
      <c r="CP3795"/>
    </row>
    <row r="3796" spans="80:94" ht="22.5" customHeight="1">
      <c r="CB3796"/>
      <c r="CC3796"/>
      <c r="CD3796"/>
      <c r="CE3796" s="83"/>
      <c r="CF3796"/>
      <c r="CG3796"/>
      <c r="CH3796"/>
      <c r="CI3796"/>
      <c r="CJ3796"/>
      <c r="CK3796"/>
      <c r="CL3796"/>
      <c r="CM3796"/>
      <c r="CN3796"/>
      <c r="CO3796"/>
      <c r="CP3796"/>
    </row>
    <row r="3797" spans="80:94" ht="22.5" customHeight="1">
      <c r="CB3797"/>
      <c r="CC3797"/>
      <c r="CD3797"/>
      <c r="CE3797" s="83"/>
      <c r="CF3797"/>
      <c r="CG3797"/>
      <c r="CH3797"/>
      <c r="CI3797"/>
      <c r="CJ3797"/>
      <c r="CK3797"/>
      <c r="CL3797"/>
      <c r="CM3797"/>
      <c r="CN3797"/>
      <c r="CO3797"/>
      <c r="CP3797"/>
    </row>
    <row r="3798" spans="80:94" ht="22.5" customHeight="1">
      <c r="CB3798"/>
      <c r="CC3798"/>
      <c r="CD3798"/>
      <c r="CE3798" s="83"/>
      <c r="CF3798"/>
      <c r="CG3798"/>
      <c r="CH3798"/>
      <c r="CI3798"/>
      <c r="CJ3798"/>
      <c r="CK3798"/>
      <c r="CL3798"/>
      <c r="CM3798"/>
      <c r="CN3798"/>
      <c r="CO3798"/>
      <c r="CP3798"/>
    </row>
    <row r="3799" spans="80:94" ht="22.5" customHeight="1">
      <c r="CB3799"/>
      <c r="CC3799"/>
      <c r="CD3799"/>
      <c r="CE3799" s="83"/>
      <c r="CF3799"/>
      <c r="CG3799"/>
      <c r="CH3799"/>
      <c r="CI3799"/>
      <c r="CJ3799"/>
      <c r="CK3799"/>
      <c r="CL3799"/>
      <c r="CM3799"/>
      <c r="CN3799"/>
      <c r="CO3799"/>
      <c r="CP3799"/>
    </row>
    <row r="3800" spans="80:94" ht="22.5" customHeight="1">
      <c r="CB3800"/>
      <c r="CC3800"/>
      <c r="CD3800"/>
      <c r="CE3800" s="83"/>
      <c r="CF3800"/>
      <c r="CG3800"/>
      <c r="CH3800"/>
      <c r="CI3800"/>
      <c r="CJ3800"/>
      <c r="CK3800"/>
      <c r="CL3800"/>
      <c r="CM3800"/>
      <c r="CN3800"/>
      <c r="CO3800"/>
      <c r="CP3800"/>
    </row>
    <row r="3801" spans="80:94" ht="22.5" customHeight="1">
      <c r="CB3801"/>
      <c r="CC3801"/>
      <c r="CD3801"/>
      <c r="CE3801" s="83"/>
      <c r="CF3801"/>
      <c r="CG3801"/>
      <c r="CH3801"/>
      <c r="CI3801"/>
      <c r="CJ3801"/>
      <c r="CK3801"/>
      <c r="CL3801"/>
      <c r="CM3801"/>
      <c r="CN3801"/>
      <c r="CO3801"/>
      <c r="CP3801"/>
    </row>
    <row r="3802" spans="80:94" ht="22.5" customHeight="1">
      <c r="CB3802"/>
      <c r="CC3802"/>
      <c r="CD3802"/>
      <c r="CE3802" s="83"/>
      <c r="CF3802"/>
      <c r="CG3802"/>
      <c r="CH3802"/>
      <c r="CI3802"/>
      <c r="CJ3802"/>
      <c r="CK3802"/>
      <c r="CL3802"/>
      <c r="CM3802"/>
      <c r="CN3802"/>
      <c r="CO3802"/>
      <c r="CP3802"/>
    </row>
    <row r="3803" spans="80:94" ht="22.5" customHeight="1">
      <c r="CB3803"/>
      <c r="CC3803"/>
      <c r="CD3803"/>
      <c r="CE3803" s="83"/>
      <c r="CF3803"/>
      <c r="CG3803"/>
      <c r="CH3803"/>
      <c r="CI3803"/>
      <c r="CJ3803"/>
      <c r="CK3803"/>
      <c r="CL3803"/>
      <c r="CM3803"/>
      <c r="CN3803"/>
      <c r="CO3803"/>
      <c r="CP3803"/>
    </row>
    <row r="3804" spans="80:94" ht="22.5" customHeight="1">
      <c r="CB3804"/>
      <c r="CC3804"/>
      <c r="CD3804"/>
      <c r="CE3804" s="83"/>
      <c r="CF3804"/>
      <c r="CG3804"/>
      <c r="CH3804"/>
      <c r="CI3804"/>
      <c r="CJ3804"/>
      <c r="CK3804"/>
      <c r="CL3804"/>
      <c r="CM3804"/>
      <c r="CN3804"/>
      <c r="CO3804"/>
      <c r="CP3804"/>
    </row>
    <row r="3805" spans="80:94" ht="22.5" customHeight="1">
      <c r="CB3805"/>
      <c r="CC3805"/>
      <c r="CD3805"/>
      <c r="CE3805" s="83"/>
      <c r="CF3805"/>
      <c r="CG3805"/>
      <c r="CH3805"/>
      <c r="CI3805"/>
      <c r="CJ3805"/>
      <c r="CK3805"/>
      <c r="CL3805"/>
      <c r="CM3805"/>
      <c r="CN3805"/>
      <c r="CO3805"/>
      <c r="CP3805"/>
    </row>
    <row r="3806" spans="80:94" ht="22.5" customHeight="1">
      <c r="CB3806"/>
      <c r="CC3806"/>
      <c r="CD3806"/>
      <c r="CE3806" s="83"/>
      <c r="CF3806"/>
      <c r="CG3806"/>
      <c r="CH3806"/>
      <c r="CI3806"/>
      <c r="CJ3806"/>
      <c r="CK3806"/>
      <c r="CL3806"/>
      <c r="CM3806"/>
      <c r="CN3806"/>
      <c r="CO3806"/>
      <c r="CP3806"/>
    </row>
    <row r="3807" spans="80:94" ht="22.5" customHeight="1">
      <c r="CB3807"/>
      <c r="CC3807"/>
      <c r="CD3807"/>
      <c r="CE3807" s="83"/>
      <c r="CF3807"/>
      <c r="CG3807"/>
      <c r="CH3807"/>
      <c r="CI3807"/>
      <c r="CJ3807"/>
      <c r="CK3807"/>
      <c r="CL3807"/>
      <c r="CM3807"/>
      <c r="CN3807"/>
      <c r="CO3807"/>
      <c r="CP3807"/>
    </row>
    <row r="3808" spans="80:94" ht="22.5" customHeight="1">
      <c r="CB3808"/>
      <c r="CC3808"/>
      <c r="CD3808"/>
      <c r="CE3808" s="83"/>
      <c r="CF3808"/>
      <c r="CG3808"/>
      <c r="CH3808"/>
      <c r="CI3808"/>
      <c r="CJ3808"/>
      <c r="CK3808"/>
      <c r="CL3808"/>
      <c r="CM3808"/>
      <c r="CN3808"/>
      <c r="CO3808"/>
      <c r="CP3808"/>
    </row>
    <row r="3809" spans="80:94" ht="22.5" customHeight="1">
      <c r="CB3809"/>
      <c r="CC3809"/>
      <c r="CD3809"/>
      <c r="CE3809" s="83"/>
      <c r="CF3809"/>
      <c r="CG3809"/>
      <c r="CH3809"/>
      <c r="CI3809"/>
      <c r="CJ3809"/>
      <c r="CK3809"/>
      <c r="CL3809"/>
      <c r="CM3809"/>
      <c r="CN3809"/>
      <c r="CO3809"/>
      <c r="CP3809"/>
    </row>
    <row r="3810" spans="80:94" ht="22.5" customHeight="1">
      <c r="CB3810"/>
      <c r="CC3810"/>
      <c r="CD3810"/>
      <c r="CE3810" s="83"/>
      <c r="CF3810"/>
      <c r="CG3810"/>
      <c r="CH3810"/>
      <c r="CI3810"/>
      <c r="CJ3810"/>
      <c r="CK3810"/>
      <c r="CL3810"/>
      <c r="CM3810"/>
      <c r="CN3810"/>
      <c r="CO3810"/>
      <c r="CP3810"/>
    </row>
    <row r="3811" spans="80:94" ht="22.5" customHeight="1">
      <c r="CB3811"/>
      <c r="CC3811"/>
      <c r="CD3811"/>
      <c r="CE3811" s="83"/>
      <c r="CF3811"/>
      <c r="CG3811"/>
      <c r="CH3811"/>
      <c r="CI3811"/>
      <c r="CJ3811"/>
      <c r="CK3811"/>
      <c r="CL3811"/>
      <c r="CM3811"/>
      <c r="CN3811"/>
      <c r="CO3811"/>
      <c r="CP3811"/>
    </row>
    <row r="3812" spans="80:94" ht="22.5" customHeight="1">
      <c r="CB3812"/>
      <c r="CC3812"/>
      <c r="CD3812"/>
      <c r="CE3812" s="83"/>
      <c r="CF3812"/>
      <c r="CG3812"/>
      <c r="CH3812"/>
      <c r="CI3812"/>
      <c r="CJ3812"/>
      <c r="CK3812"/>
      <c r="CL3812"/>
      <c r="CM3812"/>
      <c r="CN3812"/>
      <c r="CO3812"/>
      <c r="CP3812"/>
    </row>
    <row r="3813" spans="80:94" ht="22.5" customHeight="1">
      <c r="CB3813"/>
      <c r="CC3813"/>
      <c r="CD3813"/>
      <c r="CE3813" s="83"/>
      <c r="CF3813"/>
      <c r="CG3813"/>
      <c r="CH3813"/>
      <c r="CI3813"/>
      <c r="CJ3813"/>
      <c r="CK3813"/>
      <c r="CL3813"/>
      <c r="CM3813"/>
      <c r="CN3813"/>
      <c r="CO3813"/>
      <c r="CP3813"/>
    </row>
    <row r="3814" spans="80:94" ht="22.5" customHeight="1">
      <c r="CB3814"/>
      <c r="CC3814"/>
      <c r="CD3814"/>
      <c r="CE3814" s="83"/>
      <c r="CF3814"/>
      <c r="CG3814"/>
      <c r="CH3814"/>
      <c r="CI3814"/>
      <c r="CJ3814"/>
      <c r="CK3814"/>
      <c r="CL3814"/>
      <c r="CM3814"/>
      <c r="CN3814"/>
      <c r="CO3814"/>
      <c r="CP3814"/>
    </row>
    <row r="3815" spans="80:94" ht="22.5" customHeight="1">
      <c r="CB3815"/>
      <c r="CC3815"/>
      <c r="CD3815"/>
      <c r="CE3815" s="83"/>
      <c r="CF3815"/>
      <c r="CG3815"/>
      <c r="CH3815"/>
      <c r="CI3815"/>
      <c r="CJ3815"/>
      <c r="CK3815"/>
      <c r="CL3815"/>
      <c r="CM3815"/>
      <c r="CN3815"/>
      <c r="CO3815"/>
      <c r="CP3815"/>
    </row>
    <row r="3816" spans="80:94" ht="22.5" customHeight="1">
      <c r="CB3816"/>
      <c r="CC3816"/>
      <c r="CD3816"/>
      <c r="CE3816" s="83"/>
      <c r="CF3816"/>
      <c r="CG3816"/>
      <c r="CH3816"/>
      <c r="CI3816"/>
      <c r="CJ3816"/>
      <c r="CK3816"/>
      <c r="CL3816"/>
      <c r="CM3816"/>
      <c r="CN3816"/>
      <c r="CO3816"/>
      <c r="CP3816"/>
    </row>
    <row r="3817" spans="80:94" ht="22.5" customHeight="1">
      <c r="CB3817"/>
      <c r="CC3817"/>
      <c r="CD3817"/>
      <c r="CE3817" s="83"/>
      <c r="CF3817"/>
      <c r="CG3817"/>
      <c r="CH3817"/>
      <c r="CI3817"/>
      <c r="CJ3817"/>
      <c r="CK3817"/>
      <c r="CL3817"/>
      <c r="CM3817"/>
      <c r="CN3817"/>
      <c r="CO3817"/>
      <c r="CP3817"/>
    </row>
    <row r="3818" spans="80:94" ht="22.5" customHeight="1">
      <c r="CB3818"/>
      <c r="CC3818"/>
      <c r="CD3818"/>
      <c r="CE3818" s="83"/>
      <c r="CF3818"/>
      <c r="CG3818"/>
      <c r="CH3818"/>
      <c r="CI3818"/>
      <c r="CJ3818"/>
      <c r="CK3818"/>
      <c r="CL3818"/>
      <c r="CM3818"/>
      <c r="CN3818"/>
      <c r="CO3818"/>
      <c r="CP3818"/>
    </row>
    <row r="3819" spans="80:94" ht="22.5" customHeight="1">
      <c r="CB3819"/>
      <c r="CC3819"/>
      <c r="CD3819"/>
      <c r="CE3819" s="83"/>
      <c r="CF3819"/>
      <c r="CG3819"/>
      <c r="CH3819"/>
      <c r="CI3819"/>
      <c r="CJ3819"/>
      <c r="CK3819"/>
      <c r="CL3819"/>
      <c r="CM3819"/>
      <c r="CN3819"/>
      <c r="CO3819"/>
      <c r="CP3819"/>
    </row>
    <row r="3820" spans="80:94" ht="22.5" customHeight="1">
      <c r="CB3820"/>
      <c r="CC3820"/>
      <c r="CD3820"/>
      <c r="CE3820" s="83"/>
      <c r="CF3820"/>
      <c r="CG3820"/>
      <c r="CH3820"/>
      <c r="CI3820"/>
      <c r="CJ3820"/>
      <c r="CK3820"/>
      <c r="CL3820"/>
      <c r="CM3820"/>
      <c r="CN3820"/>
      <c r="CO3820"/>
      <c r="CP3820"/>
    </row>
    <row r="3821" spans="80:94" ht="22.5" customHeight="1">
      <c r="CB3821"/>
      <c r="CC3821"/>
      <c r="CD3821"/>
      <c r="CE3821" s="83"/>
      <c r="CF3821"/>
      <c r="CG3821"/>
      <c r="CH3821"/>
      <c r="CI3821"/>
      <c r="CJ3821"/>
      <c r="CK3821"/>
      <c r="CL3821"/>
      <c r="CM3821"/>
      <c r="CN3821"/>
      <c r="CO3821"/>
      <c r="CP3821"/>
    </row>
    <row r="3822" spans="80:94" ht="22.5" customHeight="1">
      <c r="CB3822"/>
      <c r="CC3822"/>
      <c r="CD3822"/>
      <c r="CE3822" s="83"/>
      <c r="CF3822"/>
      <c r="CG3822"/>
      <c r="CH3822"/>
      <c r="CI3822"/>
      <c r="CJ3822"/>
      <c r="CK3822"/>
      <c r="CL3822"/>
      <c r="CM3822"/>
      <c r="CN3822"/>
      <c r="CO3822"/>
      <c r="CP3822"/>
    </row>
    <row r="3823" spans="80:94" ht="22.5" customHeight="1">
      <c r="CB3823"/>
      <c r="CC3823"/>
      <c r="CD3823"/>
      <c r="CE3823" s="83"/>
      <c r="CF3823"/>
      <c r="CG3823"/>
      <c r="CH3823"/>
      <c r="CI3823"/>
      <c r="CJ3823"/>
      <c r="CK3823"/>
      <c r="CL3823"/>
      <c r="CM3823"/>
      <c r="CN3823"/>
      <c r="CO3823"/>
      <c r="CP3823"/>
    </row>
    <row r="3824" spans="80:94" ht="22.5" customHeight="1">
      <c r="CB3824"/>
      <c r="CC3824"/>
      <c r="CD3824"/>
      <c r="CE3824" s="83"/>
      <c r="CF3824"/>
      <c r="CG3824"/>
      <c r="CH3824"/>
      <c r="CI3824"/>
      <c r="CJ3824"/>
      <c r="CK3824"/>
      <c r="CL3824"/>
      <c r="CM3824"/>
      <c r="CN3824"/>
      <c r="CO3824"/>
      <c r="CP3824"/>
    </row>
    <row r="3825" spans="80:94" ht="22.5" customHeight="1">
      <c r="CB3825"/>
      <c r="CC3825"/>
      <c r="CD3825"/>
      <c r="CE3825" s="83"/>
      <c r="CF3825"/>
      <c r="CG3825"/>
      <c r="CH3825"/>
      <c r="CI3825"/>
      <c r="CJ3825"/>
      <c r="CK3825"/>
      <c r="CL3825"/>
      <c r="CM3825"/>
      <c r="CN3825"/>
      <c r="CO3825"/>
      <c r="CP3825"/>
    </row>
    <row r="3826" spans="80:94" ht="22.5" customHeight="1">
      <c r="CB3826"/>
      <c r="CC3826"/>
      <c r="CD3826"/>
      <c r="CE3826" s="83"/>
      <c r="CF3826"/>
      <c r="CG3826"/>
      <c r="CH3826"/>
      <c r="CI3826"/>
      <c r="CJ3826"/>
      <c r="CK3826"/>
      <c r="CL3826"/>
      <c r="CM3826"/>
      <c r="CN3826"/>
      <c r="CO3826"/>
      <c r="CP3826"/>
    </row>
    <row r="3827" spans="80:94" ht="22.5" customHeight="1">
      <c r="CB3827"/>
      <c r="CC3827"/>
      <c r="CD3827"/>
      <c r="CE3827" s="83"/>
      <c r="CF3827"/>
      <c r="CG3827"/>
      <c r="CH3827"/>
      <c r="CI3827"/>
      <c r="CJ3827"/>
      <c r="CK3827"/>
      <c r="CL3827"/>
      <c r="CM3827"/>
      <c r="CN3827"/>
      <c r="CO3827"/>
      <c r="CP3827"/>
    </row>
    <row r="3828" spans="80:94" ht="22.5" customHeight="1">
      <c r="CB3828"/>
      <c r="CC3828"/>
      <c r="CD3828"/>
      <c r="CE3828" s="83"/>
      <c r="CF3828"/>
      <c r="CG3828"/>
      <c r="CH3828"/>
      <c r="CI3828"/>
      <c r="CJ3828"/>
      <c r="CK3828"/>
      <c r="CL3828"/>
      <c r="CM3828"/>
      <c r="CN3828"/>
      <c r="CO3828"/>
      <c r="CP3828"/>
    </row>
    <row r="3829" spans="80:94" ht="22.5" customHeight="1">
      <c r="CB3829"/>
      <c r="CC3829"/>
      <c r="CD3829"/>
      <c r="CE3829" s="83"/>
      <c r="CF3829"/>
      <c r="CG3829"/>
      <c r="CH3829"/>
      <c r="CI3829"/>
      <c r="CJ3829"/>
      <c r="CK3829"/>
      <c r="CL3829"/>
      <c r="CM3829"/>
      <c r="CN3829"/>
      <c r="CO3829"/>
      <c r="CP3829"/>
    </row>
    <row r="3830" spans="80:94" ht="22.5" customHeight="1">
      <c r="CB3830"/>
      <c r="CC3830"/>
      <c r="CD3830"/>
      <c r="CE3830" s="83"/>
      <c r="CF3830"/>
      <c r="CG3830"/>
      <c r="CH3830"/>
      <c r="CI3830"/>
      <c r="CJ3830"/>
      <c r="CK3830"/>
      <c r="CL3830"/>
      <c r="CM3830"/>
      <c r="CN3830"/>
      <c r="CO3830"/>
      <c r="CP3830"/>
    </row>
    <row r="3831" spans="80:94" ht="22.5" customHeight="1">
      <c r="CB3831"/>
      <c r="CC3831"/>
      <c r="CD3831"/>
      <c r="CE3831" s="83"/>
      <c r="CF3831"/>
      <c r="CG3831"/>
      <c r="CH3831"/>
      <c r="CI3831"/>
      <c r="CJ3831"/>
      <c r="CK3831"/>
      <c r="CL3831"/>
      <c r="CM3831"/>
      <c r="CN3831"/>
      <c r="CO3831"/>
      <c r="CP3831"/>
    </row>
    <row r="3832" spans="80:94" ht="22.5" customHeight="1">
      <c r="CB3832"/>
      <c r="CC3832"/>
      <c r="CD3832"/>
      <c r="CE3832" s="83"/>
      <c r="CF3832"/>
      <c r="CG3832"/>
      <c r="CH3832"/>
      <c r="CI3832"/>
      <c r="CJ3832"/>
      <c r="CK3832"/>
      <c r="CL3832"/>
      <c r="CM3832"/>
      <c r="CN3832"/>
      <c r="CO3832"/>
      <c r="CP3832"/>
    </row>
    <row r="3833" spans="80:94" ht="22.5" customHeight="1">
      <c r="CB3833"/>
      <c r="CC3833"/>
      <c r="CD3833"/>
      <c r="CE3833" s="83"/>
      <c r="CF3833"/>
      <c r="CG3833"/>
      <c r="CH3833"/>
      <c r="CI3833"/>
      <c r="CJ3833"/>
      <c r="CK3833"/>
      <c r="CL3833"/>
      <c r="CM3833"/>
      <c r="CN3833"/>
      <c r="CO3833"/>
      <c r="CP3833"/>
    </row>
    <row r="3834" spans="80:94" ht="22.5" customHeight="1">
      <c r="CB3834"/>
      <c r="CC3834"/>
      <c r="CD3834"/>
      <c r="CE3834" s="83"/>
      <c r="CF3834"/>
      <c r="CG3834"/>
      <c r="CH3834"/>
      <c r="CI3834"/>
      <c r="CJ3834"/>
      <c r="CK3834"/>
      <c r="CL3834"/>
      <c r="CM3834"/>
      <c r="CN3834"/>
      <c r="CO3834"/>
      <c r="CP3834"/>
    </row>
    <row r="3835" spans="80:94" ht="22.5" customHeight="1">
      <c r="CB3835"/>
      <c r="CC3835"/>
      <c r="CD3835"/>
      <c r="CE3835" s="83"/>
      <c r="CF3835"/>
      <c r="CG3835"/>
      <c r="CH3835"/>
      <c r="CI3835"/>
      <c r="CJ3835"/>
      <c r="CK3835"/>
      <c r="CL3835"/>
      <c r="CM3835"/>
      <c r="CN3835"/>
      <c r="CO3835"/>
      <c r="CP3835"/>
    </row>
    <row r="3836" spans="80:94" ht="22.5" customHeight="1">
      <c r="CB3836"/>
      <c r="CC3836"/>
      <c r="CD3836"/>
      <c r="CE3836" s="83"/>
      <c r="CF3836"/>
      <c r="CG3836"/>
      <c r="CH3836"/>
      <c r="CI3836"/>
      <c r="CJ3836"/>
      <c r="CK3836"/>
      <c r="CL3836"/>
      <c r="CM3836"/>
      <c r="CN3836"/>
      <c r="CO3836"/>
      <c r="CP3836"/>
    </row>
    <row r="3837" spans="80:94" ht="22.5" customHeight="1">
      <c r="CB3837"/>
      <c r="CC3837"/>
      <c r="CD3837"/>
      <c r="CE3837" s="83"/>
      <c r="CF3837"/>
      <c r="CG3837"/>
      <c r="CH3837"/>
      <c r="CI3837"/>
      <c r="CJ3837"/>
      <c r="CK3837"/>
      <c r="CL3837"/>
      <c r="CM3837"/>
      <c r="CN3837"/>
      <c r="CO3837"/>
      <c r="CP3837"/>
    </row>
    <row r="3838" spans="80:94" ht="22.5" customHeight="1">
      <c r="CB3838"/>
      <c r="CC3838"/>
      <c r="CD3838"/>
      <c r="CE3838" s="83"/>
      <c r="CF3838"/>
      <c r="CG3838"/>
      <c r="CH3838"/>
      <c r="CI3838"/>
      <c r="CJ3838"/>
      <c r="CK3838"/>
      <c r="CL3838"/>
      <c r="CM3838"/>
      <c r="CN3838"/>
      <c r="CO3838"/>
      <c r="CP3838"/>
    </row>
    <row r="3839" spans="80:94" ht="22.5" customHeight="1">
      <c r="CB3839"/>
      <c r="CC3839"/>
      <c r="CD3839"/>
      <c r="CE3839" s="83"/>
      <c r="CF3839"/>
      <c r="CG3839"/>
      <c r="CH3839"/>
      <c r="CI3839"/>
      <c r="CJ3839"/>
      <c r="CK3839"/>
      <c r="CL3839"/>
      <c r="CM3839"/>
      <c r="CN3839"/>
      <c r="CO3839"/>
      <c r="CP3839"/>
    </row>
    <row r="3840" spans="80:94" ht="22.5" customHeight="1">
      <c r="CB3840"/>
      <c r="CC3840"/>
      <c r="CD3840"/>
      <c r="CE3840" s="83"/>
      <c r="CF3840"/>
      <c r="CG3840"/>
      <c r="CH3840"/>
      <c r="CI3840"/>
      <c r="CJ3840"/>
      <c r="CK3840"/>
      <c r="CL3840"/>
      <c r="CM3840"/>
      <c r="CN3840"/>
      <c r="CO3840"/>
      <c r="CP3840"/>
    </row>
    <row r="3841" spans="80:94" ht="22.5" customHeight="1">
      <c r="CB3841"/>
      <c r="CC3841"/>
      <c r="CD3841"/>
      <c r="CE3841" s="83"/>
      <c r="CF3841"/>
      <c r="CG3841"/>
      <c r="CH3841"/>
      <c r="CI3841"/>
      <c r="CJ3841"/>
      <c r="CK3841"/>
      <c r="CL3841"/>
      <c r="CM3841"/>
      <c r="CN3841"/>
      <c r="CO3841"/>
      <c r="CP3841"/>
    </row>
    <row r="3842" spans="80:94" ht="22.5" customHeight="1">
      <c r="CB3842"/>
      <c r="CC3842"/>
      <c r="CD3842"/>
      <c r="CE3842" s="83"/>
      <c r="CF3842"/>
      <c r="CG3842"/>
      <c r="CH3842"/>
      <c r="CI3842"/>
      <c r="CJ3842"/>
      <c r="CK3842"/>
      <c r="CL3842"/>
      <c r="CM3842"/>
      <c r="CN3842"/>
      <c r="CO3842"/>
      <c r="CP3842"/>
    </row>
    <row r="3843" spans="80:94" ht="22.5" customHeight="1">
      <c r="CB3843"/>
      <c r="CC3843"/>
      <c r="CD3843"/>
      <c r="CE3843" s="83"/>
      <c r="CF3843"/>
      <c r="CG3843"/>
      <c r="CH3843"/>
      <c r="CI3843"/>
      <c r="CJ3843"/>
      <c r="CK3843"/>
      <c r="CL3843"/>
      <c r="CM3843"/>
      <c r="CN3843"/>
      <c r="CO3843"/>
      <c r="CP3843"/>
    </row>
    <row r="3844" spans="80:94" ht="22.5" customHeight="1">
      <c r="CB3844"/>
      <c r="CC3844"/>
      <c r="CD3844"/>
      <c r="CE3844" s="83"/>
      <c r="CF3844"/>
      <c r="CG3844"/>
      <c r="CH3844"/>
      <c r="CI3844"/>
      <c r="CJ3844"/>
      <c r="CK3844"/>
      <c r="CL3844"/>
      <c r="CM3844"/>
      <c r="CN3844"/>
      <c r="CO3844"/>
      <c r="CP3844"/>
    </row>
    <row r="3845" spans="80:94" ht="22.5" customHeight="1">
      <c r="CB3845"/>
      <c r="CC3845"/>
      <c r="CD3845"/>
      <c r="CE3845" s="83"/>
      <c r="CF3845"/>
      <c r="CG3845"/>
      <c r="CH3845"/>
      <c r="CI3845"/>
      <c r="CJ3845"/>
      <c r="CK3845"/>
      <c r="CL3845"/>
      <c r="CM3845"/>
      <c r="CN3845"/>
      <c r="CO3845"/>
      <c r="CP3845"/>
    </row>
    <row r="3846" spans="80:94" ht="22.5" customHeight="1">
      <c r="CB3846"/>
      <c r="CC3846"/>
      <c r="CD3846"/>
      <c r="CE3846" s="83"/>
      <c r="CF3846"/>
      <c r="CG3846"/>
      <c r="CH3846"/>
      <c r="CI3846"/>
      <c r="CJ3846"/>
      <c r="CK3846"/>
      <c r="CL3846"/>
      <c r="CM3846"/>
      <c r="CN3846"/>
      <c r="CO3846"/>
      <c r="CP3846"/>
    </row>
    <row r="3847" spans="80:94" ht="22.5" customHeight="1">
      <c r="CB3847"/>
      <c r="CC3847"/>
      <c r="CD3847"/>
      <c r="CE3847" s="83"/>
      <c r="CF3847"/>
      <c r="CG3847"/>
      <c r="CH3847"/>
      <c r="CI3847"/>
      <c r="CJ3847"/>
      <c r="CK3847"/>
      <c r="CL3847"/>
      <c r="CM3847"/>
      <c r="CN3847"/>
      <c r="CO3847"/>
      <c r="CP3847"/>
    </row>
    <row r="3848" spans="80:94" ht="22.5" customHeight="1">
      <c r="CB3848"/>
      <c r="CC3848"/>
      <c r="CD3848"/>
      <c r="CE3848" s="83"/>
      <c r="CF3848"/>
      <c r="CG3848"/>
      <c r="CH3848"/>
      <c r="CI3848"/>
      <c r="CJ3848"/>
      <c r="CK3848"/>
      <c r="CL3848"/>
      <c r="CM3848"/>
      <c r="CN3848"/>
      <c r="CO3848"/>
      <c r="CP3848"/>
    </row>
    <row r="3849" spans="80:94" ht="22.5" customHeight="1">
      <c r="CB3849"/>
      <c r="CC3849"/>
      <c r="CD3849"/>
      <c r="CE3849" s="83"/>
      <c r="CF3849"/>
      <c r="CG3849"/>
      <c r="CH3849"/>
      <c r="CI3849"/>
      <c r="CJ3849"/>
      <c r="CK3849"/>
      <c r="CL3849"/>
      <c r="CM3849"/>
      <c r="CN3849"/>
      <c r="CO3849"/>
      <c r="CP3849"/>
    </row>
    <row r="3850" spans="80:94" ht="22.5" customHeight="1">
      <c r="CB3850"/>
      <c r="CC3850"/>
      <c r="CD3850"/>
      <c r="CE3850" s="83"/>
      <c r="CF3850"/>
      <c r="CG3850"/>
      <c r="CH3850"/>
      <c r="CI3850"/>
      <c r="CJ3850"/>
      <c r="CK3850"/>
      <c r="CL3850"/>
      <c r="CM3850"/>
      <c r="CN3850"/>
      <c r="CO3850"/>
      <c r="CP3850"/>
    </row>
    <row r="3851" spans="80:94" ht="22.5" customHeight="1">
      <c r="CB3851"/>
      <c r="CC3851"/>
      <c r="CD3851"/>
      <c r="CE3851" s="83"/>
      <c r="CF3851"/>
      <c r="CG3851"/>
      <c r="CH3851"/>
      <c r="CI3851"/>
      <c r="CJ3851"/>
      <c r="CK3851"/>
      <c r="CL3851"/>
      <c r="CM3851"/>
      <c r="CN3851"/>
      <c r="CO3851"/>
      <c r="CP3851"/>
    </row>
    <row r="3852" spans="80:94" ht="22.5" customHeight="1">
      <c r="CB3852"/>
      <c r="CC3852"/>
      <c r="CD3852"/>
      <c r="CE3852" s="83"/>
      <c r="CF3852"/>
      <c r="CG3852"/>
      <c r="CH3852"/>
      <c r="CI3852"/>
      <c r="CJ3852"/>
      <c r="CK3852"/>
      <c r="CL3852"/>
      <c r="CM3852"/>
      <c r="CN3852"/>
      <c r="CO3852"/>
      <c r="CP3852"/>
    </row>
    <row r="3853" spans="80:94" ht="22.5" customHeight="1">
      <c r="CB3853"/>
      <c r="CC3853"/>
      <c r="CD3853"/>
      <c r="CE3853" s="83"/>
      <c r="CF3853"/>
      <c r="CG3853"/>
      <c r="CH3853"/>
      <c r="CI3853"/>
      <c r="CJ3853"/>
      <c r="CK3853"/>
      <c r="CL3853"/>
      <c r="CM3853"/>
      <c r="CN3853"/>
      <c r="CO3853"/>
      <c r="CP3853"/>
    </row>
    <row r="3854" spans="80:94" ht="22.5" customHeight="1">
      <c r="CB3854"/>
      <c r="CC3854"/>
      <c r="CD3854"/>
      <c r="CE3854" s="83"/>
      <c r="CF3854"/>
      <c r="CG3854"/>
      <c r="CH3854"/>
      <c r="CI3854"/>
      <c r="CJ3854"/>
      <c r="CK3854"/>
      <c r="CL3854"/>
      <c r="CM3854"/>
      <c r="CN3854"/>
      <c r="CO3854"/>
      <c r="CP3854"/>
    </row>
    <row r="3855" spans="80:94" ht="22.5" customHeight="1">
      <c r="CB3855"/>
      <c r="CC3855"/>
      <c r="CD3855"/>
      <c r="CE3855" s="83"/>
      <c r="CF3855"/>
      <c r="CG3855"/>
      <c r="CH3855"/>
      <c r="CI3855"/>
      <c r="CJ3855"/>
      <c r="CK3855"/>
      <c r="CL3855"/>
      <c r="CM3855"/>
      <c r="CN3855"/>
      <c r="CO3855"/>
      <c r="CP3855"/>
    </row>
    <row r="3856" spans="80:94" ht="22.5" customHeight="1">
      <c r="CB3856"/>
      <c r="CC3856"/>
      <c r="CD3856"/>
      <c r="CE3856" s="83"/>
      <c r="CF3856"/>
      <c r="CG3856"/>
      <c r="CH3856"/>
      <c r="CI3856"/>
      <c r="CJ3856"/>
      <c r="CK3856"/>
      <c r="CL3856"/>
      <c r="CM3856"/>
      <c r="CN3856"/>
      <c r="CO3856"/>
      <c r="CP3856"/>
    </row>
    <row r="3857" spans="80:94" ht="22.5" customHeight="1">
      <c r="CB3857"/>
      <c r="CC3857"/>
      <c r="CD3857"/>
      <c r="CE3857" s="83"/>
      <c r="CF3857"/>
      <c r="CG3857"/>
      <c r="CH3857"/>
      <c r="CI3857"/>
      <c r="CJ3857"/>
      <c r="CK3857"/>
      <c r="CL3857"/>
      <c r="CM3857"/>
      <c r="CN3857"/>
      <c r="CO3857"/>
      <c r="CP3857"/>
    </row>
    <row r="3858" spans="80:94" ht="22.5" customHeight="1">
      <c r="CB3858"/>
      <c r="CC3858"/>
      <c r="CD3858"/>
      <c r="CE3858" s="83"/>
      <c r="CF3858"/>
      <c r="CG3858"/>
      <c r="CH3858"/>
      <c r="CI3858"/>
      <c r="CJ3858"/>
      <c r="CK3858"/>
      <c r="CL3858"/>
      <c r="CM3858"/>
      <c r="CN3858"/>
      <c r="CO3858"/>
      <c r="CP3858"/>
    </row>
    <row r="3859" spans="80:94" ht="22.5" customHeight="1">
      <c r="CB3859"/>
      <c r="CC3859"/>
      <c r="CD3859"/>
      <c r="CE3859" s="83"/>
      <c r="CF3859"/>
      <c r="CG3859"/>
      <c r="CH3859"/>
      <c r="CI3859"/>
      <c r="CJ3859"/>
      <c r="CK3859"/>
      <c r="CL3859"/>
      <c r="CM3859"/>
      <c r="CN3859"/>
      <c r="CO3859"/>
      <c r="CP3859"/>
    </row>
    <row r="3860" spans="80:94" ht="22.5" customHeight="1">
      <c r="CB3860"/>
      <c r="CC3860"/>
      <c r="CD3860"/>
      <c r="CE3860" s="83"/>
      <c r="CF3860"/>
      <c r="CG3860"/>
      <c r="CH3860"/>
      <c r="CI3860"/>
      <c r="CJ3860"/>
      <c r="CK3860"/>
      <c r="CL3860"/>
      <c r="CM3860"/>
      <c r="CN3860"/>
      <c r="CO3860"/>
      <c r="CP3860"/>
    </row>
    <row r="3861" spans="80:94" ht="22.5" customHeight="1">
      <c r="CB3861"/>
      <c r="CC3861"/>
      <c r="CD3861"/>
      <c r="CE3861" s="83"/>
      <c r="CF3861"/>
      <c r="CG3861"/>
      <c r="CH3861"/>
      <c r="CI3861"/>
      <c r="CJ3861"/>
      <c r="CK3861"/>
      <c r="CL3861"/>
      <c r="CM3861"/>
      <c r="CN3861"/>
      <c r="CO3861"/>
      <c r="CP3861"/>
    </row>
    <row r="3862" spans="80:94" ht="22.5" customHeight="1">
      <c r="CB3862"/>
      <c r="CC3862"/>
      <c r="CD3862"/>
      <c r="CE3862" s="83"/>
      <c r="CF3862"/>
      <c r="CG3862"/>
      <c r="CH3862"/>
      <c r="CI3862"/>
      <c r="CJ3862"/>
      <c r="CK3862"/>
      <c r="CL3862"/>
      <c r="CM3862"/>
      <c r="CN3862"/>
      <c r="CO3862"/>
      <c r="CP3862"/>
    </row>
    <row r="3863" spans="80:94" ht="22.5" customHeight="1">
      <c r="CB3863"/>
      <c r="CC3863"/>
      <c r="CD3863"/>
      <c r="CE3863" s="83"/>
      <c r="CF3863"/>
      <c r="CG3863"/>
      <c r="CH3863"/>
      <c r="CI3863"/>
      <c r="CJ3863"/>
      <c r="CK3863"/>
      <c r="CL3863"/>
      <c r="CM3863"/>
      <c r="CN3863"/>
      <c r="CO3863"/>
      <c r="CP3863"/>
    </row>
    <row r="3864" spans="80:94" ht="22.5" customHeight="1">
      <c r="CB3864"/>
      <c r="CC3864"/>
      <c r="CD3864"/>
      <c r="CE3864" s="83"/>
      <c r="CF3864"/>
      <c r="CG3864"/>
      <c r="CH3864"/>
      <c r="CI3864"/>
      <c r="CJ3864"/>
      <c r="CK3864"/>
      <c r="CL3864"/>
      <c r="CM3864"/>
      <c r="CN3864"/>
      <c r="CO3864"/>
      <c r="CP3864"/>
    </row>
    <row r="3865" spans="80:94" ht="22.5" customHeight="1">
      <c r="CB3865"/>
      <c r="CC3865"/>
      <c r="CD3865"/>
      <c r="CE3865" s="83"/>
      <c r="CF3865"/>
      <c r="CG3865"/>
      <c r="CH3865"/>
      <c r="CI3865"/>
      <c r="CJ3865"/>
      <c r="CK3865"/>
      <c r="CL3865"/>
      <c r="CM3865"/>
      <c r="CN3865"/>
      <c r="CO3865"/>
      <c r="CP3865"/>
    </row>
    <row r="3866" spans="80:94" ht="22.5" customHeight="1">
      <c r="CB3866"/>
      <c r="CC3866"/>
      <c r="CD3866"/>
      <c r="CE3866" s="83"/>
      <c r="CF3866"/>
      <c r="CG3866"/>
      <c r="CH3866"/>
      <c r="CI3866"/>
      <c r="CJ3866"/>
      <c r="CK3866"/>
      <c r="CL3866"/>
      <c r="CM3866"/>
      <c r="CN3866"/>
      <c r="CO3866"/>
      <c r="CP3866"/>
    </row>
    <row r="3867" spans="80:94" ht="22.5" customHeight="1">
      <c r="CB3867"/>
      <c r="CC3867"/>
      <c r="CD3867"/>
      <c r="CE3867" s="83"/>
      <c r="CF3867"/>
      <c r="CG3867"/>
      <c r="CH3867"/>
      <c r="CI3867"/>
      <c r="CJ3867"/>
      <c r="CK3867"/>
      <c r="CL3867"/>
      <c r="CM3867"/>
      <c r="CN3867"/>
      <c r="CO3867"/>
      <c r="CP3867"/>
    </row>
    <row r="3868" spans="80:94" ht="22.5" customHeight="1">
      <c r="CB3868"/>
      <c r="CC3868"/>
      <c r="CD3868"/>
      <c r="CE3868" s="83"/>
      <c r="CF3868"/>
      <c r="CG3868"/>
      <c r="CH3868"/>
      <c r="CI3868"/>
      <c r="CJ3868"/>
      <c r="CK3868"/>
      <c r="CL3868"/>
      <c r="CM3868"/>
      <c r="CN3868"/>
      <c r="CO3868"/>
      <c r="CP3868"/>
    </row>
    <row r="3869" spans="80:94" ht="22.5" customHeight="1">
      <c r="CB3869"/>
      <c r="CC3869"/>
      <c r="CD3869"/>
      <c r="CE3869" s="83"/>
      <c r="CF3869"/>
      <c r="CG3869"/>
      <c r="CH3869"/>
      <c r="CI3869"/>
      <c r="CJ3869"/>
      <c r="CK3869"/>
      <c r="CL3869"/>
      <c r="CM3869"/>
      <c r="CN3869"/>
      <c r="CO3869"/>
      <c r="CP3869"/>
    </row>
    <row r="3870" spans="80:94" ht="22.5" customHeight="1">
      <c r="CB3870"/>
      <c r="CC3870"/>
      <c r="CD3870"/>
      <c r="CE3870" s="83"/>
      <c r="CF3870"/>
      <c r="CG3870"/>
      <c r="CH3870"/>
      <c r="CI3870"/>
      <c r="CJ3870"/>
      <c r="CK3870"/>
      <c r="CL3870"/>
      <c r="CM3870"/>
      <c r="CN3870"/>
      <c r="CO3870"/>
      <c r="CP3870"/>
    </row>
    <row r="3871" spans="80:94" ht="22.5" customHeight="1">
      <c r="CB3871"/>
      <c r="CC3871"/>
      <c r="CD3871"/>
      <c r="CE3871" s="83"/>
      <c r="CF3871"/>
      <c r="CG3871"/>
      <c r="CH3871"/>
      <c r="CI3871"/>
      <c r="CJ3871"/>
      <c r="CK3871"/>
      <c r="CL3871"/>
      <c r="CM3871"/>
      <c r="CN3871"/>
      <c r="CO3871"/>
      <c r="CP3871"/>
    </row>
    <row r="3872" spans="80:94" ht="22.5" customHeight="1">
      <c r="CB3872"/>
      <c r="CC3872"/>
      <c r="CD3872"/>
      <c r="CE3872" s="83"/>
      <c r="CF3872"/>
      <c r="CG3872"/>
      <c r="CH3872"/>
      <c r="CI3872"/>
      <c r="CJ3872"/>
      <c r="CK3872"/>
      <c r="CL3872"/>
      <c r="CM3872"/>
      <c r="CN3872"/>
      <c r="CO3872"/>
      <c r="CP3872"/>
    </row>
    <row r="3873" spans="80:94" ht="22.5" customHeight="1">
      <c r="CB3873"/>
      <c r="CC3873"/>
      <c r="CD3873"/>
      <c r="CE3873" s="83"/>
      <c r="CF3873"/>
      <c r="CG3873"/>
      <c r="CH3873"/>
      <c r="CI3873"/>
      <c r="CJ3873"/>
      <c r="CK3873"/>
      <c r="CL3873"/>
      <c r="CM3873"/>
      <c r="CN3873"/>
      <c r="CO3873"/>
      <c r="CP3873"/>
    </row>
    <row r="3874" spans="80:94" ht="22.5" customHeight="1">
      <c r="CB3874"/>
      <c r="CC3874"/>
      <c r="CD3874"/>
      <c r="CE3874" s="83"/>
      <c r="CF3874"/>
      <c r="CG3874"/>
      <c r="CH3874"/>
      <c r="CI3874"/>
      <c r="CJ3874"/>
      <c r="CK3874"/>
      <c r="CL3874"/>
      <c r="CM3874"/>
      <c r="CN3874"/>
      <c r="CO3874"/>
      <c r="CP3874"/>
    </row>
    <row r="3875" spans="80:94" ht="22.5" customHeight="1">
      <c r="CB3875"/>
      <c r="CC3875"/>
      <c r="CD3875"/>
      <c r="CE3875" s="83"/>
      <c r="CF3875"/>
      <c r="CG3875"/>
      <c r="CH3875"/>
      <c r="CI3875"/>
      <c r="CJ3875"/>
      <c r="CK3875"/>
      <c r="CL3875"/>
      <c r="CM3875"/>
      <c r="CN3875"/>
      <c r="CO3875"/>
      <c r="CP3875"/>
    </row>
    <row r="3876" spans="80:94" ht="22.5" customHeight="1">
      <c r="CB3876"/>
      <c r="CC3876"/>
      <c r="CD3876"/>
      <c r="CE3876" s="83"/>
      <c r="CF3876"/>
      <c r="CG3876"/>
      <c r="CH3876"/>
      <c r="CI3876"/>
      <c r="CJ3876"/>
      <c r="CK3876"/>
      <c r="CL3876"/>
      <c r="CM3876"/>
      <c r="CN3876"/>
      <c r="CO3876"/>
      <c r="CP3876"/>
    </row>
    <row r="3877" spans="80:94" ht="22.5" customHeight="1">
      <c r="CB3877"/>
      <c r="CC3877"/>
      <c r="CD3877"/>
      <c r="CE3877" s="83"/>
      <c r="CF3877"/>
      <c r="CG3877"/>
      <c r="CH3877"/>
      <c r="CI3877"/>
      <c r="CJ3877"/>
      <c r="CK3877"/>
      <c r="CL3877"/>
      <c r="CM3877"/>
      <c r="CN3877"/>
      <c r="CO3877"/>
      <c r="CP3877"/>
    </row>
    <row r="3878" spans="80:94" ht="22.5" customHeight="1">
      <c r="CB3878"/>
      <c r="CC3878"/>
      <c r="CD3878"/>
      <c r="CE3878" s="83"/>
      <c r="CF3878"/>
      <c r="CG3878"/>
      <c r="CH3878"/>
      <c r="CI3878"/>
      <c r="CJ3878"/>
      <c r="CK3878"/>
      <c r="CL3878"/>
      <c r="CM3878"/>
      <c r="CN3878"/>
      <c r="CO3878"/>
      <c r="CP3878"/>
    </row>
    <row r="3879" spans="80:94" ht="22.5" customHeight="1">
      <c r="CB3879"/>
      <c r="CC3879"/>
      <c r="CD3879"/>
      <c r="CE3879" s="83"/>
      <c r="CF3879"/>
      <c r="CG3879"/>
      <c r="CH3879"/>
      <c r="CI3879"/>
      <c r="CJ3879"/>
      <c r="CK3879"/>
      <c r="CL3879"/>
      <c r="CM3879"/>
      <c r="CN3879"/>
      <c r="CO3879"/>
      <c r="CP3879"/>
    </row>
    <row r="3880" spans="80:94" ht="22.5" customHeight="1">
      <c r="CB3880"/>
      <c r="CC3880"/>
      <c r="CD3880"/>
      <c r="CE3880" s="83"/>
      <c r="CF3880"/>
      <c r="CG3880"/>
      <c r="CH3880"/>
      <c r="CI3880"/>
      <c r="CJ3880"/>
      <c r="CK3880"/>
      <c r="CL3880"/>
      <c r="CM3880"/>
      <c r="CN3880"/>
      <c r="CO3880"/>
      <c r="CP3880"/>
    </row>
    <row r="3881" spans="80:94" ht="22.5" customHeight="1">
      <c r="CB3881"/>
      <c r="CC3881"/>
      <c r="CD3881"/>
      <c r="CE3881" s="83"/>
      <c r="CF3881"/>
      <c r="CG3881"/>
      <c r="CH3881"/>
      <c r="CI3881"/>
      <c r="CJ3881"/>
      <c r="CK3881"/>
      <c r="CL3881"/>
      <c r="CM3881"/>
      <c r="CN3881"/>
      <c r="CO3881"/>
      <c r="CP3881"/>
    </row>
    <row r="3882" spans="80:94" ht="22.5" customHeight="1">
      <c r="CB3882"/>
      <c r="CC3882"/>
      <c r="CD3882"/>
      <c r="CE3882" s="83"/>
      <c r="CF3882"/>
      <c r="CG3882"/>
      <c r="CH3882"/>
      <c r="CI3882"/>
      <c r="CJ3882"/>
      <c r="CK3882"/>
      <c r="CL3882"/>
      <c r="CM3882"/>
      <c r="CN3882"/>
      <c r="CO3882"/>
      <c r="CP3882"/>
    </row>
    <row r="3883" spans="80:94" ht="22.5" customHeight="1">
      <c r="CB3883"/>
      <c r="CC3883"/>
      <c r="CD3883"/>
      <c r="CE3883" s="83"/>
      <c r="CF3883"/>
      <c r="CG3883"/>
      <c r="CH3883"/>
      <c r="CI3883"/>
      <c r="CJ3883"/>
      <c r="CK3883"/>
      <c r="CL3883"/>
      <c r="CM3883"/>
      <c r="CN3883"/>
      <c r="CO3883"/>
      <c r="CP3883"/>
    </row>
    <row r="3884" spans="80:94" ht="22.5" customHeight="1">
      <c r="CB3884"/>
      <c r="CC3884"/>
      <c r="CD3884"/>
      <c r="CE3884" s="83"/>
      <c r="CF3884"/>
      <c r="CG3884"/>
      <c r="CH3884"/>
      <c r="CI3884"/>
      <c r="CJ3884"/>
      <c r="CK3884"/>
      <c r="CL3884"/>
      <c r="CM3884"/>
      <c r="CN3884"/>
      <c r="CO3884"/>
      <c r="CP3884"/>
    </row>
    <row r="3885" spans="80:94" ht="22.5" customHeight="1">
      <c r="CB3885"/>
      <c r="CC3885"/>
      <c r="CD3885"/>
      <c r="CE3885" s="83"/>
      <c r="CF3885"/>
      <c r="CG3885"/>
      <c r="CH3885"/>
      <c r="CI3885"/>
      <c r="CJ3885"/>
      <c r="CK3885"/>
      <c r="CL3885"/>
      <c r="CM3885"/>
      <c r="CN3885"/>
      <c r="CO3885"/>
      <c r="CP3885"/>
    </row>
    <row r="3886" spans="80:94" ht="22.5" customHeight="1">
      <c r="CB3886"/>
      <c r="CC3886"/>
      <c r="CD3886"/>
      <c r="CE3886" s="83"/>
      <c r="CF3886"/>
      <c r="CG3886"/>
      <c r="CH3886"/>
      <c r="CI3886"/>
      <c r="CJ3886"/>
      <c r="CK3886"/>
      <c r="CL3886"/>
      <c r="CM3886"/>
      <c r="CN3886"/>
      <c r="CO3886"/>
      <c r="CP3886"/>
    </row>
    <row r="3887" spans="80:94" ht="22.5" customHeight="1">
      <c r="CB3887"/>
      <c r="CC3887"/>
      <c r="CD3887"/>
      <c r="CE3887" s="83"/>
      <c r="CF3887"/>
      <c r="CG3887"/>
      <c r="CH3887"/>
      <c r="CI3887"/>
      <c r="CJ3887"/>
      <c r="CK3887"/>
      <c r="CL3887"/>
      <c r="CM3887"/>
      <c r="CN3887"/>
      <c r="CO3887"/>
      <c r="CP3887"/>
    </row>
    <row r="3888" spans="80:94" ht="22.5" customHeight="1">
      <c r="CB3888"/>
      <c r="CC3888"/>
      <c r="CD3888"/>
      <c r="CE3888" s="83"/>
      <c r="CF3888"/>
      <c r="CG3888"/>
      <c r="CH3888"/>
      <c r="CI3888"/>
      <c r="CJ3888"/>
      <c r="CK3888"/>
      <c r="CL3888"/>
      <c r="CM3888"/>
      <c r="CN3888"/>
      <c r="CO3888"/>
      <c r="CP3888"/>
    </row>
    <row r="3889" spans="80:94" ht="22.5" customHeight="1">
      <c r="CB3889"/>
      <c r="CC3889"/>
      <c r="CD3889"/>
      <c r="CE3889" s="83"/>
      <c r="CF3889"/>
      <c r="CG3889"/>
      <c r="CH3889"/>
      <c r="CI3889"/>
      <c r="CJ3889"/>
      <c r="CK3889"/>
      <c r="CL3889"/>
      <c r="CM3889"/>
      <c r="CN3889"/>
      <c r="CO3889"/>
      <c r="CP3889"/>
    </row>
    <row r="3890" spans="80:94" ht="22.5" customHeight="1">
      <c r="CB3890"/>
      <c r="CC3890"/>
      <c r="CD3890"/>
      <c r="CE3890" s="83"/>
      <c r="CF3890"/>
      <c r="CG3890"/>
      <c r="CH3890"/>
      <c r="CI3890"/>
      <c r="CJ3890"/>
      <c r="CK3890"/>
      <c r="CL3890"/>
      <c r="CM3890"/>
      <c r="CN3890"/>
      <c r="CO3890"/>
      <c r="CP3890"/>
    </row>
    <row r="3891" spans="80:94" ht="22.5" customHeight="1">
      <c r="CB3891"/>
      <c r="CC3891"/>
      <c r="CD3891"/>
      <c r="CE3891" s="83"/>
      <c r="CF3891"/>
      <c r="CG3891"/>
      <c r="CH3891"/>
      <c r="CI3891"/>
      <c r="CJ3891"/>
      <c r="CK3891"/>
      <c r="CL3891"/>
      <c r="CM3891"/>
      <c r="CN3891"/>
      <c r="CO3891"/>
      <c r="CP3891"/>
    </row>
    <row r="3892" spans="80:94" ht="22.5" customHeight="1">
      <c r="CB3892"/>
      <c r="CC3892"/>
      <c r="CD3892"/>
      <c r="CE3892" s="83"/>
      <c r="CF3892"/>
      <c r="CG3892"/>
      <c r="CH3892"/>
      <c r="CI3892"/>
      <c r="CJ3892"/>
      <c r="CK3892"/>
      <c r="CL3892"/>
      <c r="CM3892"/>
      <c r="CN3892"/>
      <c r="CO3892"/>
      <c r="CP3892"/>
    </row>
    <row r="3893" spans="80:94" ht="22.5" customHeight="1">
      <c r="CB3893"/>
      <c r="CC3893"/>
      <c r="CD3893"/>
      <c r="CE3893" s="83"/>
      <c r="CF3893"/>
      <c r="CG3893"/>
      <c r="CH3893"/>
      <c r="CI3893"/>
      <c r="CJ3893"/>
      <c r="CK3893"/>
      <c r="CL3893"/>
      <c r="CM3893"/>
      <c r="CN3893"/>
      <c r="CO3893"/>
      <c r="CP3893"/>
    </row>
    <row r="3894" spans="80:94" ht="22.5" customHeight="1">
      <c r="CB3894"/>
      <c r="CC3894"/>
      <c r="CD3894"/>
      <c r="CE3894" s="83"/>
      <c r="CF3894"/>
      <c r="CG3894"/>
      <c r="CH3894"/>
      <c r="CI3894"/>
      <c r="CJ3894"/>
      <c r="CK3894"/>
      <c r="CL3894"/>
      <c r="CM3894"/>
      <c r="CN3894"/>
      <c r="CO3894"/>
      <c r="CP3894"/>
    </row>
    <row r="3895" spans="80:94" ht="22.5" customHeight="1">
      <c r="CB3895"/>
      <c r="CC3895"/>
      <c r="CD3895"/>
      <c r="CE3895" s="83"/>
      <c r="CF3895"/>
      <c r="CG3895"/>
      <c r="CH3895"/>
      <c r="CI3895"/>
      <c r="CJ3895"/>
      <c r="CK3895"/>
      <c r="CL3895"/>
      <c r="CM3895"/>
      <c r="CN3895"/>
      <c r="CO3895"/>
      <c r="CP3895"/>
    </row>
    <row r="3896" spans="80:94" ht="22.5" customHeight="1">
      <c r="CB3896"/>
      <c r="CC3896"/>
      <c r="CD3896"/>
      <c r="CE3896" s="83"/>
      <c r="CF3896"/>
      <c r="CG3896"/>
      <c r="CH3896"/>
      <c r="CI3896"/>
      <c r="CJ3896"/>
      <c r="CK3896"/>
      <c r="CL3896"/>
      <c r="CM3896"/>
      <c r="CN3896"/>
      <c r="CO3896"/>
      <c r="CP3896"/>
    </row>
    <row r="3897" spans="80:94" ht="22.5" customHeight="1">
      <c r="CB3897"/>
      <c r="CC3897"/>
      <c r="CD3897"/>
      <c r="CE3897" s="83"/>
      <c r="CF3897"/>
      <c r="CG3897"/>
      <c r="CH3897"/>
      <c r="CI3897"/>
      <c r="CJ3897"/>
      <c r="CK3897"/>
      <c r="CL3897"/>
      <c r="CM3897"/>
      <c r="CN3897"/>
      <c r="CO3897"/>
      <c r="CP3897"/>
    </row>
    <row r="3898" spans="80:94" ht="22.5" customHeight="1">
      <c r="CB3898"/>
      <c r="CC3898"/>
      <c r="CD3898"/>
      <c r="CE3898" s="83"/>
      <c r="CF3898"/>
      <c r="CG3898"/>
      <c r="CH3898"/>
      <c r="CI3898"/>
      <c r="CJ3898"/>
      <c r="CK3898"/>
      <c r="CL3898"/>
      <c r="CM3898"/>
      <c r="CN3898"/>
      <c r="CO3898"/>
      <c r="CP3898"/>
    </row>
    <row r="3899" spans="80:94" ht="22.5" customHeight="1">
      <c r="CB3899"/>
      <c r="CC3899"/>
      <c r="CD3899"/>
      <c r="CE3899" s="83"/>
      <c r="CF3899"/>
      <c r="CG3899"/>
      <c r="CH3899"/>
      <c r="CI3899"/>
      <c r="CJ3899"/>
      <c r="CK3899"/>
      <c r="CL3899"/>
      <c r="CM3899"/>
      <c r="CN3899"/>
      <c r="CO3899"/>
      <c r="CP3899"/>
    </row>
    <row r="3900" spans="80:94" ht="22.5" customHeight="1">
      <c r="CB3900"/>
      <c r="CC3900"/>
      <c r="CD3900"/>
      <c r="CE3900" s="83"/>
      <c r="CF3900"/>
      <c r="CG3900"/>
      <c r="CH3900"/>
      <c r="CI3900"/>
      <c r="CJ3900"/>
      <c r="CK3900"/>
      <c r="CL3900"/>
      <c r="CM3900"/>
      <c r="CN3900"/>
      <c r="CO3900"/>
      <c r="CP3900"/>
    </row>
    <row r="3901" spans="80:94" ht="22.5" customHeight="1">
      <c r="CB3901"/>
      <c r="CC3901"/>
      <c r="CD3901"/>
      <c r="CE3901" s="83"/>
      <c r="CF3901"/>
      <c r="CG3901"/>
      <c r="CH3901"/>
      <c r="CI3901"/>
      <c r="CJ3901"/>
      <c r="CK3901"/>
      <c r="CL3901"/>
      <c r="CM3901"/>
      <c r="CN3901"/>
      <c r="CO3901"/>
      <c r="CP3901"/>
    </row>
    <row r="3902" spans="80:94" ht="22.5" customHeight="1">
      <c r="CB3902"/>
      <c r="CC3902"/>
      <c r="CD3902"/>
      <c r="CE3902" s="83"/>
      <c r="CF3902"/>
      <c r="CG3902"/>
      <c r="CH3902"/>
      <c r="CI3902"/>
      <c r="CJ3902"/>
      <c r="CK3902"/>
      <c r="CL3902"/>
      <c r="CM3902"/>
      <c r="CN3902"/>
      <c r="CO3902"/>
      <c r="CP3902"/>
    </row>
    <row r="3903" spans="80:94" ht="22.5" customHeight="1">
      <c r="CB3903"/>
      <c r="CC3903"/>
      <c r="CD3903"/>
      <c r="CE3903" s="83"/>
      <c r="CF3903"/>
      <c r="CG3903"/>
      <c r="CH3903"/>
      <c r="CI3903"/>
      <c r="CJ3903"/>
      <c r="CK3903"/>
      <c r="CL3903"/>
      <c r="CM3903"/>
      <c r="CN3903"/>
      <c r="CO3903"/>
      <c r="CP3903"/>
    </row>
    <row r="3904" spans="80:94" ht="22.5" customHeight="1">
      <c r="CB3904"/>
      <c r="CC3904"/>
      <c r="CD3904"/>
      <c r="CE3904" s="83"/>
      <c r="CF3904"/>
      <c r="CG3904"/>
      <c r="CH3904"/>
      <c r="CI3904"/>
      <c r="CJ3904"/>
      <c r="CK3904"/>
      <c r="CL3904"/>
      <c r="CM3904"/>
      <c r="CN3904"/>
      <c r="CO3904"/>
      <c r="CP3904"/>
    </row>
    <row r="3905" spans="80:94" ht="22.5" customHeight="1">
      <c r="CB3905"/>
      <c r="CC3905"/>
      <c r="CD3905"/>
      <c r="CE3905" s="83"/>
      <c r="CF3905"/>
      <c r="CG3905"/>
      <c r="CH3905"/>
      <c r="CI3905"/>
      <c r="CJ3905"/>
      <c r="CK3905"/>
      <c r="CL3905"/>
      <c r="CM3905"/>
      <c r="CN3905"/>
      <c r="CO3905"/>
      <c r="CP3905"/>
    </row>
    <row r="3906" spans="80:94" ht="22.5" customHeight="1">
      <c r="CB3906"/>
      <c r="CC3906"/>
      <c r="CD3906"/>
      <c r="CE3906" s="83"/>
      <c r="CF3906"/>
      <c r="CG3906"/>
      <c r="CH3906"/>
      <c r="CI3906"/>
      <c r="CJ3906"/>
      <c r="CK3906"/>
      <c r="CL3906"/>
      <c r="CM3906"/>
      <c r="CN3906"/>
      <c r="CO3906"/>
      <c r="CP3906"/>
    </row>
    <row r="3907" spans="80:94" ht="22.5" customHeight="1">
      <c r="CB3907"/>
      <c r="CC3907"/>
      <c r="CD3907"/>
      <c r="CE3907" s="83"/>
      <c r="CF3907"/>
      <c r="CG3907"/>
      <c r="CH3907"/>
      <c r="CI3907"/>
      <c r="CJ3907"/>
      <c r="CK3907"/>
      <c r="CL3907"/>
      <c r="CM3907"/>
      <c r="CN3907"/>
      <c r="CO3907"/>
      <c r="CP3907"/>
    </row>
    <row r="3908" spans="80:94" ht="22.5" customHeight="1">
      <c r="CB3908"/>
      <c r="CC3908"/>
      <c r="CD3908"/>
      <c r="CE3908" s="83"/>
      <c r="CF3908"/>
      <c r="CG3908"/>
      <c r="CH3908"/>
      <c r="CI3908"/>
      <c r="CJ3908"/>
      <c r="CK3908"/>
      <c r="CL3908"/>
      <c r="CM3908"/>
      <c r="CN3908"/>
      <c r="CO3908"/>
      <c r="CP3908"/>
    </row>
    <row r="3909" spans="80:94" ht="22.5" customHeight="1">
      <c r="CB3909"/>
      <c r="CC3909"/>
      <c r="CD3909"/>
      <c r="CE3909" s="83"/>
      <c r="CF3909"/>
      <c r="CG3909"/>
      <c r="CH3909"/>
      <c r="CI3909"/>
      <c r="CJ3909"/>
      <c r="CK3909"/>
      <c r="CL3909"/>
      <c r="CM3909"/>
      <c r="CN3909"/>
      <c r="CO3909"/>
      <c r="CP3909"/>
    </row>
    <row r="3910" spans="80:94" ht="22.5" customHeight="1">
      <c r="CB3910"/>
      <c r="CC3910"/>
      <c r="CD3910"/>
      <c r="CE3910" s="83"/>
      <c r="CF3910"/>
      <c r="CG3910"/>
      <c r="CH3910"/>
      <c r="CI3910"/>
      <c r="CJ3910"/>
      <c r="CK3910"/>
      <c r="CL3910"/>
      <c r="CM3910"/>
      <c r="CN3910"/>
      <c r="CO3910"/>
      <c r="CP3910"/>
    </row>
    <row r="3911" spans="80:94" ht="22.5" customHeight="1">
      <c r="CB3911"/>
      <c r="CC3911"/>
      <c r="CD3911"/>
      <c r="CE3911" s="83"/>
      <c r="CF3911"/>
      <c r="CG3911"/>
      <c r="CH3911"/>
      <c r="CI3911"/>
      <c r="CJ3911"/>
      <c r="CK3911"/>
      <c r="CL3911"/>
      <c r="CM3911"/>
      <c r="CN3911"/>
      <c r="CO3911"/>
      <c r="CP3911"/>
    </row>
    <row r="3912" spans="80:94" ht="22.5" customHeight="1">
      <c r="CB3912"/>
      <c r="CC3912"/>
      <c r="CD3912"/>
      <c r="CE3912" s="83"/>
      <c r="CF3912"/>
      <c r="CG3912"/>
      <c r="CH3912"/>
      <c r="CI3912"/>
      <c r="CJ3912"/>
      <c r="CK3912"/>
      <c r="CL3912"/>
      <c r="CM3912"/>
      <c r="CN3912"/>
      <c r="CO3912"/>
      <c r="CP3912"/>
    </row>
    <row r="3913" spans="80:94" ht="22.5" customHeight="1">
      <c r="CB3913"/>
      <c r="CC3913"/>
      <c r="CD3913"/>
      <c r="CE3913" s="83"/>
      <c r="CF3913"/>
      <c r="CG3913"/>
      <c r="CH3913"/>
      <c r="CI3913"/>
      <c r="CJ3913"/>
      <c r="CK3913"/>
      <c r="CL3913"/>
      <c r="CM3913"/>
      <c r="CN3913"/>
      <c r="CO3913"/>
      <c r="CP3913"/>
    </row>
    <row r="3914" spans="80:94" ht="22.5" customHeight="1">
      <c r="CB3914"/>
      <c r="CC3914"/>
      <c r="CD3914"/>
      <c r="CE3914" s="83"/>
      <c r="CF3914"/>
      <c r="CG3914"/>
      <c r="CH3914"/>
      <c r="CI3914"/>
      <c r="CJ3914"/>
      <c r="CK3914"/>
      <c r="CL3914"/>
      <c r="CM3914"/>
      <c r="CN3914"/>
      <c r="CO3914"/>
      <c r="CP3914"/>
    </row>
    <row r="3915" spans="80:94" ht="22.5" customHeight="1">
      <c r="CB3915"/>
      <c r="CC3915"/>
      <c r="CD3915"/>
      <c r="CE3915" s="83"/>
      <c r="CF3915"/>
      <c r="CG3915"/>
      <c r="CH3915"/>
      <c r="CI3915"/>
      <c r="CJ3915"/>
      <c r="CK3915"/>
      <c r="CL3915"/>
      <c r="CM3915"/>
      <c r="CN3915"/>
      <c r="CO3915"/>
      <c r="CP3915"/>
    </row>
    <row r="3916" spans="80:94" ht="22.5" customHeight="1">
      <c r="CB3916"/>
      <c r="CC3916"/>
      <c r="CD3916"/>
      <c r="CE3916" s="83"/>
      <c r="CF3916"/>
      <c r="CG3916"/>
      <c r="CH3916"/>
      <c r="CI3916"/>
      <c r="CJ3916"/>
      <c r="CK3916"/>
      <c r="CL3916"/>
      <c r="CM3916"/>
      <c r="CN3916"/>
      <c r="CO3916"/>
      <c r="CP3916"/>
    </row>
    <row r="3917" spans="80:94" ht="22.5" customHeight="1">
      <c r="CB3917"/>
      <c r="CC3917"/>
      <c r="CD3917"/>
      <c r="CE3917" s="83"/>
      <c r="CF3917"/>
      <c r="CG3917"/>
      <c r="CH3917"/>
      <c r="CI3917"/>
      <c r="CJ3917"/>
      <c r="CK3917"/>
      <c r="CL3917"/>
      <c r="CM3917"/>
      <c r="CN3917"/>
      <c r="CO3917"/>
      <c r="CP3917"/>
    </row>
    <row r="3918" spans="80:94" ht="22.5" customHeight="1">
      <c r="CB3918"/>
      <c r="CC3918"/>
      <c r="CD3918"/>
      <c r="CE3918" s="83"/>
      <c r="CF3918"/>
      <c r="CG3918"/>
      <c r="CH3918"/>
      <c r="CI3918"/>
      <c r="CJ3918"/>
      <c r="CK3918"/>
      <c r="CL3918"/>
      <c r="CM3918"/>
      <c r="CN3918"/>
      <c r="CO3918"/>
      <c r="CP3918"/>
    </row>
    <row r="3919" spans="80:94" ht="22.5" customHeight="1">
      <c r="CB3919"/>
      <c r="CC3919"/>
      <c r="CD3919"/>
      <c r="CE3919" s="83"/>
      <c r="CF3919"/>
      <c r="CG3919"/>
      <c r="CH3919"/>
      <c r="CI3919"/>
      <c r="CJ3919"/>
      <c r="CK3919"/>
      <c r="CL3919"/>
      <c r="CM3919"/>
      <c r="CN3919"/>
      <c r="CO3919"/>
      <c r="CP3919"/>
    </row>
    <row r="3920" spans="80:94" ht="22.5" customHeight="1">
      <c r="CB3920"/>
      <c r="CC3920"/>
      <c r="CD3920"/>
      <c r="CE3920" s="83"/>
      <c r="CF3920"/>
      <c r="CG3920"/>
      <c r="CH3920"/>
      <c r="CI3920"/>
      <c r="CJ3920"/>
      <c r="CK3920"/>
      <c r="CL3920"/>
      <c r="CM3920"/>
      <c r="CN3920"/>
      <c r="CO3920"/>
      <c r="CP3920"/>
    </row>
    <row r="3921" spans="80:94" ht="22.5" customHeight="1">
      <c r="CB3921"/>
      <c r="CC3921"/>
      <c r="CD3921"/>
      <c r="CE3921" s="83"/>
      <c r="CF3921"/>
      <c r="CG3921"/>
      <c r="CH3921"/>
      <c r="CI3921"/>
      <c r="CJ3921"/>
      <c r="CK3921"/>
      <c r="CL3921"/>
      <c r="CM3921"/>
      <c r="CN3921"/>
      <c r="CO3921"/>
      <c r="CP3921"/>
    </row>
    <row r="3922" spans="80:94" ht="22.5" customHeight="1">
      <c r="CB3922"/>
      <c r="CC3922"/>
      <c r="CD3922"/>
      <c r="CE3922" s="83"/>
      <c r="CF3922"/>
      <c r="CG3922"/>
      <c r="CH3922"/>
      <c r="CI3922"/>
      <c r="CJ3922"/>
      <c r="CK3922"/>
      <c r="CL3922"/>
      <c r="CM3922"/>
      <c r="CN3922"/>
      <c r="CO3922"/>
      <c r="CP3922"/>
    </row>
    <row r="3923" spans="80:94" ht="22.5" customHeight="1">
      <c r="CB3923"/>
      <c r="CC3923"/>
      <c r="CD3923"/>
      <c r="CE3923" s="83"/>
      <c r="CF3923"/>
      <c r="CG3923"/>
      <c r="CH3923"/>
      <c r="CI3923"/>
      <c r="CJ3923"/>
      <c r="CK3923"/>
      <c r="CL3923"/>
      <c r="CM3923"/>
      <c r="CN3923"/>
      <c r="CO3923"/>
      <c r="CP3923"/>
    </row>
    <row r="3924" spans="80:94" ht="22.5" customHeight="1">
      <c r="CB3924"/>
      <c r="CC3924"/>
      <c r="CD3924"/>
      <c r="CE3924" s="83"/>
      <c r="CF3924"/>
      <c r="CG3924"/>
      <c r="CH3924"/>
      <c r="CI3924"/>
      <c r="CJ3924"/>
      <c r="CK3924"/>
      <c r="CL3924"/>
      <c r="CM3924"/>
      <c r="CN3924"/>
      <c r="CO3924"/>
      <c r="CP3924"/>
    </row>
    <row r="3925" spans="80:94" ht="22.5" customHeight="1">
      <c r="CB3925"/>
      <c r="CC3925"/>
      <c r="CD3925"/>
      <c r="CE3925" s="83"/>
      <c r="CF3925"/>
      <c r="CG3925"/>
      <c r="CH3925"/>
      <c r="CI3925"/>
      <c r="CJ3925"/>
      <c r="CK3925"/>
      <c r="CL3925"/>
      <c r="CM3925"/>
      <c r="CN3925"/>
      <c r="CO3925"/>
      <c r="CP3925"/>
    </row>
    <row r="3926" spans="80:94" ht="22.5" customHeight="1">
      <c r="CB3926"/>
      <c r="CC3926"/>
      <c r="CD3926"/>
      <c r="CE3926" s="83"/>
      <c r="CF3926"/>
      <c r="CG3926"/>
      <c r="CH3926"/>
      <c r="CI3926"/>
      <c r="CJ3926"/>
      <c r="CK3926"/>
      <c r="CL3926"/>
      <c r="CM3926"/>
      <c r="CN3926"/>
      <c r="CO3926"/>
      <c r="CP3926"/>
    </row>
    <row r="3927" spans="80:94" ht="22.5" customHeight="1">
      <c r="CB3927"/>
      <c r="CC3927"/>
      <c r="CD3927"/>
      <c r="CE3927" s="83"/>
      <c r="CF3927"/>
      <c r="CG3927"/>
      <c r="CH3927"/>
      <c r="CI3927"/>
      <c r="CJ3927"/>
      <c r="CK3927"/>
      <c r="CL3927"/>
      <c r="CM3927"/>
      <c r="CN3927"/>
      <c r="CO3927"/>
      <c r="CP3927"/>
    </row>
    <row r="3928" spans="80:94" ht="22.5" customHeight="1">
      <c r="CB3928"/>
      <c r="CC3928"/>
      <c r="CD3928"/>
      <c r="CE3928" s="83"/>
      <c r="CF3928"/>
      <c r="CG3928"/>
      <c r="CH3928"/>
      <c r="CI3928"/>
      <c r="CJ3928"/>
      <c r="CK3928"/>
      <c r="CL3928"/>
      <c r="CM3928"/>
      <c r="CN3928"/>
      <c r="CO3928"/>
      <c r="CP3928"/>
    </row>
    <row r="3929" spans="80:94" ht="22.5" customHeight="1">
      <c r="CB3929"/>
      <c r="CC3929"/>
      <c r="CD3929"/>
      <c r="CE3929" s="83"/>
      <c r="CF3929"/>
      <c r="CG3929"/>
      <c r="CH3929"/>
      <c r="CI3929"/>
      <c r="CJ3929"/>
      <c r="CK3929"/>
      <c r="CL3929"/>
      <c r="CM3929"/>
      <c r="CN3929"/>
      <c r="CO3929"/>
      <c r="CP3929"/>
    </row>
    <row r="3930" spans="80:94" ht="22.5" customHeight="1">
      <c r="CB3930"/>
      <c r="CC3930"/>
      <c r="CD3930"/>
      <c r="CE3930" s="83"/>
      <c r="CF3930"/>
      <c r="CG3930"/>
      <c r="CH3930"/>
      <c r="CI3930"/>
      <c r="CJ3930"/>
      <c r="CK3930"/>
      <c r="CL3930"/>
      <c r="CM3930"/>
      <c r="CN3930"/>
      <c r="CO3930"/>
      <c r="CP3930"/>
    </row>
    <row r="3931" spans="80:94" ht="22.5" customHeight="1">
      <c r="CB3931"/>
      <c r="CC3931"/>
      <c r="CD3931"/>
      <c r="CE3931" s="83"/>
      <c r="CF3931"/>
      <c r="CG3931"/>
      <c r="CH3931"/>
      <c r="CI3931"/>
      <c r="CJ3931"/>
      <c r="CK3931"/>
      <c r="CL3931"/>
      <c r="CM3931"/>
      <c r="CN3931"/>
      <c r="CO3931"/>
      <c r="CP3931"/>
    </row>
    <row r="3932" spans="80:94" ht="22.5" customHeight="1">
      <c r="CB3932"/>
      <c r="CC3932"/>
      <c r="CD3932"/>
      <c r="CE3932" s="83"/>
      <c r="CF3932"/>
      <c r="CG3932"/>
      <c r="CH3932"/>
      <c r="CI3932"/>
      <c r="CJ3932"/>
      <c r="CK3932"/>
      <c r="CL3932"/>
      <c r="CM3932"/>
      <c r="CN3932"/>
      <c r="CO3932"/>
      <c r="CP3932"/>
    </row>
    <row r="3933" spans="80:94" ht="22.5" customHeight="1">
      <c r="CB3933"/>
      <c r="CC3933"/>
      <c r="CD3933"/>
      <c r="CE3933" s="83"/>
      <c r="CF3933"/>
      <c r="CG3933"/>
      <c r="CH3933"/>
      <c r="CI3933"/>
      <c r="CJ3933"/>
      <c r="CK3933"/>
      <c r="CL3933"/>
      <c r="CM3933"/>
      <c r="CN3933"/>
      <c r="CO3933"/>
      <c r="CP3933"/>
    </row>
    <row r="3934" spans="80:94" ht="22.5" customHeight="1">
      <c r="CB3934"/>
      <c r="CC3934"/>
      <c r="CD3934"/>
      <c r="CE3934" s="83"/>
      <c r="CF3934"/>
      <c r="CG3934"/>
      <c r="CH3934"/>
      <c r="CI3934"/>
      <c r="CJ3934"/>
      <c r="CK3934"/>
      <c r="CL3934"/>
      <c r="CM3934"/>
      <c r="CN3934"/>
      <c r="CO3934"/>
      <c r="CP3934"/>
    </row>
    <row r="3935" spans="80:94" ht="22.5" customHeight="1">
      <c r="CB3935"/>
      <c r="CC3935"/>
      <c r="CD3935"/>
      <c r="CE3935" s="83"/>
      <c r="CF3935"/>
      <c r="CG3935"/>
      <c r="CH3935"/>
      <c r="CI3935"/>
      <c r="CJ3935"/>
      <c r="CK3935"/>
      <c r="CL3935"/>
      <c r="CM3935"/>
      <c r="CN3935"/>
      <c r="CO3935"/>
      <c r="CP3935"/>
    </row>
    <row r="3936" spans="80:94" ht="22.5" customHeight="1">
      <c r="CB3936"/>
      <c r="CC3936"/>
      <c r="CD3936"/>
      <c r="CE3936" s="83"/>
      <c r="CF3936"/>
      <c r="CG3936"/>
      <c r="CH3936"/>
      <c r="CI3936"/>
      <c r="CJ3936"/>
      <c r="CK3936"/>
      <c r="CL3936"/>
      <c r="CM3936"/>
      <c r="CN3936"/>
      <c r="CO3936"/>
      <c r="CP3936"/>
    </row>
    <row r="3937" spans="80:94" ht="22.5" customHeight="1">
      <c r="CB3937"/>
      <c r="CC3937"/>
      <c r="CD3937"/>
      <c r="CE3937" s="83"/>
      <c r="CF3937"/>
      <c r="CG3937"/>
      <c r="CH3937"/>
      <c r="CI3937"/>
      <c r="CJ3937"/>
      <c r="CK3937"/>
      <c r="CL3937"/>
      <c r="CM3937"/>
      <c r="CN3937"/>
      <c r="CO3937"/>
      <c r="CP3937"/>
    </row>
    <row r="3938" spans="80:94" ht="22.5" customHeight="1">
      <c r="CB3938"/>
      <c r="CC3938"/>
      <c r="CD3938"/>
      <c r="CE3938" s="83"/>
      <c r="CF3938"/>
      <c r="CG3938"/>
      <c r="CH3938"/>
      <c r="CI3938"/>
      <c r="CJ3938"/>
      <c r="CK3938"/>
      <c r="CL3938"/>
      <c r="CM3938"/>
      <c r="CN3938"/>
      <c r="CO3938"/>
      <c r="CP3938"/>
    </row>
    <row r="3939" spans="80:94" ht="22.5" customHeight="1">
      <c r="CB3939"/>
      <c r="CC3939"/>
      <c r="CD3939"/>
      <c r="CE3939" s="83"/>
      <c r="CF3939"/>
      <c r="CG3939"/>
      <c r="CH3939"/>
      <c r="CI3939"/>
      <c r="CJ3939"/>
      <c r="CK3939"/>
      <c r="CL3939"/>
      <c r="CM3939"/>
      <c r="CN3939"/>
      <c r="CO3939"/>
      <c r="CP3939"/>
    </row>
    <row r="3940" spans="80:94" ht="22.5" customHeight="1">
      <c r="CB3940"/>
      <c r="CC3940"/>
      <c r="CD3940"/>
      <c r="CE3940" s="83"/>
      <c r="CF3940"/>
      <c r="CG3940"/>
      <c r="CH3940"/>
      <c r="CI3940"/>
      <c r="CJ3940"/>
      <c r="CK3940"/>
      <c r="CL3940"/>
      <c r="CM3940"/>
      <c r="CN3940"/>
      <c r="CO3940"/>
      <c r="CP3940"/>
    </row>
    <row r="3941" spans="80:94" ht="22.5" customHeight="1">
      <c r="CB3941"/>
      <c r="CC3941"/>
      <c r="CD3941"/>
      <c r="CE3941" s="83"/>
      <c r="CF3941"/>
      <c r="CG3941"/>
      <c r="CH3941"/>
      <c r="CI3941"/>
      <c r="CJ3941"/>
      <c r="CK3941"/>
      <c r="CL3941"/>
      <c r="CM3941"/>
      <c r="CN3941"/>
      <c r="CO3941"/>
      <c r="CP3941"/>
    </row>
    <row r="3942" spans="80:94" ht="22.5" customHeight="1">
      <c r="CB3942"/>
      <c r="CC3942"/>
      <c r="CD3942"/>
      <c r="CE3942" s="83"/>
      <c r="CF3942"/>
      <c r="CG3942"/>
      <c r="CH3942"/>
      <c r="CI3942"/>
      <c r="CJ3942"/>
      <c r="CK3942"/>
      <c r="CL3942"/>
      <c r="CM3942"/>
      <c r="CN3942"/>
      <c r="CO3942"/>
      <c r="CP3942"/>
    </row>
    <row r="3943" spans="80:94" ht="22.5" customHeight="1">
      <c r="CB3943"/>
      <c r="CC3943"/>
      <c r="CD3943"/>
      <c r="CE3943" s="83"/>
      <c r="CF3943"/>
      <c r="CG3943"/>
      <c r="CH3943"/>
      <c r="CI3943"/>
      <c r="CJ3943"/>
      <c r="CK3943"/>
      <c r="CL3943"/>
      <c r="CM3943"/>
      <c r="CN3943"/>
      <c r="CO3943"/>
      <c r="CP3943"/>
    </row>
    <row r="3944" spans="80:94" ht="22.5" customHeight="1">
      <c r="CB3944"/>
      <c r="CC3944"/>
      <c r="CD3944"/>
      <c r="CE3944" s="83"/>
      <c r="CF3944"/>
      <c r="CG3944"/>
      <c r="CH3944"/>
      <c r="CI3944"/>
      <c r="CJ3944"/>
      <c r="CK3944"/>
      <c r="CL3944"/>
      <c r="CM3944"/>
      <c r="CN3944"/>
      <c r="CO3944"/>
      <c r="CP3944"/>
    </row>
    <row r="3945" spans="80:94" ht="22.5" customHeight="1">
      <c r="CB3945"/>
      <c r="CC3945"/>
      <c r="CD3945"/>
      <c r="CE3945" s="83"/>
      <c r="CF3945"/>
      <c r="CG3945"/>
      <c r="CH3945"/>
      <c r="CI3945"/>
      <c r="CJ3945"/>
      <c r="CK3945"/>
      <c r="CL3945"/>
      <c r="CM3945"/>
      <c r="CN3945"/>
      <c r="CO3945"/>
      <c r="CP3945"/>
    </row>
    <row r="3946" spans="80:94" ht="22.5" customHeight="1">
      <c r="CB3946"/>
      <c r="CC3946"/>
      <c r="CD3946"/>
      <c r="CE3946" s="83"/>
      <c r="CF3946"/>
      <c r="CG3946"/>
      <c r="CH3946"/>
      <c r="CI3946"/>
      <c r="CJ3946"/>
      <c r="CK3946"/>
      <c r="CL3946"/>
      <c r="CM3946"/>
      <c r="CN3946"/>
      <c r="CO3946"/>
      <c r="CP3946"/>
    </row>
    <row r="3947" spans="80:94" ht="22.5" customHeight="1">
      <c r="CB3947"/>
      <c r="CC3947"/>
      <c r="CD3947"/>
      <c r="CE3947" s="83"/>
      <c r="CF3947"/>
      <c r="CG3947"/>
      <c r="CH3947"/>
      <c r="CI3947"/>
      <c r="CJ3947"/>
      <c r="CK3947"/>
      <c r="CL3947"/>
      <c r="CM3947"/>
      <c r="CN3947"/>
      <c r="CO3947"/>
      <c r="CP3947"/>
    </row>
    <row r="3948" spans="80:94" ht="22.5" customHeight="1">
      <c r="CB3948"/>
      <c r="CC3948"/>
      <c r="CD3948"/>
      <c r="CE3948" s="83"/>
      <c r="CF3948"/>
      <c r="CG3948"/>
      <c r="CH3948"/>
      <c r="CI3948"/>
      <c r="CJ3948"/>
      <c r="CK3948"/>
      <c r="CL3948"/>
      <c r="CM3948"/>
      <c r="CN3948"/>
      <c r="CO3948"/>
      <c r="CP3948"/>
    </row>
    <row r="3949" spans="80:94" ht="22.5" customHeight="1">
      <c r="CB3949"/>
      <c r="CC3949"/>
      <c r="CD3949"/>
      <c r="CE3949" s="83"/>
      <c r="CF3949"/>
      <c r="CG3949"/>
      <c r="CH3949"/>
      <c r="CI3949"/>
      <c r="CJ3949"/>
      <c r="CK3949"/>
      <c r="CL3949"/>
      <c r="CM3949"/>
      <c r="CN3949"/>
      <c r="CO3949"/>
      <c r="CP3949"/>
    </row>
    <row r="3950" spans="80:94" ht="22.5" customHeight="1">
      <c r="CB3950"/>
      <c r="CC3950"/>
      <c r="CD3950"/>
      <c r="CE3950" s="83"/>
      <c r="CF3950"/>
      <c r="CG3950"/>
      <c r="CH3950"/>
      <c r="CI3950"/>
      <c r="CJ3950"/>
      <c r="CK3950"/>
      <c r="CL3950"/>
      <c r="CM3950"/>
      <c r="CN3950"/>
      <c r="CO3950"/>
      <c r="CP3950"/>
    </row>
    <row r="3951" spans="80:94" ht="22.5" customHeight="1">
      <c r="CB3951"/>
      <c r="CC3951"/>
      <c r="CD3951"/>
      <c r="CE3951" s="83"/>
      <c r="CF3951"/>
      <c r="CG3951"/>
      <c r="CH3951"/>
      <c r="CI3951"/>
      <c r="CJ3951"/>
      <c r="CK3951"/>
      <c r="CL3951"/>
      <c r="CM3951"/>
      <c r="CN3951"/>
      <c r="CO3951"/>
      <c r="CP3951"/>
    </row>
    <row r="3952" spans="80:94" ht="22.5" customHeight="1">
      <c r="CB3952"/>
      <c r="CC3952"/>
      <c r="CD3952"/>
      <c r="CE3952" s="83"/>
      <c r="CF3952"/>
      <c r="CG3952"/>
      <c r="CH3952"/>
      <c r="CI3952"/>
      <c r="CJ3952"/>
      <c r="CK3952"/>
      <c r="CL3952"/>
      <c r="CM3952"/>
      <c r="CN3952"/>
      <c r="CO3952"/>
      <c r="CP3952"/>
    </row>
    <row r="3953" spans="80:94" ht="22.5" customHeight="1">
      <c r="CB3953"/>
      <c r="CC3953"/>
      <c r="CD3953"/>
      <c r="CE3953" s="83"/>
      <c r="CF3953"/>
      <c r="CG3953"/>
      <c r="CH3953"/>
      <c r="CI3953"/>
      <c r="CJ3953"/>
      <c r="CK3953"/>
      <c r="CL3953"/>
      <c r="CM3953"/>
      <c r="CN3953"/>
      <c r="CO3953"/>
      <c r="CP3953"/>
    </row>
    <row r="3954" spans="80:94" ht="22.5" customHeight="1">
      <c r="CB3954"/>
      <c r="CC3954"/>
      <c r="CD3954"/>
      <c r="CE3954" s="83"/>
      <c r="CF3954"/>
      <c r="CG3954"/>
      <c r="CH3954"/>
      <c r="CI3954"/>
      <c r="CJ3954"/>
      <c r="CK3954"/>
      <c r="CL3954"/>
      <c r="CM3954"/>
      <c r="CN3954"/>
      <c r="CO3954"/>
      <c r="CP3954"/>
    </row>
    <row r="3955" spans="80:94" ht="22.5" customHeight="1">
      <c r="CB3955"/>
      <c r="CC3955"/>
      <c r="CD3955"/>
      <c r="CE3955" s="83"/>
      <c r="CF3955"/>
      <c r="CG3955"/>
      <c r="CH3955"/>
      <c r="CI3955"/>
      <c r="CJ3955"/>
      <c r="CK3955"/>
      <c r="CL3955"/>
      <c r="CM3955"/>
      <c r="CN3955"/>
      <c r="CO3955"/>
      <c r="CP3955"/>
    </row>
    <row r="3956" spans="80:94" ht="22.5" customHeight="1">
      <c r="CB3956"/>
      <c r="CC3956"/>
      <c r="CD3956"/>
      <c r="CE3956" s="83"/>
      <c r="CF3956"/>
      <c r="CG3956"/>
      <c r="CH3956"/>
      <c r="CI3956"/>
      <c r="CJ3956"/>
      <c r="CK3956"/>
      <c r="CL3956"/>
      <c r="CM3956"/>
      <c r="CN3956"/>
      <c r="CO3956"/>
      <c r="CP3956"/>
    </row>
    <row r="3957" spans="80:94" ht="22.5" customHeight="1">
      <c r="CB3957"/>
      <c r="CC3957"/>
      <c r="CD3957"/>
      <c r="CE3957" s="83"/>
      <c r="CF3957"/>
      <c r="CG3957"/>
      <c r="CH3957"/>
      <c r="CI3957"/>
      <c r="CJ3957"/>
      <c r="CK3957"/>
      <c r="CL3957"/>
      <c r="CM3957"/>
      <c r="CN3957"/>
      <c r="CO3957"/>
      <c r="CP3957"/>
    </row>
    <row r="3958" spans="80:94" ht="22.5" customHeight="1">
      <c r="CB3958"/>
      <c r="CC3958"/>
      <c r="CD3958"/>
      <c r="CE3958" s="83"/>
      <c r="CF3958"/>
      <c r="CG3958"/>
      <c r="CH3958"/>
      <c r="CI3958"/>
      <c r="CJ3958"/>
      <c r="CK3958"/>
      <c r="CL3958"/>
      <c r="CM3958"/>
      <c r="CN3958"/>
      <c r="CO3958"/>
      <c r="CP3958"/>
    </row>
    <row r="3959" spans="80:94" ht="22.5" customHeight="1">
      <c r="CB3959"/>
      <c r="CC3959"/>
      <c r="CD3959"/>
      <c r="CE3959" s="83"/>
      <c r="CF3959"/>
      <c r="CG3959"/>
      <c r="CH3959"/>
      <c r="CI3959"/>
      <c r="CJ3959"/>
      <c r="CK3959"/>
      <c r="CL3959"/>
      <c r="CM3959"/>
      <c r="CN3959"/>
      <c r="CO3959"/>
      <c r="CP3959"/>
    </row>
    <row r="3960" spans="80:94" ht="22.5" customHeight="1">
      <c r="CB3960"/>
      <c r="CC3960"/>
      <c r="CD3960"/>
      <c r="CE3960" s="83"/>
      <c r="CF3960"/>
      <c r="CG3960"/>
      <c r="CH3960"/>
      <c r="CI3960"/>
      <c r="CJ3960"/>
      <c r="CK3960"/>
      <c r="CL3960"/>
      <c r="CM3960"/>
      <c r="CN3960"/>
      <c r="CO3960"/>
      <c r="CP3960"/>
    </row>
    <row r="3961" spans="80:94" ht="22.5" customHeight="1">
      <c r="CB3961"/>
      <c r="CC3961"/>
      <c r="CD3961"/>
      <c r="CE3961" s="83"/>
      <c r="CF3961"/>
      <c r="CG3961"/>
      <c r="CH3961"/>
      <c r="CI3961"/>
      <c r="CJ3961"/>
      <c r="CK3961"/>
      <c r="CL3961"/>
      <c r="CM3961"/>
      <c r="CN3961"/>
      <c r="CO3961"/>
      <c r="CP3961"/>
    </row>
    <row r="3962" spans="80:94" ht="22.5" customHeight="1">
      <c r="CB3962"/>
      <c r="CC3962"/>
      <c r="CD3962"/>
      <c r="CE3962" s="83"/>
      <c r="CF3962"/>
      <c r="CG3962"/>
      <c r="CH3962"/>
      <c r="CI3962"/>
      <c r="CJ3962"/>
      <c r="CK3962"/>
      <c r="CL3962"/>
      <c r="CM3962"/>
      <c r="CN3962"/>
      <c r="CO3962"/>
      <c r="CP3962"/>
    </row>
    <row r="3963" spans="80:94" ht="22.5" customHeight="1">
      <c r="CB3963"/>
      <c r="CC3963"/>
      <c r="CD3963"/>
      <c r="CE3963" s="83"/>
      <c r="CF3963"/>
      <c r="CG3963"/>
      <c r="CH3963"/>
      <c r="CI3963"/>
      <c r="CJ3963"/>
      <c r="CK3963"/>
      <c r="CL3963"/>
      <c r="CM3963"/>
      <c r="CN3963"/>
      <c r="CO3963"/>
      <c r="CP3963"/>
    </row>
    <row r="3964" spans="80:94" ht="22.5" customHeight="1">
      <c r="CB3964"/>
      <c r="CC3964"/>
      <c r="CD3964"/>
      <c r="CE3964" s="83"/>
      <c r="CF3964"/>
      <c r="CG3964"/>
      <c r="CH3964"/>
      <c r="CI3964"/>
      <c r="CJ3964"/>
      <c r="CK3964"/>
      <c r="CL3964"/>
      <c r="CM3964"/>
      <c r="CN3964"/>
      <c r="CO3964"/>
      <c r="CP3964"/>
    </row>
    <row r="3965" spans="80:94" ht="22.5" customHeight="1">
      <c r="CB3965"/>
      <c r="CC3965"/>
      <c r="CD3965"/>
      <c r="CE3965" s="83"/>
      <c r="CF3965"/>
      <c r="CG3965"/>
      <c r="CH3965"/>
      <c r="CI3965"/>
      <c r="CJ3965"/>
      <c r="CK3965"/>
      <c r="CL3965"/>
      <c r="CM3965"/>
      <c r="CN3965"/>
      <c r="CO3965"/>
      <c r="CP3965"/>
    </row>
    <row r="3966" spans="80:94" ht="22.5" customHeight="1">
      <c r="CB3966"/>
      <c r="CC3966"/>
      <c r="CD3966"/>
      <c r="CE3966" s="83"/>
      <c r="CF3966"/>
      <c r="CG3966"/>
      <c r="CH3966"/>
      <c r="CI3966"/>
      <c r="CJ3966"/>
      <c r="CK3966"/>
      <c r="CL3966"/>
      <c r="CM3966"/>
      <c r="CN3966"/>
      <c r="CO3966"/>
      <c r="CP3966"/>
    </row>
    <row r="3967" spans="80:94" ht="22.5" customHeight="1">
      <c r="CB3967"/>
      <c r="CC3967"/>
      <c r="CD3967"/>
      <c r="CE3967" s="83"/>
      <c r="CF3967"/>
      <c r="CG3967"/>
      <c r="CH3967"/>
      <c r="CI3967"/>
      <c r="CJ3967"/>
      <c r="CK3967"/>
      <c r="CL3967"/>
      <c r="CM3967"/>
      <c r="CN3967"/>
      <c r="CO3967"/>
      <c r="CP3967"/>
    </row>
    <row r="3968" spans="80:94" ht="22.5" customHeight="1">
      <c r="CB3968"/>
      <c r="CC3968"/>
      <c r="CD3968"/>
      <c r="CE3968" s="83"/>
      <c r="CF3968"/>
      <c r="CG3968"/>
      <c r="CH3968"/>
      <c r="CI3968"/>
      <c r="CJ3968"/>
      <c r="CK3968"/>
      <c r="CL3968"/>
      <c r="CM3968"/>
      <c r="CN3968"/>
      <c r="CO3968"/>
      <c r="CP3968"/>
    </row>
    <row r="3969" spans="80:94" ht="22.5" customHeight="1">
      <c r="CB3969"/>
      <c r="CC3969"/>
      <c r="CD3969"/>
      <c r="CE3969" s="83"/>
      <c r="CF3969"/>
      <c r="CG3969"/>
      <c r="CH3969"/>
      <c r="CI3969"/>
      <c r="CJ3969"/>
      <c r="CK3969"/>
      <c r="CL3969"/>
      <c r="CM3969"/>
      <c r="CN3969"/>
      <c r="CO3969"/>
      <c r="CP3969"/>
    </row>
    <row r="3970" spans="80:94" ht="22.5" customHeight="1">
      <c r="CB3970"/>
      <c r="CC3970"/>
      <c r="CD3970"/>
      <c r="CE3970" s="83"/>
      <c r="CF3970"/>
      <c r="CG3970"/>
      <c r="CH3970"/>
      <c r="CI3970"/>
      <c r="CJ3970"/>
      <c r="CK3970"/>
      <c r="CL3970"/>
      <c r="CM3970"/>
      <c r="CN3970"/>
      <c r="CO3970"/>
      <c r="CP3970"/>
    </row>
    <row r="3971" spans="80:94" ht="22.5" customHeight="1">
      <c r="CB3971"/>
      <c r="CC3971"/>
      <c r="CD3971"/>
      <c r="CE3971" s="83"/>
      <c r="CF3971"/>
      <c r="CG3971"/>
      <c r="CH3971"/>
      <c r="CI3971"/>
      <c r="CJ3971"/>
      <c r="CK3971"/>
      <c r="CL3971"/>
      <c r="CM3971"/>
      <c r="CN3971"/>
      <c r="CO3971"/>
      <c r="CP3971"/>
    </row>
    <row r="3972" spans="80:94" ht="22.5" customHeight="1">
      <c r="CB3972"/>
      <c r="CC3972"/>
      <c r="CD3972"/>
      <c r="CE3972" s="83"/>
      <c r="CF3972"/>
      <c r="CG3972"/>
      <c r="CH3972"/>
      <c r="CI3972"/>
      <c r="CJ3972"/>
      <c r="CK3972"/>
      <c r="CL3972"/>
      <c r="CM3972"/>
      <c r="CN3972"/>
      <c r="CO3972"/>
      <c r="CP3972"/>
    </row>
    <row r="3973" spans="80:94" ht="22.5" customHeight="1">
      <c r="CB3973"/>
      <c r="CC3973"/>
      <c r="CD3973"/>
      <c r="CE3973" s="83"/>
      <c r="CF3973"/>
      <c r="CG3973"/>
      <c r="CH3973"/>
      <c r="CI3973"/>
      <c r="CJ3973"/>
      <c r="CK3973"/>
      <c r="CL3973"/>
      <c r="CM3973"/>
      <c r="CN3973"/>
      <c r="CO3973"/>
      <c r="CP3973"/>
    </row>
    <row r="3974" spans="80:94" ht="22.5" customHeight="1">
      <c r="CB3974"/>
      <c r="CC3974"/>
      <c r="CD3974"/>
      <c r="CE3974" s="83"/>
      <c r="CF3974"/>
      <c r="CG3974"/>
      <c r="CH3974"/>
      <c r="CI3974"/>
      <c r="CJ3974"/>
      <c r="CK3974"/>
      <c r="CL3974"/>
      <c r="CM3974"/>
      <c r="CN3974"/>
      <c r="CO3974"/>
      <c r="CP3974"/>
    </row>
    <row r="3975" spans="80:94" ht="22.5" customHeight="1">
      <c r="CB3975"/>
      <c r="CC3975"/>
      <c r="CD3975"/>
      <c r="CE3975" s="83"/>
      <c r="CF3975"/>
      <c r="CG3975"/>
      <c r="CH3975"/>
      <c r="CI3975"/>
      <c r="CJ3975"/>
      <c r="CK3975"/>
      <c r="CL3975"/>
      <c r="CM3975"/>
      <c r="CN3975"/>
      <c r="CO3975"/>
      <c r="CP3975"/>
    </row>
    <row r="3976" spans="80:94" ht="22.5" customHeight="1">
      <c r="CB3976"/>
      <c r="CC3976"/>
      <c r="CD3976"/>
      <c r="CE3976" s="83"/>
      <c r="CF3976"/>
      <c r="CG3976"/>
      <c r="CH3976"/>
      <c r="CI3976"/>
      <c r="CJ3976"/>
      <c r="CK3976"/>
      <c r="CL3976"/>
      <c r="CM3976"/>
      <c r="CN3976"/>
      <c r="CO3976"/>
      <c r="CP3976"/>
    </row>
    <row r="3977" spans="80:94" ht="22.5" customHeight="1">
      <c r="CB3977"/>
      <c r="CC3977"/>
      <c r="CD3977"/>
      <c r="CE3977" s="83"/>
      <c r="CF3977"/>
      <c r="CG3977"/>
      <c r="CH3977"/>
      <c r="CI3977"/>
      <c r="CJ3977"/>
      <c r="CK3977"/>
      <c r="CL3977"/>
      <c r="CM3977"/>
      <c r="CN3977"/>
      <c r="CO3977"/>
      <c r="CP3977"/>
    </row>
    <row r="3978" spans="80:94" ht="22.5" customHeight="1">
      <c r="CB3978"/>
      <c r="CC3978"/>
      <c r="CD3978"/>
      <c r="CE3978" s="83"/>
      <c r="CF3978"/>
      <c r="CG3978"/>
      <c r="CH3978"/>
      <c r="CI3978"/>
      <c r="CJ3978"/>
      <c r="CK3978"/>
      <c r="CL3978"/>
      <c r="CM3978"/>
      <c r="CN3978"/>
      <c r="CO3978"/>
      <c r="CP3978"/>
    </row>
    <row r="3979" spans="80:94" ht="22.5" customHeight="1">
      <c r="CB3979"/>
      <c r="CC3979"/>
      <c r="CD3979"/>
      <c r="CE3979" s="83"/>
      <c r="CF3979"/>
      <c r="CG3979"/>
      <c r="CH3979"/>
      <c r="CI3979"/>
      <c r="CJ3979"/>
      <c r="CK3979"/>
      <c r="CL3979"/>
      <c r="CM3979"/>
      <c r="CN3979"/>
      <c r="CO3979"/>
      <c r="CP3979"/>
    </row>
    <row r="3980" spans="80:94" ht="22.5" customHeight="1">
      <c r="CB3980"/>
      <c r="CC3980"/>
      <c r="CD3980"/>
      <c r="CE3980" s="83"/>
      <c r="CF3980"/>
      <c r="CG3980"/>
      <c r="CH3980"/>
      <c r="CI3980"/>
      <c r="CJ3980"/>
      <c r="CK3980"/>
      <c r="CL3980"/>
      <c r="CM3980"/>
      <c r="CN3980"/>
      <c r="CO3980"/>
      <c r="CP3980"/>
    </row>
    <row r="3981" spans="80:94" ht="22.5" customHeight="1">
      <c r="CB3981"/>
      <c r="CC3981"/>
      <c r="CD3981"/>
      <c r="CE3981" s="83"/>
      <c r="CF3981"/>
      <c r="CG3981"/>
      <c r="CH3981"/>
      <c r="CI3981"/>
      <c r="CJ3981"/>
      <c r="CK3981"/>
      <c r="CL3981"/>
      <c r="CM3981"/>
      <c r="CN3981"/>
      <c r="CO3981"/>
      <c r="CP3981"/>
    </row>
    <row r="3982" spans="80:94" ht="22.5" customHeight="1">
      <c r="CB3982"/>
      <c r="CC3982"/>
      <c r="CD3982"/>
      <c r="CE3982" s="83"/>
      <c r="CF3982"/>
      <c r="CG3982"/>
      <c r="CH3982"/>
      <c r="CI3982"/>
      <c r="CJ3982"/>
      <c r="CK3982"/>
      <c r="CL3982"/>
      <c r="CM3982"/>
      <c r="CN3982"/>
      <c r="CO3982"/>
      <c r="CP3982"/>
    </row>
    <row r="3983" spans="80:94" ht="22.5" customHeight="1">
      <c r="CB3983"/>
      <c r="CC3983"/>
      <c r="CD3983"/>
      <c r="CE3983" s="83"/>
      <c r="CF3983"/>
      <c r="CG3983"/>
      <c r="CH3983"/>
      <c r="CI3983"/>
      <c r="CJ3983"/>
      <c r="CK3983"/>
      <c r="CL3983"/>
      <c r="CM3983"/>
      <c r="CN3983"/>
      <c r="CO3983"/>
      <c r="CP3983"/>
    </row>
    <row r="3984" spans="80:94" ht="22.5" customHeight="1">
      <c r="CB3984"/>
      <c r="CC3984"/>
      <c r="CD3984"/>
      <c r="CE3984" s="83"/>
      <c r="CF3984"/>
      <c r="CG3984"/>
      <c r="CH3984"/>
      <c r="CI3984"/>
      <c r="CJ3984"/>
      <c r="CK3984"/>
      <c r="CL3984"/>
      <c r="CM3984"/>
      <c r="CN3984"/>
      <c r="CO3984"/>
      <c r="CP3984"/>
    </row>
    <row r="3985" spans="80:94" ht="22.5" customHeight="1">
      <c r="CB3985"/>
      <c r="CC3985"/>
      <c r="CD3985"/>
      <c r="CE3985" s="83"/>
      <c r="CF3985"/>
      <c r="CG3985"/>
      <c r="CH3985"/>
      <c r="CI3985"/>
      <c r="CJ3985"/>
      <c r="CK3985"/>
      <c r="CL3985"/>
      <c r="CM3985"/>
      <c r="CN3985"/>
      <c r="CO3985"/>
      <c r="CP3985"/>
    </row>
    <row r="3986" spans="80:94" ht="22.5" customHeight="1">
      <c r="CB3986"/>
      <c r="CC3986"/>
      <c r="CD3986"/>
      <c r="CE3986" s="83"/>
      <c r="CF3986"/>
      <c r="CG3986"/>
      <c r="CH3986"/>
      <c r="CI3986"/>
      <c r="CJ3986"/>
      <c r="CK3986"/>
      <c r="CL3986"/>
      <c r="CM3986"/>
      <c r="CN3986"/>
      <c r="CO3986"/>
      <c r="CP3986"/>
    </row>
    <row r="3987" spans="80:94" ht="22.5" customHeight="1">
      <c r="CB3987"/>
      <c r="CC3987"/>
      <c r="CD3987"/>
      <c r="CE3987" s="83"/>
      <c r="CF3987"/>
      <c r="CG3987"/>
      <c r="CH3987"/>
      <c r="CI3987"/>
      <c r="CJ3987"/>
      <c r="CK3987"/>
      <c r="CL3987"/>
      <c r="CM3987"/>
      <c r="CN3987"/>
      <c r="CO3987"/>
      <c r="CP3987"/>
    </row>
    <row r="3988" spans="80:94" ht="22.5" customHeight="1">
      <c r="CB3988"/>
      <c r="CC3988"/>
      <c r="CD3988"/>
      <c r="CE3988" s="83"/>
      <c r="CF3988"/>
      <c r="CG3988"/>
      <c r="CH3988"/>
      <c r="CI3988"/>
      <c r="CJ3988"/>
      <c r="CK3988"/>
      <c r="CL3988"/>
      <c r="CM3988"/>
      <c r="CN3988"/>
      <c r="CO3988"/>
      <c r="CP3988"/>
    </row>
    <row r="3989" spans="80:94" ht="22.5" customHeight="1">
      <c r="CB3989"/>
      <c r="CC3989"/>
      <c r="CD3989"/>
      <c r="CE3989" s="83"/>
      <c r="CF3989"/>
      <c r="CG3989"/>
      <c r="CH3989"/>
      <c r="CI3989"/>
      <c r="CJ3989"/>
      <c r="CK3989"/>
      <c r="CL3989"/>
      <c r="CM3989"/>
      <c r="CN3989"/>
      <c r="CO3989"/>
      <c r="CP3989"/>
    </row>
    <row r="3990" spans="80:94" ht="22.5" customHeight="1">
      <c r="CB3990"/>
      <c r="CC3990"/>
      <c r="CD3990"/>
      <c r="CE3990" s="83"/>
      <c r="CF3990"/>
      <c r="CG3990"/>
      <c r="CH3990"/>
      <c r="CI3990"/>
      <c r="CJ3990"/>
      <c r="CK3990"/>
      <c r="CL3990"/>
      <c r="CM3990"/>
      <c r="CN3990"/>
      <c r="CO3990"/>
      <c r="CP3990"/>
    </row>
    <row r="3991" spans="80:94" ht="22.5" customHeight="1">
      <c r="CB3991"/>
      <c r="CC3991"/>
      <c r="CD3991"/>
      <c r="CE3991" s="83"/>
      <c r="CF3991"/>
      <c r="CG3991"/>
      <c r="CH3991"/>
      <c r="CI3991"/>
      <c r="CJ3991"/>
      <c r="CK3991"/>
      <c r="CL3991"/>
      <c r="CM3991"/>
      <c r="CN3991"/>
      <c r="CO3991"/>
      <c r="CP3991"/>
    </row>
    <row r="3992" spans="80:94" ht="22.5" customHeight="1">
      <c r="CB3992"/>
      <c r="CC3992"/>
      <c r="CD3992"/>
      <c r="CE3992" s="83"/>
      <c r="CF3992"/>
      <c r="CG3992"/>
      <c r="CH3992"/>
      <c r="CI3992"/>
      <c r="CJ3992"/>
      <c r="CK3992"/>
      <c r="CL3992"/>
      <c r="CM3992"/>
      <c r="CN3992"/>
      <c r="CO3992"/>
      <c r="CP3992"/>
    </row>
    <row r="3993" spans="80:94" ht="22.5" customHeight="1">
      <c r="CB3993"/>
      <c r="CC3993"/>
      <c r="CD3993"/>
      <c r="CE3993" s="83"/>
      <c r="CF3993"/>
      <c r="CG3993"/>
      <c r="CH3993"/>
      <c r="CI3993"/>
      <c r="CJ3993"/>
      <c r="CK3993"/>
      <c r="CL3993"/>
      <c r="CM3993"/>
      <c r="CN3993"/>
      <c r="CO3993"/>
      <c r="CP3993"/>
    </row>
    <row r="3994" spans="80:94" ht="22.5" customHeight="1">
      <c r="CB3994"/>
      <c r="CC3994"/>
      <c r="CD3994"/>
      <c r="CE3994" s="83"/>
      <c r="CF3994"/>
      <c r="CG3994"/>
      <c r="CH3994"/>
      <c r="CI3994"/>
      <c r="CJ3994"/>
      <c r="CK3994"/>
      <c r="CL3994"/>
      <c r="CM3994"/>
      <c r="CN3994"/>
      <c r="CO3994"/>
      <c r="CP3994"/>
    </row>
    <row r="3995" spans="80:94" ht="22.5" customHeight="1">
      <c r="CB3995"/>
      <c r="CC3995"/>
      <c r="CD3995"/>
      <c r="CE3995" s="83"/>
      <c r="CF3995"/>
      <c r="CG3995"/>
      <c r="CH3995"/>
      <c r="CI3995"/>
      <c r="CJ3995"/>
      <c r="CK3995"/>
      <c r="CL3995"/>
      <c r="CM3995"/>
      <c r="CN3995"/>
      <c r="CO3995"/>
      <c r="CP3995"/>
    </row>
    <row r="3996" spans="80:94" ht="22.5" customHeight="1">
      <c r="CB3996"/>
      <c r="CC3996"/>
      <c r="CD3996"/>
      <c r="CE3996" s="83"/>
      <c r="CF3996"/>
      <c r="CG3996"/>
      <c r="CH3996"/>
      <c r="CI3996"/>
      <c r="CJ3996"/>
      <c r="CK3996"/>
      <c r="CL3996"/>
      <c r="CM3996"/>
      <c r="CN3996"/>
      <c r="CO3996"/>
      <c r="CP3996"/>
    </row>
    <row r="3997" spans="80:94" ht="22.5" customHeight="1">
      <c r="CB3997"/>
      <c r="CC3997"/>
      <c r="CD3997"/>
      <c r="CE3997" s="83"/>
      <c r="CF3997"/>
      <c r="CG3997"/>
      <c r="CH3997"/>
      <c r="CI3997"/>
      <c r="CJ3997"/>
      <c r="CK3997"/>
      <c r="CL3997"/>
      <c r="CM3997"/>
      <c r="CN3997"/>
      <c r="CO3997"/>
      <c r="CP3997"/>
    </row>
    <row r="3998" spans="80:94" ht="22.5" customHeight="1">
      <c r="CB3998"/>
      <c r="CC3998"/>
      <c r="CD3998"/>
      <c r="CE3998" s="83"/>
      <c r="CF3998"/>
      <c r="CG3998"/>
      <c r="CH3998"/>
      <c r="CI3998"/>
      <c r="CJ3998"/>
      <c r="CK3998"/>
      <c r="CL3998"/>
      <c r="CM3998"/>
      <c r="CN3998"/>
      <c r="CO3998"/>
      <c r="CP3998"/>
    </row>
    <row r="3999" spans="80:94" ht="22.5" customHeight="1">
      <c r="CB3999"/>
      <c r="CC3999"/>
      <c r="CD3999"/>
      <c r="CE3999" s="83"/>
      <c r="CF3999"/>
      <c r="CG3999"/>
      <c r="CH3999"/>
      <c r="CI3999"/>
      <c r="CJ3999"/>
      <c r="CK3999"/>
      <c r="CL3999"/>
      <c r="CM3999"/>
      <c r="CN3999"/>
      <c r="CO3999"/>
      <c r="CP3999"/>
    </row>
    <row r="4000" spans="80:94" ht="22.5" customHeight="1">
      <c r="CB4000"/>
      <c r="CC4000"/>
      <c r="CD4000"/>
      <c r="CE4000" s="83"/>
      <c r="CF4000"/>
      <c r="CG4000"/>
      <c r="CH4000"/>
      <c r="CI4000"/>
      <c r="CJ4000"/>
      <c r="CK4000"/>
      <c r="CL4000"/>
      <c r="CM4000"/>
      <c r="CN4000"/>
      <c r="CO4000"/>
      <c r="CP4000"/>
    </row>
    <row r="4001" spans="80:94" ht="22.5" customHeight="1">
      <c r="CB4001"/>
      <c r="CC4001"/>
      <c r="CD4001"/>
      <c r="CE4001" s="83"/>
      <c r="CF4001"/>
      <c r="CG4001"/>
      <c r="CH4001"/>
      <c r="CI4001"/>
      <c r="CJ4001"/>
      <c r="CK4001"/>
      <c r="CL4001"/>
      <c r="CM4001"/>
      <c r="CN4001"/>
      <c r="CO4001"/>
      <c r="CP4001"/>
    </row>
    <row r="4002" spans="80:94" ht="22.5" customHeight="1">
      <c r="CB4002"/>
      <c r="CC4002"/>
      <c r="CD4002"/>
      <c r="CE4002" s="83"/>
      <c r="CF4002"/>
      <c r="CG4002"/>
      <c r="CH4002"/>
      <c r="CI4002"/>
      <c r="CJ4002"/>
      <c r="CK4002"/>
      <c r="CL4002"/>
      <c r="CM4002"/>
      <c r="CN4002"/>
      <c r="CO4002"/>
      <c r="CP4002"/>
    </row>
    <row r="4003" spans="80:94" ht="22.5" customHeight="1">
      <c r="CB4003"/>
      <c r="CC4003"/>
      <c r="CD4003"/>
      <c r="CE4003" s="83"/>
      <c r="CF4003"/>
      <c r="CG4003"/>
      <c r="CH4003"/>
      <c r="CI4003"/>
      <c r="CJ4003"/>
      <c r="CK4003"/>
      <c r="CL4003"/>
      <c r="CM4003"/>
      <c r="CN4003"/>
      <c r="CO4003"/>
      <c r="CP4003"/>
    </row>
    <row r="4004" spans="80:94" ht="22.5" customHeight="1">
      <c r="CB4004"/>
      <c r="CC4004"/>
      <c r="CD4004"/>
      <c r="CE4004" s="83"/>
      <c r="CF4004"/>
      <c r="CG4004"/>
      <c r="CH4004"/>
      <c r="CI4004"/>
      <c r="CJ4004"/>
      <c r="CK4004"/>
      <c r="CL4004"/>
      <c r="CM4004"/>
      <c r="CN4004"/>
      <c r="CO4004"/>
      <c r="CP4004"/>
    </row>
    <row r="4005" spans="80:94" ht="22.5" customHeight="1">
      <c r="CB4005"/>
      <c r="CC4005"/>
      <c r="CD4005"/>
      <c r="CE4005" s="83"/>
      <c r="CF4005"/>
      <c r="CG4005"/>
      <c r="CH4005"/>
      <c r="CI4005"/>
      <c r="CJ4005"/>
      <c r="CK4005"/>
      <c r="CL4005"/>
      <c r="CM4005"/>
      <c r="CN4005"/>
      <c r="CO4005"/>
      <c r="CP4005"/>
    </row>
    <row r="4006" spans="80:94" ht="22.5" customHeight="1">
      <c r="CB4006"/>
      <c r="CC4006"/>
      <c r="CD4006"/>
      <c r="CE4006" s="83"/>
      <c r="CF4006"/>
      <c r="CG4006"/>
      <c r="CH4006"/>
      <c r="CI4006"/>
      <c r="CJ4006"/>
      <c r="CK4006"/>
      <c r="CL4006"/>
      <c r="CM4006"/>
      <c r="CN4006"/>
      <c r="CO4006"/>
      <c r="CP4006"/>
    </row>
    <row r="4007" spans="80:94" ht="22.5" customHeight="1">
      <c r="CB4007"/>
      <c r="CC4007"/>
      <c r="CD4007"/>
      <c r="CE4007" s="83"/>
      <c r="CF4007"/>
      <c r="CG4007"/>
      <c r="CH4007"/>
      <c r="CI4007"/>
      <c r="CJ4007"/>
      <c r="CK4007"/>
      <c r="CL4007"/>
      <c r="CM4007"/>
      <c r="CN4007"/>
      <c r="CO4007"/>
      <c r="CP4007"/>
    </row>
    <row r="4008" spans="80:94" ht="22.5" customHeight="1">
      <c r="CB4008"/>
      <c r="CC4008"/>
      <c r="CD4008"/>
      <c r="CE4008" s="83"/>
      <c r="CF4008"/>
      <c r="CG4008"/>
      <c r="CH4008"/>
      <c r="CI4008"/>
      <c r="CJ4008"/>
      <c r="CK4008"/>
      <c r="CL4008"/>
      <c r="CM4008"/>
      <c r="CN4008"/>
      <c r="CO4008"/>
      <c r="CP4008"/>
    </row>
    <row r="4009" spans="80:94" ht="22.5" customHeight="1">
      <c r="CB4009"/>
      <c r="CC4009"/>
      <c r="CD4009"/>
      <c r="CE4009" s="83"/>
      <c r="CF4009"/>
      <c r="CG4009"/>
      <c r="CH4009"/>
      <c r="CI4009"/>
      <c r="CJ4009"/>
      <c r="CK4009"/>
      <c r="CL4009"/>
      <c r="CM4009"/>
      <c r="CN4009"/>
      <c r="CO4009"/>
      <c r="CP4009"/>
    </row>
    <row r="4010" spans="80:94" ht="22.5" customHeight="1">
      <c r="CB4010"/>
      <c r="CC4010"/>
      <c r="CD4010"/>
      <c r="CE4010" s="83"/>
      <c r="CF4010"/>
      <c r="CG4010"/>
      <c r="CH4010"/>
      <c r="CI4010"/>
      <c r="CJ4010"/>
      <c r="CK4010"/>
      <c r="CL4010"/>
      <c r="CM4010"/>
      <c r="CN4010"/>
      <c r="CO4010"/>
      <c r="CP4010"/>
    </row>
    <row r="4011" spans="80:94" ht="22.5" customHeight="1">
      <c r="CB4011"/>
      <c r="CC4011"/>
      <c r="CD4011"/>
      <c r="CE4011" s="83"/>
      <c r="CF4011"/>
      <c r="CG4011"/>
      <c r="CH4011"/>
      <c r="CI4011"/>
      <c r="CJ4011"/>
      <c r="CK4011"/>
      <c r="CL4011"/>
      <c r="CM4011"/>
      <c r="CN4011"/>
      <c r="CO4011"/>
      <c r="CP4011"/>
    </row>
    <row r="4012" spans="80:94" ht="22.5" customHeight="1">
      <c r="CB4012"/>
      <c r="CC4012"/>
      <c r="CD4012"/>
      <c r="CE4012" s="83"/>
      <c r="CF4012"/>
      <c r="CG4012"/>
      <c r="CH4012"/>
      <c r="CI4012"/>
      <c r="CJ4012"/>
      <c r="CK4012"/>
      <c r="CL4012"/>
      <c r="CM4012"/>
      <c r="CN4012"/>
      <c r="CO4012"/>
      <c r="CP4012"/>
    </row>
    <row r="4013" spans="80:94" ht="22.5" customHeight="1">
      <c r="CB4013"/>
      <c r="CC4013"/>
      <c r="CD4013"/>
      <c r="CE4013" s="83"/>
      <c r="CF4013"/>
      <c r="CG4013"/>
      <c r="CH4013"/>
      <c r="CI4013"/>
      <c r="CJ4013"/>
      <c r="CK4013"/>
      <c r="CL4013"/>
      <c r="CM4013"/>
      <c r="CN4013"/>
      <c r="CO4013"/>
      <c r="CP4013"/>
    </row>
    <row r="4014" spans="80:94" ht="22.5" customHeight="1">
      <c r="CB4014"/>
      <c r="CC4014"/>
      <c r="CD4014"/>
      <c r="CE4014" s="83"/>
      <c r="CF4014"/>
      <c r="CG4014"/>
      <c r="CH4014"/>
      <c r="CI4014"/>
      <c r="CJ4014"/>
      <c r="CK4014"/>
      <c r="CL4014"/>
      <c r="CM4014"/>
      <c r="CN4014"/>
      <c r="CO4014"/>
      <c r="CP4014"/>
    </row>
    <row r="4015" spans="80:94" ht="22.5" customHeight="1">
      <c r="CB4015"/>
      <c r="CC4015"/>
      <c r="CD4015"/>
      <c r="CE4015" s="83"/>
      <c r="CF4015"/>
      <c r="CG4015"/>
      <c r="CH4015"/>
      <c r="CI4015"/>
      <c r="CJ4015"/>
      <c r="CK4015"/>
      <c r="CL4015"/>
      <c r="CM4015"/>
      <c r="CN4015"/>
      <c r="CO4015"/>
      <c r="CP4015"/>
    </row>
    <row r="4016" spans="80:94" ht="22.5" customHeight="1">
      <c r="CB4016"/>
      <c r="CC4016"/>
      <c r="CD4016"/>
      <c r="CE4016" s="83"/>
      <c r="CF4016"/>
      <c r="CG4016"/>
      <c r="CH4016"/>
      <c r="CI4016"/>
      <c r="CJ4016"/>
      <c r="CK4016"/>
      <c r="CL4016"/>
      <c r="CM4016"/>
      <c r="CN4016"/>
      <c r="CO4016"/>
      <c r="CP4016"/>
    </row>
    <row r="4017" spans="80:94" ht="22.5" customHeight="1">
      <c r="CB4017"/>
      <c r="CC4017"/>
      <c r="CD4017"/>
      <c r="CE4017" s="83"/>
      <c r="CF4017"/>
      <c r="CG4017"/>
      <c r="CH4017"/>
      <c r="CI4017"/>
      <c r="CJ4017"/>
      <c r="CK4017"/>
      <c r="CL4017"/>
      <c r="CM4017"/>
      <c r="CN4017"/>
      <c r="CO4017"/>
      <c r="CP4017"/>
    </row>
    <row r="4018" spans="80:94" ht="22.5" customHeight="1">
      <c r="CB4018"/>
      <c r="CC4018"/>
      <c r="CD4018"/>
      <c r="CE4018" s="83"/>
      <c r="CF4018"/>
      <c r="CG4018"/>
      <c r="CH4018"/>
      <c r="CI4018"/>
      <c r="CJ4018"/>
      <c r="CK4018"/>
      <c r="CL4018"/>
      <c r="CM4018"/>
      <c r="CN4018"/>
      <c r="CO4018"/>
      <c r="CP4018"/>
    </row>
    <row r="4019" spans="80:94" ht="22.5" customHeight="1">
      <c r="CB4019"/>
      <c r="CC4019"/>
      <c r="CD4019"/>
      <c r="CE4019" s="83"/>
      <c r="CF4019"/>
      <c r="CG4019"/>
      <c r="CH4019"/>
      <c r="CI4019"/>
      <c r="CJ4019"/>
      <c r="CK4019"/>
      <c r="CL4019"/>
      <c r="CM4019"/>
      <c r="CN4019"/>
      <c r="CO4019"/>
      <c r="CP4019"/>
    </row>
    <row r="4020" spans="80:94" ht="22.5" customHeight="1">
      <c r="CB4020"/>
      <c r="CC4020"/>
      <c r="CD4020"/>
      <c r="CE4020" s="83"/>
      <c r="CF4020"/>
      <c r="CG4020"/>
      <c r="CH4020"/>
      <c r="CI4020"/>
      <c r="CJ4020"/>
      <c r="CK4020"/>
      <c r="CL4020"/>
      <c r="CM4020"/>
      <c r="CN4020"/>
      <c r="CO4020"/>
      <c r="CP4020"/>
    </row>
    <row r="4021" spans="80:94" ht="22.5" customHeight="1">
      <c r="CB4021"/>
      <c r="CC4021"/>
      <c r="CD4021"/>
      <c r="CE4021" s="83"/>
      <c r="CF4021"/>
      <c r="CG4021"/>
      <c r="CH4021"/>
      <c r="CI4021"/>
      <c r="CJ4021"/>
      <c r="CK4021"/>
      <c r="CL4021"/>
      <c r="CM4021"/>
      <c r="CN4021"/>
      <c r="CO4021"/>
      <c r="CP4021"/>
    </row>
    <row r="4022" spans="80:94" ht="22.5" customHeight="1">
      <c r="CB4022"/>
      <c r="CC4022"/>
      <c r="CD4022"/>
      <c r="CE4022" s="83"/>
      <c r="CF4022"/>
      <c r="CG4022"/>
      <c r="CH4022"/>
      <c r="CI4022"/>
      <c r="CJ4022"/>
      <c r="CK4022"/>
      <c r="CL4022"/>
      <c r="CM4022"/>
      <c r="CN4022"/>
      <c r="CO4022"/>
      <c r="CP4022"/>
    </row>
    <row r="4023" spans="80:94" ht="22.5" customHeight="1">
      <c r="CB4023"/>
      <c r="CC4023"/>
      <c r="CD4023"/>
      <c r="CE4023" s="83"/>
      <c r="CF4023"/>
      <c r="CG4023"/>
      <c r="CH4023"/>
      <c r="CI4023"/>
      <c r="CJ4023"/>
      <c r="CK4023"/>
      <c r="CL4023"/>
      <c r="CM4023"/>
      <c r="CN4023"/>
      <c r="CO4023"/>
      <c r="CP4023"/>
    </row>
    <row r="4024" spans="80:94" ht="22.5" customHeight="1">
      <c r="CB4024"/>
      <c r="CC4024"/>
      <c r="CD4024"/>
      <c r="CE4024" s="83"/>
      <c r="CF4024"/>
      <c r="CG4024"/>
      <c r="CH4024"/>
      <c r="CI4024"/>
      <c r="CJ4024"/>
      <c r="CK4024"/>
      <c r="CL4024"/>
      <c r="CM4024"/>
      <c r="CN4024"/>
      <c r="CO4024"/>
      <c r="CP4024"/>
    </row>
    <row r="4025" spans="80:94" ht="22.5" customHeight="1">
      <c r="CB4025"/>
      <c r="CC4025"/>
      <c r="CD4025"/>
      <c r="CE4025" s="83"/>
      <c r="CF4025"/>
      <c r="CG4025"/>
      <c r="CH4025"/>
      <c r="CI4025"/>
      <c r="CJ4025"/>
      <c r="CK4025"/>
      <c r="CL4025"/>
      <c r="CM4025"/>
      <c r="CN4025"/>
      <c r="CO4025"/>
      <c r="CP4025"/>
    </row>
    <row r="4026" spans="80:94" ht="22.5" customHeight="1">
      <c r="CB4026"/>
      <c r="CC4026"/>
      <c r="CD4026"/>
      <c r="CE4026" s="83"/>
      <c r="CF4026"/>
      <c r="CG4026"/>
      <c r="CH4026"/>
      <c r="CI4026"/>
      <c r="CJ4026"/>
      <c r="CK4026"/>
      <c r="CL4026"/>
      <c r="CM4026"/>
      <c r="CN4026"/>
      <c r="CO4026"/>
      <c r="CP4026"/>
    </row>
    <row r="4027" spans="80:94" ht="22.5" customHeight="1">
      <c r="CB4027"/>
      <c r="CC4027"/>
      <c r="CD4027"/>
      <c r="CE4027" s="83"/>
      <c r="CF4027"/>
      <c r="CG4027"/>
      <c r="CH4027"/>
      <c r="CI4027"/>
      <c r="CJ4027"/>
      <c r="CK4027"/>
      <c r="CL4027"/>
      <c r="CM4027"/>
      <c r="CN4027"/>
      <c r="CO4027"/>
      <c r="CP4027"/>
    </row>
    <row r="4028" spans="80:94" ht="22.5" customHeight="1">
      <c r="CB4028"/>
      <c r="CC4028"/>
      <c r="CD4028"/>
      <c r="CE4028" s="83"/>
      <c r="CF4028"/>
      <c r="CG4028"/>
      <c r="CH4028"/>
      <c r="CI4028"/>
      <c r="CJ4028"/>
      <c r="CK4028"/>
      <c r="CL4028"/>
      <c r="CM4028"/>
      <c r="CN4028"/>
      <c r="CO4028"/>
      <c r="CP4028"/>
    </row>
    <row r="4029" spans="80:94" ht="22.5" customHeight="1">
      <c r="CB4029"/>
      <c r="CC4029"/>
      <c r="CD4029"/>
      <c r="CE4029" s="83"/>
      <c r="CF4029"/>
      <c r="CG4029"/>
      <c r="CH4029"/>
      <c r="CI4029"/>
      <c r="CJ4029"/>
      <c r="CK4029"/>
      <c r="CL4029"/>
      <c r="CM4029"/>
      <c r="CN4029"/>
      <c r="CO4029"/>
      <c r="CP4029"/>
    </row>
    <row r="4030" spans="80:94" ht="22.5" customHeight="1">
      <c r="CB4030"/>
      <c r="CC4030"/>
      <c r="CD4030"/>
      <c r="CE4030" s="83"/>
      <c r="CF4030"/>
      <c r="CG4030"/>
      <c r="CH4030"/>
      <c r="CI4030"/>
      <c r="CJ4030"/>
      <c r="CK4030"/>
      <c r="CL4030"/>
      <c r="CM4030"/>
      <c r="CN4030"/>
      <c r="CO4030"/>
      <c r="CP4030"/>
    </row>
    <row r="4031" spans="80:94" ht="22.5" customHeight="1">
      <c r="CB4031"/>
      <c r="CC4031"/>
      <c r="CD4031"/>
      <c r="CE4031" s="83"/>
      <c r="CF4031"/>
      <c r="CG4031"/>
      <c r="CH4031"/>
      <c r="CI4031"/>
      <c r="CJ4031"/>
      <c r="CK4031"/>
      <c r="CL4031"/>
      <c r="CM4031"/>
      <c r="CN4031"/>
      <c r="CO4031"/>
      <c r="CP4031"/>
    </row>
    <row r="4032" spans="80:94" ht="22.5" customHeight="1">
      <c r="CB4032"/>
      <c r="CC4032"/>
      <c r="CD4032"/>
      <c r="CE4032" s="83"/>
      <c r="CF4032"/>
      <c r="CG4032"/>
      <c r="CH4032"/>
      <c r="CI4032"/>
      <c r="CJ4032"/>
      <c r="CK4032"/>
      <c r="CL4032"/>
      <c r="CM4032"/>
      <c r="CN4032"/>
      <c r="CO4032"/>
      <c r="CP4032"/>
    </row>
    <row r="4033" spans="80:94" ht="22.5" customHeight="1">
      <c r="CB4033"/>
      <c r="CC4033"/>
      <c r="CD4033"/>
      <c r="CE4033" s="83"/>
      <c r="CF4033"/>
      <c r="CG4033"/>
      <c r="CH4033"/>
      <c r="CI4033"/>
      <c r="CJ4033"/>
      <c r="CK4033"/>
      <c r="CL4033"/>
      <c r="CM4033"/>
      <c r="CN4033"/>
      <c r="CO4033"/>
      <c r="CP4033"/>
    </row>
    <row r="4034" spans="80:94" ht="22.5" customHeight="1">
      <c r="CB4034"/>
      <c r="CC4034"/>
      <c r="CD4034"/>
      <c r="CE4034" s="83"/>
      <c r="CF4034"/>
      <c r="CG4034"/>
      <c r="CH4034"/>
      <c r="CI4034"/>
      <c r="CJ4034"/>
      <c r="CK4034"/>
      <c r="CL4034"/>
      <c r="CM4034"/>
      <c r="CN4034"/>
      <c r="CO4034"/>
      <c r="CP4034"/>
    </row>
    <row r="4035" spans="80:94" ht="22.5" customHeight="1">
      <c r="CB4035"/>
      <c r="CC4035"/>
      <c r="CD4035"/>
      <c r="CE4035" s="83"/>
      <c r="CF4035"/>
      <c r="CG4035"/>
      <c r="CH4035"/>
      <c r="CI4035"/>
      <c r="CJ4035"/>
      <c r="CK4035"/>
      <c r="CL4035"/>
      <c r="CM4035"/>
      <c r="CN4035"/>
      <c r="CO4035"/>
      <c r="CP4035"/>
    </row>
    <row r="4036" spans="80:94" ht="22.5" customHeight="1">
      <c r="CB4036"/>
      <c r="CC4036"/>
      <c r="CD4036"/>
      <c r="CE4036" s="83"/>
      <c r="CF4036"/>
      <c r="CG4036"/>
      <c r="CH4036"/>
      <c r="CI4036"/>
      <c r="CJ4036"/>
      <c r="CK4036"/>
      <c r="CL4036"/>
      <c r="CM4036"/>
      <c r="CN4036"/>
      <c r="CO4036"/>
      <c r="CP4036"/>
    </row>
    <row r="4037" spans="80:94" ht="22.5" customHeight="1">
      <c r="CB4037"/>
      <c r="CC4037"/>
      <c r="CD4037"/>
      <c r="CE4037" s="83"/>
      <c r="CF4037"/>
      <c r="CG4037"/>
      <c r="CH4037"/>
      <c r="CI4037"/>
      <c r="CJ4037"/>
      <c r="CK4037"/>
      <c r="CL4037"/>
      <c r="CM4037"/>
      <c r="CN4037"/>
      <c r="CO4037"/>
      <c r="CP4037"/>
    </row>
    <row r="4038" spans="80:94" ht="22.5" customHeight="1">
      <c r="CB4038"/>
      <c r="CC4038"/>
      <c r="CD4038"/>
      <c r="CE4038" s="83"/>
      <c r="CF4038"/>
      <c r="CG4038"/>
      <c r="CH4038"/>
      <c r="CI4038"/>
      <c r="CJ4038"/>
      <c r="CK4038"/>
      <c r="CL4038"/>
      <c r="CM4038"/>
      <c r="CN4038"/>
      <c r="CO4038"/>
      <c r="CP4038"/>
    </row>
    <row r="4039" spans="80:94" ht="22.5" customHeight="1">
      <c r="CB4039"/>
      <c r="CC4039"/>
      <c r="CD4039"/>
      <c r="CE4039" s="83"/>
      <c r="CF4039"/>
      <c r="CG4039"/>
      <c r="CH4039"/>
      <c r="CI4039"/>
      <c r="CJ4039"/>
      <c r="CK4039"/>
      <c r="CL4039"/>
      <c r="CM4039"/>
      <c r="CN4039"/>
      <c r="CO4039"/>
      <c r="CP4039"/>
    </row>
    <row r="4040" spans="80:94" ht="22.5" customHeight="1">
      <c r="CB4040"/>
      <c r="CC4040"/>
      <c r="CD4040"/>
      <c r="CE4040" s="83"/>
      <c r="CF4040"/>
      <c r="CG4040"/>
      <c r="CH4040"/>
      <c r="CI4040"/>
      <c r="CJ4040"/>
      <c r="CK4040"/>
      <c r="CL4040"/>
      <c r="CM4040"/>
      <c r="CN4040"/>
      <c r="CO4040"/>
      <c r="CP4040"/>
    </row>
    <row r="4041" spans="80:94" ht="22.5" customHeight="1">
      <c r="CB4041"/>
      <c r="CC4041"/>
      <c r="CD4041"/>
      <c r="CE4041" s="83"/>
      <c r="CF4041"/>
      <c r="CG4041"/>
      <c r="CH4041"/>
      <c r="CI4041"/>
      <c r="CJ4041"/>
      <c r="CK4041"/>
      <c r="CL4041"/>
      <c r="CM4041"/>
      <c r="CN4041"/>
      <c r="CO4041"/>
      <c r="CP4041"/>
    </row>
    <row r="4042" spans="80:94" ht="22.5" customHeight="1">
      <c r="CB4042"/>
      <c r="CC4042"/>
      <c r="CD4042"/>
      <c r="CE4042" s="83"/>
      <c r="CF4042"/>
      <c r="CG4042"/>
      <c r="CH4042"/>
      <c r="CI4042"/>
      <c r="CJ4042"/>
      <c r="CK4042"/>
      <c r="CL4042"/>
      <c r="CM4042"/>
      <c r="CN4042"/>
      <c r="CO4042"/>
      <c r="CP4042"/>
    </row>
    <row r="4043" spans="80:94" ht="22.5" customHeight="1">
      <c r="CB4043"/>
      <c r="CC4043"/>
      <c r="CD4043"/>
      <c r="CE4043" s="83"/>
      <c r="CF4043"/>
      <c r="CG4043"/>
      <c r="CH4043"/>
      <c r="CI4043"/>
      <c r="CJ4043"/>
      <c r="CK4043"/>
      <c r="CL4043"/>
      <c r="CM4043"/>
      <c r="CN4043"/>
      <c r="CO4043"/>
      <c r="CP4043"/>
    </row>
    <row r="4044" spans="80:94" ht="22.5" customHeight="1">
      <c r="CB4044"/>
      <c r="CC4044"/>
      <c r="CD4044"/>
      <c r="CE4044" s="83"/>
      <c r="CF4044"/>
      <c r="CG4044"/>
      <c r="CH4044"/>
      <c r="CI4044"/>
      <c r="CJ4044"/>
      <c r="CK4044"/>
      <c r="CL4044"/>
      <c r="CM4044"/>
      <c r="CN4044"/>
      <c r="CO4044"/>
      <c r="CP4044"/>
    </row>
    <row r="4045" spans="80:94" ht="22.5" customHeight="1">
      <c r="CB4045"/>
      <c r="CC4045"/>
      <c r="CD4045"/>
      <c r="CE4045" s="83"/>
      <c r="CF4045"/>
      <c r="CG4045"/>
      <c r="CH4045"/>
      <c r="CI4045"/>
      <c r="CJ4045"/>
      <c r="CK4045"/>
      <c r="CL4045"/>
      <c r="CM4045"/>
      <c r="CN4045"/>
      <c r="CO4045"/>
      <c r="CP4045"/>
    </row>
    <row r="4046" spans="80:94" ht="22.5" customHeight="1">
      <c r="CB4046"/>
      <c r="CC4046"/>
      <c r="CD4046"/>
      <c r="CE4046" s="83"/>
      <c r="CF4046"/>
      <c r="CG4046"/>
      <c r="CH4046"/>
      <c r="CI4046"/>
      <c r="CJ4046"/>
      <c r="CK4046"/>
      <c r="CL4046"/>
      <c r="CM4046"/>
      <c r="CN4046"/>
      <c r="CO4046"/>
      <c r="CP4046"/>
    </row>
    <row r="4047" spans="80:94" ht="22.5" customHeight="1">
      <c r="CB4047"/>
      <c r="CC4047"/>
      <c r="CD4047"/>
      <c r="CE4047" s="83"/>
      <c r="CF4047"/>
      <c r="CG4047"/>
      <c r="CH4047"/>
      <c r="CI4047"/>
      <c r="CJ4047"/>
      <c r="CK4047"/>
      <c r="CL4047"/>
      <c r="CM4047"/>
      <c r="CN4047"/>
      <c r="CO4047"/>
      <c r="CP4047"/>
    </row>
    <row r="4048" spans="80:94" ht="22.5" customHeight="1">
      <c r="CB4048"/>
      <c r="CC4048"/>
      <c r="CD4048"/>
      <c r="CE4048" s="83"/>
      <c r="CF4048"/>
      <c r="CG4048"/>
      <c r="CH4048"/>
      <c r="CI4048"/>
      <c r="CJ4048"/>
      <c r="CK4048"/>
      <c r="CL4048"/>
      <c r="CM4048"/>
      <c r="CN4048"/>
      <c r="CO4048"/>
      <c r="CP4048"/>
    </row>
    <row r="4049" spans="80:94" ht="22.5" customHeight="1">
      <c r="CB4049"/>
      <c r="CC4049"/>
      <c r="CD4049"/>
      <c r="CE4049" s="83"/>
      <c r="CF4049"/>
      <c r="CG4049"/>
      <c r="CH4049"/>
      <c r="CI4049"/>
      <c r="CJ4049"/>
      <c r="CK4049"/>
      <c r="CL4049"/>
      <c r="CM4049"/>
      <c r="CN4049"/>
      <c r="CO4049"/>
      <c r="CP4049"/>
    </row>
    <row r="4050" spans="80:94" ht="22.5" customHeight="1">
      <c r="CB4050"/>
      <c r="CC4050"/>
      <c r="CD4050"/>
      <c r="CE4050" s="83"/>
      <c r="CF4050"/>
      <c r="CG4050"/>
      <c r="CH4050"/>
      <c r="CI4050"/>
      <c r="CJ4050"/>
      <c r="CK4050"/>
      <c r="CL4050"/>
      <c r="CM4050"/>
      <c r="CN4050"/>
      <c r="CO4050"/>
      <c r="CP4050"/>
    </row>
    <row r="4051" spans="80:94" ht="22.5" customHeight="1">
      <c r="CB4051"/>
      <c r="CC4051"/>
      <c r="CD4051"/>
      <c r="CE4051" s="83"/>
      <c r="CF4051"/>
      <c r="CG4051"/>
      <c r="CH4051"/>
      <c r="CI4051"/>
      <c r="CJ4051"/>
      <c r="CK4051"/>
      <c r="CL4051"/>
      <c r="CM4051"/>
      <c r="CN4051"/>
      <c r="CO4051"/>
      <c r="CP4051"/>
    </row>
    <row r="4052" spans="80:94" ht="22.5" customHeight="1">
      <c r="CB4052"/>
      <c r="CC4052"/>
      <c r="CD4052"/>
      <c r="CE4052" s="83"/>
      <c r="CF4052"/>
      <c r="CG4052"/>
      <c r="CH4052"/>
      <c r="CI4052"/>
      <c r="CJ4052"/>
      <c r="CK4052"/>
      <c r="CL4052"/>
      <c r="CM4052"/>
      <c r="CN4052"/>
      <c r="CO4052"/>
      <c r="CP4052"/>
    </row>
    <row r="4053" spans="80:94" ht="22.5" customHeight="1">
      <c r="CB4053"/>
      <c r="CC4053"/>
      <c r="CD4053"/>
      <c r="CE4053" s="83"/>
      <c r="CF4053"/>
      <c r="CG4053"/>
      <c r="CH4053"/>
      <c r="CI4053"/>
      <c r="CJ4053"/>
      <c r="CK4053"/>
      <c r="CL4053"/>
      <c r="CM4053"/>
      <c r="CN4053"/>
      <c r="CO4053"/>
      <c r="CP4053"/>
    </row>
    <row r="4054" spans="80:94" ht="22.5" customHeight="1">
      <c r="CB4054"/>
      <c r="CC4054"/>
      <c r="CD4054"/>
      <c r="CE4054" s="83"/>
      <c r="CF4054"/>
      <c r="CG4054"/>
      <c r="CH4054"/>
      <c r="CI4054"/>
      <c r="CJ4054"/>
      <c r="CK4054"/>
      <c r="CL4054"/>
      <c r="CM4054"/>
      <c r="CN4054"/>
      <c r="CO4054"/>
      <c r="CP4054"/>
    </row>
    <row r="4055" spans="80:94" ht="22.5" customHeight="1">
      <c r="CB4055"/>
      <c r="CC4055"/>
      <c r="CD4055"/>
      <c r="CE4055" s="83"/>
      <c r="CF4055"/>
      <c r="CG4055"/>
      <c r="CH4055"/>
      <c r="CI4055"/>
      <c r="CJ4055"/>
      <c r="CK4055"/>
      <c r="CL4055"/>
      <c r="CM4055"/>
      <c r="CN4055"/>
      <c r="CO4055"/>
      <c r="CP4055"/>
    </row>
    <row r="4056" spans="80:94" ht="22.5" customHeight="1">
      <c r="CB4056"/>
      <c r="CC4056"/>
      <c r="CD4056"/>
      <c r="CE4056" s="83"/>
      <c r="CF4056"/>
      <c r="CG4056"/>
      <c r="CH4056"/>
      <c r="CI4056"/>
      <c r="CJ4056"/>
      <c r="CK4056"/>
      <c r="CL4056"/>
      <c r="CM4056"/>
      <c r="CN4056"/>
      <c r="CO4056"/>
      <c r="CP4056"/>
    </row>
    <row r="4057" spans="80:94" ht="22.5" customHeight="1">
      <c r="CB4057"/>
      <c r="CC4057"/>
      <c r="CD4057"/>
      <c r="CE4057" s="83"/>
      <c r="CF4057"/>
      <c r="CG4057"/>
      <c r="CH4057"/>
      <c r="CI4057"/>
      <c r="CJ4057"/>
      <c r="CK4057"/>
      <c r="CL4057"/>
      <c r="CM4057"/>
      <c r="CN4057"/>
      <c r="CO4057"/>
      <c r="CP4057"/>
    </row>
    <row r="4058" spans="80:94" ht="22.5" customHeight="1">
      <c r="CB4058"/>
      <c r="CC4058"/>
      <c r="CD4058"/>
      <c r="CE4058" s="83"/>
      <c r="CF4058"/>
      <c r="CG4058"/>
      <c r="CH4058"/>
      <c r="CI4058"/>
      <c r="CJ4058"/>
      <c r="CK4058"/>
      <c r="CL4058"/>
      <c r="CM4058"/>
      <c r="CN4058"/>
      <c r="CO4058"/>
      <c r="CP4058"/>
    </row>
    <row r="4059" spans="80:94" ht="22.5" customHeight="1">
      <c r="CB4059"/>
      <c r="CC4059"/>
      <c r="CD4059"/>
      <c r="CE4059" s="83"/>
      <c r="CF4059"/>
      <c r="CG4059"/>
      <c r="CH4059"/>
      <c r="CI4059"/>
      <c r="CJ4059"/>
      <c r="CK4059"/>
      <c r="CL4059"/>
      <c r="CM4059"/>
      <c r="CN4059"/>
      <c r="CO4059"/>
      <c r="CP4059"/>
    </row>
    <row r="4060" spans="80:94" ht="22.5" customHeight="1">
      <c r="CB4060"/>
      <c r="CC4060"/>
      <c r="CD4060"/>
      <c r="CE4060" s="83"/>
      <c r="CF4060"/>
      <c r="CG4060"/>
      <c r="CH4060"/>
      <c r="CI4060"/>
      <c r="CJ4060"/>
      <c r="CK4060"/>
      <c r="CL4060"/>
      <c r="CM4060"/>
      <c r="CN4060"/>
      <c r="CO4060"/>
      <c r="CP4060"/>
    </row>
    <row r="4061" spans="80:94" ht="22.5" customHeight="1">
      <c r="CB4061"/>
      <c r="CC4061"/>
      <c r="CD4061"/>
      <c r="CE4061" s="83"/>
      <c r="CF4061"/>
      <c r="CG4061"/>
      <c r="CH4061"/>
      <c r="CI4061"/>
      <c r="CJ4061"/>
      <c r="CK4061"/>
      <c r="CL4061"/>
      <c r="CM4061"/>
      <c r="CN4061"/>
      <c r="CO4061"/>
      <c r="CP4061"/>
    </row>
    <row r="4062" spans="80:94" ht="22.5" customHeight="1">
      <c r="CB4062"/>
      <c r="CC4062"/>
      <c r="CD4062"/>
      <c r="CE4062" s="83"/>
      <c r="CF4062"/>
      <c r="CG4062"/>
      <c r="CH4062"/>
      <c r="CI4062"/>
      <c r="CJ4062"/>
      <c r="CK4062"/>
      <c r="CL4062"/>
      <c r="CM4062"/>
      <c r="CN4062"/>
      <c r="CO4062"/>
      <c r="CP4062"/>
    </row>
    <row r="4063" spans="80:94" ht="22.5" customHeight="1">
      <c r="CB4063"/>
      <c r="CC4063"/>
      <c r="CD4063"/>
      <c r="CE4063" s="83"/>
      <c r="CF4063"/>
      <c r="CG4063"/>
      <c r="CH4063"/>
      <c r="CI4063"/>
      <c r="CJ4063"/>
      <c r="CK4063"/>
      <c r="CL4063"/>
      <c r="CM4063"/>
      <c r="CN4063"/>
      <c r="CO4063"/>
      <c r="CP4063"/>
    </row>
    <row r="4064" spans="80:94" ht="22.5" customHeight="1">
      <c r="CB4064"/>
      <c r="CC4064"/>
      <c r="CD4064"/>
      <c r="CE4064" s="83"/>
      <c r="CF4064"/>
      <c r="CG4064"/>
      <c r="CH4064"/>
      <c r="CI4064"/>
      <c r="CJ4064"/>
      <c r="CK4064"/>
      <c r="CL4064"/>
      <c r="CM4064"/>
      <c r="CN4064"/>
      <c r="CO4064"/>
      <c r="CP4064"/>
    </row>
    <row r="4065" spans="80:94" ht="22.5" customHeight="1">
      <c r="CB4065"/>
      <c r="CC4065"/>
      <c r="CD4065"/>
      <c r="CE4065" s="83"/>
      <c r="CF4065"/>
      <c r="CG4065"/>
      <c r="CH4065"/>
      <c r="CI4065"/>
      <c r="CJ4065"/>
      <c r="CK4065"/>
      <c r="CL4065"/>
      <c r="CM4065"/>
      <c r="CN4065"/>
      <c r="CO4065"/>
      <c r="CP4065"/>
    </row>
    <row r="4066" spans="80:94" ht="22.5" customHeight="1">
      <c r="CB4066"/>
      <c r="CC4066"/>
      <c r="CD4066"/>
      <c r="CE4066" s="83"/>
      <c r="CF4066"/>
      <c r="CG4066"/>
      <c r="CH4066"/>
      <c r="CI4066"/>
      <c r="CJ4066"/>
      <c r="CK4066"/>
      <c r="CL4066"/>
      <c r="CM4066"/>
      <c r="CN4066"/>
      <c r="CO4066"/>
      <c r="CP4066"/>
    </row>
    <row r="4067" spans="80:94" ht="22.5" customHeight="1">
      <c r="CB4067"/>
      <c r="CC4067"/>
      <c r="CD4067"/>
      <c r="CE4067" s="83"/>
      <c r="CF4067"/>
      <c r="CG4067"/>
      <c r="CH4067"/>
      <c r="CI4067"/>
      <c r="CJ4067"/>
      <c r="CK4067"/>
      <c r="CL4067"/>
      <c r="CM4067"/>
      <c r="CN4067"/>
      <c r="CO4067"/>
      <c r="CP4067"/>
    </row>
    <row r="4068" spans="80:94" ht="22.5" customHeight="1">
      <c r="CB4068"/>
      <c r="CC4068"/>
      <c r="CD4068"/>
      <c r="CE4068" s="83"/>
      <c r="CF4068"/>
      <c r="CG4068"/>
      <c r="CH4068"/>
      <c r="CI4068"/>
      <c r="CJ4068"/>
      <c r="CK4068"/>
      <c r="CL4068"/>
      <c r="CM4068"/>
      <c r="CN4068"/>
      <c r="CO4068"/>
      <c r="CP4068"/>
    </row>
    <row r="4069" spans="80:94" ht="22.5" customHeight="1">
      <c r="CB4069"/>
      <c r="CC4069"/>
      <c r="CD4069"/>
      <c r="CE4069" s="83"/>
      <c r="CF4069"/>
      <c r="CG4069"/>
      <c r="CH4069"/>
      <c r="CI4069"/>
      <c r="CJ4069"/>
      <c r="CK4069"/>
      <c r="CL4069"/>
      <c r="CM4069"/>
      <c r="CN4069"/>
      <c r="CO4069"/>
      <c r="CP4069"/>
    </row>
    <row r="4070" spans="80:94" ht="22.5" customHeight="1">
      <c r="CB4070"/>
      <c r="CC4070"/>
      <c r="CD4070"/>
      <c r="CE4070" s="83"/>
      <c r="CF4070"/>
      <c r="CG4070"/>
      <c r="CH4070"/>
      <c r="CI4070"/>
      <c r="CJ4070"/>
      <c r="CK4070"/>
      <c r="CL4070"/>
      <c r="CM4070"/>
      <c r="CN4070"/>
      <c r="CO4070"/>
      <c r="CP4070"/>
    </row>
    <row r="4071" spans="80:94" ht="22.5" customHeight="1">
      <c r="CB4071"/>
      <c r="CC4071"/>
      <c r="CD4071"/>
      <c r="CE4071" s="83"/>
      <c r="CF4071"/>
      <c r="CG4071"/>
      <c r="CH4071"/>
      <c r="CI4071"/>
      <c r="CJ4071"/>
      <c r="CK4071"/>
      <c r="CL4071"/>
      <c r="CM4071"/>
      <c r="CN4071"/>
      <c r="CO4071"/>
      <c r="CP4071"/>
    </row>
    <row r="4072" spans="80:94" ht="22.5" customHeight="1">
      <c r="CB4072"/>
      <c r="CC4072"/>
      <c r="CD4072"/>
      <c r="CE4072" s="83"/>
      <c r="CF4072"/>
      <c r="CG4072"/>
      <c r="CH4072"/>
      <c r="CI4072"/>
      <c r="CJ4072"/>
      <c r="CK4072"/>
      <c r="CL4072"/>
      <c r="CM4072"/>
      <c r="CN4072"/>
      <c r="CO4072"/>
      <c r="CP4072"/>
    </row>
    <row r="4073" spans="80:94" ht="22.5" customHeight="1">
      <c r="CB4073"/>
      <c r="CC4073"/>
      <c r="CD4073"/>
      <c r="CE4073" s="83"/>
      <c r="CF4073"/>
      <c r="CG4073"/>
      <c r="CH4073"/>
      <c r="CI4073"/>
      <c r="CJ4073"/>
      <c r="CK4073"/>
      <c r="CL4073"/>
      <c r="CM4073"/>
      <c r="CN4073"/>
      <c r="CO4073"/>
      <c r="CP4073"/>
    </row>
    <row r="4074" spans="80:94" ht="22.5" customHeight="1">
      <c r="CB4074"/>
      <c r="CC4074"/>
      <c r="CD4074"/>
      <c r="CE4074" s="83"/>
      <c r="CF4074"/>
      <c r="CG4074"/>
      <c r="CH4074"/>
      <c r="CI4074"/>
      <c r="CJ4074"/>
      <c r="CK4074"/>
      <c r="CL4074"/>
      <c r="CM4074"/>
      <c r="CN4074"/>
      <c r="CO4074"/>
      <c r="CP4074"/>
    </row>
    <row r="4075" spans="80:94" ht="22.5" customHeight="1">
      <c r="CB4075"/>
      <c r="CC4075"/>
      <c r="CD4075"/>
      <c r="CE4075" s="83"/>
      <c r="CF4075"/>
      <c r="CG4075"/>
      <c r="CH4075"/>
      <c r="CI4075"/>
      <c r="CJ4075"/>
      <c r="CK4075"/>
      <c r="CL4075"/>
      <c r="CM4075"/>
      <c r="CN4075"/>
      <c r="CO4075"/>
      <c r="CP4075"/>
    </row>
    <row r="4076" spans="80:94" ht="22.5" customHeight="1">
      <c r="CB4076"/>
      <c r="CC4076"/>
      <c r="CD4076"/>
      <c r="CE4076" s="83"/>
      <c r="CF4076"/>
      <c r="CG4076"/>
      <c r="CH4076"/>
      <c r="CI4076"/>
      <c r="CJ4076"/>
      <c r="CK4076"/>
      <c r="CL4076"/>
      <c r="CM4076"/>
      <c r="CN4076"/>
      <c r="CO4076"/>
      <c r="CP4076"/>
    </row>
    <row r="4077" spans="80:94" ht="22.5" customHeight="1">
      <c r="CB4077"/>
      <c r="CC4077"/>
      <c r="CD4077"/>
      <c r="CE4077" s="83"/>
      <c r="CF4077"/>
      <c r="CG4077"/>
      <c r="CH4077"/>
      <c r="CI4077"/>
      <c r="CJ4077"/>
      <c r="CK4077"/>
      <c r="CL4077"/>
      <c r="CM4077"/>
      <c r="CN4077"/>
      <c r="CO4077"/>
      <c r="CP4077"/>
    </row>
    <row r="4078" spans="80:94" ht="22.5" customHeight="1">
      <c r="CB4078"/>
      <c r="CC4078"/>
      <c r="CD4078"/>
      <c r="CE4078" s="83"/>
      <c r="CF4078"/>
      <c r="CG4078"/>
      <c r="CH4078"/>
      <c r="CI4078"/>
      <c r="CJ4078"/>
      <c r="CK4078"/>
      <c r="CL4078"/>
      <c r="CM4078"/>
      <c r="CN4078"/>
      <c r="CO4078"/>
      <c r="CP4078"/>
    </row>
    <row r="4079" spans="80:94" ht="22.5" customHeight="1">
      <c r="CB4079"/>
      <c r="CC4079"/>
      <c r="CD4079"/>
      <c r="CE4079" s="83"/>
      <c r="CF4079"/>
      <c r="CG4079"/>
      <c r="CH4079"/>
      <c r="CI4079"/>
      <c r="CJ4079"/>
      <c r="CK4079"/>
      <c r="CL4079"/>
      <c r="CM4079"/>
      <c r="CN4079"/>
      <c r="CO4079"/>
      <c r="CP4079"/>
    </row>
    <row r="4080" spans="80:94" ht="22.5" customHeight="1">
      <c r="CB4080"/>
      <c r="CC4080"/>
      <c r="CD4080"/>
      <c r="CE4080" s="83"/>
      <c r="CF4080"/>
      <c r="CG4080"/>
      <c r="CH4080"/>
      <c r="CI4080"/>
      <c r="CJ4080"/>
      <c r="CK4080"/>
      <c r="CL4080"/>
      <c r="CM4080"/>
      <c r="CN4080"/>
      <c r="CO4080"/>
      <c r="CP4080"/>
    </row>
    <row r="4081" spans="80:94" ht="22.5" customHeight="1">
      <c r="CB4081"/>
      <c r="CC4081"/>
      <c r="CD4081"/>
      <c r="CE4081" s="83"/>
      <c r="CF4081"/>
      <c r="CG4081"/>
      <c r="CH4081"/>
      <c r="CI4081"/>
      <c r="CJ4081"/>
      <c r="CK4081"/>
      <c r="CL4081"/>
      <c r="CM4081"/>
      <c r="CN4081"/>
      <c r="CO4081"/>
      <c r="CP4081"/>
    </row>
    <row r="4082" spans="80:94" ht="22.5" customHeight="1">
      <c r="CB4082"/>
      <c r="CC4082"/>
      <c r="CD4082"/>
      <c r="CE4082" s="83"/>
      <c r="CF4082"/>
      <c r="CG4082"/>
      <c r="CH4082"/>
      <c r="CI4082"/>
      <c r="CJ4082"/>
      <c r="CK4082"/>
      <c r="CL4082"/>
      <c r="CM4082"/>
      <c r="CN4082"/>
      <c r="CO4082"/>
      <c r="CP4082"/>
    </row>
    <row r="4083" spans="80:94" ht="22.5" customHeight="1">
      <c r="CB4083"/>
      <c r="CC4083"/>
      <c r="CD4083"/>
      <c r="CE4083" s="83"/>
      <c r="CF4083"/>
      <c r="CG4083"/>
      <c r="CH4083"/>
      <c r="CI4083"/>
      <c r="CJ4083"/>
      <c r="CK4083"/>
      <c r="CL4083"/>
      <c r="CM4083"/>
      <c r="CN4083"/>
      <c r="CO4083"/>
      <c r="CP4083"/>
    </row>
    <row r="4084" spans="80:94" ht="22.5" customHeight="1">
      <c r="CB4084"/>
      <c r="CC4084"/>
      <c r="CD4084"/>
      <c r="CE4084" s="83"/>
      <c r="CF4084"/>
      <c r="CG4084"/>
      <c r="CH4084"/>
      <c r="CI4084"/>
      <c r="CJ4084"/>
      <c r="CK4084"/>
      <c r="CL4084"/>
      <c r="CM4084"/>
      <c r="CN4084"/>
      <c r="CO4084"/>
      <c r="CP4084"/>
    </row>
    <row r="4085" spans="80:94" ht="22.5" customHeight="1">
      <c r="CB4085"/>
      <c r="CC4085"/>
      <c r="CD4085"/>
      <c r="CE4085" s="83"/>
      <c r="CF4085"/>
      <c r="CG4085"/>
      <c r="CH4085"/>
      <c r="CI4085"/>
      <c r="CJ4085"/>
      <c r="CK4085"/>
      <c r="CL4085"/>
      <c r="CM4085"/>
      <c r="CN4085"/>
      <c r="CO4085"/>
      <c r="CP4085"/>
    </row>
    <row r="4086" spans="80:94" ht="22.5" customHeight="1">
      <c r="CB4086"/>
      <c r="CC4086"/>
      <c r="CD4086"/>
      <c r="CE4086" s="83"/>
      <c r="CF4086"/>
      <c r="CG4086"/>
      <c r="CH4086"/>
      <c r="CI4086"/>
      <c r="CJ4086"/>
      <c r="CK4086"/>
      <c r="CL4086"/>
      <c r="CM4086"/>
      <c r="CN4086"/>
      <c r="CO4086"/>
      <c r="CP4086"/>
    </row>
    <row r="4087" spans="80:94" ht="22.5" customHeight="1">
      <c r="CB4087"/>
      <c r="CC4087"/>
      <c r="CD4087"/>
      <c r="CE4087" s="83"/>
      <c r="CF4087"/>
      <c r="CG4087"/>
      <c r="CH4087"/>
      <c r="CI4087"/>
      <c r="CJ4087"/>
      <c r="CK4087"/>
      <c r="CL4087"/>
      <c r="CM4087"/>
      <c r="CN4087"/>
      <c r="CO4087"/>
      <c r="CP4087"/>
    </row>
    <row r="4088" spans="80:94" ht="22.5" customHeight="1">
      <c r="CB4088"/>
      <c r="CC4088"/>
      <c r="CD4088"/>
      <c r="CE4088" s="83"/>
      <c r="CF4088"/>
      <c r="CG4088"/>
      <c r="CH4088"/>
      <c r="CI4088"/>
      <c r="CJ4088"/>
      <c r="CK4088"/>
      <c r="CL4088"/>
      <c r="CM4088"/>
      <c r="CN4088"/>
      <c r="CO4088"/>
      <c r="CP4088"/>
    </row>
    <row r="4089" spans="80:94" ht="22.5" customHeight="1">
      <c r="CB4089"/>
      <c r="CC4089"/>
      <c r="CD4089"/>
      <c r="CE4089" s="83"/>
      <c r="CF4089"/>
      <c r="CG4089"/>
      <c r="CH4089"/>
      <c r="CI4089"/>
      <c r="CJ4089"/>
      <c r="CK4089"/>
      <c r="CL4089"/>
      <c r="CM4089"/>
      <c r="CN4089"/>
      <c r="CO4089"/>
      <c r="CP4089"/>
    </row>
    <row r="4090" spans="80:94" ht="22.5" customHeight="1">
      <c r="CB4090"/>
      <c r="CC4090"/>
      <c r="CD4090"/>
      <c r="CE4090" s="83"/>
      <c r="CF4090"/>
      <c r="CG4090"/>
      <c r="CH4090"/>
      <c r="CI4090"/>
      <c r="CJ4090"/>
      <c r="CK4090"/>
      <c r="CL4090"/>
      <c r="CM4090"/>
      <c r="CN4090"/>
      <c r="CO4090"/>
      <c r="CP4090"/>
    </row>
    <row r="4091" spans="80:94" ht="22.5" customHeight="1">
      <c r="CB4091"/>
      <c r="CC4091"/>
      <c r="CD4091"/>
      <c r="CE4091" s="83"/>
      <c r="CF4091"/>
      <c r="CG4091"/>
      <c r="CH4091"/>
      <c r="CI4091"/>
      <c r="CJ4091"/>
      <c r="CK4091"/>
      <c r="CL4091"/>
      <c r="CM4091"/>
      <c r="CN4091"/>
      <c r="CO4091"/>
      <c r="CP4091"/>
    </row>
    <row r="4092" spans="80:94" ht="22.5" customHeight="1">
      <c r="CB4092"/>
      <c r="CC4092"/>
      <c r="CD4092"/>
      <c r="CE4092" s="83"/>
      <c r="CF4092"/>
      <c r="CG4092"/>
      <c r="CH4092"/>
      <c r="CI4092"/>
      <c r="CJ4092"/>
      <c r="CK4092"/>
      <c r="CL4092"/>
      <c r="CM4092"/>
      <c r="CN4092"/>
      <c r="CO4092"/>
      <c r="CP4092"/>
    </row>
    <row r="4093" spans="80:94" ht="22.5" customHeight="1">
      <c r="CB4093"/>
      <c r="CC4093"/>
      <c r="CD4093"/>
      <c r="CE4093" s="83"/>
      <c r="CF4093"/>
      <c r="CG4093"/>
      <c r="CH4093"/>
      <c r="CI4093"/>
      <c r="CJ4093"/>
      <c r="CK4093"/>
      <c r="CL4093"/>
      <c r="CM4093"/>
      <c r="CN4093"/>
      <c r="CO4093"/>
      <c r="CP4093"/>
    </row>
    <row r="4094" spans="80:94" ht="22.5" customHeight="1">
      <c r="CB4094"/>
      <c r="CC4094"/>
      <c r="CD4094"/>
      <c r="CE4094" s="83"/>
      <c r="CF4094"/>
      <c r="CG4094"/>
      <c r="CH4094"/>
      <c r="CI4094"/>
      <c r="CJ4094"/>
      <c r="CK4094"/>
      <c r="CL4094"/>
      <c r="CM4094"/>
      <c r="CN4094"/>
      <c r="CO4094"/>
      <c r="CP4094"/>
    </row>
    <row r="4095" spans="80:94" ht="22.5" customHeight="1">
      <c r="CB4095"/>
      <c r="CC4095"/>
      <c r="CD4095"/>
      <c r="CE4095" s="83"/>
      <c r="CF4095"/>
      <c r="CG4095"/>
      <c r="CH4095"/>
      <c r="CI4095"/>
      <c r="CJ4095"/>
      <c r="CK4095"/>
      <c r="CL4095"/>
      <c r="CM4095"/>
      <c r="CN4095"/>
      <c r="CO4095"/>
      <c r="CP4095"/>
    </row>
    <row r="4096" spans="80:94" ht="22.5" customHeight="1">
      <c r="CB4096"/>
      <c r="CC4096"/>
      <c r="CD4096"/>
      <c r="CE4096" s="83"/>
      <c r="CF4096"/>
      <c r="CG4096"/>
      <c r="CH4096"/>
      <c r="CI4096"/>
      <c r="CJ4096"/>
      <c r="CK4096"/>
      <c r="CL4096"/>
      <c r="CM4096"/>
      <c r="CN4096"/>
      <c r="CO4096"/>
      <c r="CP4096"/>
    </row>
    <row r="4097" spans="80:94" ht="22.5" customHeight="1">
      <c r="CB4097"/>
      <c r="CC4097"/>
      <c r="CD4097"/>
      <c r="CE4097" s="83"/>
      <c r="CF4097"/>
      <c r="CG4097"/>
      <c r="CH4097"/>
      <c r="CI4097"/>
      <c r="CJ4097"/>
      <c r="CK4097"/>
      <c r="CL4097"/>
      <c r="CM4097"/>
      <c r="CN4097"/>
      <c r="CO4097"/>
      <c r="CP4097"/>
    </row>
    <row r="4098" spans="80:94" ht="22.5" customHeight="1">
      <c r="CB4098"/>
      <c r="CC4098"/>
      <c r="CD4098"/>
      <c r="CE4098" s="83"/>
      <c r="CF4098"/>
      <c r="CG4098"/>
      <c r="CH4098"/>
      <c r="CI4098"/>
      <c r="CJ4098"/>
      <c r="CK4098"/>
      <c r="CL4098"/>
      <c r="CM4098"/>
      <c r="CN4098"/>
      <c r="CO4098"/>
      <c r="CP4098"/>
    </row>
    <row r="4099" spans="80:94" ht="22.5" customHeight="1">
      <c r="CB4099"/>
      <c r="CC4099"/>
      <c r="CD4099"/>
      <c r="CE4099" s="83"/>
      <c r="CF4099"/>
      <c r="CG4099"/>
      <c r="CH4099"/>
      <c r="CI4099"/>
      <c r="CJ4099"/>
      <c r="CK4099"/>
      <c r="CL4099"/>
      <c r="CM4099"/>
      <c r="CN4099"/>
      <c r="CO4099"/>
      <c r="CP4099"/>
    </row>
    <row r="4100" spans="80:94" ht="22.5" customHeight="1">
      <c r="CB4100"/>
      <c r="CC4100"/>
      <c r="CD4100"/>
      <c r="CE4100" s="83"/>
      <c r="CF4100"/>
      <c r="CG4100"/>
      <c r="CH4100"/>
      <c r="CI4100"/>
      <c r="CJ4100"/>
      <c r="CK4100"/>
      <c r="CL4100"/>
      <c r="CM4100"/>
      <c r="CN4100"/>
      <c r="CO4100"/>
      <c r="CP4100"/>
    </row>
    <row r="4101" spans="80:94" ht="22.5" customHeight="1">
      <c r="CB4101"/>
      <c r="CC4101"/>
      <c r="CD4101"/>
      <c r="CE4101" s="83"/>
      <c r="CF4101"/>
      <c r="CG4101"/>
      <c r="CH4101"/>
      <c r="CI4101"/>
      <c r="CJ4101"/>
      <c r="CK4101"/>
      <c r="CL4101"/>
      <c r="CM4101"/>
      <c r="CN4101"/>
      <c r="CO4101"/>
      <c r="CP4101"/>
    </row>
    <row r="4102" spans="80:94" ht="22.5" customHeight="1">
      <c r="CB4102"/>
      <c r="CC4102"/>
      <c r="CD4102"/>
      <c r="CE4102" s="83"/>
      <c r="CF4102"/>
      <c r="CG4102"/>
      <c r="CH4102"/>
      <c r="CI4102"/>
      <c r="CJ4102"/>
      <c r="CK4102"/>
      <c r="CL4102"/>
      <c r="CM4102"/>
      <c r="CN4102"/>
      <c r="CO4102"/>
      <c r="CP4102"/>
    </row>
    <row r="4103" spans="80:94" ht="22.5" customHeight="1">
      <c r="CB4103"/>
      <c r="CC4103"/>
      <c r="CD4103"/>
      <c r="CE4103" s="83"/>
      <c r="CF4103"/>
      <c r="CG4103"/>
      <c r="CH4103"/>
      <c r="CI4103"/>
      <c r="CJ4103"/>
      <c r="CK4103"/>
      <c r="CL4103"/>
      <c r="CM4103"/>
      <c r="CN4103"/>
      <c r="CO4103"/>
      <c r="CP4103"/>
    </row>
    <row r="4104" spans="80:94" ht="22.5" customHeight="1">
      <c r="CB4104"/>
      <c r="CC4104"/>
      <c r="CD4104"/>
      <c r="CE4104" s="83"/>
      <c r="CF4104"/>
      <c r="CG4104"/>
      <c r="CH4104"/>
      <c r="CI4104"/>
      <c r="CJ4104"/>
      <c r="CK4104"/>
      <c r="CL4104"/>
      <c r="CM4104"/>
      <c r="CN4104"/>
      <c r="CO4104"/>
      <c r="CP4104"/>
    </row>
    <row r="4105" spans="80:94" ht="22.5" customHeight="1">
      <c r="CB4105"/>
      <c r="CC4105"/>
      <c r="CD4105"/>
      <c r="CE4105" s="83"/>
      <c r="CF4105"/>
      <c r="CG4105"/>
      <c r="CH4105"/>
      <c r="CI4105"/>
      <c r="CJ4105"/>
      <c r="CK4105"/>
      <c r="CL4105"/>
      <c r="CM4105"/>
      <c r="CN4105"/>
      <c r="CO4105"/>
      <c r="CP4105"/>
    </row>
    <row r="4106" spans="80:94" ht="22.5" customHeight="1">
      <c r="CB4106"/>
      <c r="CC4106"/>
      <c r="CD4106"/>
      <c r="CE4106" s="83"/>
      <c r="CF4106"/>
      <c r="CG4106"/>
      <c r="CH4106"/>
      <c r="CI4106"/>
      <c r="CJ4106"/>
      <c r="CK4106"/>
      <c r="CL4106"/>
      <c r="CM4106"/>
      <c r="CN4106"/>
      <c r="CO4106"/>
      <c r="CP4106"/>
    </row>
    <row r="4107" spans="80:94" ht="22.5" customHeight="1">
      <c r="CB4107"/>
      <c r="CC4107"/>
      <c r="CD4107"/>
      <c r="CE4107" s="83"/>
      <c r="CF4107"/>
      <c r="CG4107"/>
      <c r="CH4107"/>
      <c r="CI4107"/>
      <c r="CJ4107"/>
      <c r="CK4107"/>
      <c r="CL4107"/>
      <c r="CM4107"/>
      <c r="CN4107"/>
      <c r="CO4107"/>
      <c r="CP4107"/>
    </row>
    <row r="4108" spans="80:94" ht="22.5" customHeight="1">
      <c r="CB4108"/>
      <c r="CC4108"/>
      <c r="CD4108"/>
      <c r="CE4108" s="83"/>
      <c r="CF4108"/>
      <c r="CG4108"/>
      <c r="CH4108"/>
      <c r="CI4108"/>
      <c r="CJ4108"/>
      <c r="CK4108"/>
      <c r="CL4108"/>
      <c r="CM4108"/>
      <c r="CN4108"/>
      <c r="CO4108"/>
      <c r="CP4108"/>
    </row>
    <row r="4109" spans="80:94" ht="22.5" customHeight="1">
      <c r="CB4109"/>
      <c r="CC4109"/>
      <c r="CD4109"/>
      <c r="CE4109" s="83"/>
      <c r="CF4109"/>
      <c r="CG4109"/>
      <c r="CH4109"/>
      <c r="CI4109"/>
      <c r="CJ4109"/>
      <c r="CK4109"/>
      <c r="CL4109"/>
      <c r="CM4109"/>
      <c r="CN4109"/>
      <c r="CO4109"/>
      <c r="CP4109"/>
    </row>
    <row r="4110" spans="80:94" ht="22.5" customHeight="1">
      <c r="CB4110"/>
      <c r="CC4110"/>
      <c r="CD4110"/>
      <c r="CE4110" s="83"/>
      <c r="CF4110"/>
      <c r="CG4110"/>
      <c r="CH4110"/>
      <c r="CI4110"/>
      <c r="CJ4110"/>
      <c r="CK4110"/>
      <c r="CL4110"/>
      <c r="CM4110"/>
      <c r="CN4110"/>
      <c r="CO4110"/>
      <c r="CP4110"/>
    </row>
    <row r="4111" spans="80:94" ht="22.5" customHeight="1">
      <c r="CB4111"/>
      <c r="CC4111"/>
      <c r="CD4111"/>
      <c r="CE4111" s="83"/>
      <c r="CF4111"/>
      <c r="CG4111"/>
      <c r="CH4111"/>
      <c r="CI4111"/>
      <c r="CJ4111"/>
      <c r="CK4111"/>
      <c r="CL4111"/>
      <c r="CM4111"/>
      <c r="CN4111"/>
      <c r="CO4111"/>
      <c r="CP4111"/>
    </row>
    <row r="4112" spans="80:94" ht="22.5" customHeight="1">
      <c r="CB4112"/>
      <c r="CC4112"/>
      <c r="CD4112"/>
      <c r="CE4112" s="83"/>
      <c r="CF4112"/>
      <c r="CG4112"/>
      <c r="CH4112"/>
      <c r="CI4112"/>
      <c r="CJ4112"/>
      <c r="CK4112"/>
      <c r="CL4112"/>
      <c r="CM4112"/>
      <c r="CN4112"/>
      <c r="CO4112"/>
      <c r="CP4112"/>
    </row>
    <row r="4113" spans="80:94" ht="22.5" customHeight="1">
      <c r="CB4113"/>
      <c r="CC4113"/>
      <c r="CD4113"/>
      <c r="CE4113" s="83"/>
      <c r="CF4113"/>
      <c r="CG4113"/>
      <c r="CH4113"/>
      <c r="CI4113"/>
      <c r="CJ4113"/>
      <c r="CK4113"/>
      <c r="CL4113"/>
      <c r="CM4113"/>
      <c r="CN4113"/>
      <c r="CO4113"/>
      <c r="CP4113"/>
    </row>
    <row r="4114" spans="80:94" ht="22.5" customHeight="1">
      <c r="CB4114"/>
      <c r="CC4114"/>
      <c r="CD4114"/>
      <c r="CE4114" s="83"/>
      <c r="CF4114"/>
      <c r="CG4114"/>
      <c r="CH4114"/>
      <c r="CI4114"/>
      <c r="CJ4114"/>
      <c r="CK4114"/>
      <c r="CL4114"/>
      <c r="CM4114"/>
      <c r="CN4114"/>
      <c r="CO4114"/>
      <c r="CP4114"/>
    </row>
    <row r="4115" spans="80:94" ht="22.5" customHeight="1">
      <c r="CB4115"/>
      <c r="CC4115"/>
      <c r="CD4115"/>
      <c r="CE4115" s="83"/>
      <c r="CF4115"/>
      <c r="CG4115"/>
      <c r="CH4115"/>
      <c r="CI4115"/>
      <c r="CJ4115"/>
      <c r="CK4115"/>
      <c r="CL4115"/>
      <c r="CM4115"/>
      <c r="CN4115"/>
      <c r="CO4115"/>
      <c r="CP4115"/>
    </row>
    <row r="4116" spans="80:94" ht="22.5" customHeight="1">
      <c r="CB4116"/>
      <c r="CC4116"/>
      <c r="CD4116"/>
      <c r="CE4116" s="83"/>
      <c r="CF4116"/>
      <c r="CG4116"/>
      <c r="CH4116"/>
      <c r="CI4116"/>
      <c r="CJ4116"/>
      <c r="CK4116"/>
      <c r="CL4116"/>
      <c r="CM4116"/>
      <c r="CN4116"/>
      <c r="CO4116"/>
      <c r="CP4116"/>
    </row>
    <row r="4117" spans="80:94" ht="22.5" customHeight="1">
      <c r="CB4117"/>
      <c r="CC4117"/>
      <c r="CD4117"/>
      <c r="CE4117" s="83"/>
      <c r="CF4117"/>
      <c r="CG4117"/>
      <c r="CH4117"/>
      <c r="CI4117"/>
      <c r="CJ4117"/>
      <c r="CK4117"/>
      <c r="CL4117"/>
      <c r="CM4117"/>
      <c r="CN4117"/>
      <c r="CO4117"/>
      <c r="CP4117"/>
    </row>
    <row r="4118" spans="80:94" ht="22.5" customHeight="1">
      <c r="CB4118"/>
      <c r="CC4118"/>
      <c r="CD4118"/>
      <c r="CE4118" s="83"/>
      <c r="CF4118"/>
      <c r="CG4118"/>
      <c r="CH4118"/>
      <c r="CI4118"/>
      <c r="CJ4118"/>
      <c r="CK4118"/>
      <c r="CL4118"/>
      <c r="CM4118"/>
      <c r="CN4118"/>
      <c r="CO4118"/>
      <c r="CP4118"/>
    </row>
    <row r="4119" spans="80:94" ht="22.5" customHeight="1">
      <c r="CB4119"/>
      <c r="CC4119"/>
      <c r="CD4119"/>
      <c r="CE4119" s="83"/>
      <c r="CF4119"/>
      <c r="CG4119"/>
      <c r="CH4119"/>
      <c r="CI4119"/>
      <c r="CJ4119"/>
      <c r="CK4119"/>
      <c r="CL4119"/>
      <c r="CM4119"/>
      <c r="CN4119"/>
      <c r="CO4119"/>
      <c r="CP4119"/>
    </row>
    <row r="4120" spans="80:94" ht="22.5" customHeight="1">
      <c r="CB4120"/>
      <c r="CC4120"/>
      <c r="CD4120"/>
      <c r="CE4120" s="83"/>
      <c r="CF4120"/>
      <c r="CG4120"/>
      <c r="CH4120"/>
      <c r="CI4120"/>
      <c r="CJ4120"/>
      <c r="CK4120"/>
      <c r="CL4120"/>
      <c r="CM4120"/>
      <c r="CN4120"/>
      <c r="CO4120"/>
      <c r="CP4120"/>
    </row>
    <row r="4121" spans="80:94" ht="22.5" customHeight="1">
      <c r="CB4121"/>
      <c r="CC4121"/>
      <c r="CD4121"/>
      <c r="CE4121" s="83"/>
      <c r="CF4121"/>
      <c r="CG4121"/>
      <c r="CH4121"/>
      <c r="CI4121"/>
      <c r="CJ4121"/>
      <c r="CK4121"/>
      <c r="CL4121"/>
      <c r="CM4121"/>
      <c r="CN4121"/>
      <c r="CO4121"/>
      <c r="CP4121"/>
    </row>
    <row r="4122" spans="80:94" ht="22.5" customHeight="1">
      <c r="CB4122"/>
      <c r="CC4122"/>
      <c r="CD4122"/>
      <c r="CE4122" s="83"/>
      <c r="CF4122"/>
      <c r="CG4122"/>
      <c r="CH4122"/>
      <c r="CI4122"/>
      <c r="CJ4122"/>
      <c r="CK4122"/>
      <c r="CL4122"/>
      <c r="CM4122"/>
      <c r="CN4122"/>
      <c r="CO4122"/>
      <c r="CP4122"/>
    </row>
    <row r="4123" spans="80:94" ht="22.5" customHeight="1">
      <c r="CB4123"/>
      <c r="CC4123"/>
      <c r="CD4123"/>
      <c r="CE4123" s="83"/>
      <c r="CF4123"/>
      <c r="CG4123"/>
      <c r="CH4123"/>
      <c r="CI4123"/>
      <c r="CJ4123"/>
      <c r="CK4123"/>
      <c r="CL4123"/>
      <c r="CM4123"/>
      <c r="CN4123"/>
      <c r="CO4123"/>
      <c r="CP4123"/>
    </row>
    <row r="4124" spans="80:94" ht="22.5" customHeight="1">
      <c r="CB4124"/>
      <c r="CC4124"/>
      <c r="CD4124"/>
      <c r="CE4124" s="83"/>
      <c r="CF4124"/>
      <c r="CG4124"/>
      <c r="CH4124"/>
      <c r="CI4124"/>
      <c r="CJ4124"/>
      <c r="CK4124"/>
      <c r="CL4124"/>
      <c r="CM4124"/>
      <c r="CN4124"/>
      <c r="CO4124"/>
      <c r="CP4124"/>
    </row>
    <row r="4125" spans="80:94" ht="22.5" customHeight="1">
      <c r="CB4125"/>
      <c r="CC4125"/>
      <c r="CD4125"/>
      <c r="CE4125" s="83"/>
      <c r="CF4125"/>
      <c r="CG4125"/>
      <c r="CH4125"/>
      <c r="CI4125"/>
      <c r="CJ4125"/>
      <c r="CK4125"/>
      <c r="CL4125"/>
      <c r="CM4125"/>
      <c r="CN4125"/>
      <c r="CO4125"/>
      <c r="CP4125"/>
    </row>
    <row r="4126" spans="80:94" ht="22.5" customHeight="1">
      <c r="CB4126"/>
      <c r="CC4126"/>
      <c r="CD4126"/>
      <c r="CE4126" s="83"/>
      <c r="CF4126"/>
      <c r="CG4126"/>
      <c r="CH4126"/>
      <c r="CI4126"/>
      <c r="CJ4126"/>
      <c r="CK4126"/>
      <c r="CL4126"/>
      <c r="CM4126"/>
      <c r="CN4126"/>
      <c r="CO4126"/>
      <c r="CP4126"/>
    </row>
    <row r="4127" spans="80:94" ht="22.5" customHeight="1">
      <c r="CB4127"/>
      <c r="CC4127"/>
      <c r="CD4127"/>
      <c r="CE4127" s="83"/>
      <c r="CF4127"/>
      <c r="CG4127"/>
      <c r="CH4127"/>
      <c r="CI4127"/>
      <c r="CJ4127"/>
      <c r="CK4127"/>
      <c r="CL4127"/>
      <c r="CM4127"/>
      <c r="CN4127"/>
      <c r="CO4127"/>
      <c r="CP4127"/>
    </row>
    <row r="4128" spans="80:94" ht="22.5" customHeight="1">
      <c r="CB4128"/>
      <c r="CC4128"/>
      <c r="CD4128"/>
      <c r="CE4128" s="83"/>
      <c r="CF4128"/>
      <c r="CG4128"/>
      <c r="CH4128"/>
      <c r="CI4128"/>
      <c r="CJ4128"/>
      <c r="CK4128"/>
      <c r="CL4128"/>
      <c r="CM4128"/>
      <c r="CN4128"/>
      <c r="CO4128"/>
      <c r="CP4128"/>
    </row>
    <row r="4129" spans="80:94" ht="22.5" customHeight="1">
      <c r="CB4129"/>
      <c r="CC4129"/>
      <c r="CD4129"/>
      <c r="CE4129" s="83"/>
      <c r="CF4129"/>
      <c r="CG4129"/>
      <c r="CH4129"/>
      <c r="CI4129"/>
      <c r="CJ4129"/>
      <c r="CK4129"/>
      <c r="CL4129"/>
      <c r="CM4129"/>
      <c r="CN4129"/>
      <c r="CO4129"/>
      <c r="CP4129"/>
    </row>
    <row r="4130" spans="80:94" ht="22.5" customHeight="1">
      <c r="CB4130"/>
      <c r="CC4130"/>
      <c r="CD4130"/>
      <c r="CE4130" s="83"/>
      <c r="CF4130"/>
      <c r="CG4130"/>
      <c r="CH4130"/>
      <c r="CI4130"/>
      <c r="CJ4130"/>
      <c r="CK4130"/>
      <c r="CL4130"/>
      <c r="CM4130"/>
      <c r="CN4130"/>
      <c r="CO4130"/>
      <c r="CP4130"/>
    </row>
    <row r="4131" spans="80:94" ht="22.5" customHeight="1">
      <c r="CB4131"/>
      <c r="CC4131"/>
      <c r="CD4131"/>
      <c r="CE4131" s="83"/>
      <c r="CF4131"/>
      <c r="CG4131"/>
      <c r="CH4131"/>
      <c r="CI4131"/>
      <c r="CJ4131"/>
      <c r="CK4131"/>
      <c r="CL4131"/>
      <c r="CM4131"/>
      <c r="CN4131"/>
      <c r="CO4131"/>
      <c r="CP4131"/>
    </row>
    <row r="4132" spans="80:94" ht="22.5" customHeight="1">
      <c r="CB4132"/>
      <c r="CC4132"/>
      <c r="CD4132"/>
      <c r="CE4132" s="83"/>
      <c r="CF4132"/>
      <c r="CG4132"/>
      <c r="CH4132"/>
      <c r="CI4132"/>
      <c r="CJ4132"/>
      <c r="CK4132"/>
      <c r="CL4132"/>
      <c r="CM4132"/>
      <c r="CN4132"/>
      <c r="CO4132"/>
      <c r="CP4132"/>
    </row>
    <row r="4133" spans="80:94" ht="22.5" customHeight="1">
      <c r="CB4133"/>
      <c r="CC4133"/>
      <c r="CD4133"/>
      <c r="CE4133" s="83"/>
      <c r="CF4133"/>
      <c r="CG4133"/>
      <c r="CH4133"/>
      <c r="CI4133"/>
      <c r="CJ4133"/>
      <c r="CK4133"/>
      <c r="CL4133"/>
      <c r="CM4133"/>
      <c r="CN4133"/>
      <c r="CO4133"/>
      <c r="CP4133"/>
    </row>
    <row r="4134" spans="80:94" ht="22.5" customHeight="1">
      <c r="CB4134"/>
      <c r="CC4134"/>
      <c r="CD4134"/>
      <c r="CE4134" s="83"/>
      <c r="CF4134"/>
      <c r="CG4134"/>
      <c r="CH4134"/>
      <c r="CI4134"/>
      <c r="CJ4134"/>
      <c r="CK4134"/>
      <c r="CL4134"/>
      <c r="CM4134"/>
      <c r="CN4134"/>
      <c r="CO4134"/>
      <c r="CP4134"/>
    </row>
    <row r="4135" spans="80:94" ht="22.5" customHeight="1">
      <c r="CB4135"/>
      <c r="CC4135"/>
      <c r="CD4135"/>
      <c r="CE4135" s="83"/>
      <c r="CF4135"/>
      <c r="CG4135"/>
      <c r="CH4135"/>
      <c r="CI4135"/>
      <c r="CJ4135"/>
      <c r="CK4135"/>
      <c r="CL4135"/>
      <c r="CM4135"/>
      <c r="CN4135"/>
      <c r="CO4135"/>
      <c r="CP4135"/>
    </row>
    <row r="4136" spans="80:94" ht="22.5" customHeight="1">
      <c r="CB4136"/>
      <c r="CC4136"/>
      <c r="CD4136"/>
      <c r="CE4136" s="83"/>
      <c r="CF4136"/>
      <c r="CG4136"/>
      <c r="CH4136"/>
      <c r="CI4136"/>
      <c r="CJ4136"/>
      <c r="CK4136"/>
      <c r="CL4136"/>
      <c r="CM4136"/>
      <c r="CN4136"/>
      <c r="CO4136"/>
      <c r="CP4136"/>
    </row>
    <row r="4137" spans="80:94" ht="22.5" customHeight="1">
      <c r="CB4137"/>
      <c r="CC4137"/>
      <c r="CD4137"/>
      <c r="CE4137" s="83"/>
      <c r="CF4137"/>
      <c r="CG4137"/>
      <c r="CH4137"/>
      <c r="CI4137"/>
      <c r="CJ4137"/>
      <c r="CK4137"/>
      <c r="CL4137"/>
      <c r="CM4137"/>
      <c r="CN4137"/>
      <c r="CO4137"/>
      <c r="CP4137"/>
    </row>
    <row r="4138" spans="80:94" ht="22.5" customHeight="1">
      <c r="CB4138"/>
      <c r="CC4138"/>
      <c r="CD4138"/>
      <c r="CE4138" s="83"/>
      <c r="CF4138"/>
      <c r="CG4138"/>
      <c r="CH4138"/>
      <c r="CI4138"/>
      <c r="CJ4138"/>
      <c r="CK4138"/>
      <c r="CL4138"/>
      <c r="CM4138"/>
      <c r="CN4138"/>
      <c r="CO4138"/>
      <c r="CP4138"/>
    </row>
    <row r="4139" spans="80:94" ht="22.5" customHeight="1">
      <c r="CB4139"/>
      <c r="CC4139"/>
      <c r="CD4139"/>
      <c r="CE4139" s="83"/>
      <c r="CF4139"/>
      <c r="CG4139"/>
      <c r="CH4139"/>
      <c r="CI4139"/>
      <c r="CJ4139"/>
      <c r="CK4139"/>
      <c r="CL4139"/>
      <c r="CM4139"/>
      <c r="CN4139"/>
      <c r="CO4139"/>
      <c r="CP4139"/>
    </row>
    <row r="4140" spans="80:94" ht="22.5" customHeight="1">
      <c r="CB4140"/>
      <c r="CC4140"/>
      <c r="CD4140"/>
      <c r="CE4140" s="83"/>
      <c r="CF4140"/>
      <c r="CG4140"/>
      <c r="CH4140"/>
      <c r="CI4140"/>
      <c r="CJ4140"/>
      <c r="CK4140"/>
      <c r="CL4140"/>
      <c r="CM4140"/>
      <c r="CN4140"/>
      <c r="CO4140"/>
      <c r="CP4140"/>
    </row>
    <row r="4141" spans="80:94" ht="22.5" customHeight="1">
      <c r="CB4141"/>
      <c r="CC4141"/>
      <c r="CD4141"/>
      <c r="CE4141" s="83"/>
      <c r="CF4141"/>
      <c r="CG4141"/>
      <c r="CH4141"/>
      <c r="CI4141"/>
      <c r="CJ4141"/>
      <c r="CK4141"/>
      <c r="CL4141"/>
      <c r="CM4141"/>
      <c r="CN4141"/>
      <c r="CO4141"/>
      <c r="CP4141"/>
    </row>
    <row r="4142" spans="80:94" ht="22.5" customHeight="1">
      <c r="CB4142"/>
      <c r="CC4142"/>
      <c r="CD4142"/>
      <c r="CE4142" s="83"/>
      <c r="CF4142"/>
      <c r="CG4142"/>
      <c r="CH4142"/>
      <c r="CI4142"/>
      <c r="CJ4142"/>
      <c r="CK4142"/>
      <c r="CL4142"/>
      <c r="CM4142"/>
      <c r="CN4142"/>
      <c r="CO4142"/>
      <c r="CP4142"/>
    </row>
    <row r="4143" spans="80:94" ht="22.5" customHeight="1">
      <c r="CB4143"/>
      <c r="CC4143"/>
      <c r="CD4143"/>
      <c r="CE4143" s="83"/>
      <c r="CF4143"/>
      <c r="CG4143"/>
      <c r="CH4143"/>
      <c r="CI4143"/>
      <c r="CJ4143"/>
      <c r="CK4143"/>
      <c r="CL4143"/>
      <c r="CM4143"/>
      <c r="CN4143"/>
      <c r="CO4143"/>
      <c r="CP4143"/>
    </row>
    <row r="4144" spans="80:94" ht="22.5" customHeight="1">
      <c r="CB4144"/>
      <c r="CC4144"/>
      <c r="CD4144"/>
      <c r="CE4144" s="83"/>
      <c r="CF4144"/>
      <c r="CG4144"/>
      <c r="CH4144"/>
      <c r="CI4144"/>
      <c r="CJ4144"/>
      <c r="CK4144"/>
      <c r="CL4144"/>
      <c r="CM4144"/>
      <c r="CN4144"/>
      <c r="CO4144"/>
      <c r="CP4144"/>
    </row>
    <row r="4145" spans="80:94" ht="22.5" customHeight="1">
      <c r="CB4145"/>
      <c r="CC4145"/>
      <c r="CD4145"/>
      <c r="CE4145" s="83"/>
      <c r="CF4145"/>
      <c r="CG4145"/>
      <c r="CH4145"/>
      <c r="CI4145"/>
      <c r="CJ4145"/>
      <c r="CK4145"/>
      <c r="CL4145"/>
      <c r="CM4145"/>
      <c r="CN4145"/>
      <c r="CO4145"/>
      <c r="CP4145"/>
    </row>
    <row r="4146" spans="80:94" ht="22.5" customHeight="1">
      <c r="CB4146"/>
      <c r="CC4146"/>
      <c r="CD4146"/>
      <c r="CE4146" s="83"/>
      <c r="CF4146"/>
      <c r="CG4146"/>
      <c r="CH4146"/>
      <c r="CI4146"/>
      <c r="CJ4146"/>
      <c r="CK4146"/>
      <c r="CL4146"/>
      <c r="CM4146"/>
      <c r="CN4146"/>
      <c r="CO4146"/>
      <c r="CP4146"/>
    </row>
    <row r="4147" spans="80:94" ht="22.5" customHeight="1">
      <c r="CB4147"/>
      <c r="CC4147"/>
      <c r="CD4147"/>
      <c r="CE4147" s="83"/>
      <c r="CF4147"/>
      <c r="CG4147"/>
      <c r="CH4147"/>
      <c r="CI4147"/>
      <c r="CJ4147"/>
      <c r="CK4147"/>
      <c r="CL4147"/>
      <c r="CM4147"/>
      <c r="CN4147"/>
      <c r="CO4147"/>
      <c r="CP4147"/>
    </row>
    <row r="4148" spans="80:94" ht="22.5" customHeight="1">
      <c r="CB4148"/>
      <c r="CC4148"/>
      <c r="CD4148"/>
      <c r="CE4148" s="83"/>
      <c r="CF4148"/>
      <c r="CG4148"/>
      <c r="CH4148"/>
      <c r="CI4148"/>
      <c r="CJ4148"/>
      <c r="CK4148"/>
      <c r="CL4148"/>
      <c r="CM4148"/>
      <c r="CN4148"/>
      <c r="CO4148"/>
      <c r="CP4148"/>
    </row>
    <row r="4149" spans="80:94" ht="22.5" customHeight="1">
      <c r="CB4149"/>
      <c r="CC4149"/>
      <c r="CD4149"/>
      <c r="CE4149" s="83"/>
      <c r="CF4149"/>
      <c r="CG4149"/>
      <c r="CH4149"/>
      <c r="CI4149"/>
      <c r="CJ4149"/>
      <c r="CK4149"/>
      <c r="CL4149"/>
      <c r="CM4149"/>
      <c r="CN4149"/>
      <c r="CO4149"/>
      <c r="CP4149"/>
    </row>
    <row r="4150" spans="80:94" ht="22.5" customHeight="1">
      <c r="CB4150"/>
      <c r="CC4150"/>
      <c r="CD4150"/>
      <c r="CE4150" s="83"/>
      <c r="CF4150"/>
      <c r="CG4150"/>
      <c r="CH4150"/>
      <c r="CI4150"/>
      <c r="CJ4150"/>
      <c r="CK4150"/>
      <c r="CL4150"/>
      <c r="CM4150"/>
      <c r="CN4150"/>
      <c r="CO4150"/>
      <c r="CP4150"/>
    </row>
    <row r="4151" spans="80:94" ht="22.5" customHeight="1">
      <c r="CB4151"/>
      <c r="CC4151"/>
      <c r="CD4151"/>
      <c r="CE4151" s="83"/>
      <c r="CF4151"/>
      <c r="CG4151"/>
      <c r="CH4151"/>
      <c r="CI4151"/>
      <c r="CJ4151"/>
      <c r="CK4151"/>
      <c r="CL4151"/>
      <c r="CM4151"/>
      <c r="CN4151"/>
      <c r="CO4151"/>
      <c r="CP4151"/>
    </row>
    <row r="4152" spans="80:94" ht="22.5" customHeight="1">
      <c r="CB4152"/>
      <c r="CC4152"/>
      <c r="CD4152"/>
      <c r="CE4152" s="83"/>
      <c r="CF4152"/>
      <c r="CG4152"/>
      <c r="CH4152"/>
      <c r="CI4152"/>
      <c r="CJ4152"/>
      <c r="CK4152"/>
      <c r="CL4152"/>
      <c r="CM4152"/>
      <c r="CN4152"/>
      <c r="CO4152"/>
      <c r="CP4152"/>
    </row>
    <row r="4153" spans="80:94" ht="22.5" customHeight="1">
      <c r="CB4153"/>
      <c r="CC4153"/>
      <c r="CD4153"/>
      <c r="CE4153" s="83"/>
      <c r="CF4153"/>
      <c r="CG4153"/>
      <c r="CH4153"/>
      <c r="CI4153"/>
      <c r="CJ4153"/>
      <c r="CK4153"/>
      <c r="CL4153"/>
      <c r="CM4153"/>
      <c r="CN4153"/>
      <c r="CO4153"/>
      <c r="CP4153"/>
    </row>
    <row r="4154" spans="80:94" ht="22.5" customHeight="1">
      <c r="CB4154"/>
      <c r="CC4154"/>
      <c r="CD4154"/>
      <c r="CE4154" s="83"/>
      <c r="CF4154"/>
      <c r="CG4154"/>
      <c r="CH4154"/>
      <c r="CI4154"/>
      <c r="CJ4154"/>
      <c r="CK4154"/>
      <c r="CL4154"/>
      <c r="CM4154"/>
      <c r="CN4154"/>
      <c r="CO4154"/>
      <c r="CP4154"/>
    </row>
    <row r="4155" spans="80:94" ht="22.5" customHeight="1">
      <c r="CB4155"/>
      <c r="CC4155"/>
      <c r="CD4155"/>
      <c r="CE4155" s="83"/>
      <c r="CF4155"/>
      <c r="CG4155"/>
      <c r="CH4155"/>
      <c r="CI4155"/>
      <c r="CJ4155"/>
      <c r="CK4155"/>
      <c r="CL4155"/>
      <c r="CM4155"/>
      <c r="CN4155"/>
      <c r="CO4155"/>
      <c r="CP4155"/>
    </row>
    <row r="4156" spans="80:94" ht="22.5" customHeight="1">
      <c r="CB4156"/>
      <c r="CC4156"/>
      <c r="CD4156"/>
      <c r="CE4156" s="83"/>
      <c r="CF4156"/>
      <c r="CG4156"/>
      <c r="CH4156"/>
      <c r="CI4156"/>
      <c r="CJ4156"/>
      <c r="CK4156"/>
      <c r="CL4156"/>
      <c r="CM4156"/>
      <c r="CN4156"/>
      <c r="CO4156"/>
      <c r="CP4156"/>
    </row>
    <row r="4157" spans="80:94" ht="22.5" customHeight="1">
      <c r="CB4157"/>
      <c r="CC4157"/>
      <c r="CD4157"/>
      <c r="CE4157" s="83"/>
      <c r="CF4157"/>
      <c r="CG4157"/>
      <c r="CH4157"/>
      <c r="CI4157"/>
      <c r="CJ4157"/>
      <c r="CK4157"/>
      <c r="CL4157"/>
      <c r="CM4157"/>
      <c r="CN4157"/>
      <c r="CO4157"/>
      <c r="CP4157"/>
    </row>
    <row r="4158" spans="80:94" ht="22.5" customHeight="1">
      <c r="CB4158"/>
      <c r="CC4158"/>
      <c r="CD4158"/>
      <c r="CE4158" s="83"/>
      <c r="CF4158"/>
      <c r="CG4158"/>
      <c r="CH4158"/>
      <c r="CI4158"/>
      <c r="CJ4158"/>
      <c r="CK4158"/>
      <c r="CL4158"/>
      <c r="CM4158"/>
      <c r="CN4158"/>
      <c r="CO4158"/>
      <c r="CP4158"/>
    </row>
    <row r="4159" spans="80:94" ht="22.5" customHeight="1">
      <c r="CB4159"/>
      <c r="CC4159"/>
      <c r="CD4159"/>
      <c r="CE4159" s="83"/>
      <c r="CF4159"/>
      <c r="CG4159"/>
      <c r="CH4159"/>
      <c r="CI4159"/>
      <c r="CJ4159"/>
      <c r="CK4159"/>
      <c r="CL4159"/>
      <c r="CM4159"/>
      <c r="CN4159"/>
      <c r="CO4159"/>
      <c r="CP4159"/>
    </row>
    <row r="4160" spans="80:94" ht="22.5" customHeight="1">
      <c r="CB4160"/>
      <c r="CC4160"/>
      <c r="CD4160"/>
      <c r="CE4160" s="83"/>
      <c r="CF4160"/>
      <c r="CG4160"/>
      <c r="CH4160"/>
      <c r="CI4160"/>
      <c r="CJ4160"/>
      <c r="CK4160"/>
      <c r="CL4160"/>
      <c r="CM4160"/>
      <c r="CN4160"/>
      <c r="CO4160"/>
      <c r="CP4160"/>
    </row>
    <row r="4161" spans="80:94" ht="22.5" customHeight="1">
      <c r="CB4161"/>
      <c r="CC4161"/>
      <c r="CD4161"/>
      <c r="CE4161" s="83"/>
      <c r="CF4161"/>
      <c r="CG4161"/>
      <c r="CH4161"/>
      <c r="CI4161"/>
      <c r="CJ4161"/>
      <c r="CK4161"/>
      <c r="CL4161"/>
      <c r="CM4161"/>
      <c r="CN4161"/>
      <c r="CO4161"/>
      <c r="CP4161"/>
    </row>
    <row r="4162" spans="80:94" ht="22.5" customHeight="1">
      <c r="CB4162"/>
      <c r="CC4162"/>
      <c r="CD4162"/>
      <c r="CE4162" s="83"/>
      <c r="CF4162"/>
      <c r="CG4162"/>
      <c r="CH4162"/>
      <c r="CI4162"/>
      <c r="CJ4162"/>
      <c r="CK4162"/>
      <c r="CL4162"/>
      <c r="CM4162"/>
      <c r="CN4162"/>
      <c r="CO4162"/>
      <c r="CP4162"/>
    </row>
    <row r="4163" spans="80:94" ht="22.5" customHeight="1">
      <c r="CB4163"/>
      <c r="CC4163"/>
      <c r="CD4163"/>
      <c r="CE4163" s="83"/>
      <c r="CF4163"/>
      <c r="CG4163"/>
      <c r="CH4163"/>
      <c r="CI4163"/>
      <c r="CJ4163"/>
      <c r="CK4163"/>
      <c r="CL4163"/>
      <c r="CM4163"/>
      <c r="CN4163"/>
      <c r="CO4163"/>
      <c r="CP4163"/>
    </row>
    <row r="4164" spans="80:94" ht="22.5" customHeight="1">
      <c r="CB4164"/>
      <c r="CC4164"/>
      <c r="CD4164"/>
      <c r="CE4164" s="83"/>
      <c r="CF4164"/>
      <c r="CG4164"/>
      <c r="CH4164"/>
      <c r="CI4164"/>
      <c r="CJ4164"/>
      <c r="CK4164"/>
      <c r="CL4164"/>
      <c r="CM4164"/>
      <c r="CN4164"/>
      <c r="CO4164"/>
      <c r="CP4164"/>
    </row>
    <row r="4165" spans="80:94" ht="22.5" customHeight="1">
      <c r="CB4165"/>
      <c r="CC4165"/>
      <c r="CD4165"/>
      <c r="CE4165" s="83"/>
      <c r="CF4165"/>
      <c r="CG4165"/>
      <c r="CH4165"/>
      <c r="CI4165"/>
      <c r="CJ4165"/>
      <c r="CK4165"/>
      <c r="CL4165"/>
      <c r="CM4165"/>
      <c r="CN4165"/>
      <c r="CO4165"/>
      <c r="CP4165"/>
    </row>
    <row r="4166" spans="80:94" ht="22.5" customHeight="1">
      <c r="CB4166"/>
      <c r="CC4166"/>
      <c r="CD4166"/>
      <c r="CE4166" s="83"/>
      <c r="CF4166"/>
      <c r="CG4166"/>
      <c r="CH4166"/>
      <c r="CI4166"/>
      <c r="CJ4166"/>
      <c r="CK4166"/>
      <c r="CL4166"/>
      <c r="CM4166"/>
      <c r="CN4166"/>
      <c r="CO4166"/>
      <c r="CP4166"/>
    </row>
    <row r="4167" spans="80:94" ht="22.5" customHeight="1">
      <c r="CB4167"/>
      <c r="CC4167"/>
      <c r="CD4167"/>
      <c r="CE4167" s="83"/>
      <c r="CF4167"/>
      <c r="CG4167"/>
      <c r="CH4167"/>
      <c r="CI4167"/>
      <c r="CJ4167"/>
      <c r="CK4167"/>
      <c r="CL4167"/>
      <c r="CM4167"/>
      <c r="CN4167"/>
      <c r="CO4167"/>
      <c r="CP4167"/>
    </row>
    <row r="4168" spans="80:94" ht="22.5" customHeight="1">
      <c r="CB4168"/>
      <c r="CC4168"/>
      <c r="CD4168"/>
      <c r="CE4168" s="83"/>
      <c r="CF4168"/>
      <c r="CG4168"/>
      <c r="CH4168"/>
      <c r="CI4168"/>
      <c r="CJ4168"/>
      <c r="CK4168"/>
      <c r="CL4168"/>
      <c r="CM4168"/>
      <c r="CN4168"/>
      <c r="CO4168"/>
      <c r="CP4168"/>
    </row>
    <row r="4169" spans="80:94" ht="22.5" customHeight="1">
      <c r="CB4169"/>
      <c r="CC4169"/>
      <c r="CD4169"/>
      <c r="CE4169" s="83"/>
      <c r="CF4169"/>
      <c r="CG4169"/>
      <c r="CH4169"/>
      <c r="CI4169"/>
      <c r="CJ4169"/>
      <c r="CK4169"/>
      <c r="CL4169"/>
      <c r="CM4169"/>
      <c r="CN4169"/>
      <c r="CO4169"/>
      <c r="CP4169"/>
    </row>
    <row r="4170" spans="80:94" ht="22.5" customHeight="1">
      <c r="CB4170"/>
      <c r="CC4170"/>
      <c r="CD4170"/>
      <c r="CE4170" s="83"/>
      <c r="CF4170"/>
      <c r="CG4170"/>
      <c r="CH4170"/>
      <c r="CI4170"/>
      <c r="CJ4170"/>
      <c r="CK4170"/>
      <c r="CL4170"/>
      <c r="CM4170"/>
      <c r="CN4170"/>
      <c r="CO4170"/>
      <c r="CP4170"/>
    </row>
    <row r="4171" spans="80:94" ht="22.5" customHeight="1">
      <c r="CB4171"/>
      <c r="CC4171"/>
      <c r="CD4171"/>
      <c r="CE4171" s="83"/>
      <c r="CF4171"/>
      <c r="CG4171"/>
      <c r="CH4171"/>
      <c r="CI4171"/>
      <c r="CJ4171"/>
      <c r="CK4171"/>
      <c r="CL4171"/>
      <c r="CM4171"/>
      <c r="CN4171"/>
      <c r="CO4171"/>
      <c r="CP4171"/>
    </row>
    <row r="4172" spans="80:94" ht="22.5" customHeight="1">
      <c r="CB4172"/>
      <c r="CC4172"/>
      <c r="CD4172"/>
      <c r="CE4172" s="83"/>
      <c r="CF4172"/>
      <c r="CG4172"/>
      <c r="CH4172"/>
      <c r="CI4172"/>
      <c r="CJ4172"/>
      <c r="CK4172"/>
      <c r="CL4172"/>
      <c r="CM4172"/>
      <c r="CN4172"/>
      <c r="CO4172"/>
      <c r="CP4172"/>
    </row>
    <row r="4173" spans="80:94" ht="22.5" customHeight="1">
      <c r="CB4173"/>
      <c r="CC4173"/>
      <c r="CD4173"/>
      <c r="CE4173" s="83"/>
      <c r="CF4173"/>
      <c r="CG4173"/>
      <c r="CH4173"/>
      <c r="CI4173"/>
      <c r="CJ4173"/>
      <c r="CK4173"/>
      <c r="CL4173"/>
      <c r="CM4173"/>
      <c r="CN4173"/>
      <c r="CO4173"/>
      <c r="CP4173"/>
    </row>
    <row r="4174" spans="80:94" ht="22.5" customHeight="1">
      <c r="CB4174"/>
      <c r="CC4174"/>
      <c r="CD4174"/>
      <c r="CE4174" s="83"/>
      <c r="CF4174"/>
      <c r="CG4174"/>
      <c r="CH4174"/>
      <c r="CI4174"/>
      <c r="CJ4174"/>
      <c r="CK4174"/>
      <c r="CL4174"/>
      <c r="CM4174"/>
      <c r="CN4174"/>
      <c r="CO4174"/>
      <c r="CP4174"/>
    </row>
    <row r="4175" spans="80:94" ht="22.5" customHeight="1">
      <c r="CB4175"/>
      <c r="CC4175"/>
      <c r="CD4175"/>
      <c r="CE4175" s="83"/>
      <c r="CF4175"/>
      <c r="CG4175"/>
      <c r="CH4175"/>
      <c r="CI4175"/>
      <c r="CJ4175"/>
      <c r="CK4175"/>
      <c r="CL4175"/>
      <c r="CM4175"/>
      <c r="CN4175"/>
      <c r="CO4175"/>
      <c r="CP4175"/>
    </row>
    <row r="4176" spans="80:94" ht="22.5" customHeight="1">
      <c r="CB4176"/>
      <c r="CC4176"/>
      <c r="CD4176"/>
      <c r="CE4176" s="83"/>
      <c r="CF4176"/>
      <c r="CG4176"/>
      <c r="CH4176"/>
      <c r="CI4176"/>
      <c r="CJ4176"/>
      <c r="CK4176"/>
      <c r="CL4176"/>
      <c r="CM4176"/>
      <c r="CN4176"/>
      <c r="CO4176"/>
      <c r="CP4176"/>
    </row>
    <row r="4177" spans="80:94" ht="22.5" customHeight="1">
      <c r="CB4177"/>
      <c r="CC4177"/>
      <c r="CD4177"/>
      <c r="CE4177" s="83"/>
      <c r="CF4177"/>
      <c r="CG4177"/>
      <c r="CH4177"/>
      <c r="CI4177"/>
      <c r="CJ4177"/>
      <c r="CK4177"/>
      <c r="CL4177"/>
      <c r="CM4177"/>
      <c r="CN4177"/>
      <c r="CO4177"/>
      <c r="CP4177"/>
    </row>
    <row r="4178" spans="80:94" ht="22.5" customHeight="1">
      <c r="CB4178"/>
      <c r="CC4178"/>
      <c r="CD4178"/>
      <c r="CE4178" s="83"/>
      <c r="CF4178"/>
      <c r="CG4178"/>
      <c r="CH4178"/>
      <c r="CI4178"/>
      <c r="CJ4178"/>
      <c r="CK4178"/>
      <c r="CL4178"/>
      <c r="CM4178"/>
      <c r="CN4178"/>
      <c r="CO4178"/>
      <c r="CP4178"/>
    </row>
    <row r="4179" spans="80:94" ht="22.5" customHeight="1">
      <c r="CB4179"/>
      <c r="CC4179"/>
      <c r="CD4179"/>
      <c r="CE4179" s="83"/>
      <c r="CF4179"/>
      <c r="CG4179"/>
      <c r="CH4179"/>
      <c r="CI4179"/>
      <c r="CJ4179"/>
      <c r="CK4179"/>
      <c r="CL4179"/>
      <c r="CM4179"/>
      <c r="CN4179"/>
      <c r="CO4179"/>
      <c r="CP4179"/>
    </row>
    <row r="4180" spans="80:94" ht="22.5" customHeight="1">
      <c r="CB4180"/>
      <c r="CC4180"/>
      <c r="CD4180"/>
      <c r="CE4180" s="83"/>
      <c r="CF4180"/>
      <c r="CG4180"/>
      <c r="CH4180"/>
      <c r="CI4180"/>
      <c r="CJ4180"/>
      <c r="CK4180"/>
      <c r="CL4180"/>
      <c r="CM4180"/>
      <c r="CN4180"/>
      <c r="CO4180"/>
      <c r="CP4180"/>
    </row>
    <row r="4181" spans="80:94" ht="22.5" customHeight="1">
      <c r="CB4181"/>
      <c r="CC4181"/>
      <c r="CD4181"/>
      <c r="CE4181" s="83"/>
      <c r="CF4181"/>
      <c r="CG4181"/>
      <c r="CH4181"/>
      <c r="CI4181"/>
      <c r="CJ4181"/>
      <c r="CK4181"/>
      <c r="CL4181"/>
      <c r="CM4181"/>
      <c r="CN4181"/>
      <c r="CO4181"/>
      <c r="CP4181"/>
    </row>
    <row r="4182" spans="80:94" ht="22.5" customHeight="1">
      <c r="CB4182"/>
      <c r="CC4182"/>
      <c r="CD4182"/>
      <c r="CE4182" s="83"/>
      <c r="CF4182"/>
      <c r="CG4182"/>
      <c r="CH4182"/>
      <c r="CI4182"/>
      <c r="CJ4182"/>
      <c r="CK4182"/>
      <c r="CL4182"/>
      <c r="CM4182"/>
      <c r="CN4182"/>
      <c r="CO4182"/>
      <c r="CP4182"/>
    </row>
    <row r="4183" spans="80:94" ht="22.5" customHeight="1">
      <c r="CB4183"/>
      <c r="CC4183"/>
      <c r="CD4183"/>
      <c r="CE4183" s="83"/>
      <c r="CF4183"/>
      <c r="CG4183"/>
      <c r="CH4183"/>
      <c r="CI4183"/>
      <c r="CJ4183"/>
      <c r="CK4183"/>
      <c r="CL4183"/>
      <c r="CM4183"/>
      <c r="CN4183"/>
      <c r="CO4183"/>
      <c r="CP4183"/>
    </row>
    <row r="4184" spans="80:94" ht="22.5" customHeight="1">
      <c r="CB4184"/>
      <c r="CC4184"/>
      <c r="CD4184"/>
      <c r="CE4184" s="83"/>
      <c r="CF4184"/>
      <c r="CG4184"/>
      <c r="CH4184"/>
      <c r="CI4184"/>
      <c r="CJ4184"/>
      <c r="CK4184"/>
      <c r="CL4184"/>
      <c r="CM4184"/>
      <c r="CN4184"/>
      <c r="CO4184"/>
      <c r="CP4184"/>
    </row>
    <row r="4185" spans="80:94" ht="22.5" customHeight="1">
      <c r="CB4185"/>
      <c r="CC4185"/>
      <c r="CD4185"/>
      <c r="CE4185" s="83"/>
      <c r="CF4185"/>
      <c r="CG4185"/>
      <c r="CH4185"/>
      <c r="CI4185"/>
      <c r="CJ4185"/>
      <c r="CK4185"/>
      <c r="CL4185"/>
      <c r="CM4185"/>
      <c r="CN4185"/>
      <c r="CO4185"/>
      <c r="CP4185"/>
    </row>
    <row r="4186" spans="80:94" ht="22.5" customHeight="1">
      <c r="CB4186"/>
      <c r="CC4186"/>
      <c r="CD4186"/>
      <c r="CE4186" s="83"/>
      <c r="CF4186"/>
      <c r="CG4186"/>
      <c r="CH4186"/>
      <c r="CI4186"/>
      <c r="CJ4186"/>
      <c r="CK4186"/>
      <c r="CL4186"/>
      <c r="CM4186"/>
      <c r="CN4186"/>
      <c r="CO4186"/>
      <c r="CP4186"/>
    </row>
    <row r="4187" spans="80:94" ht="22.5" customHeight="1">
      <c r="CB4187"/>
      <c r="CC4187"/>
      <c r="CD4187"/>
      <c r="CE4187" s="83"/>
      <c r="CF4187"/>
      <c r="CG4187"/>
      <c r="CH4187"/>
      <c r="CI4187"/>
      <c r="CJ4187"/>
      <c r="CK4187"/>
      <c r="CL4187"/>
      <c r="CM4187"/>
      <c r="CN4187"/>
      <c r="CO4187"/>
      <c r="CP4187"/>
    </row>
    <row r="4188" spans="80:94" ht="22.5" customHeight="1">
      <c r="CB4188"/>
      <c r="CC4188"/>
      <c r="CD4188"/>
      <c r="CE4188" s="83"/>
      <c r="CF4188"/>
      <c r="CG4188"/>
      <c r="CH4188"/>
      <c r="CI4188"/>
      <c r="CJ4188"/>
      <c r="CK4188"/>
      <c r="CL4188"/>
      <c r="CM4188"/>
      <c r="CN4188"/>
      <c r="CO4188"/>
      <c r="CP4188"/>
    </row>
    <row r="4189" spans="80:94" ht="22.5" customHeight="1">
      <c r="CB4189"/>
      <c r="CC4189"/>
      <c r="CD4189"/>
      <c r="CE4189" s="83"/>
      <c r="CF4189"/>
      <c r="CG4189"/>
      <c r="CH4189"/>
      <c r="CI4189"/>
      <c r="CJ4189"/>
      <c r="CK4189"/>
      <c r="CL4189"/>
      <c r="CM4189"/>
      <c r="CN4189"/>
      <c r="CO4189"/>
      <c r="CP4189"/>
    </row>
    <row r="4190" spans="80:94" ht="22.5" customHeight="1">
      <c r="CB4190"/>
      <c r="CC4190"/>
      <c r="CD4190"/>
      <c r="CE4190" s="83"/>
      <c r="CF4190"/>
      <c r="CG4190"/>
      <c r="CH4190"/>
      <c r="CI4190"/>
      <c r="CJ4190"/>
      <c r="CK4190"/>
      <c r="CL4190"/>
      <c r="CM4190"/>
      <c r="CN4190"/>
      <c r="CO4190"/>
      <c r="CP4190"/>
    </row>
    <row r="4191" spans="80:94" ht="22.5" customHeight="1">
      <c r="CB4191"/>
      <c r="CC4191"/>
      <c r="CD4191"/>
      <c r="CE4191" s="83"/>
      <c r="CF4191"/>
      <c r="CG4191"/>
      <c r="CH4191"/>
      <c r="CI4191"/>
      <c r="CJ4191"/>
      <c r="CK4191"/>
      <c r="CL4191"/>
      <c r="CM4191"/>
      <c r="CN4191"/>
      <c r="CO4191"/>
      <c r="CP4191"/>
    </row>
    <row r="4192" spans="80:94" ht="22.5" customHeight="1">
      <c r="CB4192"/>
      <c r="CC4192"/>
      <c r="CD4192"/>
      <c r="CE4192" s="83"/>
      <c r="CF4192"/>
      <c r="CG4192"/>
      <c r="CH4192"/>
      <c r="CI4192"/>
      <c r="CJ4192"/>
      <c r="CK4192"/>
      <c r="CL4192"/>
      <c r="CM4192"/>
      <c r="CN4192"/>
      <c r="CO4192"/>
      <c r="CP4192"/>
    </row>
    <row r="4193" spans="80:94" ht="22.5" customHeight="1">
      <c r="CB4193"/>
      <c r="CC4193"/>
      <c r="CD4193"/>
      <c r="CE4193" s="83"/>
      <c r="CF4193"/>
      <c r="CG4193"/>
      <c r="CH4193"/>
      <c r="CI4193"/>
      <c r="CJ4193"/>
      <c r="CK4193"/>
      <c r="CL4193"/>
      <c r="CM4193"/>
      <c r="CN4193"/>
      <c r="CO4193"/>
      <c r="CP4193"/>
    </row>
    <row r="4194" spans="80:94" ht="22.5" customHeight="1">
      <c r="CB4194"/>
      <c r="CC4194"/>
      <c r="CD4194"/>
      <c r="CE4194" s="83"/>
      <c r="CF4194"/>
      <c r="CG4194"/>
      <c r="CH4194"/>
      <c r="CI4194"/>
      <c r="CJ4194"/>
      <c r="CK4194"/>
      <c r="CL4194"/>
      <c r="CM4194"/>
      <c r="CN4194"/>
      <c r="CO4194"/>
      <c r="CP4194"/>
    </row>
    <row r="4195" spans="80:94" ht="22.5" customHeight="1">
      <c r="CB4195"/>
      <c r="CC4195"/>
      <c r="CD4195"/>
      <c r="CE4195" s="83"/>
      <c r="CF4195"/>
      <c r="CG4195"/>
      <c r="CH4195"/>
      <c r="CI4195"/>
      <c r="CJ4195"/>
      <c r="CK4195"/>
      <c r="CL4195"/>
      <c r="CM4195"/>
      <c r="CN4195"/>
      <c r="CO4195"/>
      <c r="CP4195"/>
    </row>
    <row r="4196" spans="80:94" ht="22.5" customHeight="1">
      <c r="CB4196"/>
      <c r="CC4196"/>
      <c r="CD4196"/>
      <c r="CE4196" s="83"/>
      <c r="CF4196"/>
      <c r="CG4196"/>
      <c r="CH4196"/>
      <c r="CI4196"/>
      <c r="CJ4196"/>
      <c r="CK4196"/>
      <c r="CL4196"/>
      <c r="CM4196"/>
      <c r="CN4196"/>
      <c r="CO4196"/>
      <c r="CP4196"/>
    </row>
    <row r="4197" spans="80:94" ht="22.5" customHeight="1">
      <c r="CB4197"/>
      <c r="CC4197"/>
      <c r="CD4197"/>
      <c r="CE4197" s="83"/>
      <c r="CF4197"/>
      <c r="CG4197"/>
      <c r="CH4197"/>
      <c r="CI4197"/>
      <c r="CJ4197"/>
      <c r="CK4197"/>
      <c r="CL4197"/>
      <c r="CM4197"/>
      <c r="CN4197"/>
      <c r="CO4197"/>
      <c r="CP4197"/>
    </row>
    <row r="4198" spans="80:94" ht="22.5" customHeight="1">
      <c r="CB4198"/>
      <c r="CC4198"/>
      <c r="CD4198"/>
      <c r="CE4198" s="83"/>
      <c r="CF4198"/>
      <c r="CG4198"/>
      <c r="CH4198"/>
      <c r="CI4198"/>
      <c r="CJ4198"/>
      <c r="CK4198"/>
      <c r="CL4198"/>
      <c r="CM4198"/>
      <c r="CN4198"/>
      <c r="CO4198"/>
      <c r="CP4198"/>
    </row>
    <row r="4199" spans="80:94" ht="22.5" customHeight="1">
      <c r="CB4199"/>
      <c r="CC4199"/>
      <c r="CD4199"/>
      <c r="CE4199" s="83"/>
      <c r="CF4199"/>
      <c r="CG4199"/>
      <c r="CH4199"/>
      <c r="CI4199"/>
      <c r="CJ4199"/>
      <c r="CK4199"/>
      <c r="CL4199"/>
      <c r="CM4199"/>
      <c r="CN4199"/>
      <c r="CO4199"/>
      <c r="CP4199"/>
    </row>
    <row r="4200" spans="80:94" ht="22.5" customHeight="1">
      <c r="CB4200"/>
      <c r="CC4200"/>
      <c r="CD4200"/>
      <c r="CE4200" s="83"/>
      <c r="CF4200"/>
      <c r="CG4200"/>
      <c r="CH4200"/>
      <c r="CI4200"/>
      <c r="CJ4200"/>
      <c r="CK4200"/>
      <c r="CL4200"/>
      <c r="CM4200"/>
      <c r="CN4200"/>
      <c r="CO4200"/>
      <c r="CP4200"/>
    </row>
    <row r="4201" spans="80:94" ht="22.5" customHeight="1">
      <c r="CB4201"/>
      <c r="CC4201"/>
      <c r="CD4201"/>
      <c r="CE4201" s="83"/>
      <c r="CF4201"/>
      <c r="CG4201"/>
      <c r="CH4201"/>
      <c r="CI4201"/>
      <c r="CJ4201"/>
      <c r="CK4201"/>
      <c r="CL4201"/>
      <c r="CM4201"/>
      <c r="CN4201"/>
      <c r="CO4201"/>
      <c r="CP4201"/>
    </row>
    <row r="4202" spans="80:94" ht="22.5" customHeight="1">
      <c r="CB4202"/>
      <c r="CC4202"/>
      <c r="CD4202"/>
      <c r="CE4202" s="83"/>
      <c r="CF4202"/>
      <c r="CG4202"/>
      <c r="CH4202"/>
      <c r="CI4202"/>
      <c r="CJ4202"/>
      <c r="CK4202"/>
      <c r="CL4202"/>
      <c r="CM4202"/>
      <c r="CN4202"/>
      <c r="CO4202"/>
      <c r="CP4202"/>
    </row>
    <row r="4203" spans="80:94" ht="22.5" customHeight="1">
      <c r="CB4203"/>
      <c r="CC4203"/>
      <c r="CD4203"/>
      <c r="CE4203" s="83"/>
      <c r="CF4203"/>
      <c r="CG4203"/>
      <c r="CH4203"/>
      <c r="CI4203"/>
      <c r="CJ4203"/>
      <c r="CK4203"/>
      <c r="CL4203"/>
      <c r="CM4203"/>
      <c r="CN4203"/>
      <c r="CO4203"/>
      <c r="CP4203"/>
    </row>
    <row r="4204" spans="80:94" ht="22.5" customHeight="1">
      <c r="CB4204"/>
      <c r="CC4204"/>
      <c r="CD4204"/>
      <c r="CE4204" s="83"/>
      <c r="CF4204"/>
      <c r="CG4204"/>
      <c r="CH4204"/>
      <c r="CI4204"/>
      <c r="CJ4204"/>
      <c r="CK4204"/>
      <c r="CL4204"/>
      <c r="CM4204"/>
      <c r="CN4204"/>
      <c r="CO4204"/>
      <c r="CP4204"/>
    </row>
    <row r="4205" spans="80:94" ht="22.5" customHeight="1">
      <c r="CB4205"/>
      <c r="CC4205"/>
      <c r="CD4205"/>
      <c r="CE4205" s="83"/>
      <c r="CF4205"/>
      <c r="CG4205"/>
      <c r="CH4205"/>
      <c r="CI4205"/>
      <c r="CJ4205"/>
      <c r="CK4205"/>
      <c r="CL4205"/>
      <c r="CM4205"/>
      <c r="CN4205"/>
      <c r="CO4205"/>
      <c r="CP4205"/>
    </row>
    <row r="4206" spans="80:94" ht="22.5" customHeight="1">
      <c r="CB4206"/>
      <c r="CC4206"/>
      <c r="CD4206"/>
      <c r="CE4206" s="83"/>
      <c r="CF4206"/>
      <c r="CG4206"/>
      <c r="CH4206"/>
      <c r="CI4206"/>
      <c r="CJ4206"/>
      <c r="CK4206"/>
      <c r="CL4206"/>
      <c r="CM4206"/>
      <c r="CN4206"/>
      <c r="CO4206"/>
      <c r="CP4206"/>
    </row>
    <row r="4207" spans="80:94" ht="22.5" customHeight="1">
      <c r="CB4207"/>
      <c r="CC4207"/>
      <c r="CD4207"/>
      <c r="CE4207" s="83"/>
      <c r="CF4207"/>
      <c r="CG4207"/>
      <c r="CH4207"/>
      <c r="CI4207"/>
      <c r="CJ4207"/>
      <c r="CK4207"/>
      <c r="CL4207"/>
      <c r="CM4207"/>
      <c r="CN4207"/>
      <c r="CO4207"/>
      <c r="CP4207"/>
    </row>
    <row r="4208" spans="80:94" ht="22.5" customHeight="1">
      <c r="CB4208"/>
      <c r="CC4208"/>
      <c r="CD4208"/>
      <c r="CE4208" s="83"/>
      <c r="CF4208"/>
      <c r="CG4208"/>
      <c r="CH4208"/>
      <c r="CI4208"/>
      <c r="CJ4208"/>
      <c r="CK4208"/>
      <c r="CL4208"/>
      <c r="CM4208"/>
      <c r="CN4208"/>
      <c r="CO4208"/>
      <c r="CP4208"/>
    </row>
    <row r="4209" spans="80:94" ht="22.5" customHeight="1">
      <c r="CB4209"/>
      <c r="CC4209"/>
      <c r="CD4209"/>
      <c r="CE4209" s="83"/>
      <c r="CF4209"/>
      <c r="CG4209"/>
      <c r="CH4209"/>
      <c r="CI4209"/>
      <c r="CJ4209"/>
      <c r="CK4209"/>
      <c r="CL4209"/>
      <c r="CM4209"/>
      <c r="CN4209"/>
      <c r="CO4209"/>
      <c r="CP4209"/>
    </row>
    <row r="4210" spans="80:94" ht="22.5" customHeight="1">
      <c r="CB4210"/>
      <c r="CC4210"/>
      <c r="CD4210"/>
      <c r="CE4210" s="83"/>
      <c r="CF4210"/>
      <c r="CG4210"/>
      <c r="CH4210"/>
      <c r="CI4210"/>
      <c r="CJ4210"/>
      <c r="CK4210"/>
      <c r="CL4210"/>
      <c r="CM4210"/>
      <c r="CN4210"/>
      <c r="CO4210"/>
      <c r="CP4210"/>
    </row>
    <row r="4211" spans="80:94" ht="22.5" customHeight="1">
      <c r="CB4211"/>
      <c r="CC4211"/>
      <c r="CD4211"/>
      <c r="CE4211" s="83"/>
      <c r="CF4211"/>
      <c r="CG4211"/>
      <c r="CH4211"/>
      <c r="CI4211"/>
      <c r="CJ4211"/>
      <c r="CK4211"/>
      <c r="CL4211"/>
      <c r="CM4211"/>
      <c r="CN4211"/>
      <c r="CO4211"/>
      <c r="CP4211"/>
    </row>
    <row r="4212" spans="80:94" ht="22.5" customHeight="1">
      <c r="CB4212"/>
      <c r="CC4212"/>
      <c r="CD4212"/>
      <c r="CE4212" s="83"/>
      <c r="CF4212"/>
      <c r="CG4212"/>
      <c r="CH4212"/>
      <c r="CI4212"/>
      <c r="CJ4212"/>
      <c r="CK4212"/>
      <c r="CL4212"/>
      <c r="CM4212"/>
      <c r="CN4212"/>
      <c r="CO4212"/>
      <c r="CP4212"/>
    </row>
    <row r="4213" spans="80:94" ht="22.5" customHeight="1">
      <c r="CB4213"/>
      <c r="CC4213"/>
      <c r="CD4213"/>
      <c r="CE4213" s="83"/>
      <c r="CF4213"/>
      <c r="CG4213"/>
      <c r="CH4213"/>
      <c r="CI4213"/>
      <c r="CJ4213"/>
      <c r="CK4213"/>
      <c r="CL4213"/>
      <c r="CM4213"/>
      <c r="CN4213"/>
      <c r="CO4213"/>
      <c r="CP4213"/>
    </row>
    <row r="4214" spans="80:94" ht="22.5" customHeight="1">
      <c r="CB4214"/>
      <c r="CC4214"/>
      <c r="CD4214"/>
      <c r="CE4214" s="83"/>
      <c r="CF4214"/>
      <c r="CG4214"/>
      <c r="CH4214"/>
      <c r="CI4214"/>
      <c r="CJ4214"/>
      <c r="CK4214"/>
      <c r="CL4214"/>
      <c r="CM4214"/>
      <c r="CN4214"/>
      <c r="CO4214"/>
      <c r="CP4214"/>
    </row>
    <row r="4215" spans="80:94" ht="22.5" customHeight="1">
      <c r="CB4215"/>
      <c r="CC4215"/>
      <c r="CD4215"/>
      <c r="CE4215" s="83"/>
      <c r="CF4215"/>
      <c r="CG4215"/>
      <c r="CH4215"/>
      <c r="CI4215"/>
      <c r="CJ4215"/>
      <c r="CK4215"/>
      <c r="CL4215"/>
      <c r="CM4215"/>
      <c r="CN4215"/>
      <c r="CO4215"/>
      <c r="CP4215"/>
    </row>
    <row r="4216" spans="80:94" ht="22.5" customHeight="1">
      <c r="CB4216"/>
      <c r="CC4216"/>
      <c r="CD4216"/>
      <c r="CE4216" s="83"/>
      <c r="CF4216"/>
      <c r="CG4216"/>
      <c r="CH4216"/>
      <c r="CI4216"/>
      <c r="CJ4216"/>
      <c r="CK4216"/>
      <c r="CL4216"/>
      <c r="CM4216"/>
      <c r="CN4216"/>
      <c r="CO4216"/>
      <c r="CP4216"/>
    </row>
    <row r="4217" spans="80:94" ht="22.5" customHeight="1">
      <c r="CB4217"/>
      <c r="CC4217"/>
      <c r="CD4217"/>
      <c r="CE4217" s="83"/>
      <c r="CF4217"/>
      <c r="CG4217"/>
      <c r="CH4217"/>
      <c r="CI4217"/>
      <c r="CJ4217"/>
      <c r="CK4217"/>
      <c r="CL4217"/>
      <c r="CM4217"/>
      <c r="CN4217"/>
      <c r="CO4217"/>
      <c r="CP4217"/>
    </row>
    <row r="4218" spans="80:94" ht="22.5" customHeight="1">
      <c r="CB4218"/>
      <c r="CC4218"/>
      <c r="CD4218"/>
      <c r="CE4218" s="83"/>
      <c r="CF4218"/>
      <c r="CG4218"/>
      <c r="CH4218"/>
      <c r="CI4218"/>
      <c r="CJ4218"/>
      <c r="CK4218"/>
      <c r="CL4218"/>
      <c r="CM4218"/>
      <c r="CN4218"/>
      <c r="CO4218"/>
      <c r="CP4218"/>
    </row>
    <row r="4219" spans="80:94" ht="22.5" customHeight="1">
      <c r="CB4219"/>
      <c r="CC4219"/>
      <c r="CD4219"/>
      <c r="CE4219" s="83"/>
      <c r="CF4219"/>
      <c r="CG4219"/>
      <c r="CH4219"/>
      <c r="CI4219"/>
      <c r="CJ4219"/>
      <c r="CK4219"/>
      <c r="CL4219"/>
      <c r="CM4219"/>
      <c r="CN4219"/>
      <c r="CO4219"/>
      <c r="CP4219"/>
    </row>
    <row r="4220" spans="80:94" ht="22.5" customHeight="1">
      <c r="CB4220"/>
      <c r="CC4220"/>
      <c r="CD4220"/>
      <c r="CE4220" s="83"/>
      <c r="CF4220"/>
      <c r="CG4220"/>
      <c r="CH4220"/>
      <c r="CI4220"/>
      <c r="CJ4220"/>
      <c r="CK4220"/>
      <c r="CL4220"/>
      <c r="CM4220"/>
      <c r="CN4220"/>
      <c r="CO4220"/>
      <c r="CP4220"/>
    </row>
    <row r="4221" spans="80:94" ht="22.5" customHeight="1">
      <c r="CB4221"/>
      <c r="CC4221"/>
      <c r="CD4221"/>
      <c r="CE4221" s="83"/>
      <c r="CF4221"/>
      <c r="CG4221"/>
      <c r="CH4221"/>
      <c r="CI4221"/>
      <c r="CJ4221"/>
      <c r="CK4221"/>
      <c r="CL4221"/>
      <c r="CM4221"/>
      <c r="CN4221"/>
      <c r="CO4221"/>
      <c r="CP4221"/>
    </row>
    <row r="4222" spans="80:94" ht="22.5" customHeight="1">
      <c r="CB4222"/>
      <c r="CC4222"/>
      <c r="CD4222"/>
      <c r="CE4222" s="83"/>
      <c r="CF4222"/>
      <c r="CG4222"/>
      <c r="CH4222"/>
      <c r="CI4222"/>
      <c r="CJ4222"/>
      <c r="CK4222"/>
      <c r="CL4222"/>
      <c r="CM4222"/>
      <c r="CN4222"/>
      <c r="CO4222"/>
      <c r="CP4222"/>
    </row>
    <row r="4223" spans="80:94" ht="22.5" customHeight="1">
      <c r="CB4223"/>
      <c r="CC4223"/>
      <c r="CD4223"/>
      <c r="CE4223" s="83"/>
      <c r="CF4223"/>
      <c r="CG4223"/>
      <c r="CH4223"/>
      <c r="CI4223"/>
      <c r="CJ4223"/>
      <c r="CK4223"/>
      <c r="CL4223"/>
      <c r="CM4223"/>
      <c r="CN4223"/>
      <c r="CO4223"/>
      <c r="CP4223"/>
    </row>
    <row r="4224" spans="80:94" ht="22.5" customHeight="1">
      <c r="CB4224"/>
      <c r="CC4224"/>
      <c r="CD4224"/>
      <c r="CE4224" s="83"/>
      <c r="CF4224"/>
      <c r="CG4224"/>
      <c r="CH4224"/>
      <c r="CI4224"/>
      <c r="CJ4224"/>
      <c r="CK4224"/>
      <c r="CL4224"/>
      <c r="CM4224"/>
      <c r="CN4224"/>
      <c r="CO4224"/>
      <c r="CP4224"/>
    </row>
    <row r="4225" spans="80:94" ht="22.5" customHeight="1">
      <c r="CB4225"/>
      <c r="CC4225"/>
      <c r="CD4225"/>
      <c r="CE4225" s="83"/>
      <c r="CF4225"/>
      <c r="CG4225"/>
      <c r="CH4225"/>
      <c r="CI4225"/>
      <c r="CJ4225"/>
      <c r="CK4225"/>
      <c r="CL4225"/>
      <c r="CM4225"/>
      <c r="CN4225"/>
      <c r="CO4225"/>
      <c r="CP4225"/>
    </row>
    <row r="4226" spans="80:94" ht="22.5" customHeight="1">
      <c r="CB4226"/>
      <c r="CC4226"/>
      <c r="CD4226"/>
      <c r="CE4226" s="83"/>
      <c r="CF4226"/>
      <c r="CG4226"/>
      <c r="CH4226"/>
      <c r="CI4226"/>
      <c r="CJ4226"/>
      <c r="CK4226"/>
      <c r="CL4226"/>
      <c r="CM4226"/>
      <c r="CN4226"/>
      <c r="CO4226"/>
      <c r="CP4226"/>
    </row>
    <row r="4227" spans="80:94" ht="22.5" customHeight="1">
      <c r="CB4227"/>
      <c r="CC4227"/>
      <c r="CD4227"/>
      <c r="CE4227" s="83"/>
      <c r="CF4227"/>
      <c r="CG4227"/>
      <c r="CH4227"/>
      <c r="CI4227"/>
      <c r="CJ4227"/>
      <c r="CK4227"/>
      <c r="CL4227"/>
      <c r="CM4227"/>
      <c r="CN4227"/>
      <c r="CO4227"/>
      <c r="CP4227"/>
    </row>
    <row r="4228" spans="80:94" ht="22.5" customHeight="1">
      <c r="CB4228"/>
      <c r="CC4228"/>
      <c r="CD4228"/>
      <c r="CE4228" s="83"/>
      <c r="CF4228"/>
      <c r="CG4228"/>
      <c r="CH4228"/>
      <c r="CI4228"/>
      <c r="CJ4228"/>
      <c r="CK4228"/>
      <c r="CL4228"/>
      <c r="CM4228"/>
      <c r="CN4228"/>
      <c r="CO4228"/>
      <c r="CP4228"/>
    </row>
    <row r="4229" spans="80:94" ht="22.5" customHeight="1">
      <c r="CB4229"/>
      <c r="CC4229"/>
      <c r="CD4229"/>
      <c r="CE4229" s="83"/>
      <c r="CF4229"/>
      <c r="CG4229"/>
      <c r="CH4229"/>
      <c r="CI4229"/>
      <c r="CJ4229"/>
      <c r="CK4229"/>
      <c r="CL4229"/>
      <c r="CM4229"/>
      <c r="CN4229"/>
      <c r="CO4229"/>
      <c r="CP4229"/>
    </row>
    <row r="4230" spans="80:94" ht="22.5" customHeight="1">
      <c r="CB4230"/>
      <c r="CC4230"/>
      <c r="CD4230"/>
      <c r="CE4230" s="83"/>
      <c r="CF4230"/>
      <c r="CG4230"/>
      <c r="CH4230"/>
      <c r="CI4230"/>
      <c r="CJ4230"/>
      <c r="CK4230"/>
      <c r="CL4230"/>
      <c r="CM4230"/>
      <c r="CN4230"/>
      <c r="CO4230"/>
      <c r="CP4230"/>
    </row>
    <row r="4231" spans="80:94" ht="22.5" customHeight="1">
      <c r="CB4231"/>
      <c r="CC4231"/>
      <c r="CD4231"/>
      <c r="CE4231" s="83"/>
      <c r="CF4231"/>
      <c r="CG4231"/>
      <c r="CH4231"/>
      <c r="CI4231"/>
      <c r="CJ4231"/>
      <c r="CK4231"/>
      <c r="CL4231"/>
      <c r="CM4231"/>
      <c r="CN4231"/>
      <c r="CO4231"/>
      <c r="CP4231"/>
    </row>
    <row r="4232" spans="80:94" ht="22.5" customHeight="1">
      <c r="CB4232"/>
      <c r="CC4232"/>
      <c r="CD4232"/>
      <c r="CE4232" s="83"/>
      <c r="CF4232"/>
      <c r="CG4232"/>
      <c r="CH4232"/>
      <c r="CI4232"/>
      <c r="CJ4232"/>
      <c r="CK4232"/>
      <c r="CL4232"/>
      <c r="CM4232"/>
      <c r="CN4232"/>
      <c r="CO4232"/>
      <c r="CP4232"/>
    </row>
    <row r="4233" spans="80:94" ht="22.5" customHeight="1">
      <c r="CB4233"/>
      <c r="CC4233"/>
      <c r="CD4233"/>
      <c r="CE4233" s="83"/>
      <c r="CF4233"/>
      <c r="CG4233"/>
      <c r="CH4233"/>
      <c r="CI4233"/>
      <c r="CJ4233"/>
      <c r="CK4233"/>
      <c r="CL4233"/>
      <c r="CM4233"/>
      <c r="CN4233"/>
      <c r="CO4233"/>
      <c r="CP4233"/>
    </row>
    <row r="4234" spans="80:94" ht="22.5" customHeight="1">
      <c r="CB4234"/>
      <c r="CC4234"/>
      <c r="CD4234"/>
      <c r="CE4234" s="83"/>
      <c r="CF4234"/>
      <c r="CG4234"/>
      <c r="CH4234"/>
      <c r="CI4234"/>
      <c r="CJ4234"/>
      <c r="CK4234"/>
      <c r="CL4234"/>
      <c r="CM4234"/>
      <c r="CN4234"/>
      <c r="CO4234"/>
      <c r="CP4234"/>
    </row>
    <row r="4235" spans="80:94" ht="22.5" customHeight="1">
      <c r="CB4235"/>
      <c r="CC4235"/>
      <c r="CD4235"/>
      <c r="CE4235" s="83"/>
      <c r="CF4235"/>
      <c r="CG4235"/>
      <c r="CH4235"/>
      <c r="CI4235"/>
      <c r="CJ4235"/>
      <c r="CK4235"/>
      <c r="CL4235"/>
      <c r="CM4235"/>
      <c r="CN4235"/>
      <c r="CO4235"/>
      <c r="CP4235"/>
    </row>
    <row r="4236" spans="80:94" ht="22.5" customHeight="1">
      <c r="CB4236"/>
      <c r="CC4236"/>
      <c r="CD4236"/>
      <c r="CE4236" s="83"/>
      <c r="CF4236"/>
      <c r="CG4236"/>
      <c r="CH4236"/>
      <c r="CI4236"/>
      <c r="CJ4236"/>
      <c r="CK4236"/>
      <c r="CL4236"/>
      <c r="CM4236"/>
      <c r="CN4236"/>
      <c r="CO4236"/>
      <c r="CP4236"/>
    </row>
    <row r="4237" spans="80:94" ht="22.5" customHeight="1">
      <c r="CB4237"/>
      <c r="CC4237"/>
      <c r="CD4237"/>
      <c r="CE4237" s="83"/>
      <c r="CF4237"/>
      <c r="CG4237"/>
      <c r="CH4237"/>
      <c r="CI4237"/>
      <c r="CJ4237"/>
      <c r="CK4237"/>
      <c r="CL4237"/>
      <c r="CM4237"/>
      <c r="CN4237"/>
      <c r="CO4237"/>
      <c r="CP4237"/>
    </row>
    <row r="4238" spans="80:94" ht="22.5" customHeight="1">
      <c r="CB4238"/>
      <c r="CC4238"/>
      <c r="CD4238"/>
      <c r="CE4238" s="83"/>
      <c r="CF4238"/>
      <c r="CG4238"/>
      <c r="CH4238"/>
      <c r="CI4238"/>
      <c r="CJ4238"/>
      <c r="CK4238"/>
      <c r="CL4238"/>
      <c r="CM4238"/>
      <c r="CN4238"/>
      <c r="CO4238"/>
      <c r="CP4238"/>
    </row>
    <row r="4239" spans="80:94" ht="22.5" customHeight="1">
      <c r="CB4239"/>
      <c r="CC4239"/>
      <c r="CD4239"/>
      <c r="CE4239" s="83"/>
      <c r="CF4239"/>
      <c r="CG4239"/>
      <c r="CH4239"/>
      <c r="CI4239"/>
      <c r="CJ4239"/>
      <c r="CK4239"/>
      <c r="CL4239"/>
      <c r="CM4239"/>
      <c r="CN4239"/>
      <c r="CO4239"/>
      <c r="CP4239"/>
    </row>
    <row r="4240" spans="80:94" ht="22.5" customHeight="1">
      <c r="CB4240"/>
      <c r="CC4240"/>
      <c r="CD4240"/>
      <c r="CE4240" s="83"/>
      <c r="CF4240"/>
      <c r="CG4240"/>
      <c r="CH4240"/>
      <c r="CI4240"/>
      <c r="CJ4240"/>
      <c r="CK4240"/>
      <c r="CL4240"/>
      <c r="CM4240"/>
      <c r="CN4240"/>
      <c r="CO4240"/>
      <c r="CP4240"/>
    </row>
    <row r="4241" spans="80:94" ht="22.5" customHeight="1">
      <c r="CB4241"/>
      <c r="CC4241"/>
      <c r="CD4241"/>
      <c r="CE4241" s="83"/>
      <c r="CF4241"/>
      <c r="CG4241"/>
      <c r="CH4241"/>
      <c r="CI4241"/>
      <c r="CJ4241"/>
      <c r="CK4241"/>
      <c r="CL4241"/>
      <c r="CM4241"/>
      <c r="CN4241"/>
      <c r="CO4241"/>
      <c r="CP4241"/>
    </row>
    <row r="4242" spans="80:94" ht="22.5" customHeight="1">
      <c r="CB4242"/>
      <c r="CC4242"/>
      <c r="CD4242"/>
      <c r="CE4242" s="83"/>
      <c r="CF4242"/>
      <c r="CG4242"/>
      <c r="CH4242"/>
      <c r="CI4242"/>
      <c r="CJ4242"/>
      <c r="CK4242"/>
      <c r="CL4242"/>
      <c r="CM4242"/>
      <c r="CN4242"/>
      <c r="CO4242"/>
      <c r="CP4242"/>
    </row>
    <row r="4243" spans="80:94" ht="22.5" customHeight="1">
      <c r="CB4243"/>
      <c r="CC4243"/>
      <c r="CD4243"/>
      <c r="CE4243" s="83"/>
      <c r="CF4243"/>
      <c r="CG4243"/>
      <c r="CH4243"/>
      <c r="CI4243"/>
      <c r="CJ4243"/>
      <c r="CK4243"/>
      <c r="CL4243"/>
      <c r="CM4243"/>
      <c r="CN4243"/>
      <c r="CO4243"/>
      <c r="CP4243"/>
    </row>
    <row r="4244" spans="80:94" ht="22.5" customHeight="1">
      <c r="CB4244"/>
      <c r="CC4244"/>
      <c r="CD4244"/>
      <c r="CE4244" s="83"/>
      <c r="CF4244"/>
      <c r="CG4244"/>
      <c r="CH4244"/>
      <c r="CI4244"/>
      <c r="CJ4244"/>
      <c r="CK4244"/>
      <c r="CL4244"/>
      <c r="CM4244"/>
      <c r="CN4244"/>
      <c r="CO4244"/>
      <c r="CP4244"/>
    </row>
    <row r="4245" spans="80:94" ht="22.5" customHeight="1">
      <c r="CB4245"/>
      <c r="CC4245"/>
      <c r="CD4245"/>
      <c r="CE4245" s="83"/>
      <c r="CF4245"/>
      <c r="CG4245"/>
      <c r="CH4245"/>
      <c r="CI4245"/>
      <c r="CJ4245"/>
      <c r="CK4245"/>
      <c r="CL4245"/>
      <c r="CM4245"/>
      <c r="CN4245"/>
      <c r="CO4245"/>
      <c r="CP4245"/>
    </row>
    <row r="4246" spans="80:94" ht="22.5" customHeight="1">
      <c r="CB4246"/>
      <c r="CC4246"/>
      <c r="CD4246"/>
      <c r="CE4246" s="83"/>
      <c r="CF4246"/>
      <c r="CG4246"/>
      <c r="CH4246"/>
      <c r="CI4246"/>
      <c r="CJ4246"/>
      <c r="CK4246"/>
      <c r="CL4246"/>
      <c r="CM4246"/>
      <c r="CN4246"/>
      <c r="CO4246"/>
      <c r="CP4246"/>
    </row>
    <row r="4247" spans="80:94" ht="22.5" customHeight="1">
      <c r="CB4247"/>
      <c r="CC4247"/>
      <c r="CD4247"/>
      <c r="CE4247" s="83"/>
      <c r="CF4247"/>
      <c r="CG4247"/>
      <c r="CH4247"/>
      <c r="CI4247"/>
      <c r="CJ4247"/>
      <c r="CK4247"/>
      <c r="CL4247"/>
      <c r="CM4247"/>
      <c r="CN4247"/>
      <c r="CO4247"/>
      <c r="CP4247"/>
    </row>
    <row r="4248" spans="80:94" ht="22.5" customHeight="1">
      <c r="CB4248"/>
      <c r="CC4248"/>
      <c r="CD4248"/>
      <c r="CE4248" s="83"/>
      <c r="CF4248"/>
      <c r="CG4248"/>
      <c r="CH4248"/>
      <c r="CI4248"/>
      <c r="CJ4248"/>
      <c r="CK4248"/>
      <c r="CL4248"/>
      <c r="CM4248"/>
      <c r="CN4248"/>
      <c r="CO4248"/>
      <c r="CP4248"/>
    </row>
    <row r="4249" spans="80:94" ht="22.5" customHeight="1">
      <c r="CB4249"/>
      <c r="CC4249"/>
      <c r="CD4249"/>
      <c r="CE4249" s="83"/>
      <c r="CF4249"/>
      <c r="CG4249"/>
      <c r="CH4249"/>
      <c r="CI4249"/>
      <c r="CJ4249"/>
      <c r="CK4249"/>
      <c r="CL4249"/>
      <c r="CM4249"/>
      <c r="CN4249"/>
      <c r="CO4249"/>
      <c r="CP4249"/>
    </row>
    <row r="4250" spans="80:94" ht="22.5" customHeight="1">
      <c r="CB4250"/>
      <c r="CC4250"/>
      <c r="CD4250"/>
      <c r="CE4250" s="83"/>
      <c r="CF4250"/>
      <c r="CG4250"/>
      <c r="CH4250"/>
      <c r="CI4250"/>
      <c r="CJ4250"/>
      <c r="CK4250"/>
      <c r="CL4250"/>
      <c r="CM4250"/>
      <c r="CN4250"/>
      <c r="CO4250"/>
      <c r="CP4250"/>
    </row>
    <row r="4251" spans="80:94" ht="22.5" customHeight="1">
      <c r="CB4251"/>
      <c r="CC4251"/>
      <c r="CD4251"/>
      <c r="CE4251" s="83"/>
      <c r="CF4251"/>
      <c r="CG4251"/>
      <c r="CH4251"/>
      <c r="CI4251"/>
      <c r="CJ4251"/>
      <c r="CK4251"/>
      <c r="CL4251"/>
      <c r="CM4251"/>
      <c r="CN4251"/>
      <c r="CO4251"/>
      <c r="CP4251"/>
    </row>
    <row r="4252" spans="80:94" ht="22.5" customHeight="1">
      <c r="CB4252"/>
      <c r="CC4252"/>
      <c r="CD4252"/>
      <c r="CE4252" s="83"/>
      <c r="CF4252"/>
      <c r="CG4252"/>
      <c r="CH4252"/>
      <c r="CI4252"/>
      <c r="CJ4252"/>
      <c r="CK4252"/>
      <c r="CL4252"/>
      <c r="CM4252"/>
      <c r="CN4252"/>
      <c r="CO4252"/>
      <c r="CP4252"/>
    </row>
    <row r="4253" spans="80:94" ht="22.5" customHeight="1">
      <c r="CB4253"/>
      <c r="CC4253"/>
      <c r="CD4253"/>
      <c r="CE4253" s="83"/>
      <c r="CF4253"/>
      <c r="CG4253"/>
      <c r="CH4253"/>
      <c r="CI4253"/>
      <c r="CJ4253"/>
      <c r="CK4253"/>
      <c r="CL4253"/>
      <c r="CM4253"/>
      <c r="CN4253"/>
      <c r="CO4253"/>
      <c r="CP4253"/>
    </row>
    <row r="4254" spans="80:94" ht="22.5" customHeight="1">
      <c r="CB4254"/>
      <c r="CC4254"/>
      <c r="CD4254"/>
      <c r="CE4254" s="83"/>
      <c r="CF4254"/>
      <c r="CG4254"/>
      <c r="CH4254"/>
      <c r="CI4254"/>
      <c r="CJ4254"/>
      <c r="CK4254"/>
      <c r="CL4254"/>
      <c r="CM4254"/>
      <c r="CN4254"/>
      <c r="CO4254"/>
      <c r="CP4254"/>
    </row>
    <row r="4255" spans="80:94" ht="22.5" customHeight="1">
      <c r="CB4255"/>
      <c r="CC4255"/>
      <c r="CD4255"/>
      <c r="CE4255" s="83"/>
      <c r="CF4255"/>
      <c r="CG4255"/>
      <c r="CH4255"/>
      <c r="CI4255"/>
      <c r="CJ4255"/>
      <c r="CK4255"/>
      <c r="CL4255"/>
      <c r="CM4255"/>
      <c r="CN4255"/>
      <c r="CO4255"/>
      <c r="CP4255"/>
    </row>
    <row r="4256" spans="80:94" ht="22.5" customHeight="1">
      <c r="CB4256"/>
      <c r="CC4256"/>
      <c r="CD4256"/>
      <c r="CE4256" s="83"/>
      <c r="CF4256"/>
      <c r="CG4256"/>
      <c r="CH4256"/>
      <c r="CI4256"/>
      <c r="CJ4256"/>
      <c r="CK4256"/>
      <c r="CL4256"/>
      <c r="CM4256"/>
      <c r="CN4256"/>
      <c r="CO4256"/>
      <c r="CP4256"/>
    </row>
    <row r="4257" spans="80:94" ht="22.5" customHeight="1">
      <c r="CB4257"/>
      <c r="CC4257"/>
      <c r="CD4257"/>
      <c r="CE4257" s="83"/>
      <c r="CF4257"/>
      <c r="CG4257"/>
      <c r="CH4257"/>
      <c r="CI4257"/>
      <c r="CJ4257"/>
      <c r="CK4257"/>
      <c r="CL4257"/>
      <c r="CM4257"/>
      <c r="CN4257"/>
      <c r="CO4257"/>
      <c r="CP4257"/>
    </row>
    <row r="4258" spans="80:94" ht="22.5" customHeight="1">
      <c r="CB4258"/>
      <c r="CC4258"/>
      <c r="CD4258"/>
      <c r="CE4258" s="83"/>
      <c r="CF4258"/>
      <c r="CG4258"/>
      <c r="CH4258"/>
      <c r="CI4258"/>
      <c r="CJ4258"/>
      <c r="CK4258"/>
      <c r="CL4258"/>
      <c r="CM4258"/>
      <c r="CN4258"/>
      <c r="CO4258"/>
      <c r="CP4258"/>
    </row>
    <row r="4259" spans="80:94" ht="22.5" customHeight="1">
      <c r="CB4259"/>
      <c r="CC4259"/>
      <c r="CD4259"/>
      <c r="CE4259" s="83"/>
      <c r="CF4259"/>
      <c r="CG4259"/>
      <c r="CH4259"/>
      <c r="CI4259"/>
      <c r="CJ4259"/>
      <c r="CK4259"/>
      <c r="CL4259"/>
      <c r="CM4259"/>
      <c r="CN4259"/>
      <c r="CO4259"/>
      <c r="CP4259"/>
    </row>
    <row r="4260" spans="80:94" ht="22.5" customHeight="1">
      <c r="CB4260"/>
      <c r="CC4260"/>
      <c r="CD4260"/>
      <c r="CE4260" s="83"/>
      <c r="CF4260"/>
      <c r="CG4260"/>
      <c r="CH4260"/>
      <c r="CI4260"/>
      <c r="CJ4260"/>
      <c r="CK4260"/>
      <c r="CL4260"/>
      <c r="CM4260"/>
      <c r="CN4260"/>
      <c r="CO4260"/>
      <c r="CP4260"/>
    </row>
    <row r="4261" spans="80:94" ht="22.5" customHeight="1">
      <c r="CB4261"/>
      <c r="CC4261"/>
      <c r="CD4261"/>
      <c r="CE4261" s="83"/>
      <c r="CF4261"/>
      <c r="CG4261"/>
      <c r="CH4261"/>
      <c r="CI4261"/>
      <c r="CJ4261"/>
      <c r="CK4261"/>
      <c r="CL4261"/>
      <c r="CM4261"/>
      <c r="CN4261"/>
      <c r="CO4261"/>
      <c r="CP4261"/>
    </row>
    <row r="4262" spans="80:94" ht="22.5" customHeight="1">
      <c r="CB4262"/>
      <c r="CC4262"/>
      <c r="CD4262"/>
      <c r="CE4262" s="83"/>
      <c r="CF4262"/>
      <c r="CG4262"/>
      <c r="CH4262"/>
      <c r="CI4262"/>
      <c r="CJ4262"/>
      <c r="CK4262"/>
      <c r="CL4262"/>
      <c r="CM4262"/>
      <c r="CN4262"/>
      <c r="CO4262"/>
      <c r="CP4262"/>
    </row>
    <row r="4263" spans="80:94" ht="22.5" customHeight="1">
      <c r="CB4263"/>
      <c r="CC4263"/>
      <c r="CD4263"/>
      <c r="CE4263" s="83"/>
      <c r="CF4263"/>
      <c r="CG4263"/>
      <c r="CH4263"/>
      <c r="CI4263"/>
      <c r="CJ4263"/>
      <c r="CK4263"/>
      <c r="CL4263"/>
      <c r="CM4263"/>
      <c r="CN4263"/>
      <c r="CO4263"/>
      <c r="CP4263"/>
    </row>
    <row r="4264" spans="80:94" ht="22.5" customHeight="1">
      <c r="CB4264"/>
      <c r="CC4264"/>
      <c r="CD4264"/>
      <c r="CE4264" s="83"/>
      <c r="CF4264"/>
      <c r="CG4264"/>
      <c r="CH4264"/>
      <c r="CI4264"/>
      <c r="CJ4264"/>
      <c r="CK4264"/>
      <c r="CL4264"/>
      <c r="CM4264"/>
      <c r="CN4264"/>
      <c r="CO4264"/>
      <c r="CP4264"/>
    </row>
    <row r="4265" spans="80:94" ht="22.5" customHeight="1">
      <c r="CB4265"/>
      <c r="CC4265"/>
      <c r="CD4265"/>
      <c r="CE4265" s="83"/>
      <c r="CF4265"/>
      <c r="CG4265"/>
      <c r="CH4265"/>
      <c r="CI4265"/>
      <c r="CJ4265"/>
      <c r="CK4265"/>
      <c r="CL4265"/>
      <c r="CM4265"/>
      <c r="CN4265"/>
      <c r="CO4265"/>
      <c r="CP4265"/>
    </row>
    <row r="4266" spans="80:94" ht="22.5" customHeight="1">
      <c r="CB4266"/>
      <c r="CC4266"/>
      <c r="CD4266"/>
      <c r="CE4266" s="83"/>
      <c r="CF4266"/>
      <c r="CG4266"/>
      <c r="CH4266"/>
      <c r="CI4266"/>
      <c r="CJ4266"/>
      <c r="CK4266"/>
      <c r="CL4266"/>
      <c r="CM4266"/>
      <c r="CN4266"/>
      <c r="CO4266"/>
      <c r="CP4266"/>
    </row>
    <row r="4267" spans="80:94" ht="22.5" customHeight="1">
      <c r="CB4267"/>
      <c r="CC4267"/>
      <c r="CD4267"/>
      <c r="CE4267" s="83"/>
      <c r="CF4267"/>
      <c r="CG4267"/>
      <c r="CH4267"/>
      <c r="CI4267"/>
      <c r="CJ4267"/>
      <c r="CK4267"/>
      <c r="CL4267"/>
      <c r="CM4267"/>
      <c r="CN4267"/>
      <c r="CO4267"/>
      <c r="CP4267"/>
    </row>
    <row r="4268" spans="80:94" ht="22.5" customHeight="1">
      <c r="CB4268"/>
      <c r="CC4268"/>
      <c r="CD4268"/>
      <c r="CE4268" s="83"/>
      <c r="CF4268"/>
      <c r="CG4268"/>
      <c r="CH4268"/>
      <c r="CI4268"/>
      <c r="CJ4268"/>
      <c r="CK4268"/>
      <c r="CL4268"/>
      <c r="CM4268"/>
      <c r="CN4268"/>
      <c r="CO4268"/>
      <c r="CP4268"/>
    </row>
    <row r="4269" spans="80:94" ht="22.5" customHeight="1">
      <c r="CB4269"/>
      <c r="CC4269"/>
      <c r="CD4269"/>
      <c r="CE4269" s="83"/>
      <c r="CF4269"/>
      <c r="CG4269"/>
      <c r="CH4269"/>
      <c r="CI4269"/>
      <c r="CJ4269"/>
      <c r="CK4269"/>
      <c r="CL4269"/>
      <c r="CM4269"/>
      <c r="CN4269"/>
      <c r="CO4269"/>
      <c r="CP4269"/>
    </row>
    <row r="4270" spans="80:94" ht="22.5" customHeight="1">
      <c r="CB4270"/>
      <c r="CC4270"/>
      <c r="CD4270"/>
      <c r="CE4270" s="83"/>
      <c r="CF4270"/>
      <c r="CG4270"/>
      <c r="CH4270"/>
      <c r="CI4270"/>
      <c r="CJ4270"/>
      <c r="CK4270"/>
      <c r="CL4270"/>
      <c r="CM4270"/>
      <c r="CN4270"/>
      <c r="CO4270"/>
      <c r="CP4270"/>
    </row>
    <row r="4271" spans="80:94" ht="22.5" customHeight="1">
      <c r="CB4271"/>
      <c r="CC4271"/>
      <c r="CD4271"/>
      <c r="CE4271" s="83"/>
      <c r="CF4271"/>
      <c r="CG4271"/>
      <c r="CH4271"/>
      <c r="CI4271"/>
      <c r="CJ4271"/>
      <c r="CK4271"/>
      <c r="CL4271"/>
      <c r="CM4271"/>
      <c r="CN4271"/>
      <c r="CO4271"/>
      <c r="CP4271"/>
    </row>
    <row r="4272" spans="80:94" ht="22.5" customHeight="1">
      <c r="CB4272"/>
      <c r="CC4272"/>
      <c r="CD4272"/>
      <c r="CE4272" s="83"/>
      <c r="CF4272"/>
      <c r="CG4272"/>
      <c r="CH4272"/>
      <c r="CI4272"/>
      <c r="CJ4272"/>
      <c r="CK4272"/>
      <c r="CL4272"/>
      <c r="CM4272"/>
      <c r="CN4272"/>
      <c r="CO4272"/>
      <c r="CP4272"/>
    </row>
    <row r="4273" spans="80:94" ht="22.5" customHeight="1">
      <c r="CB4273"/>
      <c r="CC4273"/>
      <c r="CD4273"/>
      <c r="CE4273" s="83"/>
      <c r="CF4273"/>
      <c r="CG4273"/>
      <c r="CH4273"/>
      <c r="CI4273"/>
      <c r="CJ4273"/>
      <c r="CK4273"/>
      <c r="CL4273"/>
      <c r="CM4273"/>
      <c r="CN4273"/>
      <c r="CO4273"/>
      <c r="CP4273"/>
    </row>
    <row r="4274" spans="80:94" ht="22.5" customHeight="1">
      <c r="CB4274"/>
      <c r="CC4274"/>
      <c r="CD4274"/>
      <c r="CE4274" s="83"/>
      <c r="CF4274"/>
      <c r="CG4274"/>
      <c r="CH4274"/>
      <c r="CI4274"/>
      <c r="CJ4274"/>
      <c r="CK4274"/>
      <c r="CL4274"/>
      <c r="CM4274"/>
      <c r="CN4274"/>
      <c r="CO4274"/>
      <c r="CP4274"/>
    </row>
    <row r="4275" spans="80:94" ht="22.5" customHeight="1">
      <c r="CB4275"/>
      <c r="CC4275"/>
      <c r="CD4275"/>
      <c r="CE4275" s="83"/>
      <c r="CF4275"/>
      <c r="CG4275"/>
      <c r="CH4275"/>
      <c r="CI4275"/>
      <c r="CJ4275"/>
      <c r="CK4275"/>
      <c r="CL4275"/>
      <c r="CM4275"/>
      <c r="CN4275"/>
      <c r="CO4275"/>
      <c r="CP4275"/>
    </row>
    <row r="4276" spans="80:94" ht="22.5" customHeight="1">
      <c r="CB4276"/>
      <c r="CC4276"/>
      <c r="CD4276"/>
      <c r="CE4276" s="83"/>
      <c r="CF4276"/>
      <c r="CG4276"/>
      <c r="CH4276"/>
      <c r="CI4276"/>
      <c r="CJ4276"/>
      <c r="CK4276"/>
      <c r="CL4276"/>
      <c r="CM4276"/>
      <c r="CN4276"/>
      <c r="CO4276"/>
      <c r="CP4276"/>
    </row>
    <row r="4277" spans="80:94" ht="22.5" customHeight="1">
      <c r="CB4277"/>
      <c r="CC4277"/>
      <c r="CD4277"/>
      <c r="CE4277" s="83"/>
      <c r="CF4277"/>
      <c r="CG4277"/>
      <c r="CH4277"/>
      <c r="CI4277"/>
      <c r="CJ4277"/>
      <c r="CK4277"/>
      <c r="CL4277"/>
      <c r="CM4277"/>
      <c r="CN4277"/>
      <c r="CO4277"/>
      <c r="CP4277"/>
    </row>
    <row r="4278" spans="80:94" ht="22.5" customHeight="1">
      <c r="CB4278"/>
      <c r="CC4278"/>
      <c r="CD4278"/>
      <c r="CE4278" s="83"/>
      <c r="CF4278"/>
      <c r="CG4278"/>
      <c r="CH4278"/>
      <c r="CI4278"/>
      <c r="CJ4278"/>
      <c r="CK4278"/>
      <c r="CL4278"/>
      <c r="CM4278"/>
      <c r="CN4278"/>
      <c r="CO4278"/>
      <c r="CP4278"/>
    </row>
    <row r="4279" spans="80:94" ht="22.5" customHeight="1">
      <c r="CB4279"/>
      <c r="CC4279"/>
      <c r="CD4279"/>
      <c r="CE4279" s="83"/>
      <c r="CF4279"/>
      <c r="CG4279"/>
      <c r="CH4279"/>
      <c r="CI4279"/>
      <c r="CJ4279"/>
      <c r="CK4279"/>
      <c r="CL4279"/>
      <c r="CM4279"/>
      <c r="CN4279"/>
      <c r="CO4279"/>
      <c r="CP4279"/>
    </row>
    <row r="4280" spans="80:94" ht="22.5" customHeight="1">
      <c r="CB4280"/>
      <c r="CC4280"/>
      <c r="CD4280"/>
      <c r="CE4280" s="83"/>
      <c r="CF4280"/>
      <c r="CG4280"/>
      <c r="CH4280"/>
      <c r="CI4280"/>
      <c r="CJ4280"/>
      <c r="CK4280"/>
      <c r="CL4280"/>
      <c r="CM4280"/>
      <c r="CN4280"/>
      <c r="CO4280"/>
      <c r="CP4280"/>
    </row>
    <row r="4281" spans="80:94" ht="22.5" customHeight="1">
      <c r="CB4281"/>
      <c r="CC4281"/>
      <c r="CD4281"/>
      <c r="CE4281" s="83"/>
      <c r="CF4281"/>
      <c r="CG4281"/>
      <c r="CH4281"/>
      <c r="CI4281"/>
      <c r="CJ4281"/>
      <c r="CK4281"/>
      <c r="CL4281"/>
      <c r="CM4281"/>
      <c r="CN4281"/>
      <c r="CO4281"/>
      <c r="CP4281"/>
    </row>
    <row r="4282" spans="80:94" ht="22.5" customHeight="1">
      <c r="CB4282"/>
      <c r="CC4282"/>
      <c r="CD4282"/>
      <c r="CE4282" s="83"/>
      <c r="CF4282"/>
      <c r="CG4282"/>
      <c r="CH4282"/>
      <c r="CI4282"/>
      <c r="CJ4282"/>
      <c r="CK4282"/>
      <c r="CL4282"/>
      <c r="CM4282"/>
      <c r="CN4282"/>
      <c r="CO4282"/>
      <c r="CP4282"/>
    </row>
    <row r="4283" spans="80:94" ht="22.5" customHeight="1">
      <c r="CB4283"/>
      <c r="CC4283"/>
      <c r="CD4283"/>
      <c r="CE4283" s="83"/>
      <c r="CF4283"/>
      <c r="CG4283"/>
      <c r="CH4283"/>
      <c r="CI4283"/>
      <c r="CJ4283"/>
      <c r="CK4283"/>
      <c r="CL4283"/>
      <c r="CM4283"/>
      <c r="CN4283"/>
      <c r="CO4283"/>
      <c r="CP4283"/>
    </row>
    <row r="4284" spans="80:94" ht="22.5" customHeight="1">
      <c r="CB4284"/>
      <c r="CC4284"/>
      <c r="CD4284"/>
      <c r="CE4284" s="83"/>
      <c r="CF4284"/>
      <c r="CG4284"/>
      <c r="CH4284"/>
      <c r="CI4284"/>
      <c r="CJ4284"/>
      <c r="CK4284"/>
      <c r="CL4284"/>
      <c r="CM4284"/>
      <c r="CN4284"/>
      <c r="CO4284"/>
      <c r="CP4284"/>
    </row>
    <row r="4285" spans="80:94" ht="22.5" customHeight="1">
      <c r="CB4285"/>
      <c r="CC4285"/>
      <c r="CD4285"/>
      <c r="CE4285" s="83"/>
      <c r="CF4285"/>
      <c r="CG4285"/>
      <c r="CH4285"/>
      <c r="CI4285"/>
      <c r="CJ4285"/>
      <c r="CK4285"/>
      <c r="CL4285"/>
      <c r="CM4285"/>
      <c r="CN4285"/>
      <c r="CO4285"/>
      <c r="CP4285"/>
    </row>
    <row r="4286" spans="80:94" ht="22.5" customHeight="1">
      <c r="CB4286"/>
      <c r="CC4286"/>
      <c r="CD4286"/>
      <c r="CE4286" s="83"/>
      <c r="CF4286"/>
      <c r="CG4286"/>
      <c r="CH4286"/>
      <c r="CI4286"/>
      <c r="CJ4286"/>
      <c r="CK4286"/>
      <c r="CL4286"/>
      <c r="CM4286"/>
      <c r="CN4286"/>
      <c r="CO4286"/>
      <c r="CP4286"/>
    </row>
    <row r="4287" spans="80:94" ht="22.5" customHeight="1">
      <c r="CB4287"/>
      <c r="CC4287"/>
      <c r="CD4287"/>
      <c r="CE4287" s="83"/>
      <c r="CF4287"/>
      <c r="CG4287"/>
      <c r="CH4287"/>
      <c r="CI4287"/>
      <c r="CJ4287"/>
      <c r="CK4287"/>
      <c r="CL4287"/>
      <c r="CM4287"/>
      <c r="CN4287"/>
      <c r="CO4287"/>
      <c r="CP4287"/>
    </row>
    <row r="4288" spans="80:94" ht="22.5" customHeight="1">
      <c r="CB4288"/>
      <c r="CC4288"/>
      <c r="CD4288"/>
      <c r="CE4288" s="83"/>
      <c r="CF4288"/>
      <c r="CG4288"/>
      <c r="CH4288"/>
      <c r="CI4288"/>
      <c r="CJ4288"/>
      <c r="CK4288"/>
      <c r="CL4288"/>
      <c r="CM4288"/>
      <c r="CN4288"/>
      <c r="CO4288"/>
      <c r="CP4288"/>
    </row>
    <row r="4289" spans="80:94" ht="22.5" customHeight="1">
      <c r="CB4289"/>
      <c r="CC4289"/>
      <c r="CD4289"/>
      <c r="CE4289" s="83"/>
      <c r="CF4289"/>
      <c r="CG4289"/>
      <c r="CH4289"/>
      <c r="CI4289"/>
      <c r="CJ4289"/>
      <c r="CK4289"/>
      <c r="CL4289"/>
      <c r="CM4289"/>
      <c r="CN4289"/>
      <c r="CO4289"/>
      <c r="CP4289"/>
    </row>
    <row r="4290" spans="80:94" ht="22.5" customHeight="1">
      <c r="CB4290"/>
      <c r="CC4290"/>
      <c r="CD4290"/>
      <c r="CE4290" s="83"/>
      <c r="CF4290"/>
      <c r="CG4290"/>
      <c r="CH4290"/>
      <c r="CI4290"/>
      <c r="CJ4290"/>
      <c r="CK4290"/>
      <c r="CL4290"/>
      <c r="CM4290"/>
      <c r="CN4290"/>
      <c r="CO4290"/>
      <c r="CP4290"/>
    </row>
    <row r="4291" spans="80:94" ht="22.5" customHeight="1">
      <c r="CB4291"/>
      <c r="CC4291"/>
      <c r="CD4291"/>
      <c r="CE4291" s="83"/>
      <c r="CF4291"/>
      <c r="CG4291"/>
      <c r="CH4291"/>
      <c r="CI4291"/>
      <c r="CJ4291"/>
      <c r="CK4291"/>
      <c r="CL4291"/>
      <c r="CM4291"/>
      <c r="CN4291"/>
      <c r="CO4291"/>
      <c r="CP4291"/>
    </row>
    <row r="4292" spans="80:94" ht="22.5" customHeight="1">
      <c r="CB4292"/>
      <c r="CC4292"/>
      <c r="CD4292"/>
      <c r="CE4292" s="83"/>
      <c r="CF4292"/>
      <c r="CG4292"/>
      <c r="CH4292"/>
      <c r="CI4292"/>
      <c r="CJ4292"/>
      <c r="CK4292"/>
      <c r="CL4292"/>
      <c r="CM4292"/>
      <c r="CN4292"/>
      <c r="CO4292"/>
      <c r="CP4292"/>
    </row>
    <row r="4293" spans="80:94" ht="22.5" customHeight="1">
      <c r="CB4293"/>
      <c r="CC4293"/>
      <c r="CD4293"/>
      <c r="CE4293" s="83"/>
      <c r="CF4293"/>
      <c r="CG4293"/>
      <c r="CH4293"/>
      <c r="CI4293"/>
      <c r="CJ4293"/>
      <c r="CK4293"/>
      <c r="CL4293"/>
      <c r="CM4293"/>
      <c r="CN4293"/>
      <c r="CO4293"/>
      <c r="CP4293"/>
    </row>
    <row r="4294" spans="80:94" ht="22.5" customHeight="1">
      <c r="CB4294"/>
      <c r="CC4294"/>
      <c r="CD4294"/>
      <c r="CE4294" s="83"/>
      <c r="CF4294"/>
      <c r="CG4294"/>
      <c r="CH4294"/>
      <c r="CI4294"/>
      <c r="CJ4294"/>
      <c r="CK4294"/>
      <c r="CL4294"/>
      <c r="CM4294"/>
      <c r="CN4294"/>
      <c r="CO4294"/>
      <c r="CP4294"/>
    </row>
    <row r="4295" spans="80:94" ht="22.5" customHeight="1">
      <c r="CB4295"/>
      <c r="CC4295"/>
      <c r="CD4295"/>
      <c r="CE4295" s="83"/>
      <c r="CF4295"/>
      <c r="CG4295"/>
      <c r="CH4295"/>
      <c r="CI4295"/>
      <c r="CJ4295"/>
      <c r="CK4295"/>
      <c r="CL4295"/>
      <c r="CM4295"/>
      <c r="CN4295"/>
      <c r="CO4295"/>
      <c r="CP4295"/>
    </row>
    <row r="4296" spans="80:94" ht="22.5" customHeight="1">
      <c r="CB4296"/>
      <c r="CC4296"/>
      <c r="CD4296"/>
      <c r="CE4296" s="83"/>
      <c r="CF4296"/>
      <c r="CG4296"/>
      <c r="CH4296"/>
      <c r="CI4296"/>
      <c r="CJ4296"/>
      <c r="CK4296"/>
      <c r="CL4296"/>
      <c r="CM4296"/>
      <c r="CN4296"/>
      <c r="CO4296"/>
      <c r="CP4296"/>
    </row>
    <row r="4297" spans="80:94" ht="22.5" customHeight="1">
      <c r="CB4297"/>
      <c r="CC4297"/>
      <c r="CD4297"/>
      <c r="CE4297" s="83"/>
      <c r="CF4297"/>
      <c r="CG4297"/>
      <c r="CH4297"/>
      <c r="CI4297"/>
      <c r="CJ4297"/>
      <c r="CK4297"/>
      <c r="CL4297"/>
      <c r="CM4297"/>
      <c r="CN4297"/>
      <c r="CO4297"/>
      <c r="CP4297"/>
    </row>
    <row r="4298" spans="80:94" ht="22.5" customHeight="1">
      <c r="CB4298"/>
      <c r="CC4298"/>
      <c r="CD4298"/>
      <c r="CE4298" s="83"/>
      <c r="CF4298"/>
      <c r="CG4298"/>
      <c r="CH4298"/>
      <c r="CI4298"/>
      <c r="CJ4298"/>
      <c r="CK4298"/>
      <c r="CL4298"/>
      <c r="CM4298"/>
      <c r="CN4298"/>
      <c r="CO4298"/>
      <c r="CP4298"/>
    </row>
    <row r="4299" spans="80:94" ht="22.5" customHeight="1">
      <c r="CB4299"/>
      <c r="CC4299"/>
      <c r="CD4299"/>
      <c r="CE4299" s="83"/>
      <c r="CF4299"/>
      <c r="CG4299"/>
      <c r="CH4299"/>
      <c r="CI4299"/>
      <c r="CJ4299"/>
      <c r="CK4299"/>
      <c r="CL4299"/>
      <c r="CM4299"/>
      <c r="CN4299"/>
      <c r="CO4299"/>
      <c r="CP4299"/>
    </row>
    <row r="4300" spans="80:94" ht="22.5" customHeight="1">
      <c r="CB4300"/>
      <c r="CC4300"/>
      <c r="CD4300"/>
      <c r="CE4300" s="83"/>
      <c r="CF4300"/>
      <c r="CG4300"/>
      <c r="CH4300"/>
      <c r="CI4300"/>
      <c r="CJ4300"/>
      <c r="CK4300"/>
      <c r="CL4300"/>
      <c r="CM4300"/>
      <c r="CN4300"/>
      <c r="CO4300"/>
      <c r="CP4300"/>
    </row>
    <row r="4301" spans="80:94" ht="22.5" customHeight="1">
      <c r="CB4301"/>
      <c r="CC4301"/>
      <c r="CD4301"/>
      <c r="CE4301" s="83"/>
      <c r="CF4301"/>
      <c r="CG4301"/>
      <c r="CH4301"/>
      <c r="CI4301"/>
      <c r="CJ4301"/>
      <c r="CK4301"/>
      <c r="CL4301"/>
      <c r="CM4301"/>
      <c r="CN4301"/>
      <c r="CO4301"/>
      <c r="CP4301"/>
    </row>
    <row r="4302" spans="80:94" ht="22.5" customHeight="1">
      <c r="CB4302"/>
      <c r="CC4302"/>
      <c r="CD4302"/>
      <c r="CE4302" s="83"/>
      <c r="CF4302"/>
      <c r="CG4302"/>
      <c r="CH4302"/>
      <c r="CI4302"/>
      <c r="CJ4302"/>
      <c r="CK4302"/>
      <c r="CL4302"/>
      <c r="CM4302"/>
      <c r="CN4302"/>
      <c r="CO4302"/>
      <c r="CP4302"/>
    </row>
    <row r="4303" spans="80:94" ht="22.5" customHeight="1">
      <c r="CB4303"/>
      <c r="CC4303"/>
      <c r="CD4303"/>
      <c r="CE4303" s="83"/>
      <c r="CF4303"/>
      <c r="CG4303"/>
      <c r="CH4303"/>
      <c r="CI4303"/>
      <c r="CJ4303"/>
      <c r="CK4303"/>
      <c r="CL4303"/>
      <c r="CM4303"/>
      <c r="CN4303"/>
      <c r="CO4303"/>
      <c r="CP4303"/>
    </row>
    <row r="4304" spans="80:94" ht="22.5" customHeight="1">
      <c r="CB4304"/>
      <c r="CC4304"/>
      <c r="CD4304"/>
      <c r="CE4304" s="83"/>
      <c r="CF4304"/>
      <c r="CG4304"/>
      <c r="CH4304"/>
      <c r="CI4304"/>
      <c r="CJ4304"/>
      <c r="CK4304"/>
      <c r="CL4304"/>
      <c r="CM4304"/>
      <c r="CN4304"/>
      <c r="CO4304"/>
      <c r="CP4304"/>
    </row>
    <row r="4305" spans="80:94" ht="22.5" customHeight="1">
      <c r="CB4305"/>
      <c r="CC4305"/>
      <c r="CD4305"/>
      <c r="CE4305" s="83"/>
      <c r="CF4305"/>
      <c r="CG4305"/>
      <c r="CH4305"/>
      <c r="CI4305"/>
      <c r="CJ4305"/>
      <c r="CK4305"/>
      <c r="CL4305"/>
      <c r="CM4305"/>
      <c r="CN4305"/>
      <c r="CO4305"/>
      <c r="CP4305"/>
    </row>
    <row r="4306" spans="80:94" ht="22.5" customHeight="1">
      <c r="CB4306"/>
      <c r="CC4306"/>
      <c r="CD4306"/>
      <c r="CE4306" s="83"/>
      <c r="CF4306"/>
      <c r="CG4306"/>
      <c r="CH4306"/>
      <c r="CI4306"/>
      <c r="CJ4306"/>
      <c r="CK4306"/>
      <c r="CL4306"/>
      <c r="CM4306"/>
      <c r="CN4306"/>
      <c r="CO4306"/>
      <c r="CP4306"/>
    </row>
    <row r="4307" spans="80:94" ht="22.5" customHeight="1">
      <c r="CB4307"/>
      <c r="CC4307"/>
      <c r="CD4307"/>
      <c r="CE4307" s="83"/>
      <c r="CF4307"/>
      <c r="CG4307"/>
      <c r="CH4307"/>
      <c r="CI4307"/>
      <c r="CJ4307"/>
      <c r="CK4307"/>
      <c r="CL4307"/>
      <c r="CM4307"/>
      <c r="CN4307"/>
      <c r="CO4307"/>
      <c r="CP4307"/>
    </row>
    <row r="4308" spans="80:94" ht="22.5" customHeight="1">
      <c r="CB4308"/>
      <c r="CC4308"/>
      <c r="CD4308"/>
      <c r="CE4308" s="83"/>
      <c r="CF4308"/>
      <c r="CG4308"/>
      <c r="CH4308"/>
      <c r="CI4308"/>
      <c r="CJ4308"/>
      <c r="CK4308"/>
      <c r="CL4308"/>
      <c r="CM4308"/>
      <c r="CN4308"/>
      <c r="CO4308"/>
      <c r="CP4308"/>
    </row>
    <row r="4309" spans="80:94" ht="22.5" customHeight="1">
      <c r="CB4309"/>
      <c r="CC4309"/>
      <c r="CD4309"/>
      <c r="CE4309" s="83"/>
      <c r="CF4309"/>
      <c r="CG4309"/>
      <c r="CH4309"/>
      <c r="CI4309"/>
      <c r="CJ4309"/>
      <c r="CK4309"/>
      <c r="CL4309"/>
      <c r="CM4309"/>
      <c r="CN4309"/>
      <c r="CO4309"/>
      <c r="CP4309"/>
    </row>
    <row r="4310" spans="80:94" ht="22.5" customHeight="1">
      <c r="CB4310"/>
      <c r="CC4310"/>
      <c r="CD4310"/>
      <c r="CE4310" s="83"/>
      <c r="CF4310"/>
      <c r="CG4310"/>
      <c r="CH4310"/>
      <c r="CI4310"/>
      <c r="CJ4310"/>
      <c r="CK4310"/>
      <c r="CL4310"/>
      <c r="CM4310"/>
      <c r="CN4310"/>
      <c r="CO4310"/>
      <c r="CP4310"/>
    </row>
    <row r="4311" spans="80:94" ht="22.5" customHeight="1">
      <c r="CB4311"/>
      <c r="CC4311"/>
      <c r="CD4311"/>
      <c r="CE4311" s="83"/>
      <c r="CF4311"/>
      <c r="CG4311"/>
      <c r="CH4311"/>
      <c r="CI4311"/>
      <c r="CJ4311"/>
      <c r="CK4311"/>
      <c r="CL4311"/>
      <c r="CM4311"/>
      <c r="CN4311"/>
      <c r="CO4311"/>
      <c r="CP4311"/>
    </row>
    <row r="4312" spans="80:94" ht="22.5" customHeight="1">
      <c r="CB4312"/>
      <c r="CC4312"/>
      <c r="CD4312"/>
      <c r="CE4312" s="83"/>
      <c r="CF4312"/>
      <c r="CG4312"/>
      <c r="CH4312"/>
      <c r="CI4312"/>
      <c r="CJ4312"/>
      <c r="CK4312"/>
      <c r="CL4312"/>
      <c r="CM4312"/>
      <c r="CN4312"/>
      <c r="CO4312"/>
      <c r="CP4312"/>
    </row>
    <row r="4313" spans="80:94" ht="22.5" customHeight="1">
      <c r="CB4313"/>
      <c r="CC4313"/>
      <c r="CD4313"/>
      <c r="CE4313" s="83"/>
      <c r="CF4313"/>
      <c r="CG4313"/>
      <c r="CH4313"/>
      <c r="CI4313"/>
      <c r="CJ4313"/>
      <c r="CK4313"/>
      <c r="CL4313"/>
      <c r="CM4313"/>
      <c r="CN4313"/>
      <c r="CO4313"/>
      <c r="CP4313"/>
    </row>
    <row r="4314" spans="80:94" ht="22.5" customHeight="1">
      <c r="CB4314"/>
      <c r="CC4314"/>
      <c r="CD4314"/>
      <c r="CE4314" s="83"/>
      <c r="CF4314"/>
      <c r="CG4314"/>
      <c r="CH4314"/>
      <c r="CI4314"/>
      <c r="CJ4314"/>
      <c r="CK4314"/>
      <c r="CL4314"/>
      <c r="CM4314"/>
      <c r="CN4314"/>
      <c r="CO4314"/>
      <c r="CP4314"/>
    </row>
    <row r="4315" spans="80:94" ht="22.5" customHeight="1">
      <c r="CB4315"/>
      <c r="CC4315"/>
      <c r="CD4315"/>
      <c r="CE4315" s="83"/>
      <c r="CF4315"/>
      <c r="CG4315"/>
      <c r="CH4315"/>
      <c r="CI4315"/>
      <c r="CJ4315"/>
      <c r="CK4315"/>
      <c r="CL4315"/>
      <c r="CM4315"/>
      <c r="CN4315"/>
      <c r="CO4315"/>
      <c r="CP4315"/>
    </row>
    <row r="4316" spans="80:94" ht="22.5" customHeight="1">
      <c r="CB4316"/>
      <c r="CC4316"/>
      <c r="CD4316"/>
      <c r="CE4316" s="83"/>
      <c r="CF4316"/>
      <c r="CG4316"/>
      <c r="CH4316"/>
      <c r="CI4316"/>
      <c r="CJ4316"/>
      <c r="CK4316"/>
      <c r="CL4316"/>
      <c r="CM4316"/>
      <c r="CN4316"/>
      <c r="CO4316"/>
      <c r="CP4316"/>
    </row>
    <row r="4317" spans="80:94" ht="22.5" customHeight="1">
      <c r="CB4317"/>
      <c r="CC4317"/>
      <c r="CD4317"/>
      <c r="CE4317" s="83"/>
      <c r="CF4317"/>
      <c r="CG4317"/>
      <c r="CH4317"/>
      <c r="CI4317"/>
      <c r="CJ4317"/>
      <c r="CK4317"/>
      <c r="CL4317"/>
      <c r="CM4317"/>
      <c r="CN4317"/>
      <c r="CO4317"/>
      <c r="CP4317"/>
    </row>
    <row r="4318" spans="80:94" ht="22.5" customHeight="1">
      <c r="CB4318"/>
      <c r="CC4318"/>
      <c r="CD4318"/>
      <c r="CE4318" s="83"/>
      <c r="CF4318"/>
      <c r="CG4318"/>
      <c r="CH4318"/>
      <c r="CI4318"/>
      <c r="CJ4318"/>
      <c r="CK4318"/>
      <c r="CL4318"/>
      <c r="CM4318"/>
      <c r="CN4318"/>
      <c r="CO4318"/>
      <c r="CP4318"/>
    </row>
    <row r="4319" spans="80:94" ht="22.5" customHeight="1">
      <c r="CB4319"/>
      <c r="CC4319"/>
      <c r="CD4319"/>
      <c r="CE4319" s="83"/>
      <c r="CF4319"/>
      <c r="CG4319"/>
      <c r="CH4319"/>
      <c r="CI4319"/>
      <c r="CJ4319"/>
      <c r="CK4319"/>
      <c r="CL4319"/>
      <c r="CM4319"/>
      <c r="CN4319"/>
      <c r="CO4319"/>
      <c r="CP4319"/>
    </row>
    <row r="4320" spans="80:94" ht="22.5" customHeight="1">
      <c r="CB4320"/>
      <c r="CC4320"/>
      <c r="CD4320"/>
      <c r="CE4320" s="83"/>
      <c r="CF4320"/>
      <c r="CG4320"/>
      <c r="CH4320"/>
      <c r="CI4320"/>
      <c r="CJ4320"/>
      <c r="CK4320"/>
      <c r="CL4320"/>
      <c r="CM4320"/>
      <c r="CN4320"/>
      <c r="CO4320"/>
      <c r="CP4320"/>
    </row>
    <row r="4321" spans="80:94" ht="22.5" customHeight="1">
      <c r="CB4321"/>
      <c r="CC4321"/>
      <c r="CD4321"/>
      <c r="CE4321" s="83"/>
      <c r="CF4321"/>
      <c r="CG4321"/>
      <c r="CH4321"/>
      <c r="CI4321"/>
      <c r="CJ4321"/>
      <c r="CK4321"/>
      <c r="CL4321"/>
      <c r="CM4321"/>
      <c r="CN4321"/>
      <c r="CO4321"/>
      <c r="CP4321"/>
    </row>
    <row r="4322" spans="80:94" ht="22.5" customHeight="1">
      <c r="CB4322"/>
      <c r="CC4322"/>
      <c r="CD4322"/>
      <c r="CE4322" s="83"/>
      <c r="CF4322"/>
      <c r="CG4322"/>
      <c r="CH4322"/>
      <c r="CI4322"/>
      <c r="CJ4322"/>
      <c r="CK4322"/>
      <c r="CL4322"/>
      <c r="CM4322"/>
      <c r="CN4322"/>
      <c r="CO4322"/>
      <c r="CP4322"/>
    </row>
    <row r="4323" spans="80:94" ht="22.5" customHeight="1">
      <c r="CB4323"/>
      <c r="CC4323"/>
      <c r="CD4323"/>
      <c r="CE4323" s="83"/>
      <c r="CF4323"/>
      <c r="CG4323"/>
      <c r="CH4323"/>
      <c r="CI4323"/>
      <c r="CJ4323"/>
      <c r="CK4323"/>
      <c r="CL4323"/>
      <c r="CM4323"/>
      <c r="CN4323"/>
      <c r="CO4323"/>
      <c r="CP4323"/>
    </row>
    <row r="4324" spans="80:94" ht="22.5" customHeight="1">
      <c r="CB4324"/>
      <c r="CC4324"/>
      <c r="CD4324"/>
      <c r="CE4324" s="83"/>
      <c r="CF4324"/>
      <c r="CG4324"/>
      <c r="CH4324"/>
      <c r="CI4324"/>
      <c r="CJ4324"/>
      <c r="CK4324"/>
      <c r="CL4324"/>
      <c r="CM4324"/>
      <c r="CN4324"/>
      <c r="CO4324"/>
      <c r="CP4324"/>
    </row>
    <row r="4325" spans="80:94" ht="22.5" customHeight="1">
      <c r="CB4325"/>
      <c r="CC4325"/>
      <c r="CD4325"/>
      <c r="CE4325" s="83"/>
      <c r="CF4325"/>
      <c r="CG4325"/>
      <c r="CH4325"/>
      <c r="CI4325"/>
      <c r="CJ4325"/>
      <c r="CK4325"/>
      <c r="CL4325"/>
      <c r="CM4325"/>
      <c r="CN4325"/>
      <c r="CO4325"/>
      <c r="CP4325"/>
    </row>
    <row r="4326" spans="80:94" ht="22.5" customHeight="1">
      <c r="CB4326"/>
      <c r="CC4326"/>
      <c r="CD4326"/>
      <c r="CE4326" s="83"/>
      <c r="CF4326"/>
      <c r="CG4326"/>
      <c r="CH4326"/>
      <c r="CI4326"/>
      <c r="CJ4326"/>
      <c r="CK4326"/>
      <c r="CL4326"/>
      <c r="CM4326"/>
      <c r="CN4326"/>
      <c r="CO4326"/>
      <c r="CP4326"/>
    </row>
    <row r="4327" spans="80:94" ht="22.5" customHeight="1">
      <c r="CB4327"/>
      <c r="CC4327"/>
      <c r="CD4327"/>
      <c r="CE4327" s="83"/>
      <c r="CF4327"/>
      <c r="CG4327"/>
      <c r="CH4327"/>
      <c r="CI4327"/>
      <c r="CJ4327"/>
      <c r="CK4327"/>
      <c r="CL4327"/>
      <c r="CM4327"/>
      <c r="CN4327"/>
      <c r="CO4327"/>
      <c r="CP4327"/>
    </row>
    <row r="4328" spans="80:94" ht="22.5" customHeight="1">
      <c r="CB4328"/>
      <c r="CC4328"/>
      <c r="CD4328"/>
      <c r="CE4328" s="83"/>
      <c r="CF4328"/>
      <c r="CG4328"/>
      <c r="CH4328"/>
      <c r="CI4328"/>
      <c r="CJ4328"/>
      <c r="CK4328"/>
      <c r="CL4328"/>
      <c r="CM4328"/>
      <c r="CN4328"/>
      <c r="CO4328"/>
      <c r="CP4328"/>
    </row>
    <row r="4329" spans="80:94" ht="22.5" customHeight="1">
      <c r="CB4329"/>
      <c r="CC4329"/>
      <c r="CD4329"/>
      <c r="CE4329" s="83"/>
      <c r="CF4329"/>
      <c r="CG4329"/>
      <c r="CH4329"/>
      <c r="CI4329"/>
      <c r="CJ4329"/>
      <c r="CK4329"/>
      <c r="CL4329"/>
      <c r="CM4329"/>
      <c r="CN4329"/>
      <c r="CO4329"/>
      <c r="CP4329"/>
    </row>
    <row r="4330" spans="80:94" ht="22.5" customHeight="1">
      <c r="CB4330"/>
      <c r="CC4330"/>
      <c r="CD4330"/>
      <c r="CE4330" s="83"/>
      <c r="CF4330"/>
      <c r="CG4330"/>
      <c r="CH4330"/>
      <c r="CI4330"/>
      <c r="CJ4330"/>
      <c r="CK4330"/>
      <c r="CL4330"/>
      <c r="CM4330"/>
      <c r="CN4330"/>
      <c r="CO4330"/>
      <c r="CP4330"/>
    </row>
    <row r="4331" spans="80:94" ht="22.5" customHeight="1">
      <c r="CB4331"/>
      <c r="CC4331"/>
      <c r="CD4331"/>
      <c r="CE4331" s="83"/>
      <c r="CF4331"/>
      <c r="CG4331"/>
      <c r="CH4331"/>
      <c r="CI4331"/>
      <c r="CJ4331"/>
      <c r="CK4331"/>
      <c r="CL4331"/>
      <c r="CM4331"/>
      <c r="CN4331"/>
      <c r="CO4331"/>
      <c r="CP4331"/>
    </row>
    <row r="4332" spans="80:94" ht="22.5" customHeight="1">
      <c r="CB4332"/>
      <c r="CC4332"/>
      <c r="CD4332"/>
      <c r="CE4332" s="83"/>
      <c r="CF4332"/>
      <c r="CG4332"/>
      <c r="CH4332"/>
      <c r="CI4332"/>
      <c r="CJ4332"/>
      <c r="CK4332"/>
      <c r="CL4332"/>
      <c r="CM4332"/>
      <c r="CN4332"/>
      <c r="CO4332"/>
      <c r="CP4332"/>
    </row>
    <row r="4333" spans="80:94" ht="22.5" customHeight="1">
      <c r="CB4333"/>
      <c r="CC4333"/>
      <c r="CD4333"/>
      <c r="CE4333" s="83"/>
      <c r="CF4333"/>
      <c r="CG4333"/>
      <c r="CH4333"/>
      <c r="CI4333"/>
      <c r="CJ4333"/>
      <c r="CK4333"/>
      <c r="CL4333"/>
      <c r="CM4333"/>
      <c r="CN4333"/>
      <c r="CO4333"/>
      <c r="CP4333"/>
    </row>
    <row r="4334" spans="80:94" ht="22.5" customHeight="1">
      <c r="CB4334"/>
      <c r="CC4334"/>
      <c r="CD4334"/>
      <c r="CE4334" s="83"/>
      <c r="CF4334"/>
      <c r="CG4334"/>
      <c r="CH4334"/>
      <c r="CI4334"/>
      <c r="CJ4334"/>
      <c r="CK4334"/>
      <c r="CL4334"/>
      <c r="CM4334"/>
      <c r="CN4334"/>
      <c r="CO4334"/>
      <c r="CP4334"/>
    </row>
    <row r="4335" spans="80:94" ht="22.5" customHeight="1">
      <c r="CB4335"/>
      <c r="CC4335"/>
      <c r="CD4335"/>
      <c r="CE4335" s="83"/>
      <c r="CF4335"/>
      <c r="CG4335"/>
      <c r="CH4335"/>
      <c r="CI4335"/>
      <c r="CJ4335"/>
      <c r="CK4335"/>
      <c r="CL4335"/>
      <c r="CM4335"/>
      <c r="CN4335"/>
      <c r="CO4335"/>
      <c r="CP4335"/>
    </row>
    <row r="4336" spans="80:94" ht="22.5" customHeight="1">
      <c r="CB4336"/>
      <c r="CC4336"/>
      <c r="CD4336"/>
      <c r="CE4336" s="83"/>
      <c r="CF4336"/>
      <c r="CG4336"/>
      <c r="CH4336"/>
      <c r="CI4336"/>
      <c r="CJ4336"/>
      <c r="CK4336"/>
      <c r="CL4336"/>
      <c r="CM4336"/>
      <c r="CN4336"/>
      <c r="CO4336"/>
      <c r="CP4336"/>
    </row>
    <row r="4337" spans="80:94" ht="22.5" customHeight="1">
      <c r="CB4337"/>
      <c r="CC4337"/>
      <c r="CD4337"/>
      <c r="CE4337" s="83"/>
      <c r="CF4337"/>
      <c r="CG4337"/>
      <c r="CH4337"/>
      <c r="CI4337"/>
      <c r="CJ4337"/>
      <c r="CK4337"/>
      <c r="CL4337"/>
      <c r="CM4337"/>
      <c r="CN4337"/>
      <c r="CO4337"/>
      <c r="CP4337"/>
    </row>
    <row r="4338" spans="80:94" ht="22.5" customHeight="1">
      <c r="CB4338"/>
      <c r="CC4338"/>
      <c r="CD4338"/>
      <c r="CE4338" s="83"/>
      <c r="CF4338"/>
      <c r="CG4338"/>
      <c r="CH4338"/>
      <c r="CI4338"/>
      <c r="CJ4338"/>
      <c r="CK4338"/>
      <c r="CL4338"/>
      <c r="CM4338"/>
      <c r="CN4338"/>
      <c r="CO4338"/>
      <c r="CP4338"/>
    </row>
    <row r="4339" spans="80:94" ht="22.5" customHeight="1">
      <c r="CB4339"/>
      <c r="CC4339"/>
      <c r="CD4339"/>
      <c r="CE4339" s="83"/>
      <c r="CF4339"/>
      <c r="CG4339"/>
      <c r="CH4339"/>
      <c r="CI4339"/>
      <c r="CJ4339"/>
      <c r="CK4339"/>
      <c r="CL4339"/>
      <c r="CM4339"/>
      <c r="CN4339"/>
      <c r="CO4339"/>
      <c r="CP4339"/>
    </row>
    <row r="4340" spans="80:94" ht="22.5" customHeight="1">
      <c r="CB4340"/>
      <c r="CC4340"/>
      <c r="CD4340"/>
      <c r="CE4340" s="83"/>
      <c r="CF4340"/>
      <c r="CG4340"/>
      <c r="CH4340"/>
      <c r="CI4340"/>
      <c r="CJ4340"/>
      <c r="CK4340"/>
      <c r="CL4340"/>
      <c r="CM4340"/>
      <c r="CN4340"/>
      <c r="CO4340"/>
      <c r="CP4340"/>
    </row>
    <row r="4341" spans="80:94" ht="22.5" customHeight="1">
      <c r="CB4341"/>
      <c r="CC4341"/>
      <c r="CD4341"/>
      <c r="CE4341" s="83"/>
      <c r="CF4341"/>
      <c r="CG4341"/>
      <c r="CH4341"/>
      <c r="CI4341"/>
      <c r="CJ4341"/>
      <c r="CK4341"/>
      <c r="CL4341"/>
      <c r="CM4341"/>
      <c r="CN4341"/>
      <c r="CO4341"/>
      <c r="CP4341"/>
    </row>
    <row r="4342" spans="80:94" ht="22.5" customHeight="1">
      <c r="CB4342"/>
      <c r="CC4342"/>
      <c r="CD4342"/>
      <c r="CE4342" s="83"/>
      <c r="CF4342"/>
      <c r="CG4342"/>
      <c r="CH4342"/>
      <c r="CI4342"/>
      <c r="CJ4342"/>
      <c r="CK4342"/>
      <c r="CL4342"/>
      <c r="CM4342"/>
      <c r="CN4342"/>
      <c r="CO4342"/>
      <c r="CP4342"/>
    </row>
    <row r="4343" spans="80:94" ht="22.5" customHeight="1">
      <c r="CB4343"/>
      <c r="CC4343"/>
      <c r="CD4343"/>
      <c r="CE4343" s="83"/>
      <c r="CF4343"/>
      <c r="CG4343"/>
      <c r="CH4343"/>
      <c r="CI4343"/>
      <c r="CJ4343"/>
      <c r="CK4343"/>
      <c r="CL4343"/>
      <c r="CM4343"/>
      <c r="CN4343"/>
      <c r="CO4343"/>
      <c r="CP4343"/>
    </row>
    <row r="4344" spans="80:94" ht="22.5" customHeight="1">
      <c r="CB4344"/>
      <c r="CC4344"/>
      <c r="CD4344"/>
      <c r="CE4344" s="83"/>
      <c r="CF4344"/>
      <c r="CG4344"/>
      <c r="CH4344"/>
      <c r="CI4344"/>
      <c r="CJ4344"/>
      <c r="CK4344"/>
      <c r="CL4344"/>
      <c r="CM4344"/>
      <c r="CN4344"/>
      <c r="CO4344"/>
      <c r="CP4344"/>
    </row>
    <row r="4345" spans="80:94" ht="22.5" customHeight="1">
      <c r="CB4345"/>
      <c r="CC4345"/>
      <c r="CD4345"/>
      <c r="CE4345" s="83"/>
      <c r="CF4345"/>
      <c r="CG4345"/>
      <c r="CH4345"/>
      <c r="CI4345"/>
      <c r="CJ4345"/>
      <c r="CK4345"/>
      <c r="CL4345"/>
      <c r="CM4345"/>
      <c r="CN4345"/>
      <c r="CO4345"/>
      <c r="CP4345"/>
    </row>
    <row r="4346" spans="80:94" ht="22.5" customHeight="1">
      <c r="CB4346"/>
      <c r="CC4346"/>
      <c r="CD4346"/>
      <c r="CE4346" s="83"/>
      <c r="CF4346"/>
      <c r="CG4346"/>
      <c r="CH4346"/>
      <c r="CI4346"/>
      <c r="CJ4346"/>
      <c r="CK4346"/>
      <c r="CL4346"/>
      <c r="CM4346"/>
      <c r="CN4346"/>
      <c r="CO4346"/>
      <c r="CP4346"/>
    </row>
    <row r="4347" spans="80:94" ht="22.5" customHeight="1">
      <c r="CB4347"/>
      <c r="CC4347"/>
      <c r="CD4347"/>
      <c r="CE4347" s="83"/>
      <c r="CF4347"/>
      <c r="CG4347"/>
      <c r="CH4347"/>
      <c r="CI4347"/>
      <c r="CJ4347"/>
      <c r="CK4347"/>
      <c r="CL4347"/>
      <c r="CM4347"/>
      <c r="CN4347"/>
      <c r="CO4347"/>
      <c r="CP4347"/>
    </row>
    <row r="4348" spans="80:94" ht="22.5" customHeight="1">
      <c r="CB4348"/>
      <c r="CC4348"/>
      <c r="CD4348"/>
      <c r="CE4348" s="83"/>
      <c r="CF4348"/>
      <c r="CG4348"/>
      <c r="CH4348"/>
      <c r="CI4348"/>
      <c r="CJ4348"/>
      <c r="CK4348"/>
      <c r="CL4348"/>
      <c r="CM4348"/>
      <c r="CN4348"/>
      <c r="CO4348"/>
      <c r="CP4348"/>
    </row>
    <row r="4349" spans="80:94" ht="22.5" customHeight="1">
      <c r="CB4349"/>
      <c r="CC4349"/>
      <c r="CD4349"/>
      <c r="CE4349" s="83"/>
      <c r="CF4349"/>
      <c r="CG4349"/>
      <c r="CH4349"/>
      <c r="CI4349"/>
      <c r="CJ4349"/>
      <c r="CK4349"/>
      <c r="CL4349"/>
      <c r="CM4349"/>
      <c r="CN4349"/>
      <c r="CO4349"/>
      <c r="CP4349"/>
    </row>
    <row r="4350" spans="80:94" ht="22.5" customHeight="1">
      <c r="CB4350"/>
      <c r="CC4350"/>
      <c r="CD4350"/>
      <c r="CE4350" s="83"/>
      <c r="CF4350"/>
      <c r="CG4350"/>
      <c r="CH4350"/>
      <c r="CI4350"/>
      <c r="CJ4350"/>
      <c r="CK4350"/>
      <c r="CL4350"/>
      <c r="CM4350"/>
      <c r="CN4350"/>
      <c r="CO4350"/>
      <c r="CP4350"/>
    </row>
    <row r="4351" spans="80:94" ht="22.5" customHeight="1">
      <c r="CB4351"/>
      <c r="CC4351"/>
      <c r="CD4351"/>
      <c r="CE4351" s="83"/>
      <c r="CF4351"/>
      <c r="CG4351"/>
      <c r="CH4351"/>
      <c r="CI4351"/>
      <c r="CJ4351"/>
      <c r="CK4351"/>
      <c r="CL4351"/>
      <c r="CM4351"/>
      <c r="CN4351"/>
      <c r="CO4351"/>
      <c r="CP4351"/>
    </row>
    <row r="4352" spans="80:94" ht="22.5" customHeight="1">
      <c r="CB4352"/>
      <c r="CC4352"/>
      <c r="CD4352"/>
      <c r="CE4352" s="83"/>
      <c r="CF4352"/>
      <c r="CG4352"/>
      <c r="CH4352"/>
      <c r="CI4352"/>
      <c r="CJ4352"/>
      <c r="CK4352"/>
      <c r="CL4352"/>
      <c r="CM4352"/>
      <c r="CN4352"/>
      <c r="CO4352"/>
      <c r="CP4352"/>
    </row>
    <row r="4353" spans="80:94" ht="22.5" customHeight="1">
      <c r="CB4353"/>
      <c r="CC4353"/>
      <c r="CD4353"/>
      <c r="CE4353" s="83"/>
      <c r="CF4353"/>
      <c r="CG4353"/>
      <c r="CH4353"/>
      <c r="CI4353"/>
      <c r="CJ4353"/>
      <c r="CK4353"/>
      <c r="CL4353"/>
      <c r="CM4353"/>
      <c r="CN4353"/>
      <c r="CO4353"/>
      <c r="CP4353"/>
    </row>
    <row r="4354" spans="80:94" ht="22.5" customHeight="1">
      <c r="CB4354"/>
      <c r="CC4354"/>
      <c r="CD4354"/>
      <c r="CE4354" s="83"/>
      <c r="CF4354"/>
      <c r="CG4354"/>
      <c r="CH4354"/>
      <c r="CI4354"/>
      <c r="CJ4354"/>
      <c r="CK4354"/>
      <c r="CL4354"/>
      <c r="CM4354"/>
      <c r="CN4354"/>
      <c r="CO4354"/>
      <c r="CP4354"/>
    </row>
    <row r="4355" spans="80:94" ht="22.5" customHeight="1">
      <c r="CB4355"/>
      <c r="CC4355"/>
      <c r="CD4355"/>
      <c r="CE4355" s="83"/>
      <c r="CF4355"/>
      <c r="CG4355"/>
      <c r="CH4355"/>
      <c r="CI4355"/>
      <c r="CJ4355"/>
      <c r="CK4355"/>
      <c r="CL4355"/>
      <c r="CM4355"/>
      <c r="CN4355"/>
      <c r="CO4355"/>
      <c r="CP4355"/>
    </row>
    <row r="4356" spans="80:94" ht="22.5" customHeight="1">
      <c r="CB4356"/>
      <c r="CC4356"/>
      <c r="CD4356"/>
      <c r="CE4356" s="83"/>
      <c r="CF4356"/>
      <c r="CG4356"/>
      <c r="CH4356"/>
      <c r="CI4356"/>
      <c r="CJ4356"/>
      <c r="CK4356"/>
      <c r="CL4356"/>
      <c r="CM4356"/>
      <c r="CN4356"/>
      <c r="CO4356"/>
      <c r="CP4356"/>
    </row>
    <row r="4357" spans="80:94" ht="22.5" customHeight="1">
      <c r="CB4357"/>
      <c r="CC4357"/>
      <c r="CD4357"/>
      <c r="CE4357" s="83"/>
      <c r="CF4357"/>
      <c r="CG4357"/>
      <c r="CH4357"/>
      <c r="CI4357"/>
      <c r="CJ4357"/>
      <c r="CK4357"/>
      <c r="CL4357"/>
      <c r="CM4357"/>
      <c r="CN4357"/>
      <c r="CO4357"/>
      <c r="CP4357"/>
    </row>
    <row r="4358" spans="80:94" ht="22.5" customHeight="1">
      <c r="CB4358"/>
      <c r="CC4358"/>
      <c r="CD4358"/>
      <c r="CE4358" s="83"/>
      <c r="CF4358"/>
      <c r="CG4358"/>
      <c r="CH4358"/>
      <c r="CI4358"/>
      <c r="CJ4358"/>
      <c r="CK4358"/>
      <c r="CL4358"/>
      <c r="CM4358"/>
      <c r="CN4358"/>
      <c r="CO4358"/>
      <c r="CP4358"/>
    </row>
    <row r="4359" spans="80:94" ht="22.5" customHeight="1">
      <c r="CB4359"/>
      <c r="CC4359"/>
      <c r="CD4359"/>
      <c r="CE4359" s="83"/>
      <c r="CF4359"/>
      <c r="CG4359"/>
      <c r="CH4359"/>
      <c r="CI4359"/>
      <c r="CJ4359"/>
      <c r="CK4359"/>
      <c r="CL4359"/>
      <c r="CM4359"/>
      <c r="CN4359"/>
      <c r="CO4359"/>
      <c r="CP4359"/>
    </row>
    <row r="4360" spans="80:94" ht="22.5" customHeight="1">
      <c r="CB4360"/>
      <c r="CC4360"/>
      <c r="CD4360"/>
      <c r="CE4360" s="83"/>
      <c r="CF4360"/>
      <c r="CG4360"/>
      <c r="CH4360"/>
      <c r="CI4360"/>
      <c r="CJ4360"/>
      <c r="CK4360"/>
      <c r="CL4360"/>
      <c r="CM4360"/>
      <c r="CN4360"/>
      <c r="CO4360"/>
      <c r="CP4360"/>
    </row>
    <row r="4361" spans="80:94" ht="22.5" customHeight="1">
      <c r="CB4361"/>
      <c r="CC4361"/>
      <c r="CD4361"/>
      <c r="CE4361" s="83"/>
      <c r="CF4361"/>
      <c r="CG4361"/>
      <c r="CH4361"/>
      <c r="CI4361"/>
      <c r="CJ4361"/>
      <c r="CK4361"/>
      <c r="CL4361"/>
      <c r="CM4361"/>
      <c r="CN4361"/>
      <c r="CO4361"/>
      <c r="CP4361"/>
    </row>
    <row r="4362" spans="80:94" ht="22.5" customHeight="1">
      <c r="CB4362"/>
      <c r="CC4362"/>
      <c r="CD4362"/>
      <c r="CE4362" s="83"/>
      <c r="CF4362"/>
      <c r="CG4362"/>
      <c r="CH4362"/>
      <c r="CI4362"/>
      <c r="CJ4362"/>
      <c r="CK4362"/>
      <c r="CL4362"/>
      <c r="CM4362"/>
      <c r="CN4362"/>
      <c r="CO4362"/>
      <c r="CP4362"/>
    </row>
    <row r="4363" spans="80:94" ht="22.5" customHeight="1">
      <c r="CB4363"/>
      <c r="CC4363"/>
      <c r="CD4363"/>
      <c r="CE4363" s="83"/>
      <c r="CF4363"/>
      <c r="CG4363"/>
      <c r="CH4363"/>
      <c r="CI4363"/>
      <c r="CJ4363"/>
      <c r="CK4363"/>
      <c r="CL4363"/>
      <c r="CM4363"/>
      <c r="CN4363"/>
      <c r="CO4363"/>
      <c r="CP4363"/>
    </row>
    <row r="4364" spans="80:94" ht="22.5" customHeight="1">
      <c r="CB4364"/>
      <c r="CC4364"/>
      <c r="CD4364"/>
      <c r="CE4364" s="83"/>
      <c r="CF4364"/>
      <c r="CG4364"/>
      <c r="CH4364"/>
      <c r="CI4364"/>
      <c r="CJ4364"/>
      <c r="CK4364"/>
      <c r="CL4364"/>
      <c r="CM4364"/>
      <c r="CN4364"/>
      <c r="CO4364"/>
      <c r="CP4364"/>
    </row>
    <row r="4365" spans="80:94" ht="22.5" customHeight="1">
      <c r="CB4365"/>
      <c r="CC4365"/>
      <c r="CD4365"/>
      <c r="CE4365" s="83"/>
      <c r="CF4365"/>
      <c r="CG4365"/>
      <c r="CH4365"/>
      <c r="CI4365"/>
      <c r="CJ4365"/>
      <c r="CK4365"/>
      <c r="CL4365"/>
      <c r="CM4365"/>
      <c r="CN4365"/>
      <c r="CO4365"/>
      <c r="CP4365"/>
    </row>
    <row r="4366" spans="80:94" ht="22.5" customHeight="1">
      <c r="CB4366"/>
      <c r="CC4366"/>
      <c r="CD4366"/>
      <c r="CE4366" s="83"/>
      <c r="CF4366"/>
      <c r="CG4366"/>
      <c r="CH4366"/>
      <c r="CI4366"/>
      <c r="CJ4366"/>
      <c r="CK4366"/>
      <c r="CL4366"/>
      <c r="CM4366"/>
      <c r="CN4366"/>
      <c r="CO4366"/>
      <c r="CP4366"/>
    </row>
    <row r="4367" spans="80:94" ht="22.5" customHeight="1">
      <c r="CB4367"/>
      <c r="CC4367"/>
      <c r="CD4367"/>
      <c r="CE4367" s="83"/>
      <c r="CF4367"/>
      <c r="CG4367"/>
      <c r="CH4367"/>
      <c r="CI4367"/>
      <c r="CJ4367"/>
      <c r="CK4367"/>
      <c r="CL4367"/>
      <c r="CM4367"/>
      <c r="CN4367"/>
      <c r="CO4367"/>
      <c r="CP4367"/>
    </row>
    <row r="4368" spans="80:94" ht="22.5" customHeight="1">
      <c r="CB4368"/>
      <c r="CC4368"/>
      <c r="CD4368"/>
      <c r="CE4368" s="83"/>
      <c r="CF4368"/>
      <c r="CG4368"/>
      <c r="CH4368"/>
      <c r="CI4368"/>
      <c r="CJ4368"/>
      <c r="CK4368"/>
      <c r="CL4368"/>
      <c r="CM4368"/>
      <c r="CN4368"/>
      <c r="CO4368"/>
      <c r="CP4368"/>
    </row>
    <row r="4369" spans="80:94" ht="22.5" customHeight="1">
      <c r="CB4369"/>
      <c r="CC4369"/>
      <c r="CD4369"/>
      <c r="CE4369" s="83"/>
      <c r="CF4369"/>
      <c r="CG4369"/>
      <c r="CH4369"/>
      <c r="CI4369"/>
      <c r="CJ4369"/>
      <c r="CK4369"/>
      <c r="CL4369"/>
      <c r="CM4369"/>
      <c r="CN4369"/>
      <c r="CO4369"/>
      <c r="CP4369"/>
    </row>
    <row r="4370" spans="80:94" ht="22.5" customHeight="1">
      <c r="CB4370"/>
      <c r="CC4370"/>
      <c r="CD4370"/>
      <c r="CE4370" s="83"/>
      <c r="CF4370"/>
      <c r="CG4370"/>
      <c r="CH4370"/>
      <c r="CI4370"/>
      <c r="CJ4370"/>
      <c r="CK4370"/>
      <c r="CL4370"/>
      <c r="CM4370"/>
      <c r="CN4370"/>
      <c r="CO4370"/>
      <c r="CP4370"/>
    </row>
    <row r="4371" spans="80:94" ht="22.5" customHeight="1">
      <c r="CB4371"/>
      <c r="CC4371"/>
      <c r="CD4371"/>
      <c r="CE4371" s="83"/>
      <c r="CF4371"/>
      <c r="CG4371"/>
      <c r="CH4371"/>
      <c r="CI4371"/>
      <c r="CJ4371"/>
      <c r="CK4371"/>
      <c r="CL4371"/>
      <c r="CM4371"/>
      <c r="CN4371"/>
      <c r="CO4371"/>
      <c r="CP4371"/>
    </row>
    <row r="4372" spans="80:94" ht="22.5" customHeight="1">
      <c r="CB4372"/>
      <c r="CC4372"/>
      <c r="CD4372"/>
      <c r="CE4372" s="83"/>
      <c r="CF4372"/>
      <c r="CG4372"/>
      <c r="CH4372"/>
      <c r="CI4372"/>
      <c r="CJ4372"/>
      <c r="CK4372"/>
      <c r="CL4372"/>
      <c r="CM4372"/>
      <c r="CN4372"/>
      <c r="CO4372"/>
      <c r="CP4372"/>
    </row>
    <row r="4373" spans="80:94" ht="22.5" customHeight="1">
      <c r="CB4373"/>
      <c r="CC4373"/>
      <c r="CD4373"/>
      <c r="CE4373" s="83"/>
      <c r="CF4373"/>
      <c r="CG4373"/>
      <c r="CH4373"/>
      <c r="CI4373"/>
      <c r="CJ4373"/>
      <c r="CK4373"/>
      <c r="CL4373"/>
      <c r="CM4373"/>
      <c r="CN4373"/>
      <c r="CO4373"/>
      <c r="CP4373"/>
    </row>
    <row r="4374" spans="80:94" ht="22.5" customHeight="1">
      <c r="CB4374"/>
      <c r="CC4374"/>
      <c r="CD4374"/>
      <c r="CE4374" s="83"/>
      <c r="CF4374"/>
      <c r="CG4374"/>
      <c r="CH4374"/>
      <c r="CI4374"/>
      <c r="CJ4374"/>
      <c r="CK4374"/>
      <c r="CL4374"/>
      <c r="CM4374"/>
      <c r="CN4374"/>
      <c r="CO4374"/>
      <c r="CP4374"/>
    </row>
    <row r="4375" spans="80:94" ht="22.5" customHeight="1">
      <c r="CB4375"/>
      <c r="CC4375"/>
      <c r="CD4375"/>
      <c r="CE4375" s="83"/>
      <c r="CF4375"/>
      <c r="CG4375"/>
      <c r="CH4375"/>
      <c r="CI4375"/>
      <c r="CJ4375"/>
      <c r="CK4375"/>
      <c r="CL4375"/>
      <c r="CM4375"/>
      <c r="CN4375"/>
      <c r="CO4375"/>
      <c r="CP4375"/>
    </row>
    <row r="4376" spans="80:94" ht="22.5" customHeight="1">
      <c r="CB4376"/>
      <c r="CC4376"/>
      <c r="CD4376"/>
      <c r="CE4376" s="83"/>
      <c r="CF4376"/>
      <c r="CG4376"/>
      <c r="CH4376"/>
      <c r="CI4376"/>
      <c r="CJ4376"/>
      <c r="CK4376"/>
      <c r="CL4376"/>
      <c r="CM4376"/>
      <c r="CN4376"/>
      <c r="CO4376"/>
      <c r="CP4376"/>
    </row>
    <row r="4377" spans="80:94" ht="22.5" customHeight="1">
      <c r="CB4377"/>
      <c r="CC4377"/>
      <c r="CD4377"/>
      <c r="CE4377" s="83"/>
      <c r="CF4377"/>
      <c r="CG4377"/>
      <c r="CH4377"/>
      <c r="CI4377"/>
      <c r="CJ4377"/>
      <c r="CK4377"/>
      <c r="CL4377"/>
      <c r="CM4377"/>
      <c r="CN4377"/>
      <c r="CO4377"/>
      <c r="CP4377"/>
    </row>
    <row r="4378" spans="80:94" ht="22.5" customHeight="1">
      <c r="CB4378"/>
      <c r="CC4378"/>
      <c r="CD4378"/>
      <c r="CE4378" s="83"/>
      <c r="CF4378"/>
      <c r="CG4378"/>
      <c r="CH4378"/>
      <c r="CI4378"/>
      <c r="CJ4378"/>
      <c r="CK4378"/>
      <c r="CL4378"/>
      <c r="CM4378"/>
      <c r="CN4378"/>
      <c r="CO4378"/>
      <c r="CP4378"/>
    </row>
    <row r="4379" spans="80:94" ht="22.5" customHeight="1">
      <c r="CB4379"/>
      <c r="CC4379"/>
      <c r="CD4379"/>
      <c r="CE4379" s="83"/>
      <c r="CF4379"/>
      <c r="CG4379"/>
      <c r="CH4379"/>
      <c r="CI4379"/>
      <c r="CJ4379"/>
      <c r="CK4379"/>
      <c r="CL4379"/>
      <c r="CM4379"/>
      <c r="CN4379"/>
      <c r="CO4379"/>
      <c r="CP4379"/>
    </row>
    <row r="4380" spans="80:94" ht="22.5" customHeight="1">
      <c r="CB4380"/>
      <c r="CC4380"/>
      <c r="CD4380"/>
      <c r="CE4380" s="83"/>
      <c r="CF4380"/>
      <c r="CG4380"/>
      <c r="CH4380"/>
      <c r="CI4380"/>
      <c r="CJ4380"/>
      <c r="CK4380"/>
      <c r="CL4380"/>
      <c r="CM4380"/>
      <c r="CN4380"/>
      <c r="CO4380"/>
      <c r="CP4380"/>
    </row>
    <row r="4381" spans="80:94" ht="22.5" customHeight="1">
      <c r="CB4381"/>
      <c r="CC4381"/>
      <c r="CD4381"/>
      <c r="CE4381" s="83"/>
      <c r="CF4381"/>
      <c r="CG4381"/>
      <c r="CH4381"/>
      <c r="CI4381"/>
      <c r="CJ4381"/>
      <c r="CK4381"/>
      <c r="CL4381"/>
      <c r="CM4381"/>
      <c r="CN4381"/>
      <c r="CO4381"/>
      <c r="CP4381"/>
    </row>
    <row r="4382" spans="80:94" ht="22.5" customHeight="1">
      <c r="CB4382"/>
      <c r="CC4382"/>
      <c r="CD4382"/>
      <c r="CE4382" s="83"/>
      <c r="CF4382"/>
      <c r="CG4382"/>
      <c r="CH4382"/>
      <c r="CI4382"/>
      <c r="CJ4382"/>
      <c r="CK4382"/>
      <c r="CL4382"/>
      <c r="CM4382"/>
      <c r="CN4382"/>
      <c r="CO4382"/>
      <c r="CP4382"/>
    </row>
    <row r="4383" spans="80:94" ht="22.5" customHeight="1">
      <c r="CB4383"/>
      <c r="CC4383"/>
      <c r="CD4383"/>
      <c r="CE4383" s="83"/>
      <c r="CF4383"/>
      <c r="CG4383"/>
      <c r="CH4383"/>
      <c r="CI4383"/>
      <c r="CJ4383"/>
      <c r="CK4383"/>
      <c r="CL4383"/>
      <c r="CM4383"/>
      <c r="CN4383"/>
      <c r="CO4383"/>
      <c r="CP4383"/>
    </row>
    <row r="4384" spans="80:94" ht="22.5" customHeight="1">
      <c r="CB4384"/>
      <c r="CC4384"/>
      <c r="CD4384"/>
      <c r="CE4384" s="83"/>
      <c r="CF4384"/>
      <c r="CG4384"/>
      <c r="CH4384"/>
      <c r="CI4384"/>
      <c r="CJ4384"/>
      <c r="CK4384"/>
      <c r="CL4384"/>
      <c r="CM4384"/>
      <c r="CN4384"/>
      <c r="CO4384"/>
      <c r="CP4384"/>
    </row>
    <row r="4385" spans="80:94" ht="22.5" customHeight="1">
      <c r="CB4385"/>
      <c r="CC4385"/>
      <c r="CD4385"/>
      <c r="CE4385" s="83"/>
      <c r="CF4385"/>
      <c r="CG4385"/>
      <c r="CH4385"/>
      <c r="CI4385"/>
      <c r="CJ4385"/>
      <c r="CK4385"/>
      <c r="CL4385"/>
      <c r="CM4385"/>
      <c r="CN4385"/>
      <c r="CO4385"/>
      <c r="CP4385"/>
    </row>
    <row r="4386" spans="80:94" ht="22.5" customHeight="1">
      <c r="CB4386"/>
      <c r="CC4386"/>
      <c r="CD4386"/>
      <c r="CE4386" s="83"/>
      <c r="CF4386"/>
      <c r="CG4386"/>
      <c r="CH4386"/>
      <c r="CI4386"/>
      <c r="CJ4386"/>
      <c r="CK4386"/>
      <c r="CL4386"/>
      <c r="CM4386"/>
      <c r="CN4386"/>
      <c r="CO4386"/>
      <c r="CP4386"/>
    </row>
    <row r="4387" spans="80:94" ht="22.5" customHeight="1">
      <c r="CB4387"/>
      <c r="CC4387"/>
      <c r="CD4387"/>
      <c r="CE4387" s="83"/>
      <c r="CF4387"/>
      <c r="CG4387"/>
      <c r="CH4387"/>
      <c r="CI4387"/>
      <c r="CJ4387"/>
      <c r="CK4387"/>
      <c r="CL4387"/>
      <c r="CM4387"/>
      <c r="CN4387"/>
      <c r="CO4387"/>
      <c r="CP4387"/>
    </row>
    <row r="4388" spans="80:94" ht="22.5" customHeight="1">
      <c r="CB4388"/>
      <c r="CC4388"/>
      <c r="CD4388"/>
      <c r="CE4388" s="83"/>
      <c r="CF4388"/>
      <c r="CG4388"/>
      <c r="CH4388"/>
      <c r="CI4388"/>
      <c r="CJ4388"/>
      <c r="CK4388"/>
      <c r="CL4388"/>
      <c r="CM4388"/>
      <c r="CN4388"/>
      <c r="CO4388"/>
      <c r="CP4388"/>
    </row>
    <row r="4389" spans="80:94" ht="22.5" customHeight="1">
      <c r="CB4389"/>
      <c r="CC4389"/>
      <c r="CD4389"/>
      <c r="CE4389" s="83"/>
      <c r="CF4389"/>
      <c r="CG4389"/>
      <c r="CH4389"/>
      <c r="CI4389"/>
      <c r="CJ4389"/>
      <c r="CK4389"/>
      <c r="CL4389"/>
      <c r="CM4389"/>
      <c r="CN4389"/>
      <c r="CO4389"/>
      <c r="CP4389"/>
    </row>
    <row r="4390" spans="80:94" ht="22.5" customHeight="1">
      <c r="CB4390"/>
      <c r="CC4390"/>
      <c r="CD4390"/>
      <c r="CE4390" s="83"/>
      <c r="CF4390"/>
      <c r="CG4390"/>
      <c r="CH4390"/>
      <c r="CI4390"/>
      <c r="CJ4390"/>
      <c r="CK4390"/>
      <c r="CL4390"/>
      <c r="CM4390"/>
      <c r="CN4390"/>
      <c r="CO4390"/>
      <c r="CP4390"/>
    </row>
    <row r="4391" spans="80:94" ht="22.5" customHeight="1">
      <c r="CB4391"/>
      <c r="CC4391"/>
      <c r="CD4391"/>
      <c r="CE4391" s="83"/>
      <c r="CF4391"/>
      <c r="CG4391"/>
      <c r="CH4391"/>
      <c r="CI4391"/>
      <c r="CJ4391"/>
      <c r="CK4391"/>
      <c r="CL4391"/>
      <c r="CM4391"/>
      <c r="CN4391"/>
      <c r="CO4391"/>
      <c r="CP4391"/>
    </row>
    <row r="4392" spans="80:94" ht="22.5" customHeight="1">
      <c r="CB4392"/>
      <c r="CC4392"/>
      <c r="CD4392"/>
      <c r="CE4392" s="83"/>
      <c r="CF4392"/>
      <c r="CG4392"/>
      <c r="CH4392"/>
      <c r="CI4392"/>
      <c r="CJ4392"/>
      <c r="CK4392"/>
      <c r="CL4392"/>
      <c r="CM4392"/>
      <c r="CN4392"/>
      <c r="CO4392"/>
      <c r="CP4392"/>
    </row>
    <row r="4393" spans="80:94" ht="22.5" customHeight="1">
      <c r="CB4393"/>
      <c r="CC4393"/>
      <c r="CD4393"/>
      <c r="CE4393" s="83"/>
      <c r="CF4393"/>
      <c r="CG4393"/>
      <c r="CH4393"/>
      <c r="CI4393"/>
      <c r="CJ4393"/>
      <c r="CK4393"/>
      <c r="CL4393"/>
      <c r="CM4393"/>
      <c r="CN4393"/>
      <c r="CO4393"/>
      <c r="CP4393"/>
    </row>
    <row r="4394" spans="80:94" ht="22.5" customHeight="1">
      <c r="CB4394"/>
      <c r="CC4394"/>
      <c r="CD4394"/>
      <c r="CE4394" s="83"/>
      <c r="CF4394"/>
      <c r="CG4394"/>
      <c r="CH4394"/>
      <c r="CI4394"/>
      <c r="CJ4394"/>
      <c r="CK4394"/>
      <c r="CL4394"/>
      <c r="CM4394"/>
      <c r="CN4394"/>
      <c r="CO4394"/>
      <c r="CP4394"/>
    </row>
    <row r="4395" spans="80:94" ht="22.5" customHeight="1">
      <c r="CB4395"/>
      <c r="CC4395"/>
      <c r="CD4395"/>
      <c r="CE4395" s="83"/>
      <c r="CF4395"/>
      <c r="CG4395"/>
      <c r="CH4395"/>
      <c r="CI4395"/>
      <c r="CJ4395"/>
      <c r="CK4395"/>
      <c r="CL4395"/>
      <c r="CM4395"/>
      <c r="CN4395"/>
      <c r="CO4395"/>
      <c r="CP4395"/>
    </row>
    <row r="4396" spans="80:94" ht="22.5" customHeight="1">
      <c r="CB4396"/>
      <c r="CC4396"/>
      <c r="CD4396"/>
      <c r="CE4396" s="83"/>
      <c r="CF4396"/>
      <c r="CG4396"/>
      <c r="CH4396"/>
      <c r="CI4396"/>
      <c r="CJ4396"/>
      <c r="CK4396"/>
      <c r="CL4396"/>
      <c r="CM4396"/>
      <c r="CN4396"/>
      <c r="CO4396"/>
      <c r="CP4396"/>
    </row>
    <row r="4397" spans="80:94" ht="22.5" customHeight="1">
      <c r="CB4397"/>
      <c r="CC4397"/>
      <c r="CD4397"/>
      <c r="CE4397" s="83"/>
      <c r="CF4397"/>
      <c r="CG4397"/>
      <c r="CH4397"/>
      <c r="CI4397"/>
      <c r="CJ4397"/>
      <c r="CK4397"/>
      <c r="CL4397"/>
      <c r="CM4397"/>
      <c r="CN4397"/>
      <c r="CO4397"/>
      <c r="CP4397"/>
    </row>
    <row r="4398" spans="80:94" ht="22.5" customHeight="1">
      <c r="CB4398"/>
      <c r="CC4398"/>
      <c r="CD4398"/>
      <c r="CE4398" s="83"/>
      <c r="CF4398"/>
      <c r="CG4398"/>
      <c r="CH4398"/>
      <c r="CI4398"/>
      <c r="CJ4398"/>
      <c r="CK4398"/>
      <c r="CL4398"/>
      <c r="CM4398"/>
      <c r="CN4398"/>
      <c r="CO4398"/>
      <c r="CP4398"/>
    </row>
    <row r="4399" spans="80:94" ht="22.5" customHeight="1">
      <c r="CB4399"/>
      <c r="CC4399"/>
      <c r="CD4399"/>
      <c r="CE4399" s="83"/>
      <c r="CF4399"/>
      <c r="CG4399"/>
      <c r="CH4399"/>
      <c r="CI4399"/>
      <c r="CJ4399"/>
      <c r="CK4399"/>
      <c r="CL4399"/>
      <c r="CM4399"/>
      <c r="CN4399"/>
      <c r="CO4399"/>
      <c r="CP4399"/>
    </row>
    <row r="4400" spans="80:94" ht="22.5" customHeight="1">
      <c r="CB4400"/>
      <c r="CC4400"/>
      <c r="CD4400"/>
      <c r="CE4400" s="83"/>
      <c r="CF4400"/>
      <c r="CG4400"/>
      <c r="CH4400"/>
      <c r="CI4400"/>
      <c r="CJ4400"/>
      <c r="CK4400"/>
      <c r="CL4400"/>
      <c r="CM4400"/>
      <c r="CN4400"/>
      <c r="CO4400"/>
      <c r="CP4400"/>
    </row>
    <row r="4401" spans="80:94" ht="22.5" customHeight="1">
      <c r="CB4401"/>
      <c r="CC4401"/>
      <c r="CD4401"/>
      <c r="CE4401" s="83"/>
      <c r="CF4401"/>
      <c r="CG4401"/>
      <c r="CH4401"/>
      <c r="CI4401"/>
      <c r="CJ4401"/>
      <c r="CK4401"/>
      <c r="CL4401"/>
      <c r="CM4401"/>
      <c r="CN4401"/>
      <c r="CO4401"/>
      <c r="CP4401"/>
    </row>
    <row r="4402" spans="80:94" ht="22.5" customHeight="1">
      <c r="CB4402"/>
      <c r="CC4402"/>
      <c r="CD4402"/>
      <c r="CE4402" s="83"/>
      <c r="CF4402"/>
      <c r="CG4402"/>
      <c r="CH4402"/>
      <c r="CI4402"/>
      <c r="CJ4402"/>
      <c r="CK4402"/>
      <c r="CL4402"/>
      <c r="CM4402"/>
      <c r="CN4402"/>
      <c r="CO4402"/>
      <c r="CP4402"/>
    </row>
    <row r="4403" spans="80:94" ht="22.5" customHeight="1">
      <c r="CB4403"/>
      <c r="CC4403"/>
      <c r="CD4403"/>
      <c r="CE4403" s="83"/>
      <c r="CF4403"/>
      <c r="CG4403"/>
      <c r="CH4403"/>
      <c r="CI4403"/>
      <c r="CJ4403"/>
      <c r="CK4403"/>
      <c r="CL4403"/>
      <c r="CM4403"/>
      <c r="CN4403"/>
      <c r="CO4403"/>
      <c r="CP4403"/>
    </row>
    <row r="4404" spans="80:94" ht="22.5" customHeight="1">
      <c r="CB4404"/>
      <c r="CC4404"/>
      <c r="CD4404"/>
      <c r="CE4404" s="83"/>
      <c r="CF4404"/>
      <c r="CG4404"/>
      <c r="CH4404"/>
      <c r="CI4404"/>
      <c r="CJ4404"/>
      <c r="CK4404"/>
      <c r="CL4404"/>
      <c r="CM4404"/>
      <c r="CN4404"/>
      <c r="CO4404"/>
      <c r="CP4404"/>
    </row>
    <row r="4405" spans="80:94" ht="22.5" customHeight="1">
      <c r="CB4405"/>
      <c r="CC4405"/>
      <c r="CD4405"/>
      <c r="CE4405" s="83"/>
      <c r="CF4405"/>
      <c r="CG4405"/>
      <c r="CH4405"/>
      <c r="CI4405"/>
      <c r="CJ4405"/>
      <c r="CK4405"/>
      <c r="CL4405"/>
      <c r="CM4405"/>
      <c r="CN4405"/>
      <c r="CO4405"/>
      <c r="CP4405"/>
    </row>
    <row r="4406" spans="80:94" ht="22.5" customHeight="1">
      <c r="CB4406"/>
      <c r="CC4406"/>
      <c r="CD4406"/>
      <c r="CE4406" s="83"/>
      <c r="CF4406"/>
      <c r="CG4406"/>
      <c r="CH4406"/>
      <c r="CI4406"/>
      <c r="CJ4406"/>
      <c r="CK4406"/>
      <c r="CL4406"/>
      <c r="CM4406"/>
      <c r="CN4406"/>
      <c r="CO4406"/>
      <c r="CP4406"/>
    </row>
    <row r="4407" spans="80:94" ht="22.5" customHeight="1">
      <c r="CB4407"/>
      <c r="CC4407"/>
      <c r="CD4407"/>
      <c r="CE4407" s="83"/>
      <c r="CF4407"/>
      <c r="CG4407"/>
      <c r="CH4407"/>
      <c r="CI4407"/>
      <c r="CJ4407"/>
      <c r="CK4407"/>
      <c r="CL4407"/>
      <c r="CM4407"/>
      <c r="CN4407"/>
      <c r="CO4407"/>
      <c r="CP4407"/>
    </row>
    <row r="4408" spans="80:94" ht="22.5" customHeight="1">
      <c r="CB4408"/>
      <c r="CC4408"/>
      <c r="CD4408"/>
      <c r="CE4408" s="83"/>
      <c r="CF4408"/>
      <c r="CG4408"/>
      <c r="CH4408"/>
      <c r="CI4408"/>
      <c r="CJ4408"/>
      <c r="CK4408"/>
      <c r="CL4408"/>
      <c r="CM4408"/>
      <c r="CN4408"/>
      <c r="CO4408"/>
      <c r="CP4408"/>
    </row>
    <row r="4409" spans="80:94" ht="22.5" customHeight="1">
      <c r="CB4409"/>
      <c r="CC4409"/>
      <c r="CD4409"/>
      <c r="CE4409" s="83"/>
      <c r="CF4409"/>
      <c r="CG4409"/>
      <c r="CH4409"/>
      <c r="CI4409"/>
      <c r="CJ4409"/>
      <c r="CK4409"/>
      <c r="CL4409"/>
      <c r="CM4409"/>
      <c r="CN4409"/>
      <c r="CO4409"/>
      <c r="CP4409"/>
    </row>
    <row r="4410" spans="80:94" ht="22.5" customHeight="1">
      <c r="CB4410"/>
      <c r="CC4410"/>
      <c r="CD4410"/>
      <c r="CE4410" s="83"/>
      <c r="CF4410"/>
      <c r="CG4410"/>
      <c r="CH4410"/>
      <c r="CI4410"/>
      <c r="CJ4410"/>
      <c r="CK4410"/>
      <c r="CL4410"/>
      <c r="CM4410"/>
      <c r="CN4410"/>
      <c r="CO4410"/>
      <c r="CP4410"/>
    </row>
    <row r="4411" spans="80:94" ht="22.5" customHeight="1">
      <c r="CB4411"/>
      <c r="CC4411"/>
      <c r="CD4411"/>
      <c r="CE4411" s="83"/>
      <c r="CF4411"/>
      <c r="CG4411"/>
      <c r="CH4411"/>
      <c r="CI4411"/>
      <c r="CJ4411"/>
      <c r="CK4411"/>
      <c r="CL4411"/>
      <c r="CM4411"/>
      <c r="CN4411"/>
      <c r="CO4411"/>
      <c r="CP4411"/>
    </row>
    <row r="4412" spans="80:94" ht="22.5" customHeight="1">
      <c r="CB4412"/>
      <c r="CC4412"/>
      <c r="CD4412"/>
      <c r="CE4412" s="83"/>
      <c r="CF4412"/>
      <c r="CG4412"/>
      <c r="CH4412"/>
      <c r="CI4412"/>
      <c r="CJ4412"/>
      <c r="CK4412"/>
      <c r="CL4412"/>
      <c r="CM4412"/>
      <c r="CN4412"/>
      <c r="CO4412"/>
      <c r="CP4412"/>
    </row>
    <row r="4413" spans="80:94" ht="22.5" customHeight="1">
      <c r="CB4413"/>
      <c r="CC4413"/>
      <c r="CD4413"/>
      <c r="CE4413" s="83"/>
      <c r="CF4413"/>
      <c r="CG4413"/>
      <c r="CH4413"/>
      <c r="CI4413"/>
      <c r="CJ4413"/>
      <c r="CK4413"/>
      <c r="CL4413"/>
      <c r="CM4413"/>
      <c r="CN4413"/>
      <c r="CO4413"/>
      <c r="CP4413"/>
    </row>
    <row r="4414" spans="80:94" ht="22.5" customHeight="1">
      <c r="CB4414"/>
      <c r="CC4414"/>
      <c r="CD4414"/>
      <c r="CE4414" s="83"/>
      <c r="CF4414"/>
      <c r="CG4414"/>
      <c r="CH4414"/>
      <c r="CI4414"/>
      <c r="CJ4414"/>
      <c r="CK4414"/>
      <c r="CL4414"/>
      <c r="CM4414"/>
      <c r="CN4414"/>
      <c r="CO4414"/>
      <c r="CP4414"/>
    </row>
    <row r="4415" spans="80:94" ht="22.5" customHeight="1">
      <c r="CB4415"/>
      <c r="CC4415"/>
      <c r="CD4415"/>
      <c r="CE4415" s="83"/>
      <c r="CF4415"/>
      <c r="CG4415"/>
      <c r="CH4415"/>
      <c r="CI4415"/>
      <c r="CJ4415"/>
      <c r="CK4415"/>
      <c r="CL4415"/>
      <c r="CM4415"/>
      <c r="CN4415"/>
      <c r="CO4415"/>
      <c r="CP4415"/>
    </row>
    <row r="4416" spans="80:94" ht="22.5" customHeight="1">
      <c r="CB4416"/>
      <c r="CC4416"/>
      <c r="CD4416"/>
      <c r="CE4416" s="83"/>
      <c r="CF4416"/>
      <c r="CG4416"/>
      <c r="CH4416"/>
      <c r="CI4416"/>
      <c r="CJ4416"/>
      <c r="CK4416"/>
      <c r="CL4416"/>
      <c r="CM4416"/>
      <c r="CN4416"/>
      <c r="CO4416"/>
      <c r="CP4416"/>
    </row>
    <row r="4417" spans="80:94" ht="22.5" customHeight="1">
      <c r="CB4417"/>
      <c r="CC4417"/>
      <c r="CD4417"/>
      <c r="CE4417" s="83"/>
      <c r="CF4417"/>
      <c r="CG4417"/>
      <c r="CH4417"/>
      <c r="CI4417"/>
      <c r="CJ4417"/>
      <c r="CK4417"/>
      <c r="CL4417"/>
      <c r="CM4417"/>
      <c r="CN4417"/>
      <c r="CO4417"/>
      <c r="CP4417"/>
    </row>
    <row r="4418" spans="80:94" ht="22.5" customHeight="1">
      <c r="CB4418"/>
      <c r="CC4418"/>
      <c r="CD4418"/>
      <c r="CE4418" s="83"/>
      <c r="CF4418"/>
      <c r="CG4418"/>
      <c r="CH4418"/>
      <c r="CI4418"/>
      <c r="CJ4418"/>
      <c r="CK4418"/>
      <c r="CL4418"/>
      <c r="CM4418"/>
      <c r="CN4418"/>
      <c r="CO4418"/>
      <c r="CP4418"/>
    </row>
    <row r="4419" spans="80:94" ht="22.5" customHeight="1">
      <c r="CB4419"/>
      <c r="CC4419"/>
      <c r="CD4419"/>
      <c r="CE4419" s="83"/>
      <c r="CF4419"/>
      <c r="CG4419"/>
      <c r="CH4419"/>
      <c r="CI4419"/>
      <c r="CJ4419"/>
      <c r="CK4419"/>
      <c r="CL4419"/>
      <c r="CM4419"/>
      <c r="CN4419"/>
      <c r="CO4419"/>
      <c r="CP4419"/>
    </row>
    <row r="4420" spans="80:94" ht="22.5" customHeight="1">
      <c r="CB4420"/>
      <c r="CC4420"/>
      <c r="CD4420"/>
      <c r="CE4420" s="83"/>
      <c r="CF4420"/>
      <c r="CG4420"/>
      <c r="CH4420"/>
      <c r="CI4420"/>
      <c r="CJ4420"/>
      <c r="CK4420"/>
      <c r="CL4420"/>
      <c r="CM4420"/>
      <c r="CN4420"/>
      <c r="CO4420"/>
      <c r="CP4420"/>
    </row>
    <row r="4421" spans="80:94" ht="22.5" customHeight="1">
      <c r="CB4421"/>
      <c r="CC4421"/>
      <c r="CD4421"/>
      <c r="CE4421" s="83"/>
      <c r="CF4421"/>
      <c r="CG4421"/>
      <c r="CH4421"/>
      <c r="CI4421"/>
      <c r="CJ4421"/>
      <c r="CK4421"/>
      <c r="CL4421"/>
      <c r="CM4421"/>
      <c r="CN4421"/>
      <c r="CO4421"/>
      <c r="CP4421"/>
    </row>
    <row r="4422" spans="80:94" ht="22.5" customHeight="1">
      <c r="CB4422"/>
      <c r="CC4422"/>
      <c r="CD4422"/>
      <c r="CE4422" s="83"/>
      <c r="CF4422"/>
      <c r="CG4422"/>
      <c r="CH4422"/>
      <c r="CI4422"/>
      <c r="CJ4422"/>
      <c r="CK4422"/>
      <c r="CL4422"/>
      <c r="CM4422"/>
      <c r="CN4422"/>
      <c r="CO4422"/>
      <c r="CP4422"/>
    </row>
    <row r="4423" spans="80:94" ht="22.5" customHeight="1">
      <c r="CB4423"/>
      <c r="CC4423"/>
      <c r="CD4423"/>
      <c r="CE4423" s="83"/>
      <c r="CF4423"/>
      <c r="CG4423"/>
      <c r="CH4423"/>
      <c r="CI4423"/>
      <c r="CJ4423"/>
      <c r="CK4423"/>
      <c r="CL4423"/>
      <c r="CM4423"/>
      <c r="CN4423"/>
      <c r="CO4423"/>
      <c r="CP4423"/>
    </row>
    <row r="4424" spans="80:94" ht="22.5" customHeight="1">
      <c r="CB4424"/>
      <c r="CC4424"/>
      <c r="CD4424"/>
      <c r="CE4424" s="83"/>
      <c r="CF4424"/>
      <c r="CG4424"/>
      <c r="CH4424"/>
      <c r="CI4424"/>
      <c r="CJ4424"/>
      <c r="CK4424"/>
      <c r="CL4424"/>
      <c r="CM4424"/>
      <c r="CN4424"/>
      <c r="CO4424"/>
      <c r="CP4424"/>
    </row>
    <row r="4425" spans="80:94" ht="22.5" customHeight="1">
      <c r="CB4425"/>
      <c r="CC4425"/>
      <c r="CD4425"/>
      <c r="CE4425" s="83"/>
      <c r="CF4425"/>
      <c r="CG4425"/>
      <c r="CH4425"/>
      <c r="CI4425"/>
      <c r="CJ4425"/>
      <c r="CK4425"/>
      <c r="CL4425"/>
      <c r="CM4425"/>
      <c r="CN4425"/>
      <c r="CO4425"/>
      <c r="CP4425"/>
    </row>
    <row r="4426" spans="80:94" ht="22.5" customHeight="1">
      <c r="CB4426"/>
      <c r="CC4426"/>
      <c r="CD4426"/>
      <c r="CE4426" s="83"/>
      <c r="CF4426"/>
      <c r="CG4426"/>
      <c r="CH4426"/>
      <c r="CI4426"/>
      <c r="CJ4426"/>
      <c r="CK4426"/>
      <c r="CL4426"/>
      <c r="CM4426"/>
      <c r="CN4426"/>
      <c r="CO4426"/>
      <c r="CP4426"/>
    </row>
    <row r="4427" spans="80:94" ht="22.5" customHeight="1">
      <c r="CB4427"/>
      <c r="CC4427"/>
      <c r="CD4427"/>
      <c r="CE4427" s="83"/>
      <c r="CF4427"/>
      <c r="CG4427"/>
      <c r="CH4427"/>
      <c r="CI4427"/>
      <c r="CJ4427"/>
      <c r="CK4427"/>
      <c r="CL4427"/>
      <c r="CM4427"/>
      <c r="CN4427"/>
      <c r="CO4427"/>
      <c r="CP4427"/>
    </row>
    <row r="4428" spans="80:94" ht="22.5" customHeight="1">
      <c r="CB4428"/>
      <c r="CC4428"/>
      <c r="CD4428"/>
      <c r="CE4428" s="83"/>
      <c r="CF4428"/>
      <c r="CG4428"/>
      <c r="CH4428"/>
      <c r="CI4428"/>
      <c r="CJ4428"/>
      <c r="CK4428"/>
      <c r="CL4428"/>
      <c r="CM4428"/>
      <c r="CN4428"/>
      <c r="CO4428"/>
      <c r="CP4428"/>
    </row>
    <row r="4429" spans="80:94" ht="22.5" customHeight="1">
      <c r="CB4429"/>
      <c r="CC4429"/>
      <c r="CD4429"/>
      <c r="CE4429" s="83"/>
      <c r="CF4429"/>
      <c r="CG4429"/>
      <c r="CH4429"/>
      <c r="CI4429"/>
      <c r="CJ4429"/>
      <c r="CK4429"/>
      <c r="CL4429"/>
      <c r="CM4429"/>
      <c r="CN4429"/>
      <c r="CO4429"/>
      <c r="CP4429"/>
    </row>
    <row r="4430" spans="80:94" ht="22.5" customHeight="1">
      <c r="CB4430"/>
      <c r="CC4430"/>
      <c r="CD4430"/>
      <c r="CE4430" s="83"/>
      <c r="CF4430"/>
      <c r="CG4430"/>
      <c r="CH4430"/>
      <c r="CI4430"/>
      <c r="CJ4430"/>
      <c r="CK4430"/>
      <c r="CL4430"/>
      <c r="CM4430"/>
      <c r="CN4430"/>
      <c r="CO4430"/>
      <c r="CP4430"/>
    </row>
    <row r="4431" spans="80:94" ht="22.5" customHeight="1">
      <c r="CB4431"/>
      <c r="CC4431"/>
      <c r="CD4431"/>
      <c r="CE4431" s="83"/>
      <c r="CF4431"/>
      <c r="CG4431"/>
      <c r="CH4431"/>
      <c r="CI4431"/>
      <c r="CJ4431"/>
      <c r="CK4431"/>
      <c r="CL4431"/>
      <c r="CM4431"/>
      <c r="CN4431"/>
      <c r="CO4431"/>
      <c r="CP4431"/>
    </row>
    <row r="4432" spans="80:94" ht="22.5" customHeight="1">
      <c r="CB4432"/>
      <c r="CC4432"/>
      <c r="CD4432"/>
      <c r="CE4432" s="83"/>
      <c r="CF4432"/>
      <c r="CG4432"/>
      <c r="CH4432"/>
      <c r="CI4432"/>
      <c r="CJ4432"/>
      <c r="CK4432"/>
      <c r="CL4432"/>
      <c r="CM4432"/>
      <c r="CN4432"/>
      <c r="CO4432"/>
      <c r="CP4432"/>
    </row>
    <row r="4433" spans="80:94" ht="22.5" customHeight="1">
      <c r="CB4433"/>
      <c r="CC4433"/>
      <c r="CD4433"/>
      <c r="CE4433" s="83"/>
      <c r="CF4433"/>
      <c r="CG4433"/>
      <c r="CH4433"/>
      <c r="CI4433"/>
      <c r="CJ4433"/>
      <c r="CK4433"/>
      <c r="CL4433"/>
      <c r="CM4433"/>
      <c r="CN4433"/>
      <c r="CO4433"/>
      <c r="CP4433"/>
    </row>
    <row r="4434" spans="80:94" ht="22.5" customHeight="1">
      <c r="CB4434"/>
      <c r="CC4434"/>
      <c r="CD4434"/>
      <c r="CE4434" s="83"/>
      <c r="CF4434"/>
      <c r="CG4434"/>
      <c r="CH4434"/>
      <c r="CI4434"/>
      <c r="CJ4434"/>
      <c r="CK4434"/>
      <c r="CL4434"/>
      <c r="CM4434"/>
      <c r="CN4434"/>
      <c r="CO4434"/>
      <c r="CP4434"/>
    </row>
    <row r="4435" spans="80:94" ht="22.5" customHeight="1">
      <c r="CB4435"/>
      <c r="CC4435"/>
      <c r="CD4435"/>
      <c r="CE4435" s="83"/>
      <c r="CF4435"/>
      <c r="CG4435"/>
      <c r="CH4435"/>
      <c r="CI4435"/>
      <c r="CJ4435"/>
      <c r="CK4435"/>
      <c r="CL4435"/>
      <c r="CM4435"/>
      <c r="CN4435"/>
      <c r="CO4435"/>
      <c r="CP4435"/>
    </row>
    <row r="4436" spans="80:94" ht="22.5" customHeight="1">
      <c r="CB4436"/>
      <c r="CC4436"/>
      <c r="CD4436"/>
      <c r="CE4436" s="83"/>
      <c r="CF4436"/>
      <c r="CG4436"/>
      <c r="CH4436"/>
      <c r="CI4436"/>
      <c r="CJ4436"/>
      <c r="CK4436"/>
      <c r="CL4436"/>
      <c r="CM4436"/>
      <c r="CN4436"/>
      <c r="CO4436"/>
      <c r="CP4436"/>
    </row>
    <row r="4437" spans="80:94" ht="22.5" customHeight="1">
      <c r="CB4437"/>
      <c r="CC4437"/>
      <c r="CD4437"/>
      <c r="CE4437" s="83"/>
      <c r="CF4437"/>
      <c r="CG4437"/>
      <c r="CH4437"/>
      <c r="CI4437"/>
      <c r="CJ4437"/>
      <c r="CK4437"/>
      <c r="CL4437"/>
      <c r="CM4437"/>
      <c r="CN4437"/>
      <c r="CO4437"/>
      <c r="CP4437"/>
    </row>
    <row r="4438" spans="80:94" ht="22.5" customHeight="1">
      <c r="CB4438"/>
      <c r="CC4438"/>
      <c r="CD4438"/>
      <c r="CE4438" s="83"/>
      <c r="CF4438"/>
      <c r="CG4438"/>
      <c r="CH4438"/>
      <c r="CI4438"/>
      <c r="CJ4438"/>
      <c r="CK4438"/>
      <c r="CL4438"/>
      <c r="CM4438"/>
      <c r="CN4438"/>
      <c r="CO4438"/>
      <c r="CP4438"/>
    </row>
    <row r="4439" spans="80:94" ht="22.5" customHeight="1">
      <c r="CB4439"/>
      <c r="CC4439"/>
      <c r="CD4439"/>
      <c r="CE4439" s="83"/>
      <c r="CF4439"/>
      <c r="CG4439"/>
      <c r="CH4439"/>
      <c r="CI4439"/>
      <c r="CJ4439"/>
      <c r="CK4439"/>
      <c r="CL4439"/>
      <c r="CM4439"/>
      <c r="CN4439"/>
      <c r="CO4439"/>
      <c r="CP4439"/>
    </row>
    <row r="4440" spans="80:94" ht="22.5" customHeight="1">
      <c r="CB4440"/>
      <c r="CC4440"/>
      <c r="CD4440"/>
      <c r="CE4440" s="83"/>
      <c r="CF4440"/>
      <c r="CG4440"/>
      <c r="CH4440"/>
      <c r="CI4440"/>
      <c r="CJ4440"/>
      <c r="CK4440"/>
      <c r="CL4440"/>
      <c r="CM4440"/>
      <c r="CN4440"/>
      <c r="CO4440"/>
      <c r="CP4440"/>
    </row>
    <row r="4441" spans="80:94" ht="22.5" customHeight="1">
      <c r="CB4441"/>
      <c r="CC4441"/>
      <c r="CD4441"/>
      <c r="CE4441" s="83"/>
      <c r="CF4441"/>
      <c r="CG4441"/>
      <c r="CH4441"/>
      <c r="CI4441"/>
      <c r="CJ4441"/>
      <c r="CK4441"/>
      <c r="CL4441"/>
      <c r="CM4441"/>
      <c r="CN4441"/>
      <c r="CO4441"/>
      <c r="CP4441"/>
    </row>
    <row r="4442" spans="80:94" ht="22.5" customHeight="1">
      <c r="CB4442"/>
      <c r="CC4442"/>
      <c r="CD4442"/>
      <c r="CE4442" s="83"/>
      <c r="CF4442"/>
      <c r="CG4442"/>
      <c r="CH4442"/>
      <c r="CI4442"/>
      <c r="CJ4442"/>
      <c r="CK4442"/>
      <c r="CL4442"/>
      <c r="CM4442"/>
      <c r="CN4442"/>
      <c r="CO4442"/>
      <c r="CP4442"/>
    </row>
    <row r="4443" spans="80:94" ht="22.5" customHeight="1">
      <c r="CB4443"/>
      <c r="CC4443"/>
      <c r="CD4443"/>
      <c r="CE4443" s="83"/>
      <c r="CF4443"/>
      <c r="CG4443"/>
      <c r="CH4443"/>
      <c r="CI4443"/>
      <c r="CJ4443"/>
      <c r="CK4443"/>
      <c r="CL4443"/>
      <c r="CM4443"/>
      <c r="CN4443"/>
      <c r="CO4443"/>
      <c r="CP4443"/>
    </row>
    <row r="4444" spans="80:94" ht="22.5" customHeight="1">
      <c r="CB4444"/>
      <c r="CC4444"/>
      <c r="CD4444"/>
      <c r="CE4444" s="83"/>
      <c r="CF4444"/>
      <c r="CG4444"/>
      <c r="CH4444"/>
      <c r="CI4444"/>
      <c r="CJ4444"/>
      <c r="CK4444"/>
      <c r="CL4444"/>
      <c r="CM4444"/>
      <c r="CN4444"/>
      <c r="CO4444"/>
      <c r="CP4444"/>
    </row>
    <row r="4445" spans="80:94" ht="22.5" customHeight="1">
      <c r="CB4445"/>
      <c r="CC4445"/>
      <c r="CD4445"/>
      <c r="CE4445" s="83"/>
      <c r="CF4445"/>
      <c r="CG4445"/>
      <c r="CH4445"/>
      <c r="CI4445"/>
      <c r="CJ4445"/>
      <c r="CK4445"/>
      <c r="CL4445"/>
      <c r="CM4445"/>
      <c r="CN4445"/>
      <c r="CO4445"/>
      <c r="CP4445"/>
    </row>
    <row r="4446" spans="80:94" ht="22.5" customHeight="1">
      <c r="CB4446"/>
      <c r="CC4446"/>
      <c r="CD4446"/>
      <c r="CE4446" s="83"/>
      <c r="CF4446"/>
      <c r="CG4446"/>
      <c r="CH4446"/>
      <c r="CI4446"/>
      <c r="CJ4446"/>
      <c r="CK4446"/>
      <c r="CL4446"/>
      <c r="CM4446"/>
      <c r="CN4446"/>
      <c r="CO4446"/>
      <c r="CP4446"/>
    </row>
    <row r="4447" spans="80:94" ht="22.5" customHeight="1">
      <c r="CB4447"/>
      <c r="CC4447"/>
      <c r="CD4447"/>
      <c r="CE4447" s="83"/>
      <c r="CF4447"/>
      <c r="CG4447"/>
      <c r="CH4447"/>
      <c r="CI4447"/>
      <c r="CJ4447"/>
      <c r="CK4447"/>
      <c r="CL4447"/>
      <c r="CM4447"/>
      <c r="CN4447"/>
      <c r="CO4447"/>
      <c r="CP4447"/>
    </row>
    <row r="4448" spans="80:94" ht="22.5" customHeight="1">
      <c r="CB4448"/>
      <c r="CC4448"/>
      <c r="CD4448"/>
      <c r="CE4448" s="83"/>
      <c r="CF4448"/>
      <c r="CG4448"/>
      <c r="CH4448"/>
      <c r="CI4448"/>
      <c r="CJ4448"/>
      <c r="CK4448"/>
      <c r="CL4448"/>
      <c r="CM4448"/>
      <c r="CN4448"/>
      <c r="CO4448"/>
      <c r="CP4448"/>
    </row>
    <row r="4449" spans="80:94" ht="22.5" customHeight="1">
      <c r="CB4449"/>
      <c r="CC4449"/>
      <c r="CD4449"/>
      <c r="CE4449" s="83"/>
      <c r="CF4449"/>
      <c r="CG4449"/>
      <c r="CH4449"/>
      <c r="CI4449"/>
      <c r="CJ4449"/>
      <c r="CK4449"/>
      <c r="CL4449"/>
      <c r="CM4449"/>
      <c r="CN4449"/>
      <c r="CO4449"/>
      <c r="CP4449"/>
    </row>
    <row r="4450" spans="80:94" ht="22.5" customHeight="1">
      <c r="CB4450"/>
      <c r="CC4450"/>
      <c r="CD4450"/>
      <c r="CE4450" s="83"/>
      <c r="CF4450"/>
      <c r="CG4450"/>
      <c r="CH4450"/>
      <c r="CI4450"/>
      <c r="CJ4450"/>
      <c r="CK4450"/>
      <c r="CL4450"/>
      <c r="CM4450"/>
      <c r="CN4450"/>
      <c r="CO4450"/>
      <c r="CP4450"/>
    </row>
    <row r="4451" spans="80:94" ht="22.5" customHeight="1">
      <c r="CB4451"/>
      <c r="CC4451"/>
      <c r="CD4451"/>
      <c r="CE4451" s="83"/>
      <c r="CF4451"/>
      <c r="CG4451"/>
      <c r="CH4451"/>
      <c r="CI4451"/>
      <c r="CJ4451"/>
      <c r="CK4451"/>
      <c r="CL4451"/>
      <c r="CM4451"/>
      <c r="CN4451"/>
      <c r="CO4451"/>
      <c r="CP4451"/>
    </row>
    <row r="4452" spans="80:94" ht="22.5" customHeight="1">
      <c r="CB4452"/>
      <c r="CC4452"/>
      <c r="CD4452"/>
      <c r="CE4452" s="83"/>
      <c r="CF4452"/>
      <c r="CG4452"/>
      <c r="CH4452"/>
      <c r="CI4452"/>
      <c r="CJ4452"/>
      <c r="CK4452"/>
      <c r="CL4452"/>
      <c r="CM4452"/>
      <c r="CN4452"/>
      <c r="CO4452"/>
      <c r="CP4452"/>
    </row>
    <row r="4453" spans="80:94" ht="22.5" customHeight="1">
      <c r="CB4453"/>
      <c r="CC4453"/>
      <c r="CD4453"/>
      <c r="CE4453" s="83"/>
      <c r="CF4453"/>
      <c r="CG4453"/>
      <c r="CH4453"/>
      <c r="CI4453"/>
      <c r="CJ4453"/>
      <c r="CK4453"/>
      <c r="CL4453"/>
      <c r="CM4453"/>
      <c r="CN4453"/>
      <c r="CO4453"/>
      <c r="CP4453"/>
    </row>
    <row r="4454" spans="80:94" ht="22.5" customHeight="1">
      <c r="CB4454"/>
      <c r="CC4454"/>
      <c r="CD4454"/>
      <c r="CE4454" s="83"/>
      <c r="CF4454"/>
      <c r="CG4454"/>
      <c r="CH4454"/>
      <c r="CI4454"/>
      <c r="CJ4454"/>
      <c r="CK4454"/>
      <c r="CL4454"/>
      <c r="CM4454"/>
      <c r="CN4454"/>
      <c r="CO4454"/>
      <c r="CP4454"/>
    </row>
    <row r="4455" spans="80:94" ht="22.5" customHeight="1">
      <c r="CB4455"/>
      <c r="CC4455"/>
      <c r="CD4455"/>
      <c r="CE4455" s="83"/>
      <c r="CF4455"/>
      <c r="CG4455"/>
      <c r="CH4455"/>
      <c r="CI4455"/>
      <c r="CJ4455"/>
      <c r="CK4455"/>
      <c r="CL4455"/>
      <c r="CM4455"/>
      <c r="CN4455"/>
      <c r="CO4455"/>
      <c r="CP4455"/>
    </row>
    <row r="4456" spans="80:94" ht="22.5" customHeight="1">
      <c r="CB4456"/>
      <c r="CC4456"/>
      <c r="CD4456"/>
      <c r="CE4456" s="83"/>
      <c r="CF4456"/>
      <c r="CG4456"/>
      <c r="CH4456"/>
      <c r="CI4456"/>
      <c r="CJ4456"/>
      <c r="CK4456"/>
      <c r="CL4456"/>
      <c r="CM4456"/>
      <c r="CN4456"/>
      <c r="CO4456"/>
      <c r="CP4456"/>
    </row>
    <row r="4457" spans="80:94" ht="22.5" customHeight="1">
      <c r="CB4457"/>
      <c r="CC4457"/>
      <c r="CD4457"/>
      <c r="CE4457" s="83"/>
      <c r="CF4457"/>
      <c r="CG4457"/>
      <c r="CH4457"/>
      <c r="CI4457"/>
      <c r="CJ4457"/>
      <c r="CK4457"/>
      <c r="CL4457"/>
      <c r="CM4457"/>
      <c r="CN4457"/>
      <c r="CO4457"/>
      <c r="CP4457"/>
    </row>
    <row r="4458" spans="80:94" ht="22.5" customHeight="1">
      <c r="CB4458"/>
      <c r="CC4458"/>
      <c r="CD4458"/>
      <c r="CE4458" s="83"/>
      <c r="CF4458"/>
      <c r="CG4458"/>
      <c r="CH4458"/>
      <c r="CI4458"/>
      <c r="CJ4458"/>
      <c r="CK4458"/>
      <c r="CL4458"/>
      <c r="CM4458"/>
      <c r="CN4458"/>
      <c r="CO4458"/>
      <c r="CP4458"/>
    </row>
    <row r="4459" spans="80:94" ht="22.5" customHeight="1">
      <c r="CB4459"/>
      <c r="CC4459"/>
      <c r="CD4459"/>
      <c r="CE4459" s="83"/>
      <c r="CF4459"/>
      <c r="CG4459"/>
      <c r="CH4459"/>
      <c r="CI4459"/>
      <c r="CJ4459"/>
      <c r="CK4459"/>
      <c r="CL4459"/>
      <c r="CM4459"/>
      <c r="CN4459"/>
      <c r="CO4459"/>
      <c r="CP4459"/>
    </row>
    <row r="4460" spans="80:94" ht="22.5" customHeight="1">
      <c r="CB4460"/>
      <c r="CC4460"/>
      <c r="CD4460"/>
      <c r="CE4460" s="83"/>
      <c r="CF4460"/>
      <c r="CG4460"/>
      <c r="CH4460"/>
      <c r="CI4460"/>
      <c r="CJ4460"/>
      <c r="CK4460"/>
      <c r="CL4460"/>
      <c r="CM4460"/>
      <c r="CN4460"/>
      <c r="CO4460"/>
      <c r="CP4460"/>
    </row>
    <row r="4461" spans="80:94" ht="22.5" customHeight="1">
      <c r="CB4461"/>
      <c r="CC4461"/>
      <c r="CD4461"/>
      <c r="CE4461" s="83"/>
      <c r="CF4461"/>
      <c r="CG4461"/>
      <c r="CH4461"/>
      <c r="CI4461"/>
      <c r="CJ4461"/>
      <c r="CK4461"/>
      <c r="CL4461"/>
      <c r="CM4461"/>
      <c r="CN4461"/>
      <c r="CO4461"/>
      <c r="CP4461"/>
    </row>
    <row r="4462" spans="80:94" ht="22.5" customHeight="1">
      <c r="CB4462"/>
      <c r="CC4462"/>
      <c r="CD4462"/>
      <c r="CE4462" s="83"/>
      <c r="CF4462"/>
      <c r="CG4462"/>
      <c r="CH4462"/>
      <c r="CI4462"/>
      <c r="CJ4462"/>
      <c r="CK4462"/>
      <c r="CL4462"/>
      <c r="CM4462"/>
      <c r="CN4462"/>
      <c r="CO4462"/>
      <c r="CP4462"/>
    </row>
    <row r="4463" spans="80:94" ht="22.5" customHeight="1">
      <c r="CB4463"/>
      <c r="CC4463"/>
      <c r="CD4463"/>
      <c r="CE4463" s="83"/>
      <c r="CF4463"/>
      <c r="CG4463"/>
      <c r="CH4463"/>
      <c r="CI4463"/>
      <c r="CJ4463"/>
      <c r="CK4463"/>
      <c r="CL4463"/>
      <c r="CM4463"/>
      <c r="CN4463"/>
      <c r="CO4463"/>
      <c r="CP4463"/>
    </row>
    <row r="4464" spans="80:94" ht="22.5" customHeight="1">
      <c r="CB4464"/>
      <c r="CC4464"/>
      <c r="CD4464"/>
      <c r="CE4464" s="83"/>
      <c r="CF4464"/>
      <c r="CG4464"/>
      <c r="CH4464"/>
      <c r="CI4464"/>
      <c r="CJ4464"/>
      <c r="CK4464"/>
      <c r="CL4464"/>
      <c r="CM4464"/>
      <c r="CN4464"/>
      <c r="CO4464"/>
      <c r="CP4464"/>
    </row>
    <row r="4465" spans="80:94" ht="22.5" customHeight="1">
      <c r="CB4465"/>
      <c r="CC4465"/>
      <c r="CD4465"/>
      <c r="CE4465" s="83"/>
      <c r="CF4465"/>
      <c r="CG4465"/>
      <c r="CH4465"/>
      <c r="CI4465"/>
      <c r="CJ4465"/>
      <c r="CK4465"/>
      <c r="CL4465"/>
      <c r="CM4465"/>
      <c r="CN4465"/>
      <c r="CO4465"/>
      <c r="CP4465"/>
    </row>
    <row r="4466" spans="80:94" ht="22.5" customHeight="1">
      <c r="CB4466"/>
      <c r="CC4466"/>
      <c r="CD4466"/>
      <c r="CE4466" s="83"/>
      <c r="CF4466"/>
      <c r="CG4466"/>
      <c r="CH4466"/>
      <c r="CI4466"/>
      <c r="CJ4466"/>
      <c r="CK4466"/>
      <c r="CL4466"/>
      <c r="CM4466"/>
      <c r="CN4466"/>
      <c r="CO4466"/>
      <c r="CP4466"/>
    </row>
    <row r="4467" spans="80:94" ht="22.5" customHeight="1">
      <c r="CB4467"/>
      <c r="CC4467"/>
      <c r="CD4467"/>
      <c r="CE4467" s="83"/>
      <c r="CF4467"/>
      <c r="CG4467"/>
      <c r="CH4467"/>
      <c r="CI4467"/>
      <c r="CJ4467"/>
      <c r="CK4467"/>
      <c r="CL4467"/>
      <c r="CM4467"/>
      <c r="CN4467"/>
      <c r="CO4467"/>
      <c r="CP4467"/>
    </row>
    <row r="4468" spans="80:94" ht="22.5" customHeight="1">
      <c r="CB4468"/>
      <c r="CC4468"/>
      <c r="CD4468"/>
      <c r="CE4468" s="83"/>
      <c r="CF4468"/>
      <c r="CG4468"/>
      <c r="CH4468"/>
      <c r="CI4468"/>
      <c r="CJ4468"/>
      <c r="CK4468"/>
      <c r="CL4468"/>
      <c r="CM4468"/>
      <c r="CN4468"/>
      <c r="CO4468"/>
      <c r="CP4468"/>
    </row>
    <row r="4469" spans="80:94" ht="22.5" customHeight="1">
      <c r="CB4469"/>
      <c r="CC4469"/>
      <c r="CD4469"/>
      <c r="CE4469" s="83"/>
      <c r="CF4469"/>
      <c r="CG4469"/>
      <c r="CH4469"/>
      <c r="CI4469"/>
      <c r="CJ4469"/>
      <c r="CK4469"/>
      <c r="CL4469"/>
      <c r="CM4469"/>
      <c r="CN4469"/>
      <c r="CO4469"/>
      <c r="CP4469"/>
    </row>
    <row r="4470" spans="80:94" ht="22.5" customHeight="1">
      <c r="CB4470"/>
      <c r="CC4470"/>
      <c r="CD4470"/>
      <c r="CE4470" s="83"/>
      <c r="CF4470"/>
      <c r="CG4470"/>
      <c r="CH4470"/>
      <c r="CI4470"/>
      <c r="CJ4470"/>
      <c r="CK4470"/>
      <c r="CL4470"/>
      <c r="CM4470"/>
      <c r="CN4470"/>
      <c r="CO4470"/>
      <c r="CP4470"/>
    </row>
    <row r="4471" spans="80:94" ht="22.5" customHeight="1">
      <c r="CB4471"/>
      <c r="CC4471"/>
      <c r="CD4471"/>
      <c r="CE4471" s="83"/>
      <c r="CF4471"/>
      <c r="CG4471"/>
      <c r="CH4471"/>
      <c r="CI4471"/>
      <c r="CJ4471"/>
      <c r="CK4471"/>
      <c r="CL4471"/>
      <c r="CM4471"/>
      <c r="CN4471"/>
      <c r="CO4471"/>
      <c r="CP4471"/>
    </row>
    <row r="4472" spans="80:94" ht="22.5" customHeight="1">
      <c r="CB4472"/>
      <c r="CC4472"/>
      <c r="CD4472"/>
      <c r="CE4472" s="83"/>
      <c r="CF4472"/>
      <c r="CG4472"/>
      <c r="CH4472"/>
      <c r="CI4472"/>
      <c r="CJ4472"/>
      <c r="CK4472"/>
      <c r="CL4472"/>
      <c r="CM4472"/>
      <c r="CN4472"/>
      <c r="CO4472"/>
      <c r="CP4472"/>
    </row>
    <row r="4473" spans="80:94" ht="22.5" customHeight="1">
      <c r="CB4473"/>
      <c r="CC4473"/>
      <c r="CD4473"/>
      <c r="CE4473" s="83"/>
      <c r="CF4473"/>
      <c r="CG4473"/>
      <c r="CH4473"/>
      <c r="CI4473"/>
      <c r="CJ4473"/>
      <c r="CK4473"/>
      <c r="CL4473"/>
      <c r="CM4473"/>
      <c r="CN4473"/>
      <c r="CO4473"/>
      <c r="CP4473"/>
    </row>
    <row r="4474" spans="80:94" ht="22.5" customHeight="1">
      <c r="CB4474"/>
      <c r="CC4474"/>
      <c r="CD4474"/>
      <c r="CE4474" s="83"/>
      <c r="CF4474"/>
      <c r="CG4474"/>
      <c r="CH4474"/>
      <c r="CI4474"/>
      <c r="CJ4474"/>
      <c r="CK4474"/>
      <c r="CL4474"/>
      <c r="CM4474"/>
      <c r="CN4474"/>
      <c r="CO4474"/>
      <c r="CP4474"/>
    </row>
    <row r="4475" spans="80:94" ht="22.5" customHeight="1">
      <c r="CB4475"/>
      <c r="CC4475"/>
      <c r="CD4475"/>
      <c r="CE4475" s="83"/>
      <c r="CF4475"/>
      <c r="CG4475"/>
      <c r="CH4475"/>
      <c r="CI4475"/>
      <c r="CJ4475"/>
      <c r="CK4475"/>
      <c r="CL4475"/>
      <c r="CM4475"/>
      <c r="CN4475"/>
      <c r="CO4475"/>
      <c r="CP4475"/>
    </row>
    <row r="4476" spans="80:94" ht="22.5" customHeight="1">
      <c r="CB4476"/>
      <c r="CC4476"/>
      <c r="CD4476"/>
      <c r="CE4476" s="83"/>
      <c r="CF4476"/>
      <c r="CG4476"/>
      <c r="CH4476"/>
      <c r="CI4476"/>
      <c r="CJ4476"/>
      <c r="CK4476"/>
      <c r="CL4476"/>
      <c r="CM4476"/>
      <c r="CN4476"/>
      <c r="CO4476"/>
      <c r="CP4476"/>
    </row>
    <row r="4477" spans="80:94" ht="22.5" customHeight="1">
      <c r="CB4477"/>
      <c r="CC4477"/>
      <c r="CD4477"/>
      <c r="CE4477" s="83"/>
      <c r="CF4477"/>
      <c r="CG4477"/>
      <c r="CH4477"/>
      <c r="CI4477"/>
      <c r="CJ4477"/>
      <c r="CK4477"/>
      <c r="CL4477"/>
      <c r="CM4477"/>
      <c r="CN4477"/>
      <c r="CO4477"/>
      <c r="CP4477"/>
    </row>
    <row r="4478" spans="80:94" ht="22.5" customHeight="1">
      <c r="CB4478"/>
      <c r="CC4478"/>
      <c r="CD4478"/>
      <c r="CE4478" s="83"/>
      <c r="CF4478"/>
      <c r="CG4478"/>
      <c r="CH4478"/>
      <c r="CI4478"/>
      <c r="CJ4478"/>
      <c r="CK4478"/>
      <c r="CL4478"/>
      <c r="CM4478"/>
      <c r="CN4478"/>
      <c r="CO4478"/>
      <c r="CP4478"/>
    </row>
    <row r="4479" spans="80:94" ht="22.5" customHeight="1">
      <c r="CB4479"/>
      <c r="CC4479"/>
      <c r="CD4479"/>
      <c r="CE4479" s="83"/>
      <c r="CF4479"/>
      <c r="CG4479"/>
      <c r="CH4479"/>
      <c r="CI4479"/>
      <c r="CJ4479"/>
      <c r="CK4479"/>
      <c r="CL4479"/>
      <c r="CM4479"/>
      <c r="CN4479"/>
      <c r="CO4479"/>
      <c r="CP4479"/>
    </row>
    <row r="4480" spans="80:94" ht="22.5" customHeight="1">
      <c r="CB4480"/>
      <c r="CC4480"/>
      <c r="CD4480"/>
      <c r="CE4480" s="83"/>
      <c r="CF4480"/>
      <c r="CG4480"/>
      <c r="CH4480"/>
      <c r="CI4480"/>
      <c r="CJ4480"/>
      <c r="CK4480"/>
      <c r="CL4480"/>
      <c r="CM4480"/>
      <c r="CN4480"/>
      <c r="CO4480"/>
      <c r="CP4480"/>
    </row>
    <row r="4481" spans="80:94" ht="22.5" customHeight="1">
      <c r="CB4481"/>
      <c r="CC4481"/>
      <c r="CD4481"/>
      <c r="CE4481" s="83"/>
      <c r="CF4481"/>
      <c r="CG4481"/>
      <c r="CH4481"/>
      <c r="CI4481"/>
      <c r="CJ4481"/>
      <c r="CK4481"/>
      <c r="CL4481"/>
      <c r="CM4481"/>
      <c r="CN4481"/>
      <c r="CO4481"/>
      <c r="CP4481"/>
    </row>
    <row r="4482" spans="80:94" ht="22.5" customHeight="1">
      <c r="CB4482"/>
      <c r="CC4482"/>
      <c r="CD4482"/>
      <c r="CE4482" s="83"/>
      <c r="CF4482"/>
      <c r="CG4482"/>
      <c r="CH4482"/>
      <c r="CI4482"/>
      <c r="CJ4482"/>
      <c r="CK4482"/>
      <c r="CL4482"/>
      <c r="CM4482"/>
      <c r="CN4482"/>
      <c r="CO4482"/>
      <c r="CP4482"/>
    </row>
    <row r="4483" spans="80:94" ht="22.5" customHeight="1">
      <c r="CB4483"/>
      <c r="CC4483"/>
      <c r="CD4483"/>
      <c r="CE4483" s="83"/>
      <c r="CF4483"/>
      <c r="CG4483"/>
      <c r="CH4483"/>
      <c r="CI4483"/>
      <c r="CJ4483"/>
      <c r="CK4483"/>
      <c r="CL4483"/>
      <c r="CM4483"/>
      <c r="CN4483"/>
      <c r="CO4483"/>
      <c r="CP4483"/>
    </row>
    <row r="4484" spans="80:94" ht="22.5" customHeight="1">
      <c r="CB4484"/>
      <c r="CC4484"/>
      <c r="CD4484"/>
      <c r="CE4484" s="83"/>
      <c r="CF4484"/>
      <c r="CG4484"/>
      <c r="CH4484"/>
      <c r="CI4484"/>
      <c r="CJ4484"/>
      <c r="CK4484"/>
      <c r="CL4484"/>
      <c r="CM4484"/>
      <c r="CN4484"/>
      <c r="CO4484"/>
      <c r="CP4484"/>
    </row>
    <row r="4485" spans="80:94" ht="22.5" customHeight="1">
      <c r="CB4485"/>
      <c r="CC4485"/>
      <c r="CD4485"/>
      <c r="CE4485" s="83"/>
      <c r="CF4485"/>
      <c r="CG4485"/>
      <c r="CH4485"/>
      <c r="CI4485"/>
      <c r="CJ4485"/>
      <c r="CK4485"/>
      <c r="CL4485"/>
      <c r="CM4485"/>
      <c r="CN4485"/>
      <c r="CO4485"/>
      <c r="CP4485"/>
    </row>
    <row r="4486" spans="80:94" ht="22.5" customHeight="1">
      <c r="CB4486"/>
      <c r="CC4486"/>
      <c r="CD4486"/>
      <c r="CE4486" s="83"/>
      <c r="CF4486"/>
      <c r="CG4486"/>
      <c r="CH4486"/>
      <c r="CI4486"/>
      <c r="CJ4486"/>
      <c r="CK4486"/>
      <c r="CL4486"/>
      <c r="CM4486"/>
      <c r="CN4486"/>
      <c r="CO4486"/>
      <c r="CP4486"/>
    </row>
    <row r="4487" spans="80:94" ht="22.5" customHeight="1">
      <c r="CB4487"/>
      <c r="CC4487"/>
      <c r="CD4487"/>
      <c r="CE4487" s="83"/>
      <c r="CF4487"/>
      <c r="CG4487"/>
      <c r="CH4487"/>
      <c r="CI4487"/>
      <c r="CJ4487"/>
      <c r="CK4487"/>
      <c r="CL4487"/>
      <c r="CM4487"/>
      <c r="CN4487"/>
      <c r="CO4487"/>
      <c r="CP4487"/>
    </row>
    <row r="4488" spans="80:94" ht="22.5" customHeight="1">
      <c r="CB4488"/>
      <c r="CC4488"/>
      <c r="CD4488"/>
      <c r="CE4488" s="83"/>
      <c r="CF4488"/>
      <c r="CG4488"/>
      <c r="CH4488"/>
      <c r="CI4488"/>
      <c r="CJ4488"/>
      <c r="CK4488"/>
      <c r="CL4488"/>
      <c r="CM4488"/>
      <c r="CN4488"/>
      <c r="CO4488"/>
      <c r="CP4488"/>
    </row>
    <row r="4489" spans="80:94" ht="22.5" customHeight="1">
      <c r="CB4489"/>
      <c r="CC4489"/>
      <c r="CD4489"/>
      <c r="CE4489" s="83"/>
      <c r="CF4489"/>
      <c r="CG4489"/>
      <c r="CH4489"/>
      <c r="CI4489"/>
      <c r="CJ4489"/>
      <c r="CK4489"/>
      <c r="CL4489"/>
      <c r="CM4489"/>
      <c r="CN4489"/>
      <c r="CO4489"/>
      <c r="CP4489"/>
    </row>
    <row r="4490" spans="80:94" ht="22.5" customHeight="1">
      <c r="CB4490"/>
      <c r="CC4490"/>
      <c r="CD4490"/>
      <c r="CE4490" s="83"/>
      <c r="CF4490"/>
      <c r="CG4490"/>
      <c r="CH4490"/>
      <c r="CI4490"/>
      <c r="CJ4490"/>
      <c r="CK4490"/>
      <c r="CL4490"/>
      <c r="CM4490"/>
      <c r="CN4490"/>
      <c r="CO4490"/>
      <c r="CP4490"/>
    </row>
    <row r="4491" spans="80:94" ht="22.5" customHeight="1">
      <c r="CB4491"/>
      <c r="CC4491"/>
      <c r="CD4491"/>
      <c r="CE4491" s="83"/>
      <c r="CF4491"/>
      <c r="CG4491"/>
      <c r="CH4491"/>
      <c r="CI4491"/>
      <c r="CJ4491"/>
      <c r="CK4491"/>
      <c r="CL4491"/>
      <c r="CM4491"/>
      <c r="CN4491"/>
      <c r="CO4491"/>
      <c r="CP4491"/>
    </row>
    <row r="4492" spans="80:94" ht="22.5" customHeight="1">
      <c r="CB4492"/>
      <c r="CC4492"/>
      <c r="CD4492"/>
      <c r="CE4492" s="83"/>
      <c r="CF4492"/>
      <c r="CG4492"/>
      <c r="CH4492"/>
      <c r="CI4492"/>
      <c r="CJ4492"/>
      <c r="CK4492"/>
      <c r="CL4492"/>
      <c r="CM4492"/>
      <c r="CN4492"/>
      <c r="CO4492"/>
      <c r="CP4492"/>
    </row>
    <row r="4493" spans="80:94" ht="22.5" customHeight="1">
      <c r="CB4493"/>
      <c r="CC4493"/>
      <c r="CD4493"/>
      <c r="CE4493" s="83"/>
      <c r="CF4493"/>
      <c r="CG4493"/>
      <c r="CH4493"/>
      <c r="CI4493"/>
      <c r="CJ4493"/>
      <c r="CK4493"/>
      <c r="CL4493"/>
      <c r="CM4493"/>
      <c r="CN4493"/>
      <c r="CO4493"/>
      <c r="CP4493"/>
    </row>
    <row r="4494" spans="80:94" ht="22.5" customHeight="1">
      <c r="CB4494"/>
      <c r="CC4494"/>
      <c r="CD4494"/>
      <c r="CE4494" s="83"/>
      <c r="CF4494"/>
      <c r="CG4494"/>
      <c r="CH4494"/>
      <c r="CI4494"/>
      <c r="CJ4494"/>
      <c r="CK4494"/>
      <c r="CL4494"/>
      <c r="CM4494"/>
      <c r="CN4494"/>
      <c r="CO4494"/>
      <c r="CP4494"/>
    </row>
    <row r="4495" spans="80:94" ht="22.5" customHeight="1">
      <c r="CB4495"/>
      <c r="CC4495"/>
      <c r="CD4495"/>
      <c r="CE4495" s="83"/>
      <c r="CF4495"/>
      <c r="CG4495"/>
      <c r="CH4495"/>
      <c r="CI4495"/>
      <c r="CJ4495"/>
      <c r="CK4495"/>
      <c r="CL4495"/>
      <c r="CM4495"/>
      <c r="CN4495"/>
      <c r="CO4495"/>
      <c r="CP4495"/>
    </row>
    <row r="4496" spans="80:94" ht="22.5" customHeight="1">
      <c r="CB4496"/>
      <c r="CC4496"/>
      <c r="CD4496"/>
      <c r="CE4496" s="83"/>
      <c r="CF4496"/>
      <c r="CG4496"/>
      <c r="CH4496"/>
      <c r="CI4496"/>
      <c r="CJ4496"/>
      <c r="CK4496"/>
      <c r="CL4496"/>
      <c r="CM4496"/>
      <c r="CN4496"/>
      <c r="CO4496"/>
      <c r="CP4496"/>
    </row>
    <row r="4497" spans="80:94" ht="22.5" customHeight="1">
      <c r="CB4497"/>
      <c r="CC4497"/>
      <c r="CD4497"/>
      <c r="CE4497" s="83"/>
      <c r="CF4497"/>
      <c r="CG4497"/>
      <c r="CH4497"/>
      <c r="CI4497"/>
      <c r="CJ4497"/>
      <c r="CK4497"/>
      <c r="CL4497"/>
      <c r="CM4497"/>
      <c r="CN4497"/>
      <c r="CO4497"/>
      <c r="CP4497"/>
    </row>
    <row r="4498" spans="80:94" ht="22.5" customHeight="1">
      <c r="CB4498"/>
      <c r="CC4498"/>
      <c r="CD4498"/>
      <c r="CE4498" s="83"/>
      <c r="CF4498"/>
      <c r="CG4498"/>
      <c r="CH4498"/>
      <c r="CI4498"/>
      <c r="CJ4498"/>
      <c r="CK4498"/>
      <c r="CL4498"/>
      <c r="CM4498"/>
      <c r="CN4498"/>
      <c r="CO4498"/>
      <c r="CP4498"/>
    </row>
    <row r="4499" spans="80:94" ht="22.5" customHeight="1">
      <c r="CB4499"/>
      <c r="CC4499"/>
      <c r="CD4499"/>
      <c r="CE4499" s="83"/>
      <c r="CF4499"/>
      <c r="CG4499"/>
      <c r="CH4499"/>
      <c r="CI4499"/>
      <c r="CJ4499"/>
      <c r="CK4499"/>
      <c r="CL4499"/>
      <c r="CM4499"/>
      <c r="CN4499"/>
      <c r="CO4499"/>
      <c r="CP4499"/>
    </row>
    <row r="4500" spans="80:94" ht="22.5" customHeight="1">
      <c r="CB4500"/>
      <c r="CC4500"/>
      <c r="CD4500"/>
      <c r="CE4500" s="83"/>
      <c r="CF4500"/>
      <c r="CG4500"/>
      <c r="CH4500"/>
      <c r="CI4500"/>
      <c r="CJ4500"/>
      <c r="CK4500"/>
      <c r="CL4500"/>
      <c r="CM4500"/>
      <c r="CN4500"/>
      <c r="CO4500"/>
      <c r="CP4500"/>
    </row>
    <row r="4501" spans="80:94" ht="22.5" customHeight="1">
      <c r="CB4501"/>
      <c r="CC4501"/>
      <c r="CD4501"/>
      <c r="CE4501" s="83"/>
      <c r="CF4501"/>
      <c r="CG4501"/>
      <c r="CH4501"/>
      <c r="CI4501"/>
      <c r="CJ4501"/>
      <c r="CK4501"/>
      <c r="CL4501"/>
      <c r="CM4501"/>
      <c r="CN4501"/>
      <c r="CO4501"/>
      <c r="CP4501"/>
    </row>
    <row r="4502" spans="80:94" ht="22.5" customHeight="1">
      <c r="CB4502"/>
      <c r="CC4502"/>
      <c r="CD4502"/>
      <c r="CE4502" s="83"/>
      <c r="CF4502"/>
      <c r="CG4502"/>
      <c r="CH4502"/>
      <c r="CI4502"/>
      <c r="CJ4502"/>
      <c r="CK4502"/>
      <c r="CL4502"/>
      <c r="CM4502"/>
      <c r="CN4502"/>
      <c r="CO4502"/>
      <c r="CP4502"/>
    </row>
    <row r="4503" spans="80:94" ht="22.5" customHeight="1">
      <c r="CB4503"/>
      <c r="CC4503"/>
      <c r="CD4503"/>
      <c r="CE4503" s="83"/>
      <c r="CF4503"/>
      <c r="CG4503"/>
      <c r="CH4503"/>
      <c r="CI4503"/>
      <c r="CJ4503"/>
      <c r="CK4503"/>
      <c r="CL4503"/>
      <c r="CM4503"/>
      <c r="CN4503"/>
      <c r="CO4503"/>
      <c r="CP4503"/>
    </row>
    <row r="4504" spans="80:94" ht="22.5" customHeight="1">
      <c r="CB4504"/>
      <c r="CC4504"/>
      <c r="CD4504"/>
      <c r="CE4504" s="83"/>
      <c r="CF4504"/>
      <c r="CG4504"/>
      <c r="CH4504"/>
      <c r="CI4504"/>
      <c r="CJ4504"/>
      <c r="CK4504"/>
      <c r="CL4504"/>
      <c r="CM4504"/>
      <c r="CN4504"/>
      <c r="CO4504"/>
      <c r="CP4504"/>
    </row>
    <row r="4505" spans="80:94" ht="22.5" customHeight="1">
      <c r="CB4505"/>
      <c r="CC4505"/>
      <c r="CD4505"/>
      <c r="CE4505" s="83"/>
      <c r="CF4505"/>
      <c r="CG4505"/>
      <c r="CH4505"/>
      <c r="CI4505"/>
      <c r="CJ4505"/>
      <c r="CK4505"/>
      <c r="CL4505"/>
      <c r="CM4505"/>
      <c r="CN4505"/>
      <c r="CO4505"/>
      <c r="CP4505"/>
    </row>
    <row r="4506" spans="80:94" ht="22.5" customHeight="1">
      <c r="CB4506"/>
      <c r="CC4506"/>
      <c r="CD4506"/>
      <c r="CE4506" s="83"/>
      <c r="CF4506"/>
      <c r="CG4506"/>
      <c r="CH4506"/>
      <c r="CI4506"/>
      <c r="CJ4506"/>
      <c r="CK4506"/>
      <c r="CL4506"/>
      <c r="CM4506"/>
      <c r="CN4506"/>
      <c r="CO4506"/>
      <c r="CP4506"/>
    </row>
    <row r="4507" spans="80:94" ht="22.5" customHeight="1">
      <c r="CB4507"/>
      <c r="CC4507"/>
      <c r="CD4507"/>
      <c r="CE4507" s="83"/>
      <c r="CF4507"/>
      <c r="CG4507"/>
      <c r="CH4507"/>
      <c r="CI4507"/>
      <c r="CJ4507"/>
      <c r="CK4507"/>
      <c r="CL4507"/>
      <c r="CM4507"/>
      <c r="CN4507"/>
      <c r="CO4507"/>
      <c r="CP4507"/>
    </row>
    <row r="4508" spans="80:94" ht="22.5" customHeight="1">
      <c r="CB4508"/>
      <c r="CC4508"/>
      <c r="CD4508"/>
      <c r="CE4508" s="83"/>
      <c r="CF4508"/>
      <c r="CG4508"/>
      <c r="CH4508"/>
      <c r="CI4508"/>
      <c r="CJ4508"/>
      <c r="CK4508"/>
      <c r="CL4508"/>
      <c r="CM4508"/>
      <c r="CN4508"/>
      <c r="CO4508"/>
      <c r="CP4508"/>
    </row>
    <row r="4509" spans="80:94" ht="22.5" customHeight="1">
      <c r="CB4509"/>
      <c r="CC4509"/>
      <c r="CD4509"/>
      <c r="CE4509" s="83"/>
      <c r="CF4509"/>
      <c r="CG4509"/>
      <c r="CH4509"/>
      <c r="CI4509"/>
      <c r="CJ4509"/>
      <c r="CK4509"/>
      <c r="CL4509"/>
      <c r="CM4509"/>
      <c r="CN4509"/>
      <c r="CO4509"/>
      <c r="CP4509"/>
    </row>
    <row r="4510" spans="80:94" ht="22.5" customHeight="1">
      <c r="CB4510"/>
      <c r="CC4510"/>
      <c r="CD4510"/>
      <c r="CE4510" s="83"/>
      <c r="CF4510"/>
      <c r="CG4510"/>
      <c r="CH4510"/>
      <c r="CI4510"/>
      <c r="CJ4510"/>
      <c r="CK4510"/>
      <c r="CL4510"/>
      <c r="CM4510"/>
      <c r="CN4510"/>
      <c r="CO4510"/>
      <c r="CP4510"/>
    </row>
    <row r="4511" spans="80:94" ht="22.5" customHeight="1">
      <c r="CB4511"/>
      <c r="CC4511"/>
      <c r="CD4511"/>
      <c r="CE4511" s="83"/>
      <c r="CF4511"/>
      <c r="CG4511"/>
      <c r="CH4511"/>
      <c r="CI4511"/>
      <c r="CJ4511"/>
      <c r="CK4511"/>
      <c r="CL4511"/>
      <c r="CM4511"/>
      <c r="CN4511"/>
      <c r="CO4511"/>
      <c r="CP4511"/>
    </row>
    <row r="4512" spans="80:94" ht="22.5" customHeight="1">
      <c r="CB4512"/>
      <c r="CC4512"/>
      <c r="CD4512"/>
      <c r="CE4512" s="83"/>
      <c r="CF4512"/>
      <c r="CG4512"/>
      <c r="CH4512"/>
      <c r="CI4512"/>
      <c r="CJ4512"/>
      <c r="CK4512"/>
      <c r="CL4512"/>
      <c r="CM4512"/>
      <c r="CN4512"/>
      <c r="CO4512"/>
      <c r="CP4512"/>
    </row>
    <row r="4513" spans="80:94" ht="22.5" customHeight="1">
      <c r="CB4513"/>
      <c r="CC4513"/>
      <c r="CD4513"/>
      <c r="CE4513" s="83"/>
      <c r="CF4513"/>
      <c r="CG4513"/>
      <c r="CH4513"/>
      <c r="CI4513"/>
      <c r="CJ4513"/>
      <c r="CK4513"/>
      <c r="CL4513"/>
      <c r="CM4513"/>
      <c r="CN4513"/>
      <c r="CO4513"/>
      <c r="CP4513"/>
    </row>
    <row r="4514" spans="80:94" ht="22.5" customHeight="1">
      <c r="CB4514"/>
      <c r="CC4514"/>
      <c r="CD4514"/>
      <c r="CE4514" s="83"/>
      <c r="CF4514"/>
      <c r="CG4514"/>
      <c r="CH4514"/>
      <c r="CI4514"/>
      <c r="CJ4514"/>
      <c r="CK4514"/>
      <c r="CL4514"/>
      <c r="CM4514"/>
      <c r="CN4514"/>
      <c r="CO4514"/>
      <c r="CP4514"/>
    </row>
    <row r="4515" spans="80:94" ht="22.5" customHeight="1">
      <c r="CB4515"/>
      <c r="CC4515"/>
      <c r="CD4515"/>
      <c r="CE4515" s="83"/>
      <c r="CF4515"/>
      <c r="CG4515"/>
      <c r="CH4515"/>
      <c r="CI4515"/>
      <c r="CJ4515"/>
      <c r="CK4515"/>
      <c r="CL4515"/>
      <c r="CM4515"/>
      <c r="CN4515"/>
      <c r="CO4515"/>
      <c r="CP4515"/>
    </row>
    <row r="4516" spans="80:94" ht="22.5" customHeight="1">
      <c r="CB4516"/>
      <c r="CC4516"/>
      <c r="CD4516"/>
      <c r="CE4516" s="83"/>
      <c r="CF4516"/>
      <c r="CG4516"/>
      <c r="CH4516"/>
      <c r="CI4516"/>
      <c r="CJ4516"/>
      <c r="CK4516"/>
      <c r="CL4516"/>
      <c r="CM4516"/>
      <c r="CN4516"/>
      <c r="CO4516"/>
      <c r="CP4516"/>
    </row>
    <row r="4517" spans="80:94" ht="22.5" customHeight="1">
      <c r="CB4517"/>
      <c r="CC4517"/>
      <c r="CD4517"/>
      <c r="CE4517" s="83"/>
      <c r="CF4517"/>
      <c r="CG4517"/>
      <c r="CH4517"/>
      <c r="CI4517"/>
      <c r="CJ4517"/>
      <c r="CK4517"/>
      <c r="CL4517"/>
      <c r="CM4517"/>
      <c r="CN4517"/>
      <c r="CO4517"/>
      <c r="CP4517"/>
    </row>
    <row r="4518" spans="80:94" ht="22.5" customHeight="1">
      <c r="CB4518"/>
      <c r="CC4518"/>
      <c r="CD4518"/>
      <c r="CE4518" s="83"/>
      <c r="CF4518"/>
      <c r="CG4518"/>
      <c r="CH4518"/>
      <c r="CI4518"/>
      <c r="CJ4518"/>
      <c r="CK4518"/>
      <c r="CL4518"/>
      <c r="CM4518"/>
      <c r="CN4518"/>
      <c r="CO4518"/>
      <c r="CP4518"/>
    </row>
    <row r="4519" spans="80:94" ht="22.5" customHeight="1">
      <c r="CB4519"/>
      <c r="CC4519"/>
      <c r="CD4519"/>
      <c r="CE4519" s="83"/>
      <c r="CF4519"/>
      <c r="CG4519"/>
      <c r="CH4519"/>
      <c r="CI4519"/>
      <c r="CJ4519"/>
      <c r="CK4519"/>
      <c r="CL4519"/>
      <c r="CM4519"/>
      <c r="CN4519"/>
      <c r="CO4519"/>
      <c r="CP4519"/>
    </row>
    <row r="4520" spans="80:94" ht="22.5" customHeight="1">
      <c r="CB4520"/>
      <c r="CC4520"/>
      <c r="CD4520"/>
      <c r="CE4520" s="83"/>
      <c r="CF4520"/>
      <c r="CG4520"/>
      <c r="CH4520"/>
      <c r="CI4520"/>
      <c r="CJ4520"/>
      <c r="CK4520"/>
      <c r="CL4520"/>
      <c r="CM4520"/>
      <c r="CN4520"/>
      <c r="CO4520"/>
      <c r="CP4520"/>
    </row>
    <row r="4521" spans="80:94" ht="22.5" customHeight="1">
      <c r="CB4521"/>
      <c r="CC4521"/>
      <c r="CD4521"/>
      <c r="CE4521" s="83"/>
      <c r="CF4521"/>
      <c r="CG4521"/>
      <c r="CH4521"/>
      <c r="CI4521"/>
      <c r="CJ4521"/>
      <c r="CK4521"/>
      <c r="CL4521"/>
      <c r="CM4521"/>
      <c r="CN4521"/>
      <c r="CO4521"/>
      <c r="CP4521"/>
    </row>
    <row r="4522" spans="80:94" ht="22.5" customHeight="1">
      <c r="CB4522"/>
      <c r="CC4522"/>
      <c r="CD4522"/>
      <c r="CE4522" s="83"/>
      <c r="CF4522"/>
      <c r="CG4522"/>
      <c r="CH4522"/>
      <c r="CI4522"/>
      <c r="CJ4522"/>
      <c r="CK4522"/>
      <c r="CL4522"/>
      <c r="CM4522"/>
      <c r="CN4522"/>
      <c r="CO4522"/>
      <c r="CP4522"/>
    </row>
    <row r="4523" spans="80:94" ht="22.5" customHeight="1">
      <c r="CB4523"/>
      <c r="CC4523"/>
      <c r="CD4523"/>
      <c r="CE4523" s="83"/>
      <c r="CF4523"/>
      <c r="CG4523"/>
      <c r="CH4523"/>
      <c r="CI4523"/>
      <c r="CJ4523"/>
      <c r="CK4523"/>
      <c r="CL4523"/>
      <c r="CM4523"/>
      <c r="CN4523"/>
      <c r="CO4523"/>
      <c r="CP4523"/>
    </row>
    <row r="4524" spans="80:94" ht="22.5" customHeight="1">
      <c r="CB4524"/>
      <c r="CC4524"/>
      <c r="CD4524"/>
      <c r="CE4524" s="83"/>
      <c r="CF4524"/>
      <c r="CG4524"/>
      <c r="CH4524"/>
      <c r="CI4524"/>
      <c r="CJ4524"/>
      <c r="CK4524"/>
      <c r="CL4524"/>
      <c r="CM4524"/>
      <c r="CN4524"/>
      <c r="CO4524"/>
      <c r="CP4524"/>
    </row>
    <row r="4525" spans="80:94" ht="22.5" customHeight="1">
      <c r="CB4525"/>
      <c r="CC4525"/>
      <c r="CD4525"/>
      <c r="CE4525" s="83"/>
      <c r="CF4525"/>
      <c r="CG4525"/>
      <c r="CH4525"/>
      <c r="CI4525"/>
      <c r="CJ4525"/>
      <c r="CK4525"/>
      <c r="CL4525"/>
      <c r="CM4525"/>
      <c r="CN4525"/>
      <c r="CO4525"/>
      <c r="CP4525"/>
    </row>
    <row r="4526" spans="80:94" ht="22.5" customHeight="1">
      <c r="CB4526"/>
      <c r="CC4526"/>
      <c r="CD4526"/>
      <c r="CE4526" s="83"/>
      <c r="CF4526"/>
      <c r="CG4526"/>
      <c r="CH4526"/>
      <c r="CI4526"/>
      <c r="CJ4526"/>
      <c r="CK4526"/>
      <c r="CL4526"/>
      <c r="CM4526"/>
      <c r="CN4526"/>
      <c r="CO4526"/>
      <c r="CP4526"/>
    </row>
    <row r="4527" spans="80:94" ht="22.5" customHeight="1">
      <c r="CB4527"/>
      <c r="CC4527"/>
      <c r="CD4527"/>
      <c r="CE4527" s="83"/>
      <c r="CF4527"/>
      <c r="CG4527"/>
      <c r="CH4527"/>
      <c r="CI4527"/>
      <c r="CJ4527"/>
      <c r="CK4527"/>
      <c r="CL4527"/>
      <c r="CM4527"/>
      <c r="CN4527"/>
      <c r="CO4527"/>
      <c r="CP4527"/>
    </row>
    <row r="4528" spans="80:94" ht="22.5" customHeight="1">
      <c r="CB4528"/>
      <c r="CC4528"/>
      <c r="CD4528"/>
      <c r="CE4528" s="83"/>
      <c r="CF4528"/>
      <c r="CG4528"/>
      <c r="CH4528"/>
      <c r="CI4528"/>
      <c r="CJ4528"/>
      <c r="CK4528"/>
      <c r="CL4528"/>
      <c r="CM4528"/>
      <c r="CN4528"/>
      <c r="CO4528"/>
      <c r="CP4528"/>
    </row>
    <row r="4529" spans="80:94" ht="22.5" customHeight="1">
      <c r="CB4529"/>
      <c r="CC4529"/>
      <c r="CD4529"/>
      <c r="CE4529" s="83"/>
      <c r="CF4529"/>
      <c r="CG4529"/>
      <c r="CH4529"/>
      <c r="CI4529"/>
      <c r="CJ4529"/>
      <c r="CK4529"/>
      <c r="CL4529"/>
      <c r="CM4529"/>
      <c r="CN4529"/>
      <c r="CO4529"/>
      <c r="CP4529"/>
    </row>
    <row r="4530" spans="80:94" ht="22.5" customHeight="1">
      <c r="CB4530"/>
      <c r="CC4530"/>
      <c r="CD4530"/>
      <c r="CE4530" s="83"/>
      <c r="CF4530"/>
      <c r="CG4530"/>
      <c r="CH4530"/>
      <c r="CI4530"/>
      <c r="CJ4530"/>
      <c r="CK4530"/>
      <c r="CL4530"/>
      <c r="CM4530"/>
      <c r="CN4530"/>
      <c r="CO4530"/>
      <c r="CP4530"/>
    </row>
    <row r="4531" spans="80:94" ht="22.5" customHeight="1">
      <c r="CB4531"/>
      <c r="CC4531"/>
      <c r="CD4531"/>
      <c r="CE4531" s="83"/>
      <c r="CF4531"/>
      <c r="CG4531"/>
      <c r="CH4531"/>
      <c r="CI4531"/>
      <c r="CJ4531"/>
      <c r="CK4531"/>
      <c r="CL4531"/>
      <c r="CM4531"/>
      <c r="CN4531"/>
      <c r="CO4531"/>
      <c r="CP4531"/>
    </row>
    <row r="4532" spans="80:94" ht="22.5" customHeight="1">
      <c r="CB4532"/>
      <c r="CC4532"/>
      <c r="CD4532"/>
      <c r="CE4532" s="83"/>
      <c r="CF4532"/>
      <c r="CG4532"/>
      <c r="CH4532"/>
      <c r="CI4532"/>
      <c r="CJ4532"/>
      <c r="CK4532"/>
      <c r="CL4532"/>
      <c r="CM4532"/>
      <c r="CN4532"/>
      <c r="CO4532"/>
      <c r="CP4532"/>
    </row>
    <row r="4533" spans="80:94" ht="22.5" customHeight="1">
      <c r="CB4533"/>
      <c r="CC4533"/>
      <c r="CD4533"/>
      <c r="CE4533" s="83"/>
      <c r="CF4533"/>
      <c r="CG4533"/>
      <c r="CH4533"/>
      <c r="CI4533"/>
      <c r="CJ4533"/>
      <c r="CK4533"/>
      <c r="CL4533"/>
      <c r="CM4533"/>
      <c r="CN4533"/>
      <c r="CO4533"/>
      <c r="CP4533"/>
    </row>
    <row r="4534" spans="80:94" ht="22.5" customHeight="1">
      <c r="CB4534"/>
      <c r="CC4534"/>
      <c r="CD4534"/>
      <c r="CE4534" s="83"/>
      <c r="CF4534"/>
      <c r="CG4534"/>
      <c r="CH4534"/>
      <c r="CI4534"/>
      <c r="CJ4534"/>
      <c r="CK4534"/>
      <c r="CL4534"/>
      <c r="CM4534"/>
      <c r="CN4534"/>
      <c r="CO4534"/>
      <c r="CP4534"/>
    </row>
    <row r="4535" spans="80:94" ht="22.5" customHeight="1">
      <c r="CB4535"/>
      <c r="CC4535"/>
      <c r="CD4535"/>
      <c r="CE4535" s="83"/>
      <c r="CF4535"/>
      <c r="CG4535"/>
      <c r="CH4535"/>
      <c r="CI4535"/>
      <c r="CJ4535"/>
      <c r="CK4535"/>
      <c r="CL4535"/>
      <c r="CM4535"/>
      <c r="CN4535"/>
      <c r="CO4535"/>
      <c r="CP4535"/>
    </row>
    <row r="4536" spans="80:94" ht="22.5" customHeight="1">
      <c r="CB4536"/>
      <c r="CC4536"/>
      <c r="CD4536"/>
      <c r="CE4536" s="83"/>
      <c r="CF4536"/>
      <c r="CG4536"/>
      <c r="CH4536"/>
      <c r="CI4536"/>
      <c r="CJ4536"/>
      <c r="CK4536"/>
      <c r="CL4536"/>
      <c r="CM4536"/>
      <c r="CN4536"/>
      <c r="CO4536"/>
      <c r="CP4536"/>
    </row>
    <row r="4537" spans="80:94" ht="22.5" customHeight="1">
      <c r="CB4537"/>
      <c r="CC4537"/>
      <c r="CD4537"/>
      <c r="CE4537" s="83"/>
      <c r="CF4537"/>
      <c r="CG4537"/>
      <c r="CH4537"/>
      <c r="CI4537"/>
      <c r="CJ4537"/>
      <c r="CK4537"/>
      <c r="CL4537"/>
      <c r="CM4537"/>
      <c r="CN4537"/>
      <c r="CO4537"/>
      <c r="CP4537"/>
    </row>
    <row r="4538" spans="80:94" ht="22.5" customHeight="1">
      <c r="CB4538"/>
      <c r="CC4538"/>
      <c r="CD4538"/>
      <c r="CE4538" s="83"/>
      <c r="CF4538"/>
      <c r="CG4538"/>
      <c r="CH4538"/>
      <c r="CI4538"/>
      <c r="CJ4538"/>
      <c r="CK4538"/>
      <c r="CL4538"/>
      <c r="CM4538"/>
      <c r="CN4538"/>
      <c r="CO4538"/>
      <c r="CP4538"/>
    </row>
    <row r="4539" spans="80:94" ht="22.5" customHeight="1">
      <c r="CB4539"/>
      <c r="CC4539"/>
      <c r="CD4539"/>
      <c r="CE4539" s="83"/>
      <c r="CF4539"/>
      <c r="CG4539"/>
      <c r="CH4539"/>
      <c r="CI4539"/>
      <c r="CJ4539"/>
      <c r="CK4539"/>
      <c r="CL4539"/>
      <c r="CM4539"/>
      <c r="CN4539"/>
      <c r="CO4539"/>
      <c r="CP4539"/>
    </row>
    <row r="4540" spans="80:94" ht="22.5" customHeight="1">
      <c r="CB4540"/>
      <c r="CC4540"/>
      <c r="CD4540"/>
      <c r="CE4540" s="83"/>
      <c r="CF4540"/>
      <c r="CG4540"/>
      <c r="CH4540"/>
      <c r="CI4540"/>
      <c r="CJ4540"/>
      <c r="CK4540"/>
      <c r="CL4540"/>
      <c r="CM4540"/>
      <c r="CN4540"/>
      <c r="CO4540"/>
      <c r="CP4540"/>
    </row>
    <row r="4541" spans="80:94" ht="22.5" customHeight="1">
      <c r="CB4541"/>
      <c r="CC4541"/>
      <c r="CD4541"/>
      <c r="CE4541" s="83"/>
      <c r="CF4541"/>
      <c r="CG4541"/>
      <c r="CH4541"/>
      <c r="CI4541"/>
      <c r="CJ4541"/>
      <c r="CK4541"/>
      <c r="CL4541"/>
      <c r="CM4541"/>
      <c r="CN4541"/>
      <c r="CO4541"/>
      <c r="CP4541"/>
    </row>
    <row r="4542" spans="80:94" ht="22.5" customHeight="1">
      <c r="CB4542"/>
      <c r="CC4542"/>
      <c r="CD4542"/>
      <c r="CE4542" s="83"/>
      <c r="CF4542"/>
      <c r="CG4542"/>
      <c r="CH4542"/>
      <c r="CI4542"/>
      <c r="CJ4542"/>
      <c r="CK4542"/>
      <c r="CL4542"/>
      <c r="CM4542"/>
      <c r="CN4542"/>
      <c r="CO4542"/>
      <c r="CP4542"/>
    </row>
    <row r="4543" spans="80:94" ht="22.5" customHeight="1">
      <c r="CB4543"/>
      <c r="CC4543"/>
      <c r="CD4543"/>
      <c r="CE4543" s="83"/>
      <c r="CF4543"/>
      <c r="CG4543"/>
      <c r="CH4543"/>
      <c r="CI4543"/>
      <c r="CJ4543"/>
      <c r="CK4543"/>
      <c r="CL4543"/>
      <c r="CM4543"/>
      <c r="CN4543"/>
      <c r="CO4543"/>
      <c r="CP4543"/>
    </row>
    <row r="4544" spans="80:94" ht="22.5" customHeight="1">
      <c r="CB4544"/>
      <c r="CC4544"/>
      <c r="CD4544"/>
      <c r="CE4544" s="83"/>
      <c r="CF4544"/>
      <c r="CG4544"/>
      <c r="CH4544"/>
      <c r="CI4544"/>
      <c r="CJ4544"/>
      <c r="CK4544"/>
      <c r="CL4544"/>
      <c r="CM4544"/>
      <c r="CN4544"/>
      <c r="CO4544"/>
      <c r="CP4544"/>
    </row>
    <row r="4545" spans="80:94" ht="22.5" customHeight="1">
      <c r="CB4545"/>
      <c r="CC4545"/>
      <c r="CD4545"/>
      <c r="CE4545" s="83"/>
      <c r="CF4545"/>
      <c r="CG4545"/>
      <c r="CH4545"/>
      <c r="CI4545"/>
      <c r="CJ4545"/>
      <c r="CK4545"/>
      <c r="CL4545"/>
      <c r="CM4545"/>
      <c r="CN4545"/>
      <c r="CO4545"/>
      <c r="CP4545"/>
    </row>
    <row r="4546" spans="80:94" ht="22.5" customHeight="1">
      <c r="CB4546"/>
      <c r="CC4546"/>
      <c r="CD4546"/>
      <c r="CE4546" s="83"/>
      <c r="CF4546"/>
      <c r="CG4546"/>
      <c r="CH4546"/>
      <c r="CI4546"/>
      <c r="CJ4546"/>
      <c r="CK4546"/>
      <c r="CL4546"/>
      <c r="CM4546"/>
      <c r="CN4546"/>
      <c r="CO4546"/>
      <c r="CP4546"/>
    </row>
    <row r="4547" spans="80:94" ht="22.5" customHeight="1">
      <c r="CB4547"/>
      <c r="CC4547"/>
      <c r="CD4547"/>
      <c r="CE4547" s="83"/>
      <c r="CF4547"/>
      <c r="CG4547"/>
      <c r="CH4547"/>
      <c r="CI4547"/>
      <c r="CJ4547"/>
      <c r="CK4547"/>
      <c r="CL4547"/>
      <c r="CM4547"/>
      <c r="CN4547"/>
      <c r="CO4547"/>
      <c r="CP4547"/>
    </row>
    <row r="4548" spans="80:94" ht="22.5" customHeight="1">
      <c r="CB4548"/>
      <c r="CC4548"/>
      <c r="CD4548"/>
      <c r="CE4548" s="83"/>
      <c r="CF4548"/>
      <c r="CG4548"/>
      <c r="CH4548"/>
      <c r="CI4548"/>
      <c r="CJ4548"/>
      <c r="CK4548"/>
      <c r="CL4548"/>
      <c r="CM4548"/>
      <c r="CN4548"/>
      <c r="CO4548"/>
      <c r="CP4548"/>
    </row>
    <row r="4549" spans="80:94" ht="22.5" customHeight="1">
      <c r="CB4549"/>
      <c r="CC4549"/>
      <c r="CD4549"/>
      <c r="CE4549" s="83"/>
      <c r="CF4549"/>
      <c r="CG4549"/>
      <c r="CH4549"/>
      <c r="CI4549"/>
      <c r="CJ4549"/>
      <c r="CK4549"/>
      <c r="CL4549"/>
      <c r="CM4549"/>
      <c r="CN4549"/>
      <c r="CO4549"/>
      <c r="CP4549"/>
    </row>
    <row r="4550" spans="80:94" ht="22.5" customHeight="1">
      <c r="CB4550"/>
      <c r="CC4550"/>
      <c r="CD4550"/>
      <c r="CE4550" s="83"/>
      <c r="CF4550"/>
      <c r="CG4550"/>
      <c r="CH4550"/>
      <c r="CI4550"/>
      <c r="CJ4550"/>
      <c r="CK4550"/>
      <c r="CL4550"/>
      <c r="CM4550"/>
      <c r="CN4550"/>
      <c r="CO4550"/>
      <c r="CP4550"/>
    </row>
    <row r="4551" spans="80:94" ht="22.5" customHeight="1">
      <c r="CB4551"/>
      <c r="CC4551"/>
      <c r="CD4551"/>
      <c r="CE4551" s="83"/>
      <c r="CF4551"/>
      <c r="CG4551"/>
      <c r="CH4551"/>
      <c r="CI4551"/>
      <c r="CJ4551"/>
      <c r="CK4551"/>
      <c r="CL4551"/>
      <c r="CM4551"/>
      <c r="CN4551"/>
      <c r="CO4551"/>
      <c r="CP4551"/>
    </row>
    <row r="4552" spans="80:94" ht="22.5" customHeight="1">
      <c r="CB4552"/>
      <c r="CC4552"/>
      <c r="CD4552"/>
      <c r="CE4552" s="83"/>
      <c r="CF4552"/>
      <c r="CG4552"/>
      <c r="CH4552"/>
      <c r="CI4552"/>
      <c r="CJ4552"/>
      <c r="CK4552"/>
      <c r="CL4552"/>
      <c r="CM4552"/>
      <c r="CN4552"/>
      <c r="CO4552"/>
      <c r="CP4552"/>
    </row>
    <row r="4553" spans="80:94" ht="22.5" customHeight="1">
      <c r="CB4553"/>
      <c r="CC4553"/>
      <c r="CD4553"/>
      <c r="CE4553" s="83"/>
      <c r="CF4553"/>
      <c r="CG4553"/>
      <c r="CH4553"/>
      <c r="CI4553"/>
      <c r="CJ4553"/>
      <c r="CK4553"/>
      <c r="CL4553"/>
      <c r="CM4553"/>
      <c r="CN4553"/>
      <c r="CO4553"/>
      <c r="CP4553"/>
    </row>
    <row r="4554" spans="80:94" ht="22.5" customHeight="1">
      <c r="CB4554"/>
      <c r="CC4554"/>
      <c r="CD4554"/>
      <c r="CE4554" s="83"/>
      <c r="CF4554"/>
      <c r="CG4554"/>
      <c r="CH4554"/>
      <c r="CI4554"/>
      <c r="CJ4554"/>
      <c r="CK4554"/>
      <c r="CL4554"/>
      <c r="CM4554"/>
      <c r="CN4554"/>
      <c r="CO4554"/>
      <c r="CP4554"/>
    </row>
    <row r="4555" spans="80:94" ht="22.5" customHeight="1">
      <c r="CB4555"/>
      <c r="CC4555"/>
      <c r="CD4555"/>
      <c r="CE4555" s="83"/>
      <c r="CF4555"/>
      <c r="CG4555"/>
      <c r="CH4555"/>
      <c r="CI4555"/>
      <c r="CJ4555"/>
      <c r="CK4555"/>
      <c r="CL4555"/>
      <c r="CM4555"/>
      <c r="CN4555"/>
      <c r="CO4555"/>
      <c r="CP4555"/>
    </row>
    <row r="4556" spans="80:94" ht="22.5" customHeight="1">
      <c r="CB4556"/>
      <c r="CC4556"/>
      <c r="CD4556"/>
      <c r="CE4556" s="83"/>
      <c r="CF4556"/>
      <c r="CG4556"/>
      <c r="CH4556"/>
      <c r="CI4556"/>
      <c r="CJ4556"/>
      <c r="CK4556"/>
      <c r="CL4556"/>
      <c r="CM4556"/>
      <c r="CN4556"/>
      <c r="CO4556"/>
      <c r="CP4556"/>
    </row>
    <row r="4557" spans="80:94" ht="22.5" customHeight="1">
      <c r="CB4557"/>
      <c r="CC4557"/>
      <c r="CD4557"/>
      <c r="CE4557" s="83"/>
      <c r="CF4557"/>
      <c r="CG4557"/>
      <c r="CH4557"/>
      <c r="CI4557"/>
      <c r="CJ4557"/>
      <c r="CK4557"/>
      <c r="CL4557"/>
      <c r="CM4557"/>
      <c r="CN4557"/>
      <c r="CO4557"/>
      <c r="CP4557"/>
    </row>
    <row r="4558" spans="80:94" ht="22.5" customHeight="1">
      <c r="CB4558"/>
      <c r="CC4558"/>
      <c r="CD4558"/>
      <c r="CE4558" s="83"/>
      <c r="CF4558"/>
      <c r="CG4558"/>
      <c r="CH4558"/>
      <c r="CI4558"/>
      <c r="CJ4558"/>
      <c r="CK4558"/>
      <c r="CL4558"/>
      <c r="CM4558"/>
      <c r="CN4558"/>
      <c r="CO4558"/>
      <c r="CP4558"/>
    </row>
    <row r="4559" spans="80:94" ht="22.5" customHeight="1">
      <c r="CB4559"/>
      <c r="CC4559"/>
      <c r="CD4559"/>
      <c r="CE4559" s="83"/>
      <c r="CF4559"/>
      <c r="CG4559"/>
      <c r="CH4559"/>
      <c r="CI4559"/>
      <c r="CJ4559"/>
      <c r="CK4559"/>
      <c r="CL4559"/>
      <c r="CM4559"/>
      <c r="CN4559"/>
      <c r="CO4559"/>
      <c r="CP4559"/>
    </row>
    <row r="4560" spans="80:94" ht="22.5" customHeight="1">
      <c r="CB4560"/>
      <c r="CC4560"/>
      <c r="CD4560"/>
      <c r="CE4560" s="83"/>
      <c r="CF4560"/>
      <c r="CG4560"/>
      <c r="CH4560"/>
      <c r="CI4560"/>
      <c r="CJ4560"/>
      <c r="CK4560"/>
      <c r="CL4560"/>
      <c r="CM4560"/>
      <c r="CN4560"/>
      <c r="CO4560"/>
      <c r="CP4560"/>
    </row>
    <row r="4561" spans="80:94" ht="22.5" customHeight="1">
      <c r="CB4561"/>
      <c r="CC4561"/>
      <c r="CD4561"/>
      <c r="CE4561" s="83"/>
      <c r="CF4561"/>
      <c r="CG4561"/>
      <c r="CH4561"/>
      <c r="CI4561"/>
      <c r="CJ4561"/>
      <c r="CK4561"/>
      <c r="CL4561"/>
      <c r="CM4561"/>
      <c r="CN4561"/>
      <c r="CO4561"/>
      <c r="CP4561"/>
    </row>
    <row r="4562" spans="80:94" ht="22.5" customHeight="1">
      <c r="CB4562"/>
      <c r="CC4562"/>
      <c r="CD4562"/>
      <c r="CE4562" s="83"/>
      <c r="CF4562"/>
      <c r="CG4562"/>
      <c r="CH4562"/>
      <c r="CI4562"/>
      <c r="CJ4562"/>
      <c r="CK4562"/>
      <c r="CL4562"/>
      <c r="CM4562"/>
      <c r="CN4562"/>
      <c r="CO4562"/>
      <c r="CP4562"/>
    </row>
    <row r="4563" spans="80:94" ht="22.5" customHeight="1">
      <c r="CB4563"/>
      <c r="CC4563"/>
      <c r="CD4563"/>
      <c r="CE4563" s="83"/>
      <c r="CF4563"/>
      <c r="CG4563"/>
      <c r="CH4563"/>
      <c r="CI4563"/>
      <c r="CJ4563"/>
      <c r="CK4563"/>
      <c r="CL4563"/>
      <c r="CM4563"/>
      <c r="CN4563"/>
      <c r="CO4563"/>
      <c r="CP4563"/>
    </row>
    <row r="4564" spans="80:94" ht="22.5" customHeight="1">
      <c r="CB4564"/>
      <c r="CC4564"/>
      <c r="CD4564"/>
      <c r="CE4564" s="83"/>
      <c r="CF4564"/>
      <c r="CG4564"/>
      <c r="CH4564"/>
      <c r="CI4564"/>
      <c r="CJ4564"/>
      <c r="CK4564"/>
      <c r="CL4564"/>
      <c r="CM4564"/>
      <c r="CN4564"/>
      <c r="CO4564"/>
      <c r="CP4564"/>
    </row>
    <row r="4565" spans="80:94" ht="22.5" customHeight="1">
      <c r="CB4565"/>
      <c r="CC4565"/>
      <c r="CD4565"/>
      <c r="CE4565" s="83"/>
      <c r="CF4565"/>
      <c r="CG4565"/>
      <c r="CH4565"/>
      <c r="CI4565"/>
      <c r="CJ4565"/>
      <c r="CK4565"/>
      <c r="CL4565"/>
      <c r="CM4565"/>
      <c r="CN4565"/>
      <c r="CO4565"/>
      <c r="CP4565"/>
    </row>
    <row r="4566" spans="80:94" ht="22.5" customHeight="1">
      <c r="CB4566"/>
      <c r="CC4566"/>
      <c r="CD4566"/>
      <c r="CE4566" s="83"/>
      <c r="CF4566"/>
      <c r="CG4566"/>
      <c r="CH4566"/>
      <c r="CI4566"/>
      <c r="CJ4566"/>
      <c r="CK4566"/>
      <c r="CL4566"/>
      <c r="CM4566"/>
      <c r="CN4566"/>
      <c r="CO4566"/>
      <c r="CP4566"/>
    </row>
    <row r="4567" spans="80:94" ht="22.5" customHeight="1">
      <c r="CB4567"/>
      <c r="CC4567"/>
      <c r="CD4567"/>
      <c r="CE4567" s="83"/>
      <c r="CF4567"/>
      <c r="CG4567"/>
      <c r="CH4567"/>
      <c r="CI4567"/>
      <c r="CJ4567"/>
      <c r="CK4567"/>
      <c r="CL4567"/>
      <c r="CM4567"/>
      <c r="CN4567"/>
      <c r="CO4567"/>
      <c r="CP4567"/>
    </row>
    <row r="4568" spans="80:94" ht="22.5" customHeight="1">
      <c r="CB4568"/>
      <c r="CC4568"/>
      <c r="CD4568"/>
      <c r="CE4568" s="83"/>
      <c r="CF4568"/>
      <c r="CG4568"/>
      <c r="CH4568"/>
      <c r="CI4568"/>
      <c r="CJ4568"/>
      <c r="CK4568"/>
      <c r="CL4568"/>
      <c r="CM4568"/>
      <c r="CN4568"/>
      <c r="CO4568"/>
      <c r="CP4568"/>
    </row>
    <row r="4569" spans="80:94" ht="22.5" customHeight="1">
      <c r="CB4569"/>
      <c r="CC4569"/>
      <c r="CD4569"/>
      <c r="CE4569" s="83"/>
      <c r="CF4569"/>
      <c r="CG4569"/>
      <c r="CH4569"/>
      <c r="CI4569"/>
      <c r="CJ4569"/>
      <c r="CK4569"/>
      <c r="CL4569"/>
      <c r="CM4569"/>
      <c r="CN4569"/>
      <c r="CO4569"/>
      <c r="CP4569"/>
    </row>
    <row r="4570" spans="80:94" ht="22.5" customHeight="1">
      <c r="CB4570"/>
      <c r="CC4570"/>
      <c r="CD4570"/>
      <c r="CE4570" s="83"/>
      <c r="CF4570"/>
      <c r="CG4570"/>
      <c r="CH4570"/>
      <c r="CI4570"/>
      <c r="CJ4570"/>
      <c r="CK4570"/>
      <c r="CL4570"/>
      <c r="CM4570"/>
      <c r="CN4570"/>
      <c r="CO4570"/>
      <c r="CP4570"/>
    </row>
    <row r="4571" spans="80:94" ht="22.5" customHeight="1">
      <c r="CB4571"/>
      <c r="CC4571"/>
      <c r="CD4571"/>
      <c r="CE4571" s="83"/>
      <c r="CF4571"/>
      <c r="CG4571"/>
      <c r="CH4571"/>
      <c r="CI4571"/>
      <c r="CJ4571"/>
      <c r="CK4571"/>
      <c r="CL4571"/>
      <c r="CM4571"/>
      <c r="CN4571"/>
      <c r="CO4571"/>
      <c r="CP4571"/>
    </row>
    <row r="4572" spans="80:94" ht="22.5" customHeight="1">
      <c r="CB4572"/>
      <c r="CC4572"/>
      <c r="CD4572"/>
      <c r="CE4572" s="83"/>
      <c r="CF4572"/>
      <c r="CG4572"/>
      <c r="CH4572"/>
      <c r="CI4572"/>
      <c r="CJ4572"/>
      <c r="CK4572"/>
      <c r="CL4572"/>
      <c r="CM4572"/>
      <c r="CN4572"/>
      <c r="CO4572"/>
      <c r="CP4572"/>
    </row>
    <row r="4573" spans="80:94" ht="22.5" customHeight="1">
      <c r="CB4573"/>
      <c r="CC4573"/>
      <c r="CD4573"/>
      <c r="CE4573" s="83"/>
      <c r="CF4573"/>
      <c r="CG4573"/>
      <c r="CH4573"/>
      <c r="CI4573"/>
      <c r="CJ4573"/>
      <c r="CK4573"/>
      <c r="CL4573"/>
      <c r="CM4573"/>
      <c r="CN4573"/>
      <c r="CO4573"/>
      <c r="CP4573"/>
    </row>
    <row r="4574" spans="80:94" ht="22.5" customHeight="1">
      <c r="CB4574"/>
      <c r="CC4574"/>
      <c r="CD4574"/>
      <c r="CE4574" s="83"/>
      <c r="CF4574"/>
      <c r="CG4574"/>
      <c r="CH4574"/>
      <c r="CI4574"/>
      <c r="CJ4574"/>
      <c r="CK4574"/>
      <c r="CL4574"/>
      <c r="CM4574"/>
      <c r="CN4574"/>
      <c r="CO4574"/>
      <c r="CP4574"/>
    </row>
    <row r="4575" spans="80:94" ht="22.5" customHeight="1">
      <c r="CB4575"/>
      <c r="CC4575"/>
      <c r="CD4575"/>
      <c r="CE4575" s="83"/>
      <c r="CF4575"/>
      <c r="CG4575"/>
      <c r="CH4575"/>
      <c r="CI4575"/>
      <c r="CJ4575"/>
      <c r="CK4575"/>
      <c r="CL4575"/>
      <c r="CM4575"/>
      <c r="CN4575"/>
      <c r="CO4575"/>
      <c r="CP4575"/>
    </row>
    <row r="4576" spans="80:94" ht="22.5" customHeight="1">
      <c r="CB4576"/>
      <c r="CC4576"/>
      <c r="CD4576"/>
      <c r="CE4576" s="83"/>
      <c r="CF4576"/>
      <c r="CG4576"/>
      <c r="CH4576"/>
      <c r="CI4576"/>
      <c r="CJ4576"/>
      <c r="CK4576"/>
      <c r="CL4576"/>
      <c r="CM4576"/>
      <c r="CN4576"/>
      <c r="CO4576"/>
      <c r="CP4576"/>
    </row>
    <row r="4577" spans="80:94" ht="22.5" customHeight="1">
      <c r="CB4577"/>
      <c r="CC4577"/>
      <c r="CD4577"/>
      <c r="CE4577" s="83"/>
      <c r="CF4577"/>
      <c r="CG4577"/>
      <c r="CH4577"/>
      <c r="CI4577"/>
      <c r="CJ4577"/>
      <c r="CK4577"/>
      <c r="CL4577"/>
      <c r="CM4577"/>
      <c r="CN4577"/>
      <c r="CO4577"/>
      <c r="CP4577"/>
    </row>
    <row r="4578" spans="80:94" ht="22.5" customHeight="1">
      <c r="CB4578"/>
      <c r="CC4578"/>
      <c r="CD4578"/>
      <c r="CE4578" s="83"/>
      <c r="CF4578"/>
      <c r="CG4578"/>
      <c r="CH4578"/>
      <c r="CI4578"/>
      <c r="CJ4578"/>
      <c r="CK4578"/>
      <c r="CL4578"/>
      <c r="CM4578"/>
      <c r="CN4578"/>
      <c r="CO4578"/>
      <c r="CP4578"/>
    </row>
    <row r="4579" spans="80:94" ht="22.5" customHeight="1">
      <c r="CB4579"/>
      <c r="CC4579"/>
      <c r="CD4579"/>
      <c r="CE4579" s="83"/>
      <c r="CF4579"/>
      <c r="CG4579"/>
      <c r="CH4579"/>
      <c r="CI4579"/>
      <c r="CJ4579"/>
      <c r="CK4579"/>
      <c r="CL4579"/>
      <c r="CM4579"/>
      <c r="CN4579"/>
      <c r="CO4579"/>
      <c r="CP4579"/>
    </row>
    <row r="4580" spans="80:94" ht="22.5" customHeight="1">
      <c r="CB4580"/>
      <c r="CC4580"/>
      <c r="CD4580"/>
      <c r="CE4580" s="83"/>
      <c r="CF4580"/>
      <c r="CG4580"/>
      <c r="CH4580"/>
      <c r="CI4580"/>
      <c r="CJ4580"/>
      <c r="CK4580"/>
      <c r="CL4580"/>
      <c r="CM4580"/>
      <c r="CN4580"/>
      <c r="CO4580"/>
      <c r="CP4580"/>
    </row>
    <row r="4581" spans="80:94" ht="22.5" customHeight="1">
      <c r="CB4581"/>
      <c r="CC4581"/>
      <c r="CD4581"/>
      <c r="CE4581" s="83"/>
      <c r="CF4581"/>
      <c r="CG4581"/>
      <c r="CH4581"/>
      <c r="CI4581"/>
      <c r="CJ4581"/>
      <c r="CK4581"/>
      <c r="CL4581"/>
      <c r="CM4581"/>
      <c r="CN4581"/>
      <c r="CO4581"/>
      <c r="CP4581"/>
    </row>
    <row r="4582" spans="80:94" ht="22.5" customHeight="1">
      <c r="CB4582"/>
      <c r="CC4582"/>
      <c r="CD4582"/>
      <c r="CE4582" s="83"/>
      <c r="CF4582"/>
      <c r="CG4582"/>
      <c r="CH4582"/>
      <c r="CI4582"/>
      <c r="CJ4582"/>
      <c r="CK4582"/>
      <c r="CL4582"/>
      <c r="CM4582"/>
      <c r="CN4582"/>
      <c r="CO4582"/>
      <c r="CP4582"/>
    </row>
    <row r="4583" spans="80:94" ht="22.5" customHeight="1">
      <c r="CB4583"/>
      <c r="CC4583"/>
      <c r="CD4583"/>
      <c r="CE4583" s="83"/>
      <c r="CF4583"/>
      <c r="CG4583"/>
      <c r="CH4583"/>
      <c r="CI4583"/>
      <c r="CJ4583"/>
      <c r="CK4583"/>
      <c r="CL4583"/>
      <c r="CM4583"/>
      <c r="CN4583"/>
      <c r="CO4583"/>
      <c r="CP4583"/>
    </row>
    <row r="4584" spans="80:94" ht="22.5" customHeight="1">
      <c r="CB4584"/>
      <c r="CC4584"/>
      <c r="CD4584"/>
      <c r="CE4584" s="83"/>
      <c r="CF4584"/>
      <c r="CG4584"/>
      <c r="CH4584"/>
      <c r="CI4584"/>
      <c r="CJ4584"/>
      <c r="CK4584"/>
      <c r="CL4584"/>
      <c r="CM4584"/>
      <c r="CN4584"/>
      <c r="CO4584"/>
      <c r="CP4584"/>
    </row>
    <row r="4585" spans="80:94" ht="22.5" customHeight="1">
      <c r="CB4585"/>
      <c r="CC4585"/>
      <c r="CD4585"/>
      <c r="CE4585" s="83"/>
      <c r="CF4585"/>
      <c r="CG4585"/>
      <c r="CH4585"/>
      <c r="CI4585"/>
      <c r="CJ4585"/>
      <c r="CK4585"/>
      <c r="CL4585"/>
      <c r="CM4585"/>
      <c r="CN4585"/>
      <c r="CO4585"/>
      <c r="CP4585"/>
    </row>
    <row r="4586" spans="80:94" ht="22.5" customHeight="1">
      <c r="CB4586"/>
      <c r="CC4586"/>
      <c r="CD4586"/>
      <c r="CE4586" s="83"/>
      <c r="CF4586"/>
      <c r="CG4586"/>
      <c r="CH4586"/>
      <c r="CI4586"/>
      <c r="CJ4586"/>
      <c r="CK4586"/>
      <c r="CL4586"/>
      <c r="CM4586"/>
      <c r="CN4586"/>
      <c r="CO4586"/>
      <c r="CP4586"/>
    </row>
    <row r="4587" spans="80:94" ht="22.5" customHeight="1">
      <c r="CB4587"/>
      <c r="CC4587"/>
      <c r="CD4587"/>
      <c r="CE4587" s="83"/>
      <c r="CF4587"/>
      <c r="CG4587"/>
      <c r="CH4587"/>
      <c r="CI4587"/>
      <c r="CJ4587"/>
      <c r="CK4587"/>
      <c r="CL4587"/>
      <c r="CM4587"/>
      <c r="CN4587"/>
      <c r="CO4587"/>
      <c r="CP4587"/>
    </row>
    <row r="4588" spans="80:94" ht="22.5" customHeight="1">
      <c r="CB4588"/>
      <c r="CC4588"/>
      <c r="CD4588"/>
      <c r="CE4588" s="83"/>
      <c r="CF4588"/>
      <c r="CG4588"/>
      <c r="CH4588"/>
      <c r="CI4588"/>
      <c r="CJ4588"/>
      <c r="CK4588"/>
      <c r="CL4588"/>
      <c r="CM4588"/>
      <c r="CN4588"/>
      <c r="CO4588"/>
      <c r="CP4588"/>
    </row>
    <row r="4589" spans="80:94" ht="22.5" customHeight="1">
      <c r="CB4589"/>
      <c r="CC4589"/>
      <c r="CD4589"/>
      <c r="CE4589" s="83"/>
      <c r="CF4589"/>
      <c r="CG4589"/>
      <c r="CH4589"/>
      <c r="CI4589"/>
      <c r="CJ4589"/>
      <c r="CK4589"/>
      <c r="CL4589"/>
      <c r="CM4589"/>
      <c r="CN4589"/>
      <c r="CO4589"/>
      <c r="CP4589"/>
    </row>
    <row r="4590" spans="80:94" ht="22.5" customHeight="1">
      <c r="CB4590"/>
      <c r="CC4590"/>
      <c r="CD4590"/>
      <c r="CE4590" s="83"/>
      <c r="CF4590"/>
      <c r="CG4590"/>
      <c r="CH4590"/>
      <c r="CI4590"/>
      <c r="CJ4590"/>
      <c r="CK4590"/>
      <c r="CL4590"/>
      <c r="CM4590"/>
      <c r="CN4590"/>
      <c r="CO4590"/>
      <c r="CP4590"/>
    </row>
    <row r="4591" spans="80:94" ht="22.5" customHeight="1">
      <c r="CB4591"/>
      <c r="CC4591"/>
      <c r="CD4591"/>
      <c r="CE4591" s="83"/>
      <c r="CF4591"/>
      <c r="CG4591"/>
      <c r="CH4591"/>
      <c r="CI4591"/>
      <c r="CJ4591"/>
      <c r="CK4591"/>
      <c r="CL4591"/>
      <c r="CM4591"/>
      <c r="CN4591"/>
      <c r="CO4591"/>
      <c r="CP4591"/>
    </row>
    <row r="4592" spans="80:94" ht="22.5" customHeight="1">
      <c r="CB4592"/>
      <c r="CC4592"/>
      <c r="CD4592"/>
      <c r="CE4592" s="83"/>
      <c r="CF4592"/>
      <c r="CG4592"/>
      <c r="CH4592"/>
      <c r="CI4592"/>
      <c r="CJ4592"/>
      <c r="CK4592"/>
      <c r="CL4592"/>
      <c r="CM4592"/>
      <c r="CN4592"/>
      <c r="CO4592"/>
      <c r="CP4592"/>
    </row>
    <row r="4593" spans="80:94" ht="22.5" customHeight="1">
      <c r="CB4593"/>
      <c r="CC4593"/>
      <c r="CD4593"/>
      <c r="CE4593" s="83"/>
      <c r="CF4593"/>
      <c r="CG4593"/>
      <c r="CH4593"/>
      <c r="CI4593"/>
      <c r="CJ4593"/>
      <c r="CK4593"/>
      <c r="CL4593"/>
      <c r="CM4593"/>
      <c r="CN4593"/>
      <c r="CO4593"/>
      <c r="CP4593"/>
    </row>
    <row r="4594" spans="80:94" ht="22.5" customHeight="1">
      <c r="CB4594"/>
      <c r="CC4594"/>
      <c r="CD4594"/>
      <c r="CE4594" s="83"/>
      <c r="CF4594"/>
      <c r="CG4594"/>
      <c r="CH4594"/>
      <c r="CI4594"/>
      <c r="CJ4594"/>
      <c r="CK4594"/>
      <c r="CL4594"/>
      <c r="CM4594"/>
      <c r="CN4594"/>
      <c r="CO4594"/>
      <c r="CP4594"/>
    </row>
    <row r="4595" spans="80:94" ht="22.5" customHeight="1">
      <c r="CB4595"/>
      <c r="CC4595"/>
      <c r="CD4595"/>
      <c r="CE4595" s="83"/>
      <c r="CF4595"/>
      <c r="CG4595"/>
      <c r="CH4595"/>
      <c r="CI4595"/>
      <c r="CJ4595"/>
      <c r="CK4595"/>
      <c r="CL4595"/>
      <c r="CM4595"/>
      <c r="CN4595"/>
      <c r="CO4595"/>
      <c r="CP4595"/>
    </row>
    <row r="4596" spans="80:94" ht="22.5" customHeight="1">
      <c r="CB4596"/>
      <c r="CC4596"/>
      <c r="CD4596"/>
      <c r="CE4596" s="83"/>
      <c r="CF4596"/>
      <c r="CG4596"/>
      <c r="CH4596"/>
      <c r="CI4596"/>
      <c r="CJ4596"/>
      <c r="CK4596"/>
      <c r="CL4596"/>
      <c r="CM4596"/>
      <c r="CN4596"/>
      <c r="CO4596"/>
      <c r="CP4596"/>
    </row>
    <row r="4597" spans="80:94" ht="22.5" customHeight="1">
      <c r="CB4597"/>
      <c r="CC4597"/>
      <c r="CD4597"/>
      <c r="CE4597" s="83"/>
      <c r="CF4597"/>
      <c r="CG4597"/>
      <c r="CH4597"/>
      <c r="CI4597"/>
      <c r="CJ4597"/>
      <c r="CK4597"/>
      <c r="CL4597"/>
      <c r="CM4597"/>
      <c r="CN4597"/>
      <c r="CO4597"/>
      <c r="CP4597"/>
    </row>
    <row r="4598" spans="80:94" ht="22.5" customHeight="1">
      <c r="CB4598"/>
      <c r="CC4598"/>
      <c r="CD4598"/>
      <c r="CE4598" s="83"/>
      <c r="CF4598"/>
      <c r="CG4598"/>
      <c r="CH4598"/>
      <c r="CI4598"/>
      <c r="CJ4598"/>
      <c r="CK4598"/>
      <c r="CL4598"/>
      <c r="CM4598"/>
      <c r="CN4598"/>
      <c r="CO4598"/>
      <c r="CP4598"/>
    </row>
    <row r="4599" spans="80:94" ht="22.5" customHeight="1">
      <c r="CB4599"/>
      <c r="CC4599"/>
      <c r="CD4599"/>
      <c r="CE4599" s="83"/>
      <c r="CF4599"/>
      <c r="CG4599"/>
      <c r="CH4599"/>
      <c r="CI4599"/>
      <c r="CJ4599"/>
      <c r="CK4599"/>
      <c r="CL4599"/>
      <c r="CM4599"/>
      <c r="CN4599"/>
      <c r="CO4599"/>
      <c r="CP4599"/>
    </row>
    <row r="4600" spans="80:94" ht="22.5" customHeight="1">
      <c r="CB4600"/>
      <c r="CC4600"/>
      <c r="CD4600"/>
      <c r="CE4600" s="83"/>
      <c r="CF4600"/>
      <c r="CG4600"/>
      <c r="CH4600"/>
      <c r="CI4600"/>
      <c r="CJ4600"/>
      <c r="CK4600"/>
      <c r="CL4600"/>
      <c r="CM4600"/>
      <c r="CN4600"/>
      <c r="CO4600"/>
      <c r="CP4600"/>
    </row>
    <row r="4601" spans="80:94" ht="22.5" customHeight="1">
      <c r="CB4601"/>
      <c r="CC4601"/>
      <c r="CD4601"/>
      <c r="CE4601" s="83"/>
      <c r="CF4601"/>
      <c r="CG4601"/>
      <c r="CH4601"/>
      <c r="CI4601"/>
      <c r="CJ4601"/>
      <c r="CK4601"/>
      <c r="CL4601"/>
      <c r="CM4601"/>
      <c r="CN4601"/>
      <c r="CO4601"/>
      <c r="CP4601"/>
    </row>
    <row r="4602" spans="80:94" ht="22.5" customHeight="1">
      <c r="CB4602"/>
      <c r="CC4602"/>
      <c r="CD4602"/>
      <c r="CE4602" s="83"/>
      <c r="CF4602"/>
      <c r="CG4602"/>
      <c r="CH4602"/>
      <c r="CI4602"/>
      <c r="CJ4602"/>
      <c r="CK4602"/>
      <c r="CL4602"/>
      <c r="CM4602"/>
      <c r="CN4602"/>
      <c r="CO4602"/>
      <c r="CP4602"/>
    </row>
    <row r="4603" spans="80:94" ht="22.5" customHeight="1">
      <c r="CB4603"/>
      <c r="CC4603"/>
      <c r="CD4603"/>
      <c r="CE4603" s="83"/>
      <c r="CF4603"/>
      <c r="CG4603"/>
      <c r="CH4603"/>
      <c r="CI4603"/>
      <c r="CJ4603"/>
      <c r="CK4603"/>
      <c r="CL4603"/>
      <c r="CM4603"/>
      <c r="CN4603"/>
      <c r="CO4603"/>
      <c r="CP4603"/>
    </row>
    <row r="4604" spans="80:94" ht="22.5" customHeight="1">
      <c r="CB4604"/>
      <c r="CC4604"/>
      <c r="CD4604"/>
      <c r="CE4604" s="83"/>
      <c r="CF4604"/>
      <c r="CG4604"/>
      <c r="CH4604"/>
      <c r="CI4604"/>
      <c r="CJ4604"/>
      <c r="CK4604"/>
      <c r="CL4604"/>
      <c r="CM4604"/>
      <c r="CN4604"/>
      <c r="CO4604"/>
      <c r="CP4604"/>
    </row>
    <row r="4605" spans="80:94" ht="22.5" customHeight="1">
      <c r="CB4605"/>
      <c r="CC4605"/>
      <c r="CD4605"/>
      <c r="CE4605" s="83"/>
      <c r="CF4605"/>
      <c r="CG4605"/>
      <c r="CH4605"/>
      <c r="CI4605"/>
      <c r="CJ4605"/>
      <c r="CK4605"/>
      <c r="CL4605"/>
      <c r="CM4605"/>
      <c r="CN4605"/>
      <c r="CO4605"/>
      <c r="CP4605"/>
    </row>
    <row r="4606" spans="80:94" ht="22.5" customHeight="1">
      <c r="CB4606"/>
      <c r="CC4606"/>
      <c r="CD4606"/>
      <c r="CE4606" s="83"/>
      <c r="CF4606"/>
      <c r="CG4606"/>
      <c r="CH4606"/>
      <c r="CI4606"/>
      <c r="CJ4606"/>
      <c r="CK4606"/>
      <c r="CL4606"/>
      <c r="CM4606"/>
      <c r="CN4606"/>
      <c r="CO4606"/>
      <c r="CP4606"/>
    </row>
    <row r="4607" spans="80:94" ht="22.5" customHeight="1">
      <c r="CB4607"/>
      <c r="CC4607"/>
      <c r="CD4607"/>
      <c r="CE4607" s="83"/>
      <c r="CF4607"/>
      <c r="CG4607"/>
      <c r="CH4607"/>
      <c r="CI4607"/>
      <c r="CJ4607"/>
      <c r="CK4607"/>
      <c r="CL4607"/>
      <c r="CM4607"/>
      <c r="CN4607"/>
      <c r="CO4607"/>
      <c r="CP4607"/>
    </row>
    <row r="4608" spans="80:94" ht="22.5" customHeight="1">
      <c r="CB4608"/>
      <c r="CC4608"/>
      <c r="CD4608"/>
      <c r="CE4608" s="83"/>
      <c r="CF4608"/>
      <c r="CG4608"/>
      <c r="CH4608"/>
      <c r="CI4608"/>
      <c r="CJ4608"/>
      <c r="CK4608"/>
      <c r="CL4608"/>
      <c r="CM4608"/>
      <c r="CN4608"/>
      <c r="CO4608"/>
      <c r="CP4608"/>
    </row>
    <row r="4609" spans="80:94" ht="22.5" customHeight="1">
      <c r="CB4609"/>
      <c r="CC4609"/>
      <c r="CD4609"/>
      <c r="CE4609" s="83"/>
      <c r="CF4609"/>
      <c r="CG4609"/>
      <c r="CH4609"/>
      <c r="CI4609"/>
      <c r="CJ4609"/>
      <c r="CK4609"/>
      <c r="CL4609"/>
      <c r="CM4609"/>
      <c r="CN4609"/>
      <c r="CO4609"/>
      <c r="CP4609"/>
    </row>
    <row r="4610" spans="80:94" ht="22.5" customHeight="1">
      <c r="CB4610"/>
      <c r="CC4610"/>
      <c r="CD4610"/>
      <c r="CE4610" s="83"/>
      <c r="CF4610"/>
      <c r="CG4610"/>
      <c r="CH4610"/>
      <c r="CI4610"/>
      <c r="CJ4610"/>
      <c r="CK4610"/>
      <c r="CL4610"/>
      <c r="CM4610"/>
      <c r="CN4610"/>
      <c r="CO4610"/>
      <c r="CP4610"/>
    </row>
    <row r="4611" spans="80:94" ht="22.5" customHeight="1">
      <c r="CB4611"/>
      <c r="CC4611"/>
      <c r="CD4611"/>
      <c r="CE4611" s="83"/>
      <c r="CF4611"/>
      <c r="CG4611"/>
      <c r="CH4611"/>
      <c r="CI4611"/>
      <c r="CJ4611"/>
      <c r="CK4611"/>
      <c r="CL4611"/>
      <c r="CM4611"/>
      <c r="CN4611"/>
      <c r="CO4611"/>
      <c r="CP4611"/>
    </row>
    <row r="4612" spans="80:94" ht="22.5" customHeight="1">
      <c r="CB4612"/>
      <c r="CC4612"/>
      <c r="CD4612"/>
      <c r="CE4612" s="83"/>
      <c r="CF4612"/>
      <c r="CG4612"/>
      <c r="CH4612"/>
      <c r="CI4612"/>
      <c r="CJ4612"/>
      <c r="CK4612"/>
      <c r="CL4612"/>
      <c r="CM4612"/>
      <c r="CN4612"/>
      <c r="CO4612"/>
      <c r="CP4612"/>
    </row>
    <row r="4613" spans="80:94" ht="22.5" customHeight="1">
      <c r="CB4613"/>
      <c r="CC4613"/>
      <c r="CD4613"/>
      <c r="CE4613" s="83"/>
      <c r="CF4613"/>
      <c r="CG4613"/>
      <c r="CH4613"/>
      <c r="CI4613"/>
      <c r="CJ4613"/>
      <c r="CK4613"/>
      <c r="CL4613"/>
      <c r="CM4613"/>
      <c r="CN4613"/>
      <c r="CO4613"/>
      <c r="CP4613"/>
    </row>
    <row r="4614" spans="80:94" ht="22.5" customHeight="1">
      <c r="CB4614"/>
      <c r="CC4614"/>
      <c r="CD4614"/>
      <c r="CE4614" s="83"/>
      <c r="CF4614"/>
      <c r="CG4614"/>
      <c r="CH4614"/>
      <c r="CI4614"/>
      <c r="CJ4614"/>
      <c r="CK4614"/>
      <c r="CL4614"/>
      <c r="CM4614"/>
      <c r="CN4614"/>
      <c r="CO4614"/>
      <c r="CP4614"/>
    </row>
    <row r="4615" spans="80:94" ht="22.5" customHeight="1">
      <c r="CB4615"/>
      <c r="CC4615"/>
      <c r="CD4615"/>
      <c r="CE4615" s="83"/>
      <c r="CF4615"/>
      <c r="CG4615"/>
      <c r="CH4615"/>
      <c r="CI4615"/>
      <c r="CJ4615"/>
      <c r="CK4615"/>
      <c r="CL4615"/>
      <c r="CM4615"/>
      <c r="CN4615"/>
      <c r="CO4615"/>
      <c r="CP4615"/>
    </row>
    <row r="4616" spans="80:94" ht="22.5" customHeight="1">
      <c r="CB4616"/>
      <c r="CC4616"/>
      <c r="CD4616"/>
      <c r="CE4616" s="83"/>
      <c r="CF4616"/>
      <c r="CG4616"/>
      <c r="CH4616"/>
      <c r="CI4616"/>
      <c r="CJ4616"/>
      <c r="CK4616"/>
      <c r="CL4616"/>
      <c r="CM4616"/>
      <c r="CN4616"/>
      <c r="CO4616"/>
      <c r="CP4616"/>
    </row>
    <row r="4617" spans="80:94" ht="22.5" customHeight="1">
      <c r="CB4617"/>
      <c r="CC4617"/>
      <c r="CD4617"/>
      <c r="CE4617" s="83"/>
      <c r="CF4617"/>
      <c r="CG4617"/>
      <c r="CH4617"/>
      <c r="CI4617"/>
      <c r="CJ4617"/>
      <c r="CK4617"/>
      <c r="CL4617"/>
      <c r="CM4617"/>
      <c r="CN4617"/>
      <c r="CO4617"/>
      <c r="CP4617"/>
    </row>
    <row r="4618" spans="80:94" ht="22.5" customHeight="1">
      <c r="CB4618"/>
      <c r="CC4618"/>
      <c r="CD4618"/>
      <c r="CE4618" s="83"/>
      <c r="CF4618"/>
      <c r="CG4618"/>
      <c r="CH4618"/>
      <c r="CI4618"/>
      <c r="CJ4618"/>
      <c r="CK4618"/>
      <c r="CL4618"/>
      <c r="CM4618"/>
      <c r="CN4618"/>
      <c r="CO4618"/>
      <c r="CP4618"/>
    </row>
    <row r="4619" spans="80:94" ht="22.5" customHeight="1">
      <c r="CB4619"/>
      <c r="CC4619"/>
      <c r="CD4619"/>
      <c r="CE4619" s="83"/>
      <c r="CF4619"/>
      <c r="CG4619"/>
      <c r="CH4619"/>
      <c r="CI4619"/>
      <c r="CJ4619"/>
      <c r="CK4619"/>
      <c r="CL4619"/>
      <c r="CM4619"/>
      <c r="CN4619"/>
      <c r="CO4619"/>
      <c r="CP4619"/>
    </row>
    <row r="4620" spans="80:94" ht="22.5" customHeight="1">
      <c r="CB4620"/>
      <c r="CC4620"/>
      <c r="CD4620"/>
      <c r="CE4620" s="83"/>
      <c r="CF4620"/>
      <c r="CG4620"/>
      <c r="CH4620"/>
      <c r="CI4620"/>
      <c r="CJ4620"/>
      <c r="CK4620"/>
      <c r="CL4620"/>
      <c r="CM4620"/>
      <c r="CN4620"/>
      <c r="CO4620"/>
      <c r="CP4620"/>
    </row>
    <row r="4621" spans="80:94" ht="22.5" customHeight="1">
      <c r="CB4621"/>
      <c r="CC4621"/>
      <c r="CD4621"/>
      <c r="CE4621" s="83"/>
      <c r="CF4621"/>
      <c r="CG4621"/>
      <c r="CH4621"/>
      <c r="CI4621"/>
      <c r="CJ4621"/>
      <c r="CK4621"/>
      <c r="CL4621"/>
      <c r="CM4621"/>
      <c r="CN4621"/>
      <c r="CO4621"/>
      <c r="CP4621"/>
    </row>
    <row r="4622" spans="80:94" ht="22.5" customHeight="1">
      <c r="CB4622"/>
      <c r="CC4622"/>
      <c r="CD4622"/>
      <c r="CE4622" s="83"/>
      <c r="CF4622"/>
      <c r="CG4622"/>
      <c r="CH4622"/>
      <c r="CI4622"/>
      <c r="CJ4622"/>
      <c r="CK4622"/>
      <c r="CL4622"/>
      <c r="CM4622"/>
      <c r="CN4622"/>
      <c r="CO4622"/>
      <c r="CP4622"/>
    </row>
    <row r="4623" spans="80:94" ht="22.5" customHeight="1">
      <c r="CB4623"/>
      <c r="CC4623"/>
      <c r="CD4623"/>
      <c r="CE4623" s="83"/>
      <c r="CF4623"/>
      <c r="CG4623"/>
      <c r="CH4623"/>
      <c r="CI4623"/>
      <c r="CJ4623"/>
      <c r="CK4623"/>
      <c r="CL4623"/>
      <c r="CM4623"/>
      <c r="CN4623"/>
      <c r="CO4623"/>
      <c r="CP4623"/>
    </row>
    <row r="4624" spans="80:94" ht="22.5" customHeight="1">
      <c r="CB4624"/>
      <c r="CC4624"/>
      <c r="CD4624"/>
      <c r="CE4624" s="83"/>
      <c r="CF4624"/>
      <c r="CG4624"/>
      <c r="CH4624"/>
      <c r="CI4624"/>
      <c r="CJ4624"/>
      <c r="CK4624"/>
      <c r="CL4624"/>
      <c r="CM4624"/>
      <c r="CN4624"/>
      <c r="CO4624"/>
      <c r="CP4624"/>
    </row>
    <row r="4625" spans="80:94" ht="22.5" customHeight="1">
      <c r="CB4625"/>
      <c r="CC4625"/>
      <c r="CD4625"/>
      <c r="CE4625" s="83"/>
      <c r="CF4625"/>
      <c r="CG4625"/>
      <c r="CH4625"/>
      <c r="CI4625"/>
      <c r="CJ4625"/>
      <c r="CK4625"/>
      <c r="CL4625"/>
      <c r="CM4625"/>
      <c r="CN4625"/>
      <c r="CO4625"/>
      <c r="CP4625"/>
    </row>
    <row r="4626" spans="80:94" ht="22.5" customHeight="1">
      <c r="CB4626"/>
      <c r="CC4626"/>
      <c r="CD4626"/>
      <c r="CE4626" s="83"/>
      <c r="CF4626"/>
      <c r="CG4626"/>
      <c r="CH4626"/>
      <c r="CI4626"/>
      <c r="CJ4626"/>
      <c r="CK4626"/>
      <c r="CL4626"/>
      <c r="CM4626"/>
      <c r="CN4626"/>
      <c r="CO4626"/>
      <c r="CP4626"/>
    </row>
    <row r="4627" spans="80:94" ht="22.5" customHeight="1">
      <c r="CB4627"/>
      <c r="CC4627"/>
      <c r="CD4627"/>
      <c r="CE4627" s="83"/>
      <c r="CF4627"/>
      <c r="CG4627"/>
      <c r="CH4627"/>
      <c r="CI4627"/>
      <c r="CJ4627"/>
      <c r="CK4627"/>
      <c r="CL4627"/>
      <c r="CM4627"/>
      <c r="CN4627"/>
      <c r="CO4627"/>
      <c r="CP4627"/>
    </row>
    <row r="4628" spans="80:94" ht="22.5" customHeight="1">
      <c r="CB4628"/>
      <c r="CC4628"/>
      <c r="CD4628"/>
      <c r="CE4628" s="83"/>
      <c r="CF4628"/>
      <c r="CG4628"/>
      <c r="CH4628"/>
      <c r="CI4628"/>
      <c r="CJ4628"/>
      <c r="CK4628"/>
      <c r="CL4628"/>
      <c r="CM4628"/>
      <c r="CN4628"/>
      <c r="CO4628"/>
      <c r="CP4628"/>
    </row>
    <row r="4629" spans="80:94" ht="22.5" customHeight="1">
      <c r="CB4629"/>
      <c r="CC4629"/>
      <c r="CD4629"/>
      <c r="CE4629" s="83"/>
      <c r="CF4629"/>
      <c r="CG4629"/>
      <c r="CH4629"/>
      <c r="CI4629"/>
      <c r="CJ4629"/>
      <c r="CK4629"/>
      <c r="CL4629"/>
      <c r="CM4629"/>
      <c r="CN4629"/>
      <c r="CO4629"/>
      <c r="CP4629"/>
    </row>
    <row r="4630" spans="80:94" ht="22.5" customHeight="1">
      <c r="CB4630"/>
      <c r="CC4630"/>
      <c r="CD4630"/>
      <c r="CE4630" s="83"/>
      <c r="CF4630"/>
      <c r="CG4630"/>
      <c r="CH4630"/>
      <c r="CI4630"/>
      <c r="CJ4630"/>
      <c r="CK4630"/>
      <c r="CL4630"/>
      <c r="CM4630"/>
      <c r="CN4630"/>
      <c r="CO4630"/>
      <c r="CP4630"/>
    </row>
    <row r="4631" spans="80:94" ht="22.5" customHeight="1">
      <c r="CB4631"/>
      <c r="CC4631"/>
      <c r="CD4631"/>
      <c r="CE4631" s="83"/>
      <c r="CF4631"/>
      <c r="CG4631"/>
      <c r="CH4631"/>
      <c r="CI4631"/>
      <c r="CJ4631"/>
      <c r="CK4631"/>
      <c r="CL4631"/>
      <c r="CM4631"/>
      <c r="CN4631"/>
      <c r="CO4631"/>
      <c r="CP4631"/>
    </row>
    <row r="4632" spans="80:94" ht="22.5" customHeight="1">
      <c r="CB4632"/>
      <c r="CC4632"/>
      <c r="CD4632"/>
      <c r="CE4632" s="83"/>
      <c r="CF4632"/>
      <c r="CG4632"/>
      <c r="CH4632"/>
      <c r="CI4632"/>
      <c r="CJ4632"/>
      <c r="CK4632"/>
      <c r="CL4632"/>
      <c r="CM4632"/>
      <c r="CN4632"/>
      <c r="CO4632"/>
      <c r="CP4632"/>
    </row>
    <row r="4633" spans="80:94" ht="22.5" customHeight="1">
      <c r="CB4633"/>
      <c r="CC4633"/>
      <c r="CD4633"/>
      <c r="CE4633" s="83"/>
      <c r="CF4633"/>
      <c r="CG4633"/>
      <c r="CH4633"/>
      <c r="CI4633"/>
      <c r="CJ4633"/>
      <c r="CK4633"/>
      <c r="CL4633"/>
      <c r="CM4633"/>
      <c r="CN4633"/>
      <c r="CO4633"/>
      <c r="CP4633"/>
    </row>
    <row r="4634" spans="80:94" ht="22.5" customHeight="1">
      <c r="CB4634"/>
      <c r="CC4634"/>
      <c r="CD4634"/>
      <c r="CE4634" s="83"/>
      <c r="CF4634"/>
      <c r="CG4634"/>
      <c r="CH4634"/>
      <c r="CI4634"/>
      <c r="CJ4634"/>
      <c r="CK4634"/>
      <c r="CL4634"/>
      <c r="CM4634"/>
      <c r="CN4634"/>
      <c r="CO4634"/>
      <c r="CP4634"/>
    </row>
    <row r="4635" spans="80:94" ht="22.5" customHeight="1">
      <c r="CB4635"/>
      <c r="CC4635"/>
      <c r="CD4635"/>
      <c r="CE4635" s="83"/>
      <c r="CF4635"/>
      <c r="CG4635"/>
      <c r="CH4635"/>
      <c r="CI4635"/>
      <c r="CJ4635"/>
      <c r="CK4635"/>
      <c r="CL4635"/>
      <c r="CM4635"/>
      <c r="CN4635"/>
      <c r="CO4635"/>
      <c r="CP4635"/>
    </row>
    <row r="4636" spans="80:94" ht="22.5" customHeight="1">
      <c r="CB4636"/>
      <c r="CC4636"/>
      <c r="CD4636"/>
      <c r="CE4636" s="83"/>
      <c r="CF4636"/>
      <c r="CG4636"/>
      <c r="CH4636"/>
      <c r="CI4636"/>
      <c r="CJ4636"/>
      <c r="CK4636"/>
      <c r="CL4636"/>
      <c r="CM4636"/>
      <c r="CN4636"/>
      <c r="CO4636"/>
      <c r="CP4636"/>
    </row>
    <row r="4637" spans="80:94" ht="22.5" customHeight="1">
      <c r="CB4637"/>
      <c r="CC4637"/>
      <c r="CD4637"/>
      <c r="CE4637" s="83"/>
      <c r="CF4637"/>
      <c r="CG4637"/>
      <c r="CH4637"/>
      <c r="CI4637"/>
      <c r="CJ4637"/>
      <c r="CK4637"/>
      <c r="CL4637"/>
      <c r="CM4637"/>
      <c r="CN4637"/>
      <c r="CO4637"/>
      <c r="CP4637"/>
    </row>
    <row r="4638" spans="80:94" ht="22.5" customHeight="1">
      <c r="CB4638"/>
      <c r="CC4638"/>
      <c r="CD4638"/>
      <c r="CE4638" s="83"/>
      <c r="CF4638"/>
      <c r="CG4638"/>
      <c r="CH4638"/>
      <c r="CI4638"/>
      <c r="CJ4638"/>
      <c r="CK4638"/>
      <c r="CL4638"/>
      <c r="CM4638"/>
      <c r="CN4638"/>
      <c r="CO4638"/>
      <c r="CP4638"/>
    </row>
    <row r="4639" spans="80:94" ht="22.5" customHeight="1">
      <c r="CB4639"/>
      <c r="CC4639"/>
      <c r="CD4639"/>
      <c r="CE4639" s="83"/>
      <c r="CF4639"/>
      <c r="CG4639"/>
      <c r="CH4639"/>
      <c r="CI4639"/>
      <c r="CJ4639"/>
      <c r="CK4639"/>
      <c r="CL4639"/>
      <c r="CM4639"/>
      <c r="CN4639"/>
      <c r="CO4639"/>
      <c r="CP4639"/>
    </row>
    <row r="4640" spans="80:94" ht="22.5" customHeight="1">
      <c r="CB4640"/>
      <c r="CC4640"/>
      <c r="CD4640"/>
      <c r="CE4640" s="83"/>
      <c r="CF4640"/>
      <c r="CG4640"/>
      <c r="CH4640"/>
      <c r="CI4640"/>
      <c r="CJ4640"/>
      <c r="CK4640"/>
      <c r="CL4640"/>
      <c r="CM4640"/>
      <c r="CN4640"/>
      <c r="CO4640"/>
      <c r="CP4640"/>
    </row>
    <row r="4641" spans="80:94" ht="22.5" customHeight="1">
      <c r="CB4641"/>
      <c r="CC4641"/>
      <c r="CD4641"/>
      <c r="CE4641" s="83"/>
      <c r="CF4641"/>
      <c r="CG4641"/>
      <c r="CH4641"/>
      <c r="CI4641"/>
      <c r="CJ4641"/>
      <c r="CK4641"/>
      <c r="CL4641"/>
      <c r="CM4641"/>
      <c r="CN4641"/>
      <c r="CO4641"/>
      <c r="CP4641"/>
    </row>
    <row r="4642" spans="80:94" ht="22.5" customHeight="1">
      <c r="CB4642"/>
      <c r="CC4642"/>
      <c r="CD4642"/>
      <c r="CE4642" s="83"/>
      <c r="CF4642"/>
      <c r="CG4642"/>
      <c r="CH4642"/>
      <c r="CI4642"/>
      <c r="CJ4642"/>
      <c r="CK4642"/>
      <c r="CL4642"/>
      <c r="CM4642"/>
      <c r="CN4642"/>
      <c r="CO4642"/>
      <c r="CP4642"/>
    </row>
    <row r="4643" spans="80:94" ht="22.5" customHeight="1">
      <c r="CB4643"/>
      <c r="CC4643"/>
      <c r="CD4643"/>
      <c r="CE4643" s="83"/>
      <c r="CF4643"/>
      <c r="CG4643"/>
      <c r="CH4643"/>
      <c r="CI4643"/>
      <c r="CJ4643"/>
      <c r="CK4643"/>
      <c r="CL4643"/>
      <c r="CM4643"/>
      <c r="CN4643"/>
      <c r="CO4643"/>
      <c r="CP4643"/>
    </row>
    <row r="4644" spans="80:94" ht="22.5" customHeight="1">
      <c r="CB4644"/>
      <c r="CC4644"/>
      <c r="CD4644"/>
      <c r="CE4644" s="83"/>
      <c r="CF4644"/>
      <c r="CG4644"/>
      <c r="CH4644"/>
      <c r="CI4644"/>
      <c r="CJ4644"/>
      <c r="CK4644"/>
      <c r="CL4644"/>
      <c r="CM4644"/>
      <c r="CN4644"/>
      <c r="CO4644"/>
      <c r="CP4644"/>
    </row>
    <row r="4645" spans="80:94" ht="22.5" customHeight="1">
      <c r="CB4645"/>
      <c r="CC4645"/>
      <c r="CD4645"/>
      <c r="CE4645" s="83"/>
      <c r="CF4645"/>
      <c r="CG4645"/>
      <c r="CH4645"/>
      <c r="CI4645"/>
      <c r="CJ4645"/>
      <c r="CK4645"/>
      <c r="CL4645"/>
      <c r="CM4645"/>
      <c r="CN4645"/>
      <c r="CO4645"/>
      <c r="CP4645"/>
    </row>
    <row r="4646" spans="80:94" ht="22.5" customHeight="1">
      <c r="CB4646"/>
      <c r="CC4646"/>
      <c r="CD4646"/>
      <c r="CE4646" s="83"/>
      <c r="CF4646"/>
      <c r="CG4646"/>
      <c r="CH4646"/>
      <c r="CI4646"/>
      <c r="CJ4646"/>
      <c r="CK4646"/>
      <c r="CL4646"/>
      <c r="CM4646"/>
      <c r="CN4646"/>
      <c r="CO4646"/>
      <c r="CP4646"/>
    </row>
    <row r="4647" spans="80:94" ht="22.5" customHeight="1">
      <c r="CB4647"/>
      <c r="CC4647"/>
      <c r="CD4647"/>
      <c r="CE4647" s="83"/>
      <c r="CF4647"/>
      <c r="CG4647"/>
      <c r="CH4647"/>
      <c r="CI4647"/>
      <c r="CJ4647"/>
      <c r="CK4647"/>
      <c r="CL4647"/>
      <c r="CM4647"/>
      <c r="CN4647"/>
      <c r="CO4647"/>
      <c r="CP4647"/>
    </row>
    <row r="4648" spans="80:94" ht="22.5" customHeight="1">
      <c r="CB4648"/>
      <c r="CC4648"/>
      <c r="CD4648"/>
      <c r="CE4648" s="83"/>
      <c r="CF4648"/>
      <c r="CG4648"/>
      <c r="CH4648"/>
      <c r="CI4648"/>
      <c r="CJ4648"/>
      <c r="CK4648"/>
      <c r="CL4648"/>
      <c r="CM4648"/>
      <c r="CN4648"/>
      <c r="CO4648"/>
      <c r="CP4648"/>
    </row>
    <row r="4649" spans="80:94" ht="22.5" customHeight="1">
      <c r="CB4649"/>
      <c r="CC4649"/>
      <c r="CD4649"/>
      <c r="CE4649" s="83"/>
      <c r="CF4649"/>
      <c r="CG4649"/>
      <c r="CH4649"/>
      <c r="CI4649"/>
      <c r="CJ4649"/>
      <c r="CK4649"/>
      <c r="CL4649"/>
      <c r="CM4649"/>
      <c r="CN4649"/>
      <c r="CO4649"/>
      <c r="CP4649"/>
    </row>
    <row r="4650" spans="80:94" ht="22.5" customHeight="1">
      <c r="CB4650"/>
      <c r="CC4650"/>
      <c r="CD4650"/>
      <c r="CE4650" s="83"/>
      <c r="CF4650"/>
      <c r="CG4650"/>
      <c r="CH4650"/>
      <c r="CI4650"/>
      <c r="CJ4650"/>
      <c r="CK4650"/>
      <c r="CL4650"/>
      <c r="CM4650"/>
      <c r="CN4650"/>
      <c r="CO4650"/>
      <c r="CP4650"/>
    </row>
    <row r="4651" spans="80:94" ht="22.5" customHeight="1">
      <c r="CB4651"/>
      <c r="CC4651"/>
      <c r="CD4651"/>
      <c r="CE4651" s="83"/>
      <c r="CF4651"/>
      <c r="CG4651"/>
      <c r="CH4651"/>
      <c r="CI4651"/>
      <c r="CJ4651"/>
      <c r="CK4651"/>
      <c r="CL4651"/>
      <c r="CM4651"/>
      <c r="CN4651"/>
      <c r="CO4651"/>
      <c r="CP4651"/>
    </row>
    <row r="4652" spans="80:94" ht="22.5" customHeight="1">
      <c r="CB4652"/>
      <c r="CC4652"/>
      <c r="CD4652"/>
      <c r="CE4652" s="83"/>
      <c r="CF4652"/>
      <c r="CG4652"/>
      <c r="CH4652"/>
      <c r="CI4652"/>
      <c r="CJ4652"/>
      <c r="CK4652"/>
      <c r="CL4652"/>
      <c r="CM4652"/>
      <c r="CN4652"/>
      <c r="CO4652"/>
      <c r="CP4652"/>
    </row>
    <row r="4653" spans="80:94" ht="22.5" customHeight="1">
      <c r="CB4653"/>
      <c r="CC4653"/>
      <c r="CD4653"/>
      <c r="CE4653" s="83"/>
      <c r="CF4653"/>
      <c r="CG4653"/>
      <c r="CH4653"/>
      <c r="CI4653"/>
      <c r="CJ4653"/>
      <c r="CK4653"/>
      <c r="CL4653"/>
      <c r="CM4653"/>
      <c r="CN4653"/>
      <c r="CO4653"/>
      <c r="CP4653"/>
    </row>
    <row r="4654" spans="80:94" ht="22.5" customHeight="1">
      <c r="CB4654"/>
      <c r="CC4654"/>
      <c r="CD4654"/>
      <c r="CE4654" s="83"/>
      <c r="CF4654"/>
      <c r="CG4654"/>
      <c r="CH4654"/>
      <c r="CI4654"/>
      <c r="CJ4654"/>
      <c r="CK4654"/>
      <c r="CL4654"/>
      <c r="CM4654"/>
      <c r="CN4654"/>
      <c r="CO4654"/>
      <c r="CP4654"/>
    </row>
    <row r="4655" spans="80:94" ht="22.5" customHeight="1">
      <c r="CB4655"/>
      <c r="CC4655"/>
      <c r="CD4655"/>
      <c r="CE4655" s="83"/>
      <c r="CF4655"/>
      <c r="CG4655"/>
      <c r="CH4655"/>
      <c r="CI4655"/>
      <c r="CJ4655"/>
      <c r="CK4655"/>
      <c r="CL4655"/>
      <c r="CM4655"/>
      <c r="CN4655"/>
      <c r="CO4655"/>
      <c r="CP4655"/>
    </row>
    <row r="4656" spans="80:94" ht="22.5" customHeight="1">
      <c r="CB4656"/>
      <c r="CC4656"/>
      <c r="CD4656"/>
      <c r="CE4656" s="83"/>
      <c r="CF4656"/>
      <c r="CG4656"/>
      <c r="CH4656"/>
      <c r="CI4656"/>
      <c r="CJ4656"/>
      <c r="CK4656"/>
      <c r="CL4656"/>
      <c r="CM4656"/>
      <c r="CN4656"/>
      <c r="CO4656"/>
      <c r="CP4656"/>
    </row>
    <row r="4657" spans="80:94" ht="22.5" customHeight="1">
      <c r="CB4657"/>
      <c r="CC4657"/>
      <c r="CD4657"/>
      <c r="CE4657" s="83"/>
      <c r="CF4657"/>
      <c r="CG4657"/>
      <c r="CH4657"/>
      <c r="CI4657"/>
      <c r="CJ4657"/>
      <c r="CK4657"/>
      <c r="CL4657"/>
      <c r="CM4657"/>
      <c r="CN4657"/>
      <c r="CO4657"/>
      <c r="CP4657"/>
    </row>
    <row r="4658" spans="80:94" ht="22.5" customHeight="1">
      <c r="CB4658"/>
      <c r="CC4658"/>
      <c r="CD4658"/>
      <c r="CE4658" s="83"/>
      <c r="CF4658"/>
      <c r="CG4658"/>
      <c r="CH4658"/>
      <c r="CI4658"/>
      <c r="CJ4658"/>
      <c r="CK4658"/>
      <c r="CL4658"/>
      <c r="CM4658"/>
      <c r="CN4658"/>
      <c r="CO4658"/>
      <c r="CP4658"/>
    </row>
    <row r="4659" spans="80:94" ht="22.5" customHeight="1">
      <c r="CB4659"/>
      <c r="CC4659"/>
      <c r="CD4659"/>
      <c r="CE4659" s="83"/>
      <c r="CF4659"/>
      <c r="CG4659"/>
      <c r="CH4659"/>
      <c r="CI4659"/>
      <c r="CJ4659"/>
      <c r="CK4659"/>
      <c r="CL4659"/>
      <c r="CM4659"/>
      <c r="CN4659"/>
      <c r="CO4659"/>
      <c r="CP4659"/>
    </row>
    <row r="4660" spans="80:94" ht="22.5" customHeight="1">
      <c r="CB4660"/>
      <c r="CC4660"/>
      <c r="CD4660"/>
      <c r="CE4660" s="83"/>
      <c r="CF4660"/>
      <c r="CG4660"/>
      <c r="CH4660"/>
      <c r="CI4660"/>
      <c r="CJ4660"/>
      <c r="CK4660"/>
      <c r="CL4660"/>
      <c r="CM4660"/>
      <c r="CN4660"/>
      <c r="CO4660"/>
      <c r="CP4660"/>
    </row>
    <row r="4661" spans="80:94" ht="22.5" customHeight="1">
      <c r="CB4661"/>
      <c r="CC4661"/>
      <c r="CD4661"/>
      <c r="CE4661" s="83"/>
      <c r="CF4661"/>
      <c r="CG4661"/>
      <c r="CH4661"/>
      <c r="CI4661"/>
      <c r="CJ4661"/>
      <c r="CK4661"/>
      <c r="CL4661"/>
      <c r="CM4661"/>
      <c r="CN4661"/>
      <c r="CO4661"/>
      <c r="CP4661"/>
    </row>
    <row r="4662" spans="80:94" ht="22.5" customHeight="1">
      <c r="CB4662"/>
      <c r="CC4662"/>
      <c r="CD4662"/>
      <c r="CE4662" s="83"/>
      <c r="CF4662"/>
      <c r="CG4662"/>
      <c r="CH4662"/>
      <c r="CI4662"/>
      <c r="CJ4662"/>
      <c r="CK4662"/>
      <c r="CL4662"/>
      <c r="CM4662"/>
      <c r="CN4662"/>
      <c r="CO4662"/>
      <c r="CP4662"/>
    </row>
    <row r="4663" spans="80:94" ht="22.5" customHeight="1">
      <c r="CB4663"/>
      <c r="CC4663"/>
      <c r="CD4663"/>
      <c r="CE4663" s="83"/>
      <c r="CF4663"/>
      <c r="CG4663"/>
      <c r="CH4663"/>
      <c r="CI4663"/>
      <c r="CJ4663"/>
      <c r="CK4663"/>
      <c r="CL4663"/>
      <c r="CM4663"/>
      <c r="CN4663"/>
      <c r="CO4663"/>
      <c r="CP4663"/>
    </row>
    <row r="4664" spans="80:94" ht="22.5" customHeight="1">
      <c r="CB4664"/>
      <c r="CC4664"/>
      <c r="CD4664"/>
      <c r="CE4664" s="83"/>
      <c r="CF4664"/>
      <c r="CG4664"/>
      <c r="CH4664"/>
      <c r="CI4664"/>
      <c r="CJ4664"/>
      <c r="CK4664"/>
      <c r="CL4664"/>
      <c r="CM4664"/>
      <c r="CN4664"/>
      <c r="CO4664"/>
      <c r="CP4664"/>
    </row>
    <row r="4665" spans="80:94" ht="22.5" customHeight="1">
      <c r="CB4665"/>
      <c r="CC4665"/>
      <c r="CD4665"/>
      <c r="CE4665" s="83"/>
      <c r="CF4665"/>
      <c r="CG4665"/>
      <c r="CH4665"/>
      <c r="CI4665"/>
      <c r="CJ4665"/>
      <c r="CK4665"/>
      <c r="CL4665"/>
      <c r="CM4665"/>
      <c r="CN4665"/>
      <c r="CO4665"/>
      <c r="CP4665"/>
    </row>
    <row r="4666" spans="80:94" ht="22.5" customHeight="1">
      <c r="CB4666"/>
      <c r="CC4666"/>
      <c r="CD4666"/>
      <c r="CE4666" s="83"/>
      <c r="CF4666"/>
      <c r="CG4666"/>
      <c r="CH4666"/>
      <c r="CI4666"/>
      <c r="CJ4666"/>
      <c r="CK4666"/>
      <c r="CL4666"/>
      <c r="CM4666"/>
      <c r="CN4666"/>
      <c r="CO4666"/>
      <c r="CP4666"/>
    </row>
    <row r="4667" spans="80:94" ht="22.5" customHeight="1">
      <c r="CB4667"/>
      <c r="CC4667"/>
      <c r="CD4667"/>
      <c r="CE4667" s="83"/>
      <c r="CF4667"/>
      <c r="CG4667"/>
      <c r="CH4667"/>
      <c r="CI4667"/>
      <c r="CJ4667"/>
      <c r="CK4667"/>
      <c r="CL4667"/>
      <c r="CM4667"/>
      <c r="CN4667"/>
      <c r="CO4667"/>
      <c r="CP4667"/>
    </row>
    <row r="4668" spans="80:94" ht="22.5" customHeight="1">
      <c r="CB4668"/>
      <c r="CC4668"/>
      <c r="CD4668"/>
      <c r="CE4668" s="83"/>
      <c r="CF4668"/>
      <c r="CG4668"/>
      <c r="CH4668"/>
      <c r="CI4668"/>
      <c r="CJ4668"/>
      <c r="CK4668"/>
      <c r="CL4668"/>
      <c r="CM4668"/>
      <c r="CN4668"/>
      <c r="CO4668"/>
      <c r="CP4668"/>
    </row>
    <row r="4669" spans="80:94" ht="22.5" customHeight="1">
      <c r="CB4669"/>
      <c r="CC4669"/>
      <c r="CD4669"/>
      <c r="CE4669" s="83"/>
      <c r="CF4669"/>
      <c r="CG4669"/>
      <c r="CH4669"/>
      <c r="CI4669"/>
      <c r="CJ4669"/>
      <c r="CK4669"/>
      <c r="CL4669"/>
      <c r="CM4669"/>
      <c r="CN4669"/>
      <c r="CO4669"/>
      <c r="CP4669"/>
    </row>
    <row r="4670" spans="80:94" ht="22.5" customHeight="1">
      <c r="CB4670"/>
      <c r="CC4670"/>
      <c r="CD4670"/>
      <c r="CE4670" s="83"/>
      <c r="CF4670"/>
      <c r="CG4670"/>
      <c r="CH4670"/>
      <c r="CI4670"/>
      <c r="CJ4670"/>
      <c r="CK4670"/>
      <c r="CL4670"/>
      <c r="CM4670"/>
      <c r="CN4670"/>
      <c r="CO4670"/>
      <c r="CP4670"/>
    </row>
    <row r="4671" spans="80:94" ht="22.5" customHeight="1">
      <c r="CB4671"/>
      <c r="CC4671"/>
      <c r="CD4671"/>
      <c r="CE4671" s="83"/>
      <c r="CF4671"/>
      <c r="CG4671"/>
      <c r="CH4671"/>
      <c r="CI4671"/>
      <c r="CJ4671"/>
      <c r="CK4671"/>
      <c r="CL4671"/>
      <c r="CM4671"/>
      <c r="CN4671"/>
      <c r="CO4671"/>
      <c r="CP4671"/>
    </row>
    <row r="4672" spans="80:94" ht="22.5" customHeight="1">
      <c r="CB4672"/>
      <c r="CC4672"/>
      <c r="CD4672"/>
      <c r="CE4672" s="83"/>
      <c r="CF4672"/>
      <c r="CG4672"/>
      <c r="CH4672"/>
      <c r="CI4672"/>
      <c r="CJ4672"/>
      <c r="CK4672"/>
      <c r="CL4672"/>
      <c r="CM4672"/>
      <c r="CN4672"/>
      <c r="CO4672"/>
      <c r="CP4672"/>
    </row>
    <row r="4673" spans="80:94" ht="22.5" customHeight="1">
      <c r="CB4673"/>
      <c r="CC4673"/>
      <c r="CD4673"/>
      <c r="CE4673" s="83"/>
      <c r="CF4673"/>
      <c r="CG4673"/>
      <c r="CH4673"/>
      <c r="CI4673"/>
      <c r="CJ4673"/>
      <c r="CK4673"/>
      <c r="CL4673"/>
      <c r="CM4673"/>
      <c r="CN4673"/>
      <c r="CO4673"/>
      <c r="CP4673"/>
    </row>
    <row r="4674" spans="80:94" ht="22.5" customHeight="1">
      <c r="CB4674"/>
      <c r="CC4674"/>
      <c r="CD4674"/>
      <c r="CE4674" s="83"/>
      <c r="CF4674"/>
      <c r="CG4674"/>
      <c r="CH4674"/>
      <c r="CI4674"/>
      <c r="CJ4674"/>
      <c r="CK4674"/>
      <c r="CL4674"/>
      <c r="CM4674"/>
      <c r="CN4674"/>
      <c r="CO4674"/>
      <c r="CP4674"/>
    </row>
    <row r="4675" spans="80:94" ht="22.5" customHeight="1">
      <c r="CB4675"/>
      <c r="CC4675"/>
      <c r="CD4675"/>
      <c r="CE4675" s="83"/>
      <c r="CF4675"/>
      <c r="CG4675"/>
      <c r="CH4675"/>
      <c r="CI4675"/>
      <c r="CJ4675"/>
      <c r="CK4675"/>
      <c r="CL4675"/>
      <c r="CM4675"/>
      <c r="CN4675"/>
      <c r="CO4675"/>
      <c r="CP4675"/>
    </row>
    <row r="4676" spans="80:94" ht="22.5" customHeight="1">
      <c r="CB4676"/>
      <c r="CC4676"/>
      <c r="CD4676"/>
      <c r="CE4676" s="83"/>
      <c r="CF4676"/>
      <c r="CG4676"/>
      <c r="CH4676"/>
      <c r="CI4676"/>
      <c r="CJ4676"/>
      <c r="CK4676"/>
      <c r="CL4676"/>
      <c r="CM4676"/>
      <c r="CN4676"/>
      <c r="CO4676"/>
      <c r="CP4676"/>
    </row>
    <row r="4677" spans="80:94" ht="22.5" customHeight="1">
      <c r="CB4677"/>
      <c r="CC4677"/>
      <c r="CD4677"/>
      <c r="CE4677" s="83"/>
      <c r="CF4677"/>
      <c r="CG4677"/>
      <c r="CH4677"/>
      <c r="CI4677"/>
      <c r="CJ4677"/>
      <c r="CK4677"/>
      <c r="CL4677"/>
      <c r="CM4677"/>
      <c r="CN4677"/>
      <c r="CO4677"/>
      <c r="CP4677"/>
    </row>
    <row r="4678" spans="80:94" ht="22.5" customHeight="1">
      <c r="CB4678"/>
      <c r="CC4678"/>
      <c r="CD4678"/>
      <c r="CE4678" s="83"/>
      <c r="CF4678"/>
      <c r="CG4678"/>
      <c r="CH4678"/>
      <c r="CI4678"/>
      <c r="CJ4678"/>
      <c r="CK4678"/>
      <c r="CL4678"/>
      <c r="CM4678"/>
      <c r="CN4678"/>
      <c r="CO4678"/>
      <c r="CP4678"/>
    </row>
    <row r="4679" spans="80:94" ht="22.5" customHeight="1">
      <c r="CB4679"/>
      <c r="CC4679"/>
      <c r="CD4679"/>
      <c r="CE4679" s="83"/>
      <c r="CF4679"/>
      <c r="CG4679"/>
      <c r="CH4679"/>
      <c r="CI4679"/>
      <c r="CJ4679"/>
      <c r="CK4679"/>
      <c r="CL4679"/>
      <c r="CM4679"/>
      <c r="CN4679"/>
      <c r="CO4679"/>
      <c r="CP4679"/>
    </row>
    <row r="4680" spans="80:94" ht="22.5" customHeight="1">
      <c r="CB4680"/>
      <c r="CC4680"/>
      <c r="CD4680"/>
      <c r="CE4680" s="83"/>
      <c r="CF4680"/>
      <c r="CG4680"/>
      <c r="CH4680"/>
      <c r="CI4680"/>
      <c r="CJ4680"/>
      <c r="CK4680"/>
      <c r="CL4680"/>
      <c r="CM4680"/>
      <c r="CN4680"/>
      <c r="CO4680"/>
      <c r="CP4680"/>
    </row>
    <row r="4681" spans="80:94" ht="22.5" customHeight="1">
      <c r="CB4681"/>
      <c r="CC4681"/>
      <c r="CD4681"/>
      <c r="CE4681" s="83"/>
      <c r="CF4681"/>
      <c r="CG4681"/>
      <c r="CH4681"/>
      <c r="CI4681"/>
      <c r="CJ4681"/>
      <c r="CK4681"/>
      <c r="CL4681"/>
      <c r="CM4681"/>
      <c r="CN4681"/>
      <c r="CO4681"/>
      <c r="CP4681"/>
    </row>
    <row r="4682" spans="80:94" ht="22.5" customHeight="1">
      <c r="CB4682"/>
      <c r="CC4682"/>
      <c r="CD4682"/>
      <c r="CE4682" s="83"/>
      <c r="CF4682"/>
      <c r="CG4682"/>
      <c r="CH4682"/>
      <c r="CI4682"/>
      <c r="CJ4682"/>
      <c r="CK4682"/>
      <c r="CL4682"/>
      <c r="CM4682"/>
      <c r="CN4682"/>
      <c r="CO4682"/>
      <c r="CP4682"/>
    </row>
    <row r="4683" spans="80:94" ht="22.5" customHeight="1">
      <c r="CB4683"/>
      <c r="CC4683"/>
      <c r="CD4683"/>
      <c r="CE4683" s="83"/>
      <c r="CF4683"/>
      <c r="CG4683"/>
      <c r="CH4683"/>
      <c r="CI4683"/>
      <c r="CJ4683"/>
      <c r="CK4683"/>
      <c r="CL4683"/>
      <c r="CM4683"/>
      <c r="CN4683"/>
      <c r="CO4683"/>
      <c r="CP4683"/>
    </row>
    <row r="4684" spans="80:94" ht="22.5" customHeight="1">
      <c r="CB4684"/>
      <c r="CC4684"/>
      <c r="CD4684"/>
      <c r="CE4684" s="83"/>
      <c r="CF4684"/>
      <c r="CG4684"/>
      <c r="CH4684"/>
      <c r="CI4684"/>
      <c r="CJ4684"/>
      <c r="CK4684"/>
      <c r="CL4684"/>
      <c r="CM4684"/>
      <c r="CN4684"/>
      <c r="CO4684"/>
      <c r="CP4684"/>
    </row>
    <row r="4685" spans="80:94" ht="22.5" customHeight="1">
      <c r="CB4685"/>
      <c r="CC4685"/>
      <c r="CD4685"/>
      <c r="CE4685" s="83"/>
      <c r="CF4685"/>
      <c r="CG4685"/>
      <c r="CH4685"/>
      <c r="CI4685"/>
      <c r="CJ4685"/>
      <c r="CK4685"/>
      <c r="CL4685"/>
      <c r="CM4685"/>
      <c r="CN4685"/>
      <c r="CO4685"/>
      <c r="CP4685"/>
    </row>
    <row r="4686" spans="80:94" ht="22.5" customHeight="1">
      <c r="CB4686"/>
      <c r="CC4686"/>
      <c r="CD4686"/>
      <c r="CE4686" s="83"/>
      <c r="CF4686"/>
      <c r="CG4686"/>
      <c r="CH4686"/>
      <c r="CI4686"/>
      <c r="CJ4686"/>
      <c r="CK4686"/>
      <c r="CL4686"/>
      <c r="CM4686"/>
      <c r="CN4686"/>
      <c r="CO4686"/>
      <c r="CP4686"/>
    </row>
    <row r="4687" spans="80:94" ht="22.5" customHeight="1">
      <c r="CB4687"/>
      <c r="CC4687"/>
      <c r="CD4687"/>
      <c r="CE4687" s="83"/>
      <c r="CF4687"/>
      <c r="CG4687"/>
      <c r="CH4687"/>
      <c r="CI4687"/>
      <c r="CJ4687"/>
      <c r="CK4687"/>
      <c r="CL4687"/>
      <c r="CM4687"/>
      <c r="CN4687"/>
      <c r="CO4687"/>
      <c r="CP4687"/>
    </row>
    <row r="4688" spans="80:94" ht="22.5" customHeight="1">
      <c r="CB4688"/>
      <c r="CC4688"/>
      <c r="CD4688"/>
      <c r="CE4688" s="83"/>
      <c r="CF4688"/>
      <c r="CG4688"/>
      <c r="CH4688"/>
      <c r="CI4688"/>
      <c r="CJ4688"/>
      <c r="CK4688"/>
      <c r="CL4688"/>
      <c r="CM4688"/>
      <c r="CN4688"/>
      <c r="CO4688"/>
      <c r="CP4688"/>
    </row>
    <row r="4689" spans="80:94" ht="22.5" customHeight="1">
      <c r="CB4689"/>
      <c r="CC4689"/>
      <c r="CD4689"/>
      <c r="CE4689" s="83"/>
      <c r="CF4689"/>
      <c r="CG4689"/>
      <c r="CH4689"/>
      <c r="CI4689"/>
      <c r="CJ4689"/>
      <c r="CK4689"/>
      <c r="CL4689"/>
      <c r="CM4689"/>
      <c r="CN4689"/>
      <c r="CO4689"/>
      <c r="CP4689"/>
    </row>
    <row r="4690" spans="80:94" ht="22.5" customHeight="1">
      <c r="CB4690"/>
      <c r="CC4690"/>
      <c r="CD4690"/>
      <c r="CE4690" s="83"/>
      <c r="CF4690"/>
      <c r="CG4690"/>
      <c r="CH4690"/>
      <c r="CI4690"/>
      <c r="CJ4690"/>
      <c r="CK4690"/>
      <c r="CL4690"/>
      <c r="CM4690"/>
      <c r="CN4690"/>
      <c r="CO4690"/>
      <c r="CP4690"/>
    </row>
    <row r="4691" spans="80:94" ht="22.5" customHeight="1">
      <c r="CB4691"/>
      <c r="CC4691"/>
      <c r="CD4691"/>
      <c r="CE4691" s="83"/>
      <c r="CF4691"/>
      <c r="CG4691"/>
      <c r="CH4691"/>
      <c r="CI4691"/>
      <c r="CJ4691"/>
      <c r="CK4691"/>
      <c r="CL4691"/>
      <c r="CM4691"/>
      <c r="CN4691"/>
      <c r="CO4691"/>
      <c r="CP4691"/>
    </row>
    <row r="4692" spans="80:94" ht="22.5" customHeight="1">
      <c r="CB4692"/>
      <c r="CC4692"/>
      <c r="CD4692"/>
      <c r="CE4692" s="83"/>
      <c r="CF4692"/>
      <c r="CG4692"/>
      <c r="CH4692"/>
      <c r="CI4692"/>
      <c r="CJ4692"/>
      <c r="CK4692"/>
      <c r="CL4692"/>
      <c r="CM4692"/>
      <c r="CN4692"/>
      <c r="CO4692"/>
      <c r="CP4692"/>
    </row>
    <row r="4693" spans="80:94" ht="22.5" customHeight="1">
      <c r="CB4693"/>
      <c r="CC4693"/>
      <c r="CD4693"/>
      <c r="CE4693" s="83"/>
      <c r="CF4693"/>
      <c r="CG4693"/>
      <c r="CH4693"/>
      <c r="CI4693"/>
      <c r="CJ4693"/>
      <c r="CK4693"/>
      <c r="CL4693"/>
      <c r="CM4693"/>
      <c r="CN4693"/>
      <c r="CO4693"/>
      <c r="CP4693"/>
    </row>
    <row r="4694" spans="80:94" ht="22.5" customHeight="1">
      <c r="CB4694"/>
      <c r="CC4694"/>
      <c r="CD4694"/>
      <c r="CE4694" s="83"/>
      <c r="CF4694"/>
      <c r="CG4694"/>
      <c r="CH4694"/>
      <c r="CI4694"/>
      <c r="CJ4694"/>
      <c r="CK4694"/>
      <c r="CL4694"/>
      <c r="CM4694"/>
      <c r="CN4694"/>
      <c r="CO4694"/>
      <c r="CP4694"/>
    </row>
    <row r="4695" spans="80:94" ht="22.5" customHeight="1">
      <c r="CB4695"/>
      <c r="CC4695"/>
      <c r="CD4695"/>
      <c r="CE4695" s="83"/>
      <c r="CF4695"/>
      <c r="CG4695"/>
      <c r="CH4695"/>
      <c r="CI4695"/>
      <c r="CJ4695"/>
      <c r="CK4695"/>
      <c r="CL4695"/>
      <c r="CM4695"/>
      <c r="CN4695"/>
      <c r="CO4695"/>
      <c r="CP4695"/>
    </row>
    <row r="4696" spans="80:94" ht="22.5" customHeight="1">
      <c r="CB4696"/>
      <c r="CC4696"/>
      <c r="CD4696"/>
      <c r="CE4696" s="83"/>
      <c r="CF4696"/>
      <c r="CG4696"/>
      <c r="CH4696"/>
      <c r="CI4696"/>
      <c r="CJ4696"/>
      <c r="CK4696"/>
      <c r="CL4696"/>
      <c r="CM4696"/>
      <c r="CN4696"/>
      <c r="CO4696"/>
      <c r="CP4696"/>
    </row>
    <row r="4697" spans="80:94" ht="22.5" customHeight="1">
      <c r="CB4697"/>
      <c r="CC4697"/>
      <c r="CD4697"/>
      <c r="CE4697" s="83"/>
      <c r="CF4697"/>
      <c r="CG4697"/>
      <c r="CH4697"/>
      <c r="CI4697"/>
      <c r="CJ4697"/>
      <c r="CK4697"/>
      <c r="CL4697"/>
      <c r="CM4697"/>
      <c r="CN4697"/>
      <c r="CO4697"/>
      <c r="CP4697"/>
    </row>
    <row r="4698" spans="80:94" ht="22.5" customHeight="1">
      <c r="CB4698"/>
      <c r="CC4698"/>
      <c r="CD4698"/>
      <c r="CE4698" s="83"/>
      <c r="CF4698"/>
      <c r="CG4698"/>
      <c r="CH4698"/>
      <c r="CI4698"/>
      <c r="CJ4698"/>
      <c r="CK4698"/>
      <c r="CL4698"/>
      <c r="CM4698"/>
      <c r="CN4698"/>
      <c r="CO4698"/>
      <c r="CP4698"/>
    </row>
    <row r="4699" spans="80:94" ht="22.5" customHeight="1">
      <c r="CB4699"/>
      <c r="CC4699"/>
      <c r="CD4699"/>
      <c r="CE4699" s="83"/>
      <c r="CF4699"/>
      <c r="CG4699"/>
      <c r="CH4699"/>
      <c r="CI4699"/>
      <c r="CJ4699"/>
      <c r="CK4699"/>
      <c r="CL4699"/>
      <c r="CM4699"/>
      <c r="CN4699"/>
      <c r="CO4699"/>
      <c r="CP4699"/>
    </row>
    <row r="4700" spans="80:94" ht="22.5" customHeight="1">
      <c r="CB4700"/>
      <c r="CC4700"/>
      <c r="CD4700"/>
      <c r="CE4700" s="83"/>
      <c r="CF4700"/>
      <c r="CG4700"/>
      <c r="CH4700"/>
      <c r="CI4700"/>
      <c r="CJ4700"/>
      <c r="CK4700"/>
      <c r="CL4700"/>
      <c r="CM4700"/>
      <c r="CN4700"/>
      <c r="CO4700"/>
      <c r="CP4700"/>
    </row>
    <row r="4701" spans="80:94" ht="22.5" customHeight="1">
      <c r="CB4701"/>
      <c r="CC4701"/>
      <c r="CD4701"/>
      <c r="CE4701" s="83"/>
      <c r="CF4701"/>
      <c r="CG4701"/>
      <c r="CH4701"/>
      <c r="CI4701"/>
      <c r="CJ4701"/>
      <c r="CK4701"/>
      <c r="CL4701"/>
      <c r="CM4701"/>
      <c r="CN4701"/>
      <c r="CO4701"/>
      <c r="CP4701"/>
    </row>
    <row r="4702" spans="80:94" ht="22.5" customHeight="1">
      <c r="CB4702"/>
      <c r="CC4702"/>
      <c r="CD4702"/>
      <c r="CE4702" s="83"/>
      <c r="CF4702"/>
      <c r="CG4702"/>
      <c r="CH4702"/>
      <c r="CI4702"/>
      <c r="CJ4702"/>
      <c r="CK4702"/>
      <c r="CL4702"/>
      <c r="CM4702"/>
      <c r="CN4702"/>
      <c r="CO4702"/>
      <c r="CP4702"/>
    </row>
    <row r="4703" spans="80:94" ht="22.5" customHeight="1">
      <c r="CB4703"/>
      <c r="CC4703"/>
      <c r="CD4703"/>
      <c r="CE4703" s="83"/>
      <c r="CF4703"/>
      <c r="CG4703"/>
      <c r="CH4703"/>
      <c r="CI4703"/>
      <c r="CJ4703"/>
      <c r="CK4703"/>
      <c r="CL4703"/>
      <c r="CM4703"/>
      <c r="CN4703"/>
      <c r="CO4703"/>
      <c r="CP4703"/>
    </row>
    <row r="4704" spans="80:94" ht="22.5" customHeight="1">
      <c r="CB4704"/>
      <c r="CC4704"/>
      <c r="CD4704"/>
      <c r="CE4704" s="83"/>
      <c r="CF4704"/>
      <c r="CG4704"/>
      <c r="CH4704"/>
      <c r="CI4704"/>
      <c r="CJ4704"/>
      <c r="CK4704"/>
      <c r="CL4704"/>
      <c r="CM4704"/>
      <c r="CN4704"/>
      <c r="CO4704"/>
      <c r="CP4704"/>
    </row>
    <row r="4705" spans="80:94" ht="22.5" customHeight="1">
      <c r="CB4705"/>
      <c r="CC4705"/>
      <c r="CD4705"/>
      <c r="CE4705" s="83"/>
      <c r="CF4705"/>
      <c r="CG4705"/>
      <c r="CH4705"/>
      <c r="CI4705"/>
      <c r="CJ4705"/>
      <c r="CK4705"/>
      <c r="CL4705"/>
      <c r="CM4705"/>
      <c r="CN4705"/>
      <c r="CO4705"/>
      <c r="CP4705"/>
    </row>
    <row r="4706" spans="80:94" ht="22.5" customHeight="1">
      <c r="CB4706"/>
      <c r="CC4706"/>
      <c r="CD4706"/>
      <c r="CE4706" s="83"/>
      <c r="CF4706"/>
      <c r="CG4706"/>
      <c r="CH4706"/>
      <c r="CI4706"/>
      <c r="CJ4706"/>
      <c r="CK4706"/>
      <c r="CL4706"/>
      <c r="CM4706"/>
      <c r="CN4706"/>
      <c r="CO4706"/>
      <c r="CP4706"/>
    </row>
    <row r="4707" spans="80:94" ht="22.5" customHeight="1">
      <c r="CB4707"/>
      <c r="CC4707"/>
      <c r="CD4707"/>
      <c r="CE4707" s="83"/>
      <c r="CF4707"/>
      <c r="CG4707"/>
      <c r="CH4707"/>
      <c r="CI4707"/>
      <c r="CJ4707"/>
      <c r="CK4707"/>
      <c r="CL4707"/>
      <c r="CM4707"/>
      <c r="CN4707"/>
      <c r="CO4707"/>
      <c r="CP4707"/>
    </row>
    <row r="4708" spans="80:94" ht="22.5" customHeight="1">
      <c r="CB4708"/>
      <c r="CC4708"/>
      <c r="CD4708"/>
      <c r="CE4708" s="83"/>
      <c r="CF4708"/>
      <c r="CG4708"/>
      <c r="CH4708"/>
      <c r="CI4708"/>
      <c r="CJ4708"/>
      <c r="CK4708"/>
      <c r="CL4708"/>
      <c r="CM4708"/>
      <c r="CN4708"/>
      <c r="CO4708"/>
      <c r="CP4708"/>
    </row>
    <row r="4709" spans="80:94" ht="22.5" customHeight="1">
      <c r="CB4709"/>
      <c r="CC4709"/>
      <c r="CD4709"/>
      <c r="CE4709" s="83"/>
      <c r="CF4709"/>
      <c r="CG4709"/>
      <c r="CH4709"/>
      <c r="CI4709"/>
      <c r="CJ4709"/>
      <c r="CK4709"/>
      <c r="CL4709"/>
      <c r="CM4709"/>
      <c r="CN4709"/>
      <c r="CO4709"/>
      <c r="CP4709"/>
    </row>
    <row r="4710" spans="80:94" ht="22.5" customHeight="1">
      <c r="CB4710"/>
      <c r="CC4710"/>
      <c r="CD4710"/>
      <c r="CE4710" s="83"/>
      <c r="CF4710"/>
      <c r="CG4710"/>
      <c r="CH4710"/>
      <c r="CI4710"/>
      <c r="CJ4710"/>
      <c r="CK4710"/>
      <c r="CL4710"/>
      <c r="CM4710"/>
      <c r="CN4710"/>
      <c r="CO4710"/>
      <c r="CP4710"/>
    </row>
    <row r="4711" spans="80:94" ht="22.5" customHeight="1">
      <c r="CB4711"/>
      <c r="CC4711"/>
      <c r="CD4711"/>
      <c r="CE4711" s="83"/>
      <c r="CF4711"/>
      <c r="CG4711"/>
      <c r="CH4711"/>
      <c r="CI4711"/>
      <c r="CJ4711"/>
      <c r="CK4711"/>
      <c r="CL4711"/>
      <c r="CM4711"/>
      <c r="CN4711"/>
      <c r="CO4711"/>
      <c r="CP4711"/>
    </row>
    <row r="4712" spans="80:94" ht="22.5" customHeight="1">
      <c r="CB4712"/>
      <c r="CC4712"/>
      <c r="CD4712"/>
      <c r="CE4712" s="83"/>
      <c r="CF4712"/>
      <c r="CG4712"/>
      <c r="CH4712"/>
      <c r="CI4712"/>
      <c r="CJ4712"/>
      <c r="CK4712"/>
      <c r="CL4712"/>
      <c r="CM4712"/>
      <c r="CN4712"/>
      <c r="CO4712"/>
      <c r="CP4712"/>
    </row>
    <row r="4713" spans="80:94" ht="22.5" customHeight="1">
      <c r="CB4713"/>
      <c r="CC4713"/>
      <c r="CD4713"/>
      <c r="CE4713" s="83"/>
      <c r="CF4713"/>
      <c r="CG4713"/>
      <c r="CH4713"/>
      <c r="CI4713"/>
      <c r="CJ4713"/>
      <c r="CK4713"/>
      <c r="CL4713"/>
      <c r="CM4713"/>
      <c r="CN4713"/>
      <c r="CO4713"/>
      <c r="CP4713"/>
    </row>
    <row r="4714" spans="80:94" ht="22.5" customHeight="1">
      <c r="CB4714"/>
      <c r="CC4714"/>
      <c r="CD4714"/>
      <c r="CE4714" s="83"/>
      <c r="CF4714"/>
      <c r="CG4714"/>
      <c r="CH4714"/>
      <c r="CI4714"/>
      <c r="CJ4714"/>
      <c r="CK4714"/>
      <c r="CL4714"/>
      <c r="CM4714"/>
      <c r="CN4714"/>
      <c r="CO4714"/>
      <c r="CP4714"/>
    </row>
    <row r="4715" spans="80:94" ht="22.5" customHeight="1">
      <c r="CB4715"/>
      <c r="CC4715"/>
      <c r="CD4715"/>
      <c r="CE4715" s="83"/>
      <c r="CF4715"/>
      <c r="CG4715"/>
      <c r="CH4715"/>
      <c r="CI4715"/>
      <c r="CJ4715"/>
      <c r="CK4715"/>
      <c r="CL4715"/>
      <c r="CM4715"/>
      <c r="CN4715"/>
      <c r="CO4715"/>
      <c r="CP4715"/>
    </row>
    <row r="4716" spans="80:94" ht="22.5" customHeight="1">
      <c r="CB4716"/>
      <c r="CC4716"/>
      <c r="CD4716"/>
      <c r="CE4716" s="83"/>
      <c r="CF4716"/>
      <c r="CG4716"/>
      <c r="CH4716"/>
      <c r="CI4716"/>
      <c r="CJ4716"/>
      <c r="CK4716"/>
      <c r="CL4716"/>
      <c r="CM4716"/>
      <c r="CN4716"/>
      <c r="CO4716"/>
      <c r="CP4716"/>
    </row>
    <row r="4717" spans="80:94" ht="22.5" customHeight="1">
      <c r="CB4717"/>
      <c r="CC4717"/>
      <c r="CD4717"/>
      <c r="CE4717" s="83"/>
      <c r="CF4717"/>
      <c r="CG4717"/>
      <c r="CH4717"/>
      <c r="CI4717"/>
      <c r="CJ4717"/>
      <c r="CK4717"/>
      <c r="CL4717"/>
      <c r="CM4717"/>
      <c r="CN4717"/>
      <c r="CO4717"/>
      <c r="CP4717"/>
    </row>
    <row r="4718" spans="80:94" ht="22.5" customHeight="1">
      <c r="CB4718"/>
      <c r="CC4718"/>
      <c r="CD4718"/>
      <c r="CE4718" s="83"/>
      <c r="CF4718"/>
      <c r="CG4718"/>
      <c r="CH4718"/>
      <c r="CI4718"/>
      <c r="CJ4718"/>
      <c r="CK4718"/>
      <c r="CL4718"/>
      <c r="CM4718"/>
      <c r="CN4718"/>
      <c r="CO4718"/>
      <c r="CP4718"/>
    </row>
    <row r="4719" spans="80:94" ht="22.5" customHeight="1">
      <c r="CB4719"/>
      <c r="CC4719"/>
      <c r="CD4719"/>
      <c r="CE4719" s="83"/>
      <c r="CF4719"/>
      <c r="CG4719"/>
      <c r="CH4719"/>
      <c r="CI4719"/>
      <c r="CJ4719"/>
      <c r="CK4719"/>
      <c r="CL4719"/>
      <c r="CM4719"/>
      <c r="CN4719"/>
      <c r="CO4719"/>
      <c r="CP4719"/>
    </row>
    <row r="4720" spans="80:94" ht="22.5" customHeight="1">
      <c r="CB4720"/>
      <c r="CC4720"/>
      <c r="CD4720"/>
      <c r="CE4720" s="83"/>
      <c r="CF4720"/>
      <c r="CG4720"/>
      <c r="CH4720"/>
      <c r="CI4720"/>
      <c r="CJ4720"/>
      <c r="CK4720"/>
      <c r="CL4720"/>
      <c r="CM4720"/>
      <c r="CN4720"/>
      <c r="CO4720"/>
      <c r="CP4720"/>
    </row>
    <row r="4721" spans="80:94" ht="22.5" customHeight="1">
      <c r="CB4721"/>
      <c r="CC4721"/>
      <c r="CD4721"/>
      <c r="CE4721" s="83"/>
      <c r="CF4721"/>
      <c r="CG4721"/>
      <c r="CH4721"/>
      <c r="CI4721"/>
      <c r="CJ4721"/>
      <c r="CK4721"/>
      <c r="CL4721"/>
      <c r="CM4721"/>
      <c r="CN4721"/>
      <c r="CO4721"/>
      <c r="CP4721"/>
    </row>
    <row r="4722" spans="80:94" ht="22.5" customHeight="1">
      <c r="CB4722"/>
      <c r="CC4722"/>
      <c r="CD4722"/>
      <c r="CE4722" s="83"/>
      <c r="CF4722"/>
      <c r="CG4722"/>
      <c r="CH4722"/>
      <c r="CI4722"/>
      <c r="CJ4722"/>
      <c r="CK4722"/>
      <c r="CL4722"/>
      <c r="CM4722"/>
      <c r="CN4722"/>
      <c r="CO4722"/>
      <c r="CP4722"/>
    </row>
    <row r="4723" spans="80:94" ht="22.5" customHeight="1">
      <c r="CB4723"/>
      <c r="CC4723"/>
      <c r="CD4723"/>
      <c r="CE4723" s="83"/>
      <c r="CF4723"/>
      <c r="CG4723"/>
      <c r="CH4723"/>
      <c r="CI4723"/>
      <c r="CJ4723"/>
      <c r="CK4723"/>
      <c r="CL4723"/>
      <c r="CM4723"/>
      <c r="CN4723"/>
      <c r="CO4723"/>
      <c r="CP4723"/>
    </row>
    <row r="4724" spans="80:94" ht="22.5" customHeight="1">
      <c r="CB4724"/>
      <c r="CC4724"/>
      <c r="CD4724"/>
      <c r="CE4724" s="83"/>
      <c r="CF4724"/>
      <c r="CG4724"/>
      <c r="CH4724"/>
      <c r="CI4724"/>
      <c r="CJ4724"/>
      <c r="CK4724"/>
      <c r="CL4724"/>
      <c r="CM4724"/>
      <c r="CN4724"/>
      <c r="CO4724"/>
      <c r="CP4724"/>
    </row>
    <row r="4725" spans="80:94" ht="22.5" customHeight="1">
      <c r="CB4725"/>
      <c r="CC4725"/>
      <c r="CD4725"/>
      <c r="CE4725" s="83"/>
      <c r="CF4725"/>
      <c r="CG4725"/>
      <c r="CH4725"/>
      <c r="CI4725"/>
      <c r="CJ4725"/>
      <c r="CK4725"/>
      <c r="CL4725"/>
      <c r="CM4725"/>
      <c r="CN4725"/>
      <c r="CO4725"/>
      <c r="CP4725"/>
    </row>
    <row r="4726" spans="80:94" ht="22.5" customHeight="1">
      <c r="CB4726"/>
      <c r="CC4726"/>
      <c r="CD4726"/>
      <c r="CE4726" s="83"/>
      <c r="CF4726"/>
      <c r="CG4726"/>
      <c r="CH4726"/>
      <c r="CI4726"/>
      <c r="CJ4726"/>
      <c r="CK4726"/>
      <c r="CL4726"/>
      <c r="CM4726"/>
      <c r="CN4726"/>
      <c r="CO4726"/>
      <c r="CP4726"/>
    </row>
    <row r="4727" spans="80:94" ht="22.5" customHeight="1">
      <c r="CB4727"/>
      <c r="CC4727"/>
      <c r="CD4727"/>
      <c r="CE4727" s="83"/>
      <c r="CF4727"/>
      <c r="CG4727"/>
      <c r="CH4727"/>
      <c r="CI4727"/>
      <c r="CJ4727"/>
      <c r="CK4727"/>
      <c r="CL4727"/>
      <c r="CM4727"/>
      <c r="CN4727"/>
      <c r="CO4727"/>
      <c r="CP4727"/>
    </row>
    <row r="4728" spans="80:94" ht="22.5" customHeight="1">
      <c r="CB4728"/>
      <c r="CC4728"/>
      <c r="CD4728"/>
      <c r="CE4728" s="83"/>
      <c r="CF4728"/>
      <c r="CG4728"/>
      <c r="CH4728"/>
      <c r="CI4728"/>
      <c r="CJ4728"/>
      <c r="CK4728"/>
      <c r="CL4728"/>
      <c r="CM4728"/>
      <c r="CN4728"/>
      <c r="CO4728"/>
      <c r="CP4728"/>
    </row>
    <row r="4729" spans="80:94" ht="22.5" customHeight="1">
      <c r="CB4729"/>
      <c r="CC4729"/>
      <c r="CD4729"/>
      <c r="CE4729" s="83"/>
      <c r="CF4729"/>
      <c r="CG4729"/>
      <c r="CH4729"/>
      <c r="CI4729"/>
      <c r="CJ4729"/>
      <c r="CK4729"/>
      <c r="CL4729"/>
      <c r="CM4729"/>
      <c r="CN4729"/>
      <c r="CO4729"/>
      <c r="CP4729"/>
    </row>
    <row r="4730" spans="80:94" ht="22.5" customHeight="1">
      <c r="CB4730"/>
      <c r="CC4730"/>
      <c r="CD4730"/>
      <c r="CE4730" s="83"/>
      <c r="CF4730"/>
      <c r="CG4730"/>
      <c r="CH4730"/>
      <c r="CI4730"/>
      <c r="CJ4730"/>
      <c r="CK4730"/>
      <c r="CL4730"/>
      <c r="CM4730"/>
      <c r="CN4730"/>
      <c r="CO4730"/>
      <c r="CP4730"/>
    </row>
    <row r="4731" spans="80:94" ht="22.5" customHeight="1">
      <c r="CB4731"/>
      <c r="CC4731"/>
      <c r="CD4731"/>
      <c r="CE4731" s="83"/>
      <c r="CF4731"/>
      <c r="CG4731"/>
      <c r="CH4731"/>
      <c r="CI4731"/>
      <c r="CJ4731"/>
      <c r="CK4731"/>
      <c r="CL4731"/>
      <c r="CM4731"/>
      <c r="CN4731"/>
      <c r="CO4731"/>
      <c r="CP4731"/>
    </row>
    <row r="4732" spans="80:94" ht="22.5" customHeight="1">
      <c r="CB4732"/>
      <c r="CC4732"/>
      <c r="CD4732"/>
      <c r="CE4732" s="83"/>
      <c r="CF4732"/>
      <c r="CG4732"/>
      <c r="CH4732"/>
      <c r="CI4732"/>
      <c r="CJ4732"/>
      <c r="CK4732"/>
      <c r="CL4732"/>
      <c r="CM4732"/>
      <c r="CN4732"/>
      <c r="CO4732"/>
      <c r="CP4732"/>
    </row>
    <row r="4733" spans="80:94" ht="22.5" customHeight="1">
      <c r="CB4733"/>
      <c r="CC4733"/>
      <c r="CD4733"/>
      <c r="CE4733" s="83"/>
      <c r="CF4733"/>
      <c r="CG4733"/>
      <c r="CH4733"/>
      <c r="CI4733"/>
      <c r="CJ4733"/>
      <c r="CK4733"/>
      <c r="CL4733"/>
      <c r="CM4733"/>
      <c r="CN4733"/>
      <c r="CO4733"/>
      <c r="CP4733"/>
    </row>
    <row r="4734" spans="80:94" ht="22.5" customHeight="1">
      <c r="CB4734"/>
      <c r="CC4734"/>
      <c r="CD4734"/>
      <c r="CE4734" s="83"/>
      <c r="CF4734"/>
      <c r="CG4734"/>
      <c r="CH4734"/>
      <c r="CI4734"/>
      <c r="CJ4734"/>
      <c r="CK4734"/>
      <c r="CL4734"/>
      <c r="CM4734"/>
      <c r="CN4734"/>
      <c r="CO4734"/>
      <c r="CP4734"/>
    </row>
    <row r="4735" spans="80:94" ht="22.5" customHeight="1">
      <c r="CB4735"/>
      <c r="CC4735"/>
      <c r="CD4735"/>
      <c r="CE4735" s="83"/>
      <c r="CF4735"/>
      <c r="CG4735"/>
      <c r="CH4735"/>
      <c r="CI4735"/>
      <c r="CJ4735"/>
      <c r="CK4735"/>
      <c r="CL4735"/>
      <c r="CM4735"/>
      <c r="CN4735"/>
      <c r="CO4735"/>
      <c r="CP4735"/>
    </row>
    <row r="4736" spans="80:94" ht="22.5" customHeight="1">
      <c r="CB4736"/>
      <c r="CC4736"/>
      <c r="CD4736"/>
      <c r="CE4736" s="83"/>
      <c r="CF4736"/>
      <c r="CG4736"/>
      <c r="CH4736"/>
      <c r="CI4736"/>
      <c r="CJ4736"/>
      <c r="CK4736"/>
      <c r="CL4736"/>
      <c r="CM4736"/>
      <c r="CN4736"/>
      <c r="CO4736"/>
      <c r="CP4736"/>
    </row>
    <row r="4737" spans="80:94" ht="22.5" customHeight="1">
      <c r="CB4737"/>
      <c r="CC4737"/>
      <c r="CD4737"/>
      <c r="CE4737" s="83"/>
      <c r="CF4737"/>
      <c r="CG4737"/>
      <c r="CH4737"/>
      <c r="CI4737"/>
      <c r="CJ4737"/>
      <c r="CK4737"/>
      <c r="CL4737"/>
      <c r="CM4737"/>
      <c r="CN4737"/>
      <c r="CO4737"/>
      <c r="CP4737"/>
    </row>
    <row r="4738" spans="80:94" ht="22.5" customHeight="1">
      <c r="CB4738"/>
      <c r="CC4738"/>
      <c r="CD4738"/>
      <c r="CE4738" s="83"/>
      <c r="CF4738"/>
      <c r="CG4738"/>
      <c r="CH4738"/>
      <c r="CI4738"/>
      <c r="CJ4738"/>
      <c r="CK4738"/>
      <c r="CL4738"/>
      <c r="CM4738"/>
      <c r="CN4738"/>
      <c r="CO4738"/>
      <c r="CP4738"/>
    </row>
    <row r="4739" spans="80:94" ht="22.5" customHeight="1">
      <c r="CB4739"/>
      <c r="CC4739"/>
      <c r="CD4739"/>
      <c r="CE4739" s="83"/>
      <c r="CF4739"/>
      <c r="CG4739"/>
      <c r="CH4739"/>
      <c r="CI4739"/>
      <c r="CJ4739"/>
      <c r="CK4739"/>
      <c r="CL4739"/>
      <c r="CM4739"/>
      <c r="CN4739"/>
      <c r="CO4739"/>
      <c r="CP4739"/>
    </row>
    <row r="4740" spans="80:94" ht="22.5" customHeight="1">
      <c r="CB4740"/>
      <c r="CC4740"/>
      <c r="CD4740"/>
      <c r="CE4740" s="83"/>
      <c r="CF4740"/>
      <c r="CG4740"/>
      <c r="CH4740"/>
      <c r="CI4740"/>
      <c r="CJ4740"/>
      <c r="CK4740"/>
      <c r="CL4740"/>
      <c r="CM4740"/>
      <c r="CN4740"/>
      <c r="CO4740"/>
      <c r="CP4740"/>
    </row>
    <row r="4741" spans="80:94" ht="22.5" customHeight="1">
      <c r="CB4741"/>
      <c r="CC4741"/>
      <c r="CD4741"/>
      <c r="CE4741" s="83"/>
      <c r="CF4741"/>
      <c r="CG4741"/>
      <c r="CH4741"/>
      <c r="CI4741"/>
      <c r="CJ4741"/>
      <c r="CK4741"/>
      <c r="CL4741"/>
      <c r="CM4741"/>
      <c r="CN4741"/>
      <c r="CO4741"/>
      <c r="CP4741"/>
    </row>
    <row r="4742" spans="80:94" ht="22.5" customHeight="1">
      <c r="CB4742"/>
      <c r="CC4742"/>
      <c r="CD4742"/>
      <c r="CE4742" s="83"/>
      <c r="CF4742"/>
      <c r="CG4742"/>
      <c r="CH4742"/>
      <c r="CI4742"/>
      <c r="CJ4742"/>
      <c r="CK4742"/>
      <c r="CL4742"/>
      <c r="CM4742"/>
      <c r="CN4742"/>
      <c r="CO4742"/>
      <c r="CP4742"/>
    </row>
    <row r="4743" spans="80:94" ht="22.5" customHeight="1">
      <c r="CB4743"/>
      <c r="CC4743"/>
      <c r="CD4743"/>
      <c r="CE4743" s="83"/>
      <c r="CF4743"/>
      <c r="CG4743"/>
      <c r="CH4743"/>
      <c r="CI4743"/>
      <c r="CJ4743"/>
      <c r="CK4743"/>
      <c r="CL4743"/>
      <c r="CM4743"/>
      <c r="CN4743"/>
      <c r="CO4743"/>
      <c r="CP4743"/>
    </row>
    <row r="4744" spans="80:94" ht="22.5" customHeight="1">
      <c r="CB4744"/>
      <c r="CC4744"/>
      <c r="CD4744"/>
      <c r="CE4744" s="83"/>
      <c r="CF4744"/>
      <c r="CG4744"/>
      <c r="CH4744"/>
      <c r="CI4744"/>
      <c r="CJ4744"/>
      <c r="CK4744"/>
      <c r="CL4744"/>
      <c r="CM4744"/>
      <c r="CN4744"/>
      <c r="CO4744"/>
      <c r="CP4744"/>
    </row>
    <row r="4745" spans="80:94" ht="22.5" customHeight="1">
      <c r="CB4745"/>
      <c r="CC4745"/>
      <c r="CD4745"/>
      <c r="CE4745" s="83"/>
      <c r="CF4745"/>
      <c r="CG4745"/>
      <c r="CH4745"/>
      <c r="CI4745"/>
      <c r="CJ4745"/>
      <c r="CK4745"/>
      <c r="CL4745"/>
      <c r="CM4745"/>
      <c r="CN4745"/>
      <c r="CO4745"/>
      <c r="CP4745"/>
    </row>
    <row r="4746" spans="80:94" ht="22.5" customHeight="1">
      <c r="CB4746"/>
      <c r="CC4746"/>
      <c r="CD4746"/>
      <c r="CE4746" s="83"/>
      <c r="CF4746"/>
      <c r="CG4746"/>
      <c r="CH4746"/>
      <c r="CI4746"/>
      <c r="CJ4746"/>
      <c r="CK4746"/>
      <c r="CL4746"/>
      <c r="CM4746"/>
      <c r="CN4746"/>
      <c r="CO4746"/>
      <c r="CP4746"/>
    </row>
    <row r="4747" spans="80:94" ht="22.5" customHeight="1">
      <c r="CB4747"/>
      <c r="CC4747"/>
      <c r="CD4747"/>
      <c r="CE4747" s="83"/>
      <c r="CF4747"/>
      <c r="CG4747"/>
      <c r="CH4747"/>
      <c r="CI4747"/>
      <c r="CJ4747"/>
      <c r="CK4747"/>
      <c r="CL4747"/>
      <c r="CM4747"/>
      <c r="CN4747"/>
      <c r="CO4747"/>
      <c r="CP4747"/>
    </row>
    <row r="4748" spans="80:94" ht="22.5" customHeight="1">
      <c r="CB4748"/>
      <c r="CC4748"/>
      <c r="CD4748"/>
      <c r="CE4748" s="83"/>
      <c r="CF4748"/>
      <c r="CG4748"/>
      <c r="CH4748"/>
      <c r="CI4748"/>
      <c r="CJ4748"/>
      <c r="CK4748"/>
      <c r="CL4748"/>
      <c r="CM4748"/>
      <c r="CN4748"/>
      <c r="CO4748"/>
      <c r="CP4748"/>
    </row>
    <row r="4749" spans="80:94" ht="22.5" customHeight="1">
      <c r="CB4749"/>
      <c r="CC4749"/>
      <c r="CD4749"/>
      <c r="CE4749" s="83"/>
      <c r="CF4749"/>
      <c r="CG4749"/>
      <c r="CH4749"/>
      <c r="CI4749"/>
      <c r="CJ4749"/>
      <c r="CK4749"/>
      <c r="CL4749"/>
      <c r="CM4749"/>
      <c r="CN4749"/>
      <c r="CO4749"/>
      <c r="CP4749"/>
    </row>
    <row r="4750" spans="80:94" ht="22.5" customHeight="1">
      <c r="CB4750"/>
      <c r="CC4750"/>
      <c r="CD4750"/>
      <c r="CE4750" s="83"/>
      <c r="CF4750"/>
      <c r="CG4750"/>
      <c r="CH4750"/>
      <c r="CI4750"/>
      <c r="CJ4750"/>
      <c r="CK4750"/>
      <c r="CL4750"/>
      <c r="CM4750"/>
      <c r="CN4750"/>
      <c r="CO4750"/>
      <c r="CP4750"/>
    </row>
    <row r="4751" spans="80:94" ht="22.5" customHeight="1">
      <c r="CB4751"/>
      <c r="CC4751"/>
      <c r="CD4751"/>
      <c r="CE4751" s="83"/>
      <c r="CF4751"/>
      <c r="CG4751"/>
      <c r="CH4751"/>
      <c r="CI4751"/>
      <c r="CJ4751"/>
      <c r="CK4751"/>
      <c r="CL4751"/>
      <c r="CM4751"/>
      <c r="CN4751"/>
      <c r="CO4751"/>
      <c r="CP4751"/>
    </row>
    <row r="4752" spans="80:94" ht="22.5" customHeight="1">
      <c r="CB4752"/>
      <c r="CC4752"/>
      <c r="CD4752"/>
      <c r="CE4752" s="83"/>
      <c r="CF4752"/>
      <c r="CG4752"/>
      <c r="CH4752"/>
      <c r="CI4752"/>
      <c r="CJ4752"/>
      <c r="CK4752"/>
      <c r="CL4752"/>
      <c r="CM4752"/>
      <c r="CN4752"/>
      <c r="CO4752"/>
      <c r="CP4752"/>
    </row>
    <row r="4753" spans="80:94" ht="22.5" customHeight="1">
      <c r="CB4753"/>
      <c r="CC4753"/>
      <c r="CD4753"/>
      <c r="CE4753" s="83"/>
      <c r="CF4753"/>
      <c r="CG4753"/>
      <c r="CH4753"/>
      <c r="CI4753"/>
      <c r="CJ4753"/>
      <c r="CK4753"/>
      <c r="CL4753"/>
      <c r="CM4753"/>
      <c r="CN4753"/>
      <c r="CO4753"/>
      <c r="CP4753"/>
    </row>
    <row r="4754" spans="80:94" ht="22.5" customHeight="1">
      <c r="CB4754"/>
      <c r="CC4754"/>
      <c r="CD4754"/>
      <c r="CE4754" s="83"/>
      <c r="CF4754"/>
      <c r="CG4754"/>
      <c r="CH4754"/>
      <c r="CI4754"/>
      <c r="CJ4754"/>
      <c r="CK4754"/>
      <c r="CL4754"/>
      <c r="CM4754"/>
      <c r="CN4754"/>
      <c r="CO4754"/>
      <c r="CP4754"/>
    </row>
    <row r="4755" spans="80:94" ht="22.5" customHeight="1">
      <c r="CB4755"/>
      <c r="CC4755"/>
      <c r="CD4755"/>
      <c r="CE4755" s="83"/>
      <c r="CF4755"/>
      <c r="CG4755"/>
      <c r="CH4755"/>
      <c r="CI4755"/>
      <c r="CJ4755"/>
      <c r="CK4755"/>
      <c r="CL4755"/>
      <c r="CM4755"/>
      <c r="CN4755"/>
      <c r="CO4755"/>
      <c r="CP4755"/>
    </row>
    <row r="4756" spans="80:94" ht="22.5" customHeight="1">
      <c r="CB4756"/>
      <c r="CC4756"/>
      <c r="CD4756"/>
      <c r="CE4756" s="83"/>
      <c r="CF4756"/>
      <c r="CG4756"/>
      <c r="CH4756"/>
      <c r="CI4756"/>
      <c r="CJ4756"/>
      <c r="CK4756"/>
      <c r="CL4756"/>
      <c r="CM4756"/>
      <c r="CN4756"/>
      <c r="CO4756"/>
      <c r="CP4756"/>
    </row>
    <row r="4757" spans="80:94" ht="22.5" customHeight="1">
      <c r="CB4757"/>
      <c r="CC4757"/>
      <c r="CD4757"/>
      <c r="CE4757" s="83"/>
      <c r="CF4757"/>
      <c r="CG4757"/>
      <c r="CH4757"/>
      <c r="CI4757"/>
      <c r="CJ4757"/>
      <c r="CK4757"/>
      <c r="CL4757"/>
      <c r="CM4757"/>
      <c r="CN4757"/>
      <c r="CO4757"/>
      <c r="CP4757"/>
    </row>
    <row r="4758" spans="80:94" ht="22.5" customHeight="1">
      <c r="CB4758"/>
      <c r="CC4758"/>
      <c r="CD4758"/>
      <c r="CE4758" s="83"/>
      <c r="CF4758"/>
      <c r="CG4758"/>
      <c r="CH4758"/>
      <c r="CI4758"/>
      <c r="CJ4758"/>
      <c r="CK4758"/>
      <c r="CL4758"/>
      <c r="CM4758"/>
      <c r="CN4758"/>
      <c r="CO4758"/>
      <c r="CP4758"/>
    </row>
    <row r="4759" spans="80:94" ht="22.5" customHeight="1">
      <c r="CB4759"/>
      <c r="CC4759"/>
      <c r="CD4759"/>
      <c r="CE4759" s="83"/>
      <c r="CF4759"/>
      <c r="CG4759"/>
      <c r="CH4759"/>
      <c r="CI4759"/>
      <c r="CJ4759"/>
      <c r="CK4759"/>
      <c r="CL4759"/>
      <c r="CM4759"/>
      <c r="CN4759"/>
      <c r="CO4759"/>
      <c r="CP4759"/>
    </row>
    <row r="4760" spans="80:94" ht="22.5" customHeight="1">
      <c r="CB4760"/>
      <c r="CC4760"/>
      <c r="CD4760"/>
      <c r="CE4760" s="83"/>
      <c r="CF4760"/>
      <c r="CG4760"/>
      <c r="CH4760"/>
      <c r="CI4760"/>
      <c r="CJ4760"/>
      <c r="CK4760"/>
      <c r="CL4760"/>
      <c r="CM4760"/>
      <c r="CN4760"/>
      <c r="CO4760"/>
      <c r="CP4760"/>
    </row>
    <row r="4761" spans="80:94" ht="22.5" customHeight="1">
      <c r="CB4761"/>
      <c r="CC4761"/>
      <c r="CD4761"/>
      <c r="CE4761" s="83"/>
      <c r="CF4761"/>
      <c r="CG4761"/>
      <c r="CH4761"/>
      <c r="CI4761"/>
      <c r="CJ4761"/>
      <c r="CK4761"/>
      <c r="CL4761"/>
      <c r="CM4761"/>
      <c r="CN4761"/>
      <c r="CO4761"/>
      <c r="CP4761"/>
    </row>
    <row r="4762" spans="80:94" ht="22.5" customHeight="1">
      <c r="CB4762"/>
      <c r="CC4762"/>
      <c r="CD4762"/>
      <c r="CE4762" s="83"/>
      <c r="CF4762"/>
      <c r="CG4762"/>
      <c r="CH4762"/>
      <c r="CI4762"/>
      <c r="CJ4762"/>
      <c r="CK4762"/>
      <c r="CL4762"/>
      <c r="CM4762"/>
      <c r="CN4762"/>
      <c r="CO4762"/>
      <c r="CP4762"/>
    </row>
    <row r="4763" spans="80:94" ht="22.5" customHeight="1">
      <c r="CB4763"/>
      <c r="CC4763"/>
      <c r="CD4763"/>
      <c r="CE4763" s="83"/>
      <c r="CF4763"/>
      <c r="CG4763"/>
      <c r="CH4763"/>
      <c r="CI4763"/>
      <c r="CJ4763"/>
      <c r="CK4763"/>
      <c r="CL4763"/>
      <c r="CM4763"/>
      <c r="CN4763"/>
      <c r="CO4763"/>
      <c r="CP4763"/>
    </row>
    <row r="4764" spans="80:94" ht="22.5" customHeight="1">
      <c r="CB4764"/>
      <c r="CC4764"/>
      <c r="CD4764"/>
      <c r="CE4764" s="83"/>
      <c r="CF4764"/>
      <c r="CG4764"/>
      <c r="CH4764"/>
      <c r="CI4764"/>
      <c r="CJ4764"/>
      <c r="CK4764"/>
      <c r="CL4764"/>
      <c r="CM4764"/>
      <c r="CN4764"/>
      <c r="CO4764"/>
      <c r="CP4764"/>
    </row>
    <row r="4765" spans="80:94" ht="22.5" customHeight="1">
      <c r="CB4765"/>
      <c r="CC4765"/>
      <c r="CD4765"/>
      <c r="CE4765" s="83"/>
      <c r="CF4765"/>
      <c r="CG4765"/>
      <c r="CH4765"/>
      <c r="CI4765"/>
      <c r="CJ4765"/>
      <c r="CK4765"/>
      <c r="CL4765"/>
      <c r="CM4765"/>
      <c r="CN4765"/>
      <c r="CO4765"/>
      <c r="CP4765"/>
    </row>
    <row r="4766" spans="80:94" ht="22.5" customHeight="1">
      <c r="CB4766"/>
      <c r="CC4766"/>
      <c r="CD4766"/>
      <c r="CE4766" s="83"/>
      <c r="CF4766"/>
      <c r="CG4766"/>
      <c r="CH4766"/>
      <c r="CI4766"/>
      <c r="CJ4766"/>
      <c r="CK4766"/>
      <c r="CL4766"/>
      <c r="CM4766"/>
      <c r="CN4766"/>
      <c r="CO4766"/>
      <c r="CP4766"/>
    </row>
    <row r="4767" spans="80:94" ht="22.5" customHeight="1">
      <c r="CB4767"/>
      <c r="CC4767"/>
      <c r="CD4767"/>
      <c r="CE4767" s="83"/>
      <c r="CF4767"/>
      <c r="CG4767"/>
      <c r="CH4767"/>
      <c r="CI4767"/>
      <c r="CJ4767"/>
      <c r="CK4767"/>
      <c r="CL4767"/>
      <c r="CM4767"/>
      <c r="CN4767"/>
      <c r="CO4767"/>
      <c r="CP4767"/>
    </row>
    <row r="4768" spans="80:94" ht="22.5" customHeight="1">
      <c r="CB4768"/>
      <c r="CC4768"/>
      <c r="CD4768"/>
      <c r="CE4768" s="83"/>
      <c r="CF4768"/>
      <c r="CG4768"/>
      <c r="CH4768"/>
      <c r="CI4768"/>
      <c r="CJ4768"/>
      <c r="CK4768"/>
      <c r="CL4768"/>
      <c r="CM4768"/>
      <c r="CN4768"/>
      <c r="CO4768"/>
      <c r="CP4768"/>
    </row>
    <row r="4769" spans="80:94" ht="22.5" customHeight="1">
      <c r="CB4769"/>
      <c r="CC4769"/>
      <c r="CD4769"/>
      <c r="CE4769" s="83"/>
      <c r="CF4769"/>
      <c r="CG4769"/>
      <c r="CH4769"/>
      <c r="CI4769"/>
      <c r="CJ4769"/>
      <c r="CK4769"/>
      <c r="CL4769"/>
      <c r="CM4769"/>
      <c r="CN4769"/>
      <c r="CO4769"/>
      <c r="CP4769"/>
    </row>
    <row r="4770" spans="80:94" ht="22.5" customHeight="1">
      <c r="CB4770"/>
      <c r="CC4770"/>
      <c r="CD4770"/>
      <c r="CE4770" s="83"/>
      <c r="CF4770"/>
      <c r="CG4770"/>
      <c r="CH4770"/>
      <c r="CI4770"/>
      <c r="CJ4770"/>
      <c r="CK4770"/>
      <c r="CL4770"/>
      <c r="CM4770"/>
      <c r="CN4770"/>
      <c r="CO4770"/>
      <c r="CP4770"/>
    </row>
    <row r="4771" spans="80:94" ht="22.5" customHeight="1">
      <c r="CB4771"/>
      <c r="CC4771"/>
      <c r="CD4771"/>
      <c r="CE4771" s="83"/>
      <c r="CF4771"/>
      <c r="CG4771"/>
      <c r="CH4771"/>
      <c r="CI4771"/>
      <c r="CJ4771"/>
      <c r="CK4771"/>
      <c r="CL4771"/>
      <c r="CM4771"/>
      <c r="CN4771"/>
      <c r="CO4771"/>
      <c r="CP4771"/>
    </row>
    <row r="4772" spans="80:94" ht="22.5" customHeight="1">
      <c r="CB4772"/>
      <c r="CC4772"/>
      <c r="CD4772"/>
      <c r="CE4772" s="83"/>
      <c r="CF4772"/>
      <c r="CG4772"/>
      <c r="CH4772"/>
      <c r="CI4772"/>
      <c r="CJ4772"/>
      <c r="CK4772"/>
      <c r="CL4772"/>
      <c r="CM4772"/>
      <c r="CN4772"/>
      <c r="CO4772"/>
      <c r="CP4772"/>
    </row>
    <row r="4773" spans="80:94" ht="22.5" customHeight="1">
      <c r="CB4773"/>
      <c r="CC4773"/>
      <c r="CD4773"/>
      <c r="CE4773" s="83"/>
      <c r="CF4773"/>
      <c r="CG4773"/>
      <c r="CH4773"/>
      <c r="CI4773"/>
      <c r="CJ4773"/>
      <c r="CK4773"/>
      <c r="CL4773"/>
      <c r="CM4773"/>
      <c r="CN4773"/>
      <c r="CO4773"/>
      <c r="CP4773"/>
    </row>
    <row r="4774" spans="80:94" ht="22.5" customHeight="1">
      <c r="CB4774"/>
      <c r="CC4774"/>
      <c r="CD4774"/>
      <c r="CE4774" s="83"/>
      <c r="CF4774"/>
      <c r="CG4774"/>
      <c r="CH4774"/>
      <c r="CI4774"/>
      <c r="CJ4774"/>
      <c r="CK4774"/>
      <c r="CL4774"/>
      <c r="CM4774"/>
      <c r="CN4774"/>
      <c r="CO4774"/>
      <c r="CP4774"/>
    </row>
    <row r="4775" spans="80:94" ht="22.5" customHeight="1">
      <c r="CB4775"/>
      <c r="CC4775"/>
      <c r="CD4775"/>
      <c r="CE4775" s="83"/>
      <c r="CF4775"/>
      <c r="CG4775"/>
      <c r="CH4775"/>
      <c r="CI4775"/>
      <c r="CJ4775"/>
      <c r="CK4775"/>
      <c r="CL4775"/>
      <c r="CM4775"/>
      <c r="CN4775"/>
      <c r="CO4775"/>
      <c r="CP4775"/>
    </row>
    <row r="4776" spans="80:94" ht="22.5" customHeight="1">
      <c r="CB4776"/>
      <c r="CC4776"/>
      <c r="CD4776"/>
      <c r="CE4776" s="83"/>
      <c r="CF4776"/>
      <c r="CG4776"/>
      <c r="CH4776"/>
      <c r="CI4776"/>
      <c r="CJ4776"/>
      <c r="CK4776"/>
      <c r="CL4776"/>
      <c r="CM4776"/>
      <c r="CN4776"/>
      <c r="CO4776"/>
      <c r="CP4776"/>
    </row>
    <row r="4777" spans="80:94" ht="22.5" customHeight="1">
      <c r="CB4777"/>
      <c r="CC4777"/>
      <c r="CD4777"/>
      <c r="CE4777" s="83"/>
      <c r="CF4777"/>
      <c r="CG4777"/>
      <c r="CH4777"/>
      <c r="CI4777"/>
      <c r="CJ4777"/>
      <c r="CK4777"/>
      <c r="CL4777"/>
      <c r="CM4777"/>
      <c r="CN4777"/>
      <c r="CO4777"/>
      <c r="CP4777"/>
    </row>
    <row r="4778" spans="80:94" ht="22.5" customHeight="1">
      <c r="CB4778"/>
      <c r="CC4778"/>
      <c r="CD4778"/>
      <c r="CE4778" s="83"/>
      <c r="CF4778"/>
      <c r="CG4778"/>
      <c r="CH4778"/>
      <c r="CI4778"/>
      <c r="CJ4778"/>
      <c r="CK4778"/>
      <c r="CL4778"/>
      <c r="CM4778"/>
      <c r="CN4778"/>
      <c r="CO4778"/>
      <c r="CP4778"/>
    </row>
    <row r="4779" spans="80:94" ht="22.5" customHeight="1">
      <c r="CB4779"/>
      <c r="CC4779"/>
      <c r="CD4779"/>
      <c r="CE4779" s="83"/>
      <c r="CF4779"/>
      <c r="CG4779"/>
      <c r="CH4779"/>
      <c r="CI4779"/>
      <c r="CJ4779"/>
      <c r="CK4779"/>
      <c r="CL4779"/>
      <c r="CM4779"/>
      <c r="CN4779"/>
      <c r="CO4779"/>
      <c r="CP4779"/>
    </row>
    <row r="4780" spans="80:94" ht="22.5" customHeight="1">
      <c r="CB4780"/>
      <c r="CC4780"/>
      <c r="CD4780"/>
      <c r="CE4780" s="83"/>
      <c r="CF4780"/>
      <c r="CG4780"/>
      <c r="CH4780"/>
      <c r="CI4780"/>
      <c r="CJ4780"/>
      <c r="CK4780"/>
      <c r="CL4780"/>
      <c r="CM4780"/>
      <c r="CN4780"/>
      <c r="CO4780"/>
      <c r="CP4780"/>
    </row>
    <row r="4781" spans="80:94" ht="22.5" customHeight="1">
      <c r="CB4781"/>
      <c r="CC4781"/>
      <c r="CD4781"/>
      <c r="CE4781" s="83"/>
      <c r="CF4781"/>
      <c r="CG4781"/>
      <c r="CH4781"/>
      <c r="CI4781"/>
      <c r="CJ4781"/>
      <c r="CK4781"/>
      <c r="CL4781"/>
      <c r="CM4781"/>
      <c r="CN4781"/>
      <c r="CO4781"/>
      <c r="CP4781"/>
    </row>
    <row r="4782" spans="80:94" ht="22.5" customHeight="1">
      <c r="CB4782"/>
      <c r="CC4782"/>
      <c r="CD4782"/>
      <c r="CE4782" s="83"/>
      <c r="CF4782"/>
      <c r="CG4782"/>
      <c r="CH4782"/>
      <c r="CI4782"/>
      <c r="CJ4782"/>
      <c r="CK4782"/>
      <c r="CL4782"/>
      <c r="CM4782"/>
      <c r="CN4782"/>
      <c r="CO4782"/>
      <c r="CP4782"/>
    </row>
    <row r="4783" spans="80:94" ht="22.5" customHeight="1">
      <c r="CB4783"/>
      <c r="CC4783"/>
      <c r="CD4783"/>
      <c r="CE4783" s="83"/>
      <c r="CF4783"/>
      <c r="CG4783"/>
      <c r="CH4783"/>
      <c r="CI4783"/>
      <c r="CJ4783"/>
      <c r="CK4783"/>
      <c r="CL4783"/>
      <c r="CM4783"/>
      <c r="CN4783"/>
      <c r="CO4783"/>
      <c r="CP4783"/>
    </row>
    <row r="4784" spans="80:94" ht="22.5" customHeight="1">
      <c r="CB4784"/>
      <c r="CC4784"/>
      <c r="CD4784"/>
      <c r="CE4784" s="83"/>
      <c r="CF4784"/>
      <c r="CG4784"/>
      <c r="CH4784"/>
      <c r="CI4784"/>
      <c r="CJ4784"/>
      <c r="CK4784"/>
      <c r="CL4784"/>
      <c r="CM4784"/>
      <c r="CN4784"/>
      <c r="CO4784"/>
      <c r="CP4784"/>
    </row>
    <row r="4785" spans="80:94" ht="22.5" customHeight="1">
      <c r="CB4785"/>
      <c r="CC4785"/>
      <c r="CD4785"/>
      <c r="CE4785" s="83"/>
      <c r="CF4785"/>
      <c r="CG4785"/>
      <c r="CH4785"/>
      <c r="CI4785"/>
      <c r="CJ4785"/>
      <c r="CK4785"/>
      <c r="CL4785"/>
      <c r="CM4785"/>
      <c r="CN4785"/>
      <c r="CO4785"/>
      <c r="CP4785"/>
    </row>
    <row r="4786" spans="80:94" ht="22.5" customHeight="1">
      <c r="CB4786"/>
      <c r="CC4786"/>
      <c r="CD4786"/>
      <c r="CE4786" s="83"/>
      <c r="CF4786"/>
      <c r="CG4786"/>
      <c r="CH4786"/>
      <c r="CI4786"/>
      <c r="CJ4786"/>
      <c r="CK4786"/>
      <c r="CL4786"/>
      <c r="CM4786"/>
      <c r="CN4786"/>
      <c r="CO4786"/>
      <c r="CP4786"/>
    </row>
    <row r="4787" spans="80:94" ht="22.5" customHeight="1">
      <c r="CB4787"/>
      <c r="CC4787"/>
      <c r="CD4787"/>
      <c r="CE4787" s="83"/>
      <c r="CF4787"/>
      <c r="CG4787"/>
      <c r="CH4787"/>
      <c r="CI4787"/>
      <c r="CJ4787"/>
      <c r="CK4787"/>
      <c r="CL4787"/>
      <c r="CM4787"/>
      <c r="CN4787"/>
      <c r="CO4787"/>
      <c r="CP4787"/>
    </row>
    <row r="4788" spans="80:94" ht="22.5" customHeight="1">
      <c r="CB4788"/>
      <c r="CC4788"/>
      <c r="CD4788"/>
      <c r="CE4788" s="83"/>
      <c r="CF4788"/>
      <c r="CG4788"/>
      <c r="CH4788"/>
      <c r="CI4788"/>
      <c r="CJ4788"/>
      <c r="CK4788"/>
      <c r="CL4788"/>
      <c r="CM4788"/>
      <c r="CN4788"/>
      <c r="CO4788"/>
      <c r="CP4788"/>
    </row>
    <row r="4789" spans="80:94" ht="22.5" customHeight="1">
      <c r="CB4789"/>
      <c r="CC4789"/>
      <c r="CD4789"/>
      <c r="CE4789" s="83"/>
      <c r="CF4789"/>
      <c r="CG4789"/>
      <c r="CH4789"/>
      <c r="CI4789"/>
      <c r="CJ4789"/>
      <c r="CK4789"/>
      <c r="CL4789"/>
      <c r="CM4789"/>
      <c r="CN4789"/>
      <c r="CO4789"/>
      <c r="CP4789"/>
    </row>
    <row r="4790" spans="80:94" ht="22.5" customHeight="1">
      <c r="CB4790"/>
      <c r="CC4790"/>
      <c r="CD4790"/>
      <c r="CE4790" s="83"/>
      <c r="CF4790"/>
      <c r="CG4790"/>
      <c r="CH4790"/>
      <c r="CI4790"/>
      <c r="CJ4790"/>
      <c r="CK4790"/>
      <c r="CL4790"/>
      <c r="CM4790"/>
      <c r="CN4790"/>
      <c r="CO4790"/>
      <c r="CP4790"/>
    </row>
    <row r="4791" spans="80:94" ht="22.5" customHeight="1">
      <c r="CB4791"/>
      <c r="CC4791"/>
      <c r="CD4791"/>
      <c r="CE4791" s="83"/>
      <c r="CF4791"/>
      <c r="CG4791"/>
      <c r="CH4791"/>
      <c r="CI4791"/>
      <c r="CJ4791"/>
      <c r="CK4791"/>
      <c r="CL4791"/>
      <c r="CM4791"/>
      <c r="CN4791"/>
      <c r="CO4791"/>
      <c r="CP4791"/>
    </row>
    <row r="4792" spans="80:94" ht="22.5" customHeight="1">
      <c r="CB4792"/>
      <c r="CC4792"/>
      <c r="CD4792"/>
      <c r="CE4792" s="83"/>
      <c r="CF4792"/>
      <c r="CG4792"/>
      <c r="CH4792"/>
      <c r="CI4792"/>
      <c r="CJ4792"/>
      <c r="CK4792"/>
      <c r="CL4792"/>
      <c r="CM4792"/>
      <c r="CN4792"/>
      <c r="CO4792"/>
      <c r="CP4792"/>
    </row>
    <row r="4793" spans="80:94" ht="22.5" customHeight="1">
      <c r="CB4793"/>
      <c r="CC4793"/>
      <c r="CD4793"/>
      <c r="CE4793" s="83"/>
      <c r="CF4793"/>
      <c r="CG4793"/>
      <c r="CH4793"/>
      <c r="CI4793"/>
      <c r="CJ4793"/>
      <c r="CK4793"/>
      <c r="CL4793"/>
      <c r="CM4793"/>
      <c r="CN4793"/>
      <c r="CO4793"/>
      <c r="CP4793"/>
    </row>
    <row r="4794" spans="80:94" ht="22.5" customHeight="1">
      <c r="CB4794"/>
      <c r="CC4794"/>
      <c r="CD4794"/>
      <c r="CE4794" s="83"/>
      <c r="CF4794"/>
      <c r="CG4794"/>
      <c r="CH4794"/>
      <c r="CI4794"/>
      <c r="CJ4794"/>
      <c r="CK4794"/>
      <c r="CL4794"/>
      <c r="CM4794"/>
      <c r="CN4794"/>
      <c r="CO4794"/>
      <c r="CP4794"/>
    </row>
    <row r="4795" spans="80:94" ht="22.5" customHeight="1">
      <c r="CB4795"/>
      <c r="CC4795"/>
      <c r="CD4795"/>
      <c r="CE4795" s="83"/>
      <c r="CF4795"/>
      <c r="CG4795"/>
      <c r="CH4795"/>
      <c r="CI4795"/>
      <c r="CJ4795"/>
      <c r="CK4795"/>
      <c r="CL4795"/>
      <c r="CM4795"/>
      <c r="CN4795"/>
      <c r="CO4795"/>
      <c r="CP4795"/>
    </row>
    <row r="4796" spans="80:94" ht="22.5" customHeight="1">
      <c r="CB4796"/>
      <c r="CC4796"/>
      <c r="CD4796"/>
      <c r="CE4796" s="83"/>
      <c r="CF4796"/>
      <c r="CG4796"/>
      <c r="CH4796"/>
      <c r="CI4796"/>
      <c r="CJ4796"/>
      <c r="CK4796"/>
      <c r="CL4796"/>
      <c r="CM4796"/>
      <c r="CN4796"/>
      <c r="CO4796"/>
      <c r="CP4796"/>
    </row>
    <row r="4797" spans="80:94" ht="22.5" customHeight="1">
      <c r="CB4797"/>
      <c r="CC4797"/>
      <c r="CD4797"/>
      <c r="CE4797" s="83"/>
      <c r="CF4797"/>
      <c r="CG4797"/>
      <c r="CH4797"/>
      <c r="CI4797"/>
      <c r="CJ4797"/>
      <c r="CK4797"/>
      <c r="CL4797"/>
      <c r="CM4797"/>
      <c r="CN4797"/>
      <c r="CO4797"/>
      <c r="CP4797"/>
    </row>
    <row r="4798" spans="80:94" ht="22.5" customHeight="1">
      <c r="CB4798"/>
      <c r="CC4798"/>
      <c r="CD4798"/>
      <c r="CE4798" s="83"/>
      <c r="CF4798"/>
      <c r="CG4798"/>
      <c r="CH4798"/>
      <c r="CI4798"/>
      <c r="CJ4798"/>
      <c r="CK4798"/>
      <c r="CL4798"/>
      <c r="CM4798"/>
      <c r="CN4798"/>
      <c r="CO4798"/>
      <c r="CP4798"/>
    </row>
    <row r="4799" spans="80:94" ht="22.5" customHeight="1">
      <c r="CB4799"/>
      <c r="CC4799"/>
      <c r="CD4799"/>
      <c r="CE4799" s="83"/>
      <c r="CF4799"/>
      <c r="CG4799"/>
      <c r="CH4799"/>
      <c r="CI4799"/>
      <c r="CJ4799"/>
      <c r="CK4799"/>
      <c r="CL4799"/>
      <c r="CM4799"/>
      <c r="CN4799"/>
      <c r="CO4799"/>
      <c r="CP4799"/>
    </row>
    <row r="4800" spans="80:94" ht="22.5" customHeight="1">
      <c r="CB4800"/>
      <c r="CC4800"/>
      <c r="CD4800"/>
      <c r="CE4800" s="83"/>
      <c r="CF4800"/>
      <c r="CG4800"/>
      <c r="CH4800"/>
      <c r="CI4800"/>
      <c r="CJ4800"/>
      <c r="CK4800"/>
      <c r="CL4800"/>
      <c r="CM4800"/>
      <c r="CN4800"/>
      <c r="CO4800"/>
      <c r="CP4800"/>
    </row>
    <row r="4801" spans="80:94" ht="22.5" customHeight="1">
      <c r="CB4801"/>
      <c r="CC4801"/>
      <c r="CD4801"/>
      <c r="CE4801" s="83"/>
      <c r="CF4801"/>
      <c r="CG4801"/>
      <c r="CH4801"/>
      <c r="CI4801"/>
      <c r="CJ4801"/>
      <c r="CK4801"/>
      <c r="CL4801"/>
      <c r="CM4801"/>
      <c r="CN4801"/>
      <c r="CO4801"/>
      <c r="CP4801"/>
    </row>
    <row r="4802" spans="80:94" ht="22.5" customHeight="1">
      <c r="CB4802"/>
      <c r="CC4802"/>
      <c r="CD4802"/>
      <c r="CE4802" s="83"/>
      <c r="CF4802"/>
      <c r="CG4802"/>
      <c r="CH4802"/>
      <c r="CI4802"/>
      <c r="CJ4802"/>
      <c r="CK4802"/>
      <c r="CL4802"/>
      <c r="CM4802"/>
      <c r="CN4802"/>
      <c r="CO4802"/>
      <c r="CP4802"/>
    </row>
    <row r="4803" spans="80:94" ht="22.5" customHeight="1">
      <c r="CB4803"/>
      <c r="CC4803"/>
      <c r="CD4803"/>
      <c r="CE4803" s="83"/>
      <c r="CF4803"/>
      <c r="CG4803"/>
      <c r="CH4803"/>
      <c r="CI4803"/>
      <c r="CJ4803"/>
      <c r="CK4803"/>
      <c r="CL4803"/>
      <c r="CM4803"/>
      <c r="CN4803"/>
      <c r="CO4803"/>
      <c r="CP4803"/>
    </row>
    <row r="4804" spans="80:94" ht="22.5" customHeight="1">
      <c r="CB4804"/>
      <c r="CC4804"/>
      <c r="CD4804"/>
      <c r="CE4804" s="83"/>
      <c r="CF4804"/>
      <c r="CG4804"/>
      <c r="CH4804"/>
      <c r="CI4804"/>
      <c r="CJ4804"/>
      <c r="CK4804"/>
      <c r="CL4804"/>
      <c r="CM4804"/>
      <c r="CN4804"/>
      <c r="CO4804"/>
      <c r="CP4804"/>
    </row>
    <row r="4805" spans="80:94" ht="22.5" customHeight="1">
      <c r="CB4805"/>
      <c r="CC4805"/>
      <c r="CD4805"/>
      <c r="CE4805" s="83"/>
      <c r="CF4805"/>
      <c r="CG4805"/>
      <c r="CH4805"/>
      <c r="CI4805"/>
      <c r="CJ4805"/>
      <c r="CK4805"/>
      <c r="CL4805"/>
      <c r="CM4805"/>
      <c r="CN4805"/>
      <c r="CO4805"/>
      <c r="CP4805"/>
    </row>
    <row r="4806" spans="80:94" ht="22.5" customHeight="1">
      <c r="CB4806"/>
      <c r="CC4806"/>
      <c r="CD4806"/>
      <c r="CE4806" s="83"/>
      <c r="CF4806"/>
      <c r="CG4806"/>
      <c r="CH4806"/>
      <c r="CI4806"/>
      <c r="CJ4806"/>
      <c r="CK4806"/>
      <c r="CL4806"/>
      <c r="CM4806"/>
      <c r="CN4806"/>
      <c r="CO4806"/>
      <c r="CP4806"/>
    </row>
    <row r="4807" spans="80:94" ht="22.5" customHeight="1">
      <c r="CB4807"/>
      <c r="CC4807"/>
      <c r="CD4807"/>
      <c r="CE4807" s="83"/>
      <c r="CF4807"/>
      <c r="CG4807"/>
      <c r="CH4807"/>
      <c r="CI4807"/>
      <c r="CJ4807"/>
      <c r="CK4807"/>
      <c r="CL4807"/>
      <c r="CM4807"/>
      <c r="CN4807"/>
      <c r="CO4807"/>
      <c r="CP4807"/>
    </row>
    <row r="4808" spans="80:94" ht="22.5" customHeight="1">
      <c r="CB4808"/>
      <c r="CC4808"/>
      <c r="CD4808"/>
      <c r="CE4808" s="83"/>
      <c r="CF4808"/>
      <c r="CG4808"/>
      <c r="CH4808"/>
      <c r="CI4808"/>
      <c r="CJ4808"/>
      <c r="CK4808"/>
      <c r="CL4808"/>
      <c r="CM4808"/>
      <c r="CN4808"/>
      <c r="CO4808"/>
      <c r="CP4808"/>
    </row>
    <row r="4809" spans="80:94" ht="22.5" customHeight="1">
      <c r="CB4809"/>
      <c r="CC4809"/>
      <c r="CD4809"/>
      <c r="CE4809" s="83"/>
      <c r="CF4809"/>
      <c r="CG4809"/>
      <c r="CH4809"/>
      <c r="CI4809"/>
      <c r="CJ4809"/>
      <c r="CK4809"/>
      <c r="CL4809"/>
      <c r="CM4809"/>
      <c r="CN4809"/>
      <c r="CO4809"/>
      <c r="CP4809"/>
    </row>
    <row r="4810" spans="80:94" ht="22.5" customHeight="1">
      <c r="CB4810"/>
      <c r="CC4810"/>
      <c r="CD4810"/>
      <c r="CE4810" s="83"/>
      <c r="CF4810"/>
      <c r="CG4810"/>
      <c r="CH4810"/>
      <c r="CI4810"/>
      <c r="CJ4810"/>
      <c r="CK4810"/>
      <c r="CL4810"/>
      <c r="CM4810"/>
      <c r="CN4810"/>
      <c r="CO4810"/>
      <c r="CP4810"/>
    </row>
    <row r="4811" spans="80:94" ht="22.5" customHeight="1">
      <c r="CB4811"/>
      <c r="CC4811"/>
      <c r="CD4811"/>
      <c r="CE4811" s="83"/>
      <c r="CF4811"/>
      <c r="CG4811"/>
      <c r="CH4811"/>
      <c r="CI4811"/>
      <c r="CJ4811"/>
      <c r="CK4811"/>
      <c r="CL4811"/>
      <c r="CM4811"/>
      <c r="CN4811"/>
      <c r="CO4811"/>
      <c r="CP4811"/>
    </row>
    <row r="4812" spans="80:94" ht="22.5" customHeight="1">
      <c r="CB4812"/>
      <c r="CC4812"/>
      <c r="CD4812"/>
      <c r="CE4812" s="83"/>
      <c r="CF4812"/>
      <c r="CG4812"/>
      <c r="CH4812"/>
      <c r="CI4812"/>
      <c r="CJ4812"/>
      <c r="CK4812"/>
      <c r="CL4812"/>
      <c r="CM4812"/>
      <c r="CN4812"/>
      <c r="CO4812"/>
      <c r="CP4812"/>
    </row>
    <row r="4813" spans="80:94" ht="22.5" customHeight="1">
      <c r="CB4813"/>
      <c r="CC4813"/>
      <c r="CD4813"/>
      <c r="CE4813" s="83"/>
      <c r="CF4813"/>
      <c r="CG4813"/>
      <c r="CH4813"/>
      <c r="CI4813"/>
      <c r="CJ4813"/>
      <c r="CK4813"/>
      <c r="CL4813"/>
      <c r="CM4813"/>
      <c r="CN4813"/>
      <c r="CO4813"/>
      <c r="CP4813"/>
    </row>
    <row r="4814" spans="80:94" ht="22.5" customHeight="1">
      <c r="CB4814"/>
      <c r="CC4814"/>
      <c r="CD4814"/>
      <c r="CE4814" s="83"/>
      <c r="CF4814"/>
      <c r="CG4814"/>
      <c r="CH4814"/>
      <c r="CI4814"/>
      <c r="CJ4814"/>
      <c r="CK4814"/>
      <c r="CL4814"/>
      <c r="CM4814"/>
      <c r="CN4814"/>
      <c r="CO4814"/>
      <c r="CP4814"/>
    </row>
    <row r="4815" spans="80:94" ht="22.5" customHeight="1">
      <c r="CB4815"/>
      <c r="CC4815"/>
      <c r="CD4815"/>
      <c r="CE4815" s="83"/>
      <c r="CF4815"/>
      <c r="CG4815"/>
      <c r="CH4815"/>
      <c r="CI4815"/>
      <c r="CJ4815"/>
      <c r="CK4815"/>
      <c r="CL4815"/>
      <c r="CM4815"/>
      <c r="CN4815"/>
      <c r="CO4815"/>
      <c r="CP4815"/>
    </row>
    <row r="4816" spans="80:94" ht="22.5" customHeight="1">
      <c r="CB4816"/>
      <c r="CC4816"/>
      <c r="CD4816"/>
      <c r="CE4816" s="83"/>
      <c r="CF4816"/>
      <c r="CG4816"/>
      <c r="CH4816"/>
      <c r="CI4816"/>
      <c r="CJ4816"/>
      <c r="CK4816"/>
      <c r="CL4816"/>
      <c r="CM4816"/>
      <c r="CN4816"/>
      <c r="CO4816"/>
      <c r="CP4816"/>
    </row>
    <row r="4817" spans="80:94" ht="22.5" customHeight="1">
      <c r="CB4817"/>
      <c r="CC4817"/>
      <c r="CD4817"/>
      <c r="CE4817" s="83"/>
      <c r="CF4817"/>
      <c r="CG4817"/>
      <c r="CH4817"/>
      <c r="CI4817"/>
      <c r="CJ4817"/>
      <c r="CK4817"/>
      <c r="CL4817"/>
      <c r="CM4817"/>
      <c r="CN4817"/>
      <c r="CO4817"/>
      <c r="CP4817"/>
    </row>
    <row r="4818" spans="80:94" ht="22.5" customHeight="1">
      <c r="CB4818"/>
      <c r="CC4818"/>
      <c r="CD4818"/>
      <c r="CE4818" s="83"/>
      <c r="CF4818"/>
      <c r="CG4818"/>
      <c r="CH4818"/>
      <c r="CI4818"/>
      <c r="CJ4818"/>
      <c r="CK4818"/>
      <c r="CL4818"/>
      <c r="CM4818"/>
      <c r="CN4818"/>
      <c r="CO4818"/>
      <c r="CP4818"/>
    </row>
    <row r="4819" spans="80:94" ht="22.5" customHeight="1">
      <c r="CB4819"/>
      <c r="CC4819"/>
      <c r="CD4819"/>
      <c r="CE4819" s="83"/>
      <c r="CF4819"/>
      <c r="CG4819"/>
      <c r="CH4819"/>
      <c r="CI4819"/>
      <c r="CJ4819"/>
      <c r="CK4819"/>
      <c r="CL4819"/>
      <c r="CM4819"/>
      <c r="CN4819"/>
      <c r="CO4819"/>
      <c r="CP4819"/>
    </row>
    <row r="4820" spans="80:94" ht="22.5" customHeight="1">
      <c r="CB4820"/>
      <c r="CC4820"/>
      <c r="CD4820"/>
      <c r="CE4820" s="83"/>
      <c r="CF4820"/>
      <c r="CG4820"/>
      <c r="CH4820"/>
      <c r="CI4820"/>
      <c r="CJ4820"/>
      <c r="CK4820"/>
      <c r="CL4820"/>
      <c r="CM4820"/>
      <c r="CN4820"/>
      <c r="CO4820"/>
      <c r="CP4820"/>
    </row>
    <row r="4821" spans="80:94" ht="22.5" customHeight="1">
      <c r="CB4821"/>
      <c r="CC4821"/>
      <c r="CD4821"/>
      <c r="CE4821" s="83"/>
      <c r="CF4821"/>
      <c r="CG4821"/>
      <c r="CH4821"/>
      <c r="CI4821"/>
      <c r="CJ4821"/>
      <c r="CK4821"/>
      <c r="CL4821"/>
      <c r="CM4821"/>
      <c r="CN4821"/>
      <c r="CO4821"/>
      <c r="CP4821"/>
    </row>
    <row r="4822" spans="80:94" ht="22.5" customHeight="1">
      <c r="CB4822"/>
      <c r="CC4822"/>
      <c r="CD4822"/>
      <c r="CE4822" s="83"/>
      <c r="CF4822"/>
      <c r="CG4822"/>
      <c r="CH4822"/>
      <c r="CI4822"/>
      <c r="CJ4822"/>
      <c r="CK4822"/>
      <c r="CL4822"/>
      <c r="CM4822"/>
      <c r="CN4822"/>
      <c r="CO4822"/>
      <c r="CP4822"/>
    </row>
    <row r="4823" spans="80:94" ht="22.5" customHeight="1">
      <c r="CB4823"/>
      <c r="CC4823"/>
      <c r="CD4823"/>
      <c r="CE4823" s="83"/>
      <c r="CF4823"/>
      <c r="CG4823"/>
      <c r="CH4823"/>
      <c r="CI4823"/>
      <c r="CJ4823"/>
      <c r="CK4823"/>
      <c r="CL4823"/>
      <c r="CM4823"/>
      <c r="CN4823"/>
      <c r="CO4823"/>
      <c r="CP4823"/>
    </row>
    <row r="4824" spans="80:94" ht="22.5" customHeight="1">
      <c r="CB4824"/>
      <c r="CC4824"/>
      <c r="CD4824"/>
      <c r="CE4824" s="83"/>
      <c r="CF4824"/>
      <c r="CG4824"/>
      <c r="CH4824"/>
      <c r="CI4824"/>
      <c r="CJ4824"/>
      <c r="CK4824"/>
      <c r="CL4824"/>
      <c r="CM4824"/>
      <c r="CN4824"/>
      <c r="CO4824"/>
      <c r="CP4824"/>
    </row>
    <row r="4825" spans="80:94" ht="22.5" customHeight="1">
      <c r="CB4825"/>
      <c r="CC4825"/>
      <c r="CD4825"/>
      <c r="CE4825" s="83"/>
      <c r="CF4825"/>
      <c r="CG4825"/>
      <c r="CH4825"/>
      <c r="CI4825"/>
      <c r="CJ4825"/>
      <c r="CK4825"/>
      <c r="CL4825"/>
      <c r="CM4825"/>
      <c r="CN4825"/>
      <c r="CO4825"/>
      <c r="CP4825"/>
    </row>
    <row r="4826" spans="80:94" ht="22.5" customHeight="1">
      <c r="CB4826"/>
      <c r="CC4826"/>
      <c r="CD4826"/>
      <c r="CE4826" s="83"/>
      <c r="CF4826"/>
      <c r="CG4826"/>
      <c r="CH4826"/>
      <c r="CI4826"/>
      <c r="CJ4826"/>
      <c r="CK4826"/>
      <c r="CL4826"/>
      <c r="CM4826"/>
      <c r="CN4826"/>
      <c r="CO4826"/>
      <c r="CP4826"/>
    </row>
    <row r="4827" spans="80:94" ht="22.5" customHeight="1">
      <c r="CB4827"/>
      <c r="CC4827"/>
      <c r="CD4827"/>
      <c r="CE4827" s="83"/>
      <c r="CF4827"/>
      <c r="CG4827"/>
      <c r="CH4827"/>
      <c r="CI4827"/>
      <c r="CJ4827"/>
      <c r="CK4827"/>
      <c r="CL4827"/>
      <c r="CM4827"/>
      <c r="CN4827"/>
      <c r="CO4827"/>
      <c r="CP4827"/>
    </row>
    <row r="4828" spans="80:94" ht="22.5" customHeight="1">
      <c r="CB4828"/>
      <c r="CC4828"/>
      <c r="CD4828"/>
      <c r="CE4828" s="83"/>
      <c r="CF4828"/>
      <c r="CG4828"/>
      <c r="CH4828"/>
      <c r="CI4828"/>
      <c r="CJ4828"/>
      <c r="CK4828"/>
      <c r="CL4828"/>
      <c r="CM4828"/>
      <c r="CN4828"/>
      <c r="CO4828"/>
      <c r="CP4828"/>
    </row>
    <row r="4829" spans="80:94" ht="22.5" customHeight="1">
      <c r="CB4829"/>
      <c r="CC4829"/>
      <c r="CD4829"/>
      <c r="CE4829" s="83"/>
      <c r="CF4829"/>
      <c r="CG4829"/>
      <c r="CH4829"/>
      <c r="CI4829"/>
      <c r="CJ4829"/>
      <c r="CK4829"/>
      <c r="CL4829"/>
      <c r="CM4829"/>
      <c r="CN4829"/>
      <c r="CO4829"/>
      <c r="CP4829"/>
    </row>
    <row r="4830" spans="80:94" ht="22.5" customHeight="1">
      <c r="CB4830"/>
      <c r="CC4830"/>
      <c r="CD4830"/>
      <c r="CE4830" s="83"/>
      <c r="CF4830"/>
      <c r="CG4830"/>
      <c r="CH4830"/>
      <c r="CI4830"/>
      <c r="CJ4830"/>
      <c r="CK4830"/>
      <c r="CL4830"/>
      <c r="CM4830"/>
      <c r="CN4830"/>
      <c r="CO4830"/>
      <c r="CP4830"/>
    </row>
    <row r="4831" spans="80:94" ht="22.5" customHeight="1">
      <c r="CB4831"/>
      <c r="CC4831"/>
      <c r="CD4831"/>
      <c r="CE4831" s="83"/>
      <c r="CF4831"/>
      <c r="CG4831"/>
      <c r="CH4831"/>
      <c r="CI4831"/>
      <c r="CJ4831"/>
      <c r="CK4831"/>
      <c r="CL4831"/>
      <c r="CM4831"/>
      <c r="CN4831"/>
      <c r="CO4831"/>
      <c r="CP4831"/>
    </row>
    <row r="4832" spans="80:94" ht="22.5" customHeight="1">
      <c r="CB4832"/>
      <c r="CC4832"/>
      <c r="CD4832"/>
      <c r="CE4832" s="83"/>
      <c r="CF4832"/>
      <c r="CG4832"/>
      <c r="CH4832"/>
      <c r="CI4832"/>
      <c r="CJ4832"/>
      <c r="CK4832"/>
      <c r="CL4832"/>
      <c r="CM4832"/>
      <c r="CN4832"/>
      <c r="CO4832"/>
      <c r="CP4832"/>
    </row>
    <row r="4833" spans="80:94" ht="22.5" customHeight="1">
      <c r="CB4833"/>
      <c r="CC4833"/>
      <c r="CD4833"/>
      <c r="CE4833" s="83"/>
      <c r="CF4833"/>
      <c r="CG4833"/>
      <c r="CH4833"/>
      <c r="CI4833"/>
      <c r="CJ4833"/>
      <c r="CK4833"/>
      <c r="CL4833"/>
      <c r="CM4833"/>
      <c r="CN4833"/>
      <c r="CO4833"/>
      <c r="CP4833"/>
    </row>
    <row r="4834" spans="80:94" ht="22.5" customHeight="1">
      <c r="CB4834"/>
      <c r="CC4834"/>
      <c r="CD4834"/>
      <c r="CE4834" s="83"/>
      <c r="CF4834"/>
      <c r="CG4834"/>
      <c r="CH4834"/>
      <c r="CI4834"/>
      <c r="CJ4834"/>
      <c r="CK4834"/>
      <c r="CL4834"/>
      <c r="CM4834"/>
      <c r="CN4834"/>
      <c r="CO4834"/>
      <c r="CP4834"/>
    </row>
    <row r="4835" spans="80:94" ht="22.5" customHeight="1">
      <c r="CB4835"/>
      <c r="CC4835"/>
      <c r="CD4835"/>
      <c r="CE4835" s="83"/>
      <c r="CF4835"/>
      <c r="CG4835"/>
      <c r="CH4835"/>
      <c r="CI4835"/>
      <c r="CJ4835"/>
      <c r="CK4835"/>
      <c r="CL4835"/>
      <c r="CM4835"/>
      <c r="CN4835"/>
      <c r="CO4835"/>
      <c r="CP4835"/>
    </row>
    <row r="4836" spans="80:94" ht="22.5" customHeight="1">
      <c r="CB4836"/>
      <c r="CC4836"/>
      <c r="CD4836"/>
      <c r="CE4836" s="83"/>
      <c r="CF4836"/>
      <c r="CG4836"/>
      <c r="CH4836"/>
      <c r="CI4836"/>
      <c r="CJ4836"/>
      <c r="CK4836"/>
      <c r="CL4836"/>
      <c r="CM4836"/>
      <c r="CN4836"/>
      <c r="CO4836"/>
      <c r="CP4836"/>
    </row>
    <row r="4837" spans="80:94" ht="22.5" customHeight="1">
      <c r="CB4837"/>
      <c r="CC4837"/>
      <c r="CD4837"/>
      <c r="CE4837" s="83"/>
      <c r="CF4837"/>
      <c r="CG4837"/>
      <c r="CH4837"/>
      <c r="CI4837"/>
      <c r="CJ4837"/>
      <c r="CK4837"/>
      <c r="CL4837"/>
      <c r="CM4837"/>
      <c r="CN4837"/>
      <c r="CO4837"/>
      <c r="CP4837"/>
    </row>
    <row r="4838" spans="80:94" ht="22.5" customHeight="1">
      <c r="CB4838"/>
      <c r="CC4838"/>
      <c r="CD4838"/>
      <c r="CE4838" s="83"/>
      <c r="CF4838"/>
      <c r="CG4838"/>
      <c r="CH4838"/>
      <c r="CI4838"/>
      <c r="CJ4838"/>
      <c r="CK4838"/>
      <c r="CL4838"/>
      <c r="CM4838"/>
      <c r="CN4838"/>
      <c r="CO4838"/>
      <c r="CP4838"/>
    </row>
    <row r="4839" spans="80:94" ht="22.5" customHeight="1">
      <c r="CB4839"/>
      <c r="CC4839"/>
      <c r="CD4839"/>
      <c r="CE4839" s="83"/>
      <c r="CF4839"/>
      <c r="CG4839"/>
      <c r="CH4839"/>
      <c r="CI4839"/>
      <c r="CJ4839"/>
      <c r="CK4839"/>
      <c r="CL4839"/>
      <c r="CM4839"/>
      <c r="CN4839"/>
      <c r="CO4839"/>
      <c r="CP4839"/>
    </row>
    <row r="4840" spans="80:94" ht="22.5" customHeight="1">
      <c r="CB4840"/>
      <c r="CC4840"/>
      <c r="CD4840"/>
      <c r="CE4840" s="83"/>
      <c r="CF4840"/>
      <c r="CG4840"/>
      <c r="CH4840"/>
      <c r="CI4840"/>
      <c r="CJ4840"/>
      <c r="CK4840"/>
      <c r="CL4840"/>
      <c r="CM4840"/>
      <c r="CN4840"/>
      <c r="CO4840"/>
      <c r="CP4840"/>
    </row>
    <row r="4841" spans="80:94" ht="22.5" customHeight="1">
      <c r="CB4841"/>
      <c r="CC4841"/>
      <c r="CD4841"/>
      <c r="CE4841" s="83"/>
      <c r="CF4841"/>
      <c r="CG4841"/>
      <c r="CH4841"/>
      <c r="CI4841"/>
      <c r="CJ4841"/>
      <c r="CK4841"/>
      <c r="CL4841"/>
      <c r="CM4841"/>
      <c r="CN4841"/>
      <c r="CO4841"/>
      <c r="CP4841"/>
    </row>
    <row r="4842" spans="80:94" ht="22.5" customHeight="1">
      <c r="CB4842"/>
      <c r="CC4842"/>
      <c r="CD4842"/>
      <c r="CE4842" s="83"/>
      <c r="CF4842"/>
      <c r="CG4842"/>
      <c r="CH4842"/>
      <c r="CI4842"/>
      <c r="CJ4842"/>
      <c r="CK4842"/>
      <c r="CL4842"/>
      <c r="CM4842"/>
      <c r="CN4842"/>
      <c r="CO4842"/>
      <c r="CP4842"/>
    </row>
    <row r="4843" spans="80:94" ht="22.5" customHeight="1">
      <c r="CB4843"/>
      <c r="CC4843"/>
      <c r="CD4843"/>
      <c r="CE4843" s="83"/>
      <c r="CF4843"/>
      <c r="CG4843"/>
      <c r="CH4843"/>
      <c r="CI4843"/>
      <c r="CJ4843"/>
      <c r="CK4843"/>
      <c r="CL4843"/>
      <c r="CM4843"/>
      <c r="CN4843"/>
      <c r="CO4843"/>
      <c r="CP4843"/>
    </row>
    <row r="4844" spans="80:94" ht="22.5" customHeight="1">
      <c r="CB4844"/>
      <c r="CC4844"/>
      <c r="CD4844"/>
      <c r="CE4844" s="83"/>
      <c r="CF4844"/>
      <c r="CG4844"/>
      <c r="CH4844"/>
      <c r="CI4844"/>
      <c r="CJ4844"/>
      <c r="CK4844"/>
      <c r="CL4844"/>
      <c r="CM4844"/>
      <c r="CN4844"/>
      <c r="CO4844"/>
      <c r="CP4844"/>
    </row>
    <row r="4845" spans="80:94" ht="22.5" customHeight="1">
      <c r="CB4845"/>
      <c r="CC4845"/>
      <c r="CD4845"/>
      <c r="CE4845" s="83"/>
      <c r="CF4845"/>
      <c r="CG4845"/>
      <c r="CH4845"/>
      <c r="CI4845"/>
      <c r="CJ4845"/>
      <c r="CK4845"/>
      <c r="CL4845"/>
      <c r="CM4845"/>
      <c r="CN4845"/>
      <c r="CO4845"/>
      <c r="CP4845"/>
    </row>
    <row r="4846" spans="80:94" ht="22.5" customHeight="1">
      <c r="CB4846"/>
      <c r="CC4846"/>
      <c r="CD4846"/>
      <c r="CE4846" s="83"/>
      <c r="CF4846"/>
      <c r="CG4846"/>
      <c r="CH4846"/>
      <c r="CI4846"/>
      <c r="CJ4846"/>
      <c r="CK4846"/>
      <c r="CL4846"/>
      <c r="CM4846"/>
      <c r="CN4846"/>
      <c r="CO4846"/>
      <c r="CP4846"/>
    </row>
    <row r="4847" spans="80:94" ht="22.5" customHeight="1">
      <c r="CB4847"/>
      <c r="CC4847"/>
      <c r="CD4847"/>
      <c r="CE4847" s="83"/>
      <c r="CF4847"/>
      <c r="CG4847"/>
      <c r="CH4847"/>
      <c r="CI4847"/>
      <c r="CJ4847"/>
      <c r="CK4847"/>
      <c r="CL4847"/>
      <c r="CM4847"/>
      <c r="CN4847"/>
      <c r="CO4847"/>
      <c r="CP4847"/>
    </row>
    <row r="4848" spans="80:94" ht="22.5" customHeight="1">
      <c r="CB4848"/>
      <c r="CC4848"/>
      <c r="CD4848"/>
      <c r="CE4848" s="83"/>
      <c r="CF4848"/>
      <c r="CG4848"/>
      <c r="CH4848"/>
      <c r="CI4848"/>
      <c r="CJ4848"/>
      <c r="CK4848"/>
      <c r="CL4848"/>
      <c r="CM4848"/>
      <c r="CN4848"/>
      <c r="CO4848"/>
      <c r="CP4848"/>
    </row>
    <row r="4849" spans="80:94" ht="22.5" customHeight="1">
      <c r="CB4849"/>
      <c r="CC4849"/>
      <c r="CD4849"/>
      <c r="CE4849" s="83"/>
      <c r="CF4849"/>
      <c r="CG4849"/>
      <c r="CH4849"/>
      <c r="CI4849"/>
      <c r="CJ4849"/>
      <c r="CK4849"/>
      <c r="CL4849"/>
      <c r="CM4849"/>
      <c r="CN4849"/>
      <c r="CO4849"/>
      <c r="CP4849"/>
    </row>
    <row r="4850" spans="80:94" ht="22.5" customHeight="1">
      <c r="CB4850"/>
      <c r="CC4850"/>
      <c r="CD4850"/>
      <c r="CE4850" s="83"/>
      <c r="CF4850"/>
      <c r="CG4850"/>
      <c r="CH4850"/>
      <c r="CI4850"/>
      <c r="CJ4850"/>
      <c r="CK4850"/>
      <c r="CL4850"/>
      <c r="CM4850"/>
      <c r="CN4850"/>
      <c r="CO4850"/>
      <c r="CP4850"/>
    </row>
    <row r="4851" spans="80:94" ht="22.5" customHeight="1">
      <c r="CB4851"/>
      <c r="CC4851"/>
      <c r="CD4851"/>
      <c r="CE4851" s="83"/>
      <c r="CF4851"/>
      <c r="CG4851"/>
      <c r="CH4851"/>
      <c r="CI4851"/>
      <c r="CJ4851"/>
      <c r="CK4851"/>
      <c r="CL4851"/>
      <c r="CM4851"/>
      <c r="CN4851"/>
      <c r="CO4851"/>
      <c r="CP4851"/>
    </row>
    <row r="4852" spans="80:94" ht="22.5" customHeight="1">
      <c r="CB4852"/>
      <c r="CC4852"/>
      <c r="CD4852"/>
      <c r="CE4852" s="83"/>
      <c r="CF4852"/>
      <c r="CG4852"/>
      <c r="CH4852"/>
      <c r="CI4852"/>
      <c r="CJ4852"/>
      <c r="CK4852"/>
      <c r="CL4852"/>
      <c r="CM4852"/>
      <c r="CN4852"/>
      <c r="CO4852"/>
      <c r="CP4852"/>
    </row>
    <row r="4853" spans="80:94" ht="22.5" customHeight="1">
      <c r="CB4853"/>
      <c r="CC4853"/>
      <c r="CD4853"/>
      <c r="CE4853" s="83"/>
      <c r="CF4853"/>
      <c r="CG4853"/>
      <c r="CH4853"/>
      <c r="CI4853"/>
      <c r="CJ4853"/>
      <c r="CK4853"/>
      <c r="CL4853"/>
      <c r="CM4853"/>
      <c r="CN4853"/>
      <c r="CO4853"/>
      <c r="CP4853"/>
    </row>
    <row r="4854" spans="80:94" ht="22.5" customHeight="1">
      <c r="CB4854"/>
      <c r="CC4854"/>
      <c r="CD4854"/>
      <c r="CE4854" s="83"/>
      <c r="CF4854"/>
      <c r="CG4854"/>
      <c r="CH4854"/>
      <c r="CI4854"/>
      <c r="CJ4854"/>
      <c r="CK4854"/>
      <c r="CL4854"/>
      <c r="CM4854"/>
      <c r="CN4854"/>
      <c r="CO4854"/>
      <c r="CP4854"/>
    </row>
    <row r="4855" spans="80:94" ht="22.5" customHeight="1">
      <c r="CB4855"/>
      <c r="CC4855"/>
      <c r="CD4855"/>
      <c r="CE4855" s="83"/>
      <c r="CF4855"/>
      <c r="CG4855"/>
      <c r="CH4855"/>
      <c r="CI4855"/>
      <c r="CJ4855"/>
      <c r="CK4855"/>
      <c r="CL4855"/>
      <c r="CM4855"/>
      <c r="CN4855"/>
      <c r="CO4855"/>
      <c r="CP4855"/>
    </row>
    <row r="4856" spans="80:94" ht="22.5" customHeight="1">
      <c r="CB4856"/>
      <c r="CC4856"/>
      <c r="CD4856"/>
      <c r="CE4856" s="83"/>
      <c r="CF4856"/>
      <c r="CG4856"/>
      <c r="CH4856"/>
      <c r="CI4856"/>
      <c r="CJ4856"/>
      <c r="CK4856"/>
      <c r="CL4856"/>
      <c r="CM4856"/>
      <c r="CN4856"/>
      <c r="CO4856"/>
      <c r="CP4856"/>
    </row>
    <row r="4857" spans="80:94" ht="22.5" customHeight="1">
      <c r="CB4857"/>
      <c r="CC4857"/>
      <c r="CD4857"/>
      <c r="CE4857" s="83"/>
      <c r="CF4857"/>
      <c r="CG4857"/>
      <c r="CH4857"/>
      <c r="CI4857"/>
      <c r="CJ4857"/>
      <c r="CK4857"/>
      <c r="CL4857"/>
      <c r="CM4857"/>
      <c r="CN4857"/>
      <c r="CO4857"/>
      <c r="CP4857"/>
    </row>
    <row r="4858" spans="80:94" ht="22.5" customHeight="1">
      <c r="CB4858"/>
      <c r="CC4858"/>
      <c r="CD4858"/>
      <c r="CE4858" s="83"/>
      <c r="CF4858"/>
      <c r="CG4858"/>
      <c r="CH4858"/>
      <c r="CI4858"/>
      <c r="CJ4858"/>
      <c r="CK4858"/>
      <c r="CL4858"/>
      <c r="CM4858"/>
      <c r="CN4858"/>
      <c r="CO4858"/>
      <c r="CP4858"/>
    </row>
    <row r="4859" spans="80:94" ht="22.5" customHeight="1">
      <c r="CB4859"/>
      <c r="CC4859"/>
      <c r="CD4859"/>
      <c r="CE4859" s="83"/>
      <c r="CF4859"/>
      <c r="CG4859"/>
      <c r="CH4859"/>
      <c r="CI4859"/>
      <c r="CJ4859"/>
      <c r="CK4859"/>
      <c r="CL4859"/>
      <c r="CM4859"/>
      <c r="CN4859"/>
      <c r="CO4859"/>
      <c r="CP4859"/>
    </row>
    <row r="4860" spans="80:94" ht="22.5" customHeight="1">
      <c r="CB4860"/>
      <c r="CC4860"/>
      <c r="CD4860"/>
      <c r="CE4860" s="83"/>
      <c r="CF4860"/>
      <c r="CG4860"/>
      <c r="CH4860"/>
      <c r="CI4860"/>
      <c r="CJ4860"/>
      <c r="CK4860"/>
      <c r="CL4860"/>
      <c r="CM4860"/>
      <c r="CN4860"/>
      <c r="CO4860"/>
      <c r="CP4860"/>
    </row>
    <row r="4861" spans="80:94" ht="22.5" customHeight="1">
      <c r="CB4861"/>
      <c r="CC4861"/>
      <c r="CD4861"/>
      <c r="CE4861" s="83"/>
      <c r="CF4861"/>
      <c r="CG4861"/>
      <c r="CH4861"/>
      <c r="CI4861"/>
      <c r="CJ4861"/>
      <c r="CK4861"/>
      <c r="CL4861"/>
      <c r="CM4861"/>
      <c r="CN4861"/>
      <c r="CO4861"/>
      <c r="CP4861"/>
    </row>
    <row r="4862" spans="80:94" ht="22.5" customHeight="1">
      <c r="CB4862"/>
      <c r="CC4862"/>
      <c r="CD4862"/>
      <c r="CE4862" s="83"/>
      <c r="CF4862"/>
      <c r="CG4862"/>
      <c r="CH4862"/>
      <c r="CI4862"/>
      <c r="CJ4862"/>
      <c r="CK4862"/>
      <c r="CL4862"/>
      <c r="CM4862"/>
      <c r="CN4862"/>
      <c r="CO4862"/>
      <c r="CP4862"/>
    </row>
    <row r="4863" spans="80:94" ht="22.5" customHeight="1">
      <c r="CB4863"/>
      <c r="CC4863"/>
      <c r="CD4863"/>
      <c r="CE4863" s="83"/>
      <c r="CF4863"/>
      <c r="CG4863"/>
      <c r="CH4863"/>
      <c r="CI4863"/>
      <c r="CJ4863"/>
      <c r="CK4863"/>
      <c r="CL4863"/>
      <c r="CM4863"/>
      <c r="CN4863"/>
      <c r="CO4863"/>
      <c r="CP4863"/>
    </row>
    <row r="4864" spans="80:94" ht="22.5" customHeight="1">
      <c r="CB4864"/>
      <c r="CC4864"/>
      <c r="CD4864"/>
      <c r="CE4864" s="83"/>
      <c r="CF4864"/>
      <c r="CG4864"/>
      <c r="CH4864"/>
      <c r="CI4864"/>
      <c r="CJ4864"/>
      <c r="CK4864"/>
      <c r="CL4864"/>
      <c r="CM4864"/>
      <c r="CN4864"/>
      <c r="CO4864"/>
      <c r="CP4864"/>
    </row>
    <row r="4865" spans="80:94" ht="22.5" customHeight="1">
      <c r="CB4865"/>
      <c r="CC4865"/>
      <c r="CD4865"/>
      <c r="CE4865" s="83"/>
      <c r="CF4865"/>
      <c r="CG4865"/>
      <c r="CH4865"/>
      <c r="CI4865"/>
      <c r="CJ4865"/>
      <c r="CK4865"/>
      <c r="CL4865"/>
      <c r="CM4865"/>
      <c r="CN4865"/>
      <c r="CO4865"/>
      <c r="CP4865"/>
    </row>
    <row r="4866" spans="80:94" ht="22.5" customHeight="1">
      <c r="CB4866"/>
      <c r="CC4866"/>
      <c r="CD4866"/>
      <c r="CE4866" s="83"/>
      <c r="CF4866"/>
      <c r="CG4866"/>
      <c r="CH4866"/>
      <c r="CI4866"/>
      <c r="CJ4866"/>
      <c r="CK4866"/>
      <c r="CL4866"/>
      <c r="CM4866"/>
      <c r="CN4866"/>
      <c r="CO4866"/>
      <c r="CP4866"/>
    </row>
    <row r="4867" spans="80:94" ht="22.5" customHeight="1">
      <c r="CB4867"/>
      <c r="CC4867"/>
      <c r="CD4867"/>
      <c r="CE4867" s="83"/>
      <c r="CF4867"/>
      <c r="CG4867"/>
      <c r="CH4867"/>
      <c r="CI4867"/>
      <c r="CJ4867"/>
      <c r="CK4867"/>
      <c r="CL4867"/>
      <c r="CM4867"/>
      <c r="CN4867"/>
      <c r="CO4867"/>
      <c r="CP4867"/>
    </row>
    <row r="4868" spans="80:94" ht="22.5" customHeight="1">
      <c r="CB4868"/>
      <c r="CC4868"/>
      <c r="CD4868"/>
      <c r="CE4868" s="83"/>
      <c r="CF4868"/>
      <c r="CG4868"/>
      <c r="CH4868"/>
      <c r="CI4868"/>
      <c r="CJ4868"/>
      <c r="CK4868"/>
      <c r="CL4868"/>
      <c r="CM4868"/>
      <c r="CN4868"/>
      <c r="CO4868"/>
      <c r="CP4868"/>
    </row>
    <row r="4869" spans="80:94" ht="22.5" customHeight="1">
      <c r="CB4869"/>
      <c r="CC4869"/>
      <c r="CD4869"/>
      <c r="CE4869" s="83"/>
      <c r="CF4869"/>
      <c r="CG4869"/>
      <c r="CH4869"/>
      <c r="CI4869"/>
      <c r="CJ4869"/>
      <c r="CK4869"/>
      <c r="CL4869"/>
      <c r="CM4869"/>
      <c r="CN4869"/>
      <c r="CO4869"/>
      <c r="CP4869"/>
    </row>
    <row r="4870" spans="80:94" ht="22.5" customHeight="1">
      <c r="CB4870"/>
      <c r="CC4870"/>
      <c r="CD4870"/>
      <c r="CE4870" s="83"/>
      <c r="CF4870"/>
      <c r="CG4870"/>
      <c r="CH4870"/>
      <c r="CI4870"/>
      <c r="CJ4870"/>
      <c r="CK4870"/>
      <c r="CL4870"/>
      <c r="CM4870"/>
      <c r="CN4870"/>
      <c r="CO4870"/>
      <c r="CP4870"/>
    </row>
    <row r="4871" spans="80:94" ht="22.5" customHeight="1">
      <c r="CB4871"/>
      <c r="CC4871"/>
      <c r="CD4871"/>
      <c r="CE4871" s="83"/>
      <c r="CF4871"/>
      <c r="CG4871"/>
      <c r="CH4871"/>
      <c r="CI4871"/>
      <c r="CJ4871"/>
      <c r="CK4871"/>
      <c r="CL4871"/>
      <c r="CM4871"/>
      <c r="CN4871"/>
      <c r="CO4871"/>
      <c r="CP4871"/>
    </row>
    <row r="4872" spans="80:94" ht="22.5" customHeight="1">
      <c r="CB4872"/>
      <c r="CC4872"/>
      <c r="CD4872"/>
      <c r="CE4872" s="83"/>
      <c r="CF4872"/>
      <c r="CG4872"/>
      <c r="CH4872"/>
      <c r="CI4872"/>
      <c r="CJ4872"/>
      <c r="CK4872"/>
      <c r="CL4872"/>
      <c r="CM4872"/>
      <c r="CN4872"/>
      <c r="CO4872"/>
      <c r="CP4872"/>
    </row>
    <row r="4873" spans="80:94" ht="22.5" customHeight="1">
      <c r="CB4873"/>
      <c r="CC4873"/>
      <c r="CD4873"/>
      <c r="CE4873" s="83"/>
      <c r="CF4873"/>
      <c r="CG4873"/>
      <c r="CH4873"/>
      <c r="CI4873"/>
      <c r="CJ4873"/>
      <c r="CK4873"/>
      <c r="CL4873"/>
      <c r="CM4873"/>
      <c r="CN4873"/>
      <c r="CO4873"/>
      <c r="CP4873"/>
    </row>
    <row r="4874" spans="80:94" ht="22.5" customHeight="1">
      <c r="CB4874"/>
      <c r="CC4874"/>
      <c r="CD4874"/>
      <c r="CE4874" s="83"/>
      <c r="CF4874"/>
      <c r="CG4874"/>
      <c r="CH4874"/>
      <c r="CI4874"/>
      <c r="CJ4874"/>
      <c r="CK4874"/>
      <c r="CL4874"/>
      <c r="CM4874"/>
      <c r="CN4874"/>
      <c r="CO4874"/>
      <c r="CP4874"/>
    </row>
    <row r="4875" spans="80:94" ht="22.5" customHeight="1">
      <c r="CB4875"/>
      <c r="CC4875"/>
      <c r="CD4875"/>
      <c r="CE4875" s="83"/>
      <c r="CF4875"/>
      <c r="CG4875"/>
      <c r="CH4875"/>
      <c r="CI4875"/>
      <c r="CJ4875"/>
      <c r="CK4875"/>
      <c r="CL4875"/>
      <c r="CM4875"/>
      <c r="CN4875"/>
      <c r="CO4875"/>
      <c r="CP4875"/>
    </row>
    <row r="4876" spans="80:94" ht="22.5" customHeight="1">
      <c r="CB4876"/>
      <c r="CC4876"/>
      <c r="CD4876"/>
      <c r="CE4876" s="83"/>
      <c r="CF4876"/>
      <c r="CG4876"/>
      <c r="CH4876"/>
      <c r="CI4876"/>
      <c r="CJ4876"/>
      <c r="CK4876"/>
      <c r="CL4876"/>
      <c r="CM4876"/>
      <c r="CN4876"/>
      <c r="CO4876"/>
      <c r="CP4876"/>
    </row>
    <row r="4877" spans="80:94" ht="22.5" customHeight="1">
      <c r="CB4877"/>
      <c r="CC4877"/>
      <c r="CD4877"/>
      <c r="CE4877" s="83"/>
      <c r="CF4877"/>
      <c r="CG4877"/>
      <c r="CH4877"/>
      <c r="CI4877"/>
      <c r="CJ4877"/>
      <c r="CK4877"/>
      <c r="CL4877"/>
      <c r="CM4877"/>
      <c r="CN4877"/>
      <c r="CO4877"/>
      <c r="CP4877"/>
    </row>
    <row r="4878" spans="80:94" ht="22.5" customHeight="1">
      <c r="CB4878"/>
      <c r="CC4878"/>
      <c r="CD4878"/>
      <c r="CE4878" s="83"/>
      <c r="CF4878"/>
      <c r="CG4878"/>
      <c r="CH4878"/>
      <c r="CI4878"/>
      <c r="CJ4878"/>
      <c r="CK4878"/>
      <c r="CL4878"/>
      <c r="CM4878"/>
      <c r="CN4878"/>
      <c r="CO4878"/>
      <c r="CP4878"/>
    </row>
    <row r="4879" spans="80:94" ht="22.5" customHeight="1">
      <c r="CB4879"/>
      <c r="CC4879"/>
      <c r="CD4879"/>
      <c r="CE4879" s="83"/>
      <c r="CF4879"/>
      <c r="CG4879"/>
      <c r="CH4879"/>
      <c r="CI4879"/>
      <c r="CJ4879"/>
      <c r="CK4879"/>
      <c r="CL4879"/>
      <c r="CM4879"/>
      <c r="CN4879"/>
      <c r="CO4879"/>
      <c r="CP4879"/>
    </row>
    <row r="4880" spans="80:94" ht="22.5" customHeight="1">
      <c r="CB4880"/>
      <c r="CC4880"/>
      <c r="CD4880"/>
      <c r="CE4880" s="83"/>
      <c r="CF4880"/>
      <c r="CG4880"/>
      <c r="CH4880"/>
      <c r="CI4880"/>
      <c r="CJ4880"/>
      <c r="CK4880"/>
      <c r="CL4880"/>
      <c r="CM4880"/>
      <c r="CN4880"/>
      <c r="CO4880"/>
      <c r="CP4880"/>
    </row>
    <row r="4881" spans="80:94" ht="22.5" customHeight="1">
      <c r="CB4881"/>
      <c r="CC4881"/>
      <c r="CD4881"/>
      <c r="CE4881" s="83"/>
      <c r="CF4881"/>
      <c r="CG4881"/>
      <c r="CH4881"/>
      <c r="CI4881"/>
      <c r="CJ4881"/>
      <c r="CK4881"/>
      <c r="CL4881"/>
      <c r="CM4881"/>
      <c r="CN4881"/>
      <c r="CO4881"/>
      <c r="CP4881"/>
    </row>
    <row r="4882" spans="80:94" ht="22.5" customHeight="1">
      <c r="CB4882"/>
      <c r="CC4882"/>
      <c r="CD4882"/>
      <c r="CE4882" s="83"/>
      <c r="CF4882"/>
      <c r="CG4882"/>
      <c r="CH4882"/>
      <c r="CI4882"/>
      <c r="CJ4882"/>
      <c r="CK4882"/>
      <c r="CL4882"/>
      <c r="CM4882"/>
      <c r="CN4882"/>
      <c r="CO4882"/>
      <c r="CP4882"/>
    </row>
    <row r="4883" spans="80:94" ht="22.5" customHeight="1">
      <c r="CB4883"/>
      <c r="CC4883"/>
      <c r="CD4883"/>
      <c r="CE4883" s="83"/>
      <c r="CF4883"/>
      <c r="CG4883"/>
      <c r="CH4883"/>
      <c r="CI4883"/>
      <c r="CJ4883"/>
      <c r="CK4883"/>
      <c r="CL4883"/>
      <c r="CM4883"/>
      <c r="CN4883"/>
      <c r="CO4883"/>
      <c r="CP4883"/>
    </row>
    <row r="4884" spans="80:94" ht="22.5" customHeight="1">
      <c r="CB4884"/>
      <c r="CC4884"/>
      <c r="CD4884"/>
      <c r="CE4884" s="83"/>
      <c r="CF4884"/>
      <c r="CG4884"/>
      <c r="CH4884"/>
      <c r="CI4884"/>
      <c r="CJ4884"/>
      <c r="CK4884"/>
      <c r="CL4884"/>
      <c r="CM4884"/>
      <c r="CN4884"/>
      <c r="CO4884"/>
      <c r="CP4884"/>
    </row>
    <row r="4885" spans="80:94" ht="22.5" customHeight="1">
      <c r="CB4885"/>
      <c r="CC4885"/>
      <c r="CD4885"/>
      <c r="CE4885" s="83"/>
      <c r="CF4885"/>
      <c r="CG4885"/>
      <c r="CH4885"/>
      <c r="CI4885"/>
      <c r="CJ4885"/>
      <c r="CK4885"/>
      <c r="CL4885"/>
      <c r="CM4885"/>
      <c r="CN4885"/>
      <c r="CO4885"/>
      <c r="CP4885"/>
    </row>
    <row r="4886" spans="80:94" ht="22.5" customHeight="1">
      <c r="CB4886"/>
      <c r="CC4886"/>
      <c r="CD4886"/>
      <c r="CE4886" s="83"/>
      <c r="CF4886"/>
      <c r="CG4886"/>
      <c r="CH4886"/>
      <c r="CI4886"/>
      <c r="CJ4886"/>
      <c r="CK4886"/>
      <c r="CL4886"/>
      <c r="CM4886"/>
      <c r="CN4886"/>
      <c r="CO4886"/>
      <c r="CP4886"/>
    </row>
    <row r="4887" spans="80:94" ht="22.5" customHeight="1">
      <c r="CB4887"/>
      <c r="CC4887"/>
      <c r="CD4887"/>
      <c r="CE4887" s="83"/>
      <c r="CF4887"/>
      <c r="CG4887"/>
      <c r="CH4887"/>
      <c r="CI4887"/>
      <c r="CJ4887"/>
      <c r="CK4887"/>
      <c r="CL4887"/>
      <c r="CM4887"/>
      <c r="CN4887"/>
      <c r="CO4887"/>
      <c r="CP4887"/>
    </row>
    <row r="4888" spans="80:94" ht="22.5" customHeight="1">
      <c r="CB4888"/>
      <c r="CC4888"/>
      <c r="CD4888"/>
      <c r="CE4888" s="83"/>
      <c r="CF4888"/>
      <c r="CG4888"/>
      <c r="CH4888"/>
      <c r="CI4888"/>
      <c r="CJ4888"/>
      <c r="CK4888"/>
      <c r="CL4888"/>
      <c r="CM4888"/>
      <c r="CN4888"/>
      <c r="CO4888"/>
      <c r="CP4888"/>
    </row>
    <row r="4889" spans="80:94" ht="22.5" customHeight="1">
      <c r="CB4889"/>
      <c r="CC4889"/>
      <c r="CD4889"/>
      <c r="CE4889" s="83"/>
      <c r="CF4889"/>
      <c r="CG4889"/>
      <c r="CH4889"/>
      <c r="CI4889"/>
      <c r="CJ4889"/>
      <c r="CK4889"/>
      <c r="CL4889"/>
      <c r="CM4889"/>
      <c r="CN4889"/>
      <c r="CO4889"/>
      <c r="CP4889"/>
    </row>
    <row r="4890" spans="80:94" ht="22.5" customHeight="1">
      <c r="CB4890"/>
      <c r="CC4890"/>
      <c r="CD4890"/>
      <c r="CE4890" s="83"/>
      <c r="CF4890"/>
      <c r="CG4890"/>
      <c r="CH4890"/>
      <c r="CI4890"/>
      <c r="CJ4890"/>
      <c r="CK4890"/>
      <c r="CL4890"/>
      <c r="CM4890"/>
      <c r="CN4890"/>
      <c r="CO4890"/>
      <c r="CP4890"/>
    </row>
    <row r="4891" spans="80:94" ht="22.5" customHeight="1">
      <c r="CB4891"/>
      <c r="CC4891"/>
      <c r="CD4891"/>
      <c r="CE4891" s="83"/>
      <c r="CF4891"/>
      <c r="CG4891"/>
      <c r="CH4891"/>
      <c r="CI4891"/>
      <c r="CJ4891"/>
      <c r="CK4891"/>
      <c r="CL4891"/>
      <c r="CM4891"/>
      <c r="CN4891"/>
      <c r="CO4891"/>
      <c r="CP4891"/>
    </row>
    <row r="4892" spans="80:94" ht="22.5" customHeight="1">
      <c r="CB4892"/>
      <c r="CC4892"/>
      <c r="CD4892"/>
      <c r="CE4892" s="83"/>
      <c r="CF4892"/>
      <c r="CG4892"/>
      <c r="CH4892"/>
      <c r="CI4892"/>
      <c r="CJ4892"/>
      <c r="CK4892"/>
      <c r="CL4892"/>
      <c r="CM4892"/>
      <c r="CN4892"/>
      <c r="CO4892"/>
      <c r="CP4892"/>
    </row>
    <row r="4893" spans="80:94" ht="22.5" customHeight="1">
      <c r="CB4893"/>
      <c r="CC4893"/>
      <c r="CD4893"/>
      <c r="CE4893" s="83"/>
      <c r="CF4893"/>
      <c r="CG4893"/>
      <c r="CH4893"/>
      <c r="CI4893"/>
      <c r="CJ4893"/>
      <c r="CK4893"/>
      <c r="CL4893"/>
      <c r="CM4893"/>
      <c r="CN4893"/>
      <c r="CO4893"/>
      <c r="CP4893"/>
    </row>
    <row r="4894" spans="80:94" ht="22.5" customHeight="1">
      <c r="CB4894"/>
      <c r="CC4894"/>
      <c r="CD4894"/>
      <c r="CE4894" s="83"/>
      <c r="CF4894"/>
      <c r="CG4894"/>
      <c r="CH4894"/>
      <c r="CI4894"/>
      <c r="CJ4894"/>
      <c r="CK4894"/>
      <c r="CL4894"/>
      <c r="CM4894"/>
      <c r="CN4894"/>
      <c r="CO4894"/>
      <c r="CP4894"/>
    </row>
    <row r="4895" spans="80:94" ht="22.5" customHeight="1">
      <c r="CB4895"/>
      <c r="CC4895"/>
      <c r="CD4895"/>
      <c r="CE4895" s="83"/>
      <c r="CF4895"/>
      <c r="CG4895"/>
      <c r="CH4895"/>
      <c r="CI4895"/>
      <c r="CJ4895"/>
      <c r="CK4895"/>
      <c r="CL4895"/>
      <c r="CM4895"/>
      <c r="CN4895"/>
      <c r="CO4895"/>
      <c r="CP4895"/>
    </row>
    <row r="4896" spans="80:94" ht="22.5" customHeight="1">
      <c r="CB4896"/>
      <c r="CC4896"/>
      <c r="CD4896"/>
      <c r="CE4896" s="83"/>
      <c r="CF4896"/>
      <c r="CG4896"/>
      <c r="CH4896"/>
      <c r="CI4896"/>
      <c r="CJ4896"/>
      <c r="CK4896"/>
      <c r="CL4896"/>
      <c r="CM4896"/>
      <c r="CN4896"/>
      <c r="CO4896"/>
      <c r="CP4896"/>
    </row>
    <row r="4897" spans="80:94" ht="22.5" customHeight="1">
      <c r="CB4897"/>
      <c r="CC4897"/>
      <c r="CD4897"/>
      <c r="CE4897" s="83"/>
      <c r="CF4897"/>
      <c r="CG4897"/>
      <c r="CH4897"/>
      <c r="CI4897"/>
      <c r="CJ4897"/>
      <c r="CK4897"/>
      <c r="CL4897"/>
      <c r="CM4897"/>
      <c r="CN4897"/>
      <c r="CO4897"/>
      <c r="CP4897"/>
    </row>
    <row r="4898" spans="80:94" ht="22.5" customHeight="1">
      <c r="CB4898"/>
      <c r="CC4898"/>
      <c r="CD4898"/>
      <c r="CE4898" s="83"/>
      <c r="CF4898"/>
      <c r="CG4898"/>
      <c r="CH4898"/>
      <c r="CI4898"/>
      <c r="CJ4898"/>
      <c r="CK4898"/>
      <c r="CL4898"/>
      <c r="CM4898"/>
      <c r="CN4898"/>
      <c r="CO4898"/>
      <c r="CP4898"/>
    </row>
    <row r="4899" spans="80:94" ht="22.5" customHeight="1">
      <c r="CB4899"/>
      <c r="CC4899"/>
      <c r="CD4899"/>
      <c r="CE4899" s="83"/>
      <c r="CF4899"/>
      <c r="CG4899"/>
      <c r="CH4899"/>
      <c r="CI4899"/>
      <c r="CJ4899"/>
      <c r="CK4899"/>
      <c r="CL4899"/>
      <c r="CM4899"/>
      <c r="CN4899"/>
      <c r="CO4899"/>
      <c r="CP4899"/>
    </row>
    <row r="4900" spans="80:94" ht="22.5" customHeight="1">
      <c r="CB4900"/>
      <c r="CC4900"/>
      <c r="CD4900"/>
      <c r="CE4900" s="83"/>
      <c r="CF4900"/>
      <c r="CG4900"/>
      <c r="CH4900"/>
      <c r="CI4900"/>
      <c r="CJ4900"/>
      <c r="CK4900"/>
      <c r="CL4900"/>
      <c r="CM4900"/>
      <c r="CN4900"/>
      <c r="CO4900"/>
      <c r="CP4900"/>
    </row>
    <row r="4901" spans="80:94" ht="22.5" customHeight="1">
      <c r="CB4901"/>
      <c r="CC4901"/>
      <c r="CD4901"/>
      <c r="CE4901" s="83"/>
      <c r="CF4901"/>
      <c r="CG4901"/>
      <c r="CH4901"/>
      <c r="CI4901"/>
      <c r="CJ4901"/>
      <c r="CK4901"/>
      <c r="CL4901"/>
      <c r="CM4901"/>
      <c r="CN4901"/>
      <c r="CO4901"/>
      <c r="CP4901"/>
    </row>
    <row r="4902" spans="80:94" ht="22.5" customHeight="1">
      <c r="CB4902"/>
      <c r="CC4902"/>
      <c r="CD4902"/>
      <c r="CE4902" s="83"/>
      <c r="CF4902"/>
      <c r="CG4902"/>
      <c r="CH4902"/>
      <c r="CI4902"/>
      <c r="CJ4902"/>
      <c r="CK4902"/>
      <c r="CL4902"/>
      <c r="CM4902"/>
      <c r="CN4902"/>
      <c r="CO4902"/>
      <c r="CP4902"/>
    </row>
    <row r="4903" spans="80:94" ht="22.5" customHeight="1">
      <c r="CB4903"/>
      <c r="CC4903"/>
      <c r="CD4903"/>
      <c r="CE4903" s="83"/>
      <c r="CF4903"/>
      <c r="CG4903"/>
      <c r="CH4903"/>
      <c r="CI4903"/>
      <c r="CJ4903"/>
      <c r="CK4903"/>
      <c r="CL4903"/>
      <c r="CM4903"/>
      <c r="CN4903"/>
      <c r="CO4903"/>
      <c r="CP4903"/>
    </row>
    <row r="4904" spans="80:94" ht="22.5" customHeight="1">
      <c r="CB4904"/>
      <c r="CC4904"/>
      <c r="CD4904"/>
      <c r="CE4904" s="83"/>
      <c r="CF4904"/>
      <c r="CG4904"/>
      <c r="CH4904"/>
      <c r="CI4904"/>
      <c r="CJ4904"/>
      <c r="CK4904"/>
      <c r="CL4904"/>
      <c r="CM4904"/>
      <c r="CN4904"/>
      <c r="CO4904"/>
      <c r="CP4904"/>
    </row>
    <row r="4905" spans="80:94" ht="22.5" customHeight="1">
      <c r="CB4905"/>
      <c r="CC4905"/>
      <c r="CD4905"/>
      <c r="CE4905" s="83"/>
      <c r="CF4905"/>
      <c r="CG4905"/>
      <c r="CH4905"/>
      <c r="CI4905"/>
      <c r="CJ4905"/>
      <c r="CK4905"/>
      <c r="CL4905"/>
      <c r="CM4905"/>
      <c r="CN4905"/>
      <c r="CO4905"/>
      <c r="CP4905"/>
    </row>
    <row r="4906" spans="80:94" ht="22.5" customHeight="1">
      <c r="CB4906"/>
      <c r="CC4906"/>
      <c r="CD4906"/>
      <c r="CE4906" s="83"/>
      <c r="CF4906"/>
      <c r="CG4906"/>
      <c r="CH4906"/>
      <c r="CI4906"/>
      <c r="CJ4906"/>
      <c r="CK4906"/>
      <c r="CL4906"/>
      <c r="CM4906"/>
      <c r="CN4906"/>
      <c r="CO4906"/>
      <c r="CP4906"/>
    </row>
    <row r="4907" spans="80:94" ht="22.5" customHeight="1">
      <c r="CB4907"/>
      <c r="CC4907"/>
      <c r="CD4907"/>
      <c r="CE4907" s="83"/>
      <c r="CF4907"/>
      <c r="CG4907"/>
      <c r="CH4907"/>
      <c r="CI4907"/>
      <c r="CJ4907"/>
      <c r="CK4907"/>
      <c r="CL4907"/>
      <c r="CM4907"/>
      <c r="CN4907"/>
      <c r="CO4907"/>
      <c r="CP4907"/>
    </row>
    <row r="4908" spans="80:94" ht="22.5" customHeight="1">
      <c r="CB4908"/>
      <c r="CC4908"/>
      <c r="CD4908"/>
      <c r="CE4908" s="83"/>
      <c r="CF4908"/>
      <c r="CG4908"/>
      <c r="CH4908"/>
      <c r="CI4908"/>
      <c r="CJ4908"/>
      <c r="CK4908"/>
      <c r="CL4908"/>
      <c r="CM4908"/>
      <c r="CN4908"/>
      <c r="CO4908"/>
      <c r="CP4908"/>
    </row>
    <row r="4909" spans="80:94" ht="22.5" customHeight="1">
      <c r="CB4909"/>
      <c r="CC4909"/>
      <c r="CD4909"/>
      <c r="CE4909" s="83"/>
      <c r="CF4909"/>
      <c r="CG4909"/>
      <c r="CH4909"/>
      <c r="CI4909"/>
      <c r="CJ4909"/>
      <c r="CK4909"/>
      <c r="CL4909"/>
      <c r="CM4909"/>
      <c r="CN4909"/>
      <c r="CO4909"/>
      <c r="CP4909"/>
    </row>
    <row r="4910" spans="80:94" ht="22.5" customHeight="1">
      <c r="CB4910"/>
      <c r="CC4910"/>
      <c r="CD4910"/>
      <c r="CE4910" s="83"/>
      <c r="CF4910"/>
      <c r="CG4910"/>
      <c r="CH4910"/>
      <c r="CI4910"/>
      <c r="CJ4910"/>
      <c r="CK4910"/>
      <c r="CL4910"/>
      <c r="CM4910"/>
      <c r="CN4910"/>
      <c r="CO4910"/>
      <c r="CP4910"/>
    </row>
    <row r="4911" spans="80:94" ht="22.5" customHeight="1">
      <c r="CB4911"/>
      <c r="CC4911"/>
      <c r="CD4911"/>
      <c r="CE4911" s="83"/>
      <c r="CF4911"/>
      <c r="CG4911"/>
      <c r="CH4911"/>
      <c r="CI4911"/>
      <c r="CJ4911"/>
      <c r="CK4911"/>
      <c r="CL4911"/>
      <c r="CM4911"/>
      <c r="CN4911"/>
      <c r="CO4911"/>
      <c r="CP4911"/>
    </row>
    <row r="4912" spans="80:94" ht="22.5" customHeight="1">
      <c r="CB4912"/>
      <c r="CC4912"/>
      <c r="CD4912"/>
      <c r="CE4912" s="83"/>
      <c r="CF4912"/>
      <c r="CG4912"/>
      <c r="CH4912"/>
      <c r="CI4912"/>
      <c r="CJ4912"/>
      <c r="CK4912"/>
      <c r="CL4912"/>
      <c r="CM4912"/>
      <c r="CN4912"/>
      <c r="CO4912"/>
      <c r="CP4912"/>
    </row>
    <row r="4913" spans="80:94" ht="22.5" customHeight="1">
      <c r="CB4913"/>
      <c r="CC4913"/>
      <c r="CD4913"/>
      <c r="CE4913" s="83"/>
      <c r="CF4913"/>
      <c r="CG4913"/>
      <c r="CH4913"/>
      <c r="CI4913"/>
      <c r="CJ4913"/>
      <c r="CK4913"/>
      <c r="CL4913"/>
      <c r="CM4913"/>
      <c r="CN4913"/>
      <c r="CO4913"/>
      <c r="CP4913"/>
    </row>
    <row r="4914" spans="80:94" ht="22.5" customHeight="1">
      <c r="CB4914"/>
      <c r="CC4914"/>
      <c r="CD4914"/>
      <c r="CE4914" s="83"/>
      <c r="CF4914"/>
      <c r="CG4914"/>
      <c r="CH4914"/>
      <c r="CI4914"/>
      <c r="CJ4914"/>
      <c r="CK4914"/>
      <c r="CL4914"/>
      <c r="CM4914"/>
      <c r="CN4914"/>
      <c r="CO4914"/>
      <c r="CP4914"/>
    </row>
    <row r="4915" spans="80:94" ht="22.5" customHeight="1">
      <c r="CB4915"/>
      <c r="CC4915"/>
      <c r="CD4915"/>
      <c r="CE4915" s="83"/>
      <c r="CF4915"/>
      <c r="CG4915"/>
      <c r="CH4915"/>
      <c r="CI4915"/>
      <c r="CJ4915"/>
      <c r="CK4915"/>
      <c r="CL4915"/>
      <c r="CM4915"/>
      <c r="CN4915"/>
      <c r="CO4915"/>
      <c r="CP4915"/>
    </row>
    <row r="4916" spans="80:94" ht="22.5" customHeight="1">
      <c r="CB4916"/>
      <c r="CC4916"/>
      <c r="CD4916"/>
      <c r="CE4916" s="83"/>
      <c r="CF4916"/>
      <c r="CG4916"/>
      <c r="CH4916"/>
      <c r="CI4916"/>
      <c r="CJ4916"/>
      <c r="CK4916"/>
      <c r="CL4916"/>
      <c r="CM4916"/>
      <c r="CN4916"/>
      <c r="CO4916"/>
      <c r="CP4916"/>
    </row>
    <row r="4917" spans="80:94" ht="22.5" customHeight="1">
      <c r="CB4917"/>
      <c r="CC4917"/>
      <c r="CD4917"/>
      <c r="CE4917" s="83"/>
      <c r="CF4917"/>
      <c r="CG4917"/>
      <c r="CH4917"/>
      <c r="CI4917"/>
      <c r="CJ4917"/>
      <c r="CK4917"/>
      <c r="CL4917"/>
      <c r="CM4917"/>
      <c r="CN4917"/>
      <c r="CO4917"/>
      <c r="CP4917"/>
    </row>
    <row r="4918" spans="80:94" ht="22.5" customHeight="1">
      <c r="CB4918"/>
      <c r="CC4918"/>
      <c r="CD4918"/>
      <c r="CE4918" s="83"/>
      <c r="CF4918"/>
      <c r="CG4918"/>
      <c r="CH4918"/>
      <c r="CI4918"/>
      <c r="CJ4918"/>
      <c r="CK4918"/>
      <c r="CL4918"/>
      <c r="CM4918"/>
      <c r="CN4918"/>
      <c r="CO4918"/>
      <c r="CP4918"/>
    </row>
    <row r="4919" spans="80:94" ht="22.5" customHeight="1">
      <c r="CB4919"/>
      <c r="CC4919"/>
      <c r="CD4919"/>
      <c r="CE4919" s="83"/>
      <c r="CF4919"/>
      <c r="CG4919"/>
      <c r="CH4919"/>
      <c r="CI4919"/>
      <c r="CJ4919"/>
      <c r="CK4919"/>
      <c r="CL4919"/>
      <c r="CM4919"/>
      <c r="CN4919"/>
      <c r="CO4919"/>
      <c r="CP4919"/>
    </row>
    <row r="4920" spans="80:94" ht="22.5" customHeight="1">
      <c r="CB4920"/>
      <c r="CC4920"/>
      <c r="CD4920"/>
      <c r="CE4920" s="83"/>
      <c r="CF4920"/>
      <c r="CG4920"/>
      <c r="CH4920"/>
      <c r="CI4920"/>
      <c r="CJ4920"/>
      <c r="CK4920"/>
      <c r="CL4920"/>
      <c r="CM4920"/>
      <c r="CN4920"/>
      <c r="CO4920"/>
      <c r="CP4920"/>
    </row>
    <row r="4921" spans="80:94" ht="22.5" customHeight="1">
      <c r="CB4921"/>
      <c r="CC4921"/>
      <c r="CD4921"/>
      <c r="CE4921" s="83"/>
      <c r="CF4921"/>
      <c r="CG4921"/>
      <c r="CH4921"/>
      <c r="CI4921"/>
      <c r="CJ4921"/>
      <c r="CK4921"/>
      <c r="CL4921"/>
      <c r="CM4921"/>
      <c r="CN4921"/>
      <c r="CO4921"/>
      <c r="CP4921"/>
    </row>
    <row r="4922" spans="80:94" ht="22.5" customHeight="1">
      <c r="CB4922"/>
      <c r="CC4922"/>
      <c r="CD4922"/>
      <c r="CE4922" s="83"/>
      <c r="CF4922"/>
      <c r="CG4922"/>
      <c r="CH4922"/>
      <c r="CI4922"/>
      <c r="CJ4922"/>
      <c r="CK4922"/>
      <c r="CL4922"/>
      <c r="CM4922"/>
      <c r="CN4922"/>
      <c r="CO4922"/>
      <c r="CP4922"/>
    </row>
    <row r="4923" spans="80:94" ht="22.5" customHeight="1">
      <c r="CB4923"/>
      <c r="CC4923"/>
      <c r="CD4923"/>
      <c r="CE4923" s="83"/>
      <c r="CF4923"/>
      <c r="CG4923"/>
      <c r="CH4923"/>
      <c r="CI4923"/>
      <c r="CJ4923"/>
      <c r="CK4923"/>
      <c r="CL4923"/>
      <c r="CM4923"/>
      <c r="CN4923"/>
      <c r="CO4923"/>
      <c r="CP4923"/>
    </row>
    <row r="4924" spans="80:94" ht="22.5" customHeight="1">
      <c r="CB4924"/>
      <c r="CC4924"/>
      <c r="CD4924"/>
      <c r="CE4924" s="83"/>
      <c r="CF4924"/>
      <c r="CG4924"/>
      <c r="CH4924"/>
      <c r="CI4924"/>
      <c r="CJ4924"/>
      <c r="CK4924"/>
      <c r="CL4924"/>
      <c r="CM4924"/>
      <c r="CN4924"/>
      <c r="CO4924"/>
      <c r="CP4924"/>
    </row>
    <row r="4925" spans="80:94" ht="22.5" customHeight="1">
      <c r="CB4925"/>
      <c r="CC4925"/>
      <c r="CD4925"/>
      <c r="CE4925" s="83"/>
      <c r="CF4925"/>
      <c r="CG4925"/>
      <c r="CH4925"/>
      <c r="CI4925"/>
      <c r="CJ4925"/>
      <c r="CK4925"/>
      <c r="CL4925"/>
      <c r="CM4925"/>
      <c r="CN4925"/>
      <c r="CO4925"/>
      <c r="CP4925"/>
    </row>
    <row r="4926" spans="80:94" ht="22.5" customHeight="1">
      <c r="CB4926"/>
      <c r="CC4926"/>
      <c r="CD4926"/>
      <c r="CE4926" s="83"/>
      <c r="CF4926"/>
      <c r="CG4926"/>
      <c r="CH4926"/>
      <c r="CI4926"/>
      <c r="CJ4926"/>
      <c r="CK4926"/>
      <c r="CL4926"/>
      <c r="CM4926"/>
      <c r="CN4926"/>
      <c r="CO4926"/>
      <c r="CP4926"/>
    </row>
    <row r="4927" spans="80:94" ht="22.5" customHeight="1">
      <c r="CB4927"/>
      <c r="CC4927"/>
      <c r="CD4927"/>
      <c r="CE4927" s="83"/>
      <c r="CF4927"/>
      <c r="CG4927"/>
      <c r="CH4927"/>
      <c r="CI4927"/>
      <c r="CJ4927"/>
      <c r="CK4927"/>
      <c r="CL4927"/>
      <c r="CM4927"/>
      <c r="CN4927"/>
      <c r="CO4927"/>
      <c r="CP4927"/>
    </row>
    <row r="4928" spans="80:94" ht="22.5" customHeight="1">
      <c r="CB4928"/>
      <c r="CC4928"/>
      <c r="CD4928"/>
      <c r="CE4928" s="83"/>
      <c r="CF4928"/>
      <c r="CG4928"/>
      <c r="CH4928"/>
      <c r="CI4928"/>
      <c r="CJ4928"/>
      <c r="CK4928"/>
      <c r="CL4928"/>
      <c r="CM4928"/>
      <c r="CN4928"/>
      <c r="CO4928"/>
      <c r="CP4928"/>
    </row>
    <row r="4929" spans="80:94" ht="22.5" customHeight="1">
      <c r="CB4929"/>
      <c r="CC4929"/>
      <c r="CD4929"/>
      <c r="CE4929" s="83"/>
      <c r="CF4929"/>
      <c r="CG4929"/>
      <c r="CH4929"/>
      <c r="CI4929"/>
      <c r="CJ4929"/>
      <c r="CK4929"/>
      <c r="CL4929"/>
      <c r="CM4929"/>
      <c r="CN4929"/>
      <c r="CO4929"/>
      <c r="CP4929"/>
    </row>
    <row r="4930" spans="80:94" ht="22.5" customHeight="1">
      <c r="CB4930"/>
      <c r="CC4930"/>
      <c r="CD4930"/>
      <c r="CE4930" s="83"/>
      <c r="CF4930"/>
      <c r="CG4930"/>
      <c r="CH4930"/>
      <c r="CI4930"/>
      <c r="CJ4930"/>
      <c r="CK4930"/>
      <c r="CL4930"/>
      <c r="CM4930"/>
      <c r="CN4930"/>
      <c r="CO4930"/>
      <c r="CP4930"/>
    </row>
    <row r="4931" spans="80:94" ht="22.5" customHeight="1">
      <c r="CB4931"/>
      <c r="CC4931"/>
      <c r="CD4931"/>
      <c r="CE4931" s="83"/>
      <c r="CF4931"/>
      <c r="CG4931"/>
      <c r="CH4931"/>
      <c r="CI4931"/>
      <c r="CJ4931"/>
      <c r="CK4931"/>
      <c r="CL4931"/>
      <c r="CM4931"/>
      <c r="CN4931"/>
      <c r="CO4931"/>
      <c r="CP4931"/>
    </row>
    <row r="4932" spans="80:94" ht="22.5" customHeight="1">
      <c r="CB4932"/>
      <c r="CC4932"/>
      <c r="CD4932"/>
      <c r="CE4932" s="83"/>
      <c r="CF4932"/>
      <c r="CG4932"/>
      <c r="CH4932"/>
      <c r="CI4932"/>
      <c r="CJ4932"/>
      <c r="CK4932"/>
      <c r="CL4932"/>
      <c r="CM4932"/>
      <c r="CN4932"/>
      <c r="CO4932"/>
      <c r="CP4932"/>
    </row>
    <row r="4933" spans="80:94" ht="22.5" customHeight="1">
      <c r="CB4933"/>
      <c r="CC4933"/>
      <c r="CD4933"/>
      <c r="CE4933" s="83"/>
      <c r="CF4933"/>
      <c r="CG4933"/>
      <c r="CH4933"/>
      <c r="CI4933"/>
      <c r="CJ4933"/>
      <c r="CK4933"/>
      <c r="CL4933"/>
      <c r="CM4933"/>
      <c r="CN4933"/>
      <c r="CO4933"/>
      <c r="CP4933"/>
    </row>
    <row r="4934" spans="80:94" ht="22.5" customHeight="1">
      <c r="CB4934"/>
      <c r="CC4934"/>
      <c r="CD4934"/>
      <c r="CE4934" s="83"/>
      <c r="CF4934"/>
      <c r="CG4934"/>
      <c r="CH4934"/>
      <c r="CI4934"/>
      <c r="CJ4934"/>
      <c r="CK4934"/>
      <c r="CL4934"/>
      <c r="CM4934"/>
      <c r="CN4934"/>
      <c r="CO4934"/>
      <c r="CP4934"/>
    </row>
    <row r="4935" spans="80:94" ht="22.5" customHeight="1">
      <c r="CB4935"/>
      <c r="CC4935"/>
      <c r="CD4935"/>
      <c r="CE4935" s="83"/>
      <c r="CF4935"/>
      <c r="CG4935"/>
      <c r="CH4935"/>
      <c r="CI4935"/>
      <c r="CJ4935"/>
      <c r="CK4935"/>
      <c r="CL4935"/>
      <c r="CM4935"/>
      <c r="CN4935"/>
      <c r="CO4935"/>
      <c r="CP4935"/>
    </row>
    <row r="4936" spans="80:94" ht="22.5" customHeight="1">
      <c r="CB4936"/>
      <c r="CC4936"/>
      <c r="CD4936"/>
      <c r="CE4936" s="83"/>
      <c r="CF4936"/>
      <c r="CG4936"/>
      <c r="CH4936"/>
      <c r="CI4936"/>
      <c r="CJ4936"/>
      <c r="CK4936"/>
      <c r="CL4936"/>
      <c r="CM4936"/>
      <c r="CN4936"/>
      <c r="CO4936"/>
      <c r="CP4936"/>
    </row>
    <row r="4937" spans="80:94" ht="22.5" customHeight="1">
      <c r="CB4937"/>
      <c r="CC4937"/>
      <c r="CD4937"/>
      <c r="CE4937" s="83"/>
      <c r="CF4937"/>
      <c r="CG4937"/>
      <c r="CH4937"/>
      <c r="CI4937"/>
      <c r="CJ4937"/>
      <c r="CK4937"/>
      <c r="CL4937"/>
      <c r="CM4937"/>
      <c r="CN4937"/>
      <c r="CO4937"/>
      <c r="CP4937"/>
    </row>
    <row r="4938" spans="80:94" ht="22.5" customHeight="1">
      <c r="CB4938"/>
      <c r="CC4938"/>
      <c r="CD4938"/>
      <c r="CE4938" s="83"/>
      <c r="CF4938"/>
      <c r="CG4938"/>
      <c r="CH4938"/>
      <c r="CI4938"/>
      <c r="CJ4938"/>
      <c r="CK4938"/>
      <c r="CL4938"/>
      <c r="CM4938"/>
      <c r="CN4938"/>
      <c r="CO4938"/>
      <c r="CP4938"/>
    </row>
    <row r="4939" spans="80:94" ht="22.5" customHeight="1">
      <c r="CB4939"/>
      <c r="CC4939"/>
      <c r="CD4939"/>
      <c r="CE4939" s="83"/>
      <c r="CF4939"/>
      <c r="CG4939"/>
      <c r="CH4939"/>
      <c r="CI4939"/>
      <c r="CJ4939"/>
      <c r="CK4939"/>
      <c r="CL4939"/>
      <c r="CM4939"/>
      <c r="CN4939"/>
      <c r="CO4939"/>
      <c r="CP4939"/>
    </row>
    <row r="4940" spans="80:94" ht="22.5" customHeight="1">
      <c r="CB4940"/>
      <c r="CC4940"/>
      <c r="CD4940"/>
      <c r="CE4940" s="83"/>
      <c r="CF4940"/>
      <c r="CG4940"/>
      <c r="CH4940"/>
      <c r="CI4940"/>
      <c r="CJ4940"/>
      <c r="CK4940"/>
      <c r="CL4940"/>
      <c r="CM4940"/>
      <c r="CN4940"/>
      <c r="CO4940"/>
      <c r="CP4940"/>
    </row>
    <row r="4941" spans="80:94" ht="22.5" customHeight="1">
      <c r="CB4941"/>
      <c r="CC4941"/>
      <c r="CD4941"/>
      <c r="CE4941" s="83"/>
      <c r="CF4941"/>
      <c r="CG4941"/>
      <c r="CH4941"/>
      <c r="CI4941"/>
      <c r="CJ4941"/>
      <c r="CK4941"/>
      <c r="CL4941"/>
      <c r="CM4941"/>
      <c r="CN4941"/>
      <c r="CO4941"/>
      <c r="CP4941"/>
    </row>
    <row r="4942" spans="80:94" ht="22.5" customHeight="1">
      <c r="CB4942"/>
      <c r="CC4942"/>
      <c r="CD4942"/>
      <c r="CE4942" s="83"/>
      <c r="CF4942"/>
      <c r="CG4942"/>
      <c r="CH4942"/>
      <c r="CI4942"/>
      <c r="CJ4942"/>
      <c r="CK4942"/>
      <c r="CL4942"/>
      <c r="CM4942"/>
      <c r="CN4942"/>
      <c r="CO4942"/>
      <c r="CP4942"/>
    </row>
    <row r="4943" spans="80:94" ht="22.5" customHeight="1">
      <c r="CB4943"/>
      <c r="CC4943"/>
      <c r="CD4943"/>
      <c r="CE4943" s="83"/>
      <c r="CF4943"/>
      <c r="CG4943"/>
      <c r="CH4943"/>
      <c r="CI4943"/>
      <c r="CJ4943"/>
      <c r="CK4943"/>
      <c r="CL4943"/>
      <c r="CM4943"/>
      <c r="CN4943"/>
      <c r="CO4943"/>
      <c r="CP4943"/>
    </row>
    <row r="4944" spans="80:94" ht="22.5" customHeight="1">
      <c r="CB4944"/>
      <c r="CC4944"/>
      <c r="CD4944"/>
      <c r="CE4944" s="83"/>
      <c r="CF4944"/>
      <c r="CG4944"/>
      <c r="CH4944"/>
      <c r="CI4944"/>
      <c r="CJ4944"/>
      <c r="CK4944"/>
      <c r="CL4944"/>
      <c r="CM4944"/>
      <c r="CN4944"/>
      <c r="CO4944"/>
      <c r="CP4944"/>
    </row>
    <row r="4945" spans="80:94" ht="22.5" customHeight="1">
      <c r="CB4945"/>
      <c r="CC4945"/>
      <c r="CD4945"/>
      <c r="CE4945" s="83"/>
      <c r="CF4945"/>
      <c r="CG4945"/>
      <c r="CH4945"/>
      <c r="CI4945"/>
      <c r="CJ4945"/>
      <c r="CK4945"/>
      <c r="CL4945"/>
      <c r="CM4945"/>
      <c r="CN4945"/>
      <c r="CO4945"/>
      <c r="CP4945"/>
    </row>
    <row r="4946" spans="80:94" ht="22.5" customHeight="1">
      <c r="CB4946"/>
      <c r="CC4946"/>
      <c r="CD4946"/>
      <c r="CE4946" s="83"/>
      <c r="CF4946"/>
      <c r="CG4946"/>
      <c r="CH4946"/>
      <c r="CI4946"/>
      <c r="CJ4946"/>
      <c r="CK4946"/>
      <c r="CL4946"/>
      <c r="CM4946"/>
      <c r="CN4946"/>
      <c r="CO4946"/>
      <c r="CP4946"/>
    </row>
    <row r="4947" spans="80:94" ht="22.5" customHeight="1">
      <c r="CB4947"/>
      <c r="CC4947"/>
      <c r="CD4947"/>
      <c r="CE4947" s="83"/>
      <c r="CF4947"/>
      <c r="CG4947"/>
      <c r="CH4947"/>
      <c r="CI4947"/>
      <c r="CJ4947"/>
      <c r="CK4947"/>
      <c r="CL4947"/>
      <c r="CM4947"/>
      <c r="CN4947"/>
      <c r="CO4947"/>
      <c r="CP4947"/>
    </row>
    <row r="4948" spans="80:94" ht="22.5" customHeight="1">
      <c r="CB4948"/>
      <c r="CC4948"/>
      <c r="CD4948"/>
      <c r="CE4948" s="83"/>
      <c r="CF4948"/>
      <c r="CG4948"/>
      <c r="CH4948"/>
      <c r="CI4948"/>
      <c r="CJ4948"/>
      <c r="CK4948"/>
      <c r="CL4948"/>
      <c r="CM4948"/>
      <c r="CN4948"/>
      <c r="CO4948"/>
      <c r="CP4948"/>
    </row>
    <row r="4949" spans="80:94" ht="22.5" customHeight="1">
      <c r="CB4949"/>
      <c r="CC4949"/>
      <c r="CD4949"/>
      <c r="CE4949" s="83"/>
      <c r="CF4949"/>
      <c r="CG4949"/>
      <c r="CH4949"/>
      <c r="CI4949"/>
      <c r="CJ4949"/>
      <c r="CK4949"/>
      <c r="CL4949"/>
      <c r="CM4949"/>
      <c r="CN4949"/>
      <c r="CO4949"/>
      <c r="CP4949"/>
    </row>
    <row r="4950" spans="80:94" ht="22.5" customHeight="1">
      <c r="CB4950"/>
      <c r="CC4950"/>
      <c r="CD4950"/>
      <c r="CE4950" s="83"/>
      <c r="CF4950"/>
      <c r="CG4950"/>
      <c r="CH4950"/>
      <c r="CI4950"/>
      <c r="CJ4950"/>
      <c r="CK4950"/>
      <c r="CL4950"/>
      <c r="CM4950"/>
      <c r="CN4950"/>
      <c r="CO4950"/>
      <c r="CP4950"/>
    </row>
    <row r="4951" spans="80:94" ht="22.5" customHeight="1">
      <c r="CB4951"/>
      <c r="CC4951"/>
      <c r="CD4951"/>
      <c r="CE4951" s="83"/>
      <c r="CF4951"/>
      <c r="CG4951"/>
      <c r="CH4951"/>
      <c r="CI4951"/>
      <c r="CJ4951"/>
      <c r="CK4951"/>
      <c r="CL4951"/>
      <c r="CM4951"/>
      <c r="CN4951"/>
      <c r="CO4951"/>
      <c r="CP4951"/>
    </row>
    <row r="4952" spans="80:94" ht="22.5" customHeight="1">
      <c r="CB4952"/>
      <c r="CC4952"/>
      <c r="CD4952"/>
      <c r="CE4952" s="83"/>
      <c r="CF4952"/>
      <c r="CG4952"/>
      <c r="CH4952"/>
      <c r="CI4952"/>
      <c r="CJ4952"/>
      <c r="CK4952"/>
      <c r="CL4952"/>
      <c r="CM4952"/>
      <c r="CN4952"/>
      <c r="CO4952"/>
      <c r="CP4952"/>
    </row>
    <row r="4953" spans="80:94" ht="22.5" customHeight="1">
      <c r="CB4953"/>
      <c r="CC4953"/>
      <c r="CD4953"/>
      <c r="CE4953" s="83"/>
      <c r="CF4953"/>
      <c r="CG4953"/>
      <c r="CH4953"/>
      <c r="CI4953"/>
      <c r="CJ4953"/>
      <c r="CK4953"/>
      <c r="CL4953"/>
      <c r="CM4953"/>
      <c r="CN4953"/>
      <c r="CO4953"/>
      <c r="CP4953"/>
    </row>
    <row r="4954" spans="80:94" ht="22.5" customHeight="1">
      <c r="CB4954"/>
      <c r="CC4954"/>
      <c r="CD4954"/>
      <c r="CE4954" s="83"/>
      <c r="CF4954"/>
      <c r="CG4954"/>
      <c r="CH4954"/>
      <c r="CI4954"/>
      <c r="CJ4954"/>
      <c r="CK4954"/>
      <c r="CL4954"/>
      <c r="CM4954"/>
      <c r="CN4954"/>
      <c r="CO4954"/>
      <c r="CP4954"/>
    </row>
    <row r="4955" spans="80:94" ht="22.5" customHeight="1">
      <c r="CB4955"/>
      <c r="CC4955"/>
      <c r="CD4955"/>
      <c r="CE4955" s="83"/>
      <c r="CF4955"/>
      <c r="CG4955"/>
      <c r="CH4955"/>
      <c r="CI4955"/>
      <c r="CJ4955"/>
      <c r="CK4955"/>
      <c r="CL4955"/>
      <c r="CM4955"/>
      <c r="CN4955"/>
      <c r="CO4955"/>
      <c r="CP4955"/>
    </row>
    <row r="4956" spans="80:94" ht="22.5" customHeight="1">
      <c r="CB4956"/>
      <c r="CC4956"/>
      <c r="CD4956"/>
      <c r="CE4956" s="83"/>
      <c r="CF4956"/>
      <c r="CG4956"/>
      <c r="CH4956"/>
      <c r="CI4956"/>
      <c r="CJ4956"/>
      <c r="CK4956"/>
      <c r="CL4956"/>
      <c r="CM4956"/>
      <c r="CN4956"/>
      <c r="CO4956"/>
      <c r="CP4956"/>
    </row>
    <row r="4957" spans="80:94" ht="22.5" customHeight="1">
      <c r="CB4957"/>
      <c r="CC4957"/>
      <c r="CD4957"/>
      <c r="CE4957" s="83"/>
      <c r="CF4957"/>
      <c r="CG4957"/>
      <c r="CH4957"/>
      <c r="CI4957"/>
      <c r="CJ4957"/>
      <c r="CK4957"/>
      <c r="CL4957"/>
      <c r="CM4957"/>
      <c r="CN4957"/>
      <c r="CO4957"/>
      <c r="CP4957"/>
    </row>
    <row r="4958" spans="80:94" ht="22.5" customHeight="1">
      <c r="CB4958"/>
      <c r="CC4958"/>
      <c r="CD4958"/>
      <c r="CE4958" s="83"/>
      <c r="CF4958"/>
      <c r="CG4958"/>
      <c r="CH4958"/>
      <c r="CI4958"/>
      <c r="CJ4958"/>
      <c r="CK4958"/>
      <c r="CL4958"/>
      <c r="CM4958"/>
      <c r="CN4958"/>
      <c r="CO4958"/>
      <c r="CP4958"/>
    </row>
    <row r="4959" spans="80:94" ht="22.5" customHeight="1">
      <c r="CB4959"/>
      <c r="CC4959"/>
      <c r="CD4959"/>
      <c r="CE4959" s="83"/>
      <c r="CF4959"/>
      <c r="CG4959"/>
      <c r="CH4959"/>
      <c r="CI4959"/>
      <c r="CJ4959"/>
      <c r="CK4959"/>
      <c r="CL4959"/>
      <c r="CM4959"/>
      <c r="CN4959"/>
      <c r="CO4959"/>
      <c r="CP4959"/>
    </row>
    <row r="4960" spans="80:94" ht="22.5" customHeight="1">
      <c r="CB4960"/>
      <c r="CC4960"/>
      <c r="CD4960"/>
      <c r="CE4960" s="83"/>
      <c r="CF4960"/>
      <c r="CG4960"/>
      <c r="CH4960"/>
      <c r="CI4960"/>
      <c r="CJ4960"/>
      <c r="CK4960"/>
      <c r="CL4960"/>
      <c r="CM4960"/>
      <c r="CN4960"/>
      <c r="CO4960"/>
      <c r="CP4960"/>
    </row>
    <row r="4961" spans="80:94" ht="22.5" customHeight="1">
      <c r="CB4961"/>
      <c r="CC4961"/>
      <c r="CD4961"/>
      <c r="CE4961" s="83"/>
      <c r="CF4961"/>
      <c r="CG4961"/>
      <c r="CH4961"/>
      <c r="CI4961"/>
      <c r="CJ4961"/>
      <c r="CK4961"/>
      <c r="CL4961"/>
      <c r="CM4961"/>
      <c r="CN4961"/>
      <c r="CO4961"/>
      <c r="CP4961"/>
    </row>
    <row r="4962" spans="80:94" ht="22.5" customHeight="1">
      <c r="CB4962"/>
      <c r="CC4962"/>
      <c r="CD4962"/>
      <c r="CE4962" s="83"/>
      <c r="CF4962"/>
      <c r="CG4962"/>
      <c r="CH4962"/>
      <c r="CI4962"/>
      <c r="CJ4962"/>
      <c r="CK4962"/>
      <c r="CL4962"/>
      <c r="CM4962"/>
      <c r="CN4962"/>
      <c r="CO4962"/>
      <c r="CP4962"/>
    </row>
    <row r="4963" spans="80:94" ht="22.5" customHeight="1">
      <c r="CB4963"/>
      <c r="CC4963"/>
      <c r="CD4963"/>
      <c r="CE4963" s="83"/>
      <c r="CF4963"/>
      <c r="CG4963"/>
      <c r="CH4963"/>
      <c r="CI4963"/>
      <c r="CJ4963"/>
      <c r="CK4963"/>
      <c r="CL4963"/>
      <c r="CM4963"/>
      <c r="CN4963"/>
      <c r="CO4963"/>
      <c r="CP4963"/>
    </row>
    <row r="4964" spans="80:94" ht="22.5" customHeight="1">
      <c r="CB4964"/>
      <c r="CC4964"/>
      <c r="CD4964"/>
      <c r="CE4964" s="83"/>
      <c r="CF4964"/>
      <c r="CG4964"/>
      <c r="CH4964"/>
      <c r="CI4964"/>
      <c r="CJ4964"/>
      <c r="CK4964"/>
      <c r="CL4964"/>
      <c r="CM4964"/>
      <c r="CN4964"/>
      <c r="CO4964"/>
      <c r="CP4964"/>
    </row>
    <row r="4965" spans="80:94" ht="22.5" customHeight="1">
      <c r="CB4965"/>
      <c r="CC4965"/>
      <c r="CD4965"/>
      <c r="CE4965" s="83"/>
      <c r="CF4965"/>
      <c r="CG4965"/>
      <c r="CH4965"/>
      <c r="CI4965"/>
      <c r="CJ4965"/>
      <c r="CK4965"/>
      <c r="CL4965"/>
      <c r="CM4965"/>
      <c r="CN4965"/>
      <c r="CO4965"/>
      <c r="CP4965"/>
    </row>
    <row r="4966" spans="80:94" ht="22.5" customHeight="1">
      <c r="CB4966"/>
      <c r="CC4966"/>
      <c r="CD4966"/>
      <c r="CE4966" s="83"/>
      <c r="CF4966"/>
      <c r="CG4966"/>
      <c r="CH4966"/>
      <c r="CI4966"/>
      <c r="CJ4966"/>
      <c r="CK4966"/>
      <c r="CL4966"/>
      <c r="CM4966"/>
      <c r="CN4966"/>
      <c r="CO4966"/>
      <c r="CP4966"/>
    </row>
    <row r="4967" spans="80:94" ht="22.5" customHeight="1">
      <c r="CB4967"/>
      <c r="CC4967"/>
      <c r="CD4967"/>
      <c r="CE4967" s="83"/>
      <c r="CF4967"/>
      <c r="CG4967"/>
      <c r="CH4967"/>
      <c r="CI4967"/>
      <c r="CJ4967"/>
      <c r="CK4967"/>
      <c r="CL4967"/>
      <c r="CM4967"/>
      <c r="CN4967"/>
      <c r="CO4967"/>
      <c r="CP4967"/>
    </row>
    <row r="4968" spans="80:94" ht="22.5" customHeight="1">
      <c r="CB4968"/>
      <c r="CC4968"/>
      <c r="CD4968"/>
      <c r="CE4968" s="83"/>
      <c r="CF4968"/>
      <c r="CG4968"/>
      <c r="CH4968"/>
      <c r="CI4968"/>
      <c r="CJ4968"/>
      <c r="CK4968"/>
      <c r="CL4968"/>
      <c r="CM4968"/>
      <c r="CN4968"/>
      <c r="CO4968"/>
      <c r="CP4968"/>
    </row>
    <row r="4969" spans="80:94" ht="22.5" customHeight="1">
      <c r="CB4969"/>
      <c r="CC4969"/>
      <c r="CD4969"/>
      <c r="CE4969" s="83"/>
      <c r="CF4969"/>
      <c r="CG4969"/>
      <c r="CH4969"/>
      <c r="CI4969"/>
      <c r="CJ4969"/>
      <c r="CK4969"/>
      <c r="CL4969"/>
      <c r="CM4969"/>
      <c r="CN4969"/>
      <c r="CO4969"/>
      <c r="CP4969"/>
    </row>
    <row r="4970" spans="80:94" ht="22.5" customHeight="1">
      <c r="CB4970"/>
      <c r="CC4970"/>
      <c r="CD4970"/>
      <c r="CE4970" s="83"/>
      <c r="CF4970"/>
      <c r="CG4970"/>
      <c r="CH4970"/>
      <c r="CI4970"/>
      <c r="CJ4970"/>
      <c r="CK4970"/>
      <c r="CL4970"/>
      <c r="CM4970"/>
      <c r="CN4970"/>
      <c r="CO4970"/>
      <c r="CP4970"/>
    </row>
    <row r="4971" spans="80:94" ht="22.5" customHeight="1">
      <c r="CB4971"/>
      <c r="CC4971"/>
      <c r="CD4971"/>
      <c r="CE4971" s="83"/>
      <c r="CF4971"/>
      <c r="CG4971"/>
      <c r="CH4971"/>
      <c r="CI4971"/>
      <c r="CJ4971"/>
      <c r="CK4971"/>
      <c r="CL4971"/>
      <c r="CM4971"/>
      <c r="CN4971"/>
      <c r="CO4971"/>
      <c r="CP4971"/>
    </row>
    <row r="4972" spans="80:94" ht="22.5" customHeight="1">
      <c r="CB4972"/>
      <c r="CC4972"/>
      <c r="CD4972"/>
      <c r="CE4972" s="83"/>
      <c r="CF4972"/>
      <c r="CG4972"/>
      <c r="CH4972"/>
      <c r="CI4972"/>
      <c r="CJ4972"/>
      <c r="CK4972"/>
      <c r="CL4972"/>
      <c r="CM4972"/>
      <c r="CN4972"/>
      <c r="CO4972"/>
      <c r="CP4972"/>
    </row>
    <row r="4973" spans="80:94" ht="22.5" customHeight="1">
      <c r="CB4973"/>
      <c r="CC4973"/>
      <c r="CD4973"/>
      <c r="CE4973" s="83"/>
      <c r="CF4973"/>
      <c r="CG4973"/>
      <c r="CH4973"/>
      <c r="CI4973"/>
      <c r="CJ4973"/>
      <c r="CK4973"/>
      <c r="CL4973"/>
      <c r="CM4973"/>
      <c r="CN4973"/>
      <c r="CO4973"/>
      <c r="CP4973"/>
    </row>
    <row r="4974" spans="80:94" ht="22.5" customHeight="1">
      <c r="CB4974"/>
      <c r="CC4974"/>
      <c r="CD4974"/>
      <c r="CE4974" s="83"/>
      <c r="CF4974"/>
      <c r="CG4974"/>
      <c r="CH4974"/>
      <c r="CI4974"/>
      <c r="CJ4974"/>
      <c r="CK4974"/>
      <c r="CL4974"/>
      <c r="CM4974"/>
      <c r="CN4974"/>
      <c r="CO4974"/>
      <c r="CP4974"/>
    </row>
    <row r="4975" spans="80:94" ht="22.5" customHeight="1">
      <c r="CB4975"/>
      <c r="CC4975"/>
      <c r="CD4975"/>
      <c r="CE4975" s="83"/>
      <c r="CF4975"/>
      <c r="CG4975"/>
      <c r="CH4975"/>
      <c r="CI4975"/>
      <c r="CJ4975"/>
      <c r="CK4975"/>
      <c r="CL4975"/>
      <c r="CM4975"/>
      <c r="CN4975"/>
      <c r="CO4975"/>
      <c r="CP4975"/>
    </row>
    <row r="4976" spans="80:94" ht="22.5" customHeight="1">
      <c r="CB4976"/>
      <c r="CC4976"/>
      <c r="CD4976"/>
      <c r="CE4976" s="83"/>
      <c r="CF4976"/>
      <c r="CG4976"/>
      <c r="CH4976"/>
      <c r="CI4976"/>
      <c r="CJ4976"/>
      <c r="CK4976"/>
      <c r="CL4976"/>
      <c r="CM4976"/>
      <c r="CN4976"/>
      <c r="CO4976"/>
      <c r="CP4976"/>
    </row>
    <row r="4977" spans="80:94" ht="22.5" customHeight="1">
      <c r="CB4977"/>
      <c r="CC4977"/>
      <c r="CD4977"/>
      <c r="CE4977" s="83"/>
      <c r="CF4977"/>
      <c r="CG4977"/>
      <c r="CH4977"/>
      <c r="CI4977"/>
      <c r="CJ4977"/>
      <c r="CK4977"/>
      <c r="CL4977"/>
      <c r="CM4977"/>
      <c r="CN4977"/>
      <c r="CO4977"/>
      <c r="CP4977"/>
    </row>
    <row r="4978" spans="80:94" ht="22.5" customHeight="1">
      <c r="CB4978"/>
      <c r="CC4978"/>
      <c r="CD4978"/>
      <c r="CE4978" s="83"/>
      <c r="CF4978"/>
      <c r="CG4978"/>
      <c r="CH4978"/>
      <c r="CI4978"/>
      <c r="CJ4978"/>
      <c r="CK4978"/>
      <c r="CL4978"/>
      <c r="CM4978"/>
      <c r="CN4978"/>
      <c r="CO4978"/>
      <c r="CP4978"/>
    </row>
    <row r="4979" spans="80:94" ht="22.5" customHeight="1">
      <c r="CB4979"/>
      <c r="CC4979"/>
      <c r="CD4979"/>
      <c r="CE4979" s="83"/>
      <c r="CF4979"/>
      <c r="CG4979"/>
      <c r="CH4979"/>
      <c r="CI4979"/>
      <c r="CJ4979"/>
      <c r="CK4979"/>
      <c r="CL4979"/>
      <c r="CM4979"/>
      <c r="CN4979"/>
      <c r="CO4979"/>
      <c r="CP4979"/>
    </row>
    <row r="4980" spans="80:94" ht="22.5" customHeight="1">
      <c r="CB4980"/>
      <c r="CC4980"/>
      <c r="CD4980"/>
      <c r="CE4980" s="83"/>
      <c r="CF4980"/>
      <c r="CG4980"/>
      <c r="CH4980"/>
      <c r="CI4980"/>
      <c r="CJ4980"/>
      <c r="CK4980"/>
      <c r="CL4980"/>
      <c r="CM4980"/>
      <c r="CN4980"/>
      <c r="CO4980"/>
      <c r="CP4980"/>
    </row>
    <row r="4981" spans="80:94" ht="22.5" customHeight="1">
      <c r="CB4981"/>
      <c r="CC4981"/>
      <c r="CD4981"/>
      <c r="CE4981" s="83"/>
      <c r="CF4981"/>
      <c r="CG4981"/>
      <c r="CH4981"/>
      <c r="CI4981"/>
      <c r="CJ4981"/>
      <c r="CK4981"/>
      <c r="CL4981"/>
      <c r="CM4981"/>
      <c r="CN4981"/>
      <c r="CO4981"/>
      <c r="CP4981"/>
    </row>
    <row r="4982" spans="80:94" ht="22.5" customHeight="1">
      <c r="CB4982"/>
      <c r="CC4982"/>
      <c r="CD4982"/>
      <c r="CE4982" s="83"/>
      <c r="CF4982"/>
      <c r="CG4982"/>
      <c r="CH4982"/>
      <c r="CI4982"/>
      <c r="CJ4982"/>
      <c r="CK4982"/>
      <c r="CL4982"/>
      <c r="CM4982"/>
      <c r="CN4982"/>
      <c r="CO4982"/>
      <c r="CP4982"/>
    </row>
    <row r="4983" spans="80:94" ht="22.5" customHeight="1">
      <c r="CB4983"/>
      <c r="CC4983"/>
      <c r="CD4983"/>
      <c r="CE4983" s="83"/>
      <c r="CF4983"/>
      <c r="CG4983"/>
      <c r="CH4983"/>
      <c r="CI4983"/>
      <c r="CJ4983"/>
      <c r="CK4983"/>
      <c r="CL4983"/>
      <c r="CM4983"/>
      <c r="CN4983"/>
      <c r="CO4983"/>
      <c r="CP4983"/>
    </row>
    <row r="4984" spans="80:94" ht="22.5" customHeight="1">
      <c r="CB4984"/>
      <c r="CC4984"/>
      <c r="CD4984"/>
      <c r="CE4984" s="83"/>
      <c r="CF4984"/>
      <c r="CG4984"/>
      <c r="CH4984"/>
      <c r="CI4984"/>
      <c r="CJ4984"/>
      <c r="CK4984"/>
      <c r="CL4984"/>
      <c r="CM4984"/>
      <c r="CN4984"/>
      <c r="CO4984"/>
      <c r="CP4984"/>
    </row>
    <row r="4985" spans="80:94" ht="22.5" customHeight="1">
      <c r="CB4985"/>
      <c r="CC4985"/>
      <c r="CD4985"/>
      <c r="CE4985" s="83"/>
      <c r="CF4985"/>
      <c r="CG4985"/>
      <c r="CH4985"/>
      <c r="CI4985"/>
      <c r="CJ4985"/>
      <c r="CK4985"/>
      <c r="CL4985"/>
      <c r="CM4985"/>
      <c r="CN4985"/>
      <c r="CO4985"/>
      <c r="CP4985"/>
    </row>
    <row r="4986" spans="80:94" ht="22.5" customHeight="1">
      <c r="CB4986"/>
      <c r="CC4986"/>
      <c r="CD4986"/>
      <c r="CE4986" s="83"/>
      <c r="CF4986"/>
      <c r="CG4986"/>
      <c r="CH4986"/>
      <c r="CI4986"/>
      <c r="CJ4986"/>
      <c r="CK4986"/>
      <c r="CL4986"/>
      <c r="CM4986"/>
      <c r="CN4986"/>
      <c r="CO4986"/>
      <c r="CP4986"/>
    </row>
    <row r="4987" spans="80:94" ht="22.5" customHeight="1">
      <c r="CB4987"/>
      <c r="CC4987"/>
      <c r="CD4987"/>
      <c r="CE4987" s="83"/>
      <c r="CF4987"/>
      <c r="CG4987"/>
      <c r="CH4987"/>
      <c r="CI4987"/>
      <c r="CJ4987"/>
      <c r="CK4987"/>
      <c r="CL4987"/>
      <c r="CM4987"/>
      <c r="CN4987"/>
      <c r="CO4987"/>
      <c r="CP4987"/>
    </row>
    <row r="4988" spans="80:94" ht="22.5" customHeight="1">
      <c r="CB4988"/>
      <c r="CC4988"/>
      <c r="CD4988"/>
      <c r="CE4988" s="83"/>
      <c r="CF4988"/>
      <c r="CG4988"/>
      <c r="CH4988"/>
      <c r="CI4988"/>
      <c r="CJ4988"/>
      <c r="CK4988"/>
      <c r="CL4988"/>
      <c r="CM4988"/>
      <c r="CN4988"/>
      <c r="CO4988"/>
      <c r="CP4988"/>
    </row>
    <row r="4989" spans="80:94" ht="22.5" customHeight="1">
      <c r="CB4989"/>
      <c r="CC4989"/>
      <c r="CD4989"/>
      <c r="CE4989" s="83"/>
      <c r="CF4989"/>
      <c r="CG4989"/>
      <c r="CH4989"/>
      <c r="CI4989"/>
      <c r="CJ4989"/>
      <c r="CK4989"/>
      <c r="CL4989"/>
      <c r="CM4989"/>
      <c r="CN4989"/>
      <c r="CO4989"/>
      <c r="CP4989"/>
    </row>
    <row r="4990" spans="80:94" ht="22.5" customHeight="1">
      <c r="CB4990"/>
      <c r="CC4990"/>
      <c r="CD4990"/>
      <c r="CE4990" s="83"/>
      <c r="CF4990"/>
      <c r="CG4990"/>
      <c r="CH4990"/>
      <c r="CI4990"/>
      <c r="CJ4990"/>
      <c r="CK4990"/>
      <c r="CL4990"/>
      <c r="CM4990"/>
      <c r="CN4990"/>
      <c r="CO4990"/>
      <c r="CP4990"/>
    </row>
    <row r="4991" spans="80:94" ht="22.5" customHeight="1">
      <c r="CB4991"/>
      <c r="CC4991"/>
      <c r="CD4991"/>
      <c r="CE4991" s="83"/>
      <c r="CF4991"/>
      <c r="CG4991"/>
      <c r="CH4991"/>
      <c r="CI4991"/>
      <c r="CJ4991"/>
      <c r="CK4991"/>
      <c r="CL4991"/>
      <c r="CM4991"/>
      <c r="CN4991"/>
      <c r="CO4991"/>
      <c r="CP4991"/>
    </row>
    <row r="4992" spans="80:94" ht="22.5" customHeight="1">
      <c r="CB4992"/>
      <c r="CC4992"/>
      <c r="CD4992"/>
      <c r="CE4992" s="83"/>
      <c r="CF4992"/>
      <c r="CG4992"/>
      <c r="CH4992"/>
      <c r="CI4992"/>
      <c r="CJ4992"/>
      <c r="CK4992"/>
      <c r="CL4992"/>
      <c r="CM4992"/>
      <c r="CN4992"/>
      <c r="CO4992"/>
      <c r="CP4992"/>
    </row>
    <row r="4993" spans="80:94" ht="22.5" customHeight="1">
      <c r="CB4993"/>
      <c r="CC4993"/>
      <c r="CD4993"/>
      <c r="CE4993" s="83"/>
      <c r="CF4993"/>
      <c r="CG4993"/>
      <c r="CH4993"/>
      <c r="CI4993"/>
      <c r="CJ4993"/>
      <c r="CK4993"/>
      <c r="CL4993"/>
      <c r="CM4993"/>
      <c r="CN4993"/>
      <c r="CO4993"/>
      <c r="CP4993"/>
    </row>
    <row r="4994" spans="80:94" ht="22.5" customHeight="1">
      <c r="CB4994"/>
      <c r="CC4994"/>
      <c r="CD4994"/>
      <c r="CE4994" s="83"/>
      <c r="CF4994"/>
      <c r="CG4994"/>
      <c r="CH4994"/>
      <c r="CI4994"/>
      <c r="CJ4994"/>
      <c r="CK4994"/>
      <c r="CL4994"/>
      <c r="CM4994"/>
      <c r="CN4994"/>
      <c r="CO4994"/>
      <c r="CP4994"/>
    </row>
    <row r="4995" spans="80:94" ht="22.5" customHeight="1">
      <c r="CB4995"/>
      <c r="CC4995"/>
      <c r="CD4995"/>
      <c r="CE4995" s="83"/>
      <c r="CF4995"/>
      <c r="CG4995"/>
      <c r="CH4995"/>
      <c r="CI4995"/>
      <c r="CJ4995"/>
      <c r="CK4995"/>
      <c r="CL4995"/>
      <c r="CM4995"/>
      <c r="CN4995"/>
      <c r="CO4995"/>
      <c r="CP4995"/>
    </row>
    <row r="4996" spans="80:94" ht="22.5" customHeight="1">
      <c r="CB4996"/>
      <c r="CC4996"/>
      <c r="CD4996"/>
      <c r="CE4996" s="83"/>
      <c r="CF4996"/>
      <c r="CG4996"/>
      <c r="CH4996"/>
      <c r="CI4996"/>
      <c r="CJ4996"/>
      <c r="CK4996"/>
      <c r="CL4996"/>
      <c r="CM4996"/>
      <c r="CN4996"/>
      <c r="CO4996"/>
      <c r="CP4996"/>
    </row>
    <row r="4997" spans="80:94" ht="22.5" customHeight="1">
      <c r="CB4997"/>
      <c r="CC4997"/>
      <c r="CD4997"/>
      <c r="CE4997" s="83"/>
      <c r="CF4997"/>
      <c r="CG4997"/>
      <c r="CH4997"/>
      <c r="CI4997"/>
      <c r="CJ4997"/>
      <c r="CK4997"/>
      <c r="CL4997"/>
      <c r="CM4997"/>
      <c r="CN4997"/>
      <c r="CO4997"/>
      <c r="CP4997"/>
    </row>
    <row r="4998" spans="80:94" ht="22.5" customHeight="1">
      <c r="CB4998"/>
      <c r="CC4998"/>
      <c r="CD4998"/>
      <c r="CE4998" s="83"/>
      <c r="CF4998"/>
      <c r="CG4998"/>
      <c r="CH4998"/>
      <c r="CI4998"/>
      <c r="CJ4998"/>
      <c r="CK4998"/>
      <c r="CL4998"/>
      <c r="CM4998"/>
      <c r="CN4998"/>
      <c r="CO4998"/>
      <c r="CP4998"/>
    </row>
    <row r="4999" spans="80:94" ht="22.5" customHeight="1">
      <c r="CB4999"/>
      <c r="CC4999"/>
      <c r="CD4999"/>
      <c r="CE4999" s="83"/>
      <c r="CF4999"/>
      <c r="CG4999"/>
      <c r="CH4999"/>
      <c r="CI4999"/>
      <c r="CJ4999"/>
      <c r="CK4999"/>
      <c r="CL4999"/>
      <c r="CM4999"/>
      <c r="CN4999"/>
      <c r="CO4999"/>
      <c r="CP4999"/>
    </row>
    <row r="5000" spans="80:94" ht="22.5" customHeight="1">
      <c r="CB5000"/>
      <c r="CC5000"/>
      <c r="CD5000"/>
      <c r="CE5000" s="83"/>
      <c r="CF5000"/>
      <c r="CG5000"/>
      <c r="CH5000"/>
      <c r="CI5000"/>
      <c r="CJ5000"/>
      <c r="CK5000"/>
      <c r="CL5000"/>
      <c r="CM5000"/>
      <c r="CN5000"/>
      <c r="CO5000"/>
      <c r="CP5000"/>
    </row>
    <row r="5001" spans="80:94" ht="22.5" customHeight="1">
      <c r="CB5001"/>
      <c r="CC5001"/>
      <c r="CD5001"/>
      <c r="CE5001" s="83"/>
      <c r="CF5001"/>
      <c r="CG5001"/>
      <c r="CH5001"/>
      <c r="CI5001"/>
      <c r="CJ5001"/>
      <c r="CK5001"/>
      <c r="CL5001"/>
      <c r="CM5001"/>
      <c r="CN5001"/>
      <c r="CO5001"/>
      <c r="CP5001"/>
    </row>
    <row r="5002" spans="80:94" ht="22.5" customHeight="1">
      <c r="CB5002"/>
      <c r="CC5002"/>
      <c r="CD5002"/>
      <c r="CE5002" s="83"/>
      <c r="CF5002"/>
      <c r="CG5002"/>
      <c r="CH5002"/>
      <c r="CI5002"/>
      <c r="CJ5002"/>
      <c r="CK5002"/>
      <c r="CL5002"/>
      <c r="CM5002"/>
      <c r="CN5002"/>
      <c r="CO5002"/>
      <c r="CP5002"/>
    </row>
    <row r="5003" spans="80:94" ht="22.5" customHeight="1">
      <c r="CB5003"/>
      <c r="CC5003"/>
      <c r="CD5003"/>
      <c r="CE5003" s="83"/>
      <c r="CF5003"/>
      <c r="CG5003"/>
      <c r="CH5003"/>
      <c r="CI5003"/>
      <c r="CJ5003"/>
      <c r="CK5003"/>
      <c r="CL5003"/>
      <c r="CM5003"/>
      <c r="CN5003"/>
      <c r="CO5003"/>
      <c r="CP5003"/>
    </row>
    <row r="5004" spans="80:94" ht="22.5" customHeight="1">
      <c r="CB5004"/>
      <c r="CC5004"/>
      <c r="CD5004"/>
      <c r="CE5004" s="83"/>
      <c r="CF5004"/>
      <c r="CG5004"/>
      <c r="CH5004"/>
      <c r="CI5004"/>
      <c r="CJ5004"/>
      <c r="CK5004"/>
      <c r="CL5004"/>
      <c r="CM5004"/>
      <c r="CN5004"/>
      <c r="CO5004"/>
      <c r="CP5004"/>
    </row>
    <row r="5005" spans="80:94" ht="22.5" customHeight="1">
      <c r="CB5005"/>
      <c r="CC5005"/>
      <c r="CD5005"/>
      <c r="CE5005" s="83"/>
      <c r="CF5005"/>
      <c r="CG5005"/>
      <c r="CH5005"/>
      <c r="CI5005"/>
      <c r="CJ5005"/>
      <c r="CK5005"/>
      <c r="CL5005"/>
      <c r="CM5005"/>
      <c r="CN5005"/>
      <c r="CO5005"/>
      <c r="CP5005"/>
    </row>
    <row r="5006" spans="80:94" ht="22.5" customHeight="1">
      <c r="CB5006"/>
      <c r="CC5006"/>
      <c r="CD5006"/>
      <c r="CE5006" s="83"/>
      <c r="CF5006"/>
      <c r="CG5006"/>
      <c r="CH5006"/>
      <c r="CI5006"/>
      <c r="CJ5006"/>
      <c r="CK5006"/>
      <c r="CL5006"/>
      <c r="CM5006"/>
      <c r="CN5006"/>
      <c r="CO5006"/>
      <c r="CP5006"/>
    </row>
    <row r="5007" spans="80:94" ht="22.5" customHeight="1">
      <c r="CB5007"/>
      <c r="CC5007"/>
      <c r="CD5007"/>
      <c r="CE5007" s="83"/>
      <c r="CF5007"/>
      <c r="CG5007"/>
      <c r="CH5007"/>
      <c r="CI5007"/>
      <c r="CJ5007"/>
      <c r="CK5007"/>
      <c r="CL5007"/>
      <c r="CM5007"/>
      <c r="CN5007"/>
      <c r="CO5007"/>
      <c r="CP5007"/>
    </row>
    <row r="5008" spans="80:94" ht="22.5" customHeight="1">
      <c r="CB5008"/>
      <c r="CC5008"/>
      <c r="CD5008"/>
      <c r="CE5008" s="83"/>
      <c r="CF5008"/>
      <c r="CG5008"/>
      <c r="CH5008"/>
      <c r="CI5008"/>
      <c r="CJ5008"/>
      <c r="CK5008"/>
      <c r="CL5008"/>
      <c r="CM5008"/>
      <c r="CN5008"/>
      <c r="CO5008"/>
      <c r="CP5008"/>
    </row>
    <row r="5009" spans="80:94" ht="22.5" customHeight="1">
      <c r="CB5009"/>
      <c r="CC5009"/>
      <c r="CD5009"/>
      <c r="CE5009" s="83"/>
      <c r="CF5009"/>
      <c r="CG5009"/>
      <c r="CH5009"/>
      <c r="CI5009"/>
      <c r="CJ5009"/>
      <c r="CK5009"/>
      <c r="CL5009"/>
      <c r="CM5009"/>
      <c r="CN5009"/>
      <c r="CO5009"/>
      <c r="CP5009"/>
    </row>
    <row r="5010" spans="80:94" ht="22.5" customHeight="1">
      <c r="CB5010"/>
      <c r="CC5010"/>
      <c r="CD5010"/>
      <c r="CE5010" s="83"/>
      <c r="CF5010"/>
      <c r="CG5010"/>
      <c r="CH5010"/>
      <c r="CI5010"/>
      <c r="CJ5010"/>
      <c r="CK5010"/>
      <c r="CL5010"/>
      <c r="CM5010"/>
      <c r="CN5010"/>
      <c r="CO5010"/>
      <c r="CP5010"/>
    </row>
    <row r="5011" spans="80:94" ht="22.5" customHeight="1">
      <c r="CB5011"/>
      <c r="CC5011"/>
      <c r="CD5011"/>
      <c r="CE5011" s="83"/>
      <c r="CF5011"/>
      <c r="CG5011"/>
      <c r="CH5011"/>
      <c r="CI5011"/>
      <c r="CJ5011"/>
      <c r="CK5011"/>
      <c r="CL5011"/>
      <c r="CM5011"/>
      <c r="CN5011"/>
      <c r="CO5011"/>
      <c r="CP5011"/>
    </row>
    <row r="5012" spans="80:94" ht="22.5" customHeight="1">
      <c r="CB5012"/>
      <c r="CC5012"/>
      <c r="CD5012"/>
      <c r="CE5012" s="83"/>
      <c r="CF5012"/>
      <c r="CG5012"/>
      <c r="CH5012"/>
      <c r="CI5012"/>
      <c r="CJ5012"/>
      <c r="CK5012"/>
      <c r="CL5012"/>
      <c r="CM5012"/>
      <c r="CN5012"/>
      <c r="CO5012"/>
      <c r="CP5012"/>
    </row>
    <row r="5013" spans="80:94" ht="22.5" customHeight="1">
      <c r="CB5013"/>
      <c r="CC5013"/>
      <c r="CD5013"/>
      <c r="CE5013" s="83"/>
      <c r="CF5013"/>
      <c r="CG5013"/>
      <c r="CH5013"/>
      <c r="CI5013"/>
      <c r="CJ5013"/>
      <c r="CK5013"/>
      <c r="CL5013"/>
      <c r="CM5013"/>
      <c r="CN5013"/>
      <c r="CO5013"/>
      <c r="CP5013"/>
    </row>
    <row r="5014" spans="80:94" ht="22.5" customHeight="1">
      <c r="CB5014"/>
      <c r="CC5014"/>
      <c r="CD5014"/>
      <c r="CE5014" s="83"/>
      <c r="CF5014"/>
      <c r="CG5014"/>
      <c r="CH5014"/>
      <c r="CI5014"/>
      <c r="CJ5014"/>
      <c r="CK5014"/>
      <c r="CL5014"/>
      <c r="CM5014"/>
      <c r="CN5014"/>
      <c r="CO5014"/>
      <c r="CP5014"/>
    </row>
    <row r="5015" spans="80:94" ht="22.5" customHeight="1">
      <c r="CB5015"/>
      <c r="CC5015"/>
      <c r="CD5015"/>
      <c r="CE5015" s="83"/>
      <c r="CF5015"/>
      <c r="CG5015"/>
      <c r="CH5015"/>
      <c r="CI5015"/>
      <c r="CJ5015"/>
      <c r="CK5015"/>
      <c r="CL5015"/>
      <c r="CM5015"/>
      <c r="CN5015"/>
      <c r="CO5015"/>
      <c r="CP5015"/>
    </row>
    <row r="5016" spans="80:94" ht="22.5" customHeight="1">
      <c r="CB5016"/>
      <c r="CC5016"/>
      <c r="CD5016"/>
      <c r="CE5016" s="83"/>
      <c r="CF5016"/>
      <c r="CG5016"/>
      <c r="CH5016"/>
      <c r="CI5016"/>
      <c r="CJ5016"/>
      <c r="CK5016"/>
      <c r="CL5016"/>
      <c r="CM5016"/>
      <c r="CN5016"/>
      <c r="CO5016"/>
      <c r="CP5016"/>
    </row>
    <row r="5017" spans="80:94" ht="22.5" customHeight="1">
      <c r="CB5017"/>
      <c r="CC5017"/>
      <c r="CD5017"/>
      <c r="CE5017" s="83"/>
      <c r="CF5017"/>
      <c r="CG5017"/>
      <c r="CH5017"/>
      <c r="CI5017"/>
      <c r="CJ5017"/>
      <c r="CK5017"/>
      <c r="CL5017"/>
      <c r="CM5017"/>
      <c r="CN5017"/>
      <c r="CO5017"/>
      <c r="CP5017"/>
    </row>
    <row r="5018" spans="80:94" ht="22.5" customHeight="1">
      <c r="CB5018"/>
      <c r="CC5018"/>
      <c r="CD5018"/>
      <c r="CE5018" s="83"/>
      <c r="CF5018"/>
      <c r="CG5018"/>
      <c r="CH5018"/>
      <c r="CI5018"/>
      <c r="CJ5018"/>
      <c r="CK5018"/>
      <c r="CL5018"/>
      <c r="CM5018"/>
      <c r="CN5018"/>
      <c r="CO5018"/>
      <c r="CP5018"/>
    </row>
    <row r="5019" spans="80:94" ht="22.5" customHeight="1">
      <c r="CB5019"/>
      <c r="CC5019"/>
      <c r="CD5019"/>
      <c r="CE5019" s="83"/>
      <c r="CF5019"/>
      <c r="CG5019"/>
      <c r="CH5019"/>
      <c r="CI5019"/>
      <c r="CJ5019"/>
      <c r="CK5019"/>
      <c r="CL5019"/>
      <c r="CM5019"/>
      <c r="CN5019"/>
      <c r="CO5019"/>
      <c r="CP5019"/>
    </row>
    <row r="5020" spans="80:94" ht="22.5" customHeight="1">
      <c r="CB5020"/>
      <c r="CC5020"/>
      <c r="CD5020"/>
      <c r="CE5020" s="83"/>
      <c r="CF5020"/>
      <c r="CG5020"/>
      <c r="CH5020"/>
      <c r="CI5020"/>
      <c r="CJ5020"/>
      <c r="CK5020"/>
      <c r="CL5020"/>
      <c r="CM5020"/>
      <c r="CN5020"/>
      <c r="CO5020"/>
      <c r="CP5020"/>
    </row>
    <row r="5021" spans="80:94" ht="22.5" customHeight="1">
      <c r="CB5021"/>
      <c r="CC5021"/>
      <c r="CD5021"/>
      <c r="CE5021" s="83"/>
      <c r="CF5021"/>
      <c r="CG5021"/>
      <c r="CH5021"/>
      <c r="CI5021"/>
      <c r="CJ5021"/>
      <c r="CK5021"/>
      <c r="CL5021"/>
      <c r="CM5021"/>
      <c r="CN5021"/>
      <c r="CO5021"/>
      <c r="CP5021"/>
    </row>
    <row r="5022" spans="80:94" ht="22.5" customHeight="1">
      <c r="CB5022"/>
      <c r="CC5022"/>
      <c r="CD5022"/>
      <c r="CE5022" s="83"/>
      <c r="CF5022"/>
      <c r="CG5022"/>
      <c r="CH5022"/>
      <c r="CI5022"/>
      <c r="CJ5022"/>
      <c r="CK5022"/>
      <c r="CL5022"/>
      <c r="CM5022"/>
      <c r="CN5022"/>
      <c r="CO5022"/>
      <c r="CP5022"/>
    </row>
    <row r="5023" spans="80:94" ht="22.5" customHeight="1">
      <c r="CB5023"/>
      <c r="CC5023"/>
      <c r="CD5023"/>
      <c r="CE5023" s="83"/>
      <c r="CF5023"/>
      <c r="CG5023"/>
      <c r="CH5023"/>
      <c r="CI5023"/>
      <c r="CJ5023"/>
      <c r="CK5023"/>
      <c r="CL5023"/>
      <c r="CM5023"/>
      <c r="CN5023"/>
      <c r="CO5023"/>
      <c r="CP5023"/>
    </row>
    <row r="5024" spans="80:94" ht="22.5" customHeight="1">
      <c r="CB5024"/>
      <c r="CC5024"/>
      <c r="CD5024"/>
      <c r="CE5024" s="83"/>
      <c r="CF5024"/>
      <c r="CG5024"/>
      <c r="CH5024"/>
      <c r="CI5024"/>
      <c r="CJ5024"/>
      <c r="CK5024"/>
      <c r="CL5024"/>
      <c r="CM5024"/>
      <c r="CN5024"/>
      <c r="CO5024"/>
      <c r="CP5024"/>
    </row>
    <row r="5025" spans="80:94" ht="22.5" customHeight="1">
      <c r="CB5025"/>
      <c r="CC5025"/>
      <c r="CD5025"/>
      <c r="CE5025" s="83"/>
      <c r="CF5025"/>
      <c r="CG5025"/>
      <c r="CH5025"/>
      <c r="CI5025"/>
      <c r="CJ5025"/>
      <c r="CK5025"/>
      <c r="CL5025"/>
      <c r="CM5025"/>
      <c r="CN5025"/>
      <c r="CO5025"/>
      <c r="CP5025"/>
    </row>
    <row r="5026" spans="80:94" ht="22.5" customHeight="1">
      <c r="CB5026"/>
      <c r="CC5026"/>
      <c r="CD5026"/>
      <c r="CE5026" s="83"/>
      <c r="CF5026"/>
      <c r="CG5026"/>
      <c r="CH5026"/>
      <c r="CI5026"/>
      <c r="CJ5026"/>
      <c r="CK5026"/>
      <c r="CL5026"/>
      <c r="CM5026"/>
      <c r="CN5026"/>
      <c r="CO5026"/>
      <c r="CP5026"/>
    </row>
    <row r="5027" spans="80:94" ht="22.5" customHeight="1">
      <c r="CB5027"/>
      <c r="CC5027"/>
      <c r="CD5027"/>
      <c r="CE5027" s="83"/>
      <c r="CF5027"/>
      <c r="CG5027"/>
      <c r="CH5027"/>
      <c r="CI5027"/>
      <c r="CJ5027"/>
      <c r="CK5027"/>
      <c r="CL5027"/>
      <c r="CM5027"/>
      <c r="CN5027"/>
      <c r="CO5027"/>
      <c r="CP5027"/>
    </row>
    <row r="5028" spans="80:94" ht="22.5" customHeight="1">
      <c r="CB5028"/>
      <c r="CC5028"/>
      <c r="CD5028"/>
      <c r="CE5028" s="83"/>
      <c r="CF5028"/>
      <c r="CG5028"/>
      <c r="CH5028"/>
      <c r="CI5028"/>
      <c r="CJ5028"/>
      <c r="CK5028"/>
      <c r="CL5028"/>
      <c r="CM5028"/>
      <c r="CN5028"/>
      <c r="CO5028"/>
      <c r="CP5028"/>
    </row>
    <row r="5029" spans="80:94" ht="22.5" customHeight="1">
      <c r="CB5029"/>
      <c r="CC5029"/>
      <c r="CD5029"/>
      <c r="CE5029" s="83"/>
      <c r="CF5029"/>
      <c r="CG5029"/>
      <c r="CH5029"/>
      <c r="CI5029"/>
      <c r="CJ5029"/>
      <c r="CK5029"/>
      <c r="CL5029"/>
      <c r="CM5029"/>
      <c r="CN5029"/>
      <c r="CO5029"/>
      <c r="CP5029"/>
    </row>
    <row r="5030" spans="80:94" ht="22.5" customHeight="1">
      <c r="CB5030"/>
      <c r="CC5030"/>
      <c r="CD5030"/>
      <c r="CE5030" s="83"/>
      <c r="CF5030"/>
      <c r="CG5030"/>
      <c r="CH5030"/>
      <c r="CI5030"/>
      <c r="CJ5030"/>
      <c r="CK5030"/>
      <c r="CL5030"/>
      <c r="CM5030"/>
      <c r="CN5030"/>
      <c r="CO5030"/>
      <c r="CP5030"/>
    </row>
    <row r="5031" spans="80:94" ht="22.5" customHeight="1">
      <c r="CB5031"/>
      <c r="CC5031"/>
      <c r="CD5031"/>
      <c r="CE5031" s="83"/>
      <c r="CF5031"/>
      <c r="CG5031"/>
      <c r="CH5031"/>
      <c r="CI5031"/>
      <c r="CJ5031"/>
      <c r="CK5031"/>
      <c r="CL5031"/>
      <c r="CM5031"/>
      <c r="CN5031"/>
      <c r="CO5031"/>
      <c r="CP5031"/>
    </row>
    <row r="5032" spans="80:94" ht="22.5" customHeight="1">
      <c r="CB5032"/>
      <c r="CC5032"/>
      <c r="CD5032"/>
      <c r="CE5032" s="83"/>
      <c r="CF5032"/>
      <c r="CG5032"/>
      <c r="CH5032"/>
      <c r="CI5032"/>
      <c r="CJ5032"/>
      <c r="CK5032"/>
      <c r="CL5032"/>
      <c r="CM5032"/>
      <c r="CN5032"/>
      <c r="CO5032"/>
      <c r="CP5032"/>
    </row>
    <row r="5033" spans="80:94" ht="22.5" customHeight="1">
      <c r="CB5033"/>
      <c r="CC5033"/>
      <c r="CD5033"/>
      <c r="CE5033" s="83"/>
      <c r="CF5033"/>
      <c r="CG5033"/>
      <c r="CH5033"/>
      <c r="CI5033"/>
      <c r="CJ5033"/>
      <c r="CK5033"/>
      <c r="CL5033"/>
      <c r="CM5033"/>
      <c r="CN5033"/>
      <c r="CO5033"/>
      <c r="CP5033"/>
    </row>
    <row r="5034" spans="80:94" ht="22.5" customHeight="1">
      <c r="CB5034"/>
      <c r="CC5034"/>
      <c r="CD5034"/>
      <c r="CE5034" s="83"/>
      <c r="CF5034"/>
      <c r="CG5034"/>
      <c r="CH5034"/>
      <c r="CI5034"/>
      <c r="CJ5034"/>
      <c r="CK5034"/>
      <c r="CL5034"/>
      <c r="CM5034"/>
      <c r="CN5034"/>
      <c r="CO5034"/>
      <c r="CP5034"/>
    </row>
    <row r="5035" spans="80:94" ht="22.5" customHeight="1">
      <c r="CB5035"/>
      <c r="CC5035"/>
      <c r="CD5035"/>
      <c r="CE5035" s="83"/>
      <c r="CF5035"/>
      <c r="CG5035"/>
      <c r="CH5035"/>
      <c r="CI5035"/>
      <c r="CJ5035"/>
      <c r="CK5035"/>
      <c r="CL5035"/>
      <c r="CM5035"/>
      <c r="CN5035"/>
      <c r="CO5035"/>
      <c r="CP5035"/>
    </row>
    <row r="5036" spans="80:94" ht="22.5" customHeight="1">
      <c r="CB5036"/>
      <c r="CC5036"/>
      <c r="CD5036"/>
      <c r="CE5036" s="83"/>
      <c r="CF5036"/>
      <c r="CG5036"/>
      <c r="CH5036"/>
      <c r="CI5036"/>
      <c r="CJ5036"/>
      <c r="CK5036"/>
      <c r="CL5036"/>
      <c r="CM5036"/>
      <c r="CN5036"/>
      <c r="CO5036"/>
      <c r="CP5036"/>
    </row>
    <row r="5037" spans="80:94" ht="22.5" customHeight="1">
      <c r="CB5037"/>
      <c r="CC5037"/>
      <c r="CD5037"/>
      <c r="CE5037" s="83"/>
      <c r="CF5037"/>
      <c r="CG5037"/>
      <c r="CH5037"/>
      <c r="CI5037"/>
      <c r="CJ5037"/>
      <c r="CK5037"/>
      <c r="CL5037"/>
      <c r="CM5037"/>
      <c r="CN5037"/>
      <c r="CO5037"/>
      <c r="CP5037"/>
    </row>
    <row r="5038" spans="80:94" ht="22.5" customHeight="1">
      <c r="CB5038"/>
      <c r="CC5038"/>
      <c r="CD5038"/>
      <c r="CE5038" s="83"/>
      <c r="CF5038"/>
      <c r="CG5038"/>
      <c r="CH5038"/>
      <c r="CI5038"/>
      <c r="CJ5038"/>
      <c r="CK5038"/>
      <c r="CL5038"/>
      <c r="CM5038"/>
      <c r="CN5038"/>
      <c r="CO5038"/>
      <c r="CP5038"/>
    </row>
    <row r="5039" spans="80:94" ht="22.5" customHeight="1">
      <c r="CB5039"/>
      <c r="CC5039"/>
      <c r="CD5039"/>
      <c r="CE5039" s="83"/>
      <c r="CF5039"/>
      <c r="CG5039"/>
      <c r="CH5039"/>
      <c r="CI5039"/>
      <c r="CJ5039"/>
      <c r="CK5039"/>
      <c r="CL5039"/>
      <c r="CM5039"/>
      <c r="CN5039"/>
      <c r="CO5039"/>
      <c r="CP5039"/>
    </row>
    <row r="5040" spans="80:94" ht="22.5" customHeight="1">
      <c r="CB5040"/>
      <c r="CC5040"/>
      <c r="CD5040"/>
      <c r="CE5040" s="83"/>
      <c r="CF5040"/>
      <c r="CG5040"/>
      <c r="CH5040"/>
      <c r="CI5040"/>
      <c r="CJ5040"/>
      <c r="CK5040"/>
      <c r="CL5040"/>
      <c r="CM5040"/>
      <c r="CN5040"/>
      <c r="CO5040"/>
      <c r="CP5040"/>
    </row>
    <row r="5041" spans="80:94" ht="22.5" customHeight="1">
      <c r="CB5041"/>
      <c r="CC5041"/>
      <c r="CD5041"/>
      <c r="CE5041" s="83"/>
      <c r="CF5041"/>
      <c r="CG5041"/>
      <c r="CH5041"/>
      <c r="CI5041"/>
      <c r="CJ5041"/>
      <c r="CK5041"/>
      <c r="CL5041"/>
      <c r="CM5041"/>
      <c r="CN5041"/>
      <c r="CO5041"/>
      <c r="CP5041"/>
    </row>
    <row r="5042" spans="80:94" ht="22.5" customHeight="1">
      <c r="CB5042"/>
      <c r="CC5042"/>
      <c r="CD5042"/>
      <c r="CE5042" s="83"/>
      <c r="CF5042"/>
      <c r="CG5042"/>
      <c r="CH5042"/>
      <c r="CI5042"/>
      <c r="CJ5042"/>
      <c r="CK5042"/>
      <c r="CL5042"/>
      <c r="CM5042"/>
      <c r="CN5042"/>
      <c r="CO5042"/>
      <c r="CP5042"/>
    </row>
    <row r="5043" spans="80:94" ht="22.5" customHeight="1">
      <c r="CB5043"/>
      <c r="CC5043"/>
      <c r="CD5043"/>
      <c r="CE5043" s="83"/>
      <c r="CF5043"/>
      <c r="CG5043"/>
      <c r="CH5043"/>
      <c r="CI5043"/>
      <c r="CJ5043"/>
      <c r="CK5043"/>
      <c r="CL5043"/>
      <c r="CM5043"/>
      <c r="CN5043"/>
      <c r="CO5043"/>
      <c r="CP5043"/>
    </row>
    <row r="5044" spans="80:94" ht="22.5" customHeight="1">
      <c r="CB5044"/>
      <c r="CC5044"/>
      <c r="CD5044"/>
      <c r="CE5044" s="83"/>
      <c r="CF5044"/>
      <c r="CG5044"/>
      <c r="CH5044"/>
      <c r="CI5044"/>
      <c r="CJ5044"/>
      <c r="CK5044"/>
      <c r="CL5044"/>
      <c r="CM5044"/>
      <c r="CN5044"/>
      <c r="CO5044"/>
      <c r="CP5044"/>
    </row>
    <row r="5045" spans="80:94" ht="22.5" customHeight="1">
      <c r="CB5045"/>
      <c r="CC5045"/>
      <c r="CD5045"/>
      <c r="CE5045" s="83"/>
      <c r="CF5045"/>
      <c r="CG5045"/>
      <c r="CH5045"/>
      <c r="CI5045"/>
      <c r="CJ5045"/>
      <c r="CK5045"/>
      <c r="CL5045"/>
      <c r="CM5045"/>
      <c r="CN5045"/>
      <c r="CO5045"/>
      <c r="CP5045"/>
    </row>
    <row r="5046" spans="80:94" ht="22.5" customHeight="1">
      <c r="CB5046"/>
      <c r="CC5046"/>
      <c r="CD5046"/>
      <c r="CE5046" s="83"/>
      <c r="CF5046"/>
      <c r="CG5046"/>
      <c r="CH5046"/>
      <c r="CI5046"/>
      <c r="CJ5046"/>
      <c r="CK5046"/>
      <c r="CL5046"/>
      <c r="CM5046"/>
      <c r="CN5046"/>
      <c r="CO5046"/>
      <c r="CP5046"/>
    </row>
    <row r="5047" spans="80:94" ht="22.5" customHeight="1">
      <c r="CB5047"/>
      <c r="CC5047"/>
      <c r="CD5047"/>
      <c r="CE5047" s="83"/>
      <c r="CF5047"/>
      <c r="CG5047"/>
      <c r="CH5047"/>
      <c r="CI5047"/>
      <c r="CJ5047"/>
      <c r="CK5047"/>
      <c r="CL5047"/>
      <c r="CM5047"/>
      <c r="CN5047"/>
      <c r="CO5047"/>
      <c r="CP5047"/>
    </row>
    <row r="5048" spans="80:94" ht="22.5" customHeight="1">
      <c r="CB5048"/>
      <c r="CC5048"/>
      <c r="CD5048"/>
      <c r="CE5048" s="83"/>
      <c r="CF5048"/>
      <c r="CG5048"/>
      <c r="CH5048"/>
      <c r="CI5048"/>
      <c r="CJ5048"/>
      <c r="CK5048"/>
      <c r="CL5048"/>
      <c r="CM5048"/>
      <c r="CN5048"/>
      <c r="CO5048"/>
      <c r="CP5048"/>
    </row>
    <row r="5049" spans="80:94" ht="22.5" customHeight="1">
      <c r="CB5049"/>
      <c r="CC5049"/>
      <c r="CD5049"/>
      <c r="CE5049" s="83"/>
      <c r="CF5049"/>
      <c r="CG5049"/>
      <c r="CH5049"/>
      <c r="CI5049"/>
      <c r="CJ5049"/>
      <c r="CK5049"/>
      <c r="CL5049"/>
      <c r="CM5049"/>
      <c r="CN5049"/>
      <c r="CO5049"/>
      <c r="CP5049"/>
    </row>
    <row r="5050" spans="80:94" ht="22.5" customHeight="1">
      <c r="CB5050"/>
      <c r="CC5050"/>
      <c r="CD5050"/>
      <c r="CE5050" s="83"/>
      <c r="CF5050"/>
      <c r="CG5050"/>
      <c r="CH5050"/>
      <c r="CI5050"/>
      <c r="CJ5050"/>
      <c r="CK5050"/>
      <c r="CL5050"/>
      <c r="CM5050"/>
      <c r="CN5050"/>
      <c r="CO5050"/>
      <c r="CP5050"/>
    </row>
    <row r="5051" spans="80:94" ht="22.5" customHeight="1">
      <c r="CB5051"/>
      <c r="CC5051"/>
      <c r="CD5051"/>
      <c r="CE5051" s="83"/>
      <c r="CF5051"/>
      <c r="CG5051"/>
      <c r="CH5051"/>
      <c r="CI5051"/>
      <c r="CJ5051"/>
      <c r="CK5051"/>
      <c r="CL5051"/>
      <c r="CM5051"/>
      <c r="CN5051"/>
      <c r="CO5051"/>
      <c r="CP5051"/>
    </row>
    <row r="5052" spans="80:94" ht="22.5" customHeight="1">
      <c r="CB5052"/>
      <c r="CC5052"/>
      <c r="CD5052"/>
      <c r="CE5052" s="83"/>
      <c r="CF5052"/>
      <c r="CG5052"/>
      <c r="CH5052"/>
      <c r="CI5052"/>
      <c r="CJ5052"/>
      <c r="CK5052"/>
      <c r="CL5052"/>
      <c r="CM5052"/>
      <c r="CN5052"/>
      <c r="CO5052"/>
      <c r="CP5052"/>
    </row>
    <row r="5053" spans="80:94" ht="22.5" customHeight="1">
      <c r="CB5053"/>
      <c r="CC5053"/>
      <c r="CD5053"/>
      <c r="CE5053" s="83"/>
      <c r="CF5053"/>
      <c r="CG5053"/>
      <c r="CH5053"/>
      <c r="CI5053"/>
      <c r="CJ5053"/>
      <c r="CK5053"/>
      <c r="CL5053"/>
      <c r="CM5053"/>
      <c r="CN5053"/>
      <c r="CO5053"/>
      <c r="CP5053"/>
    </row>
    <row r="5054" spans="80:94" ht="22.5" customHeight="1">
      <c r="CB5054"/>
      <c r="CC5054"/>
      <c r="CD5054"/>
      <c r="CE5054" s="83"/>
      <c r="CF5054"/>
      <c r="CG5054"/>
      <c r="CH5054"/>
      <c r="CI5054"/>
      <c r="CJ5054"/>
      <c r="CK5054"/>
      <c r="CL5054"/>
      <c r="CM5054"/>
      <c r="CN5054"/>
      <c r="CO5054"/>
      <c r="CP5054"/>
    </row>
    <row r="5055" spans="80:94" ht="22.5" customHeight="1">
      <c r="CB5055"/>
      <c r="CC5055"/>
      <c r="CD5055"/>
      <c r="CE5055" s="83"/>
      <c r="CF5055"/>
      <c r="CG5055"/>
      <c r="CH5055"/>
      <c r="CI5055"/>
      <c r="CJ5055"/>
      <c r="CK5055"/>
      <c r="CL5055"/>
      <c r="CM5055"/>
      <c r="CN5055"/>
      <c r="CO5055"/>
      <c r="CP5055"/>
    </row>
    <row r="5056" spans="80:94" ht="22.5" customHeight="1">
      <c r="CB5056"/>
      <c r="CC5056"/>
      <c r="CD5056"/>
      <c r="CE5056" s="83"/>
      <c r="CF5056"/>
      <c r="CG5056"/>
      <c r="CH5056"/>
      <c r="CI5056"/>
      <c r="CJ5056"/>
      <c r="CK5056"/>
      <c r="CL5056"/>
      <c r="CM5056"/>
      <c r="CN5056"/>
      <c r="CO5056"/>
      <c r="CP5056"/>
    </row>
    <row r="5057" spans="80:94" ht="22.5" customHeight="1">
      <c r="CB5057"/>
      <c r="CC5057"/>
      <c r="CD5057"/>
      <c r="CE5057" s="83"/>
      <c r="CF5057"/>
      <c r="CG5057"/>
      <c r="CH5057"/>
      <c r="CI5057"/>
      <c r="CJ5057"/>
      <c r="CK5057"/>
      <c r="CL5057"/>
      <c r="CM5057"/>
      <c r="CN5057"/>
      <c r="CO5057"/>
      <c r="CP5057"/>
    </row>
    <row r="5058" spans="80:94" ht="22.5" customHeight="1">
      <c r="CB5058"/>
      <c r="CC5058"/>
      <c r="CD5058"/>
      <c r="CE5058" s="83"/>
      <c r="CF5058"/>
      <c r="CG5058"/>
      <c r="CH5058"/>
      <c r="CI5058"/>
      <c r="CJ5058"/>
      <c r="CK5058"/>
      <c r="CL5058"/>
      <c r="CM5058"/>
      <c r="CN5058"/>
      <c r="CO5058"/>
      <c r="CP5058"/>
    </row>
    <row r="5059" spans="80:94" ht="22.5" customHeight="1">
      <c r="CB5059"/>
      <c r="CC5059"/>
      <c r="CD5059"/>
      <c r="CE5059" s="83"/>
      <c r="CF5059"/>
      <c r="CG5059"/>
      <c r="CH5059"/>
      <c r="CI5059"/>
      <c r="CJ5059"/>
      <c r="CK5059"/>
      <c r="CL5059"/>
      <c r="CM5059"/>
      <c r="CN5059"/>
      <c r="CO5059"/>
      <c r="CP5059"/>
    </row>
    <row r="5060" spans="80:94" ht="22.5" customHeight="1">
      <c r="CB5060"/>
      <c r="CC5060"/>
      <c r="CD5060"/>
      <c r="CE5060" s="83"/>
      <c r="CF5060"/>
      <c r="CG5060"/>
      <c r="CH5060"/>
      <c r="CI5060"/>
      <c r="CJ5060"/>
      <c r="CK5060"/>
      <c r="CL5060"/>
      <c r="CM5060"/>
      <c r="CN5060"/>
      <c r="CO5060"/>
      <c r="CP5060"/>
    </row>
    <row r="5061" spans="80:94" ht="22.5" customHeight="1">
      <c r="CB5061"/>
      <c r="CC5061"/>
      <c r="CD5061"/>
      <c r="CE5061" s="83"/>
      <c r="CF5061"/>
      <c r="CG5061"/>
      <c r="CH5061"/>
      <c r="CI5061"/>
      <c r="CJ5061"/>
      <c r="CK5061"/>
      <c r="CL5061"/>
      <c r="CM5061"/>
      <c r="CN5061"/>
      <c r="CO5061"/>
      <c r="CP5061"/>
    </row>
    <row r="5062" spans="80:94" ht="22.5" customHeight="1">
      <c r="CB5062"/>
      <c r="CC5062"/>
      <c r="CD5062"/>
      <c r="CE5062" s="83"/>
      <c r="CF5062"/>
      <c r="CG5062"/>
      <c r="CH5062"/>
      <c r="CI5062"/>
      <c r="CJ5062"/>
      <c r="CK5062"/>
      <c r="CL5062"/>
      <c r="CM5062"/>
      <c r="CN5062"/>
      <c r="CO5062"/>
      <c r="CP5062"/>
    </row>
    <row r="5063" spans="80:94" ht="22.5" customHeight="1">
      <c r="CB5063"/>
      <c r="CC5063"/>
      <c r="CD5063"/>
      <c r="CE5063" s="83"/>
      <c r="CF5063"/>
      <c r="CG5063"/>
      <c r="CH5063"/>
      <c r="CI5063"/>
      <c r="CJ5063"/>
      <c r="CK5063"/>
      <c r="CL5063"/>
      <c r="CM5063"/>
      <c r="CN5063"/>
      <c r="CO5063"/>
      <c r="CP5063"/>
    </row>
    <row r="5064" spans="80:94" ht="22.5" customHeight="1">
      <c r="CB5064"/>
      <c r="CC5064"/>
      <c r="CD5064"/>
      <c r="CE5064" s="83"/>
      <c r="CF5064"/>
      <c r="CG5064"/>
      <c r="CH5064"/>
      <c r="CI5064"/>
      <c r="CJ5064"/>
      <c r="CK5064"/>
      <c r="CL5064"/>
      <c r="CM5064"/>
      <c r="CN5064"/>
      <c r="CO5064"/>
      <c r="CP5064"/>
    </row>
    <row r="5065" spans="80:94" ht="22.5" customHeight="1">
      <c r="CB5065"/>
      <c r="CC5065"/>
      <c r="CD5065"/>
      <c r="CE5065" s="83"/>
      <c r="CF5065"/>
      <c r="CG5065"/>
      <c r="CH5065"/>
      <c r="CI5065"/>
      <c r="CJ5065"/>
      <c r="CK5065"/>
      <c r="CL5065"/>
      <c r="CM5065"/>
      <c r="CN5065"/>
      <c r="CO5065"/>
      <c r="CP5065"/>
    </row>
    <row r="5066" spans="80:94" ht="22.5" customHeight="1">
      <c r="CB5066"/>
      <c r="CC5066"/>
      <c r="CD5066"/>
      <c r="CE5066" s="83"/>
      <c r="CF5066"/>
      <c r="CG5066"/>
      <c r="CH5066"/>
      <c r="CI5066"/>
      <c r="CJ5066"/>
      <c r="CK5066"/>
      <c r="CL5066"/>
      <c r="CM5066"/>
      <c r="CN5066"/>
      <c r="CO5066"/>
      <c r="CP5066"/>
    </row>
    <row r="5067" spans="80:94" ht="22.5" customHeight="1">
      <c r="CB5067"/>
      <c r="CC5067"/>
      <c r="CD5067"/>
      <c r="CE5067" s="83"/>
      <c r="CF5067"/>
      <c r="CG5067"/>
      <c r="CH5067"/>
      <c r="CI5067"/>
      <c r="CJ5067"/>
      <c r="CK5067"/>
      <c r="CL5067"/>
      <c r="CM5067"/>
      <c r="CN5067"/>
      <c r="CO5067"/>
      <c r="CP5067"/>
    </row>
    <row r="5068" spans="80:94" ht="22.5" customHeight="1">
      <c r="CB5068"/>
      <c r="CC5068"/>
      <c r="CD5068"/>
      <c r="CE5068" s="83"/>
      <c r="CF5068"/>
      <c r="CG5068"/>
      <c r="CH5068"/>
      <c r="CI5068"/>
      <c r="CJ5068"/>
      <c r="CK5068"/>
      <c r="CL5068"/>
      <c r="CM5068"/>
      <c r="CN5068"/>
      <c r="CO5068"/>
      <c r="CP5068"/>
    </row>
    <row r="5069" spans="80:94" ht="22.5" customHeight="1">
      <c r="CB5069"/>
      <c r="CC5069"/>
      <c r="CD5069"/>
      <c r="CE5069" s="83"/>
      <c r="CF5069"/>
      <c r="CG5069"/>
      <c r="CH5069"/>
      <c r="CI5069"/>
      <c r="CJ5069"/>
      <c r="CK5069"/>
      <c r="CL5069"/>
      <c r="CM5069"/>
      <c r="CN5069"/>
      <c r="CO5069"/>
      <c r="CP5069"/>
    </row>
    <row r="5070" spans="80:94" ht="22.5" customHeight="1">
      <c r="CB5070"/>
      <c r="CC5070"/>
      <c r="CD5070"/>
      <c r="CE5070" s="83"/>
      <c r="CF5070"/>
      <c r="CG5070"/>
      <c r="CH5070"/>
      <c r="CI5070"/>
      <c r="CJ5070"/>
      <c r="CK5070"/>
      <c r="CL5070"/>
      <c r="CM5070"/>
      <c r="CN5070"/>
      <c r="CO5070"/>
      <c r="CP5070"/>
    </row>
    <row r="5071" spans="80:94" ht="22.5" customHeight="1">
      <c r="CB5071"/>
      <c r="CC5071"/>
      <c r="CD5071"/>
      <c r="CE5071" s="83"/>
      <c r="CF5071"/>
      <c r="CG5071"/>
      <c r="CH5071"/>
      <c r="CI5071"/>
      <c r="CJ5071"/>
      <c r="CK5071"/>
      <c r="CL5071"/>
      <c r="CM5071"/>
      <c r="CN5071"/>
      <c r="CO5071"/>
      <c r="CP5071"/>
    </row>
    <row r="5072" spans="80:94" ht="22.5" customHeight="1">
      <c r="CB5072"/>
      <c r="CC5072"/>
      <c r="CD5072"/>
      <c r="CE5072" s="83"/>
      <c r="CF5072"/>
      <c r="CG5072"/>
      <c r="CH5072"/>
      <c r="CI5072"/>
      <c r="CJ5072"/>
      <c r="CK5072"/>
      <c r="CL5072"/>
      <c r="CM5072"/>
      <c r="CN5072"/>
      <c r="CO5072"/>
      <c r="CP5072"/>
    </row>
    <row r="5073" spans="80:94" ht="22.5" customHeight="1">
      <c r="CB5073"/>
      <c r="CC5073"/>
      <c r="CD5073"/>
      <c r="CE5073" s="83"/>
      <c r="CF5073"/>
      <c r="CG5073"/>
      <c r="CH5073"/>
      <c r="CI5073"/>
      <c r="CJ5073"/>
      <c r="CK5073"/>
      <c r="CL5073"/>
      <c r="CM5073"/>
      <c r="CN5073"/>
      <c r="CO5073"/>
      <c r="CP5073"/>
    </row>
    <row r="5074" spans="80:94" ht="22.5" customHeight="1">
      <c r="CB5074"/>
      <c r="CC5074"/>
      <c r="CD5074"/>
      <c r="CE5074" s="83"/>
      <c r="CF5074"/>
      <c r="CG5074"/>
      <c r="CH5074"/>
      <c r="CI5074"/>
      <c r="CJ5074"/>
      <c r="CK5074"/>
      <c r="CL5074"/>
      <c r="CM5074"/>
      <c r="CN5074"/>
      <c r="CO5074"/>
      <c r="CP5074"/>
    </row>
    <row r="5075" spans="80:94" ht="22.5" customHeight="1">
      <c r="CB5075"/>
      <c r="CC5075"/>
      <c r="CD5075"/>
      <c r="CE5075" s="83"/>
      <c r="CF5075"/>
      <c r="CG5075"/>
      <c r="CH5075"/>
      <c r="CI5075"/>
      <c r="CJ5075"/>
      <c r="CK5075"/>
      <c r="CL5075"/>
      <c r="CM5075"/>
      <c r="CN5075"/>
      <c r="CO5075"/>
      <c r="CP5075"/>
    </row>
    <row r="5076" spans="80:94" ht="22.5" customHeight="1">
      <c r="CB5076"/>
      <c r="CC5076"/>
      <c r="CD5076"/>
      <c r="CE5076" s="83"/>
      <c r="CF5076"/>
      <c r="CG5076"/>
      <c r="CH5076"/>
      <c r="CI5076"/>
      <c r="CJ5076"/>
      <c r="CK5076"/>
      <c r="CL5076"/>
      <c r="CM5076"/>
      <c r="CN5076"/>
      <c r="CO5076"/>
      <c r="CP5076"/>
    </row>
    <row r="5077" spans="80:94" ht="22.5" customHeight="1">
      <c r="CB5077"/>
      <c r="CC5077"/>
      <c r="CD5077"/>
      <c r="CE5077" s="83"/>
      <c r="CF5077"/>
      <c r="CG5077"/>
      <c r="CH5077"/>
      <c r="CI5077"/>
      <c r="CJ5077"/>
      <c r="CK5077"/>
      <c r="CL5077"/>
      <c r="CM5077"/>
      <c r="CN5077"/>
      <c r="CO5077"/>
      <c r="CP5077"/>
    </row>
    <row r="5078" spans="80:94" ht="22.5" customHeight="1">
      <c r="CB5078"/>
      <c r="CC5078"/>
      <c r="CD5078"/>
      <c r="CE5078" s="83"/>
      <c r="CF5078"/>
      <c r="CG5078"/>
      <c r="CH5078"/>
      <c r="CI5078"/>
      <c r="CJ5078"/>
      <c r="CK5078"/>
      <c r="CL5078"/>
      <c r="CM5078"/>
      <c r="CN5078"/>
      <c r="CO5078"/>
      <c r="CP5078"/>
    </row>
    <row r="5079" spans="80:94" ht="22.5" customHeight="1">
      <c r="CB5079"/>
      <c r="CC5079"/>
      <c r="CD5079"/>
      <c r="CE5079" s="83"/>
      <c r="CF5079"/>
      <c r="CG5079"/>
      <c r="CH5079"/>
      <c r="CI5079"/>
      <c r="CJ5079"/>
      <c r="CK5079"/>
      <c r="CL5079"/>
      <c r="CM5079"/>
      <c r="CN5079"/>
      <c r="CO5079"/>
      <c r="CP5079"/>
    </row>
    <row r="5080" spans="80:94" ht="22.5" customHeight="1">
      <c r="CB5080"/>
      <c r="CC5080"/>
      <c r="CD5080"/>
      <c r="CE5080" s="83"/>
      <c r="CF5080"/>
      <c r="CG5080"/>
      <c r="CH5080"/>
      <c r="CI5080"/>
      <c r="CJ5080"/>
      <c r="CK5080"/>
      <c r="CL5080"/>
      <c r="CM5080"/>
      <c r="CN5080"/>
      <c r="CO5080"/>
      <c r="CP5080"/>
    </row>
    <row r="5081" spans="80:94" ht="22.5" customHeight="1">
      <c r="CB5081"/>
      <c r="CC5081"/>
      <c r="CD5081"/>
      <c r="CE5081" s="83"/>
      <c r="CF5081"/>
      <c r="CG5081"/>
      <c r="CH5081"/>
      <c r="CI5081"/>
      <c r="CJ5081"/>
      <c r="CK5081"/>
      <c r="CL5081"/>
      <c r="CM5081"/>
      <c r="CN5081"/>
      <c r="CO5081"/>
      <c r="CP5081"/>
    </row>
    <row r="5082" spans="80:94" ht="22.5" customHeight="1">
      <c r="CB5082"/>
      <c r="CC5082"/>
      <c r="CD5082"/>
      <c r="CE5082" s="83"/>
      <c r="CF5082"/>
      <c r="CG5082"/>
      <c r="CH5082"/>
      <c r="CI5082"/>
      <c r="CJ5082"/>
      <c r="CK5082"/>
      <c r="CL5082"/>
      <c r="CM5082"/>
      <c r="CN5082"/>
      <c r="CO5082"/>
      <c r="CP5082"/>
    </row>
    <row r="5083" spans="80:94" ht="22.5" customHeight="1">
      <c r="CB5083"/>
      <c r="CC5083"/>
      <c r="CD5083"/>
      <c r="CE5083" s="83"/>
      <c r="CF5083"/>
      <c r="CG5083"/>
      <c r="CH5083"/>
      <c r="CI5083"/>
      <c r="CJ5083"/>
      <c r="CK5083"/>
      <c r="CL5083"/>
      <c r="CM5083"/>
      <c r="CN5083"/>
      <c r="CO5083"/>
      <c r="CP5083"/>
    </row>
    <row r="5084" spans="80:94" ht="22.5" customHeight="1">
      <c r="CB5084"/>
      <c r="CC5084"/>
      <c r="CD5084"/>
      <c r="CE5084" s="83"/>
      <c r="CF5084"/>
      <c r="CG5084"/>
      <c r="CH5084"/>
      <c r="CI5084"/>
      <c r="CJ5084"/>
      <c r="CK5084"/>
      <c r="CL5084"/>
      <c r="CM5084"/>
      <c r="CN5084"/>
      <c r="CO5084"/>
      <c r="CP5084"/>
    </row>
    <row r="5085" spans="80:94" ht="22.5" customHeight="1">
      <c r="CB5085"/>
      <c r="CC5085"/>
      <c r="CD5085"/>
      <c r="CE5085" s="83"/>
      <c r="CF5085"/>
      <c r="CG5085"/>
      <c r="CH5085"/>
      <c r="CI5085"/>
      <c r="CJ5085"/>
      <c r="CK5085"/>
      <c r="CL5085"/>
      <c r="CM5085"/>
      <c r="CN5085"/>
      <c r="CO5085"/>
      <c r="CP5085"/>
    </row>
    <row r="5086" spans="80:94" ht="22.5" customHeight="1">
      <c r="CB5086"/>
      <c r="CC5086"/>
      <c r="CD5086"/>
      <c r="CE5086" s="83"/>
      <c r="CF5086"/>
      <c r="CG5086"/>
      <c r="CH5086"/>
      <c r="CI5086"/>
      <c r="CJ5086"/>
      <c r="CK5086"/>
      <c r="CL5086"/>
      <c r="CM5086"/>
      <c r="CN5086"/>
      <c r="CO5086"/>
      <c r="CP5086"/>
    </row>
    <row r="5087" spans="80:94" ht="22.5" customHeight="1">
      <c r="CB5087"/>
      <c r="CC5087"/>
      <c r="CD5087"/>
      <c r="CE5087" s="83"/>
      <c r="CF5087"/>
      <c r="CG5087"/>
      <c r="CH5087"/>
      <c r="CI5087"/>
      <c r="CJ5087"/>
      <c r="CK5087"/>
      <c r="CL5087"/>
      <c r="CM5087"/>
      <c r="CN5087"/>
      <c r="CO5087"/>
      <c r="CP5087"/>
    </row>
    <row r="5088" spans="80:94" ht="22.5" customHeight="1">
      <c r="CB5088"/>
      <c r="CC5088"/>
      <c r="CD5088"/>
      <c r="CE5088" s="83"/>
      <c r="CF5088"/>
      <c r="CG5088"/>
      <c r="CH5088"/>
      <c r="CI5088"/>
      <c r="CJ5088"/>
      <c r="CK5088"/>
      <c r="CL5088"/>
      <c r="CM5088"/>
      <c r="CN5088"/>
      <c r="CO5088"/>
      <c r="CP5088"/>
    </row>
    <row r="5089" spans="80:94" ht="22.5" customHeight="1">
      <c r="CB5089"/>
      <c r="CC5089"/>
      <c r="CD5089"/>
      <c r="CE5089" s="83"/>
      <c r="CF5089"/>
      <c r="CG5089"/>
      <c r="CH5089"/>
      <c r="CI5089"/>
      <c r="CJ5089"/>
      <c r="CK5089"/>
      <c r="CL5089"/>
      <c r="CM5089"/>
      <c r="CN5089"/>
      <c r="CO5089"/>
      <c r="CP5089"/>
    </row>
    <row r="5090" spans="80:94" ht="22.5" customHeight="1">
      <c r="CB5090"/>
      <c r="CC5090"/>
      <c r="CD5090"/>
      <c r="CE5090" s="83"/>
      <c r="CF5090"/>
      <c r="CG5090"/>
      <c r="CH5090"/>
      <c r="CI5090"/>
      <c r="CJ5090"/>
      <c r="CK5090"/>
      <c r="CL5090"/>
      <c r="CM5090"/>
      <c r="CN5090"/>
      <c r="CO5090"/>
      <c r="CP5090"/>
    </row>
    <row r="5091" spans="80:94" ht="22.5" customHeight="1">
      <c r="CB5091"/>
      <c r="CC5091"/>
      <c r="CD5091"/>
      <c r="CE5091" s="83"/>
      <c r="CF5091"/>
      <c r="CG5091"/>
      <c r="CH5091"/>
      <c r="CI5091"/>
      <c r="CJ5091"/>
      <c r="CK5091"/>
      <c r="CL5091"/>
      <c r="CM5091"/>
      <c r="CN5091"/>
      <c r="CO5091"/>
      <c r="CP5091"/>
    </row>
    <row r="5092" spans="80:94" ht="22.5" customHeight="1">
      <c r="CB5092"/>
      <c r="CC5092"/>
      <c r="CD5092"/>
      <c r="CE5092" s="83"/>
      <c r="CF5092"/>
      <c r="CG5092"/>
      <c r="CH5092"/>
      <c r="CI5092"/>
      <c r="CJ5092"/>
      <c r="CK5092"/>
      <c r="CL5092"/>
      <c r="CM5092"/>
      <c r="CN5092"/>
      <c r="CO5092"/>
      <c r="CP5092"/>
    </row>
    <row r="5093" spans="80:94" ht="22.5" customHeight="1">
      <c r="CB5093"/>
      <c r="CC5093"/>
      <c r="CD5093"/>
      <c r="CE5093" s="83"/>
      <c r="CF5093"/>
      <c r="CG5093"/>
      <c r="CH5093"/>
      <c r="CI5093"/>
      <c r="CJ5093"/>
      <c r="CK5093"/>
      <c r="CL5093"/>
      <c r="CM5093"/>
      <c r="CN5093"/>
      <c r="CO5093"/>
      <c r="CP5093"/>
    </row>
    <row r="5094" spans="80:94" ht="22.5" customHeight="1">
      <c r="CB5094"/>
      <c r="CC5094"/>
      <c r="CD5094"/>
      <c r="CE5094" s="83"/>
      <c r="CF5094"/>
      <c r="CG5094"/>
      <c r="CH5094"/>
      <c r="CI5094"/>
      <c r="CJ5094"/>
      <c r="CK5094"/>
      <c r="CL5094"/>
      <c r="CM5094"/>
      <c r="CN5094"/>
      <c r="CO5094"/>
      <c r="CP5094"/>
    </row>
    <row r="5095" spans="80:94" ht="22.5" customHeight="1">
      <c r="CB5095"/>
      <c r="CC5095"/>
      <c r="CD5095"/>
      <c r="CE5095" s="83"/>
      <c r="CF5095"/>
      <c r="CG5095"/>
      <c r="CH5095"/>
      <c r="CI5095"/>
      <c r="CJ5095"/>
      <c r="CK5095"/>
      <c r="CL5095"/>
      <c r="CM5095"/>
      <c r="CN5095"/>
      <c r="CO5095"/>
      <c r="CP5095"/>
    </row>
    <row r="5096" spans="80:94" ht="22.5" customHeight="1">
      <c r="CB5096"/>
      <c r="CC5096"/>
      <c r="CD5096"/>
      <c r="CE5096" s="83"/>
      <c r="CF5096"/>
      <c r="CG5096"/>
      <c r="CH5096"/>
      <c r="CI5096"/>
      <c r="CJ5096"/>
      <c r="CK5096"/>
      <c r="CL5096"/>
      <c r="CM5096"/>
      <c r="CN5096"/>
      <c r="CO5096"/>
      <c r="CP5096"/>
    </row>
    <row r="5097" spans="80:94" ht="22.5" customHeight="1">
      <c r="CB5097"/>
      <c r="CC5097"/>
      <c r="CD5097"/>
      <c r="CE5097" s="83"/>
      <c r="CF5097"/>
      <c r="CG5097"/>
      <c r="CH5097"/>
      <c r="CI5097"/>
      <c r="CJ5097"/>
      <c r="CK5097"/>
      <c r="CL5097"/>
      <c r="CM5097"/>
      <c r="CN5097"/>
      <c r="CO5097"/>
      <c r="CP5097"/>
    </row>
    <row r="5098" spans="80:94" ht="22.5" customHeight="1">
      <c r="CB5098"/>
      <c r="CC5098"/>
      <c r="CD5098"/>
      <c r="CE5098" s="83"/>
      <c r="CF5098"/>
      <c r="CG5098"/>
      <c r="CH5098"/>
      <c r="CI5098"/>
      <c r="CJ5098"/>
      <c r="CK5098"/>
      <c r="CL5098"/>
      <c r="CM5098"/>
      <c r="CN5098"/>
      <c r="CO5098"/>
      <c r="CP5098"/>
    </row>
    <row r="5099" spans="80:94" ht="22.5" customHeight="1">
      <c r="CB5099"/>
      <c r="CC5099"/>
      <c r="CD5099"/>
      <c r="CE5099" s="83"/>
      <c r="CF5099"/>
      <c r="CG5099"/>
      <c r="CH5099"/>
      <c r="CI5099"/>
      <c r="CJ5099"/>
      <c r="CK5099"/>
      <c r="CL5099"/>
      <c r="CM5099"/>
      <c r="CN5099"/>
      <c r="CO5099"/>
      <c r="CP5099"/>
    </row>
    <row r="5100" spans="80:94" ht="22.5" customHeight="1">
      <c r="CB5100"/>
      <c r="CC5100"/>
      <c r="CD5100"/>
      <c r="CE5100" s="83"/>
      <c r="CF5100"/>
      <c r="CG5100"/>
      <c r="CH5100"/>
      <c r="CI5100"/>
      <c r="CJ5100"/>
      <c r="CK5100"/>
      <c r="CL5100"/>
      <c r="CM5100"/>
      <c r="CN5100"/>
      <c r="CO5100"/>
      <c r="CP5100"/>
    </row>
    <row r="5101" spans="80:94" ht="22.5" customHeight="1">
      <c r="CB5101"/>
      <c r="CC5101"/>
      <c r="CD5101"/>
      <c r="CE5101" s="83"/>
      <c r="CF5101"/>
      <c r="CG5101"/>
      <c r="CH5101"/>
      <c r="CI5101"/>
      <c r="CJ5101"/>
      <c r="CK5101"/>
      <c r="CL5101"/>
      <c r="CM5101"/>
      <c r="CN5101"/>
      <c r="CO5101"/>
      <c r="CP5101"/>
    </row>
    <row r="5102" spans="80:94" ht="22.5" customHeight="1">
      <c r="CB5102"/>
      <c r="CC5102"/>
      <c r="CD5102"/>
      <c r="CE5102" s="83"/>
      <c r="CF5102"/>
      <c r="CG5102"/>
      <c r="CH5102"/>
      <c r="CI5102"/>
      <c r="CJ5102"/>
      <c r="CK5102"/>
      <c r="CL5102"/>
      <c r="CM5102"/>
      <c r="CN5102"/>
      <c r="CO5102"/>
      <c r="CP5102"/>
    </row>
    <row r="5103" spans="80:94" ht="22.5" customHeight="1">
      <c r="CB5103"/>
      <c r="CC5103"/>
      <c r="CD5103"/>
      <c r="CE5103" s="83"/>
      <c r="CF5103"/>
      <c r="CG5103"/>
      <c r="CH5103"/>
      <c r="CI5103"/>
      <c r="CJ5103"/>
      <c r="CK5103"/>
      <c r="CL5103"/>
      <c r="CM5103"/>
      <c r="CN5103"/>
      <c r="CO5103"/>
      <c r="CP5103"/>
    </row>
    <row r="5104" spans="80:94" ht="22.5" customHeight="1">
      <c r="CB5104"/>
      <c r="CC5104"/>
      <c r="CD5104"/>
      <c r="CE5104" s="83"/>
      <c r="CF5104"/>
      <c r="CG5104"/>
      <c r="CH5104"/>
      <c r="CI5104"/>
      <c r="CJ5104"/>
      <c r="CK5104"/>
      <c r="CL5104"/>
      <c r="CM5104"/>
      <c r="CN5104"/>
      <c r="CO5104"/>
      <c r="CP5104"/>
    </row>
    <row r="5105" spans="80:94" ht="22.5" customHeight="1">
      <c r="CB5105"/>
      <c r="CC5105"/>
      <c r="CD5105"/>
      <c r="CE5105" s="83"/>
      <c r="CF5105"/>
      <c r="CG5105"/>
      <c r="CH5105"/>
      <c r="CI5105"/>
      <c r="CJ5105"/>
      <c r="CK5105"/>
      <c r="CL5105"/>
      <c r="CM5105"/>
      <c r="CN5105"/>
      <c r="CO5105"/>
      <c r="CP5105"/>
    </row>
    <row r="5106" spans="80:94" ht="22.5" customHeight="1">
      <c r="CB5106"/>
      <c r="CC5106"/>
      <c r="CD5106"/>
      <c r="CE5106" s="83"/>
      <c r="CF5106"/>
      <c r="CG5106"/>
      <c r="CH5106"/>
      <c r="CI5106"/>
      <c r="CJ5106"/>
      <c r="CK5106"/>
      <c r="CL5106"/>
      <c r="CM5106"/>
      <c r="CN5106"/>
      <c r="CO5106"/>
      <c r="CP5106"/>
    </row>
    <row r="5107" spans="80:94" ht="22.5" customHeight="1">
      <c r="CB5107"/>
      <c r="CC5107"/>
      <c r="CD5107"/>
      <c r="CE5107" s="83"/>
      <c r="CF5107"/>
      <c r="CG5107"/>
      <c r="CH5107"/>
      <c r="CI5107"/>
      <c r="CJ5107"/>
      <c r="CK5107"/>
      <c r="CL5107"/>
      <c r="CM5107"/>
      <c r="CN5107"/>
      <c r="CO5107"/>
      <c r="CP5107"/>
    </row>
    <row r="5108" spans="80:94" ht="22.5" customHeight="1">
      <c r="CB5108"/>
      <c r="CC5108"/>
      <c r="CD5108"/>
      <c r="CE5108" s="83"/>
      <c r="CF5108"/>
      <c r="CG5108"/>
      <c r="CH5108"/>
      <c r="CI5108"/>
      <c r="CJ5108"/>
      <c r="CK5108"/>
      <c r="CL5108"/>
      <c r="CM5108"/>
      <c r="CN5108"/>
      <c r="CO5108"/>
      <c r="CP5108"/>
    </row>
    <row r="5109" spans="80:94" ht="22.5" customHeight="1">
      <c r="CB5109"/>
      <c r="CC5109"/>
      <c r="CD5109"/>
      <c r="CE5109" s="83"/>
      <c r="CF5109"/>
      <c r="CG5109"/>
      <c r="CH5109"/>
      <c r="CI5109"/>
      <c r="CJ5109"/>
      <c r="CK5109"/>
      <c r="CL5109"/>
      <c r="CM5109"/>
      <c r="CN5109"/>
      <c r="CO5109"/>
      <c r="CP5109"/>
    </row>
    <row r="5110" spans="80:94" ht="22.5" customHeight="1">
      <c r="CB5110"/>
      <c r="CC5110"/>
      <c r="CD5110"/>
      <c r="CE5110" s="83"/>
      <c r="CF5110"/>
      <c r="CG5110"/>
      <c r="CH5110"/>
      <c r="CI5110"/>
      <c r="CJ5110"/>
      <c r="CK5110"/>
      <c r="CL5110"/>
      <c r="CM5110"/>
      <c r="CN5110"/>
      <c r="CO5110"/>
      <c r="CP5110"/>
    </row>
    <row r="5111" spans="80:94" ht="22.5" customHeight="1">
      <c r="CB5111"/>
      <c r="CC5111"/>
      <c r="CD5111"/>
      <c r="CE5111" s="83"/>
      <c r="CF5111"/>
      <c r="CG5111"/>
      <c r="CH5111"/>
      <c r="CI5111"/>
      <c r="CJ5111"/>
      <c r="CK5111"/>
      <c r="CL5111"/>
      <c r="CM5111"/>
      <c r="CN5111"/>
      <c r="CO5111"/>
      <c r="CP5111"/>
    </row>
    <row r="5112" spans="80:94" ht="22.5" customHeight="1">
      <c r="CB5112"/>
      <c r="CC5112"/>
      <c r="CD5112"/>
      <c r="CE5112" s="83"/>
      <c r="CF5112"/>
      <c r="CG5112"/>
      <c r="CH5112"/>
      <c r="CI5112"/>
      <c r="CJ5112"/>
      <c r="CK5112"/>
      <c r="CL5112"/>
      <c r="CM5112"/>
      <c r="CN5112"/>
      <c r="CO5112"/>
      <c r="CP5112"/>
    </row>
    <row r="5113" spans="80:94" ht="22.5" customHeight="1">
      <c r="CB5113"/>
      <c r="CC5113"/>
      <c r="CD5113"/>
      <c r="CE5113" s="83"/>
      <c r="CF5113"/>
      <c r="CG5113"/>
      <c r="CH5113"/>
      <c r="CI5113"/>
      <c r="CJ5113"/>
      <c r="CK5113"/>
      <c r="CL5113"/>
      <c r="CM5113"/>
      <c r="CN5113"/>
      <c r="CO5113"/>
      <c r="CP5113"/>
    </row>
    <row r="5114" spans="80:94" ht="22.5" customHeight="1">
      <c r="CB5114"/>
      <c r="CC5114"/>
      <c r="CD5114"/>
      <c r="CE5114" s="83"/>
      <c r="CF5114"/>
      <c r="CG5114"/>
      <c r="CH5114"/>
      <c r="CI5114"/>
      <c r="CJ5114"/>
      <c r="CK5114"/>
      <c r="CL5114"/>
      <c r="CM5114"/>
      <c r="CN5114"/>
      <c r="CO5114"/>
      <c r="CP5114"/>
    </row>
    <row r="5115" spans="80:94" ht="22.5" customHeight="1">
      <c r="CB5115"/>
      <c r="CC5115"/>
      <c r="CD5115"/>
      <c r="CE5115" s="83"/>
      <c r="CF5115"/>
      <c r="CG5115"/>
      <c r="CH5115"/>
      <c r="CI5115"/>
      <c r="CJ5115"/>
      <c r="CK5115"/>
      <c r="CL5115"/>
      <c r="CM5115"/>
      <c r="CN5115"/>
      <c r="CO5115"/>
      <c r="CP5115"/>
    </row>
    <row r="5116" spans="80:94" ht="22.5" customHeight="1">
      <c r="CB5116"/>
      <c r="CC5116"/>
      <c r="CD5116"/>
      <c r="CE5116" s="83"/>
      <c r="CF5116"/>
      <c r="CG5116"/>
      <c r="CH5116"/>
      <c r="CI5116"/>
      <c r="CJ5116"/>
      <c r="CK5116"/>
      <c r="CL5116"/>
      <c r="CM5116"/>
      <c r="CN5116"/>
      <c r="CO5116"/>
      <c r="CP5116"/>
    </row>
    <row r="5117" spans="80:94" ht="22.5" customHeight="1">
      <c r="CB5117"/>
      <c r="CC5117"/>
      <c r="CD5117"/>
      <c r="CE5117" s="83"/>
      <c r="CF5117"/>
      <c r="CG5117"/>
      <c r="CH5117"/>
      <c r="CI5117"/>
      <c r="CJ5117"/>
      <c r="CK5117"/>
      <c r="CL5117"/>
      <c r="CM5117"/>
      <c r="CN5117"/>
      <c r="CO5117"/>
      <c r="CP5117"/>
    </row>
    <row r="5118" spans="80:94" ht="22.5" customHeight="1">
      <c r="CB5118"/>
      <c r="CC5118"/>
      <c r="CD5118"/>
      <c r="CE5118" s="83"/>
      <c r="CF5118"/>
      <c r="CG5118"/>
      <c r="CH5118"/>
      <c r="CI5118"/>
      <c r="CJ5118"/>
      <c r="CK5118"/>
      <c r="CL5118"/>
      <c r="CM5118"/>
      <c r="CN5118"/>
      <c r="CO5118"/>
      <c r="CP5118"/>
    </row>
    <row r="5119" spans="80:94" ht="22.5" customHeight="1">
      <c r="CB5119"/>
      <c r="CC5119"/>
      <c r="CD5119"/>
      <c r="CE5119" s="83"/>
      <c r="CF5119"/>
      <c r="CG5119"/>
      <c r="CH5119"/>
      <c r="CI5119"/>
      <c r="CJ5119"/>
      <c r="CK5119"/>
      <c r="CL5119"/>
      <c r="CM5119"/>
      <c r="CN5119"/>
      <c r="CO5119"/>
      <c r="CP5119"/>
    </row>
    <row r="5120" spans="80:94" ht="22.5" customHeight="1">
      <c r="CB5120"/>
      <c r="CC5120"/>
      <c r="CD5120"/>
      <c r="CE5120" s="83"/>
      <c r="CF5120"/>
      <c r="CG5120"/>
      <c r="CH5120"/>
      <c r="CI5120"/>
      <c r="CJ5120"/>
      <c r="CK5120"/>
      <c r="CL5120"/>
      <c r="CM5120"/>
      <c r="CN5120"/>
      <c r="CO5120"/>
      <c r="CP5120"/>
    </row>
    <row r="5121" spans="80:94" ht="22.5" customHeight="1">
      <c r="CB5121"/>
      <c r="CC5121"/>
      <c r="CD5121"/>
      <c r="CE5121" s="83"/>
      <c r="CF5121"/>
      <c r="CG5121"/>
      <c r="CH5121"/>
      <c r="CI5121"/>
      <c r="CJ5121"/>
      <c r="CK5121"/>
      <c r="CL5121"/>
      <c r="CM5121"/>
      <c r="CN5121"/>
      <c r="CO5121"/>
      <c r="CP5121"/>
    </row>
    <row r="5122" spans="80:94" ht="22.5" customHeight="1">
      <c r="CB5122"/>
      <c r="CC5122"/>
      <c r="CD5122"/>
      <c r="CE5122" s="83"/>
      <c r="CF5122"/>
      <c r="CG5122"/>
      <c r="CH5122"/>
      <c r="CI5122"/>
      <c r="CJ5122"/>
      <c r="CK5122"/>
      <c r="CL5122"/>
      <c r="CM5122"/>
      <c r="CN5122"/>
      <c r="CO5122"/>
      <c r="CP5122"/>
    </row>
    <row r="5123" spans="80:94" ht="22.5" customHeight="1">
      <c r="CB5123"/>
      <c r="CC5123"/>
      <c r="CD5123"/>
      <c r="CE5123" s="83"/>
      <c r="CF5123"/>
      <c r="CG5123"/>
      <c r="CH5123"/>
      <c r="CI5123"/>
      <c r="CJ5123"/>
      <c r="CK5123"/>
      <c r="CL5123"/>
      <c r="CM5123"/>
      <c r="CN5123"/>
      <c r="CO5123"/>
      <c r="CP5123"/>
    </row>
    <row r="5124" spans="80:94" ht="22.5" customHeight="1">
      <c r="CB5124"/>
      <c r="CC5124"/>
      <c r="CD5124"/>
      <c r="CE5124" s="83"/>
      <c r="CF5124"/>
      <c r="CG5124"/>
      <c r="CH5124"/>
      <c r="CI5124"/>
      <c r="CJ5124"/>
      <c r="CK5124"/>
      <c r="CL5124"/>
      <c r="CM5124"/>
      <c r="CN5124"/>
      <c r="CO5124"/>
      <c r="CP5124"/>
    </row>
    <row r="5125" spans="80:94" ht="22.5" customHeight="1">
      <c r="CB5125"/>
      <c r="CC5125"/>
      <c r="CD5125"/>
      <c r="CE5125" s="83"/>
      <c r="CF5125"/>
      <c r="CG5125"/>
      <c r="CH5125"/>
      <c r="CI5125"/>
      <c r="CJ5125"/>
      <c r="CK5125"/>
      <c r="CL5125"/>
      <c r="CM5125"/>
      <c r="CN5125"/>
      <c r="CO5125"/>
      <c r="CP5125"/>
    </row>
    <row r="5126" spans="80:94" ht="22.5" customHeight="1">
      <c r="CB5126"/>
      <c r="CC5126"/>
      <c r="CD5126"/>
      <c r="CE5126" s="83"/>
      <c r="CF5126"/>
      <c r="CG5126"/>
      <c r="CH5126"/>
      <c r="CI5126"/>
      <c r="CJ5126"/>
      <c r="CK5126"/>
      <c r="CL5126"/>
      <c r="CM5126"/>
      <c r="CN5126"/>
      <c r="CO5126"/>
      <c r="CP5126"/>
    </row>
    <row r="5127" spans="80:94" ht="22.5" customHeight="1">
      <c r="CB5127"/>
      <c r="CC5127"/>
      <c r="CD5127"/>
      <c r="CE5127" s="83"/>
      <c r="CF5127"/>
      <c r="CG5127"/>
      <c r="CH5127"/>
      <c r="CI5127"/>
      <c r="CJ5127"/>
      <c r="CK5127"/>
      <c r="CL5127"/>
      <c r="CM5127"/>
      <c r="CN5127"/>
      <c r="CO5127"/>
      <c r="CP5127"/>
    </row>
    <row r="5128" spans="80:94" ht="22.5" customHeight="1">
      <c r="CB5128"/>
      <c r="CC5128"/>
      <c r="CD5128"/>
      <c r="CE5128" s="83"/>
      <c r="CF5128"/>
      <c r="CG5128"/>
      <c r="CH5128"/>
      <c r="CI5128"/>
      <c r="CJ5128"/>
      <c r="CK5128"/>
      <c r="CL5128"/>
      <c r="CM5128"/>
      <c r="CN5128"/>
      <c r="CO5128"/>
      <c r="CP5128"/>
    </row>
    <row r="5129" spans="80:94" ht="22.5" customHeight="1">
      <c r="CB5129"/>
      <c r="CC5129"/>
      <c r="CD5129"/>
      <c r="CE5129" s="83"/>
      <c r="CF5129"/>
      <c r="CG5129"/>
      <c r="CH5129"/>
      <c r="CI5129"/>
      <c r="CJ5129"/>
      <c r="CK5129"/>
      <c r="CL5129"/>
      <c r="CM5129"/>
      <c r="CN5129"/>
      <c r="CO5129"/>
      <c r="CP5129"/>
    </row>
    <row r="5130" spans="80:94" ht="22.5" customHeight="1">
      <c r="CB5130"/>
      <c r="CC5130"/>
      <c r="CD5130"/>
      <c r="CE5130" s="83"/>
      <c r="CF5130"/>
      <c r="CG5130"/>
      <c r="CH5130"/>
      <c r="CI5130"/>
      <c r="CJ5130"/>
      <c r="CK5130"/>
      <c r="CL5130"/>
      <c r="CM5130"/>
      <c r="CN5130"/>
      <c r="CO5130"/>
      <c r="CP5130"/>
    </row>
    <row r="5131" spans="80:94" ht="22.5" customHeight="1">
      <c r="CB5131"/>
      <c r="CC5131"/>
      <c r="CD5131"/>
      <c r="CE5131" s="83"/>
      <c r="CF5131"/>
      <c r="CG5131"/>
      <c r="CH5131"/>
      <c r="CI5131"/>
      <c r="CJ5131"/>
      <c r="CK5131"/>
      <c r="CL5131"/>
      <c r="CM5131"/>
      <c r="CN5131"/>
      <c r="CO5131"/>
      <c r="CP5131"/>
    </row>
    <row r="5132" spans="80:94" ht="22.5" customHeight="1">
      <c r="CB5132"/>
      <c r="CC5132"/>
      <c r="CD5132"/>
      <c r="CE5132" s="83"/>
      <c r="CF5132"/>
      <c r="CG5132"/>
      <c r="CH5132"/>
      <c r="CI5132"/>
      <c r="CJ5132"/>
      <c r="CK5132"/>
      <c r="CL5132"/>
      <c r="CM5132"/>
      <c r="CN5132"/>
      <c r="CO5132"/>
      <c r="CP5132"/>
    </row>
    <row r="5133" spans="80:94" ht="22.5" customHeight="1">
      <c r="CB5133"/>
      <c r="CC5133"/>
      <c r="CD5133"/>
      <c r="CE5133" s="83"/>
      <c r="CF5133"/>
      <c r="CG5133"/>
      <c r="CH5133"/>
      <c r="CI5133"/>
      <c r="CJ5133"/>
      <c r="CK5133"/>
      <c r="CL5133"/>
      <c r="CM5133"/>
      <c r="CN5133"/>
      <c r="CO5133"/>
      <c r="CP5133"/>
    </row>
    <row r="5134" spans="80:94" ht="22.5" customHeight="1">
      <c r="CB5134"/>
      <c r="CC5134"/>
      <c r="CD5134"/>
      <c r="CE5134" s="83"/>
      <c r="CF5134"/>
      <c r="CG5134"/>
      <c r="CH5134"/>
      <c r="CI5134"/>
      <c r="CJ5134"/>
      <c r="CK5134"/>
      <c r="CL5134"/>
      <c r="CM5134"/>
      <c r="CN5134"/>
      <c r="CO5134"/>
      <c r="CP5134"/>
    </row>
    <row r="5135" spans="80:94" ht="22.5" customHeight="1">
      <c r="CB5135"/>
      <c r="CC5135"/>
      <c r="CD5135"/>
      <c r="CE5135" s="83"/>
      <c r="CF5135"/>
      <c r="CG5135"/>
      <c r="CH5135"/>
      <c r="CI5135"/>
      <c r="CJ5135"/>
      <c r="CK5135"/>
      <c r="CL5135"/>
      <c r="CM5135"/>
      <c r="CN5135"/>
      <c r="CO5135"/>
      <c r="CP5135"/>
    </row>
    <row r="5136" spans="80:94" ht="22.5" customHeight="1">
      <c r="CB5136"/>
      <c r="CC5136"/>
      <c r="CD5136"/>
      <c r="CE5136" s="83"/>
      <c r="CF5136"/>
      <c r="CG5136"/>
      <c r="CH5136"/>
      <c r="CI5136"/>
      <c r="CJ5136"/>
      <c r="CK5136"/>
      <c r="CL5136"/>
      <c r="CM5136"/>
      <c r="CN5136"/>
      <c r="CO5136"/>
      <c r="CP5136"/>
    </row>
    <row r="5137" spans="80:94" ht="22.5" customHeight="1">
      <c r="CB5137"/>
      <c r="CC5137"/>
      <c r="CD5137"/>
      <c r="CE5137" s="83"/>
      <c r="CF5137"/>
      <c r="CG5137"/>
      <c r="CH5137"/>
      <c r="CI5137"/>
      <c r="CJ5137"/>
      <c r="CK5137"/>
      <c r="CL5137"/>
      <c r="CM5137"/>
      <c r="CN5137"/>
      <c r="CO5137"/>
      <c r="CP5137"/>
    </row>
    <row r="5138" spans="80:94" ht="22.5" customHeight="1">
      <c r="CB5138"/>
      <c r="CC5138"/>
      <c r="CD5138"/>
      <c r="CE5138" s="83"/>
      <c r="CF5138"/>
      <c r="CG5138"/>
      <c r="CH5138"/>
      <c r="CI5138"/>
      <c r="CJ5138"/>
      <c r="CK5138"/>
      <c r="CL5138"/>
      <c r="CM5138"/>
      <c r="CN5138"/>
      <c r="CO5138"/>
      <c r="CP5138"/>
    </row>
    <row r="5139" spans="80:94" ht="22.5" customHeight="1">
      <c r="CB5139"/>
      <c r="CC5139"/>
      <c r="CD5139"/>
      <c r="CE5139" s="83"/>
      <c r="CF5139"/>
      <c r="CG5139"/>
      <c r="CH5139"/>
      <c r="CI5139"/>
      <c r="CJ5139"/>
      <c r="CK5139"/>
      <c r="CL5139"/>
      <c r="CM5139"/>
      <c r="CN5139"/>
      <c r="CO5139"/>
      <c r="CP5139"/>
    </row>
    <row r="5140" spans="80:94" ht="22.5" customHeight="1">
      <c r="CB5140"/>
      <c r="CC5140"/>
      <c r="CD5140"/>
      <c r="CE5140" s="83"/>
      <c r="CF5140"/>
      <c r="CG5140"/>
      <c r="CH5140"/>
      <c r="CI5140"/>
      <c r="CJ5140"/>
      <c r="CK5140"/>
      <c r="CL5140"/>
      <c r="CM5140"/>
      <c r="CN5140"/>
      <c r="CO5140"/>
      <c r="CP5140"/>
    </row>
    <row r="5141" spans="80:94" ht="22.5" customHeight="1">
      <c r="CB5141"/>
      <c r="CC5141"/>
      <c r="CD5141"/>
      <c r="CE5141" s="83"/>
      <c r="CF5141"/>
      <c r="CG5141"/>
      <c r="CH5141"/>
      <c r="CI5141"/>
      <c r="CJ5141"/>
      <c r="CK5141"/>
      <c r="CL5141"/>
      <c r="CM5141"/>
      <c r="CN5141"/>
      <c r="CO5141"/>
      <c r="CP5141"/>
    </row>
    <row r="5142" spans="80:94" ht="22.5" customHeight="1">
      <c r="CB5142"/>
      <c r="CC5142"/>
      <c r="CD5142"/>
      <c r="CE5142" s="83"/>
      <c r="CF5142"/>
      <c r="CG5142"/>
      <c r="CH5142"/>
      <c r="CI5142"/>
      <c r="CJ5142"/>
      <c r="CK5142"/>
      <c r="CL5142"/>
      <c r="CM5142"/>
      <c r="CN5142"/>
      <c r="CO5142"/>
      <c r="CP5142"/>
    </row>
    <row r="5143" spans="80:94" ht="22.5" customHeight="1">
      <c r="CB5143"/>
      <c r="CC5143"/>
      <c r="CD5143"/>
      <c r="CE5143" s="83"/>
      <c r="CF5143"/>
      <c r="CG5143"/>
      <c r="CH5143"/>
      <c r="CI5143"/>
      <c r="CJ5143"/>
      <c r="CK5143"/>
      <c r="CL5143"/>
      <c r="CM5143"/>
      <c r="CN5143"/>
      <c r="CO5143"/>
      <c r="CP5143"/>
    </row>
    <row r="5144" spans="80:94" ht="22.5" customHeight="1">
      <c r="CB5144"/>
      <c r="CC5144"/>
      <c r="CD5144"/>
      <c r="CE5144" s="83"/>
      <c r="CF5144"/>
      <c r="CG5144"/>
      <c r="CH5144"/>
      <c r="CI5144"/>
      <c r="CJ5144"/>
      <c r="CK5144"/>
      <c r="CL5144"/>
      <c r="CM5144"/>
      <c r="CN5144"/>
      <c r="CO5144"/>
      <c r="CP5144"/>
    </row>
    <row r="5145" spans="80:94" ht="22.5" customHeight="1">
      <c r="CB5145"/>
      <c r="CC5145"/>
      <c r="CD5145"/>
      <c r="CE5145" s="83"/>
      <c r="CF5145"/>
      <c r="CG5145"/>
      <c r="CH5145"/>
      <c r="CI5145"/>
      <c r="CJ5145"/>
      <c r="CK5145"/>
      <c r="CL5145"/>
      <c r="CM5145"/>
      <c r="CN5145"/>
      <c r="CO5145"/>
      <c r="CP5145"/>
    </row>
    <row r="5146" spans="80:94" ht="22.5" customHeight="1">
      <c r="CB5146"/>
      <c r="CC5146"/>
      <c r="CD5146"/>
      <c r="CE5146" s="83"/>
      <c r="CF5146"/>
      <c r="CG5146"/>
      <c r="CH5146"/>
      <c r="CI5146"/>
      <c r="CJ5146"/>
      <c r="CK5146"/>
      <c r="CL5146"/>
      <c r="CM5146"/>
      <c r="CN5146"/>
      <c r="CO5146"/>
      <c r="CP5146"/>
    </row>
    <row r="5147" spans="80:94" ht="22.5" customHeight="1">
      <c r="CB5147"/>
      <c r="CC5147"/>
      <c r="CD5147"/>
      <c r="CE5147" s="83"/>
      <c r="CF5147"/>
      <c r="CG5147"/>
      <c r="CH5147"/>
      <c r="CI5147"/>
      <c r="CJ5147"/>
      <c r="CK5147"/>
      <c r="CL5147"/>
      <c r="CM5147"/>
      <c r="CN5147"/>
      <c r="CO5147"/>
      <c r="CP5147"/>
    </row>
    <row r="5148" spans="80:94" ht="22.5" customHeight="1">
      <c r="CB5148"/>
      <c r="CC5148"/>
      <c r="CD5148"/>
      <c r="CE5148" s="83"/>
      <c r="CF5148"/>
      <c r="CG5148"/>
      <c r="CH5148"/>
      <c r="CI5148"/>
      <c r="CJ5148"/>
      <c r="CK5148"/>
      <c r="CL5148"/>
      <c r="CM5148"/>
      <c r="CN5148"/>
      <c r="CO5148"/>
      <c r="CP5148"/>
    </row>
    <row r="5149" spans="80:94" ht="22.5" customHeight="1">
      <c r="CB5149"/>
      <c r="CC5149"/>
      <c r="CD5149"/>
      <c r="CE5149" s="83"/>
      <c r="CF5149"/>
      <c r="CG5149"/>
      <c r="CH5149"/>
      <c r="CI5149"/>
      <c r="CJ5149"/>
      <c r="CK5149"/>
      <c r="CL5149"/>
      <c r="CM5149"/>
      <c r="CN5149"/>
      <c r="CO5149"/>
      <c r="CP5149"/>
    </row>
    <row r="5150" spans="80:94" ht="22.5" customHeight="1">
      <c r="CB5150"/>
      <c r="CC5150"/>
      <c r="CD5150"/>
      <c r="CE5150" s="83"/>
      <c r="CF5150"/>
      <c r="CG5150"/>
      <c r="CH5150"/>
      <c r="CI5150"/>
      <c r="CJ5150"/>
      <c r="CK5150"/>
      <c r="CL5150"/>
      <c r="CM5150"/>
      <c r="CN5150"/>
      <c r="CO5150"/>
      <c r="CP5150"/>
    </row>
    <row r="5151" spans="80:94" ht="22.5" customHeight="1">
      <c r="CB5151"/>
      <c r="CC5151"/>
      <c r="CD5151"/>
      <c r="CE5151" s="83"/>
      <c r="CF5151"/>
      <c r="CG5151"/>
      <c r="CH5151"/>
      <c r="CI5151"/>
      <c r="CJ5151"/>
      <c r="CK5151"/>
      <c r="CL5151"/>
      <c r="CM5151"/>
      <c r="CN5151"/>
      <c r="CO5151"/>
      <c r="CP5151"/>
    </row>
    <row r="5152" spans="80:94" ht="22.5" customHeight="1">
      <c r="CB5152"/>
      <c r="CC5152"/>
      <c r="CD5152"/>
      <c r="CE5152" s="83"/>
      <c r="CF5152"/>
      <c r="CG5152"/>
      <c r="CH5152"/>
      <c r="CI5152"/>
      <c r="CJ5152"/>
      <c r="CK5152"/>
      <c r="CL5152"/>
      <c r="CM5152"/>
      <c r="CN5152"/>
      <c r="CO5152"/>
      <c r="CP5152"/>
    </row>
    <row r="5153" spans="80:94" ht="22.5" customHeight="1">
      <c r="CB5153"/>
      <c r="CC5153"/>
      <c r="CD5153"/>
      <c r="CE5153" s="83"/>
      <c r="CF5153"/>
      <c r="CG5153"/>
      <c r="CH5153"/>
      <c r="CI5153"/>
      <c r="CJ5153"/>
      <c r="CK5153"/>
      <c r="CL5153"/>
      <c r="CM5153"/>
      <c r="CN5153"/>
      <c r="CO5153"/>
      <c r="CP5153"/>
    </row>
    <row r="5154" spans="80:94" ht="22.5" customHeight="1">
      <c r="CB5154"/>
      <c r="CC5154"/>
      <c r="CD5154"/>
      <c r="CE5154" s="83"/>
      <c r="CF5154"/>
      <c r="CG5154"/>
      <c r="CH5154"/>
      <c r="CI5154"/>
      <c r="CJ5154"/>
      <c r="CK5154"/>
      <c r="CL5154"/>
      <c r="CM5154"/>
      <c r="CN5154"/>
      <c r="CO5154"/>
      <c r="CP5154"/>
    </row>
    <row r="5155" spans="80:94" ht="22.5" customHeight="1">
      <c r="CB5155"/>
      <c r="CC5155"/>
      <c r="CD5155"/>
      <c r="CE5155" s="83"/>
      <c r="CF5155"/>
      <c r="CG5155"/>
      <c r="CH5155"/>
      <c r="CI5155"/>
      <c r="CJ5155"/>
      <c r="CK5155"/>
      <c r="CL5155"/>
      <c r="CM5155"/>
      <c r="CN5155"/>
      <c r="CO5155"/>
      <c r="CP5155"/>
    </row>
    <row r="5156" spans="80:94" ht="22.5" customHeight="1">
      <c r="CB5156"/>
      <c r="CC5156"/>
      <c r="CD5156"/>
      <c r="CE5156" s="83"/>
      <c r="CF5156"/>
      <c r="CG5156"/>
      <c r="CH5156"/>
      <c r="CI5156"/>
      <c r="CJ5156"/>
      <c r="CK5156"/>
      <c r="CL5156"/>
      <c r="CM5156"/>
      <c r="CN5156"/>
      <c r="CO5156"/>
      <c r="CP5156"/>
    </row>
    <row r="5157" spans="80:94" ht="22.5" customHeight="1">
      <c r="CB5157"/>
      <c r="CC5157"/>
      <c r="CD5157"/>
      <c r="CE5157" s="83"/>
      <c r="CF5157"/>
      <c r="CG5157"/>
      <c r="CH5157"/>
      <c r="CI5157"/>
      <c r="CJ5157"/>
      <c r="CK5157"/>
      <c r="CL5157"/>
      <c r="CM5157"/>
      <c r="CN5157"/>
      <c r="CO5157"/>
      <c r="CP5157"/>
    </row>
    <row r="5158" spans="80:94" ht="22.5" customHeight="1">
      <c r="CB5158"/>
      <c r="CC5158"/>
      <c r="CD5158"/>
      <c r="CE5158" s="83"/>
      <c r="CF5158"/>
      <c r="CG5158"/>
      <c r="CH5158"/>
      <c r="CI5158"/>
      <c r="CJ5158"/>
      <c r="CK5158"/>
      <c r="CL5158"/>
      <c r="CM5158"/>
      <c r="CN5158"/>
      <c r="CO5158"/>
      <c r="CP5158"/>
    </row>
    <row r="5159" spans="80:94" ht="22.5" customHeight="1">
      <c r="CB5159"/>
      <c r="CC5159"/>
      <c r="CD5159"/>
      <c r="CE5159" s="83"/>
      <c r="CF5159"/>
      <c r="CG5159"/>
      <c r="CH5159"/>
      <c r="CI5159"/>
      <c r="CJ5159"/>
      <c r="CK5159"/>
      <c r="CL5159"/>
      <c r="CM5159"/>
      <c r="CN5159"/>
      <c r="CO5159"/>
      <c r="CP5159"/>
    </row>
    <row r="5160" spans="80:94" ht="22.5" customHeight="1">
      <c r="CB5160"/>
      <c r="CC5160"/>
      <c r="CD5160"/>
      <c r="CE5160" s="83"/>
      <c r="CF5160"/>
      <c r="CG5160"/>
      <c r="CH5160"/>
      <c r="CI5160"/>
      <c r="CJ5160"/>
      <c r="CK5160"/>
      <c r="CL5160"/>
      <c r="CM5160"/>
      <c r="CN5160"/>
      <c r="CO5160"/>
      <c r="CP5160"/>
    </row>
    <row r="5161" spans="80:94" ht="22.5" customHeight="1">
      <c r="CB5161"/>
      <c r="CC5161"/>
      <c r="CD5161"/>
      <c r="CE5161" s="83"/>
      <c r="CF5161"/>
      <c r="CG5161"/>
      <c r="CH5161"/>
      <c r="CI5161"/>
      <c r="CJ5161"/>
      <c r="CK5161"/>
      <c r="CL5161"/>
      <c r="CM5161"/>
      <c r="CN5161"/>
      <c r="CO5161"/>
      <c r="CP5161"/>
    </row>
    <row r="5162" spans="80:94" ht="22.5" customHeight="1">
      <c r="CB5162"/>
      <c r="CC5162"/>
      <c r="CD5162"/>
      <c r="CE5162" s="83"/>
      <c r="CF5162"/>
      <c r="CG5162"/>
      <c r="CH5162"/>
      <c r="CI5162"/>
      <c r="CJ5162"/>
      <c r="CK5162"/>
      <c r="CL5162"/>
      <c r="CM5162"/>
      <c r="CN5162"/>
      <c r="CO5162"/>
      <c r="CP5162"/>
    </row>
    <row r="5163" spans="80:94" ht="22.5" customHeight="1">
      <c r="CB5163"/>
      <c r="CC5163"/>
      <c r="CD5163"/>
      <c r="CE5163" s="83"/>
      <c r="CF5163"/>
      <c r="CG5163"/>
      <c r="CH5163"/>
      <c r="CI5163"/>
      <c r="CJ5163"/>
      <c r="CK5163"/>
      <c r="CL5163"/>
      <c r="CM5163"/>
      <c r="CN5163"/>
      <c r="CO5163"/>
      <c r="CP5163"/>
    </row>
    <row r="5164" spans="80:94" ht="22.5" customHeight="1">
      <c r="CB5164"/>
      <c r="CC5164"/>
      <c r="CD5164"/>
      <c r="CE5164" s="83"/>
      <c r="CF5164"/>
      <c r="CG5164"/>
      <c r="CH5164"/>
      <c r="CI5164"/>
      <c r="CJ5164"/>
      <c r="CK5164"/>
      <c r="CL5164"/>
      <c r="CM5164"/>
      <c r="CN5164"/>
      <c r="CO5164"/>
      <c r="CP5164"/>
    </row>
    <row r="5165" spans="80:94" ht="22.5" customHeight="1">
      <c r="CB5165"/>
      <c r="CC5165"/>
      <c r="CD5165"/>
      <c r="CE5165" s="83"/>
      <c r="CF5165"/>
      <c r="CG5165"/>
      <c r="CH5165"/>
      <c r="CI5165"/>
      <c r="CJ5165"/>
      <c r="CK5165"/>
      <c r="CL5165"/>
      <c r="CM5165"/>
      <c r="CN5165"/>
      <c r="CO5165"/>
      <c r="CP5165"/>
    </row>
    <row r="5166" spans="80:94" ht="22.5" customHeight="1">
      <c r="CB5166"/>
      <c r="CC5166"/>
      <c r="CD5166"/>
      <c r="CE5166" s="83"/>
      <c r="CF5166"/>
      <c r="CG5166"/>
      <c r="CH5166"/>
      <c r="CI5166"/>
      <c r="CJ5166"/>
      <c r="CK5166"/>
      <c r="CL5166"/>
      <c r="CM5166"/>
      <c r="CN5166"/>
      <c r="CO5166"/>
      <c r="CP5166"/>
    </row>
    <row r="5167" spans="80:94" ht="22.5" customHeight="1">
      <c r="CB5167"/>
      <c r="CC5167"/>
      <c r="CD5167"/>
      <c r="CE5167" s="83"/>
      <c r="CF5167"/>
      <c r="CG5167"/>
      <c r="CH5167"/>
      <c r="CI5167"/>
      <c r="CJ5167"/>
      <c r="CK5167"/>
      <c r="CL5167"/>
      <c r="CM5167"/>
      <c r="CN5167"/>
      <c r="CO5167"/>
      <c r="CP5167"/>
    </row>
    <row r="5168" spans="80:94" ht="22.5" customHeight="1">
      <c r="CB5168"/>
      <c r="CC5168"/>
      <c r="CD5168"/>
      <c r="CE5168" s="83"/>
      <c r="CF5168"/>
      <c r="CG5168"/>
      <c r="CH5168"/>
      <c r="CI5168"/>
      <c r="CJ5168"/>
      <c r="CK5168"/>
      <c r="CL5168"/>
      <c r="CM5168"/>
      <c r="CN5168"/>
      <c r="CO5168"/>
      <c r="CP5168"/>
    </row>
    <row r="5169" spans="80:94" ht="22.5" customHeight="1">
      <c r="CB5169"/>
      <c r="CC5169"/>
      <c r="CD5169"/>
      <c r="CE5169" s="83"/>
      <c r="CF5169"/>
      <c r="CG5169"/>
      <c r="CH5169"/>
      <c r="CI5169"/>
      <c r="CJ5169"/>
      <c r="CK5169"/>
      <c r="CL5169"/>
      <c r="CM5169"/>
      <c r="CN5169"/>
      <c r="CO5169"/>
      <c r="CP5169"/>
    </row>
    <row r="5170" spans="80:94" ht="22.5" customHeight="1">
      <c r="CB5170"/>
      <c r="CC5170"/>
      <c r="CD5170"/>
      <c r="CE5170" s="83"/>
      <c r="CF5170"/>
      <c r="CG5170"/>
      <c r="CH5170"/>
      <c r="CI5170"/>
      <c r="CJ5170"/>
      <c r="CK5170"/>
      <c r="CL5170"/>
      <c r="CM5170"/>
      <c r="CN5170"/>
      <c r="CO5170"/>
      <c r="CP5170"/>
    </row>
    <row r="5171" spans="80:94" ht="22.5" customHeight="1">
      <c r="CB5171"/>
      <c r="CC5171"/>
      <c r="CD5171"/>
      <c r="CE5171" s="83"/>
      <c r="CF5171"/>
      <c r="CG5171"/>
      <c r="CH5171"/>
      <c r="CI5171"/>
      <c r="CJ5171"/>
      <c r="CK5171"/>
      <c r="CL5171"/>
      <c r="CM5171"/>
      <c r="CN5171"/>
      <c r="CO5171"/>
      <c r="CP5171"/>
    </row>
    <row r="5172" spans="80:94" ht="22.5" customHeight="1">
      <c r="CB5172"/>
      <c r="CC5172"/>
      <c r="CD5172"/>
      <c r="CE5172" s="83"/>
      <c r="CF5172"/>
      <c r="CG5172"/>
      <c r="CH5172"/>
      <c r="CI5172"/>
      <c r="CJ5172"/>
      <c r="CK5172"/>
      <c r="CL5172"/>
      <c r="CM5172"/>
      <c r="CN5172"/>
      <c r="CO5172"/>
      <c r="CP5172"/>
    </row>
    <row r="5173" spans="80:94" ht="22.5" customHeight="1">
      <c r="CB5173"/>
      <c r="CC5173"/>
      <c r="CD5173"/>
      <c r="CE5173" s="83"/>
      <c r="CF5173"/>
      <c r="CG5173"/>
      <c r="CH5173"/>
      <c r="CI5173"/>
      <c r="CJ5173"/>
      <c r="CK5173"/>
      <c r="CL5173"/>
      <c r="CM5173"/>
      <c r="CN5173"/>
      <c r="CO5173"/>
      <c r="CP5173"/>
    </row>
    <row r="5174" spans="80:94" ht="22.5" customHeight="1">
      <c r="CB5174"/>
      <c r="CC5174"/>
      <c r="CD5174"/>
      <c r="CE5174" s="83"/>
      <c r="CF5174"/>
      <c r="CG5174"/>
      <c r="CH5174"/>
      <c r="CI5174"/>
      <c r="CJ5174"/>
      <c r="CK5174"/>
      <c r="CL5174"/>
      <c r="CM5174"/>
      <c r="CN5174"/>
      <c r="CO5174"/>
      <c r="CP5174"/>
    </row>
    <row r="5175" spans="80:94" ht="22.5" customHeight="1">
      <c r="CB5175"/>
      <c r="CC5175"/>
      <c r="CD5175"/>
      <c r="CE5175" s="83"/>
      <c r="CF5175"/>
      <c r="CG5175"/>
      <c r="CH5175"/>
      <c r="CI5175"/>
      <c r="CJ5175"/>
      <c r="CK5175"/>
      <c r="CL5175"/>
      <c r="CM5175"/>
      <c r="CN5175"/>
      <c r="CO5175"/>
      <c r="CP5175"/>
    </row>
    <row r="5176" spans="80:94" ht="22.5" customHeight="1">
      <c r="CB5176"/>
      <c r="CC5176"/>
      <c r="CD5176"/>
      <c r="CE5176" s="83"/>
      <c r="CF5176"/>
      <c r="CG5176"/>
      <c r="CH5176"/>
      <c r="CI5176"/>
      <c r="CJ5176"/>
      <c r="CK5176"/>
      <c r="CL5176"/>
      <c r="CM5176"/>
      <c r="CN5176"/>
      <c r="CO5176"/>
      <c r="CP5176"/>
    </row>
    <row r="5177" spans="80:94" ht="22.5" customHeight="1">
      <c r="CB5177"/>
      <c r="CC5177"/>
      <c r="CD5177"/>
      <c r="CE5177" s="83"/>
      <c r="CF5177"/>
      <c r="CG5177"/>
      <c r="CH5177"/>
      <c r="CI5177"/>
      <c r="CJ5177"/>
      <c r="CK5177"/>
      <c r="CL5177"/>
      <c r="CM5177"/>
      <c r="CN5177"/>
      <c r="CO5177"/>
      <c r="CP5177"/>
    </row>
    <row r="5178" spans="80:94" ht="22.5" customHeight="1">
      <c r="CB5178"/>
      <c r="CC5178"/>
      <c r="CD5178"/>
      <c r="CE5178" s="83"/>
      <c r="CF5178"/>
      <c r="CG5178"/>
      <c r="CH5178"/>
      <c r="CI5178"/>
      <c r="CJ5178"/>
      <c r="CK5178"/>
      <c r="CL5178"/>
      <c r="CM5178"/>
      <c r="CN5178"/>
      <c r="CO5178"/>
      <c r="CP5178"/>
    </row>
    <row r="5179" spans="80:94" ht="22.5" customHeight="1">
      <c r="CB5179"/>
      <c r="CC5179"/>
      <c r="CD5179"/>
      <c r="CE5179" s="83"/>
      <c r="CF5179"/>
      <c r="CG5179"/>
      <c r="CH5179"/>
      <c r="CI5179"/>
      <c r="CJ5179"/>
      <c r="CK5179"/>
      <c r="CL5179"/>
      <c r="CM5179"/>
      <c r="CN5179"/>
      <c r="CO5179"/>
      <c r="CP5179"/>
    </row>
    <row r="5180" spans="80:94" ht="22.5" customHeight="1">
      <c r="CB5180"/>
      <c r="CC5180"/>
      <c r="CD5180"/>
      <c r="CE5180" s="83"/>
      <c r="CF5180"/>
      <c r="CG5180"/>
      <c r="CH5180"/>
      <c r="CI5180"/>
      <c r="CJ5180"/>
      <c r="CK5180"/>
      <c r="CL5180"/>
      <c r="CM5180"/>
      <c r="CN5180"/>
      <c r="CO5180"/>
      <c r="CP5180"/>
    </row>
    <row r="5181" spans="80:94" ht="22.5" customHeight="1">
      <c r="CB5181"/>
      <c r="CC5181"/>
      <c r="CD5181"/>
      <c r="CE5181" s="83"/>
      <c r="CF5181"/>
      <c r="CG5181"/>
      <c r="CH5181"/>
      <c r="CI5181"/>
      <c r="CJ5181"/>
      <c r="CK5181"/>
      <c r="CL5181"/>
      <c r="CM5181"/>
      <c r="CN5181"/>
      <c r="CO5181"/>
      <c r="CP5181"/>
    </row>
    <row r="5182" spans="80:94" ht="22.5" customHeight="1">
      <c r="CB5182"/>
      <c r="CC5182"/>
      <c r="CD5182"/>
      <c r="CE5182" s="83"/>
      <c r="CF5182"/>
      <c r="CG5182"/>
      <c r="CH5182"/>
      <c r="CI5182"/>
      <c r="CJ5182"/>
      <c r="CK5182"/>
      <c r="CL5182"/>
      <c r="CM5182"/>
      <c r="CN5182"/>
      <c r="CO5182"/>
      <c r="CP5182"/>
    </row>
    <row r="5183" spans="80:94" ht="22.5" customHeight="1">
      <c r="CB5183"/>
      <c r="CC5183"/>
      <c r="CD5183"/>
      <c r="CE5183" s="83"/>
      <c r="CF5183"/>
      <c r="CG5183"/>
      <c r="CH5183"/>
      <c r="CI5183"/>
      <c r="CJ5183"/>
      <c r="CK5183"/>
      <c r="CL5183"/>
      <c r="CM5183"/>
      <c r="CN5183"/>
      <c r="CO5183"/>
      <c r="CP5183"/>
    </row>
    <row r="5184" spans="80:94" ht="22.5" customHeight="1">
      <c r="CB5184"/>
      <c r="CC5184"/>
      <c r="CD5184"/>
      <c r="CE5184" s="83"/>
      <c r="CF5184"/>
      <c r="CG5184"/>
      <c r="CH5184"/>
      <c r="CI5184"/>
      <c r="CJ5184"/>
      <c r="CK5184"/>
      <c r="CL5184"/>
      <c r="CM5184"/>
      <c r="CN5184"/>
      <c r="CO5184"/>
      <c r="CP5184"/>
    </row>
    <row r="5185" spans="80:94" ht="22.5" customHeight="1">
      <c r="CB5185"/>
      <c r="CC5185"/>
      <c r="CD5185"/>
      <c r="CE5185" s="83"/>
      <c r="CF5185"/>
      <c r="CG5185"/>
      <c r="CH5185"/>
      <c r="CI5185"/>
      <c r="CJ5185"/>
      <c r="CK5185"/>
      <c r="CL5185"/>
      <c r="CM5185"/>
      <c r="CN5185"/>
      <c r="CO5185"/>
      <c r="CP5185"/>
    </row>
    <row r="5186" spans="80:94" ht="22.5" customHeight="1">
      <c r="CB5186"/>
      <c r="CC5186"/>
      <c r="CD5186"/>
      <c r="CE5186" s="83"/>
      <c r="CF5186"/>
      <c r="CG5186"/>
      <c r="CH5186"/>
      <c r="CI5186"/>
      <c r="CJ5186"/>
      <c r="CK5186"/>
      <c r="CL5186"/>
      <c r="CM5186"/>
      <c r="CN5186"/>
      <c r="CO5186"/>
      <c r="CP5186"/>
    </row>
    <row r="5187" spans="80:94" ht="22.5" customHeight="1">
      <c r="CB5187"/>
      <c r="CC5187"/>
      <c r="CD5187"/>
      <c r="CE5187" s="83"/>
      <c r="CF5187"/>
      <c r="CG5187"/>
      <c r="CH5187"/>
      <c r="CI5187"/>
      <c r="CJ5187"/>
      <c r="CK5187"/>
      <c r="CL5187"/>
      <c r="CM5187"/>
      <c r="CN5187"/>
      <c r="CO5187"/>
      <c r="CP5187"/>
    </row>
    <row r="5188" spans="80:94" ht="22.5" customHeight="1">
      <c r="CB5188"/>
      <c r="CC5188"/>
      <c r="CD5188"/>
      <c r="CE5188" s="83"/>
      <c r="CF5188"/>
      <c r="CG5188"/>
      <c r="CH5188"/>
      <c r="CI5188"/>
      <c r="CJ5188"/>
      <c r="CK5188"/>
      <c r="CL5188"/>
      <c r="CM5188"/>
      <c r="CN5188"/>
      <c r="CO5188"/>
      <c r="CP5188"/>
    </row>
    <row r="5189" spans="80:94" ht="22.5" customHeight="1">
      <c r="CB5189"/>
      <c r="CC5189"/>
      <c r="CD5189"/>
      <c r="CE5189" s="83"/>
      <c r="CF5189"/>
      <c r="CG5189"/>
      <c r="CH5189"/>
      <c r="CI5189"/>
      <c r="CJ5189"/>
      <c r="CK5189"/>
      <c r="CL5189"/>
      <c r="CM5189"/>
      <c r="CN5189"/>
      <c r="CO5189"/>
      <c r="CP5189"/>
    </row>
    <row r="5190" spans="80:94" ht="22.5" customHeight="1">
      <c r="CB5190"/>
      <c r="CC5190"/>
      <c r="CD5190"/>
      <c r="CE5190" s="83"/>
      <c r="CF5190"/>
      <c r="CG5190"/>
      <c r="CH5190"/>
      <c r="CI5190"/>
      <c r="CJ5190"/>
      <c r="CK5190"/>
      <c r="CL5190"/>
      <c r="CM5190"/>
      <c r="CN5190"/>
      <c r="CO5190"/>
      <c r="CP5190"/>
    </row>
    <row r="5191" spans="80:94" ht="22.5" customHeight="1">
      <c r="CB5191"/>
      <c r="CC5191"/>
      <c r="CD5191"/>
      <c r="CE5191" s="83"/>
      <c r="CF5191"/>
      <c r="CG5191"/>
      <c r="CH5191"/>
      <c r="CI5191"/>
      <c r="CJ5191"/>
      <c r="CK5191"/>
      <c r="CL5191"/>
      <c r="CM5191"/>
      <c r="CN5191"/>
      <c r="CO5191"/>
      <c r="CP5191"/>
    </row>
    <row r="5192" spans="80:94" ht="22.5" customHeight="1">
      <c r="CB5192"/>
      <c r="CC5192"/>
      <c r="CD5192"/>
      <c r="CE5192" s="83"/>
      <c r="CF5192"/>
      <c r="CG5192"/>
      <c r="CH5192"/>
      <c r="CI5192"/>
      <c r="CJ5192"/>
      <c r="CK5192"/>
      <c r="CL5192"/>
      <c r="CM5192"/>
      <c r="CN5192"/>
      <c r="CO5192"/>
      <c r="CP5192"/>
    </row>
    <row r="5193" spans="80:94" ht="22.5" customHeight="1">
      <c r="CB5193"/>
      <c r="CC5193"/>
      <c r="CD5193"/>
      <c r="CE5193" s="83"/>
      <c r="CF5193"/>
      <c r="CG5193"/>
      <c r="CH5193"/>
      <c r="CI5193"/>
      <c r="CJ5193"/>
      <c r="CK5193"/>
      <c r="CL5193"/>
      <c r="CM5193"/>
      <c r="CN5193"/>
      <c r="CO5193"/>
      <c r="CP5193"/>
    </row>
    <row r="5194" spans="80:94" ht="22.5" customHeight="1">
      <c r="CB5194"/>
      <c r="CC5194"/>
      <c r="CD5194"/>
      <c r="CE5194" s="83"/>
      <c r="CF5194"/>
      <c r="CG5194"/>
      <c r="CH5194"/>
      <c r="CI5194"/>
      <c r="CJ5194"/>
      <c r="CK5194"/>
      <c r="CL5194"/>
      <c r="CM5194"/>
      <c r="CN5194"/>
      <c r="CO5194"/>
      <c r="CP5194"/>
    </row>
    <row r="5195" spans="80:94" ht="22.5" customHeight="1">
      <c r="CB5195"/>
      <c r="CC5195"/>
      <c r="CD5195"/>
      <c r="CE5195" s="83"/>
      <c r="CF5195"/>
      <c r="CG5195"/>
      <c r="CH5195"/>
      <c r="CI5195"/>
      <c r="CJ5195"/>
      <c r="CK5195"/>
      <c r="CL5195"/>
      <c r="CM5195"/>
      <c r="CN5195"/>
      <c r="CO5195"/>
      <c r="CP5195"/>
    </row>
    <row r="5196" spans="80:94" ht="22.5" customHeight="1">
      <c r="CB5196"/>
      <c r="CC5196"/>
      <c r="CD5196"/>
      <c r="CE5196" s="83"/>
      <c r="CF5196"/>
      <c r="CG5196"/>
      <c r="CH5196"/>
      <c r="CI5196"/>
      <c r="CJ5196"/>
      <c r="CK5196"/>
      <c r="CL5196"/>
      <c r="CM5196"/>
      <c r="CN5196"/>
      <c r="CO5196"/>
      <c r="CP5196"/>
    </row>
    <row r="5197" spans="80:94" ht="22.5" customHeight="1">
      <c r="CB5197"/>
      <c r="CC5197"/>
      <c r="CD5197"/>
      <c r="CE5197" s="83"/>
      <c r="CF5197"/>
      <c r="CG5197"/>
      <c r="CH5197"/>
      <c r="CI5197"/>
      <c r="CJ5197"/>
      <c r="CK5197"/>
      <c r="CL5197"/>
      <c r="CM5197"/>
      <c r="CN5197"/>
      <c r="CO5197"/>
      <c r="CP5197"/>
    </row>
    <row r="5198" spans="80:94" ht="22.5" customHeight="1">
      <c r="CB5198"/>
      <c r="CC5198"/>
      <c r="CD5198"/>
      <c r="CE5198" s="83"/>
      <c r="CF5198"/>
      <c r="CG5198"/>
      <c r="CH5198"/>
      <c r="CI5198"/>
      <c r="CJ5198"/>
      <c r="CK5198"/>
      <c r="CL5198"/>
      <c r="CM5198"/>
      <c r="CN5198"/>
      <c r="CO5198"/>
      <c r="CP5198"/>
    </row>
    <row r="5199" spans="80:94" ht="22.5" customHeight="1">
      <c r="CB5199"/>
      <c r="CC5199"/>
      <c r="CD5199"/>
      <c r="CE5199" s="83"/>
      <c r="CF5199"/>
      <c r="CG5199"/>
      <c r="CH5199"/>
      <c r="CI5199"/>
      <c r="CJ5199"/>
      <c r="CK5199"/>
      <c r="CL5199"/>
      <c r="CM5199"/>
      <c r="CN5199"/>
      <c r="CO5199"/>
      <c r="CP5199"/>
    </row>
    <row r="5200" spans="80:94" ht="22.5" customHeight="1">
      <c r="CB5200"/>
      <c r="CC5200"/>
      <c r="CD5200"/>
      <c r="CE5200" s="83"/>
      <c r="CF5200"/>
      <c r="CG5200"/>
      <c r="CH5200"/>
      <c r="CI5200"/>
      <c r="CJ5200"/>
      <c r="CK5200"/>
      <c r="CL5200"/>
      <c r="CM5200"/>
      <c r="CN5200"/>
      <c r="CO5200"/>
      <c r="CP5200"/>
    </row>
    <row r="5201" spans="80:94" ht="22.5" customHeight="1">
      <c r="CB5201"/>
      <c r="CC5201"/>
      <c r="CD5201"/>
      <c r="CE5201" s="83"/>
      <c r="CF5201"/>
      <c r="CG5201"/>
      <c r="CH5201"/>
      <c r="CI5201"/>
      <c r="CJ5201"/>
      <c r="CK5201"/>
      <c r="CL5201"/>
      <c r="CM5201"/>
      <c r="CN5201"/>
      <c r="CO5201"/>
      <c r="CP5201"/>
    </row>
    <row r="5202" spans="80:94" ht="22.5" customHeight="1">
      <c r="CB5202"/>
      <c r="CC5202"/>
      <c r="CD5202"/>
      <c r="CE5202" s="83"/>
      <c r="CF5202"/>
      <c r="CG5202"/>
      <c r="CH5202"/>
      <c r="CI5202"/>
      <c r="CJ5202"/>
      <c r="CK5202"/>
      <c r="CL5202"/>
      <c r="CM5202"/>
      <c r="CN5202"/>
      <c r="CO5202"/>
      <c r="CP5202"/>
    </row>
    <row r="5203" spans="80:94" ht="22.5" customHeight="1">
      <c r="CB5203"/>
      <c r="CC5203"/>
      <c r="CD5203"/>
      <c r="CE5203" s="83"/>
      <c r="CF5203"/>
      <c r="CG5203"/>
      <c r="CH5203"/>
      <c r="CI5203"/>
      <c r="CJ5203"/>
      <c r="CK5203"/>
      <c r="CL5203"/>
      <c r="CM5203"/>
      <c r="CN5203"/>
      <c r="CO5203"/>
      <c r="CP5203"/>
    </row>
    <row r="5204" spans="80:94" ht="22.5" customHeight="1">
      <c r="CB5204"/>
      <c r="CC5204"/>
      <c r="CD5204"/>
      <c r="CE5204" s="83"/>
      <c r="CF5204"/>
      <c r="CG5204"/>
      <c r="CH5204"/>
      <c r="CI5204"/>
      <c r="CJ5204"/>
      <c r="CK5204"/>
      <c r="CL5204"/>
      <c r="CM5204"/>
      <c r="CN5204"/>
      <c r="CO5204"/>
      <c r="CP5204"/>
    </row>
    <row r="5205" spans="80:94" ht="22.5" customHeight="1">
      <c r="CB5205"/>
      <c r="CC5205"/>
      <c r="CD5205"/>
      <c r="CE5205" s="83"/>
      <c r="CF5205"/>
      <c r="CG5205"/>
      <c r="CH5205"/>
      <c r="CI5205"/>
      <c r="CJ5205"/>
      <c r="CK5205"/>
      <c r="CL5205"/>
      <c r="CM5205"/>
      <c r="CN5205"/>
      <c r="CO5205"/>
      <c r="CP5205"/>
    </row>
    <row r="5206" spans="80:94" ht="22.5" customHeight="1">
      <c r="CB5206"/>
      <c r="CC5206"/>
      <c r="CD5206"/>
      <c r="CE5206" s="83"/>
      <c r="CF5206"/>
      <c r="CG5206"/>
      <c r="CH5206"/>
      <c r="CI5206"/>
      <c r="CJ5206"/>
      <c r="CK5206"/>
      <c r="CL5206"/>
      <c r="CM5206"/>
      <c r="CN5206"/>
      <c r="CO5206"/>
      <c r="CP5206"/>
    </row>
    <row r="5207" spans="80:94" ht="22.5" customHeight="1">
      <c r="CB5207"/>
      <c r="CC5207"/>
      <c r="CD5207"/>
      <c r="CE5207" s="83"/>
      <c r="CF5207"/>
      <c r="CG5207"/>
      <c r="CH5207"/>
      <c r="CI5207"/>
      <c r="CJ5207"/>
      <c r="CK5207"/>
      <c r="CL5207"/>
      <c r="CM5207"/>
      <c r="CN5207"/>
      <c r="CO5207"/>
      <c r="CP5207"/>
    </row>
    <row r="5208" spans="80:94" ht="22.5" customHeight="1">
      <c r="CB5208"/>
      <c r="CC5208"/>
      <c r="CD5208"/>
      <c r="CE5208" s="83"/>
      <c r="CF5208"/>
      <c r="CG5208"/>
      <c r="CH5208"/>
      <c r="CI5208"/>
      <c r="CJ5208"/>
      <c r="CK5208"/>
      <c r="CL5208"/>
      <c r="CM5208"/>
      <c r="CN5208"/>
      <c r="CO5208"/>
      <c r="CP5208"/>
    </row>
    <row r="5209" spans="80:94" ht="22.5" customHeight="1">
      <c r="CB5209"/>
      <c r="CC5209"/>
      <c r="CD5209"/>
      <c r="CE5209" s="83"/>
      <c r="CF5209"/>
      <c r="CG5209"/>
      <c r="CH5209"/>
      <c r="CI5209"/>
      <c r="CJ5209"/>
      <c r="CK5209"/>
      <c r="CL5209"/>
      <c r="CM5209"/>
      <c r="CN5209"/>
      <c r="CO5209"/>
      <c r="CP5209"/>
    </row>
    <row r="5210" spans="80:94" ht="22.5" customHeight="1">
      <c r="CB5210"/>
      <c r="CC5210"/>
      <c r="CD5210"/>
      <c r="CE5210" s="83"/>
      <c r="CF5210"/>
      <c r="CG5210"/>
      <c r="CH5210"/>
      <c r="CI5210"/>
      <c r="CJ5210"/>
      <c r="CK5210"/>
      <c r="CL5210"/>
      <c r="CM5210"/>
      <c r="CN5210"/>
      <c r="CO5210"/>
      <c r="CP5210"/>
    </row>
    <row r="5211" spans="80:94" ht="22.5" customHeight="1">
      <c r="CB5211"/>
      <c r="CC5211"/>
      <c r="CD5211"/>
      <c r="CE5211" s="83"/>
      <c r="CF5211"/>
      <c r="CG5211"/>
      <c r="CH5211"/>
      <c r="CI5211"/>
      <c r="CJ5211"/>
      <c r="CK5211"/>
      <c r="CL5211"/>
      <c r="CM5211"/>
      <c r="CN5211"/>
      <c r="CO5211"/>
      <c r="CP5211"/>
    </row>
    <row r="5212" spans="80:94" ht="22.5" customHeight="1">
      <c r="CB5212"/>
      <c r="CC5212"/>
      <c r="CD5212"/>
      <c r="CE5212" s="83"/>
      <c r="CF5212"/>
      <c r="CG5212"/>
      <c r="CH5212"/>
      <c r="CI5212"/>
      <c r="CJ5212"/>
      <c r="CK5212"/>
      <c r="CL5212"/>
      <c r="CM5212"/>
      <c r="CN5212"/>
      <c r="CO5212"/>
      <c r="CP5212"/>
    </row>
    <row r="5213" spans="80:94" ht="22.5" customHeight="1">
      <c r="CB5213"/>
      <c r="CC5213"/>
      <c r="CD5213"/>
      <c r="CE5213" s="83"/>
      <c r="CF5213"/>
      <c r="CG5213"/>
      <c r="CH5213"/>
      <c r="CI5213"/>
      <c r="CJ5213"/>
      <c r="CK5213"/>
      <c r="CL5213"/>
      <c r="CM5213"/>
      <c r="CN5213"/>
      <c r="CO5213"/>
      <c r="CP5213"/>
    </row>
    <row r="5214" spans="80:94" ht="22.5" customHeight="1">
      <c r="CB5214"/>
      <c r="CC5214"/>
      <c r="CD5214"/>
      <c r="CE5214" s="83"/>
      <c r="CF5214"/>
      <c r="CG5214"/>
      <c r="CH5214"/>
      <c r="CI5214"/>
      <c r="CJ5214"/>
      <c r="CK5214"/>
      <c r="CL5214"/>
      <c r="CM5214"/>
      <c r="CN5214"/>
      <c r="CO5214"/>
      <c r="CP5214"/>
    </row>
    <row r="5215" spans="80:94" ht="22.5" customHeight="1">
      <c r="CB5215"/>
      <c r="CC5215"/>
      <c r="CD5215"/>
      <c r="CE5215" s="83"/>
      <c r="CF5215"/>
      <c r="CG5215"/>
      <c r="CH5215"/>
      <c r="CI5215"/>
      <c r="CJ5215"/>
      <c r="CK5215"/>
      <c r="CL5215"/>
      <c r="CM5215"/>
      <c r="CN5215"/>
      <c r="CO5215"/>
      <c r="CP5215"/>
    </row>
    <row r="5216" spans="80:94" ht="22.5" customHeight="1">
      <c r="CB5216"/>
      <c r="CC5216"/>
      <c r="CD5216"/>
      <c r="CE5216" s="83"/>
      <c r="CF5216"/>
      <c r="CG5216"/>
      <c r="CH5216"/>
      <c r="CI5216"/>
      <c r="CJ5216"/>
      <c r="CK5216"/>
      <c r="CL5216"/>
      <c r="CM5216"/>
      <c r="CN5216"/>
      <c r="CO5216"/>
      <c r="CP5216"/>
    </row>
    <row r="5217" spans="80:94" ht="22.5" customHeight="1">
      <c r="CB5217"/>
      <c r="CC5217"/>
      <c r="CD5217"/>
      <c r="CE5217" s="83"/>
      <c r="CF5217"/>
      <c r="CG5217"/>
      <c r="CH5217"/>
      <c r="CI5217"/>
      <c r="CJ5217"/>
      <c r="CK5217"/>
      <c r="CL5217"/>
      <c r="CM5217"/>
      <c r="CN5217"/>
      <c r="CO5217"/>
      <c r="CP5217"/>
    </row>
    <row r="5218" spans="80:94" ht="22.5" customHeight="1">
      <c r="CB5218"/>
      <c r="CC5218"/>
      <c r="CD5218"/>
      <c r="CE5218" s="83"/>
      <c r="CF5218"/>
      <c r="CG5218"/>
      <c r="CH5218"/>
      <c r="CI5218"/>
      <c r="CJ5218"/>
      <c r="CK5218"/>
      <c r="CL5218"/>
      <c r="CM5218"/>
      <c r="CN5218"/>
      <c r="CO5218"/>
      <c r="CP5218"/>
    </row>
    <row r="5219" spans="80:94" ht="22.5" customHeight="1">
      <c r="CB5219"/>
      <c r="CC5219"/>
      <c r="CD5219"/>
      <c r="CE5219" s="83"/>
      <c r="CF5219"/>
      <c r="CG5219"/>
      <c r="CH5219"/>
      <c r="CI5219"/>
      <c r="CJ5219"/>
      <c r="CK5219"/>
      <c r="CL5219"/>
      <c r="CM5219"/>
      <c r="CN5219"/>
      <c r="CO5219"/>
      <c r="CP5219"/>
    </row>
    <row r="5220" spans="80:94" ht="22.5" customHeight="1">
      <c r="CB5220"/>
      <c r="CC5220"/>
      <c r="CD5220"/>
      <c r="CE5220" s="83"/>
      <c r="CF5220"/>
      <c r="CG5220"/>
      <c r="CH5220"/>
      <c r="CI5220"/>
      <c r="CJ5220"/>
      <c r="CK5220"/>
      <c r="CL5220"/>
      <c r="CM5220"/>
      <c r="CN5220"/>
      <c r="CO5220"/>
      <c r="CP5220"/>
    </row>
    <row r="5221" spans="80:94" ht="22.5" customHeight="1">
      <c r="CB5221"/>
      <c r="CC5221"/>
      <c r="CD5221"/>
      <c r="CE5221" s="83"/>
      <c r="CF5221"/>
      <c r="CG5221"/>
      <c r="CH5221"/>
      <c r="CI5221"/>
      <c r="CJ5221"/>
      <c r="CK5221"/>
      <c r="CL5221"/>
      <c r="CM5221"/>
      <c r="CN5221"/>
      <c r="CO5221"/>
      <c r="CP5221"/>
    </row>
    <row r="5222" spans="80:94" ht="22.5" customHeight="1">
      <c r="CB5222"/>
      <c r="CC5222"/>
      <c r="CD5222"/>
      <c r="CE5222" s="83"/>
      <c r="CF5222"/>
      <c r="CG5222"/>
      <c r="CH5222"/>
      <c r="CI5222"/>
      <c r="CJ5222"/>
      <c r="CK5222"/>
      <c r="CL5222"/>
      <c r="CM5222"/>
      <c r="CN5222"/>
      <c r="CO5222"/>
      <c r="CP5222"/>
    </row>
    <row r="5223" spans="80:94" ht="22.5" customHeight="1">
      <c r="CB5223"/>
      <c r="CC5223"/>
      <c r="CD5223"/>
      <c r="CE5223" s="83"/>
      <c r="CF5223"/>
      <c r="CG5223"/>
      <c r="CH5223"/>
      <c r="CI5223"/>
      <c r="CJ5223"/>
      <c r="CK5223"/>
      <c r="CL5223"/>
      <c r="CM5223"/>
      <c r="CN5223"/>
      <c r="CO5223"/>
      <c r="CP5223"/>
    </row>
    <row r="5224" spans="80:94" ht="22.5" customHeight="1">
      <c r="CB5224"/>
      <c r="CC5224"/>
      <c r="CD5224"/>
      <c r="CE5224" s="83"/>
      <c r="CF5224"/>
      <c r="CG5224"/>
      <c r="CH5224"/>
      <c r="CI5224"/>
      <c r="CJ5224"/>
      <c r="CK5224"/>
      <c r="CL5224"/>
      <c r="CM5224"/>
      <c r="CN5224"/>
      <c r="CO5224"/>
      <c r="CP5224"/>
    </row>
    <row r="5225" spans="80:94" ht="22.5" customHeight="1">
      <c r="CB5225"/>
      <c r="CC5225"/>
      <c r="CD5225"/>
      <c r="CE5225" s="83"/>
      <c r="CF5225"/>
      <c r="CG5225"/>
      <c r="CH5225"/>
      <c r="CI5225"/>
      <c r="CJ5225"/>
      <c r="CK5225"/>
      <c r="CL5225"/>
      <c r="CM5225"/>
      <c r="CN5225"/>
      <c r="CO5225"/>
      <c r="CP5225"/>
    </row>
    <row r="5226" spans="80:94" ht="22.5" customHeight="1">
      <c r="CB5226"/>
      <c r="CC5226"/>
      <c r="CD5226"/>
      <c r="CE5226" s="83"/>
      <c r="CF5226"/>
      <c r="CG5226"/>
      <c r="CH5226"/>
      <c r="CI5226"/>
      <c r="CJ5226"/>
      <c r="CK5226"/>
      <c r="CL5226"/>
      <c r="CM5226"/>
      <c r="CN5226"/>
      <c r="CO5226"/>
      <c r="CP5226"/>
    </row>
    <row r="5227" spans="80:94" ht="22.5" customHeight="1">
      <c r="CB5227"/>
      <c r="CC5227"/>
      <c r="CD5227"/>
      <c r="CE5227" s="83"/>
      <c r="CF5227"/>
      <c r="CG5227"/>
      <c r="CH5227"/>
      <c r="CI5227"/>
      <c r="CJ5227"/>
      <c r="CK5227"/>
      <c r="CL5227"/>
      <c r="CM5227"/>
      <c r="CN5227"/>
      <c r="CO5227"/>
      <c r="CP5227"/>
    </row>
    <row r="5228" spans="80:94" ht="22.5" customHeight="1">
      <c r="CB5228"/>
      <c r="CC5228"/>
      <c r="CD5228"/>
      <c r="CE5228" s="83"/>
      <c r="CF5228"/>
      <c r="CG5228"/>
      <c r="CH5228"/>
      <c r="CI5228"/>
      <c r="CJ5228"/>
      <c r="CK5228"/>
      <c r="CL5228"/>
      <c r="CM5228"/>
      <c r="CN5228"/>
      <c r="CO5228"/>
      <c r="CP5228"/>
    </row>
    <row r="5229" spans="80:94" ht="22.5" customHeight="1">
      <c r="CB5229"/>
      <c r="CC5229"/>
      <c r="CD5229"/>
      <c r="CE5229" s="83"/>
      <c r="CF5229"/>
      <c r="CG5229"/>
      <c r="CH5229"/>
      <c r="CI5229"/>
      <c r="CJ5229"/>
      <c r="CK5229"/>
      <c r="CL5229"/>
      <c r="CM5229"/>
      <c r="CN5229"/>
      <c r="CO5229"/>
      <c r="CP5229"/>
    </row>
    <row r="5230" spans="80:94" ht="22.5" customHeight="1">
      <c r="CB5230"/>
      <c r="CC5230"/>
      <c r="CD5230"/>
      <c r="CE5230" s="83"/>
      <c r="CF5230"/>
      <c r="CG5230"/>
      <c r="CH5230"/>
      <c r="CI5230"/>
      <c r="CJ5230"/>
      <c r="CK5230"/>
      <c r="CL5230"/>
      <c r="CM5230"/>
      <c r="CN5230"/>
      <c r="CO5230"/>
      <c r="CP5230"/>
    </row>
    <row r="5231" spans="80:94" ht="22.5" customHeight="1">
      <c r="CB5231"/>
      <c r="CC5231"/>
      <c r="CD5231"/>
      <c r="CE5231" s="83"/>
      <c r="CF5231"/>
      <c r="CG5231"/>
      <c r="CH5231"/>
      <c r="CI5231"/>
      <c r="CJ5231"/>
      <c r="CK5231"/>
      <c r="CL5231"/>
      <c r="CM5231"/>
      <c r="CN5231"/>
      <c r="CO5231"/>
      <c r="CP5231"/>
    </row>
    <row r="5232" spans="80:94" ht="22.5" customHeight="1">
      <c r="CB5232"/>
      <c r="CC5232"/>
      <c r="CD5232"/>
      <c r="CE5232" s="83"/>
      <c r="CF5232"/>
      <c r="CG5232"/>
      <c r="CH5232"/>
      <c r="CI5232"/>
      <c r="CJ5232"/>
      <c r="CK5232"/>
      <c r="CL5232"/>
      <c r="CM5232"/>
      <c r="CN5232"/>
      <c r="CO5232"/>
      <c r="CP5232"/>
    </row>
    <row r="5233" spans="80:94" ht="22.5" customHeight="1">
      <c r="CB5233"/>
      <c r="CC5233"/>
      <c r="CD5233"/>
      <c r="CE5233" s="83"/>
      <c r="CF5233"/>
      <c r="CG5233"/>
      <c r="CH5233"/>
      <c r="CI5233"/>
      <c r="CJ5233"/>
      <c r="CK5233"/>
      <c r="CL5233"/>
      <c r="CM5233"/>
      <c r="CN5233"/>
      <c r="CO5233"/>
      <c r="CP5233"/>
    </row>
    <row r="5234" spans="80:94" ht="22.5" customHeight="1">
      <c r="CB5234"/>
      <c r="CC5234"/>
      <c r="CD5234"/>
      <c r="CE5234" s="83"/>
      <c r="CF5234"/>
      <c r="CG5234"/>
      <c r="CH5234"/>
      <c r="CI5234"/>
      <c r="CJ5234"/>
      <c r="CK5234"/>
      <c r="CL5234"/>
      <c r="CM5234"/>
      <c r="CN5234"/>
      <c r="CO5234"/>
      <c r="CP5234"/>
    </row>
    <row r="5235" spans="80:94" ht="22.5" customHeight="1">
      <c r="CB5235"/>
      <c r="CC5235"/>
      <c r="CD5235"/>
      <c r="CE5235" s="83"/>
      <c r="CF5235"/>
      <c r="CG5235"/>
      <c r="CH5235"/>
      <c r="CI5235"/>
      <c r="CJ5235"/>
      <c r="CK5235"/>
      <c r="CL5235"/>
      <c r="CM5235"/>
      <c r="CN5235"/>
      <c r="CO5235"/>
      <c r="CP5235"/>
    </row>
    <row r="5236" spans="80:94" ht="22.5" customHeight="1">
      <c r="CB5236"/>
      <c r="CC5236"/>
      <c r="CD5236"/>
      <c r="CE5236" s="83"/>
      <c r="CF5236"/>
      <c r="CG5236"/>
      <c r="CH5236"/>
      <c r="CI5236"/>
      <c r="CJ5236"/>
      <c r="CK5236"/>
      <c r="CL5236"/>
      <c r="CM5236"/>
      <c r="CN5236"/>
      <c r="CO5236"/>
      <c r="CP5236"/>
    </row>
    <row r="5237" spans="80:94" ht="22.5" customHeight="1">
      <c r="CB5237"/>
      <c r="CC5237"/>
      <c r="CD5237"/>
      <c r="CE5237" s="83"/>
      <c r="CF5237"/>
      <c r="CG5237"/>
      <c r="CH5237"/>
      <c r="CI5237"/>
      <c r="CJ5237"/>
      <c r="CK5237"/>
      <c r="CL5237"/>
      <c r="CM5237"/>
      <c r="CN5237"/>
      <c r="CO5237"/>
      <c r="CP5237"/>
    </row>
    <row r="5238" spans="80:94" ht="22.5" customHeight="1">
      <c r="CB5238"/>
      <c r="CC5238"/>
      <c r="CD5238"/>
      <c r="CE5238" s="83"/>
      <c r="CF5238"/>
      <c r="CG5238"/>
      <c r="CH5238"/>
      <c r="CI5238"/>
      <c r="CJ5238"/>
      <c r="CK5238"/>
      <c r="CL5238"/>
      <c r="CM5238"/>
      <c r="CN5238"/>
      <c r="CO5238"/>
      <c r="CP5238"/>
    </row>
    <row r="5239" spans="80:94" ht="22.5" customHeight="1">
      <c r="CB5239"/>
      <c r="CC5239"/>
      <c r="CD5239"/>
      <c r="CE5239" s="83"/>
      <c r="CF5239"/>
      <c r="CG5239"/>
      <c r="CH5239"/>
      <c r="CI5239"/>
      <c r="CJ5239"/>
      <c r="CK5239"/>
      <c r="CL5239"/>
      <c r="CM5239"/>
      <c r="CN5239"/>
      <c r="CO5239"/>
      <c r="CP5239"/>
    </row>
    <row r="5240" spans="80:94" ht="22.5" customHeight="1">
      <c r="CB5240"/>
      <c r="CC5240"/>
      <c r="CD5240"/>
      <c r="CE5240" s="83"/>
      <c r="CF5240"/>
      <c r="CG5240"/>
      <c r="CH5240"/>
      <c r="CI5240"/>
      <c r="CJ5240"/>
      <c r="CK5240"/>
      <c r="CL5240"/>
      <c r="CM5240"/>
      <c r="CN5240"/>
      <c r="CO5240"/>
      <c r="CP5240"/>
    </row>
    <row r="5241" spans="80:94" ht="22.5" customHeight="1">
      <c r="CB5241"/>
      <c r="CC5241"/>
      <c r="CD5241"/>
      <c r="CE5241" s="83"/>
      <c r="CF5241"/>
      <c r="CG5241"/>
      <c r="CH5241"/>
      <c r="CI5241"/>
      <c r="CJ5241"/>
      <c r="CK5241"/>
      <c r="CL5241"/>
      <c r="CM5241"/>
      <c r="CN5241"/>
      <c r="CO5241"/>
      <c r="CP5241"/>
    </row>
    <row r="5242" spans="80:94" ht="22.5" customHeight="1">
      <c r="CB5242"/>
      <c r="CC5242"/>
      <c r="CD5242"/>
      <c r="CE5242" s="83"/>
      <c r="CF5242"/>
      <c r="CG5242"/>
      <c r="CH5242"/>
      <c r="CI5242"/>
      <c r="CJ5242"/>
      <c r="CK5242"/>
      <c r="CL5242"/>
      <c r="CM5242"/>
      <c r="CN5242"/>
      <c r="CO5242"/>
      <c r="CP5242"/>
    </row>
    <row r="5243" spans="80:94" ht="22.5" customHeight="1">
      <c r="CB5243"/>
      <c r="CC5243"/>
      <c r="CD5243"/>
      <c r="CE5243" s="83"/>
      <c r="CF5243"/>
      <c r="CG5243"/>
      <c r="CH5243"/>
      <c r="CI5243"/>
      <c r="CJ5243"/>
      <c r="CK5243"/>
      <c r="CL5243"/>
      <c r="CM5243"/>
      <c r="CN5243"/>
      <c r="CO5243"/>
      <c r="CP5243"/>
    </row>
    <row r="5244" spans="80:94" ht="22.5" customHeight="1">
      <c r="CB5244"/>
      <c r="CC5244"/>
      <c r="CD5244"/>
      <c r="CE5244" s="83"/>
      <c r="CF5244"/>
      <c r="CG5244"/>
      <c r="CH5244"/>
      <c r="CI5244"/>
      <c r="CJ5244"/>
      <c r="CK5244"/>
      <c r="CL5244"/>
      <c r="CM5244"/>
      <c r="CN5244"/>
      <c r="CO5244"/>
      <c r="CP5244"/>
    </row>
    <row r="5245" spans="80:94" ht="22.5" customHeight="1">
      <c r="CB5245"/>
      <c r="CC5245"/>
      <c r="CD5245"/>
      <c r="CE5245" s="83"/>
      <c r="CF5245"/>
      <c r="CG5245"/>
      <c r="CH5245"/>
      <c r="CI5245"/>
      <c r="CJ5245"/>
      <c r="CK5245"/>
      <c r="CL5245"/>
      <c r="CM5245"/>
      <c r="CN5245"/>
      <c r="CO5245"/>
      <c r="CP5245"/>
    </row>
    <row r="5246" spans="80:94" ht="22.5" customHeight="1">
      <c r="CB5246"/>
      <c r="CC5246"/>
      <c r="CD5246"/>
      <c r="CE5246" s="83"/>
      <c r="CF5246"/>
      <c r="CG5246"/>
      <c r="CH5246"/>
      <c r="CI5246"/>
      <c r="CJ5246"/>
      <c r="CK5246"/>
      <c r="CL5246"/>
      <c r="CM5246"/>
      <c r="CN5246"/>
      <c r="CO5246"/>
      <c r="CP5246"/>
    </row>
    <row r="5247" spans="80:94" ht="22.5" customHeight="1">
      <c r="CB5247"/>
      <c r="CC5247"/>
      <c r="CD5247"/>
      <c r="CE5247" s="83"/>
      <c r="CF5247"/>
      <c r="CG5247"/>
      <c r="CH5247"/>
      <c r="CI5247"/>
      <c r="CJ5247"/>
      <c r="CK5247"/>
      <c r="CL5247"/>
      <c r="CM5247"/>
      <c r="CN5247"/>
      <c r="CO5247"/>
      <c r="CP5247"/>
    </row>
    <row r="5248" spans="80:94" ht="22.5" customHeight="1">
      <c r="CB5248"/>
      <c r="CC5248"/>
      <c r="CD5248"/>
      <c r="CE5248" s="83"/>
      <c r="CF5248"/>
      <c r="CG5248"/>
      <c r="CH5248"/>
      <c r="CI5248"/>
      <c r="CJ5248"/>
      <c r="CK5248"/>
      <c r="CL5248"/>
      <c r="CM5248"/>
      <c r="CN5248"/>
      <c r="CO5248"/>
      <c r="CP5248"/>
    </row>
    <row r="5249" spans="80:94" ht="22.5" customHeight="1">
      <c r="CB5249"/>
      <c r="CC5249"/>
      <c r="CD5249"/>
      <c r="CE5249" s="83"/>
      <c r="CF5249"/>
      <c r="CG5249"/>
      <c r="CH5249"/>
      <c r="CI5249"/>
      <c r="CJ5249"/>
      <c r="CK5249"/>
      <c r="CL5249"/>
      <c r="CM5249"/>
      <c r="CN5249"/>
      <c r="CO5249"/>
      <c r="CP5249"/>
    </row>
    <row r="5250" spans="80:94" ht="22.5" customHeight="1">
      <c r="CB5250"/>
      <c r="CC5250"/>
      <c r="CD5250"/>
      <c r="CE5250" s="83"/>
      <c r="CF5250"/>
      <c r="CG5250"/>
      <c r="CH5250"/>
      <c r="CI5250"/>
      <c r="CJ5250"/>
      <c r="CK5250"/>
      <c r="CL5250"/>
      <c r="CM5250"/>
      <c r="CN5250"/>
      <c r="CO5250"/>
      <c r="CP5250"/>
    </row>
    <row r="5251" spans="80:94" ht="22.5" customHeight="1">
      <c r="CB5251"/>
      <c r="CC5251"/>
      <c r="CD5251"/>
      <c r="CE5251" s="83"/>
      <c r="CF5251"/>
      <c r="CG5251"/>
      <c r="CH5251"/>
      <c r="CI5251"/>
      <c r="CJ5251"/>
      <c r="CK5251"/>
      <c r="CL5251"/>
      <c r="CM5251"/>
      <c r="CN5251"/>
      <c r="CO5251"/>
      <c r="CP5251"/>
    </row>
    <row r="5252" spans="80:94" ht="22.5" customHeight="1">
      <c r="CB5252"/>
      <c r="CC5252"/>
      <c r="CD5252"/>
      <c r="CE5252" s="83"/>
      <c r="CF5252"/>
      <c r="CG5252"/>
      <c r="CH5252"/>
      <c r="CI5252"/>
      <c r="CJ5252"/>
      <c r="CK5252"/>
      <c r="CL5252"/>
      <c r="CM5252"/>
      <c r="CN5252"/>
      <c r="CO5252"/>
      <c r="CP5252"/>
    </row>
    <row r="5253" spans="80:94" ht="22.5" customHeight="1">
      <c r="CB5253"/>
      <c r="CC5253"/>
      <c r="CD5253"/>
      <c r="CE5253" s="83"/>
      <c r="CF5253"/>
      <c r="CG5253"/>
      <c r="CH5253"/>
      <c r="CI5253"/>
      <c r="CJ5253"/>
      <c r="CK5253"/>
      <c r="CL5253"/>
      <c r="CM5253"/>
      <c r="CN5253"/>
      <c r="CO5253"/>
      <c r="CP5253"/>
    </row>
    <row r="5254" spans="80:94" ht="22.5" customHeight="1">
      <c r="CB5254"/>
      <c r="CC5254"/>
      <c r="CD5254"/>
      <c r="CE5254" s="83"/>
      <c r="CF5254"/>
      <c r="CG5254"/>
      <c r="CH5254"/>
      <c r="CI5254"/>
      <c r="CJ5254"/>
      <c r="CK5254"/>
      <c r="CL5254"/>
      <c r="CM5254"/>
      <c r="CN5254"/>
      <c r="CO5254"/>
      <c r="CP5254"/>
    </row>
    <row r="5255" spans="80:94" ht="22.5" customHeight="1">
      <c r="CB5255"/>
      <c r="CC5255"/>
      <c r="CD5255"/>
      <c r="CE5255" s="83"/>
      <c r="CF5255"/>
      <c r="CG5255"/>
      <c r="CH5255"/>
      <c r="CI5255"/>
      <c r="CJ5255"/>
      <c r="CK5255"/>
      <c r="CL5255"/>
      <c r="CM5255"/>
      <c r="CN5255"/>
      <c r="CO5255"/>
      <c r="CP5255"/>
    </row>
    <row r="5256" spans="80:94" ht="22.5" customHeight="1">
      <c r="CB5256"/>
      <c r="CC5256"/>
      <c r="CD5256"/>
      <c r="CE5256" s="83"/>
      <c r="CF5256"/>
      <c r="CG5256"/>
      <c r="CH5256"/>
      <c r="CI5256"/>
      <c r="CJ5256"/>
      <c r="CK5256"/>
      <c r="CL5256"/>
      <c r="CM5256"/>
      <c r="CN5256"/>
      <c r="CO5256"/>
      <c r="CP5256"/>
    </row>
    <row r="5257" spans="80:94" ht="22.5" customHeight="1">
      <c r="CB5257"/>
      <c r="CC5257"/>
      <c r="CD5257"/>
      <c r="CE5257" s="83"/>
      <c r="CF5257"/>
      <c r="CG5257"/>
      <c r="CH5257"/>
      <c r="CI5257"/>
      <c r="CJ5257"/>
      <c r="CK5257"/>
      <c r="CL5257"/>
      <c r="CM5257"/>
      <c r="CN5257"/>
      <c r="CO5257"/>
      <c r="CP5257"/>
    </row>
    <row r="5258" spans="80:94" ht="22.5" customHeight="1">
      <c r="CB5258"/>
      <c r="CC5258"/>
      <c r="CD5258"/>
      <c r="CE5258" s="83"/>
      <c r="CF5258"/>
      <c r="CG5258"/>
      <c r="CH5258"/>
      <c r="CI5258"/>
      <c r="CJ5258"/>
      <c r="CK5258"/>
      <c r="CL5258"/>
      <c r="CM5258"/>
      <c r="CN5258"/>
      <c r="CO5258"/>
      <c r="CP5258"/>
    </row>
    <row r="5259" spans="80:94" ht="22.5" customHeight="1">
      <c r="CB5259"/>
      <c r="CC5259"/>
      <c r="CD5259"/>
      <c r="CE5259" s="83"/>
      <c r="CF5259"/>
      <c r="CG5259"/>
      <c r="CH5259"/>
      <c r="CI5259"/>
      <c r="CJ5259"/>
      <c r="CK5259"/>
      <c r="CL5259"/>
      <c r="CM5259"/>
      <c r="CN5259"/>
      <c r="CO5259"/>
      <c r="CP5259"/>
    </row>
    <row r="5260" spans="80:94" ht="22.5" customHeight="1">
      <c r="CB5260"/>
      <c r="CC5260"/>
      <c r="CD5260"/>
      <c r="CE5260" s="83"/>
      <c r="CF5260"/>
      <c r="CG5260"/>
      <c r="CH5260"/>
      <c r="CI5260"/>
      <c r="CJ5260"/>
      <c r="CK5260"/>
      <c r="CL5260"/>
      <c r="CM5260"/>
      <c r="CN5260"/>
      <c r="CO5260"/>
      <c r="CP5260"/>
    </row>
    <row r="5261" spans="80:94" ht="22.5" customHeight="1">
      <c r="CB5261"/>
      <c r="CC5261"/>
      <c r="CD5261"/>
      <c r="CE5261" s="83"/>
      <c r="CF5261"/>
      <c r="CG5261"/>
      <c r="CH5261"/>
      <c r="CI5261"/>
      <c r="CJ5261"/>
      <c r="CK5261"/>
      <c r="CL5261"/>
      <c r="CM5261"/>
      <c r="CN5261"/>
      <c r="CO5261"/>
      <c r="CP5261"/>
    </row>
    <row r="5262" spans="80:94" ht="22.5" customHeight="1">
      <c r="CB5262"/>
      <c r="CC5262"/>
      <c r="CD5262"/>
      <c r="CE5262" s="83"/>
      <c r="CF5262"/>
      <c r="CG5262"/>
      <c r="CH5262"/>
      <c r="CI5262"/>
      <c r="CJ5262"/>
      <c r="CK5262"/>
      <c r="CL5262"/>
      <c r="CM5262"/>
      <c r="CN5262"/>
      <c r="CO5262"/>
      <c r="CP5262"/>
    </row>
    <row r="5263" spans="80:94" ht="22.5" customHeight="1">
      <c r="CB5263"/>
      <c r="CC5263"/>
      <c r="CD5263"/>
      <c r="CE5263" s="83"/>
      <c r="CF5263"/>
      <c r="CG5263"/>
      <c r="CH5263"/>
      <c r="CI5263"/>
      <c r="CJ5263"/>
      <c r="CK5263"/>
      <c r="CL5263"/>
      <c r="CM5263"/>
      <c r="CN5263"/>
      <c r="CO5263"/>
      <c r="CP5263"/>
    </row>
    <row r="5264" spans="80:94" ht="22.5" customHeight="1">
      <c r="CB5264"/>
      <c r="CC5264"/>
      <c r="CD5264"/>
      <c r="CE5264" s="83"/>
      <c r="CF5264"/>
      <c r="CG5264"/>
      <c r="CH5264"/>
      <c r="CI5264"/>
      <c r="CJ5264"/>
      <c r="CK5264"/>
      <c r="CL5264"/>
      <c r="CM5264"/>
      <c r="CN5264"/>
      <c r="CO5264"/>
      <c r="CP5264"/>
    </row>
    <row r="5265" spans="80:94" ht="22.5" customHeight="1">
      <c r="CB5265"/>
      <c r="CC5265"/>
      <c r="CD5265"/>
      <c r="CE5265" s="83"/>
      <c r="CF5265"/>
      <c r="CG5265"/>
      <c r="CH5265"/>
      <c r="CI5265"/>
      <c r="CJ5265"/>
      <c r="CK5265"/>
      <c r="CL5265"/>
      <c r="CM5265"/>
      <c r="CN5265"/>
      <c r="CO5265"/>
      <c r="CP5265"/>
    </row>
    <row r="5266" spans="80:94" ht="22.5" customHeight="1">
      <c r="CB5266"/>
      <c r="CC5266"/>
      <c r="CD5266"/>
      <c r="CE5266" s="83"/>
      <c r="CF5266"/>
      <c r="CG5266"/>
      <c r="CH5266"/>
      <c r="CI5266"/>
      <c r="CJ5266"/>
      <c r="CK5266"/>
      <c r="CL5266"/>
      <c r="CM5266"/>
      <c r="CN5266"/>
      <c r="CO5266"/>
      <c r="CP5266"/>
    </row>
    <row r="5267" spans="80:94" ht="22.5" customHeight="1">
      <c r="CB5267"/>
      <c r="CC5267"/>
      <c r="CD5267"/>
      <c r="CE5267" s="83"/>
      <c r="CF5267"/>
      <c r="CG5267"/>
      <c r="CH5267"/>
      <c r="CI5267"/>
      <c r="CJ5267"/>
      <c r="CK5267"/>
      <c r="CL5267"/>
      <c r="CM5267"/>
      <c r="CN5267"/>
      <c r="CO5267"/>
      <c r="CP5267"/>
    </row>
    <row r="5268" spans="80:94" ht="22.5" customHeight="1">
      <c r="CB5268"/>
      <c r="CC5268"/>
      <c r="CD5268"/>
      <c r="CE5268" s="83"/>
      <c r="CF5268"/>
      <c r="CG5268"/>
      <c r="CH5268"/>
      <c r="CI5268"/>
      <c r="CJ5268"/>
      <c r="CK5268"/>
      <c r="CL5268"/>
      <c r="CM5268"/>
      <c r="CN5268"/>
      <c r="CO5268"/>
      <c r="CP5268"/>
    </row>
    <row r="5269" spans="80:94" ht="22.5" customHeight="1">
      <c r="CB5269"/>
      <c r="CC5269"/>
      <c r="CD5269"/>
      <c r="CE5269" s="83"/>
      <c r="CF5269"/>
      <c r="CG5269"/>
      <c r="CH5269"/>
      <c r="CI5269"/>
      <c r="CJ5269"/>
      <c r="CK5269"/>
      <c r="CL5269"/>
      <c r="CM5269"/>
      <c r="CN5269"/>
      <c r="CO5269"/>
      <c r="CP5269"/>
    </row>
    <row r="5270" spans="80:94" ht="22.5" customHeight="1">
      <c r="CB5270"/>
      <c r="CC5270"/>
      <c r="CD5270"/>
      <c r="CE5270" s="83"/>
      <c r="CF5270"/>
      <c r="CG5270"/>
      <c r="CH5270"/>
      <c r="CI5270"/>
      <c r="CJ5270"/>
      <c r="CK5270"/>
      <c r="CL5270"/>
      <c r="CM5270"/>
      <c r="CN5270"/>
      <c r="CO5270"/>
      <c r="CP5270"/>
    </row>
    <row r="5271" spans="80:94" ht="22.5" customHeight="1">
      <c r="CB5271"/>
      <c r="CC5271"/>
      <c r="CD5271"/>
      <c r="CE5271" s="83"/>
      <c r="CF5271"/>
      <c r="CG5271"/>
      <c r="CH5271"/>
      <c r="CI5271"/>
      <c r="CJ5271"/>
      <c r="CK5271"/>
      <c r="CL5271"/>
      <c r="CM5271"/>
      <c r="CN5271"/>
      <c r="CO5271"/>
      <c r="CP5271"/>
    </row>
    <row r="5272" spans="80:94" ht="22.5" customHeight="1">
      <c r="CB5272"/>
      <c r="CC5272"/>
      <c r="CD5272"/>
      <c r="CE5272" s="83"/>
      <c r="CF5272"/>
      <c r="CG5272"/>
      <c r="CH5272"/>
      <c r="CI5272"/>
      <c r="CJ5272"/>
      <c r="CK5272"/>
      <c r="CL5272"/>
      <c r="CM5272"/>
      <c r="CN5272"/>
      <c r="CO5272"/>
      <c r="CP5272"/>
    </row>
    <row r="5273" spans="80:94" ht="22.5" customHeight="1">
      <c r="CB5273"/>
      <c r="CC5273"/>
      <c r="CD5273"/>
      <c r="CE5273" s="83"/>
      <c r="CF5273"/>
      <c r="CG5273"/>
      <c r="CH5273"/>
      <c r="CI5273"/>
      <c r="CJ5273"/>
      <c r="CK5273"/>
      <c r="CL5273"/>
      <c r="CM5273"/>
      <c r="CN5273"/>
      <c r="CO5273"/>
      <c r="CP5273"/>
    </row>
    <row r="5274" spans="80:94" ht="22.5" customHeight="1">
      <c r="CB5274"/>
      <c r="CC5274"/>
      <c r="CD5274"/>
      <c r="CE5274" s="83"/>
      <c r="CF5274"/>
      <c r="CG5274"/>
      <c r="CH5274"/>
      <c r="CI5274"/>
      <c r="CJ5274"/>
      <c r="CK5274"/>
      <c r="CL5274"/>
      <c r="CM5274"/>
      <c r="CN5274"/>
      <c r="CO5274"/>
      <c r="CP5274"/>
    </row>
    <row r="5275" spans="80:94" ht="22.5" customHeight="1">
      <c r="CB5275"/>
      <c r="CC5275"/>
      <c r="CD5275"/>
      <c r="CE5275" s="83"/>
      <c r="CF5275"/>
      <c r="CG5275"/>
      <c r="CH5275"/>
      <c r="CI5275"/>
      <c r="CJ5275"/>
      <c r="CK5275"/>
      <c r="CL5275"/>
      <c r="CM5275"/>
      <c r="CN5275"/>
      <c r="CO5275"/>
      <c r="CP5275"/>
    </row>
    <row r="5276" spans="80:94" ht="22.5" customHeight="1">
      <c r="CB5276"/>
      <c r="CC5276"/>
      <c r="CD5276"/>
      <c r="CE5276" s="83"/>
      <c r="CF5276"/>
      <c r="CG5276"/>
      <c r="CH5276"/>
      <c r="CI5276"/>
      <c r="CJ5276"/>
      <c r="CK5276"/>
      <c r="CL5276"/>
      <c r="CM5276"/>
      <c r="CN5276"/>
      <c r="CO5276"/>
      <c r="CP5276"/>
    </row>
    <row r="5277" spans="80:94" ht="22.5" customHeight="1">
      <c r="CB5277"/>
      <c r="CC5277"/>
      <c r="CD5277"/>
      <c r="CE5277" s="83"/>
      <c r="CF5277"/>
      <c r="CG5277"/>
      <c r="CH5277"/>
      <c r="CI5277"/>
      <c r="CJ5277"/>
      <c r="CK5277"/>
      <c r="CL5277"/>
      <c r="CM5277"/>
      <c r="CN5277"/>
      <c r="CO5277"/>
      <c r="CP5277"/>
    </row>
    <row r="5278" spans="80:94" ht="22.5" customHeight="1">
      <c r="CB5278"/>
      <c r="CC5278"/>
      <c r="CD5278"/>
      <c r="CE5278" s="83"/>
      <c r="CF5278"/>
      <c r="CG5278"/>
      <c r="CH5278"/>
      <c r="CI5278"/>
      <c r="CJ5278"/>
      <c r="CK5278"/>
      <c r="CL5278"/>
      <c r="CM5278"/>
      <c r="CN5278"/>
      <c r="CO5278"/>
      <c r="CP5278"/>
    </row>
    <row r="5279" spans="80:94" ht="22.5" customHeight="1">
      <c r="CB5279"/>
      <c r="CC5279"/>
      <c r="CD5279"/>
      <c r="CE5279" s="83"/>
      <c r="CF5279"/>
      <c r="CG5279"/>
      <c r="CH5279"/>
      <c r="CI5279"/>
      <c r="CJ5279"/>
      <c r="CK5279"/>
      <c r="CL5279"/>
      <c r="CM5279"/>
      <c r="CN5279"/>
      <c r="CO5279"/>
      <c r="CP5279"/>
    </row>
    <row r="5280" spans="80:94" ht="22.5" customHeight="1">
      <c r="CB5280"/>
      <c r="CC5280"/>
      <c r="CD5280"/>
      <c r="CE5280" s="83"/>
      <c r="CF5280"/>
      <c r="CG5280"/>
      <c r="CH5280"/>
      <c r="CI5280"/>
      <c r="CJ5280"/>
      <c r="CK5280"/>
      <c r="CL5280"/>
      <c r="CM5280"/>
      <c r="CN5280"/>
      <c r="CO5280"/>
      <c r="CP5280"/>
    </row>
    <row r="5281" spans="80:94" ht="22.5" customHeight="1">
      <c r="CB5281"/>
      <c r="CC5281"/>
      <c r="CD5281"/>
      <c r="CE5281" s="83"/>
      <c r="CF5281"/>
      <c r="CG5281"/>
      <c r="CH5281"/>
      <c r="CI5281"/>
      <c r="CJ5281"/>
      <c r="CK5281"/>
      <c r="CL5281"/>
      <c r="CM5281"/>
      <c r="CN5281"/>
      <c r="CO5281"/>
      <c r="CP5281"/>
    </row>
    <row r="5282" spans="80:94" ht="22.5" customHeight="1">
      <c r="CB5282"/>
      <c r="CC5282"/>
      <c r="CD5282"/>
      <c r="CE5282" s="83"/>
      <c r="CF5282"/>
      <c r="CG5282"/>
      <c r="CH5282"/>
      <c r="CI5282"/>
      <c r="CJ5282"/>
      <c r="CK5282"/>
      <c r="CL5282"/>
      <c r="CM5282"/>
      <c r="CN5282"/>
      <c r="CO5282"/>
      <c r="CP5282"/>
    </row>
    <row r="5283" spans="80:94" ht="22.5" customHeight="1">
      <c r="CB5283"/>
      <c r="CC5283"/>
      <c r="CD5283"/>
      <c r="CE5283" s="83"/>
      <c r="CF5283"/>
      <c r="CG5283"/>
      <c r="CH5283"/>
      <c r="CI5283"/>
      <c r="CJ5283"/>
      <c r="CK5283"/>
      <c r="CL5283"/>
      <c r="CM5283"/>
      <c r="CN5283"/>
      <c r="CO5283"/>
      <c r="CP5283"/>
    </row>
    <row r="5284" spans="80:94" ht="22.5" customHeight="1">
      <c r="CB5284"/>
      <c r="CC5284"/>
      <c r="CD5284"/>
      <c r="CE5284" s="83"/>
      <c r="CF5284"/>
      <c r="CG5284"/>
      <c r="CH5284"/>
      <c r="CI5284"/>
      <c r="CJ5284"/>
      <c r="CK5284"/>
      <c r="CL5284"/>
      <c r="CM5284"/>
      <c r="CN5284"/>
      <c r="CO5284"/>
      <c r="CP5284"/>
    </row>
    <row r="5285" spans="80:94" ht="22.5" customHeight="1">
      <c r="CB5285"/>
      <c r="CC5285"/>
      <c r="CD5285"/>
      <c r="CE5285" s="83"/>
      <c r="CF5285"/>
      <c r="CG5285"/>
      <c r="CH5285"/>
      <c r="CI5285"/>
      <c r="CJ5285"/>
      <c r="CK5285"/>
      <c r="CL5285"/>
      <c r="CM5285"/>
      <c r="CN5285"/>
      <c r="CO5285"/>
      <c r="CP5285"/>
    </row>
    <row r="5286" spans="80:94" ht="22.5" customHeight="1">
      <c r="CB5286"/>
      <c r="CC5286"/>
      <c r="CD5286"/>
      <c r="CE5286" s="83"/>
      <c r="CF5286"/>
      <c r="CG5286"/>
      <c r="CH5286"/>
      <c r="CI5286"/>
      <c r="CJ5286"/>
      <c r="CK5286"/>
      <c r="CL5286"/>
      <c r="CM5286"/>
      <c r="CN5286"/>
      <c r="CO5286"/>
      <c r="CP5286"/>
    </row>
    <row r="5287" spans="80:94" ht="22.5" customHeight="1">
      <c r="CB5287"/>
      <c r="CC5287"/>
      <c r="CD5287"/>
      <c r="CE5287" s="83"/>
      <c r="CF5287"/>
      <c r="CG5287"/>
      <c r="CH5287"/>
      <c r="CI5287"/>
      <c r="CJ5287"/>
      <c r="CK5287"/>
      <c r="CL5287"/>
      <c r="CM5287"/>
      <c r="CN5287"/>
      <c r="CO5287"/>
      <c r="CP5287"/>
    </row>
    <row r="5288" spans="80:94" ht="22.5" customHeight="1">
      <c r="CB5288"/>
      <c r="CC5288"/>
      <c r="CD5288"/>
      <c r="CE5288" s="83"/>
      <c r="CF5288"/>
      <c r="CG5288"/>
      <c r="CH5288"/>
      <c r="CI5288"/>
      <c r="CJ5288"/>
      <c r="CK5288"/>
      <c r="CL5288"/>
      <c r="CM5288"/>
      <c r="CN5288"/>
      <c r="CO5288"/>
      <c r="CP5288"/>
    </row>
    <row r="5289" spans="80:94" ht="22.5" customHeight="1">
      <c r="CB5289"/>
      <c r="CC5289"/>
      <c r="CD5289"/>
      <c r="CE5289" s="83"/>
      <c r="CF5289"/>
      <c r="CG5289"/>
      <c r="CH5289"/>
      <c r="CI5289"/>
      <c r="CJ5289"/>
      <c r="CK5289"/>
      <c r="CL5289"/>
      <c r="CM5289"/>
      <c r="CN5289"/>
      <c r="CO5289"/>
      <c r="CP5289"/>
    </row>
    <row r="5290" spans="80:94" ht="22.5" customHeight="1">
      <c r="CB5290"/>
      <c r="CC5290"/>
      <c r="CD5290"/>
      <c r="CE5290" s="83"/>
      <c r="CF5290"/>
      <c r="CG5290"/>
      <c r="CH5290"/>
      <c r="CI5290"/>
      <c r="CJ5290"/>
      <c r="CK5290"/>
      <c r="CL5290"/>
      <c r="CM5290"/>
      <c r="CN5290"/>
      <c r="CO5290"/>
      <c r="CP5290"/>
    </row>
    <row r="5291" spans="80:94" ht="22.5" customHeight="1">
      <c r="CB5291"/>
      <c r="CC5291"/>
      <c r="CD5291"/>
      <c r="CE5291" s="83"/>
      <c r="CF5291"/>
      <c r="CG5291"/>
      <c r="CH5291"/>
      <c r="CI5291"/>
      <c r="CJ5291"/>
      <c r="CK5291"/>
      <c r="CL5291"/>
      <c r="CM5291"/>
      <c r="CN5291"/>
      <c r="CO5291"/>
      <c r="CP5291"/>
    </row>
    <row r="5292" spans="80:94" ht="22.5" customHeight="1">
      <c r="CB5292"/>
      <c r="CC5292"/>
      <c r="CD5292"/>
      <c r="CE5292" s="83"/>
      <c r="CF5292"/>
      <c r="CG5292"/>
      <c r="CH5292"/>
      <c r="CI5292"/>
      <c r="CJ5292"/>
      <c r="CK5292"/>
      <c r="CL5292"/>
      <c r="CM5292"/>
      <c r="CN5292"/>
      <c r="CO5292"/>
      <c r="CP5292"/>
    </row>
    <row r="5293" spans="80:94" ht="22.5" customHeight="1">
      <c r="CB5293"/>
      <c r="CC5293"/>
      <c r="CD5293"/>
      <c r="CE5293" s="83"/>
      <c r="CF5293"/>
      <c r="CG5293"/>
      <c r="CH5293"/>
      <c r="CI5293"/>
      <c r="CJ5293"/>
      <c r="CK5293"/>
      <c r="CL5293"/>
      <c r="CM5293"/>
      <c r="CN5293"/>
      <c r="CO5293"/>
      <c r="CP5293"/>
    </row>
    <row r="5294" spans="80:94" ht="22.5" customHeight="1">
      <c r="CB5294"/>
      <c r="CC5294"/>
      <c r="CD5294"/>
      <c r="CE5294" s="83"/>
      <c r="CF5294"/>
      <c r="CG5294"/>
      <c r="CH5294"/>
      <c r="CI5294"/>
      <c r="CJ5294"/>
      <c r="CK5294"/>
      <c r="CL5294"/>
      <c r="CM5294"/>
      <c r="CN5294"/>
      <c r="CO5294"/>
      <c r="CP5294"/>
    </row>
    <row r="5295" spans="80:94" ht="22.5" customHeight="1">
      <c r="CB5295"/>
      <c r="CC5295"/>
      <c r="CD5295"/>
      <c r="CE5295" s="83"/>
      <c r="CF5295"/>
      <c r="CG5295"/>
      <c r="CH5295"/>
      <c r="CI5295"/>
      <c r="CJ5295"/>
      <c r="CK5295"/>
      <c r="CL5295"/>
      <c r="CM5295"/>
      <c r="CN5295"/>
      <c r="CO5295"/>
      <c r="CP5295"/>
    </row>
    <row r="5296" spans="80:94" ht="22.5" customHeight="1">
      <c r="CB5296"/>
      <c r="CC5296"/>
      <c r="CD5296"/>
      <c r="CE5296" s="83"/>
      <c r="CF5296"/>
      <c r="CG5296"/>
      <c r="CH5296"/>
      <c r="CI5296"/>
      <c r="CJ5296"/>
      <c r="CK5296"/>
      <c r="CL5296"/>
      <c r="CM5296"/>
      <c r="CN5296"/>
      <c r="CO5296"/>
      <c r="CP5296"/>
    </row>
    <row r="5297" spans="80:94" ht="22.5" customHeight="1">
      <c r="CB5297"/>
      <c r="CC5297"/>
      <c r="CD5297"/>
      <c r="CE5297" s="83"/>
      <c r="CF5297"/>
      <c r="CG5297"/>
      <c r="CH5297"/>
      <c r="CI5297"/>
      <c r="CJ5297"/>
      <c r="CK5297"/>
      <c r="CL5297"/>
      <c r="CM5297"/>
      <c r="CN5297"/>
      <c r="CO5297"/>
      <c r="CP5297"/>
    </row>
    <row r="5298" spans="80:94" ht="22.5" customHeight="1">
      <c r="CB5298"/>
      <c r="CC5298"/>
      <c r="CD5298"/>
      <c r="CE5298" s="83"/>
      <c r="CF5298"/>
      <c r="CG5298"/>
      <c r="CH5298"/>
      <c r="CI5298"/>
      <c r="CJ5298"/>
      <c r="CK5298"/>
      <c r="CL5298"/>
      <c r="CM5298"/>
      <c r="CN5298"/>
      <c r="CO5298"/>
      <c r="CP5298"/>
    </row>
    <row r="5299" spans="80:94" ht="22.5" customHeight="1">
      <c r="CB5299"/>
      <c r="CC5299"/>
      <c r="CD5299"/>
      <c r="CE5299" s="83"/>
      <c r="CF5299"/>
      <c r="CG5299"/>
      <c r="CH5299"/>
      <c r="CI5299"/>
      <c r="CJ5299"/>
      <c r="CK5299"/>
      <c r="CL5299"/>
      <c r="CM5299"/>
      <c r="CN5299"/>
      <c r="CO5299"/>
      <c r="CP5299"/>
    </row>
    <row r="5300" spans="80:94" ht="22.5" customHeight="1">
      <c r="CB5300"/>
      <c r="CC5300"/>
      <c r="CD5300"/>
      <c r="CE5300" s="83"/>
      <c r="CF5300"/>
      <c r="CG5300"/>
      <c r="CH5300"/>
      <c r="CI5300"/>
      <c r="CJ5300"/>
      <c r="CK5300"/>
      <c r="CL5300"/>
      <c r="CM5300"/>
      <c r="CN5300"/>
      <c r="CO5300"/>
      <c r="CP5300"/>
    </row>
    <row r="5301" spans="80:94" ht="22.5" customHeight="1">
      <c r="CB5301"/>
      <c r="CC5301"/>
      <c r="CD5301"/>
      <c r="CE5301" s="83"/>
      <c r="CF5301"/>
      <c r="CG5301"/>
      <c r="CH5301"/>
      <c r="CI5301"/>
      <c r="CJ5301"/>
      <c r="CK5301"/>
      <c r="CL5301"/>
      <c r="CM5301"/>
      <c r="CN5301"/>
      <c r="CO5301"/>
      <c r="CP5301"/>
    </row>
    <row r="5302" spans="80:94" ht="22.5" customHeight="1">
      <c r="CB5302"/>
      <c r="CC5302"/>
      <c r="CD5302"/>
      <c r="CE5302" s="83"/>
      <c r="CF5302"/>
      <c r="CG5302"/>
      <c r="CH5302"/>
      <c r="CI5302"/>
      <c r="CJ5302"/>
      <c r="CK5302"/>
      <c r="CL5302"/>
      <c r="CM5302"/>
      <c r="CN5302"/>
      <c r="CO5302"/>
      <c r="CP5302"/>
    </row>
    <row r="5303" spans="80:94" ht="22.5" customHeight="1">
      <c r="CB5303"/>
      <c r="CC5303"/>
      <c r="CD5303"/>
      <c r="CE5303" s="83"/>
      <c r="CF5303"/>
      <c r="CG5303"/>
      <c r="CH5303"/>
      <c r="CI5303"/>
      <c r="CJ5303"/>
      <c r="CK5303"/>
      <c r="CL5303"/>
      <c r="CM5303"/>
      <c r="CN5303"/>
      <c r="CO5303"/>
      <c r="CP5303"/>
    </row>
    <row r="5304" spans="80:94" ht="22.5" customHeight="1">
      <c r="CB5304"/>
      <c r="CC5304"/>
      <c r="CD5304"/>
      <c r="CE5304" s="83"/>
      <c r="CF5304"/>
      <c r="CG5304"/>
      <c r="CH5304"/>
      <c r="CI5304"/>
      <c r="CJ5304"/>
      <c r="CK5304"/>
      <c r="CL5304"/>
      <c r="CM5304"/>
      <c r="CN5304"/>
      <c r="CO5304"/>
      <c r="CP5304"/>
    </row>
    <row r="5305" spans="80:94" ht="22.5" customHeight="1">
      <c r="CB5305"/>
      <c r="CC5305"/>
      <c r="CD5305"/>
      <c r="CE5305" s="83"/>
      <c r="CF5305"/>
      <c r="CG5305"/>
      <c r="CH5305"/>
      <c r="CI5305"/>
      <c r="CJ5305"/>
      <c r="CK5305"/>
      <c r="CL5305"/>
      <c r="CM5305"/>
      <c r="CN5305"/>
      <c r="CO5305"/>
      <c r="CP5305"/>
    </row>
    <row r="5306" spans="80:94" ht="22.5" customHeight="1">
      <c r="CB5306"/>
      <c r="CC5306"/>
      <c r="CD5306"/>
      <c r="CE5306" s="83"/>
      <c r="CF5306"/>
      <c r="CG5306"/>
      <c r="CH5306"/>
      <c r="CI5306"/>
      <c r="CJ5306"/>
      <c r="CK5306"/>
      <c r="CL5306"/>
      <c r="CM5306"/>
      <c r="CN5306"/>
      <c r="CO5306"/>
      <c r="CP5306"/>
    </row>
    <row r="5307" spans="80:94" ht="22.5" customHeight="1">
      <c r="CB5307"/>
      <c r="CC5307"/>
      <c r="CD5307"/>
      <c r="CE5307" s="83"/>
      <c r="CF5307"/>
      <c r="CG5307"/>
      <c r="CH5307"/>
      <c r="CI5307"/>
      <c r="CJ5307"/>
      <c r="CK5307"/>
      <c r="CL5307"/>
      <c r="CM5307"/>
      <c r="CN5307"/>
      <c r="CO5307"/>
      <c r="CP5307"/>
    </row>
    <row r="5308" spans="80:94" ht="22.5" customHeight="1">
      <c r="CB5308"/>
      <c r="CC5308"/>
      <c r="CD5308"/>
      <c r="CE5308" s="83"/>
      <c r="CF5308"/>
      <c r="CG5308"/>
      <c r="CH5308"/>
      <c r="CI5308"/>
      <c r="CJ5308"/>
      <c r="CK5308"/>
      <c r="CL5308"/>
      <c r="CM5308"/>
      <c r="CN5308"/>
      <c r="CO5308"/>
      <c r="CP5308"/>
    </row>
    <row r="5309" spans="80:94" ht="22.5" customHeight="1">
      <c r="CB5309"/>
      <c r="CC5309"/>
      <c r="CD5309"/>
      <c r="CE5309" s="83"/>
      <c r="CF5309"/>
      <c r="CG5309"/>
      <c r="CH5309"/>
      <c r="CI5309"/>
      <c r="CJ5309"/>
      <c r="CK5309"/>
      <c r="CL5309"/>
      <c r="CM5309"/>
      <c r="CN5309"/>
      <c r="CO5309"/>
      <c r="CP5309"/>
    </row>
    <row r="5310" spans="80:94" ht="22.5" customHeight="1">
      <c r="CB5310"/>
      <c r="CC5310"/>
      <c r="CD5310"/>
      <c r="CE5310" s="83"/>
      <c r="CF5310"/>
      <c r="CG5310"/>
      <c r="CH5310"/>
      <c r="CI5310"/>
      <c r="CJ5310"/>
      <c r="CK5310"/>
      <c r="CL5310"/>
      <c r="CM5310"/>
      <c r="CN5310"/>
      <c r="CO5310"/>
      <c r="CP5310"/>
    </row>
    <row r="5311" spans="80:94" ht="22.5" customHeight="1">
      <c r="CB5311"/>
      <c r="CC5311"/>
      <c r="CD5311"/>
      <c r="CE5311" s="83"/>
      <c r="CF5311"/>
      <c r="CG5311"/>
      <c r="CH5311"/>
      <c r="CI5311"/>
      <c r="CJ5311"/>
      <c r="CK5311"/>
      <c r="CL5311"/>
      <c r="CM5311"/>
      <c r="CN5311"/>
      <c r="CO5311"/>
      <c r="CP5311"/>
    </row>
    <row r="5312" spans="80:94" ht="22.5" customHeight="1">
      <c r="CB5312"/>
      <c r="CC5312"/>
      <c r="CD5312"/>
      <c r="CE5312" s="83"/>
      <c r="CF5312"/>
      <c r="CG5312"/>
      <c r="CH5312"/>
      <c r="CI5312"/>
      <c r="CJ5312"/>
      <c r="CK5312"/>
      <c r="CL5312"/>
      <c r="CM5312"/>
      <c r="CN5312"/>
      <c r="CO5312"/>
      <c r="CP5312"/>
    </row>
    <row r="5313" spans="80:94" ht="22.5" customHeight="1">
      <c r="CB5313"/>
      <c r="CC5313"/>
      <c r="CD5313"/>
      <c r="CE5313" s="83"/>
      <c r="CF5313"/>
      <c r="CG5313"/>
      <c r="CH5313"/>
      <c r="CI5313"/>
      <c r="CJ5313"/>
      <c r="CK5313"/>
      <c r="CL5313"/>
      <c r="CM5313"/>
      <c r="CN5313"/>
      <c r="CO5313"/>
      <c r="CP5313"/>
    </row>
    <row r="5314" spans="80:94" ht="22.5" customHeight="1">
      <c r="CB5314"/>
      <c r="CC5314"/>
      <c r="CD5314"/>
      <c r="CE5314" s="83"/>
      <c r="CF5314"/>
      <c r="CG5314"/>
      <c r="CH5314"/>
      <c r="CI5314"/>
      <c r="CJ5314"/>
      <c r="CK5314"/>
      <c r="CL5314"/>
      <c r="CM5314"/>
      <c r="CN5314"/>
      <c r="CO5314"/>
      <c r="CP5314"/>
    </row>
    <row r="5315" spans="80:94" ht="22.5" customHeight="1">
      <c r="CB5315"/>
      <c r="CC5315"/>
      <c r="CD5315"/>
      <c r="CE5315" s="83"/>
      <c r="CF5315"/>
      <c r="CG5315"/>
      <c r="CH5315"/>
      <c r="CI5315"/>
      <c r="CJ5315"/>
      <c r="CK5315"/>
      <c r="CL5315"/>
      <c r="CM5315"/>
      <c r="CN5315"/>
      <c r="CO5315"/>
      <c r="CP5315"/>
    </row>
    <row r="5316" spans="80:94" ht="22.5" customHeight="1">
      <c r="CB5316"/>
      <c r="CC5316"/>
      <c r="CD5316"/>
      <c r="CE5316" s="83"/>
      <c r="CF5316"/>
      <c r="CG5316"/>
      <c r="CH5316"/>
      <c r="CI5316"/>
      <c r="CJ5316"/>
      <c r="CK5316"/>
      <c r="CL5316"/>
      <c r="CM5316"/>
      <c r="CN5316"/>
      <c r="CO5316"/>
      <c r="CP5316"/>
    </row>
    <row r="5317" spans="80:94" ht="22.5" customHeight="1">
      <c r="CB5317"/>
      <c r="CC5317"/>
      <c r="CD5317"/>
      <c r="CE5317" s="83"/>
      <c r="CF5317"/>
      <c r="CG5317"/>
      <c r="CH5317"/>
      <c r="CI5317"/>
      <c r="CJ5317"/>
      <c r="CK5317"/>
      <c r="CL5317"/>
      <c r="CM5317"/>
      <c r="CN5317"/>
      <c r="CO5317"/>
      <c r="CP5317"/>
    </row>
    <row r="5318" spans="80:94" ht="22.5" customHeight="1">
      <c r="CB5318"/>
      <c r="CC5318"/>
      <c r="CD5318"/>
      <c r="CE5318" s="83"/>
      <c r="CF5318"/>
      <c r="CG5318"/>
      <c r="CH5318"/>
      <c r="CI5318"/>
      <c r="CJ5318"/>
      <c r="CK5318"/>
      <c r="CL5318"/>
      <c r="CM5318"/>
      <c r="CN5318"/>
      <c r="CO5318"/>
      <c r="CP5318"/>
    </row>
    <row r="5319" spans="80:94" ht="22.5" customHeight="1">
      <c r="CB5319"/>
      <c r="CC5319"/>
      <c r="CD5319"/>
      <c r="CE5319" s="83"/>
      <c r="CF5319"/>
      <c r="CG5319"/>
      <c r="CH5319"/>
      <c r="CI5319"/>
      <c r="CJ5319"/>
      <c r="CK5319"/>
      <c r="CL5319"/>
      <c r="CM5319"/>
      <c r="CN5319"/>
      <c r="CO5319"/>
      <c r="CP5319"/>
    </row>
    <row r="5320" spans="80:94" ht="22.5" customHeight="1">
      <c r="CB5320"/>
      <c r="CC5320"/>
      <c r="CD5320"/>
      <c r="CE5320" s="83"/>
      <c r="CF5320"/>
      <c r="CG5320"/>
      <c r="CH5320"/>
      <c r="CI5320"/>
      <c r="CJ5320"/>
      <c r="CK5320"/>
      <c r="CL5320"/>
      <c r="CM5320"/>
      <c r="CN5320"/>
      <c r="CO5320"/>
      <c r="CP5320"/>
    </row>
    <row r="5321" spans="80:94" ht="22.5" customHeight="1">
      <c r="CB5321"/>
      <c r="CC5321"/>
      <c r="CD5321"/>
      <c r="CE5321" s="83"/>
      <c r="CF5321"/>
      <c r="CG5321"/>
      <c r="CH5321"/>
      <c r="CI5321"/>
      <c r="CJ5321"/>
      <c r="CK5321"/>
      <c r="CL5321"/>
      <c r="CM5321"/>
      <c r="CN5321"/>
      <c r="CO5321"/>
      <c r="CP5321"/>
    </row>
    <row r="5322" spans="80:94" ht="22.5" customHeight="1">
      <c r="CB5322"/>
      <c r="CC5322"/>
      <c r="CD5322"/>
      <c r="CE5322" s="83"/>
      <c r="CF5322"/>
      <c r="CG5322"/>
      <c r="CH5322"/>
      <c r="CI5322"/>
      <c r="CJ5322"/>
      <c r="CK5322"/>
      <c r="CL5322"/>
      <c r="CM5322"/>
      <c r="CN5322"/>
      <c r="CO5322"/>
      <c r="CP5322"/>
    </row>
    <row r="5323" spans="80:94" ht="22.5" customHeight="1">
      <c r="CB5323"/>
      <c r="CC5323"/>
      <c r="CD5323"/>
      <c r="CE5323" s="83"/>
      <c r="CF5323"/>
      <c r="CG5323"/>
      <c r="CH5323"/>
      <c r="CI5323"/>
      <c r="CJ5323"/>
      <c r="CK5323"/>
      <c r="CL5323"/>
      <c r="CM5323"/>
      <c r="CN5323"/>
      <c r="CO5323"/>
      <c r="CP5323"/>
    </row>
    <row r="5324" spans="80:94" ht="22.5" customHeight="1">
      <c r="CB5324"/>
      <c r="CC5324"/>
      <c r="CD5324"/>
      <c r="CE5324" s="83"/>
      <c r="CF5324"/>
      <c r="CG5324"/>
      <c r="CH5324"/>
      <c r="CI5324"/>
      <c r="CJ5324"/>
      <c r="CK5324"/>
      <c r="CL5324"/>
      <c r="CM5324"/>
      <c r="CN5324"/>
      <c r="CO5324"/>
      <c r="CP5324"/>
    </row>
    <row r="5325" spans="80:94" ht="22.5" customHeight="1">
      <c r="CB5325"/>
      <c r="CC5325"/>
      <c r="CD5325"/>
      <c r="CE5325" s="83"/>
      <c r="CF5325"/>
      <c r="CG5325"/>
      <c r="CH5325"/>
      <c r="CI5325"/>
      <c r="CJ5325"/>
      <c r="CK5325"/>
      <c r="CL5325"/>
      <c r="CM5325"/>
      <c r="CN5325"/>
      <c r="CO5325"/>
      <c r="CP5325"/>
    </row>
    <row r="5326" spans="80:94" ht="22.5" customHeight="1">
      <c r="CB5326"/>
      <c r="CC5326"/>
      <c r="CD5326"/>
      <c r="CE5326" s="83"/>
      <c r="CF5326"/>
      <c r="CG5326"/>
      <c r="CH5326"/>
      <c r="CI5326"/>
      <c r="CJ5326"/>
      <c r="CK5326"/>
      <c r="CL5326"/>
      <c r="CM5326"/>
      <c r="CN5326"/>
      <c r="CO5326"/>
      <c r="CP5326"/>
    </row>
    <row r="5327" spans="80:94" ht="22.5" customHeight="1">
      <c r="CB5327"/>
      <c r="CC5327"/>
      <c r="CD5327"/>
      <c r="CE5327" s="83"/>
      <c r="CF5327"/>
      <c r="CG5327"/>
      <c r="CH5327"/>
      <c r="CI5327"/>
      <c r="CJ5327"/>
      <c r="CK5327"/>
      <c r="CL5327"/>
      <c r="CM5327"/>
      <c r="CN5327"/>
      <c r="CO5327"/>
      <c r="CP5327"/>
    </row>
    <row r="5328" spans="80:94" ht="22.5" customHeight="1">
      <c r="CB5328"/>
      <c r="CC5328"/>
      <c r="CD5328"/>
      <c r="CE5328" s="83"/>
      <c r="CF5328"/>
      <c r="CG5328"/>
      <c r="CH5328"/>
      <c r="CI5328"/>
      <c r="CJ5328"/>
      <c r="CK5328"/>
      <c r="CL5328"/>
      <c r="CM5328"/>
      <c r="CN5328"/>
      <c r="CO5328"/>
      <c r="CP5328"/>
    </row>
    <row r="5329" spans="80:94" ht="22.5" customHeight="1">
      <c r="CB5329"/>
      <c r="CC5329"/>
      <c r="CD5329"/>
      <c r="CE5329" s="83"/>
      <c r="CF5329"/>
      <c r="CG5329"/>
      <c r="CH5329"/>
      <c r="CI5329"/>
      <c r="CJ5329"/>
      <c r="CK5329"/>
      <c r="CL5329"/>
      <c r="CM5329"/>
      <c r="CN5329"/>
      <c r="CO5329"/>
      <c r="CP5329"/>
    </row>
    <row r="5330" spans="80:94" ht="22.5" customHeight="1">
      <c r="CB5330"/>
      <c r="CC5330"/>
      <c r="CD5330"/>
      <c r="CE5330" s="83"/>
      <c r="CF5330"/>
      <c r="CG5330"/>
      <c r="CH5330"/>
      <c r="CI5330"/>
      <c r="CJ5330"/>
      <c r="CK5330"/>
      <c r="CL5330"/>
      <c r="CM5330"/>
      <c r="CN5330"/>
      <c r="CO5330"/>
      <c r="CP5330"/>
    </row>
    <row r="5331" spans="80:94" ht="22.5" customHeight="1">
      <c r="CB5331"/>
      <c r="CC5331"/>
      <c r="CD5331"/>
      <c r="CE5331" s="83"/>
      <c r="CF5331"/>
      <c r="CG5331"/>
      <c r="CH5331"/>
      <c r="CI5331"/>
      <c r="CJ5331"/>
      <c r="CK5331"/>
      <c r="CL5331"/>
      <c r="CM5331"/>
      <c r="CN5331"/>
      <c r="CO5331"/>
      <c r="CP5331"/>
    </row>
    <row r="5332" spans="80:94" ht="22.5" customHeight="1">
      <c r="CB5332"/>
      <c r="CC5332"/>
      <c r="CD5332"/>
      <c r="CE5332" s="83"/>
      <c r="CF5332"/>
      <c r="CG5332"/>
      <c r="CH5332"/>
      <c r="CI5332"/>
      <c r="CJ5332"/>
      <c r="CK5332"/>
      <c r="CL5332"/>
      <c r="CM5332"/>
      <c r="CN5332"/>
      <c r="CO5332"/>
      <c r="CP5332"/>
    </row>
    <row r="5333" spans="80:94" ht="22.5" customHeight="1">
      <c r="CB5333"/>
      <c r="CC5333"/>
      <c r="CD5333"/>
      <c r="CE5333" s="83"/>
      <c r="CF5333"/>
      <c r="CG5333"/>
      <c r="CH5333"/>
      <c r="CI5333"/>
      <c r="CJ5333"/>
      <c r="CK5333"/>
      <c r="CL5333"/>
      <c r="CM5333"/>
      <c r="CN5333"/>
      <c r="CO5333"/>
      <c r="CP5333"/>
    </row>
    <row r="5334" spans="80:94" ht="22.5" customHeight="1">
      <c r="CB5334"/>
      <c r="CC5334"/>
      <c r="CD5334"/>
      <c r="CE5334" s="83"/>
      <c r="CF5334"/>
      <c r="CG5334"/>
      <c r="CH5334"/>
      <c r="CI5334"/>
      <c r="CJ5334"/>
      <c r="CK5334"/>
      <c r="CL5334"/>
      <c r="CM5334"/>
      <c r="CN5334"/>
      <c r="CO5334"/>
      <c r="CP5334"/>
    </row>
    <row r="5335" spans="80:94" ht="22.5" customHeight="1">
      <c r="CB5335"/>
      <c r="CC5335"/>
      <c r="CD5335"/>
      <c r="CE5335" s="83"/>
      <c r="CF5335"/>
      <c r="CG5335"/>
      <c r="CH5335"/>
      <c r="CI5335"/>
      <c r="CJ5335"/>
      <c r="CK5335"/>
      <c r="CL5335"/>
      <c r="CM5335"/>
      <c r="CN5335"/>
      <c r="CO5335"/>
      <c r="CP5335"/>
    </row>
    <row r="5336" spans="80:94" ht="22.5" customHeight="1">
      <c r="CB5336"/>
      <c r="CC5336"/>
      <c r="CD5336"/>
      <c r="CE5336" s="83"/>
      <c r="CF5336"/>
      <c r="CG5336"/>
      <c r="CH5336"/>
      <c r="CI5336"/>
      <c r="CJ5336"/>
      <c r="CK5336"/>
      <c r="CL5336"/>
      <c r="CM5336"/>
      <c r="CN5336"/>
      <c r="CO5336"/>
      <c r="CP5336"/>
    </row>
    <row r="5337" spans="80:94" ht="22.5" customHeight="1">
      <c r="CB5337"/>
      <c r="CC5337"/>
      <c r="CD5337"/>
      <c r="CE5337" s="83"/>
      <c r="CF5337"/>
      <c r="CG5337"/>
      <c r="CH5337"/>
      <c r="CI5337"/>
      <c r="CJ5337"/>
      <c r="CK5337"/>
      <c r="CL5337"/>
      <c r="CM5337"/>
      <c r="CN5337"/>
      <c r="CO5337"/>
      <c r="CP5337"/>
    </row>
    <row r="5338" spans="80:94" ht="22.5" customHeight="1">
      <c r="CB5338"/>
      <c r="CC5338"/>
      <c r="CD5338"/>
      <c r="CE5338" s="83"/>
      <c r="CF5338"/>
      <c r="CG5338"/>
      <c r="CH5338"/>
      <c r="CI5338"/>
      <c r="CJ5338"/>
      <c r="CK5338"/>
      <c r="CL5338"/>
      <c r="CM5338"/>
      <c r="CN5338"/>
      <c r="CO5338"/>
      <c r="CP5338"/>
    </row>
    <row r="5339" spans="80:94" ht="22.5" customHeight="1">
      <c r="CB5339"/>
      <c r="CC5339"/>
      <c r="CD5339"/>
      <c r="CE5339" s="83"/>
      <c r="CF5339"/>
      <c r="CG5339"/>
      <c r="CH5339"/>
      <c r="CI5339"/>
      <c r="CJ5339"/>
      <c r="CK5339"/>
      <c r="CL5339"/>
      <c r="CM5339"/>
      <c r="CN5339"/>
      <c r="CO5339"/>
      <c r="CP5339"/>
    </row>
    <row r="5340" spans="80:94" ht="22.5" customHeight="1">
      <c r="CB5340"/>
      <c r="CC5340"/>
      <c r="CD5340"/>
      <c r="CE5340" s="83"/>
      <c r="CF5340"/>
      <c r="CG5340"/>
      <c r="CH5340"/>
      <c r="CI5340"/>
      <c r="CJ5340"/>
      <c r="CK5340"/>
      <c r="CL5340"/>
      <c r="CM5340"/>
      <c r="CN5340"/>
      <c r="CO5340"/>
      <c r="CP5340"/>
    </row>
    <row r="5341" spans="80:94" ht="22.5" customHeight="1">
      <c r="CB5341"/>
      <c r="CC5341"/>
      <c r="CD5341"/>
      <c r="CE5341" s="83"/>
      <c r="CF5341"/>
      <c r="CG5341"/>
      <c r="CH5341"/>
      <c r="CI5341"/>
      <c r="CJ5341"/>
      <c r="CK5341"/>
      <c r="CL5341"/>
      <c r="CM5341"/>
      <c r="CN5341"/>
      <c r="CO5341"/>
      <c r="CP5341"/>
    </row>
    <row r="5342" spans="80:94" ht="22.5" customHeight="1">
      <c r="CB5342"/>
      <c r="CC5342"/>
      <c r="CD5342"/>
      <c r="CE5342" s="83"/>
      <c r="CF5342"/>
      <c r="CG5342"/>
      <c r="CH5342"/>
      <c r="CI5342"/>
      <c r="CJ5342"/>
      <c r="CK5342"/>
      <c r="CL5342"/>
      <c r="CM5342"/>
      <c r="CN5342"/>
      <c r="CO5342"/>
      <c r="CP5342"/>
    </row>
    <row r="5343" spans="80:94" ht="22.5" customHeight="1">
      <c r="CB5343"/>
      <c r="CC5343"/>
      <c r="CD5343"/>
      <c r="CE5343" s="83"/>
      <c r="CF5343"/>
      <c r="CG5343"/>
      <c r="CH5343"/>
      <c r="CI5343"/>
      <c r="CJ5343"/>
      <c r="CK5343"/>
      <c r="CL5343"/>
      <c r="CM5343"/>
      <c r="CN5343"/>
      <c r="CO5343"/>
      <c r="CP5343"/>
    </row>
    <row r="5344" spans="80:94" ht="22.5" customHeight="1">
      <c r="CB5344"/>
      <c r="CC5344"/>
      <c r="CD5344"/>
      <c r="CE5344" s="83"/>
      <c r="CF5344"/>
      <c r="CG5344"/>
      <c r="CH5344"/>
      <c r="CI5344"/>
      <c r="CJ5344"/>
      <c r="CK5344"/>
      <c r="CL5344"/>
      <c r="CM5344"/>
      <c r="CN5344"/>
      <c r="CO5344"/>
      <c r="CP5344"/>
    </row>
    <row r="5345" spans="80:94" ht="22.5" customHeight="1">
      <c r="CB5345"/>
      <c r="CC5345"/>
      <c r="CD5345"/>
      <c r="CE5345" s="83"/>
      <c r="CF5345"/>
      <c r="CG5345"/>
      <c r="CH5345"/>
      <c r="CI5345"/>
      <c r="CJ5345"/>
      <c r="CK5345"/>
      <c r="CL5345"/>
      <c r="CM5345"/>
      <c r="CN5345"/>
      <c r="CO5345"/>
      <c r="CP5345"/>
    </row>
    <row r="5346" spans="80:94" ht="22.5" customHeight="1">
      <c r="CB5346"/>
      <c r="CC5346"/>
      <c r="CD5346"/>
      <c r="CE5346" s="83"/>
      <c r="CF5346"/>
      <c r="CG5346"/>
      <c r="CH5346"/>
      <c r="CI5346"/>
      <c r="CJ5346"/>
      <c r="CK5346"/>
      <c r="CL5346"/>
      <c r="CM5346"/>
      <c r="CN5346"/>
      <c r="CO5346"/>
      <c r="CP5346"/>
    </row>
    <row r="5347" spans="80:94" ht="22.5" customHeight="1">
      <c r="CB5347"/>
      <c r="CC5347"/>
      <c r="CD5347"/>
      <c r="CE5347" s="83"/>
      <c r="CF5347"/>
      <c r="CG5347"/>
      <c r="CH5347"/>
      <c r="CI5347"/>
      <c r="CJ5347"/>
      <c r="CK5347"/>
      <c r="CL5347"/>
      <c r="CM5347"/>
      <c r="CN5347"/>
      <c r="CO5347"/>
      <c r="CP5347"/>
    </row>
    <row r="5348" spans="80:94" ht="22.5" customHeight="1">
      <c r="CB5348"/>
      <c r="CC5348"/>
      <c r="CD5348"/>
      <c r="CE5348" s="83"/>
      <c r="CF5348"/>
      <c r="CG5348"/>
      <c r="CH5348"/>
      <c r="CI5348"/>
      <c r="CJ5348"/>
      <c r="CK5348"/>
      <c r="CL5348"/>
      <c r="CM5348"/>
      <c r="CN5348"/>
      <c r="CO5348"/>
      <c r="CP5348"/>
    </row>
    <row r="5349" spans="80:94" ht="22.5" customHeight="1">
      <c r="CB5349"/>
      <c r="CC5349"/>
      <c r="CD5349"/>
      <c r="CE5349" s="83"/>
      <c r="CF5349"/>
      <c r="CG5349"/>
      <c r="CH5349"/>
      <c r="CI5349"/>
      <c r="CJ5349"/>
      <c r="CK5349"/>
      <c r="CL5349"/>
      <c r="CM5349"/>
      <c r="CN5349"/>
      <c r="CO5349"/>
      <c r="CP5349"/>
    </row>
    <row r="5350" spans="80:94" ht="22.5" customHeight="1">
      <c r="CB5350"/>
      <c r="CC5350"/>
      <c r="CD5350"/>
      <c r="CE5350" s="83"/>
      <c r="CF5350"/>
      <c r="CG5350"/>
      <c r="CH5350"/>
      <c r="CI5350"/>
      <c r="CJ5350"/>
      <c r="CK5350"/>
      <c r="CL5350"/>
      <c r="CM5350"/>
      <c r="CN5350"/>
      <c r="CO5350"/>
      <c r="CP5350"/>
    </row>
    <row r="5351" spans="80:94" ht="22.5" customHeight="1">
      <c r="CB5351"/>
      <c r="CC5351"/>
      <c r="CD5351"/>
      <c r="CE5351" s="83"/>
      <c r="CF5351"/>
      <c r="CG5351"/>
      <c r="CH5351"/>
      <c r="CI5351"/>
      <c r="CJ5351"/>
      <c r="CK5351"/>
      <c r="CL5351"/>
      <c r="CM5351"/>
      <c r="CN5351"/>
      <c r="CO5351"/>
      <c r="CP5351"/>
    </row>
    <row r="5352" spans="80:94" ht="22.5" customHeight="1">
      <c r="CB5352"/>
      <c r="CC5352"/>
      <c r="CD5352"/>
      <c r="CE5352" s="83"/>
      <c r="CF5352"/>
      <c r="CG5352"/>
      <c r="CH5352"/>
      <c r="CI5352"/>
      <c r="CJ5352"/>
      <c r="CK5352"/>
      <c r="CL5352"/>
      <c r="CM5352"/>
      <c r="CN5352"/>
      <c r="CO5352"/>
      <c r="CP5352"/>
    </row>
    <row r="5353" spans="80:94" ht="22.5" customHeight="1">
      <c r="CB5353"/>
      <c r="CC5353"/>
      <c r="CD5353"/>
      <c r="CE5353" s="83"/>
      <c r="CF5353"/>
      <c r="CG5353"/>
      <c r="CH5353"/>
      <c r="CI5353"/>
      <c r="CJ5353"/>
      <c r="CK5353"/>
      <c r="CL5353"/>
      <c r="CM5353"/>
      <c r="CN5353"/>
      <c r="CO5353"/>
      <c r="CP5353"/>
    </row>
    <row r="5354" spans="80:94" ht="22.5" customHeight="1">
      <c r="CB5354"/>
      <c r="CC5354"/>
      <c r="CD5354"/>
      <c r="CE5354" s="83"/>
      <c r="CF5354"/>
      <c r="CG5354"/>
      <c r="CH5354"/>
      <c r="CI5354"/>
      <c r="CJ5354"/>
      <c r="CK5354"/>
      <c r="CL5354"/>
      <c r="CM5354"/>
      <c r="CN5354"/>
      <c r="CO5354"/>
      <c r="CP5354"/>
    </row>
    <row r="5355" spans="80:94" ht="22.5" customHeight="1">
      <c r="CB5355"/>
      <c r="CC5355"/>
      <c r="CD5355"/>
      <c r="CE5355" s="83"/>
      <c r="CF5355"/>
      <c r="CG5355"/>
      <c r="CH5355"/>
      <c r="CI5355"/>
      <c r="CJ5355"/>
      <c r="CK5355"/>
      <c r="CL5355"/>
      <c r="CM5355"/>
      <c r="CN5355"/>
      <c r="CO5355"/>
      <c r="CP5355"/>
    </row>
    <row r="5356" spans="80:94" ht="22.5" customHeight="1">
      <c r="CB5356"/>
      <c r="CC5356"/>
      <c r="CD5356"/>
      <c r="CE5356" s="83"/>
      <c r="CF5356"/>
      <c r="CG5356"/>
      <c r="CH5356"/>
      <c r="CI5356"/>
      <c r="CJ5356"/>
      <c r="CK5356"/>
      <c r="CL5356"/>
      <c r="CM5356"/>
      <c r="CN5356"/>
      <c r="CO5356"/>
      <c r="CP5356"/>
    </row>
    <row r="5357" spans="80:94" ht="22.5" customHeight="1">
      <c r="CB5357"/>
      <c r="CC5357"/>
      <c r="CD5357"/>
      <c r="CE5357" s="83"/>
      <c r="CF5357"/>
      <c r="CG5357"/>
      <c r="CH5357"/>
      <c r="CI5357"/>
      <c r="CJ5357"/>
      <c r="CK5357"/>
      <c r="CL5357"/>
      <c r="CM5357"/>
      <c r="CN5357"/>
      <c r="CO5357"/>
      <c r="CP5357"/>
    </row>
    <row r="5358" spans="80:94" ht="22.5" customHeight="1">
      <c r="CB5358"/>
      <c r="CC5358"/>
      <c r="CD5358"/>
      <c r="CE5358" s="83"/>
      <c r="CF5358"/>
      <c r="CG5358"/>
      <c r="CH5358"/>
      <c r="CI5358"/>
      <c r="CJ5358"/>
      <c r="CK5358"/>
      <c r="CL5358"/>
      <c r="CM5358"/>
      <c r="CN5358"/>
      <c r="CO5358"/>
      <c r="CP5358"/>
    </row>
    <row r="5359" spans="80:94" ht="22.5" customHeight="1">
      <c r="CB5359"/>
      <c r="CC5359"/>
      <c r="CD5359"/>
      <c r="CE5359" s="83"/>
      <c r="CF5359"/>
      <c r="CG5359"/>
      <c r="CH5359"/>
      <c r="CI5359"/>
      <c r="CJ5359"/>
      <c r="CK5359"/>
      <c r="CL5359"/>
      <c r="CM5359"/>
      <c r="CN5359"/>
      <c r="CO5359"/>
      <c r="CP5359"/>
    </row>
    <row r="5360" spans="80:94" ht="22.5" customHeight="1">
      <c r="CB5360"/>
      <c r="CC5360"/>
      <c r="CD5360"/>
      <c r="CE5360" s="83"/>
      <c r="CF5360"/>
      <c r="CG5360"/>
      <c r="CH5360"/>
      <c r="CI5360"/>
      <c r="CJ5360"/>
      <c r="CK5360"/>
      <c r="CL5360"/>
      <c r="CM5360"/>
      <c r="CN5360"/>
      <c r="CO5360"/>
      <c r="CP5360"/>
    </row>
    <row r="5361" spans="80:94" ht="22.5" customHeight="1">
      <c r="CB5361"/>
      <c r="CC5361"/>
      <c r="CD5361"/>
      <c r="CE5361" s="83"/>
      <c r="CF5361"/>
      <c r="CG5361"/>
      <c r="CH5361"/>
      <c r="CI5361"/>
      <c r="CJ5361"/>
      <c r="CK5361"/>
      <c r="CL5361"/>
      <c r="CM5361"/>
      <c r="CN5361"/>
      <c r="CO5361"/>
      <c r="CP5361"/>
    </row>
    <row r="5362" spans="80:94" ht="22.5" customHeight="1">
      <c r="CB5362"/>
      <c r="CC5362"/>
      <c r="CD5362"/>
      <c r="CE5362" s="83"/>
      <c r="CF5362"/>
      <c r="CG5362"/>
      <c r="CH5362"/>
      <c r="CI5362"/>
      <c r="CJ5362"/>
      <c r="CK5362"/>
      <c r="CL5362"/>
      <c r="CM5362"/>
      <c r="CN5362"/>
      <c r="CO5362"/>
      <c r="CP5362"/>
    </row>
    <row r="5363" spans="80:94" ht="22.5" customHeight="1">
      <c r="CB5363"/>
      <c r="CC5363"/>
      <c r="CD5363"/>
      <c r="CE5363" s="83"/>
      <c r="CF5363"/>
      <c r="CG5363"/>
      <c r="CH5363"/>
      <c r="CI5363"/>
      <c r="CJ5363"/>
      <c r="CK5363"/>
      <c r="CL5363"/>
      <c r="CM5363"/>
      <c r="CN5363"/>
      <c r="CO5363"/>
      <c r="CP5363"/>
    </row>
    <row r="5364" spans="80:94" ht="22.5" customHeight="1">
      <c r="CB5364"/>
      <c r="CC5364"/>
      <c r="CD5364"/>
      <c r="CE5364" s="83"/>
      <c r="CF5364"/>
      <c r="CG5364"/>
      <c r="CH5364"/>
      <c r="CI5364"/>
      <c r="CJ5364"/>
      <c r="CK5364"/>
      <c r="CL5364"/>
      <c r="CM5364"/>
      <c r="CN5364"/>
      <c r="CO5364"/>
      <c r="CP5364"/>
    </row>
    <row r="5365" spans="80:94" ht="22.5" customHeight="1">
      <c r="CB5365"/>
      <c r="CC5365"/>
      <c r="CD5365"/>
      <c r="CE5365" s="83"/>
      <c r="CF5365"/>
      <c r="CG5365"/>
      <c r="CH5365"/>
      <c r="CI5365"/>
      <c r="CJ5365"/>
      <c r="CK5365"/>
      <c r="CL5365"/>
      <c r="CM5365"/>
      <c r="CN5365"/>
      <c r="CO5365"/>
      <c r="CP5365"/>
    </row>
    <row r="5366" spans="80:94" ht="22.5" customHeight="1">
      <c r="CB5366"/>
      <c r="CC5366"/>
      <c r="CD5366"/>
      <c r="CE5366" s="83"/>
      <c r="CF5366"/>
      <c r="CG5366"/>
      <c r="CH5366"/>
      <c r="CI5366"/>
      <c r="CJ5366"/>
      <c r="CK5366"/>
      <c r="CL5366"/>
      <c r="CM5366"/>
      <c r="CN5366"/>
      <c r="CO5366"/>
      <c r="CP5366"/>
    </row>
    <row r="5367" spans="80:94" ht="22.5" customHeight="1">
      <c r="CB5367"/>
      <c r="CC5367"/>
      <c r="CD5367"/>
      <c r="CE5367" s="83"/>
      <c r="CF5367"/>
      <c r="CG5367"/>
      <c r="CH5367"/>
      <c r="CI5367"/>
      <c r="CJ5367"/>
      <c r="CK5367"/>
      <c r="CL5367"/>
      <c r="CM5367"/>
      <c r="CN5367"/>
      <c r="CO5367"/>
      <c r="CP5367"/>
    </row>
    <row r="5368" spans="80:94" ht="22.5" customHeight="1">
      <c r="CB5368"/>
      <c r="CC5368"/>
      <c r="CD5368"/>
      <c r="CE5368" s="83"/>
      <c r="CF5368"/>
      <c r="CG5368"/>
      <c r="CH5368"/>
      <c r="CI5368"/>
      <c r="CJ5368"/>
      <c r="CK5368"/>
      <c r="CL5368"/>
      <c r="CM5368"/>
      <c r="CN5368"/>
      <c r="CO5368"/>
      <c r="CP5368"/>
    </row>
    <row r="5369" spans="80:94" ht="22.5" customHeight="1">
      <c r="CB5369"/>
      <c r="CC5369"/>
      <c r="CD5369"/>
      <c r="CE5369" s="83"/>
      <c r="CF5369"/>
      <c r="CG5369"/>
      <c r="CH5369"/>
      <c r="CI5369"/>
      <c r="CJ5369"/>
      <c r="CK5369"/>
      <c r="CL5369"/>
      <c r="CM5369"/>
      <c r="CN5369"/>
      <c r="CO5369"/>
      <c r="CP5369"/>
    </row>
    <row r="5370" spans="80:94" ht="22.5" customHeight="1">
      <c r="CB5370"/>
      <c r="CC5370"/>
      <c r="CD5370"/>
      <c r="CE5370" s="83"/>
      <c r="CF5370"/>
      <c r="CG5370"/>
      <c r="CH5370"/>
      <c r="CI5370"/>
      <c r="CJ5370"/>
      <c r="CK5370"/>
      <c r="CL5370"/>
      <c r="CM5370"/>
      <c r="CN5370"/>
      <c r="CO5370"/>
      <c r="CP5370"/>
    </row>
    <row r="5371" spans="80:94" ht="22.5" customHeight="1">
      <c r="CB5371"/>
      <c r="CC5371"/>
      <c r="CD5371"/>
      <c r="CE5371" s="83"/>
      <c r="CF5371"/>
      <c r="CG5371"/>
      <c r="CH5371"/>
      <c r="CI5371"/>
      <c r="CJ5371"/>
      <c r="CK5371"/>
      <c r="CL5371"/>
      <c r="CM5371"/>
      <c r="CN5371"/>
      <c r="CO5371"/>
      <c r="CP5371"/>
    </row>
    <row r="5372" spans="80:94" ht="22.5" customHeight="1">
      <c r="CB5372"/>
      <c r="CC5372"/>
      <c r="CD5372"/>
      <c r="CE5372" s="83"/>
      <c r="CF5372"/>
      <c r="CG5372"/>
      <c r="CH5372"/>
      <c r="CI5372"/>
      <c r="CJ5372"/>
      <c r="CK5372"/>
      <c r="CL5372"/>
      <c r="CM5372"/>
      <c r="CN5372"/>
      <c r="CO5372"/>
      <c r="CP5372"/>
    </row>
    <row r="5373" spans="80:94" ht="22.5" customHeight="1">
      <c r="CB5373"/>
      <c r="CC5373"/>
      <c r="CD5373"/>
      <c r="CE5373" s="83"/>
      <c r="CF5373"/>
      <c r="CG5373"/>
      <c r="CH5373"/>
      <c r="CI5373"/>
      <c r="CJ5373"/>
      <c r="CK5373"/>
      <c r="CL5373"/>
      <c r="CM5373"/>
      <c r="CN5373"/>
      <c r="CO5373"/>
      <c r="CP5373"/>
    </row>
    <row r="5374" spans="80:94" ht="22.5" customHeight="1">
      <c r="CB5374"/>
      <c r="CC5374"/>
      <c r="CD5374"/>
      <c r="CE5374" s="83"/>
      <c r="CF5374"/>
      <c r="CG5374"/>
      <c r="CH5374"/>
      <c r="CI5374"/>
      <c r="CJ5374"/>
      <c r="CK5374"/>
      <c r="CL5374"/>
      <c r="CM5374"/>
      <c r="CN5374"/>
      <c r="CO5374"/>
      <c r="CP5374"/>
    </row>
    <row r="5375" spans="80:94" ht="22.5" customHeight="1">
      <c r="CB5375"/>
      <c r="CC5375"/>
      <c r="CD5375"/>
      <c r="CE5375" s="83"/>
      <c r="CF5375"/>
      <c r="CG5375"/>
      <c r="CH5375"/>
      <c r="CI5375"/>
      <c r="CJ5375"/>
      <c r="CK5375"/>
      <c r="CL5375"/>
      <c r="CM5375"/>
      <c r="CN5375"/>
      <c r="CO5375"/>
      <c r="CP5375"/>
    </row>
    <row r="5376" spans="80:94" ht="22.5" customHeight="1">
      <c r="CB5376"/>
      <c r="CC5376"/>
      <c r="CD5376"/>
      <c r="CE5376" s="83"/>
      <c r="CF5376"/>
      <c r="CG5376"/>
      <c r="CH5376"/>
      <c r="CI5376"/>
      <c r="CJ5376"/>
      <c r="CK5376"/>
      <c r="CL5376"/>
      <c r="CM5376"/>
      <c r="CN5376"/>
      <c r="CO5376"/>
      <c r="CP5376"/>
    </row>
    <row r="5377" spans="80:94" ht="22.5" customHeight="1">
      <c r="CB5377"/>
      <c r="CC5377"/>
      <c r="CD5377"/>
      <c r="CE5377" s="83"/>
      <c r="CF5377"/>
      <c r="CG5377"/>
      <c r="CH5377"/>
      <c r="CI5377"/>
      <c r="CJ5377"/>
      <c r="CK5377"/>
      <c r="CL5377"/>
      <c r="CM5377"/>
      <c r="CN5377"/>
      <c r="CO5377"/>
      <c r="CP5377"/>
    </row>
    <row r="5378" spans="80:94" ht="22.5" customHeight="1">
      <c r="CB5378"/>
      <c r="CC5378"/>
      <c r="CD5378"/>
      <c r="CE5378" s="83"/>
      <c r="CF5378"/>
      <c r="CG5378"/>
      <c r="CH5378"/>
      <c r="CI5378"/>
      <c r="CJ5378"/>
      <c r="CK5378"/>
      <c r="CL5378"/>
      <c r="CM5378"/>
      <c r="CN5378"/>
      <c r="CO5378"/>
      <c r="CP5378"/>
    </row>
    <row r="5379" spans="80:94" ht="22.5" customHeight="1">
      <c r="CB5379"/>
      <c r="CC5379"/>
      <c r="CD5379"/>
      <c r="CE5379" s="83"/>
      <c r="CF5379"/>
      <c r="CG5379"/>
      <c r="CH5379"/>
      <c r="CI5379"/>
      <c r="CJ5379"/>
      <c r="CK5379"/>
      <c r="CL5379"/>
      <c r="CM5379"/>
      <c r="CN5379"/>
      <c r="CO5379"/>
      <c r="CP5379"/>
    </row>
    <row r="5380" spans="80:94" ht="22.5" customHeight="1">
      <c r="CB5380"/>
      <c r="CC5380"/>
      <c r="CD5380"/>
      <c r="CE5380" s="83"/>
      <c r="CF5380"/>
      <c r="CG5380"/>
      <c r="CH5380"/>
      <c r="CI5380"/>
      <c r="CJ5380"/>
      <c r="CK5380"/>
      <c r="CL5380"/>
      <c r="CM5380"/>
      <c r="CN5380"/>
      <c r="CO5380"/>
      <c r="CP5380"/>
    </row>
    <row r="5381" spans="80:94" ht="22.5" customHeight="1">
      <c r="CB5381"/>
      <c r="CC5381"/>
      <c r="CD5381"/>
      <c r="CE5381" s="83"/>
      <c r="CF5381"/>
      <c r="CG5381"/>
      <c r="CH5381"/>
      <c r="CI5381"/>
      <c r="CJ5381"/>
      <c r="CK5381"/>
      <c r="CL5381"/>
      <c r="CM5381"/>
      <c r="CN5381"/>
      <c r="CO5381"/>
      <c r="CP5381"/>
    </row>
    <row r="5382" spans="80:94" ht="22.5" customHeight="1">
      <c r="CB5382"/>
      <c r="CC5382"/>
      <c r="CD5382"/>
      <c r="CE5382" s="83"/>
      <c r="CF5382"/>
      <c r="CG5382"/>
      <c r="CH5382"/>
      <c r="CI5382"/>
      <c r="CJ5382"/>
      <c r="CK5382"/>
      <c r="CL5382"/>
      <c r="CM5382"/>
      <c r="CN5382"/>
      <c r="CO5382"/>
      <c r="CP5382"/>
    </row>
    <row r="5383" spans="80:94" ht="22.5" customHeight="1">
      <c r="CB5383"/>
      <c r="CC5383"/>
      <c r="CD5383"/>
      <c r="CE5383" s="83"/>
      <c r="CF5383"/>
      <c r="CG5383"/>
      <c r="CH5383"/>
      <c r="CI5383"/>
      <c r="CJ5383"/>
      <c r="CK5383"/>
      <c r="CL5383"/>
      <c r="CM5383"/>
      <c r="CN5383"/>
      <c r="CO5383"/>
      <c r="CP5383"/>
    </row>
    <row r="5384" spans="80:94" ht="22.5" customHeight="1">
      <c r="CB5384"/>
      <c r="CC5384"/>
      <c r="CD5384"/>
      <c r="CE5384" s="83"/>
      <c r="CF5384"/>
      <c r="CG5384"/>
      <c r="CH5384"/>
      <c r="CI5384"/>
      <c r="CJ5384"/>
      <c r="CK5384"/>
      <c r="CL5384"/>
      <c r="CM5384"/>
      <c r="CN5384"/>
      <c r="CO5384"/>
      <c r="CP5384"/>
    </row>
    <row r="5385" spans="80:94" ht="22.5" customHeight="1">
      <c r="CB5385"/>
      <c r="CC5385"/>
      <c r="CD5385"/>
      <c r="CE5385" s="83"/>
      <c r="CF5385"/>
      <c r="CG5385"/>
      <c r="CH5385"/>
      <c r="CI5385"/>
      <c r="CJ5385"/>
      <c r="CK5385"/>
      <c r="CL5385"/>
      <c r="CM5385"/>
      <c r="CN5385"/>
      <c r="CO5385"/>
      <c r="CP5385"/>
    </row>
    <row r="5386" spans="80:94" ht="22.5" customHeight="1">
      <c r="CB5386"/>
      <c r="CC5386"/>
      <c r="CD5386"/>
      <c r="CE5386" s="83"/>
      <c r="CF5386"/>
      <c r="CG5386"/>
      <c r="CH5386"/>
      <c r="CI5386"/>
      <c r="CJ5386"/>
      <c r="CK5386"/>
      <c r="CL5386"/>
      <c r="CM5386"/>
      <c r="CN5386"/>
      <c r="CO5386"/>
      <c r="CP5386"/>
    </row>
    <row r="5387" spans="80:94" ht="22.5" customHeight="1">
      <c r="CB5387"/>
      <c r="CC5387"/>
      <c r="CD5387"/>
      <c r="CE5387" s="83"/>
      <c r="CF5387"/>
      <c r="CG5387"/>
      <c r="CH5387"/>
      <c r="CI5387"/>
      <c r="CJ5387"/>
      <c r="CK5387"/>
      <c r="CL5387"/>
      <c r="CM5387"/>
      <c r="CN5387"/>
      <c r="CO5387"/>
      <c r="CP5387"/>
    </row>
    <row r="5388" spans="80:94" ht="22.5" customHeight="1">
      <c r="CB5388"/>
      <c r="CC5388"/>
      <c r="CD5388"/>
      <c r="CE5388" s="83"/>
      <c r="CF5388"/>
      <c r="CG5388"/>
      <c r="CH5388"/>
      <c r="CI5388"/>
      <c r="CJ5388"/>
      <c r="CK5388"/>
      <c r="CL5388"/>
      <c r="CM5388"/>
      <c r="CN5388"/>
      <c r="CO5388"/>
      <c r="CP5388"/>
    </row>
    <row r="5389" spans="80:94" ht="22.5" customHeight="1">
      <c r="CB5389"/>
      <c r="CC5389"/>
      <c r="CD5389"/>
      <c r="CE5389" s="83"/>
      <c r="CF5389"/>
      <c r="CG5389"/>
      <c r="CH5389"/>
      <c r="CI5389"/>
      <c r="CJ5389"/>
      <c r="CK5389"/>
      <c r="CL5389"/>
      <c r="CM5389"/>
      <c r="CN5389"/>
      <c r="CO5389"/>
      <c r="CP5389"/>
    </row>
    <row r="5390" spans="80:94" ht="22.5" customHeight="1">
      <c r="CB5390"/>
      <c r="CC5390"/>
      <c r="CD5390"/>
      <c r="CE5390" s="83"/>
      <c r="CF5390"/>
      <c r="CG5390"/>
      <c r="CH5390"/>
      <c r="CI5390"/>
      <c r="CJ5390"/>
      <c r="CK5390"/>
      <c r="CL5390"/>
      <c r="CM5390"/>
      <c r="CN5390"/>
      <c r="CO5390"/>
      <c r="CP5390"/>
    </row>
    <row r="5391" spans="80:94" ht="22.5" customHeight="1">
      <c r="CB5391"/>
      <c r="CC5391"/>
      <c r="CD5391"/>
      <c r="CE5391" s="83"/>
      <c r="CF5391"/>
      <c r="CG5391"/>
      <c r="CH5391"/>
      <c r="CI5391"/>
      <c r="CJ5391"/>
      <c r="CK5391"/>
      <c r="CL5391"/>
      <c r="CM5391"/>
      <c r="CN5391"/>
      <c r="CO5391"/>
      <c r="CP5391"/>
    </row>
    <row r="5392" spans="80:94" ht="22.5" customHeight="1">
      <c r="CB5392"/>
      <c r="CC5392"/>
      <c r="CD5392"/>
      <c r="CE5392" s="83"/>
      <c r="CF5392"/>
      <c r="CG5392"/>
      <c r="CH5392"/>
      <c r="CI5392"/>
      <c r="CJ5392"/>
      <c r="CK5392"/>
      <c r="CL5392"/>
      <c r="CM5392"/>
      <c r="CN5392"/>
      <c r="CO5392"/>
      <c r="CP5392"/>
    </row>
    <row r="5393" spans="80:94" ht="22.5" customHeight="1">
      <c r="CB5393"/>
      <c r="CC5393"/>
      <c r="CD5393"/>
      <c r="CE5393" s="83"/>
      <c r="CF5393"/>
      <c r="CG5393"/>
      <c r="CH5393"/>
      <c r="CI5393"/>
      <c r="CJ5393"/>
      <c r="CK5393"/>
      <c r="CL5393"/>
      <c r="CM5393"/>
      <c r="CN5393"/>
      <c r="CO5393"/>
      <c r="CP5393"/>
    </row>
    <row r="5394" spans="80:94" ht="22.5" customHeight="1">
      <c r="CB5394"/>
      <c r="CC5394"/>
      <c r="CD5394"/>
      <c r="CE5394" s="83"/>
      <c r="CF5394"/>
      <c r="CG5394"/>
      <c r="CH5394"/>
      <c r="CI5394"/>
      <c r="CJ5394"/>
      <c r="CK5394"/>
      <c r="CL5394"/>
      <c r="CM5394"/>
      <c r="CN5394"/>
      <c r="CO5394"/>
      <c r="CP5394"/>
    </row>
    <row r="5395" spans="80:94" ht="22.5" customHeight="1">
      <c r="CB5395"/>
      <c r="CC5395"/>
      <c r="CD5395"/>
      <c r="CE5395" s="83"/>
      <c r="CF5395"/>
      <c r="CG5395"/>
      <c r="CH5395"/>
      <c r="CI5395"/>
      <c r="CJ5395"/>
      <c r="CK5395"/>
      <c r="CL5395"/>
      <c r="CM5395"/>
      <c r="CN5395"/>
      <c r="CO5395"/>
      <c r="CP5395"/>
    </row>
    <row r="5396" spans="80:94" ht="22.5" customHeight="1">
      <c r="CB5396"/>
      <c r="CC5396"/>
      <c r="CD5396"/>
      <c r="CE5396" s="83"/>
      <c r="CF5396"/>
      <c r="CG5396"/>
      <c r="CH5396"/>
      <c r="CI5396"/>
      <c r="CJ5396"/>
      <c r="CK5396"/>
      <c r="CL5396"/>
      <c r="CM5396"/>
      <c r="CN5396"/>
      <c r="CO5396"/>
      <c r="CP5396"/>
    </row>
    <row r="5397" spans="80:94" ht="22.5" customHeight="1">
      <c r="CB5397"/>
      <c r="CC5397"/>
      <c r="CD5397"/>
      <c r="CE5397" s="83"/>
      <c r="CF5397"/>
      <c r="CG5397"/>
      <c r="CH5397"/>
      <c r="CI5397"/>
      <c r="CJ5397"/>
      <c r="CK5397"/>
      <c r="CL5397"/>
      <c r="CM5397"/>
      <c r="CN5397"/>
      <c r="CO5397"/>
      <c r="CP5397"/>
    </row>
    <row r="5398" spans="80:94" ht="22.5" customHeight="1">
      <c r="CB5398"/>
      <c r="CC5398"/>
      <c r="CD5398"/>
      <c r="CE5398" s="83"/>
      <c r="CF5398"/>
      <c r="CG5398"/>
      <c r="CH5398"/>
      <c r="CI5398"/>
      <c r="CJ5398"/>
      <c r="CK5398"/>
      <c r="CL5398"/>
      <c r="CM5398"/>
      <c r="CN5398"/>
      <c r="CO5398"/>
      <c r="CP5398"/>
    </row>
    <row r="5399" spans="80:94" ht="22.5" customHeight="1">
      <c r="CB5399"/>
      <c r="CC5399"/>
      <c r="CD5399"/>
      <c r="CE5399" s="83"/>
      <c r="CF5399"/>
      <c r="CG5399"/>
      <c r="CH5399"/>
      <c r="CI5399"/>
      <c r="CJ5399"/>
      <c r="CK5399"/>
      <c r="CL5399"/>
      <c r="CM5399"/>
      <c r="CN5399"/>
      <c r="CO5399"/>
      <c r="CP5399"/>
    </row>
    <row r="5400" spans="80:94" ht="22.5" customHeight="1">
      <c r="CB5400"/>
      <c r="CC5400"/>
      <c r="CD5400"/>
      <c r="CE5400" s="83"/>
      <c r="CF5400"/>
      <c r="CG5400"/>
      <c r="CH5400"/>
      <c r="CI5400"/>
      <c r="CJ5400"/>
      <c r="CK5400"/>
      <c r="CL5400"/>
      <c r="CM5400"/>
      <c r="CN5400"/>
      <c r="CO5400"/>
      <c r="CP5400"/>
    </row>
    <row r="5401" spans="80:94" ht="22.5" customHeight="1">
      <c r="CB5401"/>
      <c r="CC5401"/>
      <c r="CD5401"/>
      <c r="CE5401" s="83"/>
      <c r="CF5401"/>
      <c r="CG5401"/>
      <c r="CH5401"/>
      <c r="CI5401"/>
      <c r="CJ5401"/>
      <c r="CK5401"/>
      <c r="CL5401"/>
      <c r="CM5401"/>
      <c r="CN5401"/>
      <c r="CO5401"/>
      <c r="CP5401"/>
    </row>
    <row r="5402" spans="80:94" ht="22.5" customHeight="1">
      <c r="CB5402"/>
      <c r="CC5402"/>
      <c r="CD5402"/>
      <c r="CE5402" s="83"/>
      <c r="CF5402"/>
      <c r="CG5402"/>
      <c r="CH5402"/>
      <c r="CI5402"/>
      <c r="CJ5402"/>
      <c r="CK5402"/>
      <c r="CL5402"/>
      <c r="CM5402"/>
      <c r="CN5402"/>
      <c r="CO5402"/>
      <c r="CP5402"/>
    </row>
    <row r="5403" spans="80:94" ht="22.5" customHeight="1">
      <c r="CB5403"/>
      <c r="CC5403"/>
      <c r="CD5403"/>
      <c r="CE5403" s="83"/>
      <c r="CF5403"/>
      <c r="CG5403"/>
      <c r="CH5403"/>
      <c r="CI5403"/>
      <c r="CJ5403"/>
      <c r="CK5403"/>
      <c r="CL5403"/>
      <c r="CM5403"/>
      <c r="CN5403"/>
      <c r="CO5403"/>
      <c r="CP5403"/>
    </row>
    <row r="5404" spans="80:94" ht="22.5" customHeight="1">
      <c r="CB5404"/>
      <c r="CC5404"/>
      <c r="CD5404"/>
      <c r="CE5404" s="83"/>
      <c r="CF5404"/>
      <c r="CG5404"/>
      <c r="CH5404"/>
      <c r="CI5404"/>
      <c r="CJ5404"/>
      <c r="CK5404"/>
      <c r="CL5404"/>
      <c r="CM5404"/>
      <c r="CN5404"/>
      <c r="CO5404"/>
      <c r="CP5404"/>
    </row>
    <row r="5405" spans="80:94" ht="22.5" customHeight="1">
      <c r="CB5405"/>
      <c r="CC5405"/>
      <c r="CD5405"/>
      <c r="CE5405" s="83"/>
      <c r="CF5405"/>
      <c r="CG5405"/>
      <c r="CH5405"/>
      <c r="CI5405"/>
      <c r="CJ5405"/>
      <c r="CK5405"/>
      <c r="CL5405"/>
      <c r="CM5405"/>
      <c r="CN5405"/>
      <c r="CO5405"/>
      <c r="CP5405"/>
    </row>
    <row r="5406" spans="80:94" ht="22.5" customHeight="1">
      <c r="CB5406"/>
      <c r="CC5406"/>
      <c r="CD5406"/>
      <c r="CE5406" s="83"/>
      <c r="CF5406"/>
      <c r="CG5406"/>
      <c r="CH5406"/>
      <c r="CI5406"/>
      <c r="CJ5406"/>
      <c r="CK5406"/>
      <c r="CL5406"/>
      <c r="CM5406"/>
      <c r="CN5406"/>
      <c r="CO5406"/>
      <c r="CP5406"/>
    </row>
    <row r="5407" spans="80:94" ht="22.5" customHeight="1">
      <c r="CB5407"/>
      <c r="CC5407"/>
      <c r="CD5407"/>
      <c r="CE5407" s="83"/>
      <c r="CF5407"/>
      <c r="CG5407"/>
      <c r="CH5407"/>
      <c r="CI5407"/>
      <c r="CJ5407"/>
      <c r="CK5407"/>
      <c r="CL5407"/>
      <c r="CM5407"/>
      <c r="CN5407"/>
      <c r="CO5407"/>
      <c r="CP5407"/>
    </row>
    <row r="5408" spans="80:94" ht="22.5" customHeight="1">
      <c r="CB5408"/>
      <c r="CC5408"/>
      <c r="CD5408"/>
      <c r="CE5408" s="83"/>
      <c r="CF5408"/>
      <c r="CG5408"/>
      <c r="CH5408"/>
      <c r="CI5408"/>
      <c r="CJ5408"/>
      <c r="CK5408"/>
      <c r="CL5408"/>
      <c r="CM5408"/>
      <c r="CN5408"/>
      <c r="CO5408"/>
      <c r="CP5408"/>
    </row>
    <row r="5409" spans="80:94" ht="22.5" customHeight="1">
      <c r="CB5409"/>
      <c r="CC5409"/>
      <c r="CD5409"/>
      <c r="CE5409" s="83"/>
      <c r="CF5409"/>
      <c r="CG5409"/>
      <c r="CH5409"/>
      <c r="CI5409"/>
      <c r="CJ5409"/>
      <c r="CK5409"/>
      <c r="CL5409"/>
      <c r="CM5409"/>
      <c r="CN5409"/>
      <c r="CO5409"/>
      <c r="CP5409"/>
    </row>
    <row r="5410" spans="80:94" ht="22.5" customHeight="1">
      <c r="CB5410"/>
      <c r="CC5410"/>
      <c r="CD5410"/>
      <c r="CE5410" s="83"/>
      <c r="CF5410"/>
      <c r="CG5410"/>
      <c r="CH5410"/>
      <c r="CI5410"/>
      <c r="CJ5410"/>
      <c r="CK5410"/>
      <c r="CL5410"/>
      <c r="CM5410"/>
      <c r="CN5410"/>
      <c r="CO5410"/>
      <c r="CP5410"/>
    </row>
    <row r="5411" spans="80:94" ht="22.5" customHeight="1">
      <c r="CB5411"/>
      <c r="CC5411"/>
      <c r="CD5411"/>
      <c r="CE5411" s="83"/>
      <c r="CF5411"/>
      <c r="CG5411"/>
      <c r="CH5411"/>
      <c r="CI5411"/>
      <c r="CJ5411"/>
      <c r="CK5411"/>
      <c r="CL5411"/>
      <c r="CM5411"/>
      <c r="CN5411"/>
      <c r="CO5411"/>
      <c r="CP5411"/>
    </row>
    <row r="5412" spans="80:94" ht="22.5" customHeight="1">
      <c r="CB5412"/>
      <c r="CC5412"/>
      <c r="CD5412"/>
      <c r="CE5412" s="83"/>
      <c r="CF5412"/>
      <c r="CG5412"/>
      <c r="CH5412"/>
      <c r="CI5412"/>
      <c r="CJ5412"/>
      <c r="CK5412"/>
      <c r="CL5412"/>
      <c r="CM5412"/>
      <c r="CN5412"/>
      <c r="CO5412"/>
      <c r="CP5412"/>
    </row>
    <row r="5413" spans="80:94" ht="22.5" customHeight="1">
      <c r="CB5413"/>
      <c r="CC5413"/>
      <c r="CD5413"/>
      <c r="CE5413" s="83"/>
      <c r="CF5413"/>
      <c r="CG5413"/>
      <c r="CH5413"/>
      <c r="CI5413"/>
      <c r="CJ5413"/>
      <c r="CK5413"/>
      <c r="CL5413"/>
      <c r="CM5413"/>
      <c r="CN5413"/>
      <c r="CO5413"/>
      <c r="CP5413"/>
    </row>
    <row r="5414" spans="80:94" ht="22.5" customHeight="1">
      <c r="CB5414"/>
      <c r="CC5414"/>
      <c r="CD5414"/>
      <c r="CE5414" s="83"/>
      <c r="CF5414"/>
      <c r="CG5414"/>
      <c r="CH5414"/>
      <c r="CI5414"/>
      <c r="CJ5414"/>
      <c r="CK5414"/>
      <c r="CL5414"/>
      <c r="CM5414"/>
      <c r="CN5414"/>
      <c r="CO5414"/>
      <c r="CP5414"/>
    </row>
    <row r="5415" spans="80:94" ht="22.5" customHeight="1">
      <c r="CB5415"/>
      <c r="CC5415"/>
      <c r="CD5415"/>
      <c r="CE5415" s="83"/>
      <c r="CF5415"/>
      <c r="CG5415"/>
      <c r="CH5415"/>
      <c r="CI5415"/>
      <c r="CJ5415"/>
      <c r="CK5415"/>
      <c r="CL5415"/>
      <c r="CM5415"/>
      <c r="CN5415"/>
      <c r="CO5415"/>
      <c r="CP5415"/>
    </row>
    <row r="5416" spans="80:94" ht="22.5" customHeight="1">
      <c r="CB5416"/>
      <c r="CC5416"/>
      <c r="CD5416"/>
      <c r="CE5416" s="83"/>
      <c r="CF5416"/>
      <c r="CG5416"/>
      <c r="CH5416"/>
      <c r="CI5416"/>
      <c r="CJ5416"/>
      <c r="CK5416"/>
      <c r="CL5416"/>
      <c r="CM5416"/>
      <c r="CN5416"/>
      <c r="CO5416"/>
      <c r="CP5416"/>
    </row>
    <row r="5417" spans="80:94" ht="22.5" customHeight="1">
      <c r="CB5417"/>
      <c r="CC5417"/>
      <c r="CD5417"/>
      <c r="CE5417" s="83"/>
      <c r="CF5417"/>
      <c r="CG5417"/>
      <c r="CH5417"/>
      <c r="CI5417"/>
      <c r="CJ5417"/>
      <c r="CK5417"/>
      <c r="CL5417"/>
      <c r="CM5417"/>
      <c r="CN5417"/>
      <c r="CO5417"/>
      <c r="CP5417"/>
    </row>
    <row r="5418" spans="80:94" ht="22.5" customHeight="1">
      <c r="CB5418"/>
      <c r="CC5418"/>
      <c r="CD5418"/>
      <c r="CE5418" s="83"/>
      <c r="CF5418"/>
      <c r="CG5418"/>
      <c r="CH5418"/>
      <c r="CI5418"/>
      <c r="CJ5418"/>
      <c r="CK5418"/>
      <c r="CL5418"/>
      <c r="CM5418"/>
      <c r="CN5418"/>
      <c r="CO5418"/>
      <c r="CP5418"/>
    </row>
    <row r="5419" spans="80:94" ht="22.5" customHeight="1">
      <c r="CB5419"/>
      <c r="CC5419"/>
      <c r="CD5419"/>
      <c r="CE5419" s="83"/>
      <c r="CF5419"/>
      <c r="CG5419"/>
      <c r="CH5419"/>
      <c r="CI5419"/>
      <c r="CJ5419"/>
      <c r="CK5419"/>
      <c r="CL5419"/>
      <c r="CM5419"/>
      <c r="CN5419"/>
      <c r="CO5419"/>
      <c r="CP5419"/>
    </row>
    <row r="5420" spans="80:94" ht="22.5" customHeight="1">
      <c r="CB5420"/>
      <c r="CC5420"/>
      <c r="CD5420"/>
      <c r="CE5420" s="83"/>
      <c r="CF5420"/>
      <c r="CG5420"/>
      <c r="CH5420"/>
      <c r="CI5420"/>
      <c r="CJ5420"/>
      <c r="CK5420"/>
      <c r="CL5420"/>
      <c r="CM5420"/>
      <c r="CN5420"/>
      <c r="CO5420"/>
      <c r="CP5420"/>
    </row>
    <row r="5421" spans="80:94" ht="22.5" customHeight="1">
      <c r="CB5421"/>
      <c r="CC5421"/>
      <c r="CD5421"/>
      <c r="CE5421" s="83"/>
      <c r="CF5421"/>
      <c r="CG5421"/>
      <c r="CH5421"/>
      <c r="CI5421"/>
      <c r="CJ5421"/>
      <c r="CK5421"/>
      <c r="CL5421"/>
      <c r="CM5421"/>
      <c r="CN5421"/>
      <c r="CO5421"/>
      <c r="CP5421"/>
    </row>
    <row r="5422" spans="80:94" ht="22.5" customHeight="1">
      <c r="CB5422"/>
      <c r="CC5422"/>
      <c r="CD5422"/>
      <c r="CE5422" s="83"/>
      <c r="CF5422"/>
      <c r="CG5422"/>
      <c r="CH5422"/>
      <c r="CI5422"/>
      <c r="CJ5422"/>
      <c r="CK5422"/>
      <c r="CL5422"/>
      <c r="CM5422"/>
      <c r="CN5422"/>
      <c r="CO5422"/>
      <c r="CP5422"/>
    </row>
    <row r="5423" spans="80:94" ht="22.5" customHeight="1">
      <c r="CB5423"/>
      <c r="CC5423"/>
      <c r="CD5423"/>
      <c r="CE5423" s="83"/>
      <c r="CF5423"/>
      <c r="CG5423"/>
      <c r="CH5423"/>
      <c r="CI5423"/>
      <c r="CJ5423"/>
      <c r="CK5423"/>
      <c r="CL5423"/>
      <c r="CM5423"/>
      <c r="CN5423"/>
      <c r="CO5423"/>
      <c r="CP5423"/>
    </row>
    <row r="5424" spans="80:94" ht="22.5" customHeight="1">
      <c r="CB5424"/>
      <c r="CC5424"/>
      <c r="CD5424"/>
      <c r="CE5424" s="83"/>
      <c r="CF5424"/>
      <c r="CG5424"/>
      <c r="CH5424"/>
      <c r="CI5424"/>
      <c r="CJ5424"/>
      <c r="CK5424"/>
      <c r="CL5424"/>
      <c r="CM5424"/>
      <c r="CN5424"/>
      <c r="CO5424"/>
      <c r="CP5424"/>
    </row>
    <row r="5425" spans="80:94" ht="22.5" customHeight="1">
      <c r="CB5425"/>
      <c r="CC5425"/>
      <c r="CD5425"/>
      <c r="CE5425" s="83"/>
      <c r="CF5425"/>
      <c r="CG5425"/>
      <c r="CH5425"/>
      <c r="CI5425"/>
      <c r="CJ5425"/>
      <c r="CK5425"/>
      <c r="CL5425"/>
      <c r="CM5425"/>
      <c r="CN5425"/>
      <c r="CO5425"/>
      <c r="CP5425"/>
    </row>
    <row r="5426" spans="80:94" ht="22.5" customHeight="1">
      <c r="CB5426"/>
      <c r="CC5426"/>
      <c r="CD5426"/>
      <c r="CE5426" s="83"/>
      <c r="CF5426"/>
      <c r="CG5426"/>
      <c r="CH5426"/>
      <c r="CI5426"/>
      <c r="CJ5426"/>
      <c r="CK5426"/>
      <c r="CL5426"/>
      <c r="CM5426"/>
      <c r="CN5426"/>
      <c r="CO5426"/>
      <c r="CP5426"/>
    </row>
    <row r="5427" spans="80:94" ht="22.5" customHeight="1">
      <c r="CB5427"/>
      <c r="CC5427"/>
      <c r="CD5427"/>
      <c r="CE5427" s="83"/>
      <c r="CF5427"/>
      <c r="CG5427"/>
      <c r="CH5427"/>
      <c r="CI5427"/>
      <c r="CJ5427"/>
      <c r="CK5427"/>
      <c r="CL5427"/>
      <c r="CM5427"/>
      <c r="CN5427"/>
      <c r="CO5427"/>
      <c r="CP5427"/>
    </row>
    <row r="5428" spans="80:94" ht="22.5" customHeight="1">
      <c r="CB5428"/>
      <c r="CC5428"/>
      <c r="CD5428"/>
      <c r="CE5428" s="83"/>
      <c r="CF5428"/>
      <c r="CG5428"/>
      <c r="CH5428"/>
      <c r="CI5428"/>
      <c r="CJ5428"/>
      <c r="CK5428"/>
      <c r="CL5428"/>
      <c r="CM5428"/>
      <c r="CN5428"/>
      <c r="CO5428"/>
      <c r="CP5428"/>
    </row>
    <row r="5429" spans="80:94" ht="22.5" customHeight="1">
      <c r="CB5429"/>
      <c r="CC5429"/>
      <c r="CD5429"/>
      <c r="CE5429" s="83"/>
      <c r="CF5429"/>
      <c r="CG5429"/>
      <c r="CH5429"/>
      <c r="CI5429"/>
      <c r="CJ5429"/>
      <c r="CK5429"/>
      <c r="CL5429"/>
      <c r="CM5429"/>
      <c r="CN5429"/>
      <c r="CO5429"/>
      <c r="CP5429"/>
    </row>
    <row r="5430" spans="80:94" ht="22.5" customHeight="1">
      <c r="CB5430"/>
      <c r="CC5430"/>
      <c r="CD5430"/>
      <c r="CE5430" s="83"/>
      <c r="CF5430"/>
      <c r="CG5430"/>
      <c r="CH5430"/>
      <c r="CI5430"/>
      <c r="CJ5430"/>
      <c r="CK5430"/>
      <c r="CL5430"/>
      <c r="CM5430"/>
      <c r="CN5430"/>
      <c r="CO5430"/>
      <c r="CP5430"/>
    </row>
    <row r="5431" spans="80:94" ht="22.5" customHeight="1">
      <c r="CB5431"/>
      <c r="CC5431"/>
      <c r="CD5431"/>
      <c r="CE5431" s="83"/>
      <c r="CF5431"/>
      <c r="CG5431"/>
      <c r="CH5431"/>
      <c r="CI5431"/>
      <c r="CJ5431"/>
      <c r="CK5431"/>
      <c r="CL5431"/>
      <c r="CM5431"/>
      <c r="CN5431"/>
      <c r="CO5431"/>
      <c r="CP5431"/>
    </row>
    <row r="5432" spans="80:94" ht="22.5" customHeight="1">
      <c r="CB5432"/>
      <c r="CC5432"/>
      <c r="CD5432"/>
      <c r="CE5432" s="83"/>
      <c r="CF5432"/>
      <c r="CG5432"/>
      <c r="CH5432"/>
      <c r="CI5432"/>
      <c r="CJ5432"/>
      <c r="CK5432"/>
      <c r="CL5432"/>
      <c r="CM5432"/>
      <c r="CN5432"/>
      <c r="CO5432"/>
      <c r="CP5432"/>
    </row>
    <row r="5433" spans="80:94" ht="22.5" customHeight="1">
      <c r="CB5433"/>
      <c r="CC5433"/>
      <c r="CD5433"/>
      <c r="CE5433" s="83"/>
      <c r="CF5433"/>
      <c r="CG5433"/>
      <c r="CH5433"/>
      <c r="CI5433"/>
      <c r="CJ5433"/>
      <c r="CK5433"/>
      <c r="CL5433"/>
      <c r="CM5433"/>
      <c r="CN5433"/>
      <c r="CO5433"/>
      <c r="CP5433"/>
    </row>
    <row r="5434" spans="80:94" ht="22.5" customHeight="1">
      <c r="CB5434"/>
      <c r="CC5434"/>
      <c r="CD5434"/>
      <c r="CE5434" s="83"/>
      <c r="CF5434"/>
      <c r="CG5434"/>
      <c r="CH5434"/>
      <c r="CI5434"/>
      <c r="CJ5434"/>
      <c r="CK5434"/>
      <c r="CL5434"/>
      <c r="CM5434"/>
      <c r="CN5434"/>
      <c r="CO5434"/>
      <c r="CP5434"/>
    </row>
    <row r="5435" spans="80:94" ht="22.5" customHeight="1">
      <c r="CB5435"/>
      <c r="CC5435"/>
      <c r="CD5435"/>
      <c r="CE5435" s="83"/>
      <c r="CF5435"/>
      <c r="CG5435"/>
      <c r="CH5435"/>
      <c r="CI5435"/>
      <c r="CJ5435"/>
      <c r="CK5435"/>
      <c r="CL5435"/>
      <c r="CM5435"/>
      <c r="CN5435"/>
      <c r="CO5435"/>
      <c r="CP5435"/>
    </row>
    <row r="5436" spans="80:94" ht="22.5" customHeight="1">
      <c r="CB5436"/>
      <c r="CC5436"/>
      <c r="CD5436"/>
      <c r="CE5436" s="83"/>
      <c r="CF5436"/>
      <c r="CG5436"/>
      <c r="CH5436"/>
      <c r="CI5436"/>
      <c r="CJ5436"/>
      <c r="CK5436"/>
      <c r="CL5436"/>
      <c r="CM5436"/>
      <c r="CN5436"/>
      <c r="CO5436"/>
      <c r="CP5436"/>
    </row>
    <row r="5437" spans="80:94" ht="22.5" customHeight="1">
      <c r="CB5437"/>
      <c r="CC5437"/>
      <c r="CD5437"/>
      <c r="CE5437" s="83"/>
      <c r="CF5437"/>
      <c r="CG5437"/>
      <c r="CH5437"/>
      <c r="CI5437"/>
      <c r="CJ5437"/>
      <c r="CK5437"/>
      <c r="CL5437"/>
      <c r="CM5437"/>
      <c r="CN5437"/>
      <c r="CO5437"/>
      <c r="CP5437"/>
    </row>
    <row r="5438" spans="80:94" ht="22.5" customHeight="1">
      <c r="CB5438"/>
      <c r="CC5438"/>
      <c r="CD5438"/>
      <c r="CE5438" s="83"/>
      <c r="CF5438"/>
      <c r="CG5438"/>
      <c r="CH5438"/>
      <c r="CI5438"/>
      <c r="CJ5438"/>
      <c r="CK5438"/>
      <c r="CL5438"/>
      <c r="CM5438"/>
      <c r="CN5438"/>
      <c r="CO5438"/>
      <c r="CP5438"/>
    </row>
    <row r="5439" spans="80:94" ht="22.5" customHeight="1">
      <c r="CB5439"/>
      <c r="CC5439"/>
      <c r="CD5439"/>
      <c r="CE5439" s="83"/>
      <c r="CF5439"/>
      <c r="CG5439"/>
      <c r="CH5439"/>
      <c r="CI5439"/>
      <c r="CJ5439"/>
      <c r="CK5439"/>
      <c r="CL5439"/>
      <c r="CM5439"/>
      <c r="CN5439"/>
      <c r="CO5439"/>
      <c r="CP5439"/>
    </row>
    <row r="5440" spans="80:94" ht="22.5" customHeight="1">
      <c r="CB5440"/>
      <c r="CC5440"/>
      <c r="CD5440"/>
      <c r="CE5440" s="83"/>
      <c r="CF5440"/>
      <c r="CG5440"/>
      <c r="CH5440"/>
      <c r="CI5440"/>
      <c r="CJ5440"/>
      <c r="CK5440"/>
      <c r="CL5440"/>
      <c r="CM5440"/>
      <c r="CN5440"/>
      <c r="CO5440"/>
      <c r="CP5440"/>
    </row>
    <row r="5441" spans="80:94" ht="22.5" customHeight="1">
      <c r="CB5441"/>
      <c r="CC5441"/>
      <c r="CD5441"/>
      <c r="CE5441" s="83"/>
      <c r="CF5441"/>
      <c r="CG5441"/>
      <c r="CH5441"/>
      <c r="CI5441"/>
      <c r="CJ5441"/>
      <c r="CK5441"/>
      <c r="CL5441"/>
      <c r="CM5441"/>
      <c r="CN5441"/>
      <c r="CO5441"/>
      <c r="CP5441"/>
    </row>
    <row r="5442" spans="80:94" ht="22.5" customHeight="1">
      <c r="CB5442"/>
      <c r="CC5442"/>
      <c r="CD5442"/>
      <c r="CE5442" s="83"/>
      <c r="CF5442"/>
      <c r="CG5442"/>
      <c r="CH5442"/>
      <c r="CI5442"/>
      <c r="CJ5442"/>
      <c r="CK5442"/>
      <c r="CL5442"/>
      <c r="CM5442"/>
      <c r="CN5442"/>
      <c r="CO5442"/>
      <c r="CP5442"/>
    </row>
    <row r="5443" spans="80:94" ht="22.5" customHeight="1">
      <c r="CB5443"/>
      <c r="CC5443"/>
      <c r="CD5443"/>
      <c r="CE5443" s="83"/>
      <c r="CF5443"/>
      <c r="CG5443"/>
      <c r="CH5443"/>
      <c r="CI5443"/>
      <c r="CJ5443"/>
      <c r="CK5443"/>
      <c r="CL5443"/>
      <c r="CM5443"/>
      <c r="CN5443"/>
      <c r="CO5443"/>
      <c r="CP5443"/>
    </row>
    <row r="5444" spans="80:94" ht="22.5" customHeight="1">
      <c r="CB5444"/>
      <c r="CC5444"/>
      <c r="CD5444"/>
      <c r="CE5444" s="83"/>
      <c r="CF5444"/>
      <c r="CG5444"/>
      <c r="CH5444"/>
      <c r="CI5444"/>
      <c r="CJ5444"/>
      <c r="CK5444"/>
      <c r="CL5444"/>
      <c r="CM5444"/>
      <c r="CN5444"/>
      <c r="CO5444"/>
      <c r="CP5444"/>
    </row>
    <row r="5445" spans="80:94" ht="22.5" customHeight="1">
      <c r="CB5445"/>
      <c r="CC5445"/>
      <c r="CD5445"/>
      <c r="CE5445" s="83"/>
      <c r="CF5445"/>
      <c r="CG5445"/>
      <c r="CH5445"/>
      <c r="CI5445"/>
      <c r="CJ5445"/>
      <c r="CK5445"/>
      <c r="CL5445"/>
      <c r="CM5445"/>
      <c r="CN5445"/>
      <c r="CO5445"/>
      <c r="CP5445"/>
    </row>
    <row r="5446" spans="80:94" ht="22.5" customHeight="1">
      <c r="CB5446"/>
      <c r="CC5446"/>
      <c r="CD5446"/>
      <c r="CE5446" s="83"/>
      <c r="CF5446"/>
      <c r="CG5446"/>
      <c r="CH5446"/>
      <c r="CI5446"/>
      <c r="CJ5446"/>
      <c r="CK5446"/>
      <c r="CL5446"/>
      <c r="CM5446"/>
      <c r="CN5446"/>
      <c r="CO5446"/>
      <c r="CP5446"/>
    </row>
    <row r="5447" spans="80:94" ht="22.5" customHeight="1">
      <c r="CB5447"/>
      <c r="CC5447"/>
      <c r="CD5447"/>
      <c r="CE5447" s="83"/>
      <c r="CF5447"/>
      <c r="CG5447"/>
      <c r="CH5447"/>
      <c r="CI5447"/>
      <c r="CJ5447"/>
      <c r="CK5447"/>
      <c r="CL5447"/>
      <c r="CM5447"/>
      <c r="CN5447"/>
      <c r="CO5447"/>
      <c r="CP5447"/>
    </row>
    <row r="5448" spans="80:94" ht="22.5" customHeight="1">
      <c r="CB5448"/>
      <c r="CC5448"/>
      <c r="CD5448"/>
      <c r="CE5448" s="83"/>
      <c r="CF5448"/>
      <c r="CG5448"/>
      <c r="CH5448"/>
      <c r="CI5448"/>
      <c r="CJ5448"/>
      <c r="CK5448"/>
      <c r="CL5448"/>
      <c r="CM5448"/>
      <c r="CN5448"/>
      <c r="CO5448"/>
      <c r="CP5448"/>
    </row>
    <row r="5449" spans="80:94" ht="22.5" customHeight="1">
      <c r="CB5449"/>
      <c r="CC5449"/>
      <c r="CD5449"/>
      <c r="CE5449" s="83"/>
      <c r="CF5449"/>
      <c r="CG5449"/>
      <c r="CH5449"/>
      <c r="CI5449"/>
      <c r="CJ5449"/>
      <c r="CK5449"/>
      <c r="CL5449"/>
      <c r="CM5449"/>
      <c r="CN5449"/>
      <c r="CO5449"/>
      <c r="CP5449"/>
    </row>
    <row r="5450" spans="80:94" ht="22.5" customHeight="1">
      <c r="CB5450"/>
      <c r="CC5450"/>
      <c r="CD5450"/>
      <c r="CE5450" s="83"/>
      <c r="CF5450"/>
      <c r="CG5450"/>
      <c r="CH5450"/>
      <c r="CI5450"/>
      <c r="CJ5450"/>
      <c r="CK5450"/>
      <c r="CL5450"/>
      <c r="CM5450"/>
      <c r="CN5450"/>
      <c r="CO5450"/>
      <c r="CP5450"/>
    </row>
    <row r="5451" spans="80:94" ht="22.5" customHeight="1">
      <c r="CB5451"/>
      <c r="CC5451"/>
      <c r="CD5451"/>
      <c r="CE5451" s="83"/>
      <c r="CF5451"/>
      <c r="CG5451"/>
      <c r="CH5451"/>
      <c r="CI5451"/>
      <c r="CJ5451"/>
      <c r="CK5451"/>
      <c r="CL5451"/>
      <c r="CM5451"/>
      <c r="CN5451"/>
      <c r="CO5451"/>
      <c r="CP5451"/>
    </row>
    <row r="5452" spans="80:94" ht="22.5" customHeight="1">
      <c r="CB5452"/>
      <c r="CC5452"/>
      <c r="CD5452"/>
      <c r="CE5452" s="83"/>
      <c r="CF5452"/>
      <c r="CG5452"/>
      <c r="CH5452"/>
      <c r="CI5452"/>
      <c r="CJ5452"/>
      <c r="CK5452"/>
      <c r="CL5452"/>
      <c r="CM5452"/>
      <c r="CN5452"/>
      <c r="CO5452"/>
      <c r="CP5452"/>
    </row>
    <row r="5453" spans="80:94" ht="22.5" customHeight="1">
      <c r="CB5453"/>
      <c r="CC5453"/>
      <c r="CD5453"/>
      <c r="CE5453" s="83"/>
      <c r="CF5453"/>
      <c r="CG5453"/>
      <c r="CH5453"/>
      <c r="CI5453"/>
      <c r="CJ5453"/>
      <c r="CK5453"/>
      <c r="CL5453"/>
      <c r="CM5453"/>
      <c r="CN5453"/>
      <c r="CO5453"/>
      <c r="CP5453"/>
    </row>
    <row r="5454" spans="80:94" ht="22.5" customHeight="1">
      <c r="CB5454"/>
      <c r="CC5454"/>
      <c r="CD5454"/>
      <c r="CE5454" s="83"/>
      <c r="CF5454"/>
      <c r="CG5454"/>
      <c r="CH5454"/>
      <c r="CI5454"/>
      <c r="CJ5454"/>
      <c r="CK5454"/>
      <c r="CL5454"/>
      <c r="CM5454"/>
      <c r="CN5454"/>
      <c r="CO5454"/>
      <c r="CP5454"/>
    </row>
    <row r="5455" spans="80:94" ht="22.5" customHeight="1">
      <c r="CB5455"/>
      <c r="CC5455"/>
      <c r="CD5455"/>
      <c r="CE5455" s="83"/>
      <c r="CF5455"/>
      <c r="CG5455"/>
      <c r="CH5455"/>
      <c r="CI5455"/>
      <c r="CJ5455"/>
      <c r="CK5455"/>
      <c r="CL5455"/>
      <c r="CM5455"/>
      <c r="CN5455"/>
      <c r="CO5455"/>
      <c r="CP5455"/>
    </row>
    <row r="5456" spans="80:94" ht="22.5" customHeight="1">
      <c r="CB5456"/>
      <c r="CC5456"/>
      <c r="CD5456"/>
      <c r="CE5456" s="83"/>
      <c r="CF5456"/>
      <c r="CG5456"/>
      <c r="CH5456"/>
      <c r="CI5456"/>
      <c r="CJ5456"/>
      <c r="CK5456"/>
      <c r="CL5456"/>
      <c r="CM5456"/>
      <c r="CN5456"/>
      <c r="CO5456"/>
      <c r="CP5456"/>
    </row>
    <row r="5457" spans="80:94" ht="22.5" customHeight="1">
      <c r="CB5457"/>
      <c r="CC5457"/>
      <c r="CD5457"/>
      <c r="CE5457" s="83"/>
      <c r="CF5457"/>
      <c r="CG5457"/>
      <c r="CH5457"/>
      <c r="CI5457"/>
      <c r="CJ5457"/>
      <c r="CK5457"/>
      <c r="CL5457"/>
      <c r="CM5457"/>
      <c r="CN5457"/>
      <c r="CO5457"/>
      <c r="CP5457"/>
    </row>
    <row r="5458" spans="80:94" ht="22.5" customHeight="1">
      <c r="CB5458"/>
      <c r="CC5458"/>
      <c r="CD5458"/>
      <c r="CE5458" s="83"/>
      <c r="CF5458"/>
      <c r="CG5458"/>
      <c r="CH5458"/>
      <c r="CI5458"/>
      <c r="CJ5458"/>
      <c r="CK5458"/>
      <c r="CL5458"/>
      <c r="CM5458"/>
      <c r="CN5458"/>
      <c r="CO5458"/>
      <c r="CP5458"/>
    </row>
    <row r="5459" spans="80:94" ht="22.5" customHeight="1">
      <c r="CB5459"/>
      <c r="CC5459"/>
      <c r="CD5459"/>
      <c r="CE5459" s="83"/>
      <c r="CF5459"/>
      <c r="CG5459"/>
      <c r="CH5459"/>
      <c r="CI5459"/>
      <c r="CJ5459"/>
      <c r="CK5459"/>
      <c r="CL5459"/>
      <c r="CM5459"/>
      <c r="CN5459"/>
      <c r="CO5459"/>
      <c r="CP5459"/>
    </row>
    <row r="5460" spans="80:94" ht="22.5" customHeight="1">
      <c r="CB5460"/>
      <c r="CC5460"/>
      <c r="CD5460"/>
      <c r="CE5460" s="83"/>
      <c r="CF5460"/>
      <c r="CG5460"/>
      <c r="CH5460"/>
      <c r="CI5460"/>
      <c r="CJ5460"/>
      <c r="CK5460"/>
      <c r="CL5460"/>
      <c r="CM5460"/>
      <c r="CN5460"/>
      <c r="CO5460"/>
      <c r="CP5460"/>
    </row>
    <row r="5461" spans="80:94" ht="22.5" customHeight="1">
      <c r="CB5461"/>
      <c r="CC5461"/>
      <c r="CD5461"/>
      <c r="CE5461" s="83"/>
      <c r="CF5461"/>
      <c r="CG5461"/>
      <c r="CH5461"/>
      <c r="CI5461"/>
      <c r="CJ5461"/>
      <c r="CK5461"/>
      <c r="CL5461"/>
      <c r="CM5461"/>
      <c r="CN5461"/>
      <c r="CO5461"/>
      <c r="CP5461"/>
    </row>
    <row r="5462" spans="80:94" ht="22.5" customHeight="1">
      <c r="CB5462"/>
      <c r="CC5462"/>
      <c r="CD5462"/>
      <c r="CE5462" s="83"/>
      <c r="CF5462"/>
      <c r="CG5462"/>
      <c r="CH5462"/>
      <c r="CI5462"/>
      <c r="CJ5462"/>
      <c r="CK5462"/>
      <c r="CL5462"/>
      <c r="CM5462"/>
      <c r="CN5462"/>
      <c r="CO5462"/>
      <c r="CP5462"/>
    </row>
    <row r="5463" spans="80:94" ht="22.5" customHeight="1">
      <c r="CB5463"/>
      <c r="CC5463"/>
      <c r="CD5463"/>
      <c r="CE5463" s="83"/>
      <c r="CF5463"/>
      <c r="CG5463"/>
      <c r="CH5463"/>
      <c r="CI5463"/>
      <c r="CJ5463"/>
      <c r="CK5463"/>
      <c r="CL5463"/>
      <c r="CM5463"/>
      <c r="CN5463"/>
      <c r="CO5463"/>
      <c r="CP5463"/>
    </row>
    <row r="5464" spans="80:94" ht="22.5" customHeight="1">
      <c r="CB5464"/>
      <c r="CC5464"/>
      <c r="CD5464"/>
      <c r="CE5464" s="83"/>
      <c r="CF5464"/>
      <c r="CG5464"/>
      <c r="CH5464"/>
      <c r="CI5464"/>
      <c r="CJ5464"/>
      <c r="CK5464"/>
      <c r="CL5464"/>
      <c r="CM5464"/>
      <c r="CN5464"/>
      <c r="CO5464"/>
      <c r="CP5464"/>
    </row>
    <row r="5465" spans="80:94" ht="22.5" customHeight="1">
      <c r="CB5465"/>
      <c r="CC5465"/>
      <c r="CD5465"/>
      <c r="CE5465" s="83"/>
      <c r="CF5465"/>
      <c r="CG5465"/>
      <c r="CH5465"/>
      <c r="CI5465"/>
      <c r="CJ5465"/>
      <c r="CK5465"/>
      <c r="CL5465"/>
      <c r="CM5465"/>
      <c r="CN5465"/>
      <c r="CO5465"/>
      <c r="CP5465"/>
    </row>
    <row r="5466" spans="80:94" ht="22.5" customHeight="1">
      <c r="CB5466"/>
      <c r="CC5466"/>
      <c r="CD5466"/>
      <c r="CE5466" s="83"/>
      <c r="CF5466"/>
      <c r="CG5466"/>
      <c r="CH5466"/>
      <c r="CI5466"/>
      <c r="CJ5466"/>
      <c r="CK5466"/>
      <c r="CL5466"/>
      <c r="CM5466"/>
      <c r="CN5466"/>
      <c r="CO5466"/>
      <c r="CP5466"/>
    </row>
    <row r="5467" spans="80:94" ht="22.5" customHeight="1">
      <c r="CB5467"/>
      <c r="CC5467"/>
      <c r="CD5467"/>
      <c r="CE5467" s="83"/>
      <c r="CF5467"/>
      <c r="CG5467"/>
      <c r="CH5467"/>
      <c r="CI5467"/>
      <c r="CJ5467"/>
      <c r="CK5467"/>
      <c r="CL5467"/>
      <c r="CM5467"/>
      <c r="CN5467"/>
      <c r="CO5467"/>
      <c r="CP5467"/>
    </row>
    <row r="5468" spans="80:94" ht="22.5" customHeight="1">
      <c r="CB5468"/>
      <c r="CC5468"/>
      <c r="CD5468"/>
      <c r="CE5468" s="83"/>
      <c r="CF5468"/>
      <c r="CG5468"/>
      <c r="CH5468"/>
      <c r="CI5468"/>
      <c r="CJ5468"/>
      <c r="CK5468"/>
      <c r="CL5468"/>
      <c r="CM5468"/>
      <c r="CN5468"/>
      <c r="CO5468"/>
      <c r="CP5468"/>
    </row>
    <row r="5469" spans="80:94" ht="22.5" customHeight="1">
      <c r="CB5469"/>
      <c r="CC5469"/>
      <c r="CD5469"/>
      <c r="CE5469" s="83"/>
      <c r="CF5469"/>
      <c r="CG5469"/>
      <c r="CH5469"/>
      <c r="CI5469"/>
      <c r="CJ5469"/>
      <c r="CK5469"/>
      <c r="CL5469"/>
      <c r="CM5469"/>
      <c r="CN5469"/>
      <c r="CO5469"/>
      <c r="CP5469"/>
    </row>
    <row r="5470" spans="80:94" ht="22.5" customHeight="1">
      <c r="CB5470"/>
      <c r="CC5470"/>
      <c r="CD5470"/>
      <c r="CE5470" s="83"/>
      <c r="CF5470"/>
      <c r="CG5470"/>
      <c r="CH5470"/>
      <c r="CI5470"/>
      <c r="CJ5470"/>
      <c r="CK5470"/>
      <c r="CL5470"/>
      <c r="CM5470"/>
      <c r="CN5470"/>
      <c r="CO5470"/>
      <c r="CP5470"/>
    </row>
    <row r="5471" spans="80:94" ht="22.5" customHeight="1">
      <c r="CB5471"/>
      <c r="CC5471"/>
      <c r="CD5471"/>
      <c r="CE5471" s="83"/>
      <c r="CF5471"/>
      <c r="CG5471"/>
      <c r="CH5471"/>
      <c r="CI5471"/>
      <c r="CJ5471"/>
      <c r="CK5471"/>
      <c r="CL5471"/>
      <c r="CM5471"/>
      <c r="CN5471"/>
      <c r="CO5471"/>
      <c r="CP5471"/>
    </row>
    <row r="5472" spans="80:94" ht="22.5" customHeight="1">
      <c r="CB5472"/>
      <c r="CC5472"/>
      <c r="CD5472"/>
      <c r="CE5472" s="83"/>
      <c r="CF5472"/>
      <c r="CG5472"/>
      <c r="CH5472"/>
      <c r="CI5472"/>
      <c r="CJ5472"/>
      <c r="CK5472"/>
      <c r="CL5472"/>
      <c r="CM5472"/>
      <c r="CN5472"/>
      <c r="CO5472"/>
      <c r="CP5472"/>
    </row>
    <row r="5473" spans="80:94" ht="22.5" customHeight="1">
      <c r="CB5473"/>
      <c r="CC5473"/>
      <c r="CD5473"/>
      <c r="CE5473" s="83"/>
      <c r="CF5473"/>
      <c r="CG5473"/>
      <c r="CH5473"/>
      <c r="CI5473"/>
      <c r="CJ5473"/>
      <c r="CK5473"/>
      <c r="CL5473"/>
      <c r="CM5473"/>
      <c r="CN5473"/>
      <c r="CO5473"/>
      <c r="CP5473"/>
    </row>
    <row r="5474" spans="80:94" ht="22.5" customHeight="1">
      <c r="CB5474"/>
      <c r="CC5474"/>
      <c r="CD5474"/>
      <c r="CE5474" s="83"/>
      <c r="CF5474"/>
      <c r="CG5474"/>
      <c r="CH5474"/>
      <c r="CI5474"/>
      <c r="CJ5474"/>
      <c r="CK5474"/>
      <c r="CL5474"/>
      <c r="CM5474"/>
      <c r="CN5474"/>
      <c r="CO5474"/>
      <c r="CP5474"/>
    </row>
    <row r="5475" spans="80:94" ht="22.5" customHeight="1">
      <c r="CB5475"/>
      <c r="CC5475"/>
      <c r="CD5475"/>
      <c r="CE5475" s="83"/>
      <c r="CF5475"/>
      <c r="CG5475"/>
      <c r="CH5475"/>
      <c r="CI5475"/>
      <c r="CJ5475"/>
      <c r="CK5475"/>
      <c r="CL5475"/>
      <c r="CM5475"/>
      <c r="CN5475"/>
      <c r="CO5475"/>
      <c r="CP5475"/>
    </row>
    <row r="5476" spans="80:94" ht="22.5" customHeight="1">
      <c r="CB5476"/>
      <c r="CC5476"/>
      <c r="CD5476"/>
      <c r="CE5476" s="83"/>
      <c r="CF5476"/>
      <c r="CG5476"/>
      <c r="CH5476"/>
      <c r="CI5476"/>
      <c r="CJ5476"/>
      <c r="CK5476"/>
      <c r="CL5476"/>
      <c r="CM5476"/>
      <c r="CN5476"/>
      <c r="CO5476"/>
      <c r="CP5476"/>
    </row>
    <row r="5477" spans="80:94" ht="22.5" customHeight="1">
      <c r="CB5477"/>
      <c r="CC5477"/>
      <c r="CD5477"/>
      <c r="CE5477" s="83"/>
      <c r="CF5477"/>
      <c r="CG5477"/>
      <c r="CH5477"/>
      <c r="CI5477"/>
      <c r="CJ5477"/>
      <c r="CK5477"/>
      <c r="CL5477"/>
      <c r="CM5477"/>
      <c r="CN5477"/>
      <c r="CO5477"/>
      <c r="CP5477"/>
    </row>
    <row r="5478" spans="80:94" ht="22.5" customHeight="1">
      <c r="CB5478"/>
      <c r="CC5478"/>
      <c r="CD5478"/>
      <c r="CE5478" s="83"/>
      <c r="CF5478"/>
      <c r="CG5478"/>
      <c r="CH5478"/>
      <c r="CI5478"/>
      <c r="CJ5478"/>
      <c r="CK5478"/>
      <c r="CL5478"/>
      <c r="CM5478"/>
      <c r="CN5478"/>
      <c r="CO5478"/>
      <c r="CP5478"/>
    </row>
    <row r="5479" spans="80:94" ht="22.5" customHeight="1">
      <c r="CB5479"/>
      <c r="CC5479"/>
      <c r="CD5479"/>
      <c r="CE5479" s="83"/>
      <c r="CF5479"/>
      <c r="CG5479"/>
      <c r="CH5479"/>
      <c r="CI5479"/>
      <c r="CJ5479"/>
      <c r="CK5479"/>
      <c r="CL5479"/>
      <c r="CM5479"/>
      <c r="CN5479"/>
      <c r="CO5479"/>
      <c r="CP5479"/>
    </row>
    <row r="5480" spans="80:94" ht="22.5" customHeight="1">
      <c r="CB5480"/>
      <c r="CC5480"/>
      <c r="CD5480"/>
      <c r="CE5480" s="83"/>
      <c r="CF5480"/>
      <c r="CG5480"/>
      <c r="CH5480"/>
      <c r="CI5480"/>
      <c r="CJ5480"/>
      <c r="CK5480"/>
      <c r="CL5480"/>
      <c r="CM5480"/>
      <c r="CN5480"/>
      <c r="CO5480"/>
      <c r="CP5480"/>
    </row>
    <row r="5481" spans="80:94" ht="22.5" customHeight="1">
      <c r="CB5481"/>
      <c r="CC5481"/>
      <c r="CD5481"/>
      <c r="CE5481" s="83"/>
      <c r="CF5481"/>
      <c r="CG5481"/>
      <c r="CH5481"/>
      <c r="CI5481"/>
      <c r="CJ5481"/>
      <c r="CK5481"/>
      <c r="CL5481"/>
      <c r="CM5481"/>
      <c r="CN5481"/>
      <c r="CO5481"/>
      <c r="CP5481"/>
    </row>
    <row r="5482" spans="80:94" ht="22.5" customHeight="1">
      <c r="CB5482"/>
      <c r="CC5482"/>
      <c r="CD5482"/>
      <c r="CE5482" s="83"/>
      <c r="CF5482"/>
      <c r="CG5482"/>
      <c r="CH5482"/>
      <c r="CI5482"/>
      <c r="CJ5482"/>
      <c r="CK5482"/>
      <c r="CL5482"/>
      <c r="CM5482"/>
      <c r="CN5482"/>
      <c r="CO5482"/>
      <c r="CP5482"/>
    </row>
    <row r="5483" spans="80:94" ht="22.5" customHeight="1">
      <c r="CB5483"/>
      <c r="CC5483"/>
      <c r="CD5483"/>
      <c r="CE5483" s="83"/>
      <c r="CF5483"/>
      <c r="CG5483"/>
      <c r="CH5483"/>
      <c r="CI5483"/>
      <c r="CJ5483"/>
      <c r="CK5483"/>
      <c r="CL5483"/>
      <c r="CM5483"/>
      <c r="CN5483"/>
      <c r="CO5483"/>
      <c r="CP5483"/>
    </row>
    <row r="5484" spans="80:94" ht="22.5" customHeight="1">
      <c r="CB5484"/>
      <c r="CC5484"/>
      <c r="CD5484"/>
      <c r="CE5484" s="83"/>
      <c r="CF5484"/>
      <c r="CG5484"/>
      <c r="CH5484"/>
      <c r="CI5484"/>
      <c r="CJ5484"/>
      <c r="CK5484"/>
      <c r="CL5484"/>
      <c r="CM5484"/>
      <c r="CN5484"/>
      <c r="CO5484"/>
      <c r="CP5484"/>
    </row>
    <row r="5485" spans="80:94" ht="22.5" customHeight="1">
      <c r="CB5485"/>
      <c r="CC5485"/>
      <c r="CD5485"/>
      <c r="CE5485" s="83"/>
      <c r="CF5485"/>
      <c r="CG5485"/>
      <c r="CH5485"/>
      <c r="CI5485"/>
      <c r="CJ5485"/>
      <c r="CK5485"/>
      <c r="CL5485"/>
      <c r="CM5485"/>
      <c r="CN5485"/>
      <c r="CO5485"/>
      <c r="CP5485"/>
    </row>
    <row r="5486" spans="80:94" ht="22.5" customHeight="1">
      <c r="CB5486"/>
      <c r="CC5486"/>
      <c r="CD5486"/>
      <c r="CE5486" s="83"/>
      <c r="CF5486"/>
      <c r="CG5486"/>
      <c r="CH5486"/>
      <c r="CI5486"/>
      <c r="CJ5486"/>
      <c r="CK5486"/>
      <c r="CL5486"/>
      <c r="CM5486"/>
      <c r="CN5486"/>
      <c r="CO5486"/>
      <c r="CP5486"/>
    </row>
    <row r="5487" spans="80:94" ht="22.5" customHeight="1">
      <c r="CB5487"/>
      <c r="CC5487"/>
      <c r="CD5487"/>
      <c r="CE5487" s="83"/>
      <c r="CF5487"/>
      <c r="CG5487"/>
      <c r="CH5487"/>
      <c r="CI5487"/>
      <c r="CJ5487"/>
      <c r="CK5487"/>
      <c r="CL5487"/>
      <c r="CM5487"/>
      <c r="CN5487"/>
      <c r="CO5487"/>
      <c r="CP5487"/>
    </row>
    <row r="5488" spans="80:94" ht="22.5" customHeight="1">
      <c r="CB5488"/>
      <c r="CC5488"/>
      <c r="CD5488"/>
      <c r="CE5488" s="83"/>
      <c r="CF5488"/>
      <c r="CG5488"/>
      <c r="CH5488"/>
      <c r="CI5488"/>
      <c r="CJ5488"/>
      <c r="CK5488"/>
      <c r="CL5488"/>
      <c r="CM5488"/>
      <c r="CN5488"/>
      <c r="CO5488"/>
      <c r="CP5488"/>
    </row>
    <row r="5489" spans="80:94" ht="22.5" customHeight="1">
      <c r="CB5489"/>
      <c r="CC5489"/>
      <c r="CD5489"/>
      <c r="CE5489" s="83"/>
      <c r="CF5489"/>
      <c r="CG5489"/>
      <c r="CH5489"/>
      <c r="CI5489"/>
      <c r="CJ5489"/>
      <c r="CK5489"/>
      <c r="CL5489"/>
      <c r="CM5489"/>
      <c r="CN5489"/>
      <c r="CO5489"/>
      <c r="CP5489"/>
    </row>
    <row r="5490" spans="80:94" ht="22.5" customHeight="1">
      <c r="CB5490"/>
      <c r="CC5490"/>
      <c r="CD5490"/>
      <c r="CE5490" s="83"/>
      <c r="CF5490"/>
      <c r="CG5490"/>
      <c r="CH5490"/>
      <c r="CI5490"/>
      <c r="CJ5490"/>
      <c r="CK5490"/>
      <c r="CL5490"/>
      <c r="CM5490"/>
      <c r="CN5490"/>
      <c r="CO5490"/>
      <c r="CP5490"/>
    </row>
    <row r="5491" spans="80:94" ht="22.5" customHeight="1">
      <c r="CB5491"/>
      <c r="CC5491"/>
      <c r="CD5491"/>
      <c r="CE5491" s="83"/>
      <c r="CF5491"/>
      <c r="CG5491"/>
      <c r="CH5491"/>
      <c r="CI5491"/>
      <c r="CJ5491"/>
      <c r="CK5491"/>
      <c r="CL5491"/>
      <c r="CM5491"/>
      <c r="CN5491"/>
      <c r="CO5491"/>
      <c r="CP5491"/>
    </row>
    <row r="5492" spans="80:94" ht="22.5" customHeight="1">
      <c r="CB5492"/>
      <c r="CC5492"/>
      <c r="CD5492"/>
      <c r="CE5492" s="83"/>
      <c r="CF5492"/>
      <c r="CG5492"/>
      <c r="CH5492"/>
      <c r="CI5492"/>
      <c r="CJ5492"/>
      <c r="CK5492"/>
      <c r="CL5492"/>
      <c r="CM5492"/>
      <c r="CN5492"/>
      <c r="CO5492"/>
      <c r="CP5492"/>
    </row>
    <row r="5493" spans="80:94" ht="22.5" customHeight="1">
      <c r="CB5493"/>
      <c r="CC5493"/>
      <c r="CD5493"/>
      <c r="CE5493" s="83"/>
      <c r="CF5493"/>
      <c r="CG5493"/>
      <c r="CH5493"/>
      <c r="CI5493"/>
      <c r="CJ5493"/>
      <c r="CK5493"/>
      <c r="CL5493"/>
      <c r="CM5493"/>
      <c r="CN5493"/>
      <c r="CO5493"/>
      <c r="CP5493"/>
    </row>
    <row r="5494" spans="80:94" ht="22.5" customHeight="1">
      <c r="CB5494"/>
      <c r="CC5494"/>
      <c r="CD5494"/>
      <c r="CE5494" s="83"/>
      <c r="CF5494"/>
      <c r="CG5494"/>
      <c r="CH5494"/>
      <c r="CI5494"/>
      <c r="CJ5494"/>
      <c r="CK5494"/>
      <c r="CL5494"/>
      <c r="CM5494"/>
      <c r="CN5494"/>
      <c r="CO5494"/>
      <c r="CP5494"/>
    </row>
    <row r="5495" spans="80:94" ht="22.5" customHeight="1">
      <c r="CB5495"/>
      <c r="CC5495"/>
      <c r="CD5495"/>
      <c r="CE5495" s="83"/>
      <c r="CF5495"/>
      <c r="CG5495"/>
      <c r="CH5495"/>
      <c r="CI5495"/>
      <c r="CJ5495"/>
      <c r="CK5495"/>
      <c r="CL5495"/>
      <c r="CM5495"/>
      <c r="CN5495"/>
      <c r="CO5495"/>
      <c r="CP5495"/>
    </row>
    <row r="5496" spans="80:94" ht="22.5" customHeight="1">
      <c r="CB5496"/>
      <c r="CC5496"/>
      <c r="CD5496"/>
      <c r="CE5496" s="83"/>
      <c r="CF5496"/>
      <c r="CG5496"/>
      <c r="CH5496"/>
      <c r="CI5496"/>
      <c r="CJ5496"/>
      <c r="CK5496"/>
      <c r="CL5496"/>
      <c r="CM5496"/>
      <c r="CN5496"/>
      <c r="CO5496"/>
      <c r="CP5496"/>
    </row>
    <row r="5497" spans="80:94" ht="22.5" customHeight="1">
      <c r="CB5497"/>
      <c r="CC5497"/>
      <c r="CD5497"/>
      <c r="CE5497" s="83"/>
      <c r="CF5497"/>
      <c r="CG5497"/>
      <c r="CH5497"/>
      <c r="CI5497"/>
      <c r="CJ5497"/>
      <c r="CK5497"/>
      <c r="CL5497"/>
      <c r="CM5497"/>
      <c r="CN5497"/>
      <c r="CO5497"/>
      <c r="CP5497"/>
    </row>
    <row r="5498" spans="80:94" ht="22.5" customHeight="1">
      <c r="CB5498"/>
      <c r="CC5498"/>
      <c r="CD5498"/>
      <c r="CE5498" s="83"/>
      <c r="CF5498"/>
      <c r="CG5498"/>
      <c r="CH5498"/>
      <c r="CI5498"/>
      <c r="CJ5498"/>
      <c r="CK5498"/>
      <c r="CL5498"/>
      <c r="CM5498"/>
      <c r="CN5498"/>
      <c r="CO5498"/>
      <c r="CP5498"/>
    </row>
    <row r="5499" spans="80:94" ht="22.5" customHeight="1">
      <c r="CB5499"/>
      <c r="CC5499"/>
      <c r="CD5499"/>
      <c r="CE5499" s="83"/>
      <c r="CF5499"/>
      <c r="CG5499"/>
      <c r="CH5499"/>
      <c r="CI5499"/>
      <c r="CJ5499"/>
      <c r="CK5499"/>
      <c r="CL5499"/>
      <c r="CM5499"/>
      <c r="CN5499"/>
      <c r="CO5499"/>
      <c r="CP5499"/>
    </row>
    <row r="5500" spans="80:94" ht="22.5" customHeight="1">
      <c r="CB5500"/>
      <c r="CC5500"/>
      <c r="CD5500"/>
      <c r="CE5500" s="83"/>
      <c r="CF5500"/>
      <c r="CG5500"/>
      <c r="CH5500"/>
      <c r="CI5500"/>
      <c r="CJ5500"/>
      <c r="CK5500"/>
      <c r="CL5500"/>
      <c r="CM5500"/>
      <c r="CN5500"/>
      <c r="CO5500"/>
      <c r="CP5500"/>
    </row>
    <row r="5501" spans="80:94" ht="22.5" customHeight="1">
      <c r="CB5501"/>
      <c r="CC5501"/>
      <c r="CD5501"/>
      <c r="CE5501" s="83"/>
      <c r="CF5501"/>
      <c r="CG5501"/>
      <c r="CH5501"/>
      <c r="CI5501"/>
      <c r="CJ5501"/>
      <c r="CK5501"/>
      <c r="CL5501"/>
      <c r="CM5501"/>
      <c r="CN5501"/>
      <c r="CO5501"/>
      <c r="CP5501"/>
    </row>
    <row r="5502" spans="80:94" ht="22.5" customHeight="1">
      <c r="CB5502"/>
      <c r="CC5502"/>
      <c r="CD5502"/>
      <c r="CE5502" s="83"/>
      <c r="CF5502"/>
      <c r="CG5502"/>
      <c r="CH5502"/>
      <c r="CI5502"/>
      <c r="CJ5502"/>
      <c r="CK5502"/>
      <c r="CL5502"/>
      <c r="CM5502"/>
      <c r="CN5502"/>
      <c r="CO5502"/>
      <c r="CP5502"/>
    </row>
    <row r="5503" spans="80:94" ht="22.5" customHeight="1">
      <c r="CB5503"/>
      <c r="CC5503"/>
      <c r="CD5503"/>
      <c r="CE5503" s="83"/>
      <c r="CF5503"/>
      <c r="CG5503"/>
      <c r="CH5503"/>
      <c r="CI5503"/>
      <c r="CJ5503"/>
      <c r="CK5503"/>
      <c r="CL5503"/>
      <c r="CM5503"/>
      <c r="CN5503"/>
      <c r="CO5503"/>
      <c r="CP5503"/>
    </row>
    <row r="5504" spans="80:94" ht="22.5" customHeight="1">
      <c r="CB5504"/>
      <c r="CC5504"/>
      <c r="CD5504"/>
      <c r="CE5504" s="83"/>
      <c r="CF5504"/>
      <c r="CG5504"/>
      <c r="CH5504"/>
      <c r="CI5504"/>
      <c r="CJ5504"/>
      <c r="CK5504"/>
      <c r="CL5504"/>
      <c r="CM5504"/>
      <c r="CN5504"/>
      <c r="CO5504"/>
      <c r="CP5504"/>
    </row>
    <row r="5505" spans="80:94" ht="22.5" customHeight="1">
      <c r="CB5505"/>
      <c r="CC5505"/>
      <c r="CD5505"/>
      <c r="CE5505" s="83"/>
      <c r="CF5505"/>
      <c r="CG5505"/>
      <c r="CH5505"/>
      <c r="CI5505"/>
      <c r="CJ5505"/>
      <c r="CK5505"/>
      <c r="CL5505"/>
      <c r="CM5505"/>
      <c r="CN5505"/>
      <c r="CO5505"/>
      <c r="CP5505"/>
    </row>
    <row r="5506" spans="80:94" ht="22.5" customHeight="1">
      <c r="CB5506"/>
      <c r="CC5506"/>
      <c r="CD5506"/>
      <c r="CE5506" s="83"/>
      <c r="CF5506"/>
      <c r="CG5506"/>
      <c r="CH5506"/>
      <c r="CI5506"/>
      <c r="CJ5506"/>
      <c r="CK5506"/>
      <c r="CL5506"/>
      <c r="CM5506"/>
      <c r="CN5506"/>
      <c r="CO5506"/>
      <c r="CP5506"/>
    </row>
    <row r="5507" spans="80:94" ht="22.5" customHeight="1">
      <c r="CB5507"/>
      <c r="CC5507"/>
      <c r="CD5507"/>
      <c r="CE5507" s="83"/>
      <c r="CF5507"/>
      <c r="CG5507"/>
      <c r="CH5507"/>
      <c r="CI5507"/>
      <c r="CJ5507"/>
      <c r="CK5507"/>
      <c r="CL5507"/>
      <c r="CM5507"/>
      <c r="CN5507"/>
      <c r="CO5507"/>
      <c r="CP5507"/>
    </row>
    <row r="5508" spans="80:94" ht="22.5" customHeight="1">
      <c r="CB5508"/>
      <c r="CC5508"/>
      <c r="CD5508"/>
      <c r="CE5508" s="83"/>
      <c r="CF5508"/>
      <c r="CG5508"/>
      <c r="CH5508"/>
      <c r="CI5508"/>
      <c r="CJ5508"/>
      <c r="CK5508"/>
      <c r="CL5508"/>
      <c r="CM5508"/>
      <c r="CN5508"/>
      <c r="CO5508"/>
      <c r="CP5508"/>
    </row>
    <row r="5509" spans="80:94" ht="22.5" customHeight="1">
      <c r="CB5509"/>
      <c r="CC5509"/>
      <c r="CD5509"/>
      <c r="CE5509" s="83"/>
      <c r="CF5509"/>
      <c r="CG5509"/>
      <c r="CH5509"/>
      <c r="CI5509"/>
      <c r="CJ5509"/>
      <c r="CK5509"/>
      <c r="CL5509"/>
      <c r="CM5509"/>
      <c r="CN5509"/>
      <c r="CO5509"/>
      <c r="CP5509"/>
    </row>
    <row r="5510" spans="80:94" ht="22.5" customHeight="1">
      <c r="CB5510"/>
      <c r="CC5510"/>
      <c r="CD5510"/>
      <c r="CE5510" s="83"/>
      <c r="CF5510"/>
      <c r="CG5510"/>
      <c r="CH5510"/>
      <c r="CI5510"/>
      <c r="CJ5510"/>
      <c r="CK5510"/>
      <c r="CL5510"/>
      <c r="CM5510"/>
      <c r="CN5510"/>
      <c r="CO5510"/>
      <c r="CP5510"/>
    </row>
    <row r="5511" spans="80:94" ht="22.5" customHeight="1">
      <c r="CB5511"/>
      <c r="CC5511"/>
      <c r="CD5511"/>
      <c r="CE5511" s="83"/>
      <c r="CF5511"/>
      <c r="CG5511"/>
      <c r="CH5511"/>
      <c r="CI5511"/>
      <c r="CJ5511"/>
      <c r="CK5511"/>
      <c r="CL5511"/>
      <c r="CM5511"/>
      <c r="CN5511"/>
      <c r="CO5511"/>
      <c r="CP5511"/>
    </row>
    <row r="5512" spans="80:94" ht="22.5" customHeight="1">
      <c r="CB5512"/>
      <c r="CC5512"/>
      <c r="CD5512"/>
      <c r="CE5512" s="83"/>
      <c r="CF5512"/>
      <c r="CG5512"/>
      <c r="CH5512"/>
      <c r="CI5512"/>
      <c r="CJ5512"/>
      <c r="CK5512"/>
      <c r="CL5512"/>
      <c r="CM5512"/>
      <c r="CN5512"/>
      <c r="CO5512"/>
      <c r="CP5512"/>
    </row>
    <row r="5513" spans="80:94" ht="22.5" customHeight="1">
      <c r="CB5513"/>
      <c r="CC5513"/>
      <c r="CD5513"/>
      <c r="CE5513" s="83"/>
      <c r="CF5513"/>
      <c r="CG5513"/>
      <c r="CH5513"/>
      <c r="CI5513"/>
      <c r="CJ5513"/>
      <c r="CK5513"/>
      <c r="CL5513"/>
      <c r="CM5513"/>
      <c r="CN5513"/>
      <c r="CO5513"/>
      <c r="CP5513"/>
    </row>
    <row r="5514" spans="80:94" ht="22.5" customHeight="1">
      <c r="CB5514"/>
      <c r="CC5514"/>
      <c r="CD5514"/>
      <c r="CE5514" s="83"/>
      <c r="CF5514"/>
      <c r="CG5514"/>
      <c r="CH5514"/>
      <c r="CI5514"/>
      <c r="CJ5514"/>
      <c r="CK5514"/>
      <c r="CL5514"/>
      <c r="CM5514"/>
      <c r="CN5514"/>
      <c r="CO5514"/>
      <c r="CP5514"/>
    </row>
    <row r="5515" spans="80:94" ht="22.5" customHeight="1">
      <c r="CB5515"/>
      <c r="CC5515"/>
      <c r="CD5515"/>
      <c r="CE5515" s="83"/>
      <c r="CF5515"/>
      <c r="CG5515"/>
      <c r="CH5515"/>
      <c r="CI5515"/>
      <c r="CJ5515"/>
      <c r="CK5515"/>
      <c r="CL5515"/>
      <c r="CM5515"/>
      <c r="CN5515"/>
      <c r="CO5515"/>
      <c r="CP5515"/>
    </row>
    <row r="5516" spans="80:94" ht="22.5" customHeight="1">
      <c r="CB5516"/>
      <c r="CC5516"/>
      <c r="CD5516"/>
      <c r="CE5516" s="83"/>
      <c r="CF5516"/>
      <c r="CG5516"/>
      <c r="CH5516"/>
      <c r="CI5516"/>
      <c r="CJ5516"/>
      <c r="CK5516"/>
      <c r="CL5516"/>
      <c r="CM5516"/>
      <c r="CN5516"/>
      <c r="CO5516"/>
      <c r="CP5516"/>
    </row>
    <row r="5517" spans="80:94" ht="22.5" customHeight="1">
      <c r="CB5517"/>
      <c r="CC5517"/>
      <c r="CD5517"/>
      <c r="CE5517" s="83"/>
      <c r="CF5517"/>
      <c r="CG5517"/>
      <c r="CH5517"/>
      <c r="CI5517"/>
      <c r="CJ5517"/>
      <c r="CK5517"/>
      <c r="CL5517"/>
      <c r="CM5517"/>
      <c r="CN5517"/>
      <c r="CO5517"/>
      <c r="CP5517"/>
    </row>
    <row r="5518" spans="80:94" ht="22.5" customHeight="1">
      <c r="CB5518"/>
      <c r="CC5518"/>
      <c r="CD5518"/>
      <c r="CE5518" s="83"/>
      <c r="CF5518"/>
      <c r="CG5518"/>
      <c r="CH5518"/>
      <c r="CI5518"/>
      <c r="CJ5518"/>
      <c r="CK5518"/>
      <c r="CL5518"/>
      <c r="CM5518"/>
      <c r="CN5518"/>
      <c r="CO5518"/>
      <c r="CP5518"/>
    </row>
    <row r="5519" spans="80:94" ht="22.5" customHeight="1">
      <c r="CB5519"/>
      <c r="CC5519"/>
      <c r="CD5519"/>
      <c r="CE5519" s="83"/>
      <c r="CF5519"/>
      <c r="CG5519"/>
      <c r="CH5519"/>
      <c r="CI5519"/>
      <c r="CJ5519"/>
      <c r="CK5519"/>
      <c r="CL5519"/>
      <c r="CM5519"/>
      <c r="CN5519"/>
      <c r="CO5519"/>
      <c r="CP5519"/>
    </row>
    <row r="5520" spans="80:94" ht="22.5" customHeight="1">
      <c r="CB5520"/>
      <c r="CC5520"/>
      <c r="CD5520"/>
      <c r="CE5520" s="83"/>
      <c r="CF5520"/>
      <c r="CG5520"/>
      <c r="CH5520"/>
      <c r="CI5520"/>
      <c r="CJ5520"/>
      <c r="CK5520"/>
      <c r="CL5520"/>
      <c r="CM5520"/>
      <c r="CN5520"/>
      <c r="CO5520"/>
      <c r="CP5520"/>
    </row>
    <row r="5521" spans="80:94" ht="22.5" customHeight="1">
      <c r="CB5521"/>
      <c r="CC5521"/>
      <c r="CD5521"/>
      <c r="CE5521" s="83"/>
      <c r="CF5521"/>
      <c r="CG5521"/>
      <c r="CH5521"/>
      <c r="CI5521"/>
      <c r="CJ5521"/>
      <c r="CK5521"/>
      <c r="CL5521"/>
      <c r="CM5521"/>
      <c r="CN5521"/>
      <c r="CO5521"/>
      <c r="CP5521"/>
    </row>
    <row r="5522" spans="80:94" ht="22.5" customHeight="1">
      <c r="CB5522"/>
      <c r="CC5522"/>
      <c r="CD5522"/>
      <c r="CE5522" s="83"/>
      <c r="CF5522"/>
      <c r="CG5522"/>
      <c r="CH5522"/>
      <c r="CI5522"/>
      <c r="CJ5522"/>
      <c r="CK5522"/>
      <c r="CL5522"/>
      <c r="CM5522"/>
      <c r="CN5522"/>
      <c r="CO5522"/>
      <c r="CP5522"/>
    </row>
    <row r="5523" spans="80:94" ht="22.5" customHeight="1">
      <c r="CB5523"/>
      <c r="CC5523"/>
      <c r="CD5523"/>
      <c r="CE5523" s="83"/>
      <c r="CF5523"/>
      <c r="CG5523"/>
      <c r="CH5523"/>
      <c r="CI5523"/>
      <c r="CJ5523"/>
      <c r="CK5523"/>
      <c r="CL5523"/>
      <c r="CM5523"/>
      <c r="CN5523"/>
      <c r="CO5523"/>
      <c r="CP5523"/>
    </row>
    <row r="5524" spans="80:94" ht="22.5" customHeight="1">
      <c r="CB5524"/>
      <c r="CC5524"/>
      <c r="CD5524"/>
      <c r="CE5524" s="83"/>
      <c r="CF5524"/>
      <c r="CG5524"/>
      <c r="CH5524"/>
      <c r="CI5524"/>
      <c r="CJ5524"/>
      <c r="CK5524"/>
      <c r="CL5524"/>
      <c r="CM5524"/>
      <c r="CN5524"/>
      <c r="CO5524"/>
      <c r="CP5524"/>
    </row>
    <row r="5525" spans="80:94" ht="22.5" customHeight="1">
      <c r="CB5525"/>
      <c r="CC5525"/>
      <c r="CD5525"/>
      <c r="CE5525" s="83"/>
      <c r="CF5525"/>
      <c r="CG5525"/>
      <c r="CH5525"/>
      <c r="CI5525"/>
      <c r="CJ5525"/>
      <c r="CK5525"/>
      <c r="CL5525"/>
      <c r="CM5525"/>
      <c r="CN5525"/>
      <c r="CO5525"/>
      <c r="CP5525"/>
    </row>
    <row r="5526" spans="80:94" ht="22.5" customHeight="1">
      <c r="CB5526"/>
      <c r="CC5526"/>
      <c r="CD5526"/>
      <c r="CE5526" s="83"/>
      <c r="CF5526"/>
      <c r="CG5526"/>
      <c r="CH5526"/>
      <c r="CI5526"/>
      <c r="CJ5526"/>
      <c r="CK5526"/>
      <c r="CL5526"/>
      <c r="CM5526"/>
      <c r="CN5526"/>
      <c r="CO5526"/>
      <c r="CP5526"/>
    </row>
    <row r="5527" spans="80:94" ht="22.5" customHeight="1">
      <c r="CB5527"/>
      <c r="CC5527"/>
      <c r="CD5527"/>
      <c r="CE5527" s="83"/>
      <c r="CF5527"/>
      <c r="CG5527"/>
      <c r="CH5527"/>
      <c r="CI5527"/>
      <c r="CJ5527"/>
      <c r="CK5527"/>
      <c r="CL5527"/>
      <c r="CM5527"/>
      <c r="CN5527"/>
      <c r="CO5527"/>
      <c r="CP5527"/>
    </row>
    <row r="5528" spans="80:94" ht="22.5" customHeight="1">
      <c r="CB5528"/>
      <c r="CC5528"/>
      <c r="CD5528"/>
      <c r="CE5528" s="83"/>
      <c r="CF5528"/>
      <c r="CG5528"/>
      <c r="CH5528"/>
      <c r="CI5528"/>
      <c r="CJ5528"/>
      <c r="CK5528"/>
      <c r="CL5528"/>
      <c r="CM5528"/>
      <c r="CN5528"/>
      <c r="CO5528"/>
      <c r="CP5528"/>
    </row>
    <row r="5529" spans="80:94" ht="22.5" customHeight="1">
      <c r="CB5529"/>
      <c r="CC5529"/>
      <c r="CD5529"/>
      <c r="CE5529" s="83"/>
      <c r="CF5529"/>
      <c r="CG5529"/>
      <c r="CH5529"/>
      <c r="CI5529"/>
      <c r="CJ5529"/>
      <c r="CK5529"/>
      <c r="CL5529"/>
      <c r="CM5529"/>
      <c r="CN5529"/>
      <c r="CO5529"/>
      <c r="CP5529"/>
    </row>
    <row r="5530" spans="80:94" ht="22.5" customHeight="1">
      <c r="CB5530"/>
      <c r="CC5530"/>
      <c r="CD5530"/>
      <c r="CE5530" s="83"/>
      <c r="CF5530"/>
      <c r="CG5530"/>
      <c r="CH5530"/>
      <c r="CI5530"/>
      <c r="CJ5530"/>
      <c r="CK5530"/>
      <c r="CL5530"/>
      <c r="CM5530"/>
      <c r="CN5530"/>
      <c r="CO5530"/>
      <c r="CP5530"/>
    </row>
    <row r="5531" spans="80:94" ht="22.5" customHeight="1">
      <c r="CB5531"/>
      <c r="CC5531"/>
      <c r="CD5531"/>
      <c r="CE5531" s="83"/>
      <c r="CF5531"/>
      <c r="CG5531"/>
      <c r="CH5531"/>
      <c r="CI5531"/>
      <c r="CJ5531"/>
      <c r="CK5531"/>
      <c r="CL5531"/>
      <c r="CM5531"/>
      <c r="CN5531"/>
      <c r="CO5531"/>
      <c r="CP5531"/>
    </row>
    <row r="5532" spans="80:94" ht="22.5" customHeight="1">
      <c r="CB5532"/>
      <c r="CC5532"/>
      <c r="CD5532"/>
      <c r="CE5532" s="83"/>
      <c r="CF5532"/>
      <c r="CG5532"/>
      <c r="CH5532"/>
      <c r="CI5532"/>
      <c r="CJ5532"/>
      <c r="CK5532"/>
      <c r="CL5532"/>
      <c r="CM5532"/>
      <c r="CN5532"/>
      <c r="CO5532"/>
      <c r="CP5532"/>
    </row>
    <row r="5533" spans="80:94" ht="22.5" customHeight="1">
      <c r="CB5533"/>
      <c r="CC5533"/>
      <c r="CD5533"/>
      <c r="CE5533" s="83"/>
      <c r="CF5533"/>
      <c r="CG5533"/>
      <c r="CH5533"/>
      <c r="CI5533"/>
      <c r="CJ5533"/>
      <c r="CK5533"/>
      <c r="CL5533"/>
      <c r="CM5533"/>
      <c r="CN5533"/>
      <c r="CO5533"/>
      <c r="CP5533"/>
    </row>
    <row r="5534" spans="80:94" ht="22.5" customHeight="1">
      <c r="CB5534"/>
      <c r="CC5534"/>
      <c r="CD5534"/>
      <c r="CE5534" s="83"/>
      <c r="CF5534"/>
      <c r="CG5534"/>
      <c r="CH5534"/>
      <c r="CI5534"/>
      <c r="CJ5534"/>
      <c r="CK5534"/>
      <c r="CL5534"/>
      <c r="CM5534"/>
      <c r="CN5534"/>
      <c r="CO5534"/>
      <c r="CP5534"/>
    </row>
    <row r="5535" spans="80:94" ht="22.5" customHeight="1">
      <c r="CB5535"/>
      <c r="CC5535"/>
      <c r="CD5535"/>
      <c r="CE5535" s="83"/>
      <c r="CF5535"/>
      <c r="CG5535"/>
      <c r="CH5535"/>
      <c r="CI5535"/>
      <c r="CJ5535"/>
      <c r="CK5535"/>
      <c r="CL5535"/>
      <c r="CM5535"/>
      <c r="CN5535"/>
      <c r="CO5535"/>
      <c r="CP5535"/>
    </row>
    <row r="5536" spans="80:94" ht="22.5" customHeight="1">
      <c r="CB5536"/>
      <c r="CC5536"/>
      <c r="CD5536"/>
      <c r="CE5536" s="83"/>
      <c r="CF5536"/>
      <c r="CG5536"/>
      <c r="CH5536"/>
      <c r="CI5536"/>
      <c r="CJ5536"/>
      <c r="CK5536"/>
      <c r="CL5536"/>
      <c r="CM5536"/>
      <c r="CN5536"/>
      <c r="CO5536"/>
      <c r="CP5536"/>
    </row>
    <row r="5537" spans="80:94" ht="22.5" customHeight="1">
      <c r="CB5537"/>
      <c r="CC5537"/>
      <c r="CD5537"/>
      <c r="CE5537" s="83"/>
      <c r="CF5537"/>
      <c r="CG5537"/>
      <c r="CH5537"/>
      <c r="CI5537"/>
      <c r="CJ5537"/>
      <c r="CK5537"/>
      <c r="CL5537"/>
      <c r="CM5537"/>
      <c r="CN5537"/>
      <c r="CO5537"/>
      <c r="CP5537"/>
    </row>
    <row r="5538" spans="80:94" ht="22.5" customHeight="1">
      <c r="CB5538"/>
      <c r="CC5538"/>
      <c r="CD5538"/>
      <c r="CE5538" s="83"/>
      <c r="CF5538"/>
      <c r="CG5538"/>
      <c r="CH5538"/>
      <c r="CI5538"/>
      <c r="CJ5538"/>
      <c r="CK5538"/>
      <c r="CL5538"/>
      <c r="CM5538"/>
      <c r="CN5538"/>
      <c r="CO5538"/>
      <c r="CP5538"/>
    </row>
    <row r="5539" spans="80:94" ht="22.5" customHeight="1">
      <c r="CB5539"/>
      <c r="CC5539"/>
      <c r="CD5539"/>
      <c r="CE5539" s="83"/>
      <c r="CF5539"/>
      <c r="CG5539"/>
      <c r="CH5539"/>
      <c r="CI5539"/>
      <c r="CJ5539"/>
      <c r="CK5539"/>
      <c r="CL5539"/>
      <c r="CM5539"/>
      <c r="CN5539"/>
      <c r="CO5539"/>
      <c r="CP5539"/>
    </row>
    <row r="5540" spans="80:94" ht="22.5" customHeight="1">
      <c r="CB5540"/>
      <c r="CC5540"/>
      <c r="CD5540"/>
      <c r="CE5540" s="83"/>
      <c r="CF5540"/>
      <c r="CG5540"/>
      <c r="CH5540"/>
      <c r="CI5540"/>
      <c r="CJ5540"/>
      <c r="CK5540"/>
      <c r="CL5540"/>
      <c r="CM5540"/>
      <c r="CN5540"/>
      <c r="CO5540"/>
      <c r="CP5540"/>
    </row>
    <row r="5541" spans="80:94" ht="22.5" customHeight="1">
      <c r="CB5541"/>
      <c r="CC5541"/>
      <c r="CD5541"/>
      <c r="CE5541" s="83"/>
      <c r="CF5541"/>
      <c r="CG5541"/>
      <c r="CH5541"/>
      <c r="CI5541"/>
      <c r="CJ5541"/>
      <c r="CK5541"/>
      <c r="CL5541"/>
      <c r="CM5541"/>
      <c r="CN5541"/>
      <c r="CO5541"/>
      <c r="CP5541"/>
    </row>
    <row r="5542" spans="80:94" ht="22.5" customHeight="1">
      <c r="CB5542"/>
      <c r="CC5542"/>
      <c r="CD5542"/>
      <c r="CE5542" s="83"/>
      <c r="CF5542"/>
      <c r="CG5542"/>
      <c r="CH5542"/>
      <c r="CI5542"/>
      <c r="CJ5542"/>
      <c r="CK5542"/>
      <c r="CL5542"/>
      <c r="CM5542"/>
      <c r="CN5542"/>
      <c r="CO5542"/>
      <c r="CP5542"/>
    </row>
    <row r="5543" spans="80:94" ht="22.5" customHeight="1">
      <c r="CB5543"/>
      <c r="CC5543"/>
      <c r="CD5543"/>
      <c r="CE5543" s="83"/>
      <c r="CF5543"/>
      <c r="CG5543"/>
      <c r="CH5543"/>
      <c r="CI5543"/>
      <c r="CJ5543"/>
      <c r="CK5543"/>
      <c r="CL5543"/>
      <c r="CM5543"/>
      <c r="CN5543"/>
      <c r="CO5543"/>
      <c r="CP5543"/>
    </row>
    <row r="5544" spans="80:94" ht="22.5" customHeight="1">
      <c r="CB5544"/>
      <c r="CC5544"/>
      <c r="CD5544"/>
      <c r="CE5544" s="83"/>
      <c r="CF5544"/>
      <c r="CG5544"/>
      <c r="CH5544"/>
      <c r="CI5544"/>
      <c r="CJ5544"/>
      <c r="CK5544"/>
      <c r="CL5544"/>
      <c r="CM5544"/>
      <c r="CN5544"/>
      <c r="CO5544"/>
      <c r="CP5544"/>
    </row>
    <row r="5545" spans="80:94" ht="22.5" customHeight="1">
      <c r="CB5545"/>
      <c r="CC5545"/>
      <c r="CD5545"/>
      <c r="CE5545" s="83"/>
      <c r="CF5545"/>
      <c r="CG5545"/>
      <c r="CH5545"/>
      <c r="CI5545"/>
      <c r="CJ5545"/>
      <c r="CK5545"/>
      <c r="CL5545"/>
      <c r="CM5545"/>
      <c r="CN5545"/>
      <c r="CO5545"/>
      <c r="CP5545"/>
    </row>
    <row r="5546" spans="80:94" ht="22.5" customHeight="1">
      <c r="CB5546"/>
      <c r="CC5546"/>
      <c r="CD5546"/>
      <c r="CE5546" s="83"/>
      <c r="CF5546"/>
      <c r="CG5546"/>
      <c r="CH5546"/>
      <c r="CI5546"/>
      <c r="CJ5546"/>
      <c r="CK5546"/>
      <c r="CL5546"/>
      <c r="CM5546"/>
      <c r="CN5546"/>
      <c r="CO5546"/>
      <c r="CP5546"/>
    </row>
    <row r="5547" spans="80:94" ht="22.5" customHeight="1">
      <c r="CB5547"/>
      <c r="CC5547"/>
      <c r="CD5547"/>
      <c r="CE5547" s="83"/>
      <c r="CF5547"/>
      <c r="CG5547"/>
      <c r="CH5547"/>
      <c r="CI5547"/>
      <c r="CJ5547"/>
      <c r="CK5547"/>
      <c r="CL5547"/>
      <c r="CM5547"/>
      <c r="CN5547"/>
      <c r="CO5547"/>
      <c r="CP5547"/>
    </row>
    <row r="5548" spans="80:94" ht="22.5" customHeight="1">
      <c r="CB5548"/>
      <c r="CC5548"/>
      <c r="CD5548"/>
      <c r="CE5548" s="83"/>
      <c r="CF5548"/>
      <c r="CG5548"/>
      <c r="CH5548"/>
      <c r="CI5548"/>
      <c r="CJ5548"/>
      <c r="CK5548"/>
      <c r="CL5548"/>
      <c r="CM5548"/>
      <c r="CN5548"/>
      <c r="CO5548"/>
      <c r="CP5548"/>
    </row>
    <row r="5549" spans="80:94" ht="22.5" customHeight="1">
      <c r="CB5549"/>
      <c r="CC5549"/>
      <c r="CD5549"/>
      <c r="CE5549" s="83"/>
      <c r="CF5549"/>
      <c r="CG5549"/>
      <c r="CH5549"/>
      <c r="CI5549"/>
      <c r="CJ5549"/>
      <c r="CK5549"/>
      <c r="CL5549"/>
      <c r="CM5549"/>
      <c r="CN5549"/>
      <c r="CO5549"/>
      <c r="CP5549"/>
    </row>
    <row r="5550" spans="80:94" ht="22.5" customHeight="1">
      <c r="CB5550"/>
      <c r="CC5550"/>
      <c r="CD5550"/>
      <c r="CE5550" s="83"/>
      <c r="CF5550"/>
      <c r="CG5550"/>
      <c r="CH5550"/>
      <c r="CI5550"/>
      <c r="CJ5550"/>
      <c r="CK5550"/>
      <c r="CL5550"/>
      <c r="CM5550"/>
      <c r="CN5550"/>
      <c r="CO5550"/>
      <c r="CP5550"/>
    </row>
    <row r="5551" spans="80:94" ht="22.5" customHeight="1">
      <c r="CB5551"/>
      <c r="CC5551"/>
      <c r="CD5551"/>
      <c r="CE5551" s="83"/>
      <c r="CF5551"/>
      <c r="CG5551"/>
      <c r="CH5551"/>
      <c r="CI5551"/>
      <c r="CJ5551"/>
      <c r="CK5551"/>
      <c r="CL5551"/>
      <c r="CM5551"/>
      <c r="CN5551"/>
      <c r="CO5551"/>
      <c r="CP5551"/>
    </row>
    <row r="5552" spans="80:94" ht="22.5" customHeight="1">
      <c r="CB5552"/>
      <c r="CC5552"/>
      <c r="CD5552"/>
      <c r="CE5552" s="83"/>
      <c r="CF5552"/>
      <c r="CG5552"/>
      <c r="CH5552"/>
      <c r="CI5552"/>
      <c r="CJ5552"/>
      <c r="CK5552"/>
      <c r="CL5552"/>
      <c r="CM5552"/>
      <c r="CN5552"/>
      <c r="CO5552"/>
      <c r="CP5552"/>
    </row>
    <row r="5553" spans="80:94" ht="22.5" customHeight="1">
      <c r="CB5553"/>
      <c r="CC5553"/>
      <c r="CD5553"/>
      <c r="CE5553" s="83"/>
      <c r="CF5553"/>
      <c r="CG5553"/>
      <c r="CH5553"/>
      <c r="CI5553"/>
      <c r="CJ5553"/>
      <c r="CK5553"/>
      <c r="CL5553"/>
      <c r="CM5553"/>
      <c r="CN5553"/>
      <c r="CO5553"/>
      <c r="CP5553"/>
    </row>
    <row r="5554" spans="80:94" ht="22.5" customHeight="1">
      <c r="CB5554"/>
      <c r="CC5554"/>
      <c r="CD5554"/>
      <c r="CE5554" s="83"/>
      <c r="CF5554"/>
      <c r="CG5554"/>
      <c r="CH5554"/>
      <c r="CI5554"/>
      <c r="CJ5554"/>
      <c r="CK5554"/>
      <c r="CL5554"/>
      <c r="CM5554"/>
      <c r="CN5554"/>
      <c r="CO5554"/>
      <c r="CP5554"/>
    </row>
    <row r="5555" spans="80:94" ht="22.5" customHeight="1">
      <c r="CB5555"/>
      <c r="CC5555"/>
      <c r="CD5555"/>
      <c r="CE5555" s="83"/>
      <c r="CF5555"/>
      <c r="CG5555"/>
      <c r="CH5555"/>
      <c r="CI5555"/>
      <c r="CJ5555"/>
      <c r="CK5555"/>
      <c r="CL5555"/>
      <c r="CM5555"/>
      <c r="CN5555"/>
      <c r="CO5555"/>
      <c r="CP5555"/>
    </row>
    <row r="5556" spans="80:94" ht="22.5" customHeight="1">
      <c r="CB5556"/>
      <c r="CC5556"/>
      <c r="CD5556"/>
      <c r="CE5556" s="83"/>
      <c r="CF5556"/>
      <c r="CG5556"/>
      <c r="CH5556"/>
      <c r="CI5556"/>
      <c r="CJ5556"/>
      <c r="CK5556"/>
      <c r="CL5556"/>
      <c r="CM5556"/>
      <c r="CN5556"/>
      <c r="CO5556"/>
      <c r="CP5556"/>
    </row>
    <row r="5557" spans="80:94" ht="22.5" customHeight="1">
      <c r="CB5557"/>
      <c r="CC5557"/>
      <c r="CD5557"/>
      <c r="CE5557" s="83"/>
      <c r="CF5557"/>
      <c r="CG5557"/>
      <c r="CH5557"/>
      <c r="CI5557"/>
      <c r="CJ5557"/>
      <c r="CK5557"/>
      <c r="CL5557"/>
      <c r="CM5557"/>
      <c r="CN5557"/>
      <c r="CO5557"/>
      <c r="CP5557"/>
    </row>
    <row r="5558" spans="80:94" ht="22.5" customHeight="1">
      <c r="CB5558"/>
      <c r="CC5558"/>
      <c r="CD5558"/>
      <c r="CE5558" s="83"/>
      <c r="CF5558"/>
      <c r="CG5558"/>
      <c r="CH5558"/>
      <c r="CI5558"/>
      <c r="CJ5558"/>
      <c r="CK5558"/>
      <c r="CL5558"/>
      <c r="CM5558"/>
      <c r="CN5558"/>
      <c r="CO5558"/>
      <c r="CP5558"/>
    </row>
    <row r="5559" spans="80:94" ht="22.5" customHeight="1">
      <c r="CB5559"/>
      <c r="CC5559"/>
      <c r="CD5559"/>
      <c r="CE5559" s="83"/>
      <c r="CF5559"/>
      <c r="CG5559"/>
      <c r="CH5559"/>
      <c r="CI5559"/>
      <c r="CJ5559"/>
      <c r="CK5559"/>
      <c r="CL5559"/>
      <c r="CM5559"/>
      <c r="CN5559"/>
      <c r="CO5559"/>
      <c r="CP5559"/>
    </row>
    <row r="5560" spans="80:94" ht="22.5" customHeight="1">
      <c r="CB5560"/>
      <c r="CC5560"/>
      <c r="CD5560"/>
      <c r="CE5560" s="83"/>
      <c r="CF5560"/>
      <c r="CG5560"/>
      <c r="CH5560"/>
      <c r="CI5560"/>
      <c r="CJ5560"/>
      <c r="CK5560"/>
      <c r="CL5560"/>
      <c r="CM5560"/>
      <c r="CN5560"/>
      <c r="CO5560"/>
      <c r="CP5560"/>
    </row>
    <row r="5561" spans="80:94" ht="22.5" customHeight="1">
      <c r="CB5561"/>
      <c r="CC5561"/>
      <c r="CD5561"/>
      <c r="CE5561" s="83"/>
      <c r="CF5561"/>
      <c r="CG5561"/>
      <c r="CH5561"/>
      <c r="CI5561"/>
      <c r="CJ5561"/>
      <c r="CK5561"/>
      <c r="CL5561"/>
      <c r="CM5561"/>
      <c r="CN5561"/>
      <c r="CO5561"/>
      <c r="CP5561"/>
    </row>
    <row r="5562" spans="80:94" ht="22.5" customHeight="1">
      <c r="CB5562"/>
      <c r="CC5562"/>
      <c r="CD5562"/>
      <c r="CE5562" s="83"/>
      <c r="CF5562"/>
      <c r="CG5562"/>
      <c r="CH5562"/>
      <c r="CI5562"/>
      <c r="CJ5562"/>
      <c r="CK5562"/>
      <c r="CL5562"/>
      <c r="CM5562"/>
      <c r="CN5562"/>
      <c r="CO5562"/>
      <c r="CP5562"/>
    </row>
    <row r="5563" spans="80:94" ht="22.5" customHeight="1">
      <c r="CB5563"/>
      <c r="CC5563"/>
      <c r="CD5563"/>
      <c r="CE5563" s="83"/>
      <c r="CF5563"/>
      <c r="CG5563"/>
      <c r="CH5563"/>
      <c r="CI5563"/>
      <c r="CJ5563"/>
      <c r="CK5563"/>
      <c r="CL5563"/>
      <c r="CM5563"/>
      <c r="CN5563"/>
      <c r="CO5563"/>
      <c r="CP5563"/>
    </row>
    <row r="5564" spans="80:94" ht="22.5" customHeight="1">
      <c r="CB5564"/>
      <c r="CC5564"/>
      <c r="CD5564"/>
      <c r="CE5564" s="83"/>
      <c r="CF5564"/>
      <c r="CG5564"/>
      <c r="CH5564"/>
      <c r="CI5564"/>
      <c r="CJ5564"/>
      <c r="CK5564"/>
      <c r="CL5564"/>
      <c r="CM5564"/>
      <c r="CN5564"/>
      <c r="CO5564"/>
      <c r="CP5564"/>
    </row>
    <row r="5565" spans="80:94" ht="22.5" customHeight="1">
      <c r="CB5565"/>
      <c r="CC5565"/>
      <c r="CD5565"/>
      <c r="CE5565" s="83"/>
      <c r="CF5565"/>
      <c r="CG5565"/>
      <c r="CH5565"/>
      <c r="CI5565"/>
      <c r="CJ5565"/>
      <c r="CK5565"/>
      <c r="CL5565"/>
      <c r="CM5565"/>
      <c r="CN5565"/>
      <c r="CO5565"/>
      <c r="CP5565"/>
    </row>
    <row r="5566" spans="80:94" ht="22.5" customHeight="1">
      <c r="CB5566"/>
      <c r="CC5566"/>
      <c r="CD5566"/>
      <c r="CE5566" s="83"/>
      <c r="CF5566"/>
      <c r="CG5566"/>
      <c r="CH5566"/>
      <c r="CI5566"/>
      <c r="CJ5566"/>
      <c r="CK5566"/>
      <c r="CL5566"/>
      <c r="CM5566"/>
      <c r="CN5566"/>
      <c r="CO5566"/>
      <c r="CP5566"/>
    </row>
    <row r="5567" spans="80:94" ht="22.5" customHeight="1">
      <c r="CB5567"/>
      <c r="CC5567"/>
      <c r="CD5567"/>
      <c r="CE5567" s="83"/>
      <c r="CF5567"/>
      <c r="CG5567"/>
      <c r="CH5567"/>
      <c r="CI5567"/>
      <c r="CJ5567"/>
      <c r="CK5567"/>
      <c r="CL5567"/>
      <c r="CM5567"/>
      <c r="CN5567"/>
      <c r="CO5567"/>
      <c r="CP5567"/>
    </row>
    <row r="5568" spans="80:94" ht="22.5" customHeight="1">
      <c r="CB5568"/>
      <c r="CC5568"/>
      <c r="CD5568"/>
      <c r="CE5568" s="83"/>
      <c r="CF5568"/>
      <c r="CG5568"/>
      <c r="CH5568"/>
      <c r="CI5568"/>
      <c r="CJ5568"/>
      <c r="CK5568"/>
      <c r="CL5568"/>
      <c r="CM5568"/>
      <c r="CN5568"/>
      <c r="CO5568"/>
      <c r="CP5568"/>
    </row>
    <row r="5569" spans="80:94" ht="22.5" customHeight="1">
      <c r="CB5569"/>
      <c r="CC5569"/>
      <c r="CD5569"/>
      <c r="CE5569" s="83"/>
      <c r="CF5569"/>
      <c r="CG5569"/>
      <c r="CH5569"/>
      <c r="CI5569"/>
      <c r="CJ5569"/>
      <c r="CK5569"/>
      <c r="CL5569"/>
      <c r="CM5569"/>
      <c r="CN5569"/>
      <c r="CO5569"/>
      <c r="CP5569"/>
    </row>
    <row r="5570" spans="80:94" ht="22.5" customHeight="1">
      <c r="CB5570"/>
      <c r="CC5570"/>
      <c r="CD5570"/>
      <c r="CE5570" s="83"/>
      <c r="CF5570"/>
      <c r="CG5570"/>
      <c r="CH5570"/>
      <c r="CI5570"/>
      <c r="CJ5570"/>
      <c r="CK5570"/>
      <c r="CL5570"/>
      <c r="CM5570"/>
      <c r="CN5570"/>
      <c r="CO5570"/>
      <c r="CP5570"/>
    </row>
    <row r="5571" spans="80:94" ht="22.5" customHeight="1">
      <c r="CB5571"/>
      <c r="CC5571"/>
      <c r="CD5571"/>
      <c r="CE5571" s="83"/>
      <c r="CF5571"/>
      <c r="CG5571"/>
      <c r="CH5571"/>
      <c r="CI5571"/>
      <c r="CJ5571"/>
      <c r="CK5571"/>
      <c r="CL5571"/>
      <c r="CM5571"/>
      <c r="CN5571"/>
      <c r="CO5571"/>
      <c r="CP5571"/>
    </row>
    <row r="5572" spans="80:94" ht="22.5" customHeight="1">
      <c r="CB5572"/>
      <c r="CC5572"/>
      <c r="CD5572"/>
      <c r="CE5572" s="83"/>
      <c r="CF5572"/>
      <c r="CG5572"/>
      <c r="CH5572"/>
      <c r="CI5572"/>
      <c r="CJ5572"/>
      <c r="CK5572"/>
      <c r="CL5572"/>
      <c r="CM5572"/>
      <c r="CN5572"/>
      <c r="CO5572"/>
      <c r="CP5572"/>
    </row>
    <row r="5573" spans="80:94" ht="22.5" customHeight="1">
      <c r="CB5573"/>
      <c r="CC5573"/>
      <c r="CD5573"/>
      <c r="CE5573" s="83"/>
      <c r="CF5573"/>
      <c r="CG5573"/>
      <c r="CH5573"/>
      <c r="CI5573"/>
      <c r="CJ5573"/>
      <c r="CK5573"/>
      <c r="CL5573"/>
      <c r="CM5573"/>
      <c r="CN5573"/>
      <c r="CO5573"/>
      <c r="CP5573"/>
    </row>
    <row r="5574" spans="80:94" ht="22.5" customHeight="1">
      <c r="CB5574"/>
      <c r="CC5574"/>
      <c r="CD5574"/>
      <c r="CE5574" s="83"/>
      <c r="CF5574"/>
      <c r="CG5574"/>
      <c r="CH5574"/>
      <c r="CI5574"/>
      <c r="CJ5574"/>
      <c r="CK5574"/>
      <c r="CL5574"/>
      <c r="CM5574"/>
      <c r="CN5574"/>
      <c r="CO5574"/>
      <c r="CP5574"/>
    </row>
    <row r="5575" spans="80:94" ht="22.5" customHeight="1">
      <c r="CB5575"/>
      <c r="CC5575"/>
      <c r="CD5575"/>
      <c r="CE5575" s="83"/>
      <c r="CF5575"/>
      <c r="CG5575"/>
      <c r="CH5575"/>
      <c r="CI5575"/>
      <c r="CJ5575"/>
      <c r="CK5575"/>
      <c r="CL5575"/>
      <c r="CM5575"/>
      <c r="CN5575"/>
      <c r="CO5575"/>
      <c r="CP5575"/>
    </row>
    <row r="5576" spans="80:94" ht="22.5" customHeight="1">
      <c r="CB5576"/>
      <c r="CC5576"/>
      <c r="CD5576"/>
      <c r="CE5576" s="83"/>
      <c r="CF5576"/>
      <c r="CG5576"/>
      <c r="CH5576"/>
      <c r="CI5576"/>
      <c r="CJ5576"/>
      <c r="CK5576"/>
      <c r="CL5576"/>
      <c r="CM5576"/>
      <c r="CN5576"/>
      <c r="CO5576"/>
      <c r="CP5576"/>
    </row>
    <row r="5577" spans="80:94" ht="22.5" customHeight="1">
      <c r="CB5577"/>
      <c r="CC5577"/>
      <c r="CD5577"/>
      <c r="CE5577" s="83"/>
      <c r="CF5577"/>
      <c r="CG5577"/>
      <c r="CH5577"/>
      <c r="CI5577"/>
      <c r="CJ5577"/>
      <c r="CK5577"/>
      <c r="CL5577"/>
      <c r="CM5577"/>
      <c r="CN5577"/>
      <c r="CO5577"/>
      <c r="CP5577"/>
    </row>
    <row r="5578" spans="80:94" ht="22.5" customHeight="1">
      <c r="CB5578"/>
      <c r="CC5578"/>
      <c r="CD5578"/>
      <c r="CE5578" s="83"/>
      <c r="CF5578"/>
      <c r="CG5578"/>
      <c r="CH5578"/>
      <c r="CI5578"/>
      <c r="CJ5578"/>
      <c r="CK5578"/>
      <c r="CL5578"/>
      <c r="CM5578"/>
      <c r="CN5578"/>
      <c r="CO5578"/>
      <c r="CP5578"/>
    </row>
    <row r="5579" spans="80:94" ht="22.5" customHeight="1">
      <c r="CB5579"/>
      <c r="CC5579"/>
      <c r="CD5579"/>
      <c r="CE5579" s="83"/>
      <c r="CF5579"/>
      <c r="CG5579"/>
      <c r="CH5579"/>
      <c r="CI5579"/>
      <c r="CJ5579"/>
      <c r="CK5579"/>
      <c r="CL5579"/>
      <c r="CM5579"/>
      <c r="CN5579"/>
      <c r="CO5579"/>
      <c r="CP5579"/>
    </row>
    <row r="5580" spans="80:94" ht="22.5" customHeight="1">
      <c r="CB5580"/>
      <c r="CC5580"/>
      <c r="CD5580"/>
      <c r="CE5580" s="83"/>
      <c r="CF5580"/>
      <c r="CG5580"/>
      <c r="CH5580"/>
      <c r="CI5580"/>
      <c r="CJ5580"/>
      <c r="CK5580"/>
      <c r="CL5580"/>
      <c r="CM5580"/>
      <c r="CN5580"/>
      <c r="CO5580"/>
      <c r="CP5580"/>
    </row>
    <row r="5581" spans="80:94" ht="22.5" customHeight="1">
      <c r="CB5581"/>
      <c r="CC5581"/>
      <c r="CD5581"/>
      <c r="CE5581" s="83"/>
      <c r="CF5581"/>
      <c r="CG5581"/>
      <c r="CH5581"/>
      <c r="CI5581"/>
      <c r="CJ5581"/>
      <c r="CK5581"/>
      <c r="CL5581"/>
      <c r="CM5581"/>
      <c r="CN5581"/>
      <c r="CO5581"/>
      <c r="CP5581"/>
    </row>
    <row r="5582" spans="80:94" ht="22.5" customHeight="1">
      <c r="CB5582"/>
      <c r="CC5582"/>
      <c r="CD5582"/>
      <c r="CE5582" s="83"/>
      <c r="CF5582"/>
      <c r="CG5582"/>
      <c r="CH5582"/>
      <c r="CI5582"/>
      <c r="CJ5582"/>
      <c r="CK5582"/>
      <c r="CL5582"/>
      <c r="CM5582"/>
      <c r="CN5582"/>
      <c r="CO5582"/>
      <c r="CP5582"/>
    </row>
    <row r="5583" spans="80:94" ht="22.5" customHeight="1">
      <c r="CB5583"/>
      <c r="CC5583"/>
      <c r="CD5583"/>
      <c r="CE5583" s="83"/>
      <c r="CF5583"/>
      <c r="CG5583"/>
      <c r="CH5583"/>
      <c r="CI5583"/>
      <c r="CJ5583"/>
      <c r="CK5583"/>
      <c r="CL5583"/>
      <c r="CM5583"/>
      <c r="CN5583"/>
      <c r="CO5583"/>
      <c r="CP5583"/>
    </row>
    <row r="5584" spans="80:94" ht="22.5" customHeight="1">
      <c r="CB5584"/>
      <c r="CC5584"/>
      <c r="CD5584"/>
      <c r="CE5584" s="83"/>
      <c r="CF5584"/>
      <c r="CG5584"/>
      <c r="CH5584"/>
      <c r="CI5584"/>
      <c r="CJ5584"/>
      <c r="CK5584"/>
      <c r="CL5584"/>
      <c r="CM5584"/>
      <c r="CN5584"/>
      <c r="CO5584"/>
      <c r="CP5584"/>
    </row>
    <row r="5585" spans="80:94" ht="22.5" customHeight="1">
      <c r="CB5585"/>
      <c r="CC5585"/>
      <c r="CD5585"/>
      <c r="CE5585" s="83"/>
      <c r="CF5585"/>
      <c r="CG5585"/>
      <c r="CH5585"/>
      <c r="CI5585"/>
      <c r="CJ5585"/>
      <c r="CK5585"/>
      <c r="CL5585"/>
      <c r="CM5585"/>
      <c r="CN5585"/>
      <c r="CO5585"/>
      <c r="CP5585"/>
    </row>
    <row r="5586" spans="80:94" ht="22.5" customHeight="1">
      <c r="CB5586"/>
      <c r="CC5586"/>
      <c r="CD5586"/>
      <c r="CE5586" s="83"/>
      <c r="CF5586"/>
      <c r="CG5586"/>
      <c r="CH5586"/>
      <c r="CI5586"/>
      <c r="CJ5586"/>
      <c r="CK5586"/>
      <c r="CL5586"/>
      <c r="CM5586"/>
      <c r="CN5586"/>
      <c r="CO5586"/>
      <c r="CP5586"/>
    </row>
    <row r="5587" spans="80:94" ht="22.5" customHeight="1">
      <c r="CB5587"/>
      <c r="CC5587"/>
      <c r="CD5587"/>
      <c r="CE5587" s="83"/>
      <c r="CF5587"/>
      <c r="CG5587"/>
      <c r="CH5587"/>
      <c r="CI5587"/>
      <c r="CJ5587"/>
      <c r="CK5587"/>
      <c r="CL5587"/>
      <c r="CM5587"/>
      <c r="CN5587"/>
      <c r="CO5587"/>
      <c r="CP5587"/>
    </row>
    <row r="5588" spans="80:94" ht="22.5" customHeight="1">
      <c r="CB5588"/>
      <c r="CC5588"/>
      <c r="CD5588"/>
      <c r="CE5588" s="83"/>
      <c r="CF5588"/>
      <c r="CG5588"/>
      <c r="CH5588"/>
      <c r="CI5588"/>
      <c r="CJ5588"/>
      <c r="CK5588"/>
      <c r="CL5588"/>
      <c r="CM5588"/>
      <c r="CN5588"/>
      <c r="CO5588"/>
      <c r="CP5588"/>
    </row>
    <row r="5589" spans="80:94" ht="22.5" customHeight="1">
      <c r="CB5589"/>
      <c r="CC5589"/>
      <c r="CD5589"/>
      <c r="CE5589" s="83"/>
      <c r="CF5589"/>
      <c r="CG5589"/>
      <c r="CH5589"/>
      <c r="CI5589"/>
      <c r="CJ5589"/>
      <c r="CK5589"/>
      <c r="CL5589"/>
      <c r="CM5589"/>
      <c r="CN5589"/>
      <c r="CO5589"/>
      <c r="CP5589"/>
    </row>
    <row r="5590" spans="80:94" ht="22.5" customHeight="1">
      <c r="CB5590"/>
      <c r="CC5590"/>
      <c r="CD5590"/>
      <c r="CE5590" s="83"/>
      <c r="CF5590"/>
      <c r="CG5590"/>
      <c r="CH5590"/>
      <c r="CI5590"/>
      <c r="CJ5590"/>
      <c r="CK5590"/>
      <c r="CL5590"/>
      <c r="CM5590"/>
      <c r="CN5590"/>
      <c r="CO5590"/>
      <c r="CP5590"/>
    </row>
    <row r="5591" spans="80:94" ht="22.5" customHeight="1">
      <c r="CB5591"/>
      <c r="CC5591"/>
      <c r="CD5591"/>
      <c r="CE5591" s="83"/>
      <c r="CF5591"/>
      <c r="CG5591"/>
      <c r="CH5591"/>
      <c r="CI5591"/>
      <c r="CJ5591"/>
      <c r="CK5591"/>
      <c r="CL5591"/>
      <c r="CM5591"/>
      <c r="CN5591"/>
      <c r="CO5591"/>
      <c r="CP5591"/>
    </row>
    <row r="5592" spans="80:94" ht="22.5" customHeight="1">
      <c r="CB5592"/>
      <c r="CC5592"/>
      <c r="CD5592"/>
      <c r="CE5592" s="83"/>
      <c r="CF5592"/>
      <c r="CG5592"/>
      <c r="CH5592"/>
      <c r="CI5592"/>
      <c r="CJ5592"/>
      <c r="CK5592"/>
      <c r="CL5592"/>
      <c r="CM5592"/>
      <c r="CN5592"/>
      <c r="CO5592"/>
      <c r="CP5592"/>
    </row>
    <row r="5593" spans="80:94" ht="22.5" customHeight="1">
      <c r="CB5593"/>
      <c r="CC5593"/>
      <c r="CD5593"/>
      <c r="CE5593" s="83"/>
      <c r="CF5593"/>
      <c r="CG5593"/>
      <c r="CH5593"/>
      <c r="CI5593"/>
      <c r="CJ5593"/>
      <c r="CK5593"/>
      <c r="CL5593"/>
      <c r="CM5593"/>
      <c r="CN5593"/>
      <c r="CO5593"/>
      <c r="CP5593"/>
    </row>
    <row r="5594" spans="80:94" ht="22.5" customHeight="1">
      <c r="CB5594"/>
      <c r="CC5594"/>
      <c r="CD5594"/>
      <c r="CE5594" s="83"/>
      <c r="CF5594"/>
      <c r="CG5594"/>
      <c r="CH5594"/>
      <c r="CI5594"/>
      <c r="CJ5594"/>
      <c r="CK5594"/>
      <c r="CL5594"/>
      <c r="CM5594"/>
      <c r="CN5594"/>
      <c r="CO5594"/>
      <c r="CP5594"/>
    </row>
    <row r="5595" spans="80:94" ht="22.5" customHeight="1">
      <c r="CB5595"/>
      <c r="CC5595"/>
      <c r="CD5595"/>
      <c r="CE5595" s="83"/>
      <c r="CF5595"/>
      <c r="CG5595"/>
      <c r="CH5595"/>
      <c r="CI5595"/>
      <c r="CJ5595"/>
      <c r="CK5595"/>
      <c r="CL5595"/>
      <c r="CM5595"/>
      <c r="CN5595"/>
      <c r="CO5595"/>
      <c r="CP5595"/>
    </row>
    <row r="5596" spans="80:94" ht="22.5" customHeight="1">
      <c r="CB5596"/>
      <c r="CC5596"/>
      <c r="CD5596"/>
      <c r="CE5596" s="83"/>
      <c r="CF5596"/>
      <c r="CG5596"/>
      <c r="CH5596"/>
      <c r="CI5596"/>
      <c r="CJ5596"/>
      <c r="CK5596"/>
      <c r="CL5596"/>
      <c r="CM5596"/>
      <c r="CN5596"/>
      <c r="CO5596"/>
      <c r="CP5596"/>
    </row>
    <row r="5597" spans="80:94" ht="22.5" customHeight="1">
      <c r="CB5597"/>
      <c r="CC5597"/>
      <c r="CD5597"/>
      <c r="CE5597" s="83"/>
      <c r="CF5597"/>
      <c r="CG5597"/>
      <c r="CH5597"/>
      <c r="CI5597"/>
      <c r="CJ5597"/>
      <c r="CK5597"/>
      <c r="CL5597"/>
      <c r="CM5597"/>
      <c r="CN5597"/>
      <c r="CO5597"/>
      <c r="CP5597"/>
    </row>
    <row r="5598" spans="80:94" ht="22.5" customHeight="1">
      <c r="CB5598"/>
      <c r="CC5598"/>
      <c r="CD5598"/>
      <c r="CE5598" s="83"/>
      <c r="CF5598"/>
      <c r="CG5598"/>
      <c r="CH5598"/>
      <c r="CI5598"/>
      <c r="CJ5598"/>
      <c r="CK5598"/>
      <c r="CL5598"/>
      <c r="CM5598"/>
      <c r="CN5598"/>
      <c r="CO5598"/>
      <c r="CP5598"/>
    </row>
    <row r="5599" spans="80:94" ht="22.5" customHeight="1">
      <c r="CB5599"/>
      <c r="CC5599"/>
      <c r="CD5599"/>
      <c r="CE5599" s="83"/>
      <c r="CF5599"/>
      <c r="CG5599"/>
      <c r="CH5599"/>
      <c r="CI5599"/>
      <c r="CJ5599"/>
      <c r="CK5599"/>
      <c r="CL5599"/>
      <c r="CM5599"/>
      <c r="CN5599"/>
      <c r="CO5599"/>
      <c r="CP5599"/>
    </row>
    <row r="5600" spans="80:94" ht="22.5" customHeight="1">
      <c r="CB5600"/>
      <c r="CC5600"/>
      <c r="CD5600"/>
      <c r="CE5600" s="83"/>
      <c r="CF5600"/>
      <c r="CG5600"/>
      <c r="CH5600"/>
      <c r="CI5600"/>
      <c r="CJ5600"/>
      <c r="CK5600"/>
      <c r="CL5600"/>
      <c r="CM5600"/>
      <c r="CN5600"/>
      <c r="CO5600"/>
      <c r="CP5600"/>
    </row>
    <row r="5601" spans="80:94" ht="22.5" customHeight="1">
      <c r="CB5601"/>
      <c r="CC5601"/>
      <c r="CD5601"/>
      <c r="CE5601" s="83"/>
      <c r="CF5601"/>
      <c r="CG5601"/>
      <c r="CH5601"/>
      <c r="CI5601"/>
      <c r="CJ5601"/>
      <c r="CK5601"/>
      <c r="CL5601"/>
      <c r="CM5601"/>
      <c r="CN5601"/>
      <c r="CO5601"/>
      <c r="CP5601"/>
    </row>
    <row r="5602" spans="80:94" ht="22.5" customHeight="1">
      <c r="CB5602"/>
      <c r="CC5602"/>
      <c r="CD5602"/>
      <c r="CE5602" s="83"/>
      <c r="CF5602"/>
      <c r="CG5602"/>
      <c r="CH5602"/>
      <c r="CI5602"/>
      <c r="CJ5602"/>
      <c r="CK5602"/>
      <c r="CL5602"/>
      <c r="CM5602"/>
      <c r="CN5602"/>
      <c r="CO5602"/>
      <c r="CP5602"/>
    </row>
    <row r="5603" spans="80:94" ht="22.5" customHeight="1">
      <c r="CB5603"/>
      <c r="CC5603"/>
      <c r="CD5603"/>
      <c r="CE5603" s="83"/>
      <c r="CF5603"/>
      <c r="CG5603"/>
      <c r="CH5603"/>
      <c r="CI5603"/>
      <c r="CJ5603"/>
      <c r="CK5603"/>
      <c r="CL5603"/>
      <c r="CM5603"/>
      <c r="CN5603"/>
      <c r="CO5603"/>
      <c r="CP5603"/>
    </row>
    <row r="5604" spans="80:94" ht="22.5" customHeight="1">
      <c r="CB5604"/>
      <c r="CC5604"/>
      <c r="CD5604"/>
      <c r="CE5604" s="83"/>
      <c r="CF5604"/>
      <c r="CG5604"/>
      <c r="CH5604"/>
      <c r="CI5604"/>
      <c r="CJ5604"/>
      <c r="CK5604"/>
      <c r="CL5604"/>
      <c r="CM5604"/>
      <c r="CN5604"/>
      <c r="CO5604"/>
      <c r="CP5604"/>
    </row>
    <row r="5605" spans="80:94" ht="22.5" customHeight="1">
      <c r="CB5605"/>
      <c r="CC5605"/>
      <c r="CD5605"/>
      <c r="CE5605" s="83"/>
      <c r="CF5605"/>
      <c r="CG5605"/>
      <c r="CH5605"/>
      <c r="CI5605"/>
      <c r="CJ5605"/>
      <c r="CK5605"/>
      <c r="CL5605"/>
      <c r="CM5605"/>
      <c r="CN5605"/>
      <c r="CO5605"/>
      <c r="CP5605"/>
    </row>
    <row r="5606" spans="80:94" ht="22.5" customHeight="1">
      <c r="CB5606"/>
      <c r="CC5606"/>
      <c r="CD5606"/>
      <c r="CE5606" s="83"/>
      <c r="CF5606"/>
      <c r="CG5606"/>
      <c r="CH5606"/>
      <c r="CI5606"/>
      <c r="CJ5606"/>
      <c r="CK5606"/>
      <c r="CL5606"/>
      <c r="CM5606"/>
      <c r="CN5606"/>
      <c r="CO5606"/>
      <c r="CP5606"/>
    </row>
    <row r="5607" spans="80:94" ht="22.5" customHeight="1">
      <c r="CB5607"/>
      <c r="CC5607"/>
      <c r="CD5607"/>
      <c r="CE5607" s="83"/>
      <c r="CF5607"/>
      <c r="CG5607"/>
      <c r="CH5607"/>
      <c r="CI5607"/>
      <c r="CJ5607"/>
      <c r="CK5607"/>
      <c r="CL5607"/>
      <c r="CM5607"/>
      <c r="CN5607"/>
      <c r="CO5607"/>
      <c r="CP5607"/>
    </row>
    <row r="5608" spans="80:94" ht="22.5" customHeight="1">
      <c r="CB5608"/>
      <c r="CC5608"/>
      <c r="CD5608"/>
      <c r="CE5608" s="83"/>
      <c r="CF5608"/>
      <c r="CG5608"/>
      <c r="CH5608"/>
      <c r="CI5608"/>
      <c r="CJ5608"/>
      <c r="CK5608"/>
      <c r="CL5608"/>
      <c r="CM5608"/>
      <c r="CN5608"/>
      <c r="CO5608"/>
      <c r="CP5608"/>
    </row>
    <row r="5609" spans="80:94" ht="22.5" customHeight="1">
      <c r="CB5609"/>
      <c r="CC5609"/>
      <c r="CD5609"/>
      <c r="CE5609" s="83"/>
      <c r="CF5609"/>
      <c r="CG5609"/>
      <c r="CH5609"/>
      <c r="CI5609"/>
      <c r="CJ5609"/>
      <c r="CK5609"/>
      <c r="CL5609"/>
      <c r="CM5609"/>
      <c r="CN5609"/>
      <c r="CO5609"/>
      <c r="CP5609"/>
    </row>
    <row r="5610" spans="80:94" ht="22.5" customHeight="1">
      <c r="CB5610"/>
      <c r="CC5610"/>
      <c r="CD5610"/>
      <c r="CE5610" s="83"/>
      <c r="CF5610"/>
      <c r="CG5610"/>
      <c r="CH5610"/>
      <c r="CI5610"/>
      <c r="CJ5610"/>
      <c r="CK5610"/>
      <c r="CL5610"/>
      <c r="CM5610"/>
      <c r="CN5610"/>
      <c r="CO5610"/>
      <c r="CP5610"/>
    </row>
    <row r="5611" spans="80:94" ht="22.5" customHeight="1">
      <c r="CB5611"/>
      <c r="CC5611"/>
      <c r="CD5611"/>
      <c r="CE5611" s="83"/>
      <c r="CF5611"/>
      <c r="CG5611"/>
      <c r="CH5611"/>
      <c r="CI5611"/>
      <c r="CJ5611"/>
      <c r="CK5611"/>
      <c r="CL5611"/>
      <c r="CM5611"/>
      <c r="CN5611"/>
      <c r="CO5611"/>
      <c r="CP5611"/>
    </row>
    <row r="5612" spans="80:94" ht="22.5" customHeight="1">
      <c r="CB5612"/>
      <c r="CC5612"/>
      <c r="CD5612"/>
      <c r="CE5612" s="83"/>
      <c r="CF5612"/>
      <c r="CG5612"/>
      <c r="CH5612"/>
      <c r="CI5612"/>
      <c r="CJ5612"/>
      <c r="CK5612"/>
      <c r="CL5612"/>
      <c r="CM5612"/>
      <c r="CN5612"/>
      <c r="CO5612"/>
      <c r="CP5612"/>
    </row>
    <row r="5613" spans="80:94" ht="22.5" customHeight="1">
      <c r="CB5613"/>
      <c r="CC5613"/>
      <c r="CD5613"/>
      <c r="CE5613" s="83"/>
      <c r="CF5613"/>
      <c r="CG5613"/>
      <c r="CH5613"/>
      <c r="CI5613"/>
      <c r="CJ5613"/>
      <c r="CK5613"/>
      <c r="CL5613"/>
      <c r="CM5613"/>
      <c r="CN5613"/>
      <c r="CO5613"/>
      <c r="CP5613"/>
    </row>
    <row r="5614" spans="80:94" ht="22.5" customHeight="1">
      <c r="CB5614"/>
      <c r="CC5614"/>
      <c r="CD5614"/>
      <c r="CE5614" s="83"/>
      <c r="CF5614"/>
      <c r="CG5614"/>
      <c r="CH5614"/>
      <c r="CI5614"/>
      <c r="CJ5614"/>
      <c r="CK5614"/>
      <c r="CL5614"/>
      <c r="CM5614"/>
      <c r="CN5614"/>
      <c r="CO5614"/>
      <c r="CP5614"/>
    </row>
    <row r="5615" spans="80:94" ht="22.5" customHeight="1">
      <c r="CB5615"/>
      <c r="CC5615"/>
      <c r="CD5615"/>
      <c r="CE5615" s="83"/>
      <c r="CF5615"/>
      <c r="CG5615"/>
      <c r="CH5615"/>
      <c r="CI5615"/>
      <c r="CJ5615"/>
      <c r="CK5615"/>
      <c r="CL5615"/>
      <c r="CM5615"/>
      <c r="CN5615"/>
      <c r="CO5615"/>
      <c r="CP5615"/>
    </row>
    <row r="5616" spans="80:94" ht="22.5" customHeight="1">
      <c r="CB5616"/>
      <c r="CC5616"/>
      <c r="CD5616"/>
      <c r="CE5616" s="83"/>
      <c r="CF5616"/>
      <c r="CG5616"/>
      <c r="CH5616"/>
      <c r="CI5616"/>
      <c r="CJ5616"/>
      <c r="CK5616"/>
      <c r="CL5616"/>
      <c r="CM5616"/>
      <c r="CN5616"/>
      <c r="CO5616"/>
      <c r="CP5616"/>
    </row>
    <row r="5617" spans="80:94" ht="22.5" customHeight="1">
      <c r="CB5617"/>
      <c r="CC5617"/>
      <c r="CD5617"/>
      <c r="CE5617" s="83"/>
      <c r="CF5617"/>
      <c r="CG5617"/>
      <c r="CH5617"/>
      <c r="CI5617"/>
      <c r="CJ5617"/>
      <c r="CK5617"/>
      <c r="CL5617"/>
      <c r="CM5617"/>
      <c r="CN5617"/>
      <c r="CO5617"/>
      <c r="CP5617"/>
    </row>
    <row r="5618" spans="80:94" ht="22.5" customHeight="1">
      <c r="CB5618"/>
      <c r="CC5618"/>
      <c r="CD5618"/>
      <c r="CE5618" s="83"/>
      <c r="CF5618"/>
      <c r="CG5618"/>
      <c r="CH5618"/>
      <c r="CI5618"/>
      <c r="CJ5618"/>
      <c r="CK5618"/>
      <c r="CL5618"/>
      <c r="CM5618"/>
      <c r="CN5618"/>
      <c r="CO5618"/>
      <c r="CP5618"/>
    </row>
    <row r="5619" spans="80:94" ht="22.5" customHeight="1">
      <c r="CB5619"/>
      <c r="CC5619"/>
      <c r="CD5619"/>
      <c r="CE5619" s="83"/>
      <c r="CF5619"/>
      <c r="CG5619"/>
      <c r="CH5619"/>
      <c r="CI5619"/>
      <c r="CJ5619"/>
      <c r="CK5619"/>
      <c r="CL5619"/>
      <c r="CM5619"/>
      <c r="CN5619"/>
      <c r="CO5619"/>
      <c r="CP5619"/>
    </row>
    <row r="5620" spans="80:94" ht="22.5" customHeight="1">
      <c r="CB5620"/>
      <c r="CC5620"/>
      <c r="CD5620"/>
      <c r="CE5620" s="83"/>
      <c r="CF5620"/>
      <c r="CG5620"/>
      <c r="CH5620"/>
      <c r="CI5620"/>
      <c r="CJ5620"/>
      <c r="CK5620"/>
      <c r="CL5620"/>
      <c r="CM5620"/>
      <c r="CN5620"/>
      <c r="CO5620"/>
      <c r="CP5620"/>
    </row>
    <row r="5621" spans="80:94" ht="22.5" customHeight="1">
      <c r="CB5621"/>
      <c r="CC5621"/>
      <c r="CD5621"/>
      <c r="CE5621" s="83"/>
      <c r="CF5621"/>
      <c r="CG5621"/>
      <c r="CH5621"/>
      <c r="CI5621"/>
      <c r="CJ5621"/>
      <c r="CK5621"/>
      <c r="CL5621"/>
      <c r="CM5621"/>
      <c r="CN5621"/>
      <c r="CO5621"/>
      <c r="CP5621"/>
    </row>
    <row r="5622" spans="80:94" ht="22.5" customHeight="1">
      <c r="CB5622"/>
      <c r="CC5622"/>
      <c r="CD5622"/>
      <c r="CE5622" s="83"/>
      <c r="CF5622"/>
      <c r="CG5622"/>
      <c r="CH5622"/>
      <c r="CI5622"/>
      <c r="CJ5622"/>
      <c r="CK5622"/>
      <c r="CL5622"/>
      <c r="CM5622"/>
      <c r="CN5622"/>
      <c r="CO5622"/>
      <c r="CP5622"/>
    </row>
    <row r="5623" spans="80:94" ht="22.5" customHeight="1">
      <c r="CB5623"/>
      <c r="CC5623"/>
      <c r="CD5623"/>
      <c r="CE5623" s="83"/>
      <c r="CF5623"/>
      <c r="CG5623"/>
      <c r="CH5623"/>
      <c r="CI5623"/>
      <c r="CJ5623"/>
      <c r="CK5623"/>
      <c r="CL5623"/>
      <c r="CM5623"/>
      <c r="CN5623"/>
      <c r="CO5623"/>
      <c r="CP5623"/>
    </row>
    <row r="5624" spans="80:94" ht="22.5" customHeight="1">
      <c r="CB5624"/>
      <c r="CC5624"/>
      <c r="CD5624"/>
      <c r="CE5624" s="83"/>
      <c r="CF5624"/>
      <c r="CG5624"/>
      <c r="CH5624"/>
      <c r="CI5624"/>
      <c r="CJ5624"/>
      <c r="CK5624"/>
      <c r="CL5624"/>
      <c r="CM5624"/>
      <c r="CN5624"/>
      <c r="CO5624"/>
      <c r="CP5624"/>
    </row>
    <row r="5625" spans="80:94" ht="22.5" customHeight="1">
      <c r="CB5625"/>
      <c r="CC5625"/>
      <c r="CD5625"/>
      <c r="CE5625" s="83"/>
      <c r="CF5625"/>
      <c r="CG5625"/>
      <c r="CH5625"/>
      <c r="CI5625"/>
      <c r="CJ5625"/>
      <c r="CK5625"/>
      <c r="CL5625"/>
      <c r="CM5625"/>
      <c r="CN5625"/>
      <c r="CO5625"/>
      <c r="CP5625"/>
    </row>
    <row r="5626" spans="80:94" ht="22.5" customHeight="1">
      <c r="CB5626"/>
      <c r="CC5626"/>
      <c r="CD5626"/>
      <c r="CE5626" s="83"/>
      <c r="CF5626"/>
      <c r="CG5626"/>
      <c r="CH5626"/>
      <c r="CI5626"/>
      <c r="CJ5626"/>
      <c r="CK5626"/>
      <c r="CL5626"/>
      <c r="CM5626"/>
      <c r="CN5626"/>
      <c r="CO5626"/>
      <c r="CP5626"/>
    </row>
    <row r="5627" spans="80:94" ht="22.5" customHeight="1">
      <c r="CB5627"/>
      <c r="CC5627"/>
      <c r="CD5627"/>
      <c r="CE5627" s="83"/>
      <c r="CF5627"/>
      <c r="CG5627"/>
      <c r="CH5627"/>
      <c r="CI5627"/>
      <c r="CJ5627"/>
      <c r="CK5627"/>
      <c r="CL5627"/>
      <c r="CM5627"/>
      <c r="CN5627"/>
      <c r="CO5627"/>
      <c r="CP5627"/>
    </row>
    <row r="5628" spans="80:94" ht="22.5" customHeight="1">
      <c r="CB5628"/>
      <c r="CC5628"/>
      <c r="CD5628"/>
      <c r="CE5628" s="83"/>
      <c r="CF5628"/>
      <c r="CG5628"/>
      <c r="CH5628"/>
      <c r="CI5628"/>
      <c r="CJ5628"/>
      <c r="CK5628"/>
      <c r="CL5628"/>
      <c r="CM5628"/>
      <c r="CN5628"/>
      <c r="CO5628"/>
      <c r="CP5628"/>
    </row>
    <row r="5629" spans="80:94" ht="22.5" customHeight="1">
      <c r="CB5629"/>
      <c r="CC5629"/>
      <c r="CD5629"/>
      <c r="CE5629" s="83"/>
      <c r="CF5629"/>
      <c r="CG5629"/>
      <c r="CH5629"/>
      <c r="CI5629"/>
      <c r="CJ5629"/>
      <c r="CK5629"/>
      <c r="CL5629"/>
      <c r="CM5629"/>
      <c r="CN5629"/>
      <c r="CO5629"/>
      <c r="CP5629"/>
    </row>
    <row r="5630" spans="80:94" ht="22.5" customHeight="1">
      <c r="CB5630"/>
      <c r="CC5630"/>
      <c r="CD5630"/>
      <c r="CE5630" s="83"/>
      <c r="CF5630"/>
      <c r="CG5630"/>
      <c r="CH5630"/>
      <c r="CI5630"/>
      <c r="CJ5630"/>
      <c r="CK5630"/>
      <c r="CL5630"/>
      <c r="CM5630"/>
      <c r="CN5630"/>
      <c r="CO5630"/>
      <c r="CP5630"/>
    </row>
    <row r="5631" spans="80:94" ht="22.5" customHeight="1">
      <c r="CB5631"/>
      <c r="CC5631"/>
      <c r="CD5631"/>
      <c r="CE5631" s="83"/>
      <c r="CF5631"/>
      <c r="CG5631"/>
      <c r="CH5631"/>
      <c r="CI5631"/>
      <c r="CJ5631"/>
      <c r="CK5631"/>
      <c r="CL5631"/>
      <c r="CM5631"/>
      <c r="CN5631"/>
      <c r="CO5631"/>
      <c r="CP5631"/>
    </row>
    <row r="5632" spans="80:94" ht="22.5" customHeight="1">
      <c r="CB5632"/>
      <c r="CC5632"/>
      <c r="CD5632"/>
      <c r="CE5632" s="83"/>
      <c r="CF5632"/>
      <c r="CG5632"/>
      <c r="CH5632"/>
      <c r="CI5632"/>
      <c r="CJ5632"/>
      <c r="CK5632"/>
      <c r="CL5632"/>
      <c r="CM5632"/>
      <c r="CN5632"/>
      <c r="CO5632"/>
      <c r="CP5632"/>
    </row>
    <row r="5633" spans="80:94" ht="22.5" customHeight="1">
      <c r="CB5633"/>
      <c r="CC5633"/>
      <c r="CD5633"/>
      <c r="CE5633" s="83"/>
      <c r="CF5633"/>
      <c r="CG5633"/>
      <c r="CH5633"/>
      <c r="CI5633"/>
      <c r="CJ5633"/>
      <c r="CK5633"/>
      <c r="CL5633"/>
      <c r="CM5633"/>
      <c r="CN5633"/>
      <c r="CO5633"/>
      <c r="CP5633"/>
    </row>
    <row r="5634" spans="80:94" ht="22.5" customHeight="1">
      <c r="CB5634"/>
      <c r="CC5634"/>
      <c r="CD5634"/>
      <c r="CE5634" s="83"/>
      <c r="CF5634"/>
      <c r="CG5634"/>
      <c r="CH5634"/>
      <c r="CI5634"/>
      <c r="CJ5634"/>
      <c r="CK5634"/>
      <c r="CL5634"/>
      <c r="CM5634"/>
      <c r="CN5634"/>
      <c r="CO5634"/>
      <c r="CP5634"/>
    </row>
    <row r="5635" spans="80:94" ht="22.5" customHeight="1">
      <c r="CB5635"/>
      <c r="CC5635"/>
      <c r="CD5635"/>
      <c r="CE5635" s="83"/>
      <c r="CF5635"/>
      <c r="CG5635"/>
      <c r="CH5635"/>
      <c r="CI5635"/>
      <c r="CJ5635"/>
      <c r="CK5635"/>
      <c r="CL5635"/>
      <c r="CM5635"/>
      <c r="CN5635"/>
      <c r="CO5635"/>
      <c r="CP5635"/>
    </row>
    <row r="5636" spans="80:94" ht="22.5" customHeight="1">
      <c r="CB5636"/>
      <c r="CC5636"/>
      <c r="CD5636"/>
      <c r="CE5636" s="83"/>
      <c r="CF5636"/>
      <c r="CG5636"/>
      <c r="CH5636"/>
      <c r="CI5636"/>
      <c r="CJ5636"/>
      <c r="CK5636"/>
      <c r="CL5636"/>
      <c r="CM5636"/>
      <c r="CN5636"/>
      <c r="CO5636"/>
      <c r="CP5636"/>
    </row>
    <row r="5637" spans="80:94" ht="22.5" customHeight="1">
      <c r="CB5637"/>
      <c r="CC5637"/>
      <c r="CD5637"/>
      <c r="CE5637" s="83"/>
      <c r="CF5637"/>
      <c r="CG5637"/>
      <c r="CH5637"/>
      <c r="CI5637"/>
      <c r="CJ5637"/>
      <c r="CK5637"/>
      <c r="CL5637"/>
      <c r="CM5637"/>
      <c r="CN5637"/>
      <c r="CO5637"/>
      <c r="CP5637"/>
    </row>
    <row r="5638" spans="80:94" ht="22.5" customHeight="1">
      <c r="CB5638"/>
      <c r="CC5638"/>
      <c r="CD5638"/>
      <c r="CE5638" s="83"/>
      <c r="CF5638"/>
      <c r="CG5638"/>
      <c r="CH5638"/>
      <c r="CI5638"/>
      <c r="CJ5638"/>
      <c r="CK5638"/>
      <c r="CL5638"/>
      <c r="CM5638"/>
      <c r="CN5638"/>
      <c r="CO5638"/>
      <c r="CP5638"/>
    </row>
    <row r="5639" spans="80:94" ht="22.5" customHeight="1">
      <c r="CB5639"/>
      <c r="CC5639"/>
      <c r="CD5639"/>
      <c r="CE5639" s="83"/>
      <c r="CF5639"/>
      <c r="CG5639"/>
      <c r="CH5639"/>
      <c r="CI5639"/>
      <c r="CJ5639"/>
      <c r="CK5639"/>
      <c r="CL5639"/>
      <c r="CM5639"/>
      <c r="CN5639"/>
      <c r="CO5639"/>
      <c r="CP5639"/>
    </row>
    <row r="5640" spans="80:94" ht="22.5" customHeight="1">
      <c r="CB5640"/>
      <c r="CC5640"/>
      <c r="CD5640"/>
      <c r="CE5640" s="83"/>
      <c r="CF5640"/>
      <c r="CG5640"/>
      <c r="CH5640"/>
      <c r="CI5640"/>
      <c r="CJ5640"/>
      <c r="CK5640"/>
      <c r="CL5640"/>
      <c r="CM5640"/>
      <c r="CN5640"/>
      <c r="CO5640"/>
      <c r="CP5640"/>
    </row>
    <row r="5641" spans="80:94" ht="22.5" customHeight="1">
      <c r="CB5641"/>
      <c r="CC5641"/>
      <c r="CD5641"/>
      <c r="CE5641" s="83"/>
      <c r="CF5641"/>
      <c r="CG5641"/>
      <c r="CH5641"/>
      <c r="CI5641"/>
      <c r="CJ5641"/>
      <c r="CK5641"/>
      <c r="CL5641"/>
      <c r="CM5641"/>
      <c r="CN5641"/>
      <c r="CO5641"/>
      <c r="CP5641"/>
    </row>
    <row r="5642" spans="80:94" ht="22.5" customHeight="1">
      <c r="CB5642"/>
      <c r="CC5642"/>
      <c r="CD5642"/>
      <c r="CE5642" s="83"/>
      <c r="CF5642"/>
      <c r="CG5642"/>
      <c r="CH5642"/>
      <c r="CI5642"/>
      <c r="CJ5642"/>
      <c r="CK5642"/>
      <c r="CL5642"/>
      <c r="CM5642"/>
      <c r="CN5642"/>
      <c r="CO5642"/>
      <c r="CP5642"/>
    </row>
    <row r="5643" spans="80:94" ht="22.5" customHeight="1">
      <c r="CB5643"/>
      <c r="CC5643"/>
      <c r="CD5643"/>
      <c r="CE5643" s="83"/>
      <c r="CF5643"/>
      <c r="CG5643"/>
      <c r="CH5643"/>
      <c r="CI5643"/>
      <c r="CJ5643"/>
      <c r="CK5643"/>
      <c r="CL5643"/>
      <c r="CM5643"/>
      <c r="CN5643"/>
      <c r="CO5643"/>
      <c r="CP5643"/>
    </row>
    <row r="5644" spans="80:94" ht="22.5" customHeight="1">
      <c r="CB5644"/>
      <c r="CC5644"/>
      <c r="CD5644"/>
      <c r="CE5644" s="83"/>
      <c r="CF5644"/>
      <c r="CG5644"/>
      <c r="CH5644"/>
      <c r="CI5644"/>
      <c r="CJ5644"/>
      <c r="CK5644"/>
      <c r="CL5644"/>
      <c r="CM5644"/>
      <c r="CN5644"/>
      <c r="CO5644"/>
      <c r="CP5644"/>
    </row>
    <row r="5645" spans="80:94" ht="22.5" customHeight="1">
      <c r="CB5645"/>
      <c r="CC5645"/>
      <c r="CD5645"/>
      <c r="CE5645" s="83"/>
      <c r="CF5645"/>
      <c r="CG5645"/>
      <c r="CH5645"/>
      <c r="CI5645"/>
      <c r="CJ5645"/>
      <c r="CK5645"/>
      <c r="CL5645"/>
      <c r="CM5645"/>
      <c r="CN5645"/>
      <c r="CO5645"/>
      <c r="CP5645"/>
    </row>
    <row r="5646" spans="80:94" ht="22.5" customHeight="1">
      <c r="CB5646"/>
      <c r="CC5646"/>
      <c r="CD5646"/>
      <c r="CE5646" s="83"/>
      <c r="CF5646"/>
      <c r="CG5646"/>
      <c r="CH5646"/>
      <c r="CI5646"/>
      <c r="CJ5646"/>
      <c r="CK5646"/>
      <c r="CL5646"/>
      <c r="CM5646"/>
      <c r="CN5646"/>
      <c r="CO5646"/>
      <c r="CP5646"/>
    </row>
    <row r="5647" spans="80:94" ht="22.5" customHeight="1">
      <c r="CB5647"/>
      <c r="CC5647"/>
      <c r="CD5647"/>
      <c r="CE5647" s="83"/>
      <c r="CF5647"/>
      <c r="CG5647"/>
      <c r="CH5647"/>
      <c r="CI5647"/>
      <c r="CJ5647"/>
      <c r="CK5647"/>
      <c r="CL5647"/>
      <c r="CM5647"/>
      <c r="CN5647"/>
      <c r="CO5647"/>
      <c r="CP5647"/>
    </row>
    <row r="5648" spans="80:94" ht="22.5" customHeight="1">
      <c r="CB5648"/>
      <c r="CC5648"/>
      <c r="CD5648"/>
      <c r="CE5648" s="83"/>
      <c r="CF5648"/>
      <c r="CG5648"/>
      <c r="CH5648"/>
      <c r="CI5648"/>
      <c r="CJ5648"/>
      <c r="CK5648"/>
      <c r="CL5648"/>
      <c r="CM5648"/>
      <c r="CN5648"/>
      <c r="CO5648"/>
      <c r="CP5648"/>
    </row>
    <row r="5649" spans="80:94" ht="22.5" customHeight="1">
      <c r="CB5649"/>
      <c r="CC5649"/>
      <c r="CD5649"/>
      <c r="CE5649" s="83"/>
      <c r="CF5649"/>
      <c r="CG5649"/>
      <c r="CH5649"/>
      <c r="CI5649"/>
      <c r="CJ5649"/>
      <c r="CK5649"/>
      <c r="CL5649"/>
      <c r="CM5649"/>
      <c r="CN5649"/>
      <c r="CO5649"/>
      <c r="CP5649"/>
    </row>
    <row r="5650" spans="80:94" ht="22.5" customHeight="1">
      <c r="CB5650"/>
      <c r="CC5650"/>
      <c r="CD5650"/>
      <c r="CE5650" s="83"/>
      <c r="CF5650"/>
      <c r="CG5650"/>
      <c r="CH5650"/>
      <c r="CI5650"/>
      <c r="CJ5650"/>
      <c r="CK5650"/>
      <c r="CL5650"/>
      <c r="CM5650"/>
      <c r="CN5650"/>
      <c r="CO5650"/>
      <c r="CP5650"/>
    </row>
    <row r="5651" spans="80:94" ht="22.5" customHeight="1">
      <c r="CB5651"/>
      <c r="CC5651"/>
      <c r="CD5651"/>
      <c r="CE5651" s="83"/>
      <c r="CF5651"/>
      <c r="CG5651"/>
      <c r="CH5651"/>
      <c r="CI5651"/>
      <c r="CJ5651"/>
      <c r="CK5651"/>
      <c r="CL5651"/>
      <c r="CM5651"/>
      <c r="CN5651"/>
      <c r="CO5651"/>
      <c r="CP5651"/>
    </row>
    <row r="5652" spans="80:94" ht="22.5" customHeight="1">
      <c r="CB5652"/>
      <c r="CC5652"/>
      <c r="CD5652"/>
      <c r="CE5652" s="83"/>
      <c r="CF5652"/>
      <c r="CG5652"/>
      <c r="CH5652"/>
      <c r="CI5652"/>
      <c r="CJ5652"/>
      <c r="CK5652"/>
      <c r="CL5652"/>
      <c r="CM5652"/>
      <c r="CN5652"/>
      <c r="CO5652"/>
      <c r="CP5652"/>
    </row>
    <row r="5653" spans="80:94" ht="22.5" customHeight="1">
      <c r="CB5653"/>
      <c r="CC5653"/>
      <c r="CD5653"/>
      <c r="CE5653" s="83"/>
      <c r="CF5653"/>
      <c r="CG5653"/>
      <c r="CH5653"/>
      <c r="CI5653"/>
      <c r="CJ5653"/>
      <c r="CK5653"/>
      <c r="CL5653"/>
      <c r="CM5653"/>
      <c r="CN5653"/>
      <c r="CO5653"/>
      <c r="CP5653"/>
    </row>
    <row r="5654" spans="80:94" ht="22.5" customHeight="1">
      <c r="CB5654"/>
      <c r="CC5654"/>
      <c r="CD5654"/>
      <c r="CE5654" s="83"/>
      <c r="CF5654"/>
      <c r="CG5654"/>
      <c r="CH5654"/>
      <c r="CI5654"/>
      <c r="CJ5654"/>
      <c r="CK5654"/>
      <c r="CL5654"/>
      <c r="CM5654"/>
      <c r="CN5654"/>
      <c r="CO5654"/>
      <c r="CP5654"/>
    </row>
    <row r="5655" spans="80:94" ht="22.5" customHeight="1">
      <c r="CB5655"/>
      <c r="CC5655"/>
      <c r="CD5655"/>
      <c r="CE5655" s="83"/>
      <c r="CF5655"/>
      <c r="CG5655"/>
      <c r="CH5655"/>
      <c r="CI5655"/>
      <c r="CJ5655"/>
      <c r="CK5655"/>
      <c r="CL5655"/>
      <c r="CM5655"/>
      <c r="CN5655"/>
      <c r="CO5655"/>
      <c r="CP5655"/>
    </row>
    <row r="5656" spans="80:94" ht="22.5" customHeight="1">
      <c r="CB5656"/>
      <c r="CC5656"/>
      <c r="CD5656"/>
      <c r="CE5656" s="83"/>
      <c r="CF5656"/>
      <c r="CG5656"/>
      <c r="CH5656"/>
      <c r="CI5656"/>
      <c r="CJ5656"/>
      <c r="CK5656"/>
      <c r="CL5656"/>
      <c r="CM5656"/>
      <c r="CN5656"/>
      <c r="CO5656"/>
      <c r="CP5656"/>
    </row>
    <row r="5657" spans="80:94" ht="22.5" customHeight="1">
      <c r="CB5657"/>
      <c r="CC5657"/>
      <c r="CD5657"/>
      <c r="CE5657" s="83"/>
      <c r="CF5657"/>
      <c r="CG5657"/>
      <c r="CH5657"/>
      <c r="CI5657"/>
      <c r="CJ5657"/>
      <c r="CK5657"/>
      <c r="CL5657"/>
      <c r="CM5657"/>
      <c r="CN5657"/>
      <c r="CO5657"/>
      <c r="CP5657"/>
    </row>
    <row r="5658" spans="80:94" ht="22.5" customHeight="1">
      <c r="CB5658"/>
      <c r="CC5658"/>
      <c r="CD5658"/>
      <c r="CE5658" s="83"/>
      <c r="CF5658"/>
      <c r="CG5658"/>
      <c r="CH5658"/>
      <c r="CI5658"/>
      <c r="CJ5658"/>
      <c r="CK5658"/>
      <c r="CL5658"/>
      <c r="CM5658"/>
      <c r="CN5658"/>
      <c r="CO5658"/>
      <c r="CP5658"/>
    </row>
    <row r="5659" spans="80:94" ht="22.5" customHeight="1">
      <c r="CB5659"/>
      <c r="CC5659"/>
      <c r="CD5659"/>
      <c r="CE5659" s="83"/>
      <c r="CF5659"/>
      <c r="CG5659"/>
      <c r="CH5659"/>
      <c r="CI5659"/>
      <c r="CJ5659"/>
      <c r="CK5659"/>
      <c r="CL5659"/>
      <c r="CM5659"/>
      <c r="CN5659"/>
      <c r="CO5659"/>
      <c r="CP5659"/>
    </row>
    <row r="5660" spans="80:94" ht="22.5" customHeight="1">
      <c r="CB5660"/>
      <c r="CC5660"/>
      <c r="CD5660"/>
      <c r="CE5660" s="83"/>
      <c r="CF5660"/>
      <c r="CG5660"/>
      <c r="CH5660"/>
      <c r="CI5660"/>
      <c r="CJ5660"/>
      <c r="CK5660"/>
      <c r="CL5660"/>
      <c r="CM5660"/>
      <c r="CN5660"/>
      <c r="CO5660"/>
      <c r="CP5660"/>
    </row>
    <row r="5661" spans="80:94" ht="22.5" customHeight="1">
      <c r="CB5661"/>
      <c r="CC5661"/>
      <c r="CD5661"/>
      <c r="CE5661" s="83"/>
      <c r="CF5661"/>
      <c r="CG5661"/>
      <c r="CH5661"/>
      <c r="CI5661"/>
      <c r="CJ5661"/>
      <c r="CK5661"/>
      <c r="CL5661"/>
      <c r="CM5661"/>
      <c r="CN5661"/>
      <c r="CO5661"/>
      <c r="CP5661"/>
    </row>
    <row r="5662" spans="80:94" ht="22.5" customHeight="1">
      <c r="CB5662"/>
      <c r="CC5662"/>
      <c r="CD5662"/>
      <c r="CE5662" s="83"/>
      <c r="CF5662"/>
      <c r="CG5662"/>
      <c r="CH5662"/>
      <c r="CI5662"/>
      <c r="CJ5662"/>
      <c r="CK5662"/>
      <c r="CL5662"/>
      <c r="CM5662"/>
      <c r="CN5662"/>
      <c r="CO5662"/>
      <c r="CP5662"/>
    </row>
    <row r="5663" spans="80:94" ht="22.5" customHeight="1">
      <c r="CB5663"/>
      <c r="CC5663"/>
      <c r="CD5663"/>
      <c r="CE5663" s="83"/>
      <c r="CF5663"/>
      <c r="CG5663"/>
      <c r="CH5663"/>
      <c r="CI5663"/>
      <c r="CJ5663"/>
      <c r="CK5663"/>
      <c r="CL5663"/>
      <c r="CM5663"/>
      <c r="CN5663"/>
      <c r="CO5663"/>
      <c r="CP5663"/>
    </row>
    <row r="5664" spans="80:94" ht="22.5" customHeight="1">
      <c r="CB5664"/>
      <c r="CC5664"/>
      <c r="CD5664"/>
      <c r="CE5664" s="83"/>
      <c r="CF5664"/>
      <c r="CG5664"/>
      <c r="CH5664"/>
      <c r="CI5664"/>
      <c r="CJ5664"/>
      <c r="CK5664"/>
      <c r="CL5664"/>
      <c r="CM5664"/>
      <c r="CN5664"/>
      <c r="CO5664"/>
      <c r="CP5664"/>
    </row>
    <row r="5665" spans="80:94" ht="22.5" customHeight="1">
      <c r="CB5665"/>
      <c r="CC5665"/>
      <c r="CD5665"/>
      <c r="CE5665" s="83"/>
      <c r="CF5665"/>
      <c r="CG5665"/>
      <c r="CH5665"/>
      <c r="CI5665"/>
      <c r="CJ5665"/>
      <c r="CK5665"/>
      <c r="CL5665"/>
      <c r="CM5665"/>
      <c r="CN5665"/>
      <c r="CO5665"/>
      <c r="CP5665"/>
    </row>
    <row r="5666" spans="80:94" ht="22.5" customHeight="1">
      <c r="CB5666"/>
      <c r="CC5666"/>
      <c r="CD5666"/>
      <c r="CE5666" s="83"/>
      <c r="CF5666"/>
      <c r="CG5666"/>
      <c r="CH5666"/>
      <c r="CI5666"/>
      <c r="CJ5666"/>
      <c r="CK5666"/>
      <c r="CL5666"/>
      <c r="CM5666"/>
      <c r="CN5666"/>
      <c r="CO5666"/>
      <c r="CP5666"/>
    </row>
    <row r="5667" spans="80:94" ht="22.5" customHeight="1">
      <c r="CB5667"/>
      <c r="CC5667"/>
      <c r="CD5667"/>
      <c r="CE5667" s="83"/>
      <c r="CF5667"/>
      <c r="CG5667"/>
      <c r="CH5667"/>
      <c r="CI5667"/>
      <c r="CJ5667"/>
      <c r="CK5667"/>
      <c r="CL5667"/>
      <c r="CM5667"/>
      <c r="CN5667"/>
      <c r="CO5667"/>
      <c r="CP5667"/>
    </row>
    <row r="5668" spans="80:94" ht="22.5" customHeight="1">
      <c r="CB5668"/>
      <c r="CC5668"/>
      <c r="CD5668"/>
      <c r="CE5668" s="83"/>
      <c r="CF5668"/>
      <c r="CG5668"/>
      <c r="CH5668"/>
      <c r="CI5668"/>
      <c r="CJ5668"/>
      <c r="CK5668"/>
      <c r="CL5668"/>
      <c r="CM5668"/>
      <c r="CN5668"/>
      <c r="CO5668"/>
      <c r="CP5668"/>
    </row>
    <row r="5669" spans="80:94" ht="22.5" customHeight="1">
      <c r="CB5669"/>
      <c r="CC5669"/>
      <c r="CD5669"/>
      <c r="CE5669" s="83"/>
      <c r="CF5669"/>
      <c r="CG5669"/>
      <c r="CH5669"/>
      <c r="CI5669"/>
      <c r="CJ5669"/>
      <c r="CK5669"/>
      <c r="CL5669"/>
      <c r="CM5669"/>
      <c r="CN5669"/>
      <c r="CO5669"/>
      <c r="CP5669"/>
    </row>
    <row r="5670" spans="80:94" ht="22.5" customHeight="1">
      <c r="CB5670"/>
      <c r="CC5670"/>
      <c r="CD5670"/>
      <c r="CE5670" s="83"/>
      <c r="CF5670"/>
      <c r="CG5670"/>
      <c r="CH5670"/>
      <c r="CI5670"/>
      <c r="CJ5670"/>
      <c r="CK5670"/>
      <c r="CL5670"/>
      <c r="CM5670"/>
      <c r="CN5670"/>
      <c r="CO5670"/>
      <c r="CP5670"/>
    </row>
    <row r="5671" spans="80:94" ht="22.5" customHeight="1">
      <c r="CB5671"/>
      <c r="CC5671"/>
      <c r="CD5671"/>
      <c r="CE5671" s="83"/>
      <c r="CF5671"/>
      <c r="CG5671"/>
      <c r="CH5671"/>
      <c r="CI5671"/>
      <c r="CJ5671"/>
      <c r="CK5671"/>
      <c r="CL5671"/>
      <c r="CM5671"/>
      <c r="CN5671"/>
      <c r="CO5671"/>
      <c r="CP5671"/>
    </row>
    <row r="5672" spans="80:94" ht="22.5" customHeight="1">
      <c r="CB5672"/>
      <c r="CC5672"/>
      <c r="CD5672"/>
      <c r="CE5672" s="83"/>
      <c r="CF5672"/>
      <c r="CG5672"/>
      <c r="CH5672"/>
      <c r="CI5672"/>
      <c r="CJ5672"/>
      <c r="CK5672"/>
      <c r="CL5672"/>
      <c r="CM5672"/>
      <c r="CN5672"/>
      <c r="CO5672"/>
      <c r="CP5672"/>
    </row>
    <row r="5673" spans="80:94" ht="22.5" customHeight="1">
      <c r="CB5673"/>
      <c r="CC5673"/>
      <c r="CD5673"/>
      <c r="CE5673" s="83"/>
      <c r="CF5673"/>
      <c r="CG5673"/>
      <c r="CH5673"/>
      <c r="CI5673"/>
      <c r="CJ5673"/>
      <c r="CK5673"/>
      <c r="CL5673"/>
      <c r="CM5673"/>
      <c r="CN5673"/>
      <c r="CO5673"/>
      <c r="CP5673"/>
    </row>
    <row r="5674" spans="80:94" ht="22.5" customHeight="1">
      <c r="CB5674"/>
      <c r="CC5674"/>
      <c r="CD5674"/>
      <c r="CE5674" s="83"/>
      <c r="CF5674"/>
      <c r="CG5674"/>
      <c r="CH5674"/>
      <c r="CI5674"/>
      <c r="CJ5674"/>
      <c r="CK5674"/>
      <c r="CL5674"/>
      <c r="CM5674"/>
      <c r="CN5674"/>
      <c r="CO5674"/>
      <c r="CP5674"/>
    </row>
    <row r="5675" spans="80:94" ht="22.5" customHeight="1">
      <c r="CB5675"/>
      <c r="CC5675"/>
      <c r="CD5675"/>
      <c r="CE5675" s="83"/>
      <c r="CF5675"/>
      <c r="CG5675"/>
      <c r="CH5675"/>
      <c r="CI5675"/>
      <c r="CJ5675"/>
      <c r="CK5675"/>
      <c r="CL5675"/>
      <c r="CM5675"/>
      <c r="CN5675"/>
      <c r="CO5675"/>
      <c r="CP5675"/>
    </row>
    <row r="5676" spans="80:94" ht="22.5" customHeight="1">
      <c r="CB5676"/>
      <c r="CC5676"/>
      <c r="CD5676"/>
      <c r="CE5676" s="83"/>
      <c r="CF5676"/>
      <c r="CG5676"/>
      <c r="CH5676"/>
      <c r="CI5676"/>
      <c r="CJ5676"/>
      <c r="CK5676"/>
      <c r="CL5676"/>
      <c r="CM5676"/>
      <c r="CN5676"/>
      <c r="CO5676"/>
      <c r="CP5676"/>
    </row>
    <row r="5677" spans="80:94" ht="22.5" customHeight="1">
      <c r="CB5677"/>
      <c r="CC5677"/>
      <c r="CD5677"/>
      <c r="CE5677" s="83"/>
      <c r="CF5677"/>
      <c r="CG5677"/>
      <c r="CH5677"/>
      <c r="CI5677"/>
      <c r="CJ5677"/>
      <c r="CK5677"/>
      <c r="CL5677"/>
      <c r="CM5677"/>
      <c r="CN5677"/>
      <c r="CO5677"/>
      <c r="CP5677"/>
    </row>
    <row r="5678" spans="80:94" ht="22.5" customHeight="1">
      <c r="CB5678"/>
      <c r="CC5678"/>
      <c r="CD5678"/>
      <c r="CE5678" s="83"/>
      <c r="CF5678"/>
      <c r="CG5678"/>
      <c r="CH5678"/>
      <c r="CI5678"/>
      <c r="CJ5678"/>
      <c r="CK5678"/>
      <c r="CL5678"/>
      <c r="CM5678"/>
      <c r="CN5678"/>
      <c r="CO5678"/>
      <c r="CP5678"/>
    </row>
    <row r="5679" spans="80:94" ht="22.5" customHeight="1">
      <c r="CB5679"/>
      <c r="CC5679"/>
      <c r="CD5679"/>
      <c r="CE5679" s="83"/>
      <c r="CF5679"/>
      <c r="CG5679"/>
      <c r="CH5679"/>
      <c r="CI5679"/>
      <c r="CJ5679"/>
      <c r="CK5679"/>
      <c r="CL5679"/>
      <c r="CM5679"/>
      <c r="CN5679"/>
      <c r="CO5679"/>
      <c r="CP5679"/>
    </row>
    <row r="5680" spans="80:94" ht="22.5" customHeight="1">
      <c r="CB5680"/>
      <c r="CC5680"/>
      <c r="CD5680"/>
      <c r="CE5680" s="83"/>
      <c r="CF5680"/>
      <c r="CG5680"/>
      <c r="CH5680"/>
      <c r="CI5680"/>
      <c r="CJ5680"/>
      <c r="CK5680"/>
      <c r="CL5680"/>
      <c r="CM5680"/>
      <c r="CN5680"/>
      <c r="CO5680"/>
      <c r="CP5680"/>
    </row>
    <row r="5681" spans="80:94" ht="22.5" customHeight="1">
      <c r="CB5681"/>
      <c r="CC5681"/>
      <c r="CD5681"/>
      <c r="CE5681" s="83"/>
      <c r="CF5681"/>
      <c r="CG5681"/>
      <c r="CH5681"/>
      <c r="CI5681"/>
      <c r="CJ5681"/>
      <c r="CK5681"/>
      <c r="CL5681"/>
      <c r="CM5681"/>
      <c r="CN5681"/>
      <c r="CO5681"/>
      <c r="CP5681"/>
    </row>
    <row r="5682" spans="80:94" ht="22.5" customHeight="1">
      <c r="CB5682"/>
      <c r="CC5682"/>
      <c r="CD5682"/>
      <c r="CE5682" s="83"/>
      <c r="CF5682"/>
      <c r="CG5682"/>
      <c r="CH5682"/>
      <c r="CI5682"/>
      <c r="CJ5682"/>
      <c r="CK5682"/>
      <c r="CL5682"/>
      <c r="CM5682"/>
      <c r="CN5682"/>
      <c r="CO5682"/>
      <c r="CP5682"/>
    </row>
    <row r="5683" spans="80:94" ht="22.5" customHeight="1">
      <c r="CB5683"/>
      <c r="CC5683"/>
      <c r="CD5683"/>
      <c r="CE5683" s="83"/>
      <c r="CF5683"/>
      <c r="CG5683"/>
      <c r="CH5683"/>
      <c r="CI5683"/>
      <c r="CJ5683"/>
      <c r="CK5683"/>
      <c r="CL5683"/>
      <c r="CM5683"/>
      <c r="CN5683"/>
      <c r="CO5683"/>
      <c r="CP5683"/>
    </row>
    <row r="5684" spans="80:94" ht="22.5" customHeight="1">
      <c r="CB5684"/>
      <c r="CC5684"/>
      <c r="CD5684"/>
      <c r="CE5684" s="83"/>
      <c r="CF5684"/>
      <c r="CG5684"/>
      <c r="CH5684"/>
      <c r="CI5684"/>
      <c r="CJ5684"/>
      <c r="CK5684"/>
      <c r="CL5684"/>
      <c r="CM5684"/>
      <c r="CN5684"/>
      <c r="CO5684"/>
      <c r="CP5684"/>
    </row>
    <row r="5685" spans="80:94" ht="22.5" customHeight="1">
      <c r="CB5685"/>
      <c r="CC5685"/>
      <c r="CD5685"/>
      <c r="CE5685" s="83"/>
      <c r="CF5685"/>
      <c r="CG5685"/>
      <c r="CH5685"/>
      <c r="CI5685"/>
      <c r="CJ5685"/>
      <c r="CK5685"/>
      <c r="CL5685"/>
      <c r="CM5685"/>
      <c r="CN5685"/>
      <c r="CO5685"/>
      <c r="CP5685"/>
    </row>
    <row r="5686" spans="80:94" ht="22.5" customHeight="1">
      <c r="CB5686"/>
      <c r="CC5686"/>
      <c r="CD5686"/>
      <c r="CE5686" s="83"/>
      <c r="CF5686"/>
      <c r="CG5686"/>
      <c r="CH5686"/>
      <c r="CI5686"/>
      <c r="CJ5686"/>
      <c r="CK5686"/>
      <c r="CL5686"/>
      <c r="CM5686"/>
      <c r="CN5686"/>
      <c r="CO5686"/>
      <c r="CP5686"/>
    </row>
    <row r="5687" spans="80:94" ht="22.5" customHeight="1">
      <c r="CB5687"/>
      <c r="CC5687"/>
      <c r="CD5687"/>
      <c r="CE5687" s="83"/>
      <c r="CF5687"/>
      <c r="CG5687"/>
      <c r="CH5687"/>
      <c r="CI5687"/>
      <c r="CJ5687"/>
      <c r="CK5687"/>
      <c r="CL5687"/>
      <c r="CM5687"/>
      <c r="CN5687"/>
      <c r="CO5687"/>
      <c r="CP5687"/>
    </row>
    <row r="5688" spans="80:94" ht="22.5" customHeight="1">
      <c r="CB5688"/>
      <c r="CC5688"/>
      <c r="CD5688"/>
      <c r="CE5688" s="83"/>
      <c r="CF5688"/>
      <c r="CG5688"/>
      <c r="CH5688"/>
      <c r="CI5688"/>
      <c r="CJ5688"/>
      <c r="CK5688"/>
      <c r="CL5688"/>
      <c r="CM5688"/>
      <c r="CN5688"/>
      <c r="CO5688"/>
      <c r="CP5688"/>
    </row>
    <row r="5689" spans="80:94" ht="22.5" customHeight="1">
      <c r="CB5689"/>
      <c r="CC5689"/>
      <c r="CD5689"/>
      <c r="CE5689" s="83"/>
      <c r="CF5689"/>
      <c r="CG5689"/>
      <c r="CH5689"/>
      <c r="CI5689"/>
      <c r="CJ5689"/>
      <c r="CK5689"/>
      <c r="CL5689"/>
      <c r="CM5689"/>
      <c r="CN5689"/>
      <c r="CO5689"/>
      <c r="CP5689"/>
    </row>
    <row r="5690" spans="80:94" ht="22.5" customHeight="1">
      <c r="CB5690"/>
      <c r="CC5690"/>
      <c r="CD5690"/>
      <c r="CE5690" s="83"/>
      <c r="CF5690"/>
      <c r="CG5690"/>
      <c r="CH5690"/>
      <c r="CI5690"/>
      <c r="CJ5690"/>
      <c r="CK5690"/>
      <c r="CL5690"/>
      <c r="CM5690"/>
      <c r="CN5690"/>
      <c r="CO5690"/>
      <c r="CP5690"/>
    </row>
    <row r="5691" spans="80:94" ht="22.5" customHeight="1">
      <c r="CB5691"/>
      <c r="CC5691"/>
      <c r="CD5691"/>
      <c r="CE5691" s="83"/>
      <c r="CF5691"/>
      <c r="CG5691"/>
      <c r="CH5691"/>
      <c r="CI5691"/>
      <c r="CJ5691"/>
      <c r="CK5691"/>
      <c r="CL5691"/>
      <c r="CM5691"/>
      <c r="CN5691"/>
      <c r="CO5691"/>
      <c r="CP5691"/>
    </row>
    <row r="5692" spans="80:94" ht="22.5" customHeight="1">
      <c r="CB5692"/>
      <c r="CC5692"/>
      <c r="CD5692"/>
      <c r="CE5692" s="83"/>
      <c r="CF5692"/>
      <c r="CG5692"/>
      <c r="CH5692"/>
      <c r="CI5692"/>
      <c r="CJ5692"/>
      <c r="CK5692"/>
      <c r="CL5692"/>
      <c r="CM5692"/>
      <c r="CN5692"/>
      <c r="CO5692"/>
      <c r="CP5692"/>
    </row>
    <row r="5693" spans="80:94" ht="22.5" customHeight="1">
      <c r="CB5693"/>
      <c r="CC5693"/>
      <c r="CD5693"/>
      <c r="CE5693" s="83"/>
      <c r="CF5693"/>
      <c r="CG5693"/>
      <c r="CH5693"/>
      <c r="CI5693"/>
      <c r="CJ5693"/>
      <c r="CK5693"/>
      <c r="CL5693"/>
      <c r="CM5693"/>
      <c r="CN5693"/>
      <c r="CO5693"/>
      <c r="CP5693"/>
    </row>
    <row r="5694" spans="80:94" ht="22.5" customHeight="1">
      <c r="CB5694"/>
      <c r="CC5694"/>
      <c r="CD5694"/>
      <c r="CE5694" s="83"/>
      <c r="CF5694"/>
      <c r="CG5694"/>
      <c r="CH5694"/>
      <c r="CI5694"/>
      <c r="CJ5694"/>
      <c r="CK5694"/>
      <c r="CL5694"/>
      <c r="CM5694"/>
      <c r="CN5694"/>
      <c r="CO5694"/>
      <c r="CP5694"/>
    </row>
    <row r="5695" spans="80:94" ht="22.5" customHeight="1">
      <c r="CB5695"/>
      <c r="CC5695"/>
      <c r="CD5695"/>
      <c r="CE5695" s="83"/>
      <c r="CF5695"/>
      <c r="CG5695"/>
      <c r="CH5695"/>
      <c r="CI5695"/>
      <c r="CJ5695"/>
      <c r="CK5695"/>
      <c r="CL5695"/>
      <c r="CM5695"/>
      <c r="CN5695"/>
      <c r="CO5695"/>
      <c r="CP5695"/>
    </row>
    <row r="5696" spans="80:94" ht="22.5" customHeight="1">
      <c r="CB5696"/>
      <c r="CC5696"/>
      <c r="CD5696"/>
      <c r="CE5696" s="83"/>
      <c r="CF5696"/>
      <c r="CG5696"/>
      <c r="CH5696"/>
      <c r="CI5696"/>
      <c r="CJ5696"/>
      <c r="CK5696"/>
      <c r="CL5696"/>
      <c r="CM5696"/>
      <c r="CN5696"/>
      <c r="CO5696"/>
      <c r="CP5696"/>
    </row>
    <row r="5697" spans="80:94" ht="22.5" customHeight="1">
      <c r="CB5697"/>
      <c r="CC5697"/>
      <c r="CD5697"/>
      <c r="CE5697" s="83"/>
      <c r="CF5697"/>
      <c r="CG5697"/>
      <c r="CH5697"/>
      <c r="CI5697"/>
      <c r="CJ5697"/>
      <c r="CK5697"/>
      <c r="CL5697"/>
      <c r="CM5697"/>
      <c r="CN5697"/>
      <c r="CO5697"/>
      <c r="CP5697"/>
    </row>
    <row r="5698" spans="80:94" ht="22.5" customHeight="1">
      <c r="CB5698"/>
      <c r="CC5698"/>
      <c r="CD5698"/>
      <c r="CE5698" s="83"/>
      <c r="CF5698"/>
      <c r="CG5698"/>
      <c r="CH5698"/>
      <c r="CI5698"/>
      <c r="CJ5698"/>
      <c r="CK5698"/>
      <c r="CL5698"/>
      <c r="CM5698"/>
      <c r="CN5698"/>
      <c r="CO5698"/>
      <c r="CP5698"/>
    </row>
    <row r="5699" spans="80:94" ht="22.5" customHeight="1">
      <c r="CB5699"/>
      <c r="CC5699"/>
      <c r="CD5699"/>
      <c r="CE5699" s="83"/>
      <c r="CF5699"/>
      <c r="CG5699"/>
      <c r="CH5699"/>
      <c r="CI5699"/>
      <c r="CJ5699"/>
      <c r="CK5699"/>
      <c r="CL5699"/>
      <c r="CM5699"/>
      <c r="CN5699"/>
      <c r="CO5699"/>
      <c r="CP5699"/>
    </row>
    <row r="5700" spans="80:94" ht="22.5" customHeight="1">
      <c r="CB5700"/>
      <c r="CC5700"/>
      <c r="CD5700"/>
      <c r="CE5700" s="83"/>
      <c r="CF5700"/>
      <c r="CG5700"/>
      <c r="CH5700"/>
      <c r="CI5700"/>
      <c r="CJ5700"/>
      <c r="CK5700"/>
      <c r="CL5700"/>
      <c r="CM5700"/>
      <c r="CN5700"/>
      <c r="CO5700"/>
      <c r="CP5700"/>
    </row>
    <row r="5701" spans="80:94" ht="22.5" customHeight="1">
      <c r="CB5701"/>
      <c r="CC5701"/>
      <c r="CD5701"/>
      <c r="CE5701" s="83"/>
      <c r="CF5701"/>
      <c r="CG5701"/>
      <c r="CH5701"/>
      <c r="CI5701"/>
      <c r="CJ5701"/>
      <c r="CK5701"/>
      <c r="CL5701"/>
      <c r="CM5701"/>
      <c r="CN5701"/>
      <c r="CO5701"/>
      <c r="CP5701"/>
    </row>
    <row r="5702" spans="80:94" ht="22.5" customHeight="1">
      <c r="CB5702"/>
      <c r="CC5702"/>
      <c r="CD5702"/>
      <c r="CE5702" s="83"/>
      <c r="CF5702"/>
      <c r="CG5702"/>
      <c r="CH5702"/>
      <c r="CI5702"/>
      <c r="CJ5702"/>
      <c r="CK5702"/>
      <c r="CL5702"/>
      <c r="CM5702"/>
      <c r="CN5702"/>
      <c r="CO5702"/>
      <c r="CP5702"/>
    </row>
    <row r="5703" spans="80:94" ht="22.5" customHeight="1">
      <c r="CB5703"/>
      <c r="CC5703"/>
      <c r="CD5703"/>
      <c r="CE5703" s="83"/>
      <c r="CF5703"/>
      <c r="CG5703"/>
      <c r="CH5703"/>
      <c r="CI5703"/>
      <c r="CJ5703"/>
      <c r="CK5703"/>
      <c r="CL5703"/>
      <c r="CM5703"/>
      <c r="CN5703"/>
      <c r="CO5703"/>
      <c r="CP5703"/>
    </row>
    <row r="5704" spans="80:94" ht="22.5" customHeight="1">
      <c r="CB5704"/>
      <c r="CC5704"/>
      <c r="CD5704"/>
      <c r="CE5704" s="83"/>
      <c r="CF5704"/>
      <c r="CG5704"/>
      <c r="CH5704"/>
      <c r="CI5704"/>
      <c r="CJ5704"/>
      <c r="CK5704"/>
      <c r="CL5704"/>
      <c r="CM5704"/>
      <c r="CN5704"/>
      <c r="CO5704"/>
      <c r="CP5704"/>
    </row>
    <row r="5705" spans="80:94" ht="22.5" customHeight="1">
      <c r="CB5705"/>
      <c r="CC5705"/>
      <c r="CD5705"/>
      <c r="CE5705" s="83"/>
      <c r="CF5705"/>
      <c r="CG5705"/>
      <c r="CH5705"/>
      <c r="CI5705"/>
      <c r="CJ5705"/>
      <c r="CK5705"/>
      <c r="CL5705"/>
      <c r="CM5705"/>
      <c r="CN5705"/>
      <c r="CO5705"/>
      <c r="CP5705"/>
    </row>
    <row r="5706" spans="80:94" ht="22.5" customHeight="1">
      <c r="CB5706"/>
      <c r="CC5706"/>
      <c r="CD5706"/>
      <c r="CE5706" s="83"/>
      <c r="CF5706"/>
      <c r="CG5706"/>
      <c r="CH5706"/>
      <c r="CI5706"/>
      <c r="CJ5706"/>
      <c r="CK5706"/>
      <c r="CL5706"/>
      <c r="CM5706"/>
      <c r="CN5706"/>
      <c r="CO5706"/>
      <c r="CP5706"/>
    </row>
    <row r="5707" spans="80:94" ht="22.5" customHeight="1">
      <c r="CB5707"/>
      <c r="CC5707"/>
      <c r="CD5707"/>
      <c r="CE5707" s="83"/>
      <c r="CF5707"/>
      <c r="CG5707"/>
      <c r="CH5707"/>
      <c r="CI5707"/>
      <c r="CJ5707"/>
      <c r="CK5707"/>
      <c r="CL5707"/>
      <c r="CM5707"/>
      <c r="CN5707"/>
      <c r="CO5707"/>
      <c r="CP5707"/>
    </row>
    <row r="5708" spans="80:94" ht="22.5" customHeight="1">
      <c r="CB5708"/>
      <c r="CC5708"/>
      <c r="CD5708"/>
      <c r="CE5708" s="83"/>
      <c r="CF5708"/>
      <c r="CG5708"/>
      <c r="CH5708"/>
      <c r="CI5708"/>
      <c r="CJ5708"/>
      <c r="CK5708"/>
      <c r="CL5708"/>
      <c r="CM5708"/>
      <c r="CN5708"/>
      <c r="CO5708"/>
      <c r="CP5708"/>
    </row>
    <row r="5709" spans="80:94" ht="22.5" customHeight="1">
      <c r="CB5709"/>
      <c r="CC5709"/>
      <c r="CD5709"/>
      <c r="CE5709" s="83"/>
      <c r="CF5709"/>
      <c r="CG5709"/>
      <c r="CH5709"/>
      <c r="CI5709"/>
      <c r="CJ5709"/>
      <c r="CK5709"/>
      <c r="CL5709"/>
      <c r="CM5709"/>
      <c r="CN5709"/>
      <c r="CO5709"/>
      <c r="CP5709"/>
    </row>
    <row r="5710" spans="80:94" ht="22.5" customHeight="1">
      <c r="CB5710"/>
      <c r="CC5710"/>
      <c r="CD5710"/>
      <c r="CE5710" s="83"/>
      <c r="CF5710"/>
      <c r="CG5710"/>
      <c r="CH5710"/>
      <c r="CI5710"/>
      <c r="CJ5710"/>
      <c r="CK5710"/>
      <c r="CL5710"/>
      <c r="CM5710"/>
      <c r="CN5710"/>
      <c r="CO5710"/>
      <c r="CP5710"/>
    </row>
    <row r="5711" spans="80:94" ht="22.5" customHeight="1">
      <c r="CB5711"/>
      <c r="CC5711"/>
      <c r="CD5711"/>
      <c r="CE5711" s="83"/>
      <c r="CF5711"/>
      <c r="CG5711"/>
      <c r="CH5711"/>
      <c r="CI5711"/>
      <c r="CJ5711"/>
      <c r="CK5711"/>
      <c r="CL5711"/>
      <c r="CM5711"/>
      <c r="CN5711"/>
      <c r="CO5711"/>
      <c r="CP5711"/>
    </row>
    <row r="5712" spans="80:94" ht="22.5" customHeight="1">
      <c r="CB5712"/>
      <c r="CC5712"/>
      <c r="CD5712"/>
      <c r="CE5712" s="83"/>
      <c r="CF5712"/>
      <c r="CG5712"/>
      <c r="CH5712"/>
      <c r="CI5712"/>
      <c r="CJ5712"/>
      <c r="CK5712"/>
      <c r="CL5712"/>
      <c r="CM5712"/>
      <c r="CN5712"/>
      <c r="CO5712"/>
      <c r="CP5712"/>
    </row>
    <row r="5713" spans="80:94" ht="22.5" customHeight="1">
      <c r="CB5713"/>
      <c r="CC5713"/>
      <c r="CD5713"/>
      <c r="CE5713" s="83"/>
      <c r="CF5713"/>
      <c r="CG5713"/>
      <c r="CH5713"/>
      <c r="CI5713"/>
      <c r="CJ5713"/>
      <c r="CK5713"/>
      <c r="CL5713"/>
      <c r="CM5713"/>
      <c r="CN5713"/>
      <c r="CO5713"/>
      <c r="CP5713"/>
    </row>
    <row r="5714" spans="80:94" ht="22.5" customHeight="1">
      <c r="CB5714"/>
      <c r="CC5714"/>
      <c r="CD5714"/>
      <c r="CE5714" s="83"/>
      <c r="CF5714"/>
      <c r="CG5714"/>
      <c r="CH5714"/>
      <c r="CI5714"/>
      <c r="CJ5714"/>
      <c r="CK5714"/>
      <c r="CL5714"/>
      <c r="CM5714"/>
      <c r="CN5714"/>
      <c r="CO5714"/>
      <c r="CP5714"/>
    </row>
    <row r="5715" spans="80:94" ht="22.5" customHeight="1">
      <c r="CB5715"/>
      <c r="CC5715"/>
      <c r="CD5715"/>
      <c r="CE5715" s="83"/>
      <c r="CF5715"/>
      <c r="CG5715"/>
      <c r="CH5715"/>
      <c r="CI5715"/>
      <c r="CJ5715"/>
      <c r="CK5715"/>
      <c r="CL5715"/>
      <c r="CM5715"/>
      <c r="CN5715"/>
      <c r="CO5715"/>
      <c r="CP5715"/>
    </row>
    <row r="5716" spans="80:94" ht="22.5" customHeight="1">
      <c r="CB5716"/>
      <c r="CC5716"/>
      <c r="CD5716"/>
      <c r="CE5716" s="83"/>
      <c r="CF5716"/>
      <c r="CG5716"/>
      <c r="CH5716"/>
      <c r="CI5716"/>
      <c r="CJ5716"/>
      <c r="CK5716"/>
      <c r="CL5716"/>
      <c r="CM5716"/>
      <c r="CN5716"/>
      <c r="CO5716"/>
      <c r="CP5716"/>
    </row>
    <row r="5717" spans="80:94" ht="22.5" customHeight="1">
      <c r="CB5717"/>
      <c r="CC5717"/>
      <c r="CD5717"/>
      <c r="CE5717" s="83"/>
      <c r="CF5717"/>
      <c r="CG5717"/>
      <c r="CH5717"/>
      <c r="CI5717"/>
      <c r="CJ5717"/>
      <c r="CK5717"/>
      <c r="CL5717"/>
      <c r="CM5717"/>
      <c r="CN5717"/>
      <c r="CO5717"/>
      <c r="CP5717"/>
    </row>
    <row r="5718" spans="80:94" ht="22.5" customHeight="1">
      <c r="CB5718"/>
      <c r="CC5718"/>
      <c r="CD5718"/>
      <c r="CE5718" s="83"/>
      <c r="CF5718"/>
      <c r="CG5718"/>
      <c r="CH5718"/>
      <c r="CI5718"/>
      <c r="CJ5718"/>
      <c r="CK5718"/>
      <c r="CL5718"/>
      <c r="CM5718"/>
      <c r="CN5718"/>
      <c r="CO5718"/>
      <c r="CP5718"/>
    </row>
    <row r="5719" spans="80:94" ht="22.5" customHeight="1">
      <c r="CB5719"/>
      <c r="CC5719"/>
      <c r="CD5719"/>
      <c r="CE5719" s="83"/>
      <c r="CF5719"/>
      <c r="CG5719"/>
      <c r="CH5719"/>
      <c r="CI5719"/>
      <c r="CJ5719"/>
      <c r="CK5719"/>
      <c r="CL5719"/>
      <c r="CM5719"/>
      <c r="CN5719"/>
      <c r="CO5719"/>
      <c r="CP5719"/>
    </row>
    <row r="5720" spans="80:94" ht="22.5" customHeight="1">
      <c r="CB5720"/>
      <c r="CC5720"/>
      <c r="CD5720"/>
      <c r="CE5720" s="83"/>
      <c r="CF5720"/>
      <c r="CG5720"/>
      <c r="CH5720"/>
      <c r="CI5720"/>
      <c r="CJ5720"/>
      <c r="CK5720"/>
      <c r="CL5720"/>
      <c r="CM5720"/>
      <c r="CN5720"/>
      <c r="CO5720"/>
      <c r="CP5720"/>
    </row>
    <row r="5721" spans="80:94" ht="22.5" customHeight="1">
      <c r="CB5721"/>
      <c r="CC5721"/>
      <c r="CD5721"/>
      <c r="CE5721" s="83"/>
      <c r="CF5721"/>
      <c r="CG5721"/>
      <c r="CH5721"/>
      <c r="CI5721"/>
      <c r="CJ5721"/>
      <c r="CK5721"/>
      <c r="CL5721"/>
      <c r="CM5721"/>
      <c r="CN5721"/>
      <c r="CO5721"/>
      <c r="CP5721"/>
    </row>
    <row r="5722" spans="80:94" ht="22.5" customHeight="1">
      <c r="CB5722"/>
      <c r="CC5722"/>
      <c r="CD5722"/>
      <c r="CE5722" s="83"/>
      <c r="CF5722"/>
      <c r="CG5722"/>
      <c r="CH5722"/>
      <c r="CI5722"/>
      <c r="CJ5722"/>
      <c r="CK5722"/>
      <c r="CL5722"/>
      <c r="CM5722"/>
      <c r="CN5722"/>
      <c r="CO5722"/>
      <c r="CP5722"/>
    </row>
    <row r="5723" spans="80:94" ht="22.5" customHeight="1">
      <c r="CB5723"/>
      <c r="CC5723"/>
      <c r="CD5723"/>
      <c r="CE5723" s="83"/>
      <c r="CF5723"/>
      <c r="CG5723"/>
      <c r="CH5723"/>
      <c r="CI5723"/>
      <c r="CJ5723"/>
      <c r="CK5723"/>
      <c r="CL5723"/>
      <c r="CM5723"/>
      <c r="CN5723"/>
      <c r="CO5723"/>
      <c r="CP5723"/>
    </row>
    <row r="5724" spans="80:94" ht="22.5" customHeight="1">
      <c r="CB5724"/>
      <c r="CC5724"/>
      <c r="CD5724"/>
      <c r="CE5724" s="83"/>
      <c r="CF5724"/>
      <c r="CG5724"/>
      <c r="CH5724"/>
      <c r="CI5724"/>
      <c r="CJ5724"/>
      <c r="CK5724"/>
      <c r="CL5724"/>
      <c r="CM5724"/>
      <c r="CN5724"/>
      <c r="CO5724"/>
      <c r="CP5724"/>
    </row>
    <row r="5725" spans="80:94" ht="22.5" customHeight="1">
      <c r="CB5725"/>
      <c r="CC5725"/>
      <c r="CD5725"/>
      <c r="CE5725" s="83"/>
      <c r="CF5725"/>
      <c r="CG5725"/>
      <c r="CH5725"/>
      <c r="CI5725"/>
      <c r="CJ5725"/>
      <c r="CK5725"/>
      <c r="CL5725"/>
      <c r="CM5725"/>
      <c r="CN5725"/>
      <c r="CO5725"/>
      <c r="CP5725"/>
    </row>
    <row r="5726" spans="80:94" ht="22.5" customHeight="1">
      <c r="CB5726"/>
      <c r="CC5726"/>
      <c r="CD5726"/>
      <c r="CE5726" s="83"/>
      <c r="CF5726"/>
      <c r="CG5726"/>
      <c r="CH5726"/>
      <c r="CI5726"/>
      <c r="CJ5726"/>
      <c r="CK5726"/>
      <c r="CL5726"/>
      <c r="CM5726"/>
      <c r="CN5726"/>
      <c r="CO5726"/>
      <c r="CP5726"/>
    </row>
    <row r="5727" spans="80:94" ht="22.5" customHeight="1">
      <c r="CB5727"/>
      <c r="CC5727"/>
      <c r="CD5727"/>
      <c r="CE5727" s="83"/>
      <c r="CF5727"/>
      <c r="CG5727"/>
      <c r="CH5727"/>
      <c r="CI5727"/>
      <c r="CJ5727"/>
      <c r="CK5727"/>
      <c r="CL5727"/>
      <c r="CM5727"/>
      <c r="CN5727"/>
      <c r="CO5727"/>
      <c r="CP5727"/>
    </row>
    <row r="5728" spans="80:94" ht="22.5" customHeight="1">
      <c r="CB5728"/>
      <c r="CC5728"/>
      <c r="CD5728"/>
      <c r="CE5728" s="83"/>
      <c r="CF5728"/>
      <c r="CG5728"/>
      <c r="CH5728"/>
      <c r="CI5728"/>
      <c r="CJ5728"/>
      <c r="CK5728"/>
      <c r="CL5728"/>
      <c r="CM5728"/>
      <c r="CN5728"/>
      <c r="CO5728"/>
      <c r="CP5728"/>
    </row>
    <row r="5729" spans="80:94" ht="22.5" customHeight="1">
      <c r="CB5729"/>
      <c r="CC5729"/>
      <c r="CD5729"/>
      <c r="CE5729" s="83"/>
      <c r="CF5729"/>
      <c r="CG5729"/>
      <c r="CH5729"/>
      <c r="CI5729"/>
      <c r="CJ5729"/>
      <c r="CK5729"/>
      <c r="CL5729"/>
      <c r="CM5729"/>
      <c r="CN5729"/>
      <c r="CO5729"/>
      <c r="CP5729"/>
    </row>
    <row r="5730" spans="80:94" ht="22.5" customHeight="1">
      <c r="CB5730"/>
      <c r="CC5730"/>
      <c r="CD5730"/>
      <c r="CE5730" s="83"/>
      <c r="CF5730"/>
      <c r="CG5730"/>
      <c r="CH5730"/>
      <c r="CI5730"/>
      <c r="CJ5730"/>
      <c r="CK5730"/>
      <c r="CL5730"/>
      <c r="CM5730"/>
      <c r="CN5730"/>
      <c r="CO5730"/>
      <c r="CP5730"/>
    </row>
    <row r="5731" spans="80:94" ht="22.5" customHeight="1">
      <c r="CB5731"/>
      <c r="CC5731"/>
      <c r="CD5731"/>
      <c r="CE5731" s="83"/>
      <c r="CF5731"/>
      <c r="CG5731"/>
      <c r="CH5731"/>
      <c r="CI5731"/>
      <c r="CJ5731"/>
      <c r="CK5731"/>
      <c r="CL5731"/>
      <c r="CM5731"/>
      <c r="CN5731"/>
      <c r="CO5731"/>
      <c r="CP5731"/>
    </row>
    <row r="5732" spans="80:94" ht="22.5" customHeight="1">
      <c r="CB5732"/>
      <c r="CC5732"/>
      <c r="CD5732"/>
      <c r="CE5732" s="83"/>
      <c r="CF5732"/>
      <c r="CG5732"/>
      <c r="CH5732"/>
      <c r="CI5732"/>
      <c r="CJ5732"/>
      <c r="CK5732"/>
      <c r="CL5732"/>
      <c r="CM5732"/>
      <c r="CN5732"/>
      <c r="CO5732"/>
      <c r="CP5732"/>
    </row>
    <row r="5733" spans="80:94" ht="22.5" customHeight="1">
      <c r="CB5733"/>
      <c r="CC5733"/>
      <c r="CD5733"/>
      <c r="CE5733" s="83"/>
      <c r="CF5733"/>
      <c r="CG5733"/>
      <c r="CH5733"/>
      <c r="CI5733"/>
      <c r="CJ5733"/>
      <c r="CK5733"/>
      <c r="CL5733"/>
      <c r="CM5733"/>
      <c r="CN5733"/>
      <c r="CO5733"/>
      <c r="CP5733"/>
    </row>
    <row r="5734" spans="80:94" ht="22.5" customHeight="1">
      <c r="CB5734"/>
      <c r="CC5734"/>
      <c r="CD5734"/>
      <c r="CE5734" s="83"/>
      <c r="CF5734"/>
      <c r="CG5734"/>
      <c r="CH5734"/>
      <c r="CI5734"/>
      <c r="CJ5734"/>
      <c r="CK5734"/>
      <c r="CL5734"/>
      <c r="CM5734"/>
      <c r="CN5734"/>
      <c r="CO5734"/>
      <c r="CP5734"/>
    </row>
    <row r="5735" spans="80:94" ht="22.5" customHeight="1">
      <c r="CB5735"/>
      <c r="CC5735"/>
      <c r="CD5735"/>
      <c r="CE5735" s="83"/>
      <c r="CF5735"/>
      <c r="CG5735"/>
      <c r="CH5735"/>
      <c r="CI5735"/>
      <c r="CJ5735"/>
      <c r="CK5735"/>
      <c r="CL5735"/>
      <c r="CM5735"/>
      <c r="CN5735"/>
      <c r="CO5735"/>
      <c r="CP5735"/>
    </row>
    <row r="5736" spans="80:94" ht="22.5" customHeight="1">
      <c r="CB5736"/>
      <c r="CC5736"/>
      <c r="CD5736"/>
      <c r="CE5736" s="83"/>
      <c r="CF5736"/>
      <c r="CG5736"/>
      <c r="CH5736"/>
      <c r="CI5736"/>
      <c r="CJ5736"/>
      <c r="CK5736"/>
      <c r="CL5736"/>
      <c r="CM5736"/>
      <c r="CN5736"/>
      <c r="CO5736"/>
      <c r="CP5736"/>
    </row>
    <row r="5737" spans="80:94" ht="22.5" customHeight="1">
      <c r="CB5737"/>
      <c r="CC5737"/>
      <c r="CD5737"/>
      <c r="CE5737" s="83"/>
      <c r="CF5737"/>
      <c r="CG5737"/>
      <c r="CH5737"/>
      <c r="CI5737"/>
      <c r="CJ5737"/>
      <c r="CK5737"/>
      <c r="CL5737"/>
      <c r="CM5737"/>
      <c r="CN5737"/>
      <c r="CO5737"/>
      <c r="CP5737"/>
    </row>
    <row r="5738" spans="80:94" ht="22.5" customHeight="1">
      <c r="CB5738"/>
      <c r="CC5738"/>
      <c r="CD5738"/>
      <c r="CE5738" s="83"/>
      <c r="CF5738"/>
      <c r="CG5738"/>
      <c r="CH5738"/>
      <c r="CI5738"/>
      <c r="CJ5738"/>
      <c r="CK5738"/>
      <c r="CL5738"/>
      <c r="CM5738"/>
      <c r="CN5738"/>
      <c r="CO5738"/>
      <c r="CP5738"/>
    </row>
    <row r="5739" spans="80:94" ht="22.5" customHeight="1">
      <c r="CB5739"/>
      <c r="CC5739"/>
      <c r="CD5739"/>
      <c r="CE5739" s="83"/>
      <c r="CF5739"/>
      <c r="CG5739"/>
      <c r="CH5739"/>
      <c r="CI5739"/>
      <c r="CJ5739"/>
      <c r="CK5739"/>
      <c r="CL5739"/>
      <c r="CM5739"/>
      <c r="CN5739"/>
      <c r="CO5739"/>
      <c r="CP5739"/>
    </row>
    <row r="5740" spans="80:94" ht="22.5" customHeight="1">
      <c r="CB5740"/>
      <c r="CC5740"/>
      <c r="CD5740"/>
      <c r="CE5740" s="83"/>
      <c r="CF5740"/>
      <c r="CG5740"/>
      <c r="CH5740"/>
      <c r="CI5740"/>
      <c r="CJ5740"/>
      <c r="CK5740"/>
      <c r="CL5740"/>
      <c r="CM5740"/>
      <c r="CN5740"/>
      <c r="CO5740"/>
      <c r="CP5740"/>
    </row>
    <row r="5741" spans="80:94" ht="22.5" customHeight="1">
      <c r="CB5741"/>
      <c r="CC5741"/>
      <c r="CD5741"/>
      <c r="CE5741" s="83"/>
      <c r="CF5741"/>
      <c r="CG5741"/>
      <c r="CH5741"/>
      <c r="CI5741"/>
      <c r="CJ5741"/>
      <c r="CK5741"/>
      <c r="CL5741"/>
      <c r="CM5741"/>
      <c r="CN5741"/>
      <c r="CO5741"/>
      <c r="CP5741"/>
    </row>
    <row r="5742" spans="80:94" ht="22.5" customHeight="1">
      <c r="CB5742"/>
      <c r="CC5742"/>
      <c r="CD5742"/>
      <c r="CE5742" s="83"/>
      <c r="CF5742"/>
      <c r="CG5742"/>
      <c r="CH5742"/>
      <c r="CI5742"/>
      <c r="CJ5742"/>
      <c r="CK5742"/>
      <c r="CL5742"/>
      <c r="CM5742"/>
      <c r="CN5742"/>
      <c r="CO5742"/>
      <c r="CP5742"/>
    </row>
    <row r="5743" spans="80:94" ht="22.5" customHeight="1">
      <c r="CB5743"/>
      <c r="CC5743"/>
      <c r="CD5743"/>
      <c r="CE5743" s="83"/>
      <c r="CF5743"/>
      <c r="CG5743"/>
      <c r="CH5743"/>
      <c r="CI5743"/>
      <c r="CJ5743"/>
      <c r="CK5743"/>
      <c r="CL5743"/>
      <c r="CM5743"/>
      <c r="CN5743"/>
      <c r="CO5743"/>
      <c r="CP5743"/>
    </row>
    <row r="5744" spans="80:94" ht="22.5" customHeight="1">
      <c r="CB5744"/>
      <c r="CC5744"/>
      <c r="CD5744"/>
      <c r="CE5744" s="83"/>
      <c r="CF5744"/>
      <c r="CG5744"/>
      <c r="CH5744"/>
      <c r="CI5744"/>
      <c r="CJ5744"/>
      <c r="CK5744"/>
      <c r="CL5744"/>
      <c r="CM5744"/>
      <c r="CN5744"/>
      <c r="CO5744"/>
      <c r="CP5744"/>
    </row>
    <row r="5745" spans="80:94" ht="22.5" customHeight="1">
      <c r="CB5745"/>
      <c r="CC5745"/>
      <c r="CD5745"/>
      <c r="CE5745" s="83"/>
      <c r="CF5745"/>
      <c r="CG5745"/>
      <c r="CH5745"/>
      <c r="CI5745"/>
      <c r="CJ5745"/>
      <c r="CK5745"/>
      <c r="CL5745"/>
      <c r="CM5745"/>
      <c r="CN5745"/>
      <c r="CO5745"/>
      <c r="CP5745"/>
    </row>
    <row r="5746" spans="80:94" ht="22.5" customHeight="1">
      <c r="CB5746"/>
      <c r="CC5746"/>
      <c r="CD5746"/>
      <c r="CE5746" s="83"/>
      <c r="CF5746"/>
      <c r="CG5746"/>
      <c r="CH5746"/>
      <c r="CI5746"/>
      <c r="CJ5746"/>
      <c r="CK5746"/>
      <c r="CL5746"/>
      <c r="CM5746"/>
      <c r="CN5746"/>
      <c r="CO5746"/>
      <c r="CP5746"/>
    </row>
    <row r="5747" spans="80:94" ht="22.5" customHeight="1">
      <c r="CB5747"/>
      <c r="CC5747"/>
      <c r="CD5747"/>
      <c r="CE5747" s="83"/>
      <c r="CF5747"/>
      <c r="CG5747"/>
      <c r="CH5747"/>
      <c r="CI5747"/>
      <c r="CJ5747"/>
      <c r="CK5747"/>
      <c r="CL5747"/>
      <c r="CM5747"/>
      <c r="CN5747"/>
      <c r="CO5747"/>
      <c r="CP5747"/>
    </row>
    <row r="5748" spans="80:94" ht="22.5" customHeight="1">
      <c r="CB5748"/>
      <c r="CC5748"/>
      <c r="CD5748"/>
      <c r="CE5748" s="83"/>
      <c r="CF5748"/>
      <c r="CG5748"/>
      <c r="CH5748"/>
      <c r="CI5748"/>
      <c r="CJ5748"/>
      <c r="CK5748"/>
      <c r="CL5748"/>
      <c r="CM5748"/>
      <c r="CN5748"/>
      <c r="CO5748"/>
      <c r="CP5748"/>
    </row>
    <row r="5749" spans="80:94" ht="22.5" customHeight="1">
      <c r="CB5749"/>
      <c r="CC5749"/>
      <c r="CD5749"/>
      <c r="CE5749" s="83"/>
      <c r="CF5749"/>
      <c r="CG5749"/>
      <c r="CH5749"/>
      <c r="CI5749"/>
      <c r="CJ5749"/>
      <c r="CK5749"/>
      <c r="CL5749"/>
      <c r="CM5749"/>
      <c r="CN5749"/>
      <c r="CO5749"/>
      <c r="CP5749"/>
    </row>
    <row r="5750" spans="80:94" ht="22.5" customHeight="1">
      <c r="CB5750"/>
      <c r="CC5750"/>
      <c r="CD5750"/>
      <c r="CE5750" s="83"/>
      <c r="CF5750"/>
      <c r="CG5750"/>
      <c r="CH5750"/>
      <c r="CI5750"/>
      <c r="CJ5750"/>
      <c r="CK5750"/>
      <c r="CL5750"/>
      <c r="CM5750"/>
      <c r="CN5750"/>
      <c r="CO5750"/>
      <c r="CP5750"/>
    </row>
    <row r="5751" spans="80:94" ht="22.5" customHeight="1">
      <c r="CB5751"/>
      <c r="CC5751"/>
      <c r="CD5751"/>
      <c r="CE5751" s="83"/>
      <c r="CF5751"/>
      <c r="CG5751"/>
      <c r="CH5751"/>
      <c r="CI5751"/>
      <c r="CJ5751"/>
      <c r="CK5751"/>
      <c r="CL5751"/>
      <c r="CM5751"/>
      <c r="CN5751"/>
      <c r="CO5751"/>
      <c r="CP5751"/>
    </row>
    <row r="5752" spans="80:94" ht="22.5" customHeight="1">
      <c r="CB5752"/>
      <c r="CC5752"/>
      <c r="CD5752"/>
      <c r="CE5752" s="83"/>
      <c r="CF5752"/>
      <c r="CG5752"/>
      <c r="CH5752"/>
      <c r="CI5752"/>
      <c r="CJ5752"/>
      <c r="CK5752"/>
      <c r="CL5752"/>
      <c r="CM5752"/>
      <c r="CN5752"/>
      <c r="CO5752"/>
      <c r="CP5752"/>
    </row>
    <row r="5753" spans="80:94" ht="22.5" customHeight="1">
      <c r="CB5753"/>
      <c r="CC5753"/>
      <c r="CD5753"/>
      <c r="CE5753" s="83"/>
      <c r="CF5753"/>
      <c r="CG5753"/>
      <c r="CH5753"/>
      <c r="CI5753"/>
      <c r="CJ5753"/>
      <c r="CK5753"/>
      <c r="CL5753"/>
      <c r="CM5753"/>
      <c r="CN5753"/>
      <c r="CO5753"/>
      <c r="CP5753"/>
    </row>
    <row r="5754" spans="80:94" ht="22.5" customHeight="1">
      <c r="CB5754"/>
      <c r="CC5754"/>
      <c r="CD5754"/>
      <c r="CE5754" s="83"/>
      <c r="CF5754"/>
      <c r="CG5754"/>
      <c r="CH5754"/>
      <c r="CI5754"/>
      <c r="CJ5754"/>
      <c r="CK5754"/>
      <c r="CL5754"/>
      <c r="CM5754"/>
      <c r="CN5754"/>
      <c r="CO5754"/>
      <c r="CP5754"/>
    </row>
    <row r="5755" spans="80:94" ht="22.5" customHeight="1">
      <c r="CB5755"/>
      <c r="CC5755"/>
      <c r="CD5755"/>
      <c r="CE5755" s="83"/>
      <c r="CF5755"/>
      <c r="CG5755"/>
      <c r="CH5755"/>
      <c r="CI5755"/>
      <c r="CJ5755"/>
      <c r="CK5755"/>
      <c r="CL5755"/>
      <c r="CM5755"/>
      <c r="CN5755"/>
      <c r="CO5755"/>
      <c r="CP5755"/>
    </row>
    <row r="5756" spans="80:94" ht="22.5" customHeight="1">
      <c r="CB5756"/>
      <c r="CC5756"/>
      <c r="CD5756"/>
      <c r="CE5756" s="83"/>
      <c r="CF5756"/>
      <c r="CG5756"/>
      <c r="CH5756"/>
      <c r="CI5756"/>
      <c r="CJ5756"/>
      <c r="CK5756"/>
      <c r="CL5756"/>
      <c r="CM5756"/>
      <c r="CN5756"/>
      <c r="CO5756"/>
      <c r="CP5756"/>
    </row>
    <row r="5757" spans="80:94" ht="22.5" customHeight="1">
      <c r="CB5757"/>
      <c r="CC5757"/>
      <c r="CD5757"/>
      <c r="CE5757" s="83"/>
      <c r="CF5757"/>
      <c r="CG5757"/>
      <c r="CH5757"/>
      <c r="CI5757"/>
      <c r="CJ5757"/>
      <c r="CK5757"/>
      <c r="CL5757"/>
      <c r="CM5757"/>
      <c r="CN5757"/>
      <c r="CO5757"/>
      <c r="CP5757"/>
    </row>
    <row r="5758" spans="80:94" ht="22.5" customHeight="1">
      <c r="CB5758"/>
      <c r="CC5758"/>
      <c r="CD5758"/>
      <c r="CE5758" s="83"/>
      <c r="CF5758"/>
      <c r="CG5758"/>
      <c r="CH5758"/>
      <c r="CI5758"/>
      <c r="CJ5758"/>
      <c r="CK5758"/>
      <c r="CL5758"/>
      <c r="CM5758"/>
      <c r="CN5758"/>
      <c r="CO5758"/>
      <c r="CP5758"/>
    </row>
    <row r="5759" spans="80:94" ht="22.5" customHeight="1">
      <c r="CB5759"/>
      <c r="CC5759"/>
      <c r="CD5759"/>
      <c r="CE5759" s="83"/>
      <c r="CF5759"/>
      <c r="CG5759"/>
      <c r="CH5759"/>
      <c r="CI5759"/>
      <c r="CJ5759"/>
      <c r="CK5759"/>
      <c r="CL5759"/>
      <c r="CM5759"/>
      <c r="CN5759"/>
      <c r="CO5759"/>
      <c r="CP5759"/>
    </row>
    <row r="5760" spans="80:94" ht="22.5" customHeight="1">
      <c r="CB5760"/>
      <c r="CC5760"/>
      <c r="CD5760"/>
      <c r="CE5760" s="83"/>
      <c r="CF5760"/>
      <c r="CG5760"/>
      <c r="CH5760"/>
      <c r="CI5760"/>
      <c r="CJ5760"/>
      <c r="CK5760"/>
      <c r="CL5760"/>
      <c r="CM5760"/>
      <c r="CN5760"/>
      <c r="CO5760"/>
      <c r="CP5760"/>
    </row>
    <row r="5761" spans="80:94" ht="22.5" customHeight="1">
      <c r="CB5761"/>
      <c r="CC5761"/>
      <c r="CD5761"/>
      <c r="CE5761" s="83"/>
      <c r="CF5761"/>
      <c r="CG5761"/>
      <c r="CH5761"/>
      <c r="CI5761"/>
      <c r="CJ5761"/>
      <c r="CK5761"/>
      <c r="CL5761"/>
      <c r="CM5761"/>
      <c r="CN5761"/>
      <c r="CO5761"/>
      <c r="CP5761"/>
    </row>
    <row r="5762" spans="80:94" ht="22.5" customHeight="1">
      <c r="CB5762"/>
      <c r="CC5762"/>
      <c r="CD5762"/>
      <c r="CE5762" s="83"/>
      <c r="CF5762"/>
      <c r="CG5762"/>
      <c r="CH5762"/>
      <c r="CI5762"/>
      <c r="CJ5762"/>
      <c r="CK5762"/>
      <c r="CL5762"/>
      <c r="CM5762"/>
      <c r="CN5762"/>
      <c r="CO5762"/>
      <c r="CP5762"/>
    </row>
    <row r="5763" spans="80:94" ht="22.5" customHeight="1">
      <c r="CB5763"/>
      <c r="CC5763"/>
      <c r="CD5763"/>
      <c r="CE5763" s="83"/>
      <c r="CF5763"/>
      <c r="CG5763"/>
      <c r="CH5763"/>
      <c r="CI5763"/>
      <c r="CJ5763"/>
      <c r="CK5763"/>
      <c r="CL5763"/>
      <c r="CM5763"/>
      <c r="CN5763"/>
      <c r="CO5763"/>
      <c r="CP5763"/>
    </row>
    <row r="5764" spans="80:94" ht="22.5" customHeight="1">
      <c r="CB5764"/>
      <c r="CC5764"/>
      <c r="CD5764"/>
      <c r="CE5764" s="83"/>
      <c r="CF5764"/>
      <c r="CG5764"/>
      <c r="CH5764"/>
      <c r="CI5764"/>
      <c r="CJ5764"/>
      <c r="CK5764"/>
      <c r="CL5764"/>
      <c r="CM5764"/>
      <c r="CN5764"/>
      <c r="CO5764"/>
      <c r="CP5764"/>
    </row>
    <row r="5765" spans="80:94" ht="22.5" customHeight="1">
      <c r="CB5765"/>
      <c r="CC5765"/>
      <c r="CD5765"/>
      <c r="CE5765" s="83"/>
      <c r="CF5765"/>
      <c r="CG5765"/>
      <c r="CH5765"/>
      <c r="CI5765"/>
      <c r="CJ5765"/>
      <c r="CK5765"/>
      <c r="CL5765"/>
      <c r="CM5765"/>
      <c r="CN5765"/>
      <c r="CO5765"/>
      <c r="CP5765"/>
    </row>
    <row r="5766" spans="80:94" ht="22.5" customHeight="1">
      <c r="CB5766"/>
      <c r="CC5766"/>
      <c r="CD5766"/>
      <c r="CE5766" s="83"/>
      <c r="CF5766"/>
      <c r="CG5766"/>
      <c r="CH5766"/>
      <c r="CI5766"/>
      <c r="CJ5766"/>
      <c r="CK5766"/>
      <c r="CL5766"/>
      <c r="CM5766"/>
      <c r="CN5766"/>
      <c r="CO5766"/>
      <c r="CP5766"/>
    </row>
    <row r="5767" spans="80:94" ht="22.5" customHeight="1">
      <c r="CB5767"/>
      <c r="CC5767"/>
      <c r="CD5767"/>
      <c r="CE5767" s="83"/>
      <c r="CF5767"/>
      <c r="CG5767"/>
      <c r="CH5767"/>
      <c r="CI5767"/>
      <c r="CJ5767"/>
      <c r="CK5767"/>
      <c r="CL5767"/>
      <c r="CM5767"/>
      <c r="CN5767"/>
      <c r="CO5767"/>
      <c r="CP5767"/>
    </row>
    <row r="5768" spans="80:94" ht="22.5" customHeight="1">
      <c r="CB5768"/>
      <c r="CC5768"/>
      <c r="CD5768"/>
      <c r="CE5768" s="83"/>
      <c r="CF5768"/>
      <c r="CG5768"/>
      <c r="CH5768"/>
      <c r="CI5768"/>
      <c r="CJ5768"/>
      <c r="CK5768"/>
      <c r="CL5768"/>
      <c r="CM5768"/>
      <c r="CN5768"/>
      <c r="CO5768"/>
      <c r="CP5768"/>
    </row>
    <row r="5769" spans="80:94" ht="22.5" customHeight="1">
      <c r="CB5769"/>
      <c r="CC5769"/>
      <c r="CD5769"/>
      <c r="CE5769" s="83"/>
      <c r="CF5769"/>
      <c r="CG5769"/>
      <c r="CH5769"/>
      <c r="CI5769"/>
      <c r="CJ5769"/>
      <c r="CK5769"/>
      <c r="CL5769"/>
      <c r="CM5769"/>
      <c r="CN5769"/>
      <c r="CO5769"/>
      <c r="CP5769"/>
    </row>
    <row r="5770" spans="80:94" ht="22.5" customHeight="1">
      <c r="CB5770"/>
      <c r="CC5770"/>
      <c r="CD5770"/>
      <c r="CE5770" s="83"/>
      <c r="CF5770"/>
      <c r="CG5770"/>
      <c r="CH5770"/>
      <c r="CI5770"/>
      <c r="CJ5770"/>
      <c r="CK5770"/>
      <c r="CL5770"/>
      <c r="CM5770"/>
      <c r="CN5770"/>
      <c r="CO5770"/>
      <c r="CP5770"/>
    </row>
    <row r="5771" spans="80:94" ht="22.5" customHeight="1">
      <c r="CB5771"/>
      <c r="CC5771"/>
      <c r="CD5771"/>
      <c r="CE5771" s="83"/>
      <c r="CF5771"/>
      <c r="CG5771"/>
      <c r="CH5771"/>
      <c r="CI5771"/>
      <c r="CJ5771"/>
      <c r="CK5771"/>
      <c r="CL5771"/>
      <c r="CM5771"/>
      <c r="CN5771"/>
      <c r="CO5771"/>
      <c r="CP5771"/>
    </row>
    <row r="5772" spans="80:94" ht="22.5" customHeight="1">
      <c r="CB5772"/>
      <c r="CC5772"/>
      <c r="CD5772"/>
      <c r="CE5772" s="83"/>
      <c r="CF5772"/>
      <c r="CG5772"/>
      <c r="CH5772"/>
      <c r="CI5772"/>
      <c r="CJ5772"/>
      <c r="CK5772"/>
      <c r="CL5772"/>
      <c r="CM5772"/>
      <c r="CN5772"/>
      <c r="CO5772"/>
      <c r="CP5772"/>
    </row>
    <row r="5773" spans="80:94" ht="22.5" customHeight="1">
      <c r="CB5773"/>
      <c r="CC5773"/>
      <c r="CD5773"/>
      <c r="CE5773" s="83"/>
      <c r="CF5773"/>
      <c r="CG5773"/>
      <c r="CH5773"/>
      <c r="CI5773"/>
      <c r="CJ5773"/>
      <c r="CK5773"/>
      <c r="CL5773"/>
      <c r="CM5773"/>
      <c r="CN5773"/>
      <c r="CO5773"/>
      <c r="CP5773"/>
    </row>
    <row r="5774" spans="80:94" ht="22.5" customHeight="1">
      <c r="CB5774"/>
      <c r="CC5774"/>
      <c r="CD5774"/>
      <c r="CE5774" s="83"/>
      <c r="CF5774"/>
      <c r="CG5774"/>
      <c r="CH5774"/>
      <c r="CI5774"/>
      <c r="CJ5774"/>
      <c r="CK5774"/>
      <c r="CL5774"/>
      <c r="CM5774"/>
      <c r="CN5774"/>
      <c r="CO5774"/>
      <c r="CP5774"/>
    </row>
    <row r="5775" spans="80:94" ht="22.5" customHeight="1">
      <c r="CB5775"/>
      <c r="CC5775"/>
      <c r="CD5775"/>
      <c r="CE5775" s="83"/>
      <c r="CF5775"/>
      <c r="CG5775"/>
      <c r="CH5775"/>
      <c r="CI5775"/>
      <c r="CJ5775"/>
      <c r="CK5775"/>
      <c r="CL5775"/>
      <c r="CM5775"/>
      <c r="CN5775"/>
      <c r="CO5775"/>
      <c r="CP5775"/>
    </row>
    <row r="5776" spans="80:94" ht="22.5" customHeight="1">
      <c r="CB5776"/>
      <c r="CC5776"/>
      <c r="CD5776"/>
      <c r="CE5776" s="83"/>
      <c r="CF5776"/>
      <c r="CG5776"/>
      <c r="CH5776"/>
      <c r="CI5776"/>
      <c r="CJ5776"/>
      <c r="CK5776"/>
      <c r="CL5776"/>
      <c r="CM5776"/>
      <c r="CN5776"/>
      <c r="CO5776"/>
      <c r="CP5776"/>
    </row>
    <row r="5777" spans="80:94" ht="22.5" customHeight="1">
      <c r="CB5777"/>
      <c r="CC5777"/>
      <c r="CD5777"/>
      <c r="CE5777" s="83"/>
      <c r="CF5777"/>
      <c r="CG5777"/>
      <c r="CH5777"/>
      <c r="CI5777"/>
      <c r="CJ5777"/>
      <c r="CK5777"/>
      <c r="CL5777"/>
      <c r="CM5777"/>
      <c r="CN5777"/>
      <c r="CO5777"/>
      <c r="CP5777"/>
    </row>
    <row r="5778" spans="80:94" ht="22.5" customHeight="1">
      <c r="CB5778"/>
      <c r="CC5778"/>
      <c r="CD5778"/>
      <c r="CE5778" s="83"/>
      <c r="CF5778"/>
      <c r="CG5778"/>
      <c r="CH5778"/>
      <c r="CI5778"/>
      <c r="CJ5778"/>
      <c r="CK5778"/>
      <c r="CL5778"/>
      <c r="CM5778"/>
      <c r="CN5778"/>
      <c r="CO5778"/>
      <c r="CP5778"/>
    </row>
    <row r="5779" spans="80:94" ht="22.5" customHeight="1">
      <c r="CB5779"/>
      <c r="CC5779"/>
      <c r="CD5779"/>
      <c r="CE5779" s="83"/>
      <c r="CF5779"/>
      <c r="CG5779"/>
      <c r="CH5779"/>
      <c r="CI5779"/>
      <c r="CJ5779"/>
      <c r="CK5779"/>
      <c r="CL5779"/>
      <c r="CM5779"/>
      <c r="CN5779"/>
      <c r="CO5779"/>
      <c r="CP5779"/>
    </row>
    <row r="5780" spans="80:94" ht="22.5" customHeight="1">
      <c r="CB5780"/>
      <c r="CC5780"/>
      <c r="CD5780"/>
      <c r="CE5780" s="83"/>
      <c r="CF5780"/>
      <c r="CG5780"/>
      <c r="CH5780"/>
      <c r="CI5780"/>
      <c r="CJ5780"/>
      <c r="CK5780"/>
      <c r="CL5780"/>
      <c r="CM5780"/>
      <c r="CN5780"/>
      <c r="CO5780"/>
      <c r="CP5780"/>
    </row>
    <row r="5781" spans="80:94" ht="22.5" customHeight="1">
      <c r="CB5781"/>
      <c r="CC5781"/>
      <c r="CD5781"/>
      <c r="CE5781" s="83"/>
      <c r="CF5781"/>
      <c r="CG5781"/>
      <c r="CH5781"/>
      <c r="CI5781"/>
      <c r="CJ5781"/>
      <c r="CK5781"/>
      <c r="CL5781"/>
      <c r="CM5781"/>
      <c r="CN5781"/>
      <c r="CO5781"/>
      <c r="CP5781"/>
    </row>
    <row r="5782" spans="80:94" ht="22.5" customHeight="1">
      <c r="CB5782"/>
      <c r="CC5782"/>
      <c r="CD5782"/>
      <c r="CE5782" s="83"/>
      <c r="CF5782"/>
      <c r="CG5782"/>
      <c r="CH5782"/>
      <c r="CI5782"/>
      <c r="CJ5782"/>
      <c r="CK5782"/>
      <c r="CL5782"/>
      <c r="CM5782"/>
      <c r="CN5782"/>
      <c r="CO5782"/>
      <c r="CP5782"/>
    </row>
    <row r="5783" spans="80:94" ht="22.5" customHeight="1">
      <c r="CB5783"/>
      <c r="CC5783"/>
      <c r="CD5783"/>
      <c r="CE5783" s="83"/>
      <c r="CF5783"/>
      <c r="CG5783"/>
      <c r="CH5783"/>
      <c r="CI5783"/>
      <c r="CJ5783"/>
      <c r="CK5783"/>
      <c r="CL5783"/>
      <c r="CM5783"/>
      <c r="CN5783"/>
      <c r="CO5783"/>
      <c r="CP5783"/>
    </row>
    <row r="5784" spans="80:94" ht="22.5" customHeight="1">
      <c r="CB5784"/>
      <c r="CC5784"/>
      <c r="CD5784"/>
      <c r="CE5784" s="83"/>
      <c r="CF5784"/>
      <c r="CG5784"/>
      <c r="CH5784"/>
      <c r="CI5784"/>
      <c r="CJ5784"/>
      <c r="CK5784"/>
      <c r="CL5784"/>
      <c r="CM5784"/>
      <c r="CN5784"/>
      <c r="CO5784"/>
      <c r="CP5784"/>
    </row>
    <row r="5785" spans="80:94" ht="22.5" customHeight="1">
      <c r="CB5785"/>
      <c r="CC5785"/>
      <c r="CD5785"/>
      <c r="CE5785" s="83"/>
      <c r="CF5785"/>
      <c r="CG5785"/>
      <c r="CH5785"/>
      <c r="CI5785"/>
      <c r="CJ5785"/>
      <c r="CK5785"/>
      <c r="CL5785"/>
      <c r="CM5785"/>
      <c r="CN5785"/>
      <c r="CO5785"/>
      <c r="CP5785"/>
    </row>
    <row r="5786" spans="80:94" ht="22.5" customHeight="1">
      <c r="CB5786"/>
      <c r="CC5786"/>
      <c r="CD5786"/>
      <c r="CE5786" s="83"/>
      <c r="CF5786"/>
      <c r="CG5786"/>
      <c r="CH5786"/>
      <c r="CI5786"/>
      <c r="CJ5786"/>
      <c r="CK5786"/>
      <c r="CL5786"/>
      <c r="CM5786"/>
      <c r="CN5786"/>
      <c r="CO5786"/>
      <c r="CP5786"/>
    </row>
    <row r="5787" spans="80:94" ht="22.5" customHeight="1">
      <c r="CB5787"/>
      <c r="CC5787"/>
      <c r="CD5787"/>
      <c r="CE5787" s="83"/>
      <c r="CF5787"/>
      <c r="CG5787"/>
      <c r="CH5787"/>
      <c r="CI5787"/>
      <c r="CJ5787"/>
      <c r="CK5787"/>
      <c r="CL5787"/>
      <c r="CM5787"/>
      <c r="CN5787"/>
      <c r="CO5787"/>
      <c r="CP5787"/>
    </row>
    <row r="5788" spans="80:94" ht="22.5" customHeight="1">
      <c r="CB5788"/>
      <c r="CC5788"/>
      <c r="CD5788"/>
      <c r="CE5788" s="83"/>
      <c r="CF5788"/>
      <c r="CG5788"/>
      <c r="CH5788"/>
      <c r="CI5788"/>
      <c r="CJ5788"/>
      <c r="CK5788"/>
      <c r="CL5788"/>
      <c r="CM5788"/>
      <c r="CN5788"/>
      <c r="CO5788"/>
      <c r="CP5788"/>
    </row>
    <row r="5789" spans="80:94" ht="22.5" customHeight="1">
      <c r="CB5789"/>
      <c r="CC5789"/>
      <c r="CD5789"/>
      <c r="CE5789" s="83"/>
      <c r="CF5789"/>
      <c r="CG5789"/>
      <c r="CH5789"/>
      <c r="CI5789"/>
      <c r="CJ5789"/>
      <c r="CK5789"/>
      <c r="CL5789"/>
      <c r="CM5789"/>
      <c r="CN5789"/>
      <c r="CO5789"/>
      <c r="CP5789"/>
    </row>
    <row r="5790" spans="80:94" ht="22.5" customHeight="1">
      <c r="CB5790"/>
      <c r="CC5790"/>
      <c r="CD5790"/>
      <c r="CE5790" s="83"/>
      <c r="CF5790"/>
      <c r="CG5790"/>
      <c r="CH5790"/>
      <c r="CI5790"/>
      <c r="CJ5790"/>
      <c r="CK5790"/>
      <c r="CL5790"/>
      <c r="CM5790"/>
      <c r="CN5790"/>
      <c r="CO5790"/>
      <c r="CP5790"/>
    </row>
    <row r="5791" spans="80:94" ht="22.5" customHeight="1">
      <c r="CB5791"/>
      <c r="CC5791"/>
      <c r="CD5791"/>
      <c r="CE5791" s="83"/>
      <c r="CF5791"/>
      <c r="CG5791"/>
      <c r="CH5791"/>
      <c r="CI5791"/>
      <c r="CJ5791"/>
      <c r="CK5791"/>
      <c r="CL5791"/>
      <c r="CM5791"/>
      <c r="CN5791"/>
      <c r="CO5791"/>
      <c r="CP5791"/>
    </row>
    <row r="5792" spans="80:94" ht="22.5" customHeight="1">
      <c r="CB5792"/>
      <c r="CC5792"/>
      <c r="CD5792"/>
      <c r="CE5792" s="83"/>
      <c r="CF5792"/>
      <c r="CG5792"/>
      <c r="CH5792"/>
      <c r="CI5792"/>
      <c r="CJ5792"/>
      <c r="CK5792"/>
      <c r="CL5792"/>
      <c r="CM5792"/>
      <c r="CN5792"/>
      <c r="CO5792"/>
      <c r="CP5792"/>
    </row>
    <row r="5793" spans="80:94" ht="22.5" customHeight="1">
      <c r="CB5793"/>
      <c r="CC5793"/>
      <c r="CD5793"/>
      <c r="CE5793" s="83"/>
      <c r="CF5793"/>
      <c r="CG5793"/>
      <c r="CH5793"/>
      <c r="CI5793"/>
      <c r="CJ5793"/>
      <c r="CK5793"/>
      <c r="CL5793"/>
      <c r="CM5793"/>
      <c r="CN5793"/>
      <c r="CO5793"/>
      <c r="CP5793"/>
    </row>
    <row r="5794" spans="80:94" ht="22.5" customHeight="1">
      <c r="CB5794"/>
      <c r="CC5794"/>
      <c r="CD5794"/>
      <c r="CE5794" s="83"/>
      <c r="CF5794"/>
      <c r="CG5794"/>
      <c r="CH5794"/>
      <c r="CI5794"/>
      <c r="CJ5794"/>
      <c r="CK5794"/>
      <c r="CL5794"/>
      <c r="CM5794"/>
      <c r="CN5794"/>
      <c r="CO5794"/>
      <c r="CP5794"/>
    </row>
    <row r="5795" spans="80:94" ht="22.5" customHeight="1">
      <c r="CB5795"/>
      <c r="CC5795"/>
      <c r="CD5795"/>
      <c r="CE5795" s="83"/>
      <c r="CF5795"/>
      <c r="CG5795"/>
      <c r="CH5795"/>
      <c r="CI5795"/>
      <c r="CJ5795"/>
      <c r="CK5795"/>
      <c r="CL5795"/>
      <c r="CM5795"/>
      <c r="CN5795"/>
      <c r="CO5795"/>
      <c r="CP5795"/>
    </row>
    <row r="5796" spans="80:94" ht="22.5" customHeight="1">
      <c r="CB5796"/>
      <c r="CC5796"/>
      <c r="CD5796"/>
      <c r="CE5796" s="83"/>
      <c r="CF5796"/>
      <c r="CG5796"/>
      <c r="CH5796"/>
      <c r="CI5796"/>
      <c r="CJ5796"/>
      <c r="CK5796"/>
      <c r="CL5796"/>
      <c r="CM5796"/>
      <c r="CN5796"/>
      <c r="CO5796"/>
      <c r="CP5796"/>
    </row>
    <row r="5797" spans="80:94" ht="22.5" customHeight="1">
      <c r="CB5797"/>
      <c r="CC5797"/>
      <c r="CD5797"/>
      <c r="CE5797" s="83"/>
      <c r="CF5797"/>
      <c r="CG5797"/>
      <c r="CH5797"/>
      <c r="CI5797"/>
      <c r="CJ5797"/>
      <c r="CK5797"/>
      <c r="CL5797"/>
      <c r="CM5797"/>
      <c r="CN5797"/>
      <c r="CO5797"/>
      <c r="CP5797"/>
    </row>
    <row r="5798" spans="80:94" ht="22.5" customHeight="1">
      <c r="CB5798"/>
      <c r="CC5798"/>
      <c r="CD5798"/>
      <c r="CE5798" s="83"/>
      <c r="CF5798"/>
      <c r="CG5798"/>
      <c r="CH5798"/>
      <c r="CI5798"/>
      <c r="CJ5798"/>
      <c r="CK5798"/>
      <c r="CL5798"/>
      <c r="CM5798"/>
      <c r="CN5798"/>
      <c r="CO5798"/>
      <c r="CP5798"/>
    </row>
    <row r="5799" spans="80:94" ht="22.5" customHeight="1">
      <c r="CB5799"/>
      <c r="CC5799"/>
      <c r="CD5799"/>
      <c r="CE5799" s="83"/>
      <c r="CF5799"/>
      <c r="CG5799"/>
      <c r="CH5799"/>
      <c r="CI5799"/>
      <c r="CJ5799"/>
      <c r="CK5799"/>
      <c r="CL5799"/>
      <c r="CM5799"/>
      <c r="CN5799"/>
      <c r="CO5799"/>
      <c r="CP5799"/>
    </row>
    <row r="5800" spans="80:94" ht="22.5" customHeight="1">
      <c r="CB5800"/>
      <c r="CC5800"/>
      <c r="CD5800"/>
      <c r="CE5800" s="83"/>
      <c r="CF5800"/>
      <c r="CG5800"/>
      <c r="CH5800"/>
      <c r="CI5800"/>
      <c r="CJ5800"/>
      <c r="CK5800"/>
      <c r="CL5800"/>
      <c r="CM5800"/>
      <c r="CN5800"/>
      <c r="CO5800"/>
      <c r="CP5800"/>
    </row>
    <row r="5801" spans="80:94" ht="22.5" customHeight="1">
      <c r="CB5801"/>
      <c r="CC5801"/>
      <c r="CD5801"/>
      <c r="CE5801" s="83"/>
      <c r="CF5801"/>
      <c r="CG5801"/>
      <c r="CH5801"/>
      <c r="CI5801"/>
      <c r="CJ5801"/>
      <c r="CK5801"/>
      <c r="CL5801"/>
      <c r="CM5801"/>
      <c r="CN5801"/>
      <c r="CO5801"/>
      <c r="CP5801"/>
    </row>
    <row r="5802" spans="80:94" ht="22.5" customHeight="1">
      <c r="CB5802"/>
      <c r="CC5802"/>
      <c r="CD5802"/>
      <c r="CE5802" s="83"/>
      <c r="CF5802"/>
      <c r="CG5802"/>
      <c r="CH5802"/>
      <c r="CI5802"/>
      <c r="CJ5802"/>
      <c r="CK5802"/>
      <c r="CL5802"/>
      <c r="CM5802"/>
      <c r="CN5802"/>
      <c r="CO5802"/>
      <c r="CP5802"/>
    </row>
    <row r="5803" spans="80:94" ht="22.5" customHeight="1">
      <c r="CB5803"/>
      <c r="CC5803"/>
      <c r="CD5803"/>
      <c r="CE5803" s="83"/>
      <c r="CF5803"/>
      <c r="CG5803"/>
      <c r="CH5803"/>
      <c r="CI5803"/>
      <c r="CJ5803"/>
      <c r="CK5803"/>
      <c r="CL5803"/>
      <c r="CM5803"/>
      <c r="CN5803"/>
      <c r="CO5803"/>
      <c r="CP5803"/>
    </row>
    <row r="5804" spans="80:94" ht="22.5" customHeight="1">
      <c r="CB5804"/>
      <c r="CC5804"/>
      <c r="CD5804"/>
      <c r="CE5804" s="83"/>
      <c r="CF5804"/>
      <c r="CG5804"/>
      <c r="CH5804"/>
      <c r="CI5804"/>
      <c r="CJ5804"/>
      <c r="CK5804"/>
      <c r="CL5804"/>
      <c r="CM5804"/>
      <c r="CN5804"/>
      <c r="CO5804"/>
      <c r="CP5804"/>
    </row>
    <row r="5805" spans="80:94" ht="22.5" customHeight="1">
      <c r="CB5805"/>
      <c r="CC5805"/>
      <c r="CD5805"/>
      <c r="CE5805" s="83"/>
      <c r="CF5805"/>
      <c r="CG5805"/>
      <c r="CH5805"/>
      <c r="CI5805"/>
      <c r="CJ5805"/>
      <c r="CK5805"/>
      <c r="CL5805"/>
      <c r="CM5805"/>
      <c r="CN5805"/>
      <c r="CO5805"/>
      <c r="CP5805"/>
    </row>
    <row r="5806" spans="80:94" ht="22.5" customHeight="1">
      <c r="CB5806"/>
      <c r="CC5806"/>
      <c r="CD5806"/>
      <c r="CE5806" s="83"/>
      <c r="CF5806"/>
      <c r="CG5806"/>
      <c r="CH5806"/>
      <c r="CI5806"/>
      <c r="CJ5806"/>
      <c r="CK5806"/>
      <c r="CL5806"/>
      <c r="CM5806"/>
      <c r="CN5806"/>
      <c r="CO5806"/>
      <c r="CP5806"/>
    </row>
    <row r="5807" spans="80:94" ht="22.5" customHeight="1">
      <c r="CB5807"/>
      <c r="CC5807"/>
      <c r="CD5807"/>
      <c r="CE5807" s="83"/>
      <c r="CF5807"/>
      <c r="CG5807"/>
      <c r="CH5807"/>
      <c r="CI5807"/>
      <c r="CJ5807"/>
      <c r="CK5807"/>
      <c r="CL5807"/>
      <c r="CM5807"/>
      <c r="CN5807"/>
      <c r="CO5807"/>
      <c r="CP5807"/>
    </row>
    <row r="5808" spans="80:94" ht="22.5" customHeight="1">
      <c r="CB5808"/>
      <c r="CC5808"/>
      <c r="CD5808"/>
      <c r="CE5808" s="83"/>
      <c r="CF5808"/>
      <c r="CG5808"/>
      <c r="CH5808"/>
      <c r="CI5808"/>
      <c r="CJ5808"/>
      <c r="CK5808"/>
      <c r="CL5808"/>
      <c r="CM5808"/>
      <c r="CN5808"/>
      <c r="CO5808"/>
      <c r="CP5808"/>
    </row>
    <row r="5809" spans="80:94" ht="22.5" customHeight="1">
      <c r="CB5809"/>
      <c r="CC5809"/>
      <c r="CD5809"/>
      <c r="CE5809" s="83"/>
      <c r="CF5809"/>
      <c r="CG5809"/>
      <c r="CH5809"/>
      <c r="CI5809"/>
      <c r="CJ5809"/>
      <c r="CK5809"/>
      <c r="CL5809"/>
      <c r="CM5809"/>
      <c r="CN5809"/>
      <c r="CO5809"/>
      <c r="CP5809"/>
    </row>
    <row r="5810" spans="80:94" ht="22.5" customHeight="1">
      <c r="CB5810"/>
      <c r="CC5810"/>
      <c r="CD5810"/>
      <c r="CE5810" s="83"/>
      <c r="CF5810"/>
      <c r="CG5810"/>
      <c r="CH5810"/>
      <c r="CI5810"/>
      <c r="CJ5810"/>
      <c r="CK5810"/>
      <c r="CL5810"/>
      <c r="CM5810"/>
      <c r="CN5810"/>
      <c r="CO5810"/>
      <c r="CP5810"/>
    </row>
    <row r="5811" spans="80:94" ht="22.5" customHeight="1">
      <c r="CB5811"/>
      <c r="CC5811"/>
      <c r="CD5811"/>
      <c r="CE5811" s="83"/>
      <c r="CF5811"/>
      <c r="CG5811"/>
      <c r="CH5811"/>
      <c r="CI5811"/>
      <c r="CJ5811"/>
      <c r="CK5811"/>
      <c r="CL5811"/>
      <c r="CM5811"/>
      <c r="CN5811"/>
      <c r="CO5811"/>
      <c r="CP5811"/>
    </row>
    <row r="5812" spans="80:94" ht="22.5" customHeight="1">
      <c r="CB5812"/>
      <c r="CC5812"/>
      <c r="CD5812"/>
      <c r="CE5812" s="83"/>
      <c r="CF5812"/>
      <c r="CG5812"/>
      <c r="CH5812"/>
      <c r="CI5812"/>
      <c r="CJ5812"/>
      <c r="CK5812"/>
      <c r="CL5812"/>
      <c r="CM5812"/>
      <c r="CN5812"/>
      <c r="CO5812"/>
      <c r="CP5812"/>
    </row>
    <row r="5813" spans="80:94" ht="22.5" customHeight="1">
      <c r="CB5813"/>
      <c r="CC5813"/>
      <c r="CD5813"/>
      <c r="CE5813" s="83"/>
      <c r="CF5813"/>
      <c r="CG5813"/>
      <c r="CH5813"/>
      <c r="CI5813"/>
      <c r="CJ5813"/>
      <c r="CK5813"/>
      <c r="CL5813"/>
      <c r="CM5813"/>
      <c r="CN5813"/>
      <c r="CO5813"/>
      <c r="CP5813"/>
    </row>
    <row r="5814" spans="80:94" ht="22.5" customHeight="1">
      <c r="CB5814"/>
      <c r="CC5814"/>
      <c r="CD5814"/>
      <c r="CE5814" s="83"/>
      <c r="CF5814"/>
      <c r="CG5814"/>
      <c r="CH5814"/>
      <c r="CI5814"/>
      <c r="CJ5814"/>
      <c r="CK5814"/>
      <c r="CL5814"/>
      <c r="CM5814"/>
      <c r="CN5814"/>
      <c r="CO5814"/>
      <c r="CP5814"/>
    </row>
    <row r="5815" spans="80:94" ht="22.5" customHeight="1">
      <c r="CB5815"/>
      <c r="CC5815"/>
      <c r="CD5815"/>
      <c r="CE5815" s="83"/>
      <c r="CF5815"/>
      <c r="CG5815"/>
      <c r="CH5815"/>
      <c r="CI5815"/>
      <c r="CJ5815"/>
      <c r="CK5815"/>
      <c r="CL5815"/>
      <c r="CM5815"/>
      <c r="CN5815"/>
      <c r="CO5815"/>
      <c r="CP5815"/>
    </row>
    <row r="5816" spans="80:94" ht="22.5" customHeight="1">
      <c r="CB5816"/>
      <c r="CC5816"/>
      <c r="CD5816"/>
      <c r="CE5816" s="83"/>
      <c r="CF5816"/>
      <c r="CG5816"/>
      <c r="CH5816"/>
      <c r="CI5816"/>
      <c r="CJ5816"/>
      <c r="CK5816"/>
      <c r="CL5816"/>
      <c r="CM5816"/>
      <c r="CN5816"/>
      <c r="CO5816"/>
      <c r="CP5816"/>
    </row>
    <row r="5817" spans="80:94" ht="22.5" customHeight="1">
      <c r="CB5817"/>
      <c r="CC5817"/>
      <c r="CD5817"/>
      <c r="CE5817" s="83"/>
      <c r="CF5817"/>
      <c r="CG5817"/>
      <c r="CH5817"/>
      <c r="CI5817"/>
      <c r="CJ5817"/>
      <c r="CK5817"/>
      <c r="CL5817"/>
      <c r="CM5817"/>
      <c r="CN5817"/>
      <c r="CO5817"/>
      <c r="CP5817"/>
    </row>
    <row r="5818" spans="80:94" ht="22.5" customHeight="1">
      <c r="CB5818"/>
      <c r="CC5818"/>
      <c r="CD5818"/>
      <c r="CE5818" s="83"/>
      <c r="CF5818"/>
      <c r="CG5818"/>
      <c r="CH5818"/>
      <c r="CI5818"/>
      <c r="CJ5818"/>
      <c r="CK5818"/>
      <c r="CL5818"/>
      <c r="CM5818"/>
      <c r="CN5818"/>
      <c r="CO5818"/>
      <c r="CP5818"/>
    </row>
    <row r="5819" spans="80:94" ht="22.5" customHeight="1">
      <c r="CB5819"/>
      <c r="CC5819"/>
      <c r="CD5819"/>
      <c r="CE5819" s="83"/>
      <c r="CF5819"/>
      <c r="CG5819"/>
      <c r="CH5819"/>
      <c r="CI5819"/>
      <c r="CJ5819"/>
      <c r="CK5819"/>
      <c r="CL5819"/>
      <c r="CM5819"/>
      <c r="CN5819"/>
      <c r="CO5819"/>
      <c r="CP5819"/>
    </row>
    <row r="5820" spans="80:94" ht="22.5" customHeight="1">
      <c r="CB5820"/>
      <c r="CC5820"/>
      <c r="CD5820"/>
      <c r="CE5820" s="83"/>
      <c r="CF5820"/>
      <c r="CG5820"/>
      <c r="CH5820"/>
      <c r="CI5820"/>
      <c r="CJ5820"/>
      <c r="CK5820"/>
      <c r="CL5820"/>
      <c r="CM5820"/>
      <c r="CN5820"/>
      <c r="CO5820"/>
      <c r="CP5820"/>
    </row>
    <row r="5821" spans="80:94" ht="22.5" customHeight="1">
      <c r="CB5821"/>
      <c r="CC5821"/>
      <c r="CD5821"/>
      <c r="CE5821" s="83"/>
      <c r="CF5821"/>
      <c r="CG5821"/>
      <c r="CH5821"/>
      <c r="CI5821"/>
      <c r="CJ5821"/>
      <c r="CK5821"/>
      <c r="CL5821"/>
      <c r="CM5821"/>
      <c r="CN5821"/>
      <c r="CO5821"/>
      <c r="CP5821"/>
    </row>
    <row r="5822" spans="80:94" ht="22.5" customHeight="1">
      <c r="CB5822"/>
      <c r="CC5822"/>
      <c r="CD5822"/>
      <c r="CE5822" s="83"/>
      <c r="CF5822"/>
      <c r="CG5822"/>
      <c r="CH5822"/>
      <c r="CI5822"/>
      <c r="CJ5822"/>
      <c r="CK5822"/>
      <c r="CL5822"/>
      <c r="CM5822"/>
      <c r="CN5822"/>
      <c r="CO5822"/>
      <c r="CP5822"/>
    </row>
    <row r="5823" spans="80:94" ht="22.5" customHeight="1">
      <c r="CB5823"/>
      <c r="CC5823"/>
      <c r="CD5823"/>
      <c r="CE5823" s="83"/>
      <c r="CF5823"/>
      <c r="CG5823"/>
      <c r="CH5823"/>
      <c r="CI5823"/>
      <c r="CJ5823"/>
      <c r="CK5823"/>
      <c r="CL5823"/>
      <c r="CM5823"/>
      <c r="CN5823"/>
      <c r="CO5823"/>
      <c r="CP5823"/>
    </row>
    <row r="5824" spans="80:94" ht="22.5" customHeight="1">
      <c r="CB5824"/>
      <c r="CC5824"/>
      <c r="CD5824"/>
      <c r="CE5824" s="83"/>
      <c r="CF5824"/>
      <c r="CG5824"/>
      <c r="CH5824"/>
      <c r="CI5824"/>
      <c r="CJ5824"/>
      <c r="CK5824"/>
      <c r="CL5824"/>
      <c r="CM5824"/>
      <c r="CN5824"/>
      <c r="CO5824"/>
      <c r="CP5824"/>
    </row>
    <row r="5825" spans="80:94" ht="22.5" customHeight="1">
      <c r="CB5825"/>
      <c r="CC5825"/>
      <c r="CD5825"/>
      <c r="CE5825" s="83"/>
      <c r="CF5825"/>
      <c r="CG5825"/>
      <c r="CH5825"/>
      <c r="CI5825"/>
      <c r="CJ5825"/>
      <c r="CK5825"/>
      <c r="CL5825"/>
      <c r="CM5825"/>
      <c r="CN5825"/>
      <c r="CO5825"/>
      <c r="CP5825"/>
    </row>
    <row r="5826" spans="80:94" ht="22.5" customHeight="1">
      <c r="CB5826"/>
      <c r="CC5826"/>
      <c r="CD5826"/>
      <c r="CE5826" s="83"/>
      <c r="CF5826"/>
      <c r="CG5826"/>
      <c r="CH5826"/>
      <c r="CI5826"/>
      <c r="CJ5826"/>
      <c r="CK5826"/>
      <c r="CL5826"/>
      <c r="CM5826"/>
      <c r="CN5826"/>
      <c r="CO5826"/>
      <c r="CP5826"/>
    </row>
    <row r="5827" spans="80:94" ht="22.5" customHeight="1">
      <c r="CB5827"/>
      <c r="CC5827"/>
      <c r="CD5827"/>
      <c r="CE5827" s="83"/>
      <c r="CF5827"/>
      <c r="CG5827"/>
      <c r="CH5827"/>
      <c r="CI5827"/>
      <c r="CJ5827"/>
      <c r="CK5827"/>
      <c r="CL5827"/>
      <c r="CM5827"/>
      <c r="CN5827"/>
      <c r="CO5827"/>
      <c r="CP5827"/>
    </row>
    <row r="5828" spans="80:94" ht="22.5" customHeight="1">
      <c r="CB5828"/>
      <c r="CC5828"/>
      <c r="CD5828"/>
      <c r="CE5828" s="83"/>
      <c r="CF5828"/>
      <c r="CG5828"/>
      <c r="CH5828"/>
      <c r="CI5828"/>
      <c r="CJ5828"/>
      <c r="CK5828"/>
      <c r="CL5828"/>
      <c r="CM5828"/>
      <c r="CN5828"/>
      <c r="CO5828"/>
      <c r="CP5828"/>
    </row>
    <row r="5829" spans="80:94" ht="22.5" customHeight="1">
      <c r="CB5829"/>
      <c r="CC5829"/>
      <c r="CD5829"/>
      <c r="CE5829" s="83"/>
      <c r="CF5829"/>
      <c r="CG5829"/>
      <c r="CH5829"/>
      <c r="CI5829"/>
      <c r="CJ5829"/>
      <c r="CK5829"/>
      <c r="CL5829"/>
      <c r="CM5829"/>
      <c r="CN5829"/>
      <c r="CO5829"/>
      <c r="CP5829"/>
    </row>
    <row r="5830" spans="80:94" ht="22.5" customHeight="1">
      <c r="CB5830"/>
      <c r="CC5830"/>
      <c r="CD5830"/>
      <c r="CE5830" s="83"/>
      <c r="CF5830"/>
      <c r="CG5830"/>
      <c r="CH5830"/>
      <c r="CI5830"/>
      <c r="CJ5830"/>
      <c r="CK5830"/>
      <c r="CL5830"/>
      <c r="CM5830"/>
      <c r="CN5830"/>
      <c r="CO5830"/>
      <c r="CP5830"/>
    </row>
    <row r="5831" spans="80:94" ht="22.5" customHeight="1">
      <c r="CB5831"/>
      <c r="CC5831"/>
      <c r="CD5831"/>
      <c r="CE5831" s="83"/>
      <c r="CF5831"/>
      <c r="CG5831"/>
      <c r="CH5831"/>
      <c r="CI5831"/>
      <c r="CJ5831"/>
      <c r="CK5831"/>
      <c r="CL5831"/>
      <c r="CM5831"/>
      <c r="CN5831"/>
      <c r="CO5831"/>
      <c r="CP5831"/>
    </row>
    <row r="5832" spans="80:94" ht="22.5" customHeight="1">
      <c r="CB5832"/>
      <c r="CC5832"/>
      <c r="CD5832"/>
      <c r="CE5832" s="83"/>
      <c r="CF5832"/>
      <c r="CG5832"/>
      <c r="CH5832"/>
      <c r="CI5832"/>
      <c r="CJ5832"/>
      <c r="CK5832"/>
      <c r="CL5832"/>
      <c r="CM5832"/>
      <c r="CN5832"/>
      <c r="CO5832"/>
      <c r="CP5832"/>
    </row>
    <row r="5833" spans="80:94" ht="22.5" customHeight="1">
      <c r="CB5833"/>
      <c r="CC5833"/>
      <c r="CD5833"/>
      <c r="CE5833" s="83"/>
      <c r="CF5833"/>
      <c r="CG5833"/>
      <c r="CH5833"/>
      <c r="CI5833"/>
      <c r="CJ5833"/>
      <c r="CK5833"/>
      <c r="CL5833"/>
      <c r="CM5833"/>
      <c r="CN5833"/>
      <c r="CO5833"/>
      <c r="CP5833"/>
    </row>
    <row r="5834" spans="80:94" ht="22.5" customHeight="1">
      <c r="CB5834"/>
      <c r="CC5834"/>
      <c r="CD5834"/>
      <c r="CE5834" s="83"/>
      <c r="CF5834"/>
      <c r="CG5834"/>
      <c r="CH5834"/>
      <c r="CI5834"/>
      <c r="CJ5834"/>
      <c r="CK5834"/>
      <c r="CL5834"/>
      <c r="CM5834"/>
      <c r="CN5834"/>
      <c r="CO5834"/>
      <c r="CP5834"/>
    </row>
    <row r="5835" spans="80:94" ht="22.5" customHeight="1">
      <c r="CB5835"/>
      <c r="CC5835"/>
      <c r="CD5835"/>
      <c r="CE5835" s="83"/>
      <c r="CF5835"/>
      <c r="CG5835"/>
      <c r="CH5835"/>
      <c r="CI5835"/>
      <c r="CJ5835"/>
      <c r="CK5835"/>
      <c r="CL5835"/>
      <c r="CM5835"/>
      <c r="CN5835"/>
      <c r="CO5835"/>
      <c r="CP5835"/>
    </row>
    <row r="5836" spans="80:94" ht="22.5" customHeight="1">
      <c r="CB5836"/>
      <c r="CC5836"/>
      <c r="CD5836"/>
      <c r="CE5836" s="83"/>
      <c r="CF5836"/>
      <c r="CG5836"/>
      <c r="CH5836"/>
      <c r="CI5836"/>
      <c r="CJ5836"/>
      <c r="CK5836"/>
      <c r="CL5836"/>
      <c r="CM5836"/>
      <c r="CN5836"/>
      <c r="CO5836"/>
      <c r="CP5836"/>
    </row>
    <row r="5837" spans="80:94" ht="22.5" customHeight="1">
      <c r="CB5837"/>
      <c r="CC5837"/>
      <c r="CD5837"/>
      <c r="CE5837" s="83"/>
      <c r="CF5837"/>
      <c r="CG5837"/>
      <c r="CH5837"/>
      <c r="CI5837"/>
      <c r="CJ5837"/>
      <c r="CK5837"/>
      <c r="CL5837"/>
      <c r="CM5837"/>
      <c r="CN5837"/>
      <c r="CO5837"/>
      <c r="CP5837"/>
    </row>
    <row r="5838" spans="80:94" ht="22.5" customHeight="1">
      <c r="CB5838"/>
      <c r="CC5838"/>
      <c r="CD5838"/>
      <c r="CE5838" s="83"/>
      <c r="CF5838"/>
      <c r="CG5838"/>
      <c r="CH5838"/>
      <c r="CI5838"/>
      <c r="CJ5838"/>
      <c r="CK5838"/>
      <c r="CL5838"/>
      <c r="CM5838"/>
      <c r="CN5838"/>
      <c r="CO5838"/>
      <c r="CP5838"/>
    </row>
    <row r="5839" spans="80:94" ht="22.5" customHeight="1">
      <c r="CB5839"/>
      <c r="CC5839"/>
      <c r="CD5839"/>
      <c r="CE5839" s="83"/>
      <c r="CF5839"/>
      <c r="CG5839"/>
      <c r="CH5839"/>
      <c r="CI5839"/>
      <c r="CJ5839"/>
      <c r="CK5839"/>
      <c r="CL5839"/>
      <c r="CM5839"/>
      <c r="CN5839"/>
      <c r="CO5839"/>
      <c r="CP5839"/>
    </row>
    <row r="5840" spans="80:94" ht="22.5" customHeight="1">
      <c r="CB5840"/>
      <c r="CC5840"/>
      <c r="CD5840"/>
      <c r="CE5840" s="83"/>
      <c r="CF5840"/>
      <c r="CG5840"/>
      <c r="CH5840"/>
      <c r="CI5840"/>
      <c r="CJ5840"/>
      <c r="CK5840"/>
      <c r="CL5840"/>
      <c r="CM5840"/>
      <c r="CN5840"/>
      <c r="CO5840"/>
      <c r="CP5840"/>
    </row>
    <row r="5841" spans="80:94" ht="22.5" customHeight="1">
      <c r="CB5841"/>
      <c r="CC5841"/>
      <c r="CD5841"/>
      <c r="CE5841" s="83"/>
      <c r="CF5841"/>
      <c r="CG5841"/>
      <c r="CH5841"/>
      <c r="CI5841"/>
      <c r="CJ5841"/>
      <c r="CK5841"/>
      <c r="CL5841"/>
      <c r="CM5841"/>
      <c r="CN5841"/>
      <c r="CO5841"/>
      <c r="CP5841"/>
    </row>
    <row r="5842" spans="80:94" ht="22.5" customHeight="1">
      <c r="CB5842"/>
      <c r="CC5842"/>
      <c r="CD5842"/>
      <c r="CE5842" s="83"/>
      <c r="CF5842"/>
      <c r="CG5842"/>
      <c r="CH5842"/>
      <c r="CI5842"/>
      <c r="CJ5842"/>
      <c r="CK5842"/>
      <c r="CL5842"/>
      <c r="CM5842"/>
      <c r="CN5842"/>
      <c r="CO5842"/>
      <c r="CP5842"/>
    </row>
    <row r="5843" spans="80:94" ht="22.5" customHeight="1">
      <c r="CB5843"/>
      <c r="CC5843"/>
      <c r="CD5843"/>
      <c r="CE5843" s="83"/>
      <c r="CF5843"/>
      <c r="CG5843"/>
      <c r="CH5843"/>
      <c r="CI5843"/>
      <c r="CJ5843"/>
      <c r="CK5843"/>
      <c r="CL5843"/>
      <c r="CM5843"/>
      <c r="CN5843"/>
      <c r="CO5843"/>
      <c r="CP5843"/>
    </row>
    <row r="5844" spans="80:94" ht="22.5" customHeight="1">
      <c r="CB5844"/>
      <c r="CC5844"/>
      <c r="CD5844"/>
      <c r="CE5844" s="83"/>
      <c r="CF5844"/>
      <c r="CG5844"/>
      <c r="CH5844"/>
      <c r="CI5844"/>
      <c r="CJ5844"/>
      <c r="CK5844"/>
      <c r="CL5844"/>
      <c r="CM5844"/>
      <c r="CN5844"/>
      <c r="CO5844"/>
      <c r="CP5844"/>
    </row>
    <row r="5845" spans="80:94" ht="22.5" customHeight="1">
      <c r="CB5845"/>
      <c r="CC5845"/>
      <c r="CD5845"/>
      <c r="CE5845" s="83"/>
      <c r="CF5845"/>
      <c r="CG5845"/>
      <c r="CH5845"/>
      <c r="CI5845"/>
      <c r="CJ5845"/>
      <c r="CK5845"/>
      <c r="CL5845"/>
      <c r="CM5845"/>
      <c r="CN5845"/>
      <c r="CO5845"/>
      <c r="CP5845"/>
    </row>
    <row r="5846" spans="80:94" ht="22.5" customHeight="1">
      <c r="CB5846"/>
      <c r="CC5846"/>
      <c r="CD5846"/>
      <c r="CE5846" s="83"/>
      <c r="CF5846"/>
      <c r="CG5846"/>
      <c r="CH5846"/>
      <c r="CI5846"/>
      <c r="CJ5846"/>
      <c r="CK5846"/>
      <c r="CL5846"/>
      <c r="CM5846"/>
      <c r="CN5846"/>
      <c r="CO5846"/>
      <c r="CP5846"/>
    </row>
    <row r="5847" spans="80:94" ht="22.5" customHeight="1">
      <c r="CB5847"/>
      <c r="CC5847"/>
      <c r="CD5847"/>
      <c r="CE5847" s="83"/>
      <c r="CF5847"/>
      <c r="CG5847"/>
      <c r="CH5847"/>
      <c r="CI5847"/>
      <c r="CJ5847"/>
      <c r="CK5847"/>
      <c r="CL5847"/>
      <c r="CM5847"/>
      <c r="CN5847"/>
      <c r="CO5847"/>
      <c r="CP5847"/>
    </row>
    <row r="5848" spans="80:94" ht="22.5" customHeight="1">
      <c r="CB5848"/>
      <c r="CC5848"/>
      <c r="CD5848"/>
      <c r="CE5848" s="83"/>
      <c r="CF5848"/>
      <c r="CG5848"/>
      <c r="CH5848"/>
      <c r="CI5848"/>
      <c r="CJ5848"/>
      <c r="CK5848"/>
      <c r="CL5848"/>
      <c r="CM5848"/>
      <c r="CN5848"/>
      <c r="CO5848"/>
      <c r="CP5848"/>
    </row>
    <row r="5849" spans="80:94" ht="22.5" customHeight="1">
      <c r="CB5849"/>
      <c r="CC5849"/>
      <c r="CD5849"/>
      <c r="CE5849" s="83"/>
      <c r="CF5849"/>
      <c r="CG5849"/>
      <c r="CH5849"/>
      <c r="CI5849"/>
      <c r="CJ5849"/>
      <c r="CK5849"/>
      <c r="CL5849"/>
      <c r="CM5849"/>
      <c r="CN5849"/>
      <c r="CO5849"/>
      <c r="CP5849"/>
    </row>
    <row r="5850" spans="80:94" ht="22.5" customHeight="1">
      <c r="CB5850"/>
      <c r="CC5850"/>
      <c r="CD5850"/>
      <c r="CE5850" s="83"/>
      <c r="CF5850"/>
      <c r="CG5850"/>
      <c r="CH5850"/>
      <c r="CI5850"/>
      <c r="CJ5850"/>
      <c r="CK5850"/>
      <c r="CL5850"/>
      <c r="CM5850"/>
      <c r="CN5850"/>
      <c r="CO5850"/>
      <c r="CP5850"/>
    </row>
    <row r="5851" spans="80:94" ht="22.5" customHeight="1">
      <c r="CB5851"/>
      <c r="CC5851"/>
      <c r="CD5851"/>
      <c r="CE5851" s="83"/>
      <c r="CF5851"/>
      <c r="CG5851"/>
      <c r="CH5851"/>
      <c r="CI5851"/>
      <c r="CJ5851"/>
      <c r="CK5851"/>
      <c r="CL5851"/>
      <c r="CM5851"/>
      <c r="CN5851"/>
      <c r="CO5851"/>
      <c r="CP5851"/>
    </row>
    <row r="5852" spans="80:94" ht="22.5" customHeight="1">
      <c r="CB5852"/>
      <c r="CC5852"/>
      <c r="CD5852"/>
      <c r="CE5852" s="83"/>
      <c r="CF5852"/>
      <c r="CG5852"/>
      <c r="CH5852"/>
      <c r="CI5852"/>
      <c r="CJ5852"/>
      <c r="CK5852"/>
      <c r="CL5852"/>
      <c r="CM5852"/>
      <c r="CN5852"/>
      <c r="CO5852"/>
      <c r="CP5852"/>
    </row>
    <row r="5853" spans="80:94" ht="22.5" customHeight="1">
      <c r="CB5853"/>
      <c r="CC5853"/>
      <c r="CD5853"/>
      <c r="CE5853" s="83"/>
      <c r="CF5853"/>
      <c r="CG5853"/>
      <c r="CH5853"/>
      <c r="CI5853"/>
      <c r="CJ5853"/>
      <c r="CK5853"/>
      <c r="CL5853"/>
      <c r="CM5853"/>
      <c r="CN5853"/>
      <c r="CO5853"/>
      <c r="CP5853"/>
    </row>
    <row r="5854" spans="80:94" ht="22.5" customHeight="1">
      <c r="CB5854"/>
      <c r="CC5854"/>
      <c r="CD5854"/>
      <c r="CE5854" s="83"/>
      <c r="CF5854"/>
      <c r="CG5854"/>
      <c r="CH5854"/>
      <c r="CI5854"/>
      <c r="CJ5854"/>
      <c r="CK5854"/>
      <c r="CL5854"/>
      <c r="CM5854"/>
      <c r="CN5854"/>
      <c r="CO5854"/>
      <c r="CP5854"/>
    </row>
    <row r="5855" spans="80:94" ht="22.5" customHeight="1">
      <c r="CB5855"/>
      <c r="CC5855"/>
      <c r="CD5855"/>
      <c r="CE5855" s="83"/>
      <c r="CF5855"/>
      <c r="CG5855"/>
      <c r="CH5855"/>
      <c r="CI5855"/>
      <c r="CJ5855"/>
      <c r="CK5855"/>
      <c r="CL5855"/>
      <c r="CM5855"/>
      <c r="CN5855"/>
      <c r="CO5855"/>
      <c r="CP5855"/>
    </row>
    <row r="5856" spans="80:94" ht="22.5" customHeight="1">
      <c r="CB5856"/>
      <c r="CC5856"/>
      <c r="CD5856"/>
      <c r="CE5856" s="83"/>
      <c r="CF5856"/>
      <c r="CG5856"/>
      <c r="CH5856"/>
      <c r="CI5856"/>
      <c r="CJ5856"/>
      <c r="CK5856"/>
      <c r="CL5856"/>
      <c r="CM5856"/>
      <c r="CN5856"/>
      <c r="CO5856"/>
      <c r="CP5856"/>
    </row>
    <row r="5857" spans="80:94" ht="22.5" customHeight="1">
      <c r="CB5857"/>
      <c r="CC5857"/>
      <c r="CD5857"/>
      <c r="CE5857" s="83"/>
      <c r="CF5857"/>
      <c r="CG5857"/>
      <c r="CH5857"/>
      <c r="CI5857"/>
      <c r="CJ5857"/>
      <c r="CK5857"/>
      <c r="CL5857"/>
      <c r="CM5857"/>
      <c r="CN5857"/>
      <c r="CO5857"/>
      <c r="CP5857"/>
    </row>
    <row r="5858" spans="80:94" ht="22.5" customHeight="1">
      <c r="CB5858"/>
      <c r="CC5858"/>
      <c r="CD5858"/>
      <c r="CE5858" s="83"/>
      <c r="CF5858"/>
      <c r="CG5858"/>
      <c r="CH5858"/>
      <c r="CI5858"/>
      <c r="CJ5858"/>
      <c r="CK5858"/>
      <c r="CL5858"/>
      <c r="CM5858"/>
      <c r="CN5858"/>
      <c r="CO5858"/>
      <c r="CP5858"/>
    </row>
    <row r="5859" spans="80:94" ht="22.5" customHeight="1">
      <c r="CB5859"/>
      <c r="CC5859"/>
      <c r="CD5859"/>
      <c r="CE5859" s="83"/>
      <c r="CF5859"/>
      <c r="CG5859"/>
      <c r="CH5859"/>
      <c r="CI5859"/>
      <c r="CJ5859"/>
      <c r="CK5859"/>
      <c r="CL5859"/>
      <c r="CM5859"/>
      <c r="CN5859"/>
      <c r="CO5859"/>
      <c r="CP5859"/>
    </row>
    <row r="5860" spans="80:94" ht="22.5" customHeight="1">
      <c r="CB5860"/>
      <c r="CC5860"/>
      <c r="CD5860"/>
      <c r="CE5860" s="83"/>
      <c r="CF5860"/>
      <c r="CG5860"/>
      <c r="CH5860"/>
      <c r="CI5860"/>
      <c r="CJ5860"/>
      <c r="CK5860"/>
      <c r="CL5860"/>
      <c r="CM5860"/>
      <c r="CN5860"/>
      <c r="CO5860"/>
      <c r="CP5860"/>
    </row>
    <row r="5861" spans="80:94" ht="22.5" customHeight="1">
      <c r="CB5861"/>
      <c r="CC5861"/>
      <c r="CD5861"/>
      <c r="CE5861" s="83"/>
      <c r="CF5861"/>
      <c r="CG5861"/>
      <c r="CH5861"/>
      <c r="CI5861"/>
      <c r="CJ5861"/>
      <c r="CK5861"/>
      <c r="CL5861"/>
      <c r="CM5861"/>
      <c r="CN5861"/>
      <c r="CO5861"/>
      <c r="CP5861"/>
    </row>
    <row r="5862" spans="80:94" ht="22.5" customHeight="1">
      <c r="CB5862"/>
      <c r="CC5862"/>
      <c r="CD5862"/>
      <c r="CE5862" s="83"/>
      <c r="CF5862"/>
      <c r="CG5862"/>
      <c r="CH5862"/>
      <c r="CI5862"/>
      <c r="CJ5862"/>
      <c r="CK5862"/>
      <c r="CL5862"/>
      <c r="CM5862"/>
      <c r="CN5862"/>
      <c r="CO5862"/>
      <c r="CP5862"/>
    </row>
    <row r="5863" spans="80:94" ht="22.5" customHeight="1">
      <c r="CB5863"/>
      <c r="CC5863"/>
      <c r="CD5863"/>
      <c r="CE5863" s="83"/>
      <c r="CF5863"/>
      <c r="CG5863"/>
      <c r="CH5863"/>
      <c r="CI5863"/>
      <c r="CJ5863"/>
      <c r="CK5863"/>
      <c r="CL5863"/>
      <c r="CM5863"/>
      <c r="CN5863"/>
      <c r="CO5863"/>
      <c r="CP5863"/>
    </row>
    <row r="5864" spans="80:94" ht="22.5" customHeight="1">
      <c r="CB5864"/>
      <c r="CC5864"/>
      <c r="CD5864"/>
      <c r="CE5864" s="83"/>
      <c r="CF5864"/>
      <c r="CG5864"/>
      <c r="CH5864"/>
      <c r="CI5864"/>
      <c r="CJ5864"/>
      <c r="CK5864"/>
      <c r="CL5864"/>
      <c r="CM5864"/>
      <c r="CN5864"/>
      <c r="CO5864"/>
      <c r="CP5864"/>
    </row>
    <row r="5865" spans="80:94" ht="22.5" customHeight="1">
      <c r="CB5865"/>
      <c r="CC5865"/>
      <c r="CD5865"/>
      <c r="CE5865" s="83"/>
      <c r="CF5865"/>
      <c r="CG5865"/>
      <c r="CH5865"/>
      <c r="CI5865"/>
      <c r="CJ5865"/>
      <c r="CK5865"/>
      <c r="CL5865"/>
      <c r="CM5865"/>
      <c r="CN5865"/>
      <c r="CO5865"/>
      <c r="CP5865"/>
    </row>
    <row r="5866" spans="80:94" ht="22.5" customHeight="1">
      <c r="CB5866"/>
      <c r="CC5866"/>
      <c r="CD5866"/>
      <c r="CE5866" s="83"/>
      <c r="CF5866"/>
      <c r="CG5866"/>
      <c r="CH5866"/>
      <c r="CI5866"/>
      <c r="CJ5866"/>
      <c r="CK5866"/>
      <c r="CL5866"/>
      <c r="CM5866"/>
      <c r="CN5866"/>
      <c r="CO5866"/>
      <c r="CP5866"/>
    </row>
    <row r="5867" spans="80:94" ht="22.5" customHeight="1">
      <c r="CB5867"/>
      <c r="CC5867"/>
      <c r="CD5867"/>
      <c r="CE5867" s="83"/>
      <c r="CF5867"/>
      <c r="CG5867"/>
      <c r="CH5867"/>
      <c r="CI5867"/>
      <c r="CJ5867"/>
      <c r="CK5867"/>
      <c r="CL5867"/>
      <c r="CM5867"/>
      <c r="CN5867"/>
      <c r="CO5867"/>
      <c r="CP5867"/>
    </row>
    <row r="5868" spans="80:94" ht="22.5" customHeight="1">
      <c r="CB5868"/>
      <c r="CC5868"/>
      <c r="CD5868"/>
      <c r="CE5868" s="83"/>
      <c r="CF5868"/>
      <c r="CG5868"/>
      <c r="CH5868"/>
      <c r="CI5868"/>
      <c r="CJ5868"/>
      <c r="CK5868"/>
      <c r="CL5868"/>
      <c r="CM5868"/>
      <c r="CN5868"/>
      <c r="CO5868"/>
      <c r="CP5868"/>
    </row>
    <row r="5869" spans="80:94" ht="22.5" customHeight="1">
      <c r="CB5869"/>
      <c r="CC5869"/>
      <c r="CD5869"/>
      <c r="CE5869" s="83"/>
      <c r="CF5869"/>
      <c r="CG5869"/>
      <c r="CH5869"/>
      <c r="CI5869"/>
      <c r="CJ5869"/>
      <c r="CK5869"/>
      <c r="CL5869"/>
      <c r="CM5869"/>
      <c r="CN5869"/>
      <c r="CO5869"/>
      <c r="CP5869"/>
    </row>
    <row r="5870" spans="80:94" ht="22.5" customHeight="1">
      <c r="CB5870"/>
      <c r="CC5870"/>
      <c r="CD5870"/>
      <c r="CE5870" s="83"/>
      <c r="CF5870"/>
      <c r="CG5870"/>
      <c r="CH5870"/>
      <c r="CI5870"/>
      <c r="CJ5870"/>
      <c r="CK5870"/>
      <c r="CL5870"/>
      <c r="CM5870"/>
      <c r="CN5870"/>
      <c r="CO5870"/>
      <c r="CP5870"/>
    </row>
    <row r="5871" spans="80:94" ht="22.5" customHeight="1">
      <c r="CB5871"/>
      <c r="CC5871"/>
      <c r="CD5871"/>
      <c r="CE5871" s="83"/>
      <c r="CF5871"/>
      <c r="CG5871"/>
      <c r="CH5871"/>
      <c r="CI5871"/>
      <c r="CJ5871"/>
      <c r="CK5871"/>
      <c r="CL5871"/>
      <c r="CM5871"/>
      <c r="CN5871"/>
      <c r="CO5871"/>
      <c r="CP5871"/>
    </row>
    <row r="5872" spans="80:94" ht="22.5" customHeight="1">
      <c r="CB5872"/>
      <c r="CC5872"/>
      <c r="CD5872"/>
      <c r="CE5872" s="83"/>
      <c r="CF5872"/>
      <c r="CG5872"/>
      <c r="CH5872"/>
      <c r="CI5872"/>
      <c r="CJ5872"/>
      <c r="CK5872"/>
      <c r="CL5872"/>
      <c r="CM5872"/>
      <c r="CN5872"/>
      <c r="CO5872"/>
      <c r="CP5872"/>
    </row>
    <row r="5873" spans="80:94" ht="22.5" customHeight="1">
      <c r="CB5873"/>
      <c r="CC5873"/>
      <c r="CD5873"/>
      <c r="CE5873" s="83"/>
      <c r="CF5873"/>
      <c r="CG5873"/>
      <c r="CH5873"/>
      <c r="CI5873"/>
      <c r="CJ5873"/>
      <c r="CK5873"/>
      <c r="CL5873"/>
      <c r="CM5873"/>
      <c r="CN5873"/>
      <c r="CO5873"/>
      <c r="CP5873"/>
    </row>
    <row r="5874" spans="80:94" ht="22.5" customHeight="1">
      <c r="CB5874"/>
      <c r="CC5874"/>
      <c r="CD5874"/>
      <c r="CE5874" s="83"/>
      <c r="CF5874"/>
      <c r="CG5874"/>
      <c r="CH5874"/>
      <c r="CI5874"/>
      <c r="CJ5874"/>
      <c r="CK5874"/>
      <c r="CL5874"/>
      <c r="CM5874"/>
      <c r="CN5874"/>
      <c r="CO5874"/>
      <c r="CP5874"/>
    </row>
    <row r="5875" spans="80:94" ht="22.5" customHeight="1">
      <c r="CB5875"/>
      <c r="CC5875"/>
      <c r="CD5875"/>
      <c r="CE5875" s="83"/>
      <c r="CF5875"/>
      <c r="CG5875"/>
      <c r="CH5875"/>
      <c r="CI5875"/>
      <c r="CJ5875"/>
      <c r="CK5875"/>
      <c r="CL5875"/>
      <c r="CM5875"/>
      <c r="CN5875"/>
      <c r="CO5875"/>
      <c r="CP5875"/>
    </row>
    <row r="5876" spans="80:94" ht="22.5" customHeight="1">
      <c r="CB5876"/>
      <c r="CC5876"/>
      <c r="CD5876"/>
      <c r="CE5876" s="83"/>
      <c r="CF5876"/>
      <c r="CG5876"/>
      <c r="CH5876"/>
      <c r="CI5876"/>
      <c r="CJ5876"/>
      <c r="CK5876"/>
      <c r="CL5876"/>
      <c r="CM5876"/>
      <c r="CN5876"/>
      <c r="CO5876"/>
      <c r="CP5876"/>
    </row>
    <row r="5877" spans="80:94" ht="22.5" customHeight="1">
      <c r="CB5877"/>
      <c r="CC5877"/>
      <c r="CD5877"/>
      <c r="CE5877" s="83"/>
      <c r="CF5877"/>
      <c r="CG5877"/>
      <c r="CH5877"/>
      <c r="CI5877"/>
      <c r="CJ5877"/>
      <c r="CK5877"/>
      <c r="CL5877"/>
      <c r="CM5877"/>
      <c r="CN5877"/>
      <c r="CO5877"/>
      <c r="CP5877"/>
    </row>
    <row r="5878" spans="80:94" ht="22.5" customHeight="1">
      <c r="CB5878"/>
      <c r="CC5878"/>
      <c r="CD5878"/>
      <c r="CE5878" s="83"/>
      <c r="CF5878"/>
      <c r="CG5878"/>
      <c r="CH5878"/>
      <c r="CI5878"/>
      <c r="CJ5878"/>
      <c r="CK5878"/>
      <c r="CL5878"/>
      <c r="CM5878"/>
      <c r="CN5878"/>
      <c r="CO5878"/>
      <c r="CP5878"/>
    </row>
    <row r="5879" spans="80:94" ht="22.5" customHeight="1">
      <c r="CB5879"/>
      <c r="CC5879"/>
      <c r="CD5879"/>
      <c r="CE5879" s="83"/>
      <c r="CF5879"/>
      <c r="CG5879"/>
      <c r="CH5879"/>
      <c r="CI5879"/>
      <c r="CJ5879"/>
      <c r="CK5879"/>
      <c r="CL5879"/>
      <c r="CM5879"/>
      <c r="CN5879"/>
      <c r="CO5879"/>
      <c r="CP5879"/>
    </row>
    <row r="5880" spans="80:94" ht="22.5" customHeight="1">
      <c r="CB5880"/>
      <c r="CC5880"/>
      <c r="CD5880"/>
      <c r="CE5880" s="83"/>
      <c r="CF5880"/>
      <c r="CG5880"/>
      <c r="CH5880"/>
      <c r="CI5880"/>
      <c r="CJ5880"/>
      <c r="CK5880"/>
      <c r="CL5880"/>
      <c r="CM5880"/>
      <c r="CN5880"/>
      <c r="CO5880"/>
      <c r="CP5880"/>
    </row>
    <row r="5881" spans="80:94" ht="22.5" customHeight="1">
      <c r="CB5881"/>
      <c r="CC5881"/>
      <c r="CD5881"/>
      <c r="CE5881" s="83"/>
      <c r="CF5881"/>
      <c r="CG5881"/>
      <c r="CH5881"/>
      <c r="CI5881"/>
      <c r="CJ5881"/>
      <c r="CK5881"/>
      <c r="CL5881"/>
      <c r="CM5881"/>
      <c r="CN5881"/>
      <c r="CO5881"/>
      <c r="CP5881"/>
    </row>
    <row r="5882" spans="80:94" ht="22.5" customHeight="1">
      <c r="CB5882"/>
      <c r="CC5882"/>
      <c r="CD5882"/>
      <c r="CE5882" s="83"/>
      <c r="CF5882"/>
      <c r="CG5882"/>
      <c r="CH5882"/>
      <c r="CI5882"/>
      <c r="CJ5882"/>
      <c r="CK5882"/>
      <c r="CL5882"/>
      <c r="CM5882"/>
      <c r="CN5882"/>
      <c r="CO5882"/>
      <c r="CP5882"/>
    </row>
    <row r="5883" spans="80:94" ht="22.5" customHeight="1">
      <c r="CB5883"/>
      <c r="CC5883"/>
      <c r="CD5883"/>
      <c r="CE5883" s="83"/>
      <c r="CF5883"/>
      <c r="CG5883"/>
      <c r="CH5883"/>
      <c r="CI5883"/>
      <c r="CJ5883"/>
      <c r="CK5883"/>
      <c r="CL5883"/>
      <c r="CM5883"/>
      <c r="CN5883"/>
      <c r="CO5883"/>
      <c r="CP5883"/>
    </row>
    <row r="5884" spans="80:94" ht="22.5" customHeight="1">
      <c r="CB5884"/>
      <c r="CC5884"/>
      <c r="CD5884"/>
      <c r="CE5884" s="83"/>
      <c r="CF5884"/>
      <c r="CG5884"/>
      <c r="CH5884"/>
      <c r="CI5884"/>
      <c r="CJ5884"/>
      <c r="CK5884"/>
      <c r="CL5884"/>
      <c r="CM5884"/>
      <c r="CN5884"/>
      <c r="CO5884"/>
      <c r="CP5884"/>
    </row>
    <row r="5885" spans="80:94" ht="22.5" customHeight="1">
      <c r="CB5885"/>
      <c r="CC5885"/>
      <c r="CD5885"/>
      <c r="CE5885" s="83"/>
      <c r="CF5885"/>
      <c r="CG5885"/>
      <c r="CH5885"/>
      <c r="CI5885"/>
      <c r="CJ5885"/>
      <c r="CK5885"/>
      <c r="CL5885"/>
      <c r="CM5885"/>
      <c r="CN5885"/>
      <c r="CO5885"/>
      <c r="CP5885"/>
    </row>
    <row r="5886" spans="80:94" ht="22.5" customHeight="1">
      <c r="CB5886"/>
      <c r="CC5886"/>
      <c r="CD5886"/>
      <c r="CE5886" s="83"/>
      <c r="CF5886"/>
      <c r="CG5886"/>
      <c r="CH5886"/>
      <c r="CI5886"/>
      <c r="CJ5886"/>
      <c r="CK5886"/>
      <c r="CL5886"/>
      <c r="CM5886"/>
      <c r="CN5886"/>
      <c r="CO5886"/>
      <c r="CP5886"/>
    </row>
    <row r="5887" spans="80:94" ht="22.5" customHeight="1">
      <c r="CB5887"/>
      <c r="CC5887"/>
      <c r="CD5887"/>
      <c r="CE5887" s="83"/>
      <c r="CF5887"/>
      <c r="CG5887"/>
      <c r="CH5887"/>
      <c r="CI5887"/>
      <c r="CJ5887"/>
      <c r="CK5887"/>
      <c r="CL5887"/>
      <c r="CM5887"/>
      <c r="CN5887"/>
      <c r="CO5887"/>
      <c r="CP5887"/>
    </row>
    <row r="5888" spans="80:94" ht="22.5" customHeight="1">
      <c r="CB5888"/>
      <c r="CC5888"/>
      <c r="CD5888"/>
      <c r="CE5888" s="83"/>
      <c r="CF5888"/>
      <c r="CG5888"/>
      <c r="CH5888"/>
      <c r="CI5888"/>
      <c r="CJ5888"/>
      <c r="CK5888"/>
      <c r="CL5888"/>
      <c r="CM5888"/>
      <c r="CN5888"/>
      <c r="CO5888"/>
      <c r="CP5888"/>
    </row>
    <row r="5889" spans="80:94" ht="22.5" customHeight="1">
      <c r="CB5889"/>
      <c r="CC5889"/>
      <c r="CD5889"/>
      <c r="CE5889" s="83"/>
      <c r="CF5889"/>
      <c r="CG5889"/>
      <c r="CH5889"/>
      <c r="CI5889"/>
      <c r="CJ5889"/>
      <c r="CK5889"/>
      <c r="CL5889"/>
      <c r="CM5889"/>
      <c r="CN5889"/>
      <c r="CO5889"/>
      <c r="CP5889"/>
    </row>
    <row r="5890" spans="80:94" ht="22.5" customHeight="1">
      <c r="CB5890"/>
      <c r="CC5890"/>
      <c r="CD5890"/>
      <c r="CE5890" s="83"/>
      <c r="CF5890"/>
      <c r="CG5890"/>
      <c r="CH5890"/>
      <c r="CI5890"/>
      <c r="CJ5890"/>
      <c r="CK5890"/>
      <c r="CL5890"/>
      <c r="CM5890"/>
      <c r="CN5890"/>
      <c r="CO5890"/>
      <c r="CP5890"/>
    </row>
    <row r="5891" spans="80:94" ht="22.5" customHeight="1">
      <c r="CB5891"/>
      <c r="CC5891"/>
      <c r="CD5891"/>
      <c r="CE5891" s="83"/>
      <c r="CF5891"/>
      <c r="CG5891"/>
      <c r="CH5891"/>
      <c r="CI5891"/>
      <c r="CJ5891"/>
      <c r="CK5891"/>
      <c r="CL5891"/>
      <c r="CM5891"/>
      <c r="CN5891"/>
      <c r="CO5891"/>
      <c r="CP5891"/>
    </row>
    <row r="5892" spans="80:94" ht="22.5" customHeight="1">
      <c r="CB5892"/>
      <c r="CC5892"/>
      <c r="CD5892"/>
      <c r="CE5892" s="83"/>
      <c r="CF5892"/>
      <c r="CG5892"/>
      <c r="CH5892"/>
      <c r="CI5892"/>
      <c r="CJ5892"/>
      <c r="CK5892"/>
      <c r="CL5892"/>
      <c r="CM5892"/>
      <c r="CN5892"/>
      <c r="CO5892"/>
      <c r="CP5892"/>
    </row>
    <row r="5893" spans="80:94" ht="22.5" customHeight="1">
      <c r="CB5893"/>
      <c r="CC5893"/>
      <c r="CD5893"/>
      <c r="CE5893" s="83"/>
      <c r="CF5893"/>
      <c r="CG5893"/>
      <c r="CH5893"/>
      <c r="CI5893"/>
      <c r="CJ5893"/>
      <c r="CK5893"/>
      <c r="CL5893"/>
      <c r="CM5893"/>
      <c r="CN5893"/>
      <c r="CO5893"/>
      <c r="CP5893"/>
    </row>
    <row r="5894" spans="80:94" ht="22.5" customHeight="1">
      <c r="CB5894"/>
      <c r="CC5894"/>
      <c r="CD5894"/>
      <c r="CE5894" s="83"/>
      <c r="CF5894"/>
      <c r="CG5894"/>
      <c r="CH5894"/>
      <c r="CI5894"/>
      <c r="CJ5894"/>
      <c r="CK5894"/>
      <c r="CL5894"/>
      <c r="CM5894"/>
      <c r="CN5894"/>
      <c r="CO5894"/>
      <c r="CP5894"/>
    </row>
    <row r="5895" spans="80:94" ht="22.5" customHeight="1">
      <c r="CB5895"/>
      <c r="CC5895"/>
      <c r="CD5895"/>
      <c r="CE5895" s="83"/>
      <c r="CF5895"/>
      <c r="CG5895"/>
      <c r="CH5895"/>
      <c r="CI5895"/>
      <c r="CJ5895"/>
      <c r="CK5895"/>
      <c r="CL5895"/>
      <c r="CM5895"/>
      <c r="CN5895"/>
      <c r="CO5895"/>
      <c r="CP5895"/>
    </row>
    <row r="5896" spans="80:94" ht="22.5" customHeight="1">
      <c r="CB5896"/>
      <c r="CC5896"/>
      <c r="CD5896"/>
      <c r="CE5896" s="83"/>
      <c r="CF5896"/>
      <c r="CG5896"/>
      <c r="CH5896"/>
      <c r="CI5896"/>
      <c r="CJ5896"/>
      <c r="CK5896"/>
      <c r="CL5896"/>
      <c r="CM5896"/>
      <c r="CN5896"/>
      <c r="CO5896"/>
      <c r="CP5896"/>
    </row>
    <row r="5897" spans="80:94" ht="22.5" customHeight="1">
      <c r="CB5897"/>
      <c r="CC5897"/>
      <c r="CD5897"/>
      <c r="CE5897" s="83"/>
      <c r="CF5897"/>
      <c r="CG5897"/>
      <c r="CH5897"/>
      <c r="CI5897"/>
      <c r="CJ5897"/>
      <c r="CK5897"/>
      <c r="CL5897"/>
      <c r="CM5897"/>
      <c r="CN5897"/>
      <c r="CO5897"/>
      <c r="CP5897"/>
    </row>
    <row r="5898" spans="80:94" ht="22.5" customHeight="1">
      <c r="CB5898"/>
      <c r="CC5898"/>
      <c r="CD5898"/>
      <c r="CE5898" s="83"/>
      <c r="CF5898"/>
      <c r="CG5898"/>
      <c r="CH5898"/>
      <c r="CI5898"/>
      <c r="CJ5898"/>
      <c r="CK5898"/>
      <c r="CL5898"/>
      <c r="CM5898"/>
      <c r="CN5898"/>
      <c r="CO5898"/>
      <c r="CP5898"/>
    </row>
    <row r="5899" spans="80:94" ht="22.5" customHeight="1">
      <c r="CB5899"/>
      <c r="CC5899"/>
      <c r="CD5899"/>
      <c r="CE5899" s="83"/>
      <c r="CF5899"/>
      <c r="CG5899"/>
      <c r="CH5899"/>
      <c r="CI5899"/>
      <c r="CJ5899"/>
      <c r="CK5899"/>
      <c r="CL5899"/>
      <c r="CM5899"/>
      <c r="CN5899"/>
      <c r="CO5899"/>
      <c r="CP5899"/>
    </row>
    <row r="5900" spans="80:94" ht="22.5" customHeight="1">
      <c r="CB5900"/>
      <c r="CC5900"/>
      <c r="CD5900"/>
      <c r="CE5900" s="83"/>
      <c r="CF5900"/>
      <c r="CG5900"/>
      <c r="CH5900"/>
      <c r="CI5900"/>
      <c r="CJ5900"/>
      <c r="CK5900"/>
      <c r="CL5900"/>
      <c r="CM5900"/>
      <c r="CN5900"/>
      <c r="CO5900"/>
      <c r="CP5900"/>
    </row>
    <row r="5901" spans="80:94" ht="22.5" customHeight="1">
      <c r="CB5901"/>
      <c r="CC5901"/>
      <c r="CD5901"/>
      <c r="CE5901" s="83"/>
      <c r="CF5901"/>
      <c r="CG5901"/>
      <c r="CH5901"/>
      <c r="CI5901"/>
      <c r="CJ5901"/>
      <c r="CK5901"/>
      <c r="CL5901"/>
      <c r="CM5901"/>
      <c r="CN5901"/>
      <c r="CO5901"/>
      <c r="CP5901"/>
    </row>
    <row r="5902" spans="80:94" ht="22.5" customHeight="1">
      <c r="CB5902"/>
      <c r="CC5902"/>
      <c r="CD5902"/>
      <c r="CE5902" s="83"/>
      <c r="CF5902"/>
      <c r="CG5902"/>
      <c r="CH5902"/>
      <c r="CI5902"/>
      <c r="CJ5902"/>
      <c r="CK5902"/>
      <c r="CL5902"/>
      <c r="CM5902"/>
      <c r="CN5902"/>
      <c r="CO5902"/>
      <c r="CP5902"/>
    </row>
    <row r="5903" spans="80:94" ht="22.5" customHeight="1">
      <c r="CB5903"/>
      <c r="CC5903"/>
      <c r="CD5903"/>
      <c r="CE5903" s="83"/>
      <c r="CF5903"/>
      <c r="CG5903"/>
      <c r="CH5903"/>
      <c r="CI5903"/>
      <c r="CJ5903"/>
      <c r="CK5903"/>
      <c r="CL5903"/>
      <c r="CM5903"/>
      <c r="CN5903"/>
      <c r="CO5903"/>
      <c r="CP5903"/>
    </row>
    <row r="5904" spans="80:94" ht="22.5" customHeight="1">
      <c r="CB5904"/>
      <c r="CC5904"/>
      <c r="CD5904"/>
      <c r="CE5904" s="83"/>
      <c r="CF5904"/>
      <c r="CG5904"/>
      <c r="CH5904"/>
      <c r="CI5904"/>
      <c r="CJ5904"/>
      <c r="CK5904"/>
      <c r="CL5904"/>
      <c r="CM5904"/>
      <c r="CN5904"/>
      <c r="CO5904"/>
      <c r="CP5904"/>
    </row>
    <row r="5905" spans="80:94" ht="22.5" customHeight="1">
      <c r="CB5905"/>
      <c r="CC5905"/>
      <c r="CD5905"/>
      <c r="CE5905" s="83"/>
      <c r="CF5905"/>
      <c r="CG5905"/>
      <c r="CH5905"/>
      <c r="CI5905"/>
      <c r="CJ5905"/>
      <c r="CK5905"/>
      <c r="CL5905"/>
      <c r="CM5905"/>
      <c r="CN5905"/>
      <c r="CO5905"/>
      <c r="CP5905"/>
    </row>
    <row r="5906" spans="80:94" ht="22.5" customHeight="1">
      <c r="CB5906"/>
      <c r="CC5906"/>
      <c r="CD5906"/>
      <c r="CE5906" s="83"/>
      <c r="CF5906"/>
      <c r="CG5906"/>
      <c r="CH5906"/>
      <c r="CI5906"/>
      <c r="CJ5906"/>
      <c r="CK5906"/>
      <c r="CL5906"/>
      <c r="CM5906"/>
      <c r="CN5906"/>
      <c r="CO5906"/>
      <c r="CP5906"/>
    </row>
    <row r="5907" spans="80:94" ht="22.5" customHeight="1">
      <c r="CB5907"/>
      <c r="CC5907"/>
      <c r="CD5907"/>
      <c r="CE5907" s="83"/>
      <c r="CF5907"/>
      <c r="CG5907"/>
      <c r="CH5907"/>
      <c r="CI5907"/>
      <c r="CJ5907"/>
      <c r="CK5907"/>
      <c r="CL5907"/>
      <c r="CM5907"/>
      <c r="CN5907"/>
      <c r="CO5907"/>
      <c r="CP5907"/>
    </row>
    <row r="5908" spans="80:94" ht="22.5" customHeight="1">
      <c r="CB5908"/>
      <c r="CC5908"/>
      <c r="CD5908"/>
      <c r="CE5908" s="83"/>
      <c r="CF5908"/>
      <c r="CG5908"/>
      <c r="CH5908"/>
      <c r="CI5908"/>
      <c r="CJ5908"/>
      <c r="CK5908"/>
      <c r="CL5908"/>
      <c r="CM5908"/>
      <c r="CN5908"/>
      <c r="CO5908"/>
      <c r="CP5908"/>
    </row>
    <row r="5909" spans="80:94" ht="22.5" customHeight="1">
      <c r="CB5909"/>
      <c r="CC5909"/>
      <c r="CD5909"/>
      <c r="CE5909" s="83"/>
      <c r="CF5909"/>
      <c r="CG5909"/>
      <c r="CH5909"/>
      <c r="CI5909"/>
      <c r="CJ5909"/>
      <c r="CK5909"/>
      <c r="CL5909"/>
      <c r="CM5909"/>
      <c r="CN5909"/>
      <c r="CO5909"/>
      <c r="CP5909"/>
    </row>
    <row r="5910" spans="80:94" ht="22.5" customHeight="1">
      <c r="CB5910"/>
      <c r="CC5910"/>
      <c r="CD5910"/>
      <c r="CE5910" s="83"/>
      <c r="CF5910"/>
      <c r="CG5910"/>
      <c r="CH5910"/>
      <c r="CI5910"/>
      <c r="CJ5910"/>
      <c r="CK5910"/>
      <c r="CL5910"/>
      <c r="CM5910"/>
      <c r="CN5910"/>
      <c r="CO5910"/>
      <c r="CP5910"/>
    </row>
    <row r="5911" spans="80:94" ht="22.5" customHeight="1">
      <c r="CB5911"/>
      <c r="CC5911"/>
      <c r="CD5911"/>
      <c r="CE5911" s="83"/>
      <c r="CF5911"/>
      <c r="CG5911"/>
      <c r="CH5911"/>
      <c r="CI5911"/>
      <c r="CJ5911"/>
      <c r="CK5911"/>
      <c r="CL5911"/>
      <c r="CM5911"/>
      <c r="CN5911"/>
      <c r="CO5911"/>
      <c r="CP5911"/>
    </row>
    <row r="5912" spans="80:94" ht="22.5" customHeight="1">
      <c r="CB5912"/>
      <c r="CC5912"/>
      <c r="CD5912"/>
      <c r="CE5912" s="83"/>
      <c r="CF5912"/>
      <c r="CG5912"/>
      <c r="CH5912"/>
      <c r="CI5912"/>
      <c r="CJ5912"/>
      <c r="CK5912"/>
      <c r="CL5912"/>
      <c r="CM5912"/>
      <c r="CN5912"/>
      <c r="CO5912"/>
      <c r="CP5912"/>
    </row>
    <row r="5913" spans="80:94" ht="22.5" customHeight="1">
      <c r="CB5913"/>
      <c r="CC5913"/>
      <c r="CD5913"/>
      <c r="CE5913" s="83"/>
      <c r="CF5913"/>
      <c r="CG5913"/>
      <c r="CH5913"/>
      <c r="CI5913"/>
      <c r="CJ5913"/>
      <c r="CK5913"/>
      <c r="CL5913"/>
      <c r="CM5913"/>
      <c r="CN5913"/>
      <c r="CO5913"/>
      <c r="CP5913"/>
    </row>
    <row r="5914" spans="80:94" ht="22.5" customHeight="1">
      <c r="CB5914"/>
      <c r="CC5914"/>
      <c r="CD5914"/>
      <c r="CE5914" s="83"/>
      <c r="CF5914"/>
      <c r="CG5914"/>
      <c r="CH5914"/>
      <c r="CI5914"/>
      <c r="CJ5914"/>
      <c r="CK5914"/>
      <c r="CL5914"/>
      <c r="CM5914"/>
      <c r="CN5914"/>
      <c r="CO5914"/>
      <c r="CP5914"/>
    </row>
    <row r="5915" spans="80:94" ht="22.5" customHeight="1">
      <c r="CB5915"/>
      <c r="CC5915"/>
      <c r="CD5915"/>
      <c r="CE5915" s="83"/>
      <c r="CF5915"/>
      <c r="CG5915"/>
      <c r="CH5915"/>
      <c r="CI5915"/>
      <c r="CJ5915"/>
      <c r="CK5915"/>
      <c r="CL5915"/>
      <c r="CM5915"/>
      <c r="CN5915"/>
      <c r="CO5915"/>
      <c r="CP5915"/>
    </row>
    <row r="5916" spans="80:94" ht="22.5" customHeight="1">
      <c r="CB5916"/>
      <c r="CC5916"/>
      <c r="CD5916"/>
      <c r="CE5916" s="83"/>
      <c r="CF5916"/>
      <c r="CG5916"/>
      <c r="CH5916"/>
      <c r="CI5916"/>
      <c r="CJ5916"/>
      <c r="CK5916"/>
      <c r="CL5916"/>
      <c r="CM5916"/>
      <c r="CN5916"/>
      <c r="CO5916"/>
      <c r="CP5916"/>
    </row>
    <row r="5917" spans="80:94" ht="22.5" customHeight="1">
      <c r="CB5917"/>
      <c r="CC5917"/>
      <c r="CD5917"/>
      <c r="CE5917" s="83"/>
      <c r="CF5917"/>
      <c r="CG5917"/>
      <c r="CH5917"/>
      <c r="CI5917"/>
      <c r="CJ5917"/>
      <c r="CK5917"/>
      <c r="CL5917"/>
      <c r="CM5917"/>
      <c r="CN5917"/>
      <c r="CO5917"/>
      <c r="CP5917"/>
    </row>
    <row r="5918" spans="80:94" ht="22.5" customHeight="1">
      <c r="CB5918"/>
      <c r="CC5918"/>
      <c r="CD5918"/>
      <c r="CE5918" s="83"/>
      <c r="CF5918"/>
      <c r="CG5918"/>
      <c r="CH5918"/>
      <c r="CI5918"/>
      <c r="CJ5918"/>
      <c r="CK5918"/>
      <c r="CL5918"/>
      <c r="CM5918"/>
      <c r="CN5918"/>
      <c r="CO5918"/>
      <c r="CP5918"/>
    </row>
    <row r="5919" spans="80:94" ht="22.5" customHeight="1">
      <c r="CB5919"/>
      <c r="CC5919"/>
      <c r="CD5919"/>
      <c r="CE5919" s="83"/>
      <c r="CF5919"/>
      <c r="CG5919"/>
      <c r="CH5919"/>
      <c r="CI5919"/>
      <c r="CJ5919"/>
      <c r="CK5919"/>
      <c r="CL5919"/>
      <c r="CM5919"/>
      <c r="CN5919"/>
      <c r="CO5919"/>
      <c r="CP5919"/>
    </row>
    <row r="5920" spans="80:94" ht="22.5" customHeight="1">
      <c r="CB5920"/>
      <c r="CC5920"/>
      <c r="CD5920"/>
      <c r="CE5920" s="83"/>
      <c r="CF5920"/>
      <c r="CG5920"/>
      <c r="CH5920"/>
      <c r="CI5920"/>
      <c r="CJ5920"/>
      <c r="CK5920"/>
      <c r="CL5920"/>
      <c r="CM5920"/>
      <c r="CN5920"/>
      <c r="CO5920"/>
      <c r="CP5920"/>
    </row>
    <row r="5921" spans="80:94" ht="22.5" customHeight="1">
      <c r="CB5921"/>
      <c r="CC5921"/>
      <c r="CD5921"/>
      <c r="CE5921" s="83"/>
      <c r="CF5921"/>
      <c r="CG5921"/>
      <c r="CH5921"/>
      <c r="CI5921"/>
      <c r="CJ5921"/>
      <c r="CK5921"/>
      <c r="CL5921"/>
      <c r="CM5921"/>
      <c r="CN5921"/>
      <c r="CO5921"/>
      <c r="CP5921"/>
    </row>
    <row r="5922" spans="80:94" ht="22.5" customHeight="1">
      <c r="CB5922"/>
      <c r="CC5922"/>
      <c r="CD5922"/>
      <c r="CE5922" s="83"/>
      <c r="CF5922"/>
      <c r="CG5922"/>
      <c r="CH5922"/>
      <c r="CI5922"/>
      <c r="CJ5922"/>
      <c r="CK5922"/>
      <c r="CL5922"/>
      <c r="CM5922"/>
      <c r="CN5922"/>
      <c r="CO5922"/>
      <c r="CP5922"/>
    </row>
    <row r="5923" spans="80:94" ht="22.5" customHeight="1">
      <c r="CB5923"/>
      <c r="CC5923"/>
      <c r="CD5923"/>
      <c r="CE5923" s="83"/>
      <c r="CF5923"/>
      <c r="CG5923"/>
      <c r="CH5923"/>
      <c r="CI5923"/>
      <c r="CJ5923"/>
      <c r="CK5923"/>
      <c r="CL5923"/>
      <c r="CM5923"/>
      <c r="CN5923"/>
      <c r="CO5923"/>
      <c r="CP5923"/>
    </row>
    <row r="5924" spans="80:94" ht="22.5" customHeight="1">
      <c r="CB5924"/>
      <c r="CC5924"/>
      <c r="CD5924"/>
      <c r="CE5924" s="83"/>
      <c r="CF5924"/>
      <c r="CG5924"/>
      <c r="CH5924"/>
      <c r="CI5924"/>
      <c r="CJ5924"/>
      <c r="CK5924"/>
      <c r="CL5924"/>
      <c r="CM5924"/>
      <c r="CN5924"/>
      <c r="CO5924"/>
      <c r="CP5924"/>
    </row>
    <row r="5925" spans="80:94" ht="22.5" customHeight="1">
      <c r="CB5925"/>
      <c r="CC5925"/>
      <c r="CD5925"/>
      <c r="CE5925" s="83"/>
      <c r="CF5925"/>
      <c r="CG5925"/>
      <c r="CH5925"/>
      <c r="CI5925"/>
      <c r="CJ5925"/>
      <c r="CK5925"/>
      <c r="CL5925"/>
      <c r="CM5925"/>
      <c r="CN5925"/>
      <c r="CO5925"/>
      <c r="CP5925"/>
    </row>
    <row r="5926" spans="80:94" ht="22.5" customHeight="1">
      <c r="CB5926"/>
      <c r="CC5926"/>
      <c r="CD5926"/>
      <c r="CE5926" s="83"/>
      <c r="CF5926"/>
      <c r="CG5926"/>
      <c r="CH5926"/>
      <c r="CI5926"/>
      <c r="CJ5926"/>
      <c r="CK5926"/>
      <c r="CL5926"/>
      <c r="CM5926"/>
      <c r="CN5926"/>
      <c r="CO5926"/>
      <c r="CP5926"/>
    </row>
    <row r="5927" spans="80:94" ht="22.5" customHeight="1">
      <c r="CB5927"/>
      <c r="CC5927"/>
      <c r="CD5927"/>
      <c r="CE5927" s="83"/>
      <c r="CF5927"/>
      <c r="CG5927"/>
      <c r="CH5927"/>
      <c r="CI5927"/>
      <c r="CJ5927"/>
      <c r="CK5927"/>
      <c r="CL5927"/>
      <c r="CM5927"/>
      <c r="CN5927"/>
      <c r="CO5927"/>
      <c r="CP5927"/>
    </row>
    <row r="5928" spans="80:94" ht="22.5" customHeight="1">
      <c r="CB5928"/>
      <c r="CC5928"/>
      <c r="CD5928"/>
      <c r="CE5928" s="83"/>
      <c r="CF5928"/>
      <c r="CG5928"/>
      <c r="CH5928"/>
      <c r="CI5928"/>
      <c r="CJ5928"/>
      <c r="CK5928"/>
      <c r="CL5928"/>
      <c r="CM5928"/>
      <c r="CN5928"/>
      <c r="CO5928"/>
      <c r="CP5928"/>
    </row>
    <row r="5929" spans="80:94" ht="22.5" customHeight="1">
      <c r="CB5929"/>
      <c r="CC5929"/>
      <c r="CD5929"/>
      <c r="CE5929" s="83"/>
      <c r="CF5929"/>
      <c r="CG5929"/>
      <c r="CH5929"/>
      <c r="CI5929"/>
      <c r="CJ5929"/>
      <c r="CK5929"/>
      <c r="CL5929"/>
      <c r="CM5929"/>
      <c r="CN5929"/>
      <c r="CO5929"/>
      <c r="CP5929"/>
    </row>
    <row r="5930" spans="80:94" ht="22.5" customHeight="1">
      <c r="CB5930"/>
      <c r="CC5930"/>
      <c r="CD5930"/>
      <c r="CE5930" s="83"/>
      <c r="CF5930"/>
      <c r="CG5930"/>
      <c r="CH5930"/>
      <c r="CI5930"/>
      <c r="CJ5930"/>
      <c r="CK5930"/>
      <c r="CL5930"/>
      <c r="CM5930"/>
      <c r="CN5930"/>
      <c r="CO5930"/>
      <c r="CP5930"/>
    </row>
    <row r="5931" spans="80:94" ht="22.5" customHeight="1">
      <c r="CB5931"/>
      <c r="CC5931"/>
      <c r="CD5931"/>
      <c r="CE5931" s="83"/>
      <c r="CF5931"/>
      <c r="CG5931"/>
      <c r="CH5931"/>
      <c r="CI5931"/>
      <c r="CJ5931"/>
      <c r="CK5931"/>
      <c r="CL5931"/>
      <c r="CM5931"/>
      <c r="CN5931"/>
      <c r="CO5931"/>
      <c r="CP5931"/>
    </row>
    <row r="5932" spans="80:94" ht="22.5" customHeight="1">
      <c r="CB5932"/>
      <c r="CC5932"/>
      <c r="CD5932"/>
      <c r="CE5932" s="83"/>
      <c r="CF5932"/>
      <c r="CG5932"/>
      <c r="CH5932"/>
      <c r="CI5932"/>
      <c r="CJ5932"/>
      <c r="CK5932"/>
      <c r="CL5932"/>
      <c r="CM5932"/>
      <c r="CN5932"/>
      <c r="CO5932"/>
      <c r="CP5932"/>
    </row>
    <row r="5933" spans="80:94" ht="22.5" customHeight="1">
      <c r="CB5933"/>
      <c r="CC5933"/>
      <c r="CD5933"/>
      <c r="CE5933" s="83"/>
      <c r="CF5933"/>
      <c r="CG5933"/>
      <c r="CH5933"/>
      <c r="CI5933"/>
      <c r="CJ5933"/>
      <c r="CK5933"/>
      <c r="CL5933"/>
      <c r="CM5933"/>
      <c r="CN5933"/>
      <c r="CO5933"/>
      <c r="CP5933"/>
    </row>
    <row r="5934" spans="80:94" ht="22.5" customHeight="1">
      <c r="CB5934"/>
      <c r="CC5934"/>
      <c r="CD5934"/>
      <c r="CE5934" s="83"/>
      <c r="CF5934"/>
      <c r="CG5934"/>
      <c r="CH5934"/>
      <c r="CI5934"/>
      <c r="CJ5934"/>
      <c r="CK5934"/>
      <c r="CL5934"/>
      <c r="CM5934"/>
      <c r="CN5934"/>
      <c r="CO5934"/>
      <c r="CP5934"/>
    </row>
    <row r="5935" spans="80:94" ht="22.5" customHeight="1">
      <c r="CB5935"/>
      <c r="CC5935"/>
      <c r="CD5935"/>
      <c r="CE5935" s="83"/>
      <c r="CF5935"/>
      <c r="CG5935"/>
      <c r="CH5935"/>
      <c r="CI5935"/>
      <c r="CJ5935"/>
      <c r="CK5935"/>
      <c r="CL5935"/>
      <c r="CM5935"/>
      <c r="CN5935"/>
      <c r="CO5935"/>
      <c r="CP5935"/>
    </row>
    <row r="5936" spans="80:94" ht="22.5" customHeight="1">
      <c r="CB5936"/>
      <c r="CC5936"/>
      <c r="CD5936"/>
      <c r="CE5936" s="83"/>
      <c r="CF5936"/>
      <c r="CG5936"/>
      <c r="CH5936"/>
      <c r="CI5936"/>
      <c r="CJ5936"/>
      <c r="CK5936"/>
      <c r="CL5936"/>
      <c r="CM5936"/>
      <c r="CN5936"/>
      <c r="CO5936"/>
      <c r="CP5936"/>
    </row>
    <row r="5937" spans="80:94" ht="22.5" customHeight="1">
      <c r="CB5937"/>
      <c r="CC5937"/>
      <c r="CD5937"/>
      <c r="CE5937" s="83"/>
      <c r="CF5937"/>
      <c r="CG5937"/>
      <c r="CH5937"/>
      <c r="CI5937"/>
      <c r="CJ5937"/>
      <c r="CK5937"/>
      <c r="CL5937"/>
      <c r="CM5937"/>
      <c r="CN5937"/>
      <c r="CO5937"/>
      <c r="CP5937"/>
    </row>
    <row r="5938" spans="80:94" ht="22.5" customHeight="1">
      <c r="CB5938"/>
      <c r="CC5938"/>
      <c r="CD5938"/>
      <c r="CE5938" s="83"/>
      <c r="CF5938"/>
      <c r="CG5938"/>
      <c r="CH5938"/>
      <c r="CI5938"/>
      <c r="CJ5938"/>
      <c r="CK5938"/>
      <c r="CL5938"/>
      <c r="CM5938"/>
      <c r="CN5938"/>
      <c r="CO5938"/>
      <c r="CP5938"/>
    </row>
    <row r="5939" spans="80:94" ht="22.5" customHeight="1">
      <c r="CB5939"/>
      <c r="CC5939"/>
      <c r="CD5939"/>
      <c r="CE5939" s="83"/>
      <c r="CF5939"/>
      <c r="CG5939"/>
      <c r="CH5939"/>
      <c r="CI5939"/>
      <c r="CJ5939"/>
      <c r="CK5939"/>
      <c r="CL5939"/>
      <c r="CM5939"/>
      <c r="CN5939"/>
      <c r="CO5939"/>
      <c r="CP5939"/>
    </row>
    <row r="5940" spans="80:94" ht="22.5" customHeight="1">
      <c r="CB5940"/>
      <c r="CC5940"/>
      <c r="CD5940"/>
      <c r="CE5940" s="83"/>
      <c r="CF5940"/>
      <c r="CG5940"/>
      <c r="CH5940"/>
      <c r="CI5940"/>
      <c r="CJ5940"/>
      <c r="CK5940"/>
      <c r="CL5940"/>
      <c r="CM5940"/>
      <c r="CN5940"/>
      <c r="CO5940"/>
      <c r="CP5940"/>
    </row>
    <row r="5941" spans="80:94" ht="22.5" customHeight="1">
      <c r="CB5941"/>
      <c r="CC5941"/>
      <c r="CD5941"/>
      <c r="CE5941" s="83"/>
      <c r="CF5941"/>
      <c r="CG5941"/>
      <c r="CH5941"/>
      <c r="CI5941"/>
      <c r="CJ5941"/>
      <c r="CK5941"/>
      <c r="CL5941"/>
      <c r="CM5941"/>
      <c r="CN5941"/>
      <c r="CO5941"/>
      <c r="CP5941"/>
    </row>
    <row r="5942" spans="80:94" ht="22.5" customHeight="1">
      <c r="CB5942"/>
      <c r="CC5942"/>
      <c r="CD5942"/>
      <c r="CE5942" s="83"/>
      <c r="CF5942"/>
      <c r="CG5942"/>
      <c r="CH5942"/>
      <c r="CI5942"/>
      <c r="CJ5942"/>
      <c r="CK5942"/>
      <c r="CL5942"/>
      <c r="CM5942"/>
      <c r="CN5942"/>
      <c r="CO5942"/>
      <c r="CP5942"/>
    </row>
    <row r="5943" spans="80:94" ht="22.5" customHeight="1">
      <c r="CB5943"/>
      <c r="CC5943"/>
      <c r="CD5943"/>
      <c r="CE5943" s="83"/>
      <c r="CF5943"/>
      <c r="CG5943"/>
      <c r="CH5943"/>
      <c r="CI5943"/>
      <c r="CJ5943"/>
      <c r="CK5943"/>
      <c r="CL5943"/>
      <c r="CM5943"/>
      <c r="CN5943"/>
      <c r="CO5943"/>
      <c r="CP5943"/>
    </row>
    <row r="5944" spans="80:94" ht="22.5" customHeight="1">
      <c r="CB5944"/>
      <c r="CC5944"/>
      <c r="CD5944"/>
      <c r="CE5944" s="83"/>
      <c r="CF5944"/>
      <c r="CG5944"/>
      <c r="CH5944"/>
      <c r="CI5944"/>
      <c r="CJ5944"/>
      <c r="CK5944"/>
      <c r="CL5944"/>
      <c r="CM5944"/>
      <c r="CN5944"/>
      <c r="CO5944"/>
      <c r="CP5944"/>
    </row>
    <row r="5945" spans="80:94" ht="22.5" customHeight="1">
      <c r="CB5945"/>
      <c r="CC5945"/>
      <c r="CD5945"/>
      <c r="CE5945" s="83"/>
      <c r="CF5945"/>
      <c r="CG5945"/>
      <c r="CH5945"/>
      <c r="CI5945"/>
      <c r="CJ5945"/>
      <c r="CK5945"/>
      <c r="CL5945"/>
      <c r="CM5945"/>
      <c r="CN5945"/>
      <c r="CO5945"/>
      <c r="CP5945"/>
    </row>
    <row r="5946" spans="80:94" ht="22.5" customHeight="1">
      <c r="CB5946"/>
      <c r="CC5946"/>
      <c r="CD5946"/>
      <c r="CE5946" s="83"/>
      <c r="CF5946"/>
      <c r="CG5946"/>
      <c r="CH5946"/>
      <c r="CI5946"/>
      <c r="CJ5946"/>
      <c r="CK5946"/>
      <c r="CL5946"/>
      <c r="CM5946"/>
      <c r="CN5946"/>
      <c r="CO5946"/>
      <c r="CP5946"/>
    </row>
    <row r="5947" spans="80:94" ht="22.5" customHeight="1">
      <c r="CB5947"/>
      <c r="CC5947"/>
      <c r="CD5947"/>
      <c r="CE5947" s="83"/>
      <c r="CF5947"/>
      <c r="CG5947"/>
      <c r="CH5947"/>
      <c r="CI5947"/>
      <c r="CJ5947"/>
      <c r="CK5947"/>
      <c r="CL5947"/>
      <c r="CM5947"/>
      <c r="CN5947"/>
      <c r="CO5947"/>
      <c r="CP5947"/>
    </row>
    <row r="5948" spans="80:94" ht="22.5" customHeight="1">
      <c r="CB5948"/>
      <c r="CC5948"/>
      <c r="CD5948"/>
      <c r="CE5948" s="83"/>
      <c r="CF5948"/>
      <c r="CG5948"/>
      <c r="CH5948"/>
      <c r="CI5948"/>
      <c r="CJ5948"/>
      <c r="CK5948"/>
      <c r="CL5948"/>
      <c r="CM5948"/>
      <c r="CN5948"/>
      <c r="CO5948"/>
      <c r="CP5948"/>
    </row>
    <row r="5949" spans="80:94" ht="22.5" customHeight="1">
      <c r="CB5949"/>
      <c r="CC5949"/>
      <c r="CD5949"/>
      <c r="CE5949" s="83"/>
      <c r="CF5949"/>
      <c r="CG5949"/>
      <c r="CH5949"/>
      <c r="CI5949"/>
      <c r="CJ5949"/>
      <c r="CK5949"/>
      <c r="CL5949"/>
      <c r="CM5949"/>
      <c r="CN5949"/>
      <c r="CO5949"/>
      <c r="CP5949"/>
    </row>
    <row r="5950" spans="80:94" ht="22.5" customHeight="1">
      <c r="CB5950"/>
      <c r="CC5950"/>
      <c r="CD5950"/>
      <c r="CE5950" s="83"/>
      <c r="CF5950"/>
      <c r="CG5950"/>
      <c r="CH5950"/>
      <c r="CI5950"/>
      <c r="CJ5950"/>
      <c r="CK5950"/>
      <c r="CL5950"/>
      <c r="CM5950"/>
      <c r="CN5950"/>
      <c r="CO5950"/>
      <c r="CP5950"/>
    </row>
    <row r="5951" spans="80:94" ht="22.5" customHeight="1">
      <c r="CB5951"/>
      <c r="CC5951"/>
      <c r="CD5951"/>
      <c r="CE5951" s="83"/>
      <c r="CF5951"/>
      <c r="CG5951"/>
      <c r="CH5951"/>
      <c r="CI5951"/>
      <c r="CJ5951"/>
      <c r="CK5951"/>
      <c r="CL5951"/>
      <c r="CM5951"/>
      <c r="CN5951"/>
      <c r="CO5951"/>
      <c r="CP5951"/>
    </row>
    <row r="5952" spans="80:94" ht="22.5" customHeight="1">
      <c r="CB5952"/>
      <c r="CC5952"/>
      <c r="CD5952"/>
      <c r="CE5952" s="83"/>
      <c r="CF5952"/>
      <c r="CG5952"/>
      <c r="CH5952"/>
      <c r="CI5952"/>
      <c r="CJ5952"/>
      <c r="CK5952"/>
      <c r="CL5952"/>
      <c r="CM5952"/>
      <c r="CN5952"/>
      <c r="CO5952"/>
      <c r="CP5952"/>
    </row>
    <row r="5953" spans="80:94" ht="22.5" customHeight="1">
      <c r="CB5953"/>
      <c r="CC5953"/>
      <c r="CD5953"/>
      <c r="CE5953" s="83"/>
      <c r="CF5953"/>
      <c r="CG5953"/>
      <c r="CH5953"/>
      <c r="CI5953"/>
      <c r="CJ5953"/>
      <c r="CK5953"/>
      <c r="CL5953"/>
      <c r="CM5953"/>
      <c r="CN5953"/>
      <c r="CO5953"/>
      <c r="CP5953"/>
    </row>
    <row r="5954" spans="80:94" ht="22.5" customHeight="1">
      <c r="CB5954"/>
      <c r="CC5954"/>
      <c r="CD5954"/>
      <c r="CE5954" s="83"/>
      <c r="CF5954"/>
      <c r="CG5954"/>
      <c r="CH5954"/>
      <c r="CI5954"/>
      <c r="CJ5954"/>
      <c r="CK5954"/>
      <c r="CL5954"/>
      <c r="CM5954"/>
      <c r="CN5954"/>
      <c r="CO5954"/>
      <c r="CP5954"/>
    </row>
    <row r="5955" spans="80:94" ht="22.5" customHeight="1">
      <c r="CB5955"/>
      <c r="CC5955"/>
      <c r="CD5955"/>
      <c r="CE5955" s="83"/>
      <c r="CF5955"/>
      <c r="CG5955"/>
      <c r="CH5955"/>
      <c r="CI5955"/>
      <c r="CJ5955"/>
      <c r="CK5955"/>
      <c r="CL5955"/>
      <c r="CM5955"/>
      <c r="CN5955"/>
      <c r="CO5955"/>
      <c r="CP5955"/>
    </row>
    <row r="5956" spans="80:94" ht="22.5" customHeight="1">
      <c r="CB5956"/>
      <c r="CC5956"/>
      <c r="CD5956"/>
      <c r="CE5956" s="83"/>
      <c r="CF5956"/>
      <c r="CG5956"/>
      <c r="CH5956"/>
      <c r="CI5956"/>
      <c r="CJ5956"/>
      <c r="CK5956"/>
      <c r="CL5956"/>
      <c r="CM5956"/>
      <c r="CN5956"/>
      <c r="CO5956"/>
      <c r="CP5956"/>
    </row>
    <row r="5957" spans="80:94" ht="22.5" customHeight="1">
      <c r="CB5957"/>
      <c r="CC5957"/>
      <c r="CD5957"/>
      <c r="CE5957" s="83"/>
      <c r="CF5957"/>
      <c r="CG5957"/>
      <c r="CH5957"/>
      <c r="CI5957"/>
      <c r="CJ5957"/>
      <c r="CK5957"/>
      <c r="CL5957"/>
      <c r="CM5957"/>
      <c r="CN5957"/>
      <c r="CO5957"/>
      <c r="CP5957"/>
    </row>
    <row r="5958" spans="80:94" ht="22.5" customHeight="1">
      <c r="CB5958"/>
      <c r="CC5958"/>
      <c r="CD5958"/>
      <c r="CE5958" s="83"/>
      <c r="CF5958"/>
      <c r="CG5958"/>
      <c r="CH5958"/>
      <c r="CI5958"/>
      <c r="CJ5958"/>
      <c r="CK5958"/>
      <c r="CL5958"/>
      <c r="CM5958"/>
      <c r="CN5958"/>
      <c r="CO5958"/>
      <c r="CP5958"/>
    </row>
    <row r="5959" spans="80:94" ht="22.5" customHeight="1">
      <c r="CB5959"/>
      <c r="CC5959"/>
      <c r="CD5959"/>
      <c r="CE5959" s="83"/>
      <c r="CF5959"/>
      <c r="CG5959"/>
      <c r="CH5959"/>
      <c r="CI5959"/>
      <c r="CJ5959"/>
      <c r="CK5959"/>
      <c r="CL5959"/>
      <c r="CM5959"/>
      <c r="CN5959"/>
      <c r="CO5959"/>
      <c r="CP5959"/>
    </row>
    <row r="5960" spans="80:94" ht="22.5" customHeight="1">
      <c r="CB5960"/>
      <c r="CC5960"/>
      <c r="CD5960"/>
      <c r="CE5960" s="83"/>
      <c r="CF5960"/>
      <c r="CG5960"/>
      <c r="CH5960"/>
      <c r="CI5960"/>
      <c r="CJ5960"/>
      <c r="CK5960"/>
      <c r="CL5960"/>
      <c r="CM5960"/>
      <c r="CN5960"/>
      <c r="CO5960"/>
      <c r="CP5960"/>
    </row>
    <row r="5961" spans="80:94" ht="22.5" customHeight="1">
      <c r="CB5961"/>
      <c r="CC5961"/>
      <c r="CD5961"/>
      <c r="CE5961" s="83"/>
      <c r="CF5961"/>
      <c r="CG5961"/>
      <c r="CH5961"/>
      <c r="CI5961"/>
      <c r="CJ5961"/>
      <c r="CK5961"/>
      <c r="CL5961"/>
      <c r="CM5961"/>
      <c r="CN5961"/>
      <c r="CO5961"/>
      <c r="CP5961"/>
    </row>
    <row r="5962" spans="80:94" ht="22.5" customHeight="1">
      <c r="CB5962"/>
      <c r="CC5962"/>
      <c r="CD5962"/>
      <c r="CE5962" s="83"/>
      <c r="CF5962"/>
      <c r="CG5962"/>
      <c r="CH5962"/>
      <c r="CI5962"/>
      <c r="CJ5962"/>
      <c r="CK5962"/>
      <c r="CL5962"/>
      <c r="CM5962"/>
      <c r="CN5962"/>
      <c r="CO5962"/>
      <c r="CP5962"/>
    </row>
    <row r="5963" spans="80:94" ht="22.5" customHeight="1">
      <c r="CB5963"/>
      <c r="CC5963"/>
      <c r="CD5963"/>
      <c r="CE5963" s="83"/>
      <c r="CF5963"/>
      <c r="CG5963"/>
      <c r="CH5963"/>
      <c r="CI5963"/>
      <c r="CJ5963"/>
      <c r="CK5963"/>
      <c r="CL5963"/>
      <c r="CM5963"/>
      <c r="CN5963"/>
      <c r="CO5963"/>
      <c r="CP5963"/>
    </row>
    <row r="5964" spans="80:94" ht="22.5" customHeight="1">
      <c r="CB5964"/>
      <c r="CC5964"/>
      <c r="CD5964"/>
      <c r="CE5964" s="83"/>
      <c r="CF5964"/>
      <c r="CG5964"/>
      <c r="CH5964"/>
      <c r="CI5964"/>
      <c r="CJ5964"/>
      <c r="CK5964"/>
      <c r="CL5964"/>
      <c r="CM5964"/>
      <c r="CN5964"/>
      <c r="CO5964"/>
      <c r="CP5964"/>
    </row>
    <row r="5965" spans="80:94" ht="22.5" customHeight="1">
      <c r="CB5965"/>
      <c r="CC5965"/>
      <c r="CD5965"/>
      <c r="CE5965" s="83"/>
      <c r="CF5965"/>
      <c r="CG5965"/>
      <c r="CH5965"/>
      <c r="CI5965"/>
      <c r="CJ5965"/>
      <c r="CK5965"/>
      <c r="CL5965"/>
      <c r="CM5965"/>
      <c r="CN5965"/>
      <c r="CO5965"/>
      <c r="CP5965"/>
    </row>
    <row r="5966" spans="80:94" ht="22.5" customHeight="1">
      <c r="CB5966"/>
      <c r="CC5966"/>
      <c r="CD5966"/>
      <c r="CE5966" s="83"/>
      <c r="CF5966"/>
      <c r="CG5966"/>
      <c r="CH5966"/>
      <c r="CI5966"/>
      <c r="CJ5966"/>
      <c r="CK5966"/>
      <c r="CL5966"/>
      <c r="CM5966"/>
      <c r="CN5966"/>
      <c r="CO5966"/>
      <c r="CP5966"/>
    </row>
    <row r="5967" spans="80:94" ht="22.5" customHeight="1">
      <c r="CB5967"/>
      <c r="CC5967"/>
      <c r="CD5967"/>
      <c r="CE5967" s="83"/>
      <c r="CF5967"/>
      <c r="CG5967"/>
      <c r="CH5967"/>
      <c r="CI5967"/>
      <c r="CJ5967"/>
      <c r="CK5967"/>
      <c r="CL5967"/>
      <c r="CM5967"/>
      <c r="CN5967"/>
      <c r="CO5967"/>
      <c r="CP5967"/>
    </row>
    <row r="5968" spans="80:94" ht="22.5" customHeight="1">
      <c r="CB5968"/>
      <c r="CC5968"/>
      <c r="CD5968"/>
      <c r="CE5968" s="83"/>
      <c r="CF5968"/>
      <c r="CG5968"/>
      <c r="CH5968"/>
      <c r="CI5968"/>
      <c r="CJ5968"/>
      <c r="CK5968"/>
      <c r="CL5968"/>
      <c r="CM5968"/>
      <c r="CN5968"/>
      <c r="CO5968"/>
      <c r="CP5968"/>
    </row>
    <row r="5969" spans="80:94" ht="22.5" customHeight="1">
      <c r="CB5969"/>
      <c r="CC5969"/>
      <c r="CD5969"/>
      <c r="CE5969" s="83"/>
      <c r="CF5969"/>
      <c r="CG5969"/>
      <c r="CH5969"/>
      <c r="CI5969"/>
      <c r="CJ5969"/>
      <c r="CK5969"/>
      <c r="CL5969"/>
      <c r="CM5969"/>
      <c r="CN5969"/>
      <c r="CO5969"/>
      <c r="CP5969"/>
    </row>
    <row r="5970" spans="80:94" ht="22.5" customHeight="1">
      <c r="CB5970"/>
      <c r="CC5970"/>
      <c r="CD5970"/>
      <c r="CE5970" s="83"/>
      <c r="CF5970"/>
      <c r="CG5970"/>
      <c r="CH5970"/>
      <c r="CI5970"/>
      <c r="CJ5970"/>
      <c r="CK5970"/>
      <c r="CL5970"/>
      <c r="CM5970"/>
      <c r="CN5970"/>
      <c r="CO5970"/>
      <c r="CP5970"/>
    </row>
    <row r="5971" spans="80:94" ht="22.5" customHeight="1">
      <c r="CB5971"/>
      <c r="CC5971"/>
      <c r="CD5971"/>
      <c r="CE5971" s="83"/>
      <c r="CF5971"/>
      <c r="CG5971"/>
      <c r="CH5971"/>
      <c r="CI5971"/>
      <c r="CJ5971"/>
      <c r="CK5971"/>
      <c r="CL5971"/>
      <c r="CM5971"/>
      <c r="CN5971"/>
      <c r="CO5971"/>
      <c r="CP5971"/>
    </row>
    <row r="5972" spans="80:94" ht="22.5" customHeight="1">
      <c r="CB5972"/>
      <c r="CC5972"/>
      <c r="CD5972"/>
      <c r="CE5972" s="83"/>
      <c r="CF5972"/>
      <c r="CG5972"/>
      <c r="CH5972"/>
      <c r="CI5972"/>
      <c r="CJ5972"/>
      <c r="CK5972"/>
      <c r="CL5972"/>
      <c r="CM5972"/>
      <c r="CN5972"/>
      <c r="CO5972"/>
      <c r="CP5972"/>
    </row>
    <row r="5973" spans="80:94" ht="22.5" customHeight="1">
      <c r="CB5973"/>
      <c r="CC5973"/>
      <c r="CD5973"/>
      <c r="CE5973" s="83"/>
      <c r="CF5973"/>
      <c r="CG5973"/>
      <c r="CH5973"/>
      <c r="CI5973"/>
      <c r="CJ5973"/>
      <c r="CK5973"/>
      <c r="CL5973"/>
      <c r="CM5973"/>
      <c r="CN5973"/>
      <c r="CO5973"/>
      <c r="CP5973"/>
    </row>
    <row r="5974" spans="80:94" ht="22.5" customHeight="1">
      <c r="CB5974"/>
      <c r="CC5974"/>
      <c r="CD5974"/>
      <c r="CE5974" s="83"/>
      <c r="CF5974"/>
      <c r="CG5974"/>
      <c r="CH5974"/>
      <c r="CI5974"/>
      <c r="CJ5974"/>
      <c r="CK5974"/>
      <c r="CL5974"/>
      <c r="CM5974"/>
      <c r="CN5974"/>
      <c r="CO5974"/>
      <c r="CP5974"/>
    </row>
    <row r="5975" spans="80:94" ht="22.5" customHeight="1">
      <c r="CB5975"/>
      <c r="CC5975"/>
      <c r="CD5975"/>
      <c r="CE5975" s="83"/>
      <c r="CF5975"/>
      <c r="CG5975"/>
      <c r="CH5975"/>
      <c r="CI5975"/>
      <c r="CJ5975"/>
      <c r="CK5975"/>
      <c r="CL5975"/>
      <c r="CM5975"/>
      <c r="CN5975"/>
      <c r="CO5975"/>
      <c r="CP5975"/>
    </row>
    <row r="5976" spans="80:94" ht="22.5" customHeight="1">
      <c r="CB5976"/>
      <c r="CC5976"/>
      <c r="CD5976"/>
      <c r="CE5976" s="83"/>
      <c r="CF5976"/>
      <c r="CG5976"/>
      <c r="CH5976"/>
      <c r="CI5976"/>
      <c r="CJ5976"/>
      <c r="CK5976"/>
      <c r="CL5976"/>
      <c r="CM5976"/>
      <c r="CN5976"/>
      <c r="CO5976"/>
      <c r="CP5976"/>
    </row>
    <row r="5977" spans="80:94" ht="22.5" customHeight="1">
      <c r="CB5977"/>
      <c r="CC5977"/>
      <c r="CD5977"/>
      <c r="CE5977" s="83"/>
      <c r="CF5977"/>
      <c r="CG5977"/>
      <c r="CH5977"/>
      <c r="CI5977"/>
      <c r="CJ5977"/>
      <c r="CK5977"/>
      <c r="CL5977"/>
      <c r="CM5977"/>
      <c r="CN5977"/>
      <c r="CO5977"/>
      <c r="CP5977"/>
    </row>
    <row r="5978" spans="80:94" ht="22.5" customHeight="1">
      <c r="CB5978"/>
      <c r="CC5978"/>
      <c r="CD5978"/>
      <c r="CE5978" s="83"/>
      <c r="CF5978"/>
      <c r="CG5978"/>
      <c r="CH5978"/>
      <c r="CI5978"/>
      <c r="CJ5978"/>
      <c r="CK5978"/>
      <c r="CL5978"/>
      <c r="CM5978"/>
      <c r="CN5978"/>
      <c r="CO5978"/>
      <c r="CP5978"/>
    </row>
    <row r="5979" spans="80:94" ht="22.5" customHeight="1">
      <c r="CB5979"/>
      <c r="CC5979"/>
      <c r="CD5979"/>
      <c r="CE5979" s="83"/>
      <c r="CF5979"/>
      <c r="CG5979"/>
      <c r="CH5979"/>
      <c r="CI5979"/>
      <c r="CJ5979"/>
      <c r="CK5979"/>
      <c r="CL5979"/>
      <c r="CM5979"/>
      <c r="CN5979"/>
      <c r="CO5979"/>
      <c r="CP5979"/>
    </row>
    <row r="5980" spans="80:94" ht="22.5" customHeight="1">
      <c r="CB5980"/>
      <c r="CC5980"/>
      <c r="CD5980"/>
      <c r="CE5980" s="83"/>
      <c r="CF5980"/>
      <c r="CG5980"/>
      <c r="CH5980"/>
      <c r="CI5980"/>
      <c r="CJ5980"/>
      <c r="CK5980"/>
      <c r="CL5980"/>
      <c r="CM5980"/>
      <c r="CN5980"/>
      <c r="CO5980"/>
      <c r="CP5980"/>
    </row>
    <row r="5981" spans="80:94" ht="22.5" customHeight="1">
      <c r="CB5981"/>
      <c r="CC5981"/>
      <c r="CD5981"/>
      <c r="CE5981" s="83"/>
      <c r="CF5981"/>
      <c r="CG5981"/>
      <c r="CH5981"/>
      <c r="CI5981"/>
      <c r="CJ5981"/>
      <c r="CK5981"/>
      <c r="CL5981"/>
      <c r="CM5981"/>
      <c r="CN5981"/>
      <c r="CO5981"/>
      <c r="CP5981"/>
    </row>
    <row r="5982" spans="80:94" ht="22.5" customHeight="1">
      <c r="CB5982"/>
      <c r="CC5982"/>
      <c r="CD5982"/>
      <c r="CE5982" s="83"/>
      <c r="CF5982"/>
      <c r="CG5982"/>
      <c r="CH5982"/>
      <c r="CI5982"/>
      <c r="CJ5982"/>
      <c r="CK5982"/>
      <c r="CL5982"/>
      <c r="CM5982"/>
      <c r="CN5982"/>
      <c r="CO5982"/>
      <c r="CP5982"/>
    </row>
    <row r="5983" spans="80:94" ht="22.5" customHeight="1">
      <c r="CB5983"/>
      <c r="CC5983"/>
      <c r="CD5983"/>
      <c r="CE5983" s="83"/>
      <c r="CF5983"/>
      <c r="CG5983"/>
      <c r="CH5983"/>
      <c r="CI5983"/>
      <c r="CJ5983"/>
      <c r="CK5983"/>
      <c r="CL5983"/>
      <c r="CM5983"/>
      <c r="CN5983"/>
      <c r="CO5983"/>
      <c r="CP5983"/>
    </row>
    <row r="5984" spans="80:94" ht="22.5" customHeight="1">
      <c r="CB5984"/>
      <c r="CC5984"/>
      <c r="CD5984"/>
      <c r="CE5984" s="83"/>
      <c r="CF5984"/>
      <c r="CG5984"/>
      <c r="CH5984"/>
      <c r="CI5984"/>
      <c r="CJ5984"/>
      <c r="CK5984"/>
      <c r="CL5984"/>
      <c r="CM5984"/>
      <c r="CN5984"/>
      <c r="CO5984"/>
      <c r="CP5984"/>
    </row>
    <row r="5985" spans="80:94" ht="22.5" customHeight="1">
      <c r="CB5985"/>
      <c r="CC5985"/>
      <c r="CD5985"/>
      <c r="CE5985" s="83"/>
      <c r="CF5985"/>
      <c r="CG5985"/>
      <c r="CH5985"/>
      <c r="CI5985"/>
      <c r="CJ5985"/>
      <c r="CK5985"/>
      <c r="CL5985"/>
      <c r="CM5985"/>
      <c r="CN5985"/>
      <c r="CO5985"/>
      <c r="CP5985"/>
    </row>
    <row r="5986" spans="80:94" ht="22.5" customHeight="1">
      <c r="CB5986"/>
      <c r="CC5986"/>
      <c r="CD5986"/>
      <c r="CE5986" s="83"/>
      <c r="CF5986"/>
      <c r="CG5986"/>
      <c r="CH5986"/>
      <c r="CI5986"/>
      <c r="CJ5986"/>
      <c r="CK5986"/>
      <c r="CL5986"/>
      <c r="CM5986"/>
      <c r="CN5986"/>
      <c r="CO5986"/>
      <c r="CP5986"/>
    </row>
    <row r="5987" spans="80:94" ht="22.5" customHeight="1">
      <c r="CB5987"/>
      <c r="CC5987"/>
      <c r="CD5987"/>
      <c r="CE5987" s="83"/>
      <c r="CF5987"/>
      <c r="CG5987"/>
      <c r="CH5987"/>
      <c r="CI5987"/>
      <c r="CJ5987"/>
      <c r="CK5987"/>
      <c r="CL5987"/>
      <c r="CM5987"/>
      <c r="CN5987"/>
      <c r="CO5987"/>
      <c r="CP5987"/>
    </row>
    <row r="5988" spans="80:94" ht="22.5" customHeight="1">
      <c r="CB5988"/>
      <c r="CC5988"/>
      <c r="CD5988"/>
      <c r="CE5988" s="83"/>
      <c r="CF5988"/>
      <c r="CG5988"/>
      <c r="CH5988"/>
      <c r="CI5988"/>
      <c r="CJ5988"/>
      <c r="CK5988"/>
      <c r="CL5988"/>
      <c r="CM5988"/>
      <c r="CN5988"/>
      <c r="CO5988"/>
      <c r="CP5988"/>
    </row>
    <row r="5989" spans="80:94" ht="22.5" customHeight="1">
      <c r="CB5989"/>
      <c r="CC5989"/>
      <c r="CD5989"/>
      <c r="CE5989" s="83"/>
      <c r="CF5989"/>
      <c r="CG5989"/>
      <c r="CH5989"/>
      <c r="CI5989"/>
      <c r="CJ5989"/>
      <c r="CK5989"/>
      <c r="CL5989"/>
      <c r="CM5989"/>
      <c r="CN5989"/>
      <c r="CO5989"/>
      <c r="CP5989"/>
    </row>
    <row r="5990" spans="80:94" ht="22.5" customHeight="1">
      <c r="CB5990"/>
      <c r="CC5990"/>
      <c r="CD5990"/>
      <c r="CE5990" s="83"/>
      <c r="CF5990"/>
      <c r="CG5990"/>
      <c r="CH5990"/>
      <c r="CI5990"/>
      <c r="CJ5990"/>
      <c r="CK5990"/>
      <c r="CL5990"/>
      <c r="CM5990"/>
      <c r="CN5990"/>
      <c r="CO5990"/>
      <c r="CP5990"/>
    </row>
    <row r="5991" spans="80:94" ht="22.5" customHeight="1">
      <c r="CB5991"/>
      <c r="CC5991"/>
      <c r="CD5991"/>
      <c r="CE5991" s="83"/>
      <c r="CF5991"/>
      <c r="CG5991"/>
      <c r="CH5991"/>
      <c r="CI5991"/>
      <c r="CJ5991"/>
      <c r="CK5991"/>
      <c r="CL5991"/>
      <c r="CM5991"/>
      <c r="CN5991"/>
      <c r="CO5991"/>
      <c r="CP5991"/>
    </row>
    <row r="5992" spans="80:94" ht="22.5" customHeight="1">
      <c r="CB5992"/>
      <c r="CC5992"/>
      <c r="CD5992"/>
      <c r="CE5992" s="83"/>
      <c r="CF5992"/>
      <c r="CG5992"/>
      <c r="CH5992"/>
      <c r="CI5992"/>
      <c r="CJ5992"/>
      <c r="CK5992"/>
      <c r="CL5992"/>
      <c r="CM5992"/>
      <c r="CN5992"/>
      <c r="CO5992"/>
      <c r="CP5992"/>
    </row>
    <row r="5993" spans="80:94" ht="22.5" customHeight="1">
      <c r="CB5993"/>
      <c r="CC5993"/>
      <c r="CD5993"/>
      <c r="CE5993" s="83"/>
      <c r="CF5993"/>
      <c r="CG5993"/>
      <c r="CH5993"/>
      <c r="CI5993"/>
      <c r="CJ5993"/>
      <c r="CK5993"/>
      <c r="CL5993"/>
      <c r="CM5993"/>
      <c r="CN5993"/>
      <c r="CO5993"/>
      <c r="CP5993"/>
    </row>
    <row r="5994" spans="80:94" ht="22.5" customHeight="1">
      <c r="CB5994"/>
      <c r="CC5994"/>
      <c r="CD5994"/>
      <c r="CE5994" s="83"/>
      <c r="CF5994"/>
      <c r="CG5994"/>
      <c r="CH5994"/>
      <c r="CI5994"/>
      <c r="CJ5994"/>
      <c r="CK5994"/>
      <c r="CL5994"/>
      <c r="CM5994"/>
      <c r="CN5994"/>
      <c r="CO5994"/>
      <c r="CP5994"/>
    </row>
    <row r="5995" spans="80:94" ht="22.5" customHeight="1">
      <c r="CB5995"/>
      <c r="CC5995"/>
      <c r="CD5995"/>
      <c r="CE5995" s="83"/>
      <c r="CF5995"/>
      <c r="CG5995"/>
      <c r="CH5995"/>
      <c r="CI5995"/>
      <c r="CJ5995"/>
      <c r="CK5995"/>
      <c r="CL5995"/>
      <c r="CM5995"/>
      <c r="CN5995"/>
      <c r="CO5995"/>
      <c r="CP5995"/>
    </row>
    <row r="5996" spans="80:94" ht="22.5" customHeight="1">
      <c r="CB5996"/>
      <c r="CC5996"/>
      <c r="CD5996"/>
      <c r="CE5996" s="83"/>
      <c r="CF5996"/>
      <c r="CG5996"/>
      <c r="CH5996"/>
      <c r="CI5996"/>
      <c r="CJ5996"/>
      <c r="CK5996"/>
      <c r="CL5996"/>
      <c r="CM5996"/>
      <c r="CN5996"/>
      <c r="CO5996"/>
      <c r="CP5996"/>
    </row>
    <row r="5997" spans="80:94" ht="22.5" customHeight="1">
      <c r="CB5997"/>
      <c r="CC5997"/>
      <c r="CD5997"/>
      <c r="CE5997" s="83"/>
      <c r="CF5997"/>
      <c r="CG5997"/>
      <c r="CH5997"/>
      <c r="CI5997"/>
      <c r="CJ5997"/>
      <c r="CK5997"/>
      <c r="CL5997"/>
      <c r="CM5997"/>
      <c r="CN5997"/>
      <c r="CO5997"/>
      <c r="CP5997"/>
    </row>
    <row r="5998" spans="80:94" ht="22.5" customHeight="1">
      <c r="CB5998"/>
      <c r="CC5998"/>
      <c r="CD5998"/>
      <c r="CE5998" s="83"/>
      <c r="CF5998"/>
      <c r="CG5998"/>
      <c r="CH5998"/>
      <c r="CI5998"/>
      <c r="CJ5998"/>
      <c r="CK5998"/>
      <c r="CL5998"/>
      <c r="CM5998"/>
      <c r="CN5998"/>
      <c r="CO5998"/>
      <c r="CP5998"/>
    </row>
    <row r="5999" spans="80:94" ht="22.5" customHeight="1">
      <c r="CB5999"/>
      <c r="CC5999"/>
      <c r="CD5999"/>
      <c r="CE5999" s="83"/>
      <c r="CF5999"/>
      <c r="CG5999"/>
      <c r="CH5999"/>
      <c r="CI5999"/>
      <c r="CJ5999"/>
      <c r="CK5999"/>
      <c r="CL5999"/>
      <c r="CM5999"/>
      <c r="CN5999"/>
      <c r="CO5999"/>
      <c r="CP5999"/>
    </row>
    <row r="6000" spans="80:94" ht="22.5" customHeight="1">
      <c r="CB6000"/>
      <c r="CC6000"/>
      <c r="CD6000"/>
      <c r="CE6000" s="83"/>
      <c r="CF6000"/>
      <c r="CG6000"/>
      <c r="CH6000"/>
      <c r="CI6000"/>
      <c r="CJ6000"/>
      <c r="CK6000"/>
      <c r="CL6000"/>
      <c r="CM6000"/>
      <c r="CN6000"/>
      <c r="CO6000"/>
      <c r="CP6000"/>
    </row>
    <row r="6001" spans="80:94" ht="22.5" customHeight="1">
      <c r="CB6001"/>
      <c r="CC6001"/>
      <c r="CD6001"/>
      <c r="CE6001" s="83"/>
      <c r="CF6001"/>
      <c r="CG6001"/>
      <c r="CH6001"/>
      <c r="CI6001"/>
      <c r="CJ6001"/>
      <c r="CK6001"/>
      <c r="CL6001"/>
      <c r="CM6001"/>
      <c r="CN6001"/>
      <c r="CO6001"/>
      <c r="CP6001"/>
    </row>
    <row r="6002" spans="80:94" ht="22.5" customHeight="1">
      <c r="CB6002"/>
      <c r="CC6002"/>
      <c r="CD6002"/>
      <c r="CE6002" s="83"/>
      <c r="CF6002"/>
      <c r="CG6002"/>
      <c r="CH6002"/>
      <c r="CI6002"/>
      <c r="CJ6002"/>
      <c r="CK6002"/>
      <c r="CL6002"/>
      <c r="CM6002"/>
      <c r="CN6002"/>
      <c r="CO6002"/>
      <c r="CP6002"/>
    </row>
    <row r="6003" spans="80:94" ht="22.5" customHeight="1">
      <c r="CB6003"/>
      <c r="CC6003"/>
      <c r="CD6003"/>
      <c r="CE6003" s="83"/>
      <c r="CF6003"/>
      <c r="CG6003"/>
      <c r="CH6003"/>
      <c r="CI6003"/>
      <c r="CJ6003"/>
      <c r="CK6003"/>
      <c r="CL6003"/>
      <c r="CM6003"/>
      <c r="CN6003"/>
      <c r="CO6003"/>
      <c r="CP6003"/>
    </row>
    <row r="6004" spans="80:94" ht="22.5" customHeight="1">
      <c r="CB6004"/>
      <c r="CC6004"/>
      <c r="CD6004"/>
      <c r="CE6004" s="83"/>
      <c r="CF6004"/>
      <c r="CG6004"/>
      <c r="CH6004"/>
      <c r="CI6004"/>
      <c r="CJ6004"/>
      <c r="CK6004"/>
      <c r="CL6004"/>
      <c r="CM6004"/>
      <c r="CN6004"/>
      <c r="CO6004"/>
      <c r="CP6004"/>
    </row>
    <row r="6005" spans="80:94" ht="22.5" customHeight="1">
      <c r="CB6005"/>
      <c r="CC6005"/>
      <c r="CD6005"/>
      <c r="CE6005" s="83"/>
      <c r="CF6005"/>
      <c r="CG6005"/>
      <c r="CH6005"/>
      <c r="CI6005"/>
      <c r="CJ6005"/>
      <c r="CK6005"/>
      <c r="CL6005"/>
      <c r="CM6005"/>
      <c r="CN6005"/>
      <c r="CO6005"/>
      <c r="CP6005"/>
    </row>
    <row r="6006" spans="80:94" ht="22.5" customHeight="1">
      <c r="CB6006"/>
      <c r="CC6006"/>
      <c r="CD6006"/>
      <c r="CE6006" s="83"/>
      <c r="CF6006"/>
      <c r="CG6006"/>
      <c r="CH6006"/>
      <c r="CI6006"/>
      <c r="CJ6006"/>
      <c r="CK6006"/>
      <c r="CL6006"/>
      <c r="CM6006"/>
      <c r="CN6006"/>
      <c r="CO6006"/>
      <c r="CP6006"/>
    </row>
    <row r="6007" spans="80:94" ht="22.5" customHeight="1">
      <c r="CB6007"/>
      <c r="CC6007"/>
      <c r="CD6007"/>
      <c r="CE6007" s="83"/>
      <c r="CF6007"/>
      <c r="CG6007"/>
      <c r="CH6007"/>
      <c r="CI6007"/>
      <c r="CJ6007"/>
      <c r="CK6007"/>
      <c r="CL6007"/>
      <c r="CM6007"/>
      <c r="CN6007"/>
      <c r="CO6007"/>
      <c r="CP6007"/>
    </row>
    <row r="6008" spans="80:94" ht="22.5" customHeight="1">
      <c r="CB6008"/>
      <c r="CC6008"/>
      <c r="CD6008"/>
      <c r="CE6008" s="83"/>
      <c r="CF6008"/>
      <c r="CG6008"/>
      <c r="CH6008"/>
      <c r="CI6008"/>
      <c r="CJ6008"/>
      <c r="CK6008"/>
      <c r="CL6008"/>
      <c r="CM6008"/>
      <c r="CN6008"/>
      <c r="CO6008"/>
      <c r="CP6008"/>
    </row>
    <row r="6009" spans="80:94" ht="22.5" customHeight="1">
      <c r="CB6009"/>
      <c r="CC6009"/>
      <c r="CD6009"/>
      <c r="CE6009" s="83"/>
      <c r="CF6009"/>
      <c r="CG6009"/>
      <c r="CH6009"/>
      <c r="CI6009"/>
      <c r="CJ6009"/>
      <c r="CK6009"/>
      <c r="CL6009"/>
      <c r="CM6009"/>
      <c r="CN6009"/>
      <c r="CO6009"/>
      <c r="CP6009"/>
    </row>
    <row r="6010" spans="80:94" ht="22.5" customHeight="1">
      <c r="CB6010"/>
      <c r="CC6010"/>
      <c r="CD6010"/>
      <c r="CE6010" s="83"/>
      <c r="CF6010"/>
      <c r="CG6010"/>
      <c r="CH6010"/>
      <c r="CI6010"/>
      <c r="CJ6010"/>
      <c r="CK6010"/>
      <c r="CL6010"/>
      <c r="CM6010"/>
      <c r="CN6010"/>
      <c r="CO6010"/>
      <c r="CP6010"/>
    </row>
    <row r="6011" spans="80:94" ht="22.5" customHeight="1">
      <c r="CB6011"/>
      <c r="CC6011"/>
      <c r="CD6011"/>
      <c r="CE6011" s="83"/>
      <c r="CF6011"/>
      <c r="CG6011"/>
      <c r="CH6011"/>
      <c r="CI6011"/>
      <c r="CJ6011"/>
      <c r="CK6011"/>
      <c r="CL6011"/>
      <c r="CM6011"/>
      <c r="CN6011"/>
      <c r="CO6011"/>
      <c r="CP6011"/>
    </row>
    <row r="6012" spans="80:94" ht="22.5" customHeight="1">
      <c r="CB6012"/>
      <c r="CC6012"/>
      <c r="CD6012"/>
      <c r="CE6012" s="83"/>
      <c r="CF6012"/>
      <c r="CG6012"/>
      <c r="CH6012"/>
      <c r="CI6012"/>
      <c r="CJ6012"/>
      <c r="CK6012"/>
      <c r="CL6012"/>
      <c r="CM6012"/>
      <c r="CN6012"/>
      <c r="CO6012"/>
      <c r="CP6012"/>
    </row>
    <row r="6013" spans="80:94" ht="22.5" customHeight="1">
      <c r="CB6013"/>
      <c r="CC6013"/>
      <c r="CD6013"/>
      <c r="CE6013" s="83"/>
      <c r="CF6013"/>
      <c r="CG6013"/>
      <c r="CH6013"/>
      <c r="CI6013"/>
      <c r="CJ6013"/>
      <c r="CK6013"/>
      <c r="CL6013"/>
      <c r="CM6013"/>
      <c r="CN6013"/>
      <c r="CO6013"/>
      <c r="CP6013"/>
    </row>
    <row r="6014" spans="80:94" ht="22.5" customHeight="1">
      <c r="CB6014"/>
      <c r="CC6014"/>
      <c r="CD6014"/>
      <c r="CE6014" s="83"/>
      <c r="CF6014"/>
      <c r="CG6014"/>
      <c r="CH6014"/>
      <c r="CI6014"/>
      <c r="CJ6014"/>
      <c r="CK6014"/>
      <c r="CL6014"/>
      <c r="CM6014"/>
      <c r="CN6014"/>
      <c r="CO6014"/>
      <c r="CP6014"/>
    </row>
    <row r="6015" spans="80:94" ht="22.5" customHeight="1">
      <c r="CB6015"/>
      <c r="CC6015"/>
      <c r="CD6015"/>
      <c r="CE6015" s="83"/>
      <c r="CF6015"/>
      <c r="CG6015"/>
      <c r="CH6015"/>
      <c r="CI6015"/>
      <c r="CJ6015"/>
      <c r="CK6015"/>
      <c r="CL6015"/>
      <c r="CM6015"/>
      <c r="CN6015"/>
      <c r="CO6015"/>
      <c r="CP6015"/>
    </row>
    <row r="6016" spans="80:94" ht="22.5" customHeight="1">
      <c r="CB6016"/>
      <c r="CC6016"/>
      <c r="CD6016"/>
      <c r="CE6016" s="83"/>
      <c r="CF6016"/>
      <c r="CG6016"/>
      <c r="CH6016"/>
      <c r="CI6016"/>
      <c r="CJ6016"/>
      <c r="CK6016"/>
      <c r="CL6016"/>
      <c r="CM6016"/>
      <c r="CN6016"/>
      <c r="CO6016"/>
      <c r="CP6016"/>
    </row>
    <row r="6017" spans="80:94" ht="22.5" customHeight="1">
      <c r="CB6017"/>
      <c r="CC6017"/>
      <c r="CD6017"/>
      <c r="CE6017" s="83"/>
      <c r="CF6017"/>
      <c r="CG6017"/>
      <c r="CH6017"/>
      <c r="CI6017"/>
      <c r="CJ6017"/>
      <c r="CK6017"/>
      <c r="CL6017"/>
      <c r="CM6017"/>
      <c r="CN6017"/>
      <c r="CO6017"/>
      <c r="CP6017"/>
    </row>
    <row r="6018" spans="80:94" ht="22.5" customHeight="1">
      <c r="CB6018"/>
      <c r="CC6018"/>
      <c r="CD6018"/>
      <c r="CE6018" s="83"/>
      <c r="CF6018"/>
      <c r="CG6018"/>
      <c r="CH6018"/>
      <c r="CI6018"/>
      <c r="CJ6018"/>
      <c r="CK6018"/>
      <c r="CL6018"/>
      <c r="CM6018"/>
      <c r="CN6018"/>
      <c r="CO6018"/>
      <c r="CP6018"/>
    </row>
    <row r="6019" spans="80:94" ht="22.5" customHeight="1">
      <c r="CB6019"/>
      <c r="CC6019"/>
      <c r="CD6019"/>
      <c r="CE6019" s="83"/>
      <c r="CF6019"/>
      <c r="CG6019"/>
      <c r="CH6019"/>
      <c r="CI6019"/>
      <c r="CJ6019"/>
      <c r="CK6019"/>
      <c r="CL6019"/>
      <c r="CM6019"/>
      <c r="CN6019"/>
      <c r="CO6019"/>
      <c r="CP6019"/>
    </row>
    <row r="6020" spans="80:94" ht="22.5" customHeight="1">
      <c r="CB6020"/>
      <c r="CC6020"/>
      <c r="CD6020"/>
      <c r="CE6020" s="83"/>
      <c r="CF6020"/>
      <c r="CG6020"/>
      <c r="CH6020"/>
      <c r="CI6020"/>
      <c r="CJ6020"/>
      <c r="CK6020"/>
      <c r="CL6020"/>
      <c r="CM6020"/>
      <c r="CN6020"/>
      <c r="CO6020"/>
      <c r="CP6020"/>
    </row>
    <row r="6021" spans="80:94" ht="22.5" customHeight="1">
      <c r="CB6021"/>
      <c r="CC6021"/>
      <c r="CD6021"/>
      <c r="CE6021" s="83"/>
      <c r="CF6021"/>
      <c r="CG6021"/>
      <c r="CH6021"/>
      <c r="CI6021"/>
      <c r="CJ6021"/>
      <c r="CK6021"/>
      <c r="CL6021"/>
      <c r="CM6021"/>
      <c r="CN6021"/>
      <c r="CO6021"/>
      <c r="CP6021"/>
    </row>
    <row r="6022" spans="80:94" ht="22.5" customHeight="1">
      <c r="CB6022"/>
      <c r="CC6022"/>
      <c r="CD6022"/>
      <c r="CE6022" s="83"/>
      <c r="CF6022"/>
      <c r="CG6022"/>
      <c r="CH6022"/>
      <c r="CI6022"/>
      <c r="CJ6022"/>
      <c r="CK6022"/>
      <c r="CL6022"/>
      <c r="CM6022"/>
      <c r="CN6022"/>
      <c r="CO6022"/>
      <c r="CP6022"/>
    </row>
    <row r="6023" spans="80:94" ht="22.5" customHeight="1">
      <c r="CB6023"/>
      <c r="CC6023"/>
      <c r="CD6023"/>
      <c r="CE6023" s="83"/>
      <c r="CF6023"/>
      <c r="CG6023"/>
      <c r="CH6023"/>
      <c r="CI6023"/>
      <c r="CJ6023"/>
      <c r="CK6023"/>
      <c r="CL6023"/>
      <c r="CM6023"/>
      <c r="CN6023"/>
      <c r="CO6023"/>
      <c r="CP6023"/>
    </row>
    <row r="6024" spans="80:94" ht="22.5" customHeight="1">
      <c r="CB6024"/>
      <c r="CC6024"/>
      <c r="CD6024"/>
      <c r="CE6024" s="83"/>
      <c r="CF6024"/>
      <c r="CG6024"/>
      <c r="CH6024"/>
      <c r="CI6024"/>
      <c r="CJ6024"/>
      <c r="CK6024"/>
      <c r="CL6024"/>
      <c r="CM6024"/>
      <c r="CN6024"/>
      <c r="CO6024"/>
      <c r="CP6024"/>
    </row>
    <row r="6025" spans="80:94" ht="22.5" customHeight="1">
      <c r="CB6025"/>
      <c r="CC6025"/>
      <c r="CD6025"/>
      <c r="CE6025" s="83"/>
      <c r="CF6025"/>
      <c r="CG6025"/>
      <c r="CH6025"/>
      <c r="CI6025"/>
      <c r="CJ6025"/>
      <c r="CK6025"/>
      <c r="CL6025"/>
      <c r="CM6025"/>
      <c r="CN6025"/>
      <c r="CO6025"/>
      <c r="CP6025"/>
    </row>
    <row r="6026" spans="80:94" ht="22.5" customHeight="1">
      <c r="CB6026"/>
      <c r="CC6026"/>
      <c r="CD6026"/>
      <c r="CE6026" s="83"/>
      <c r="CF6026"/>
      <c r="CG6026"/>
      <c r="CH6026"/>
      <c r="CI6026"/>
      <c r="CJ6026"/>
      <c r="CK6026"/>
      <c r="CL6026"/>
      <c r="CM6026"/>
      <c r="CN6026"/>
      <c r="CO6026"/>
      <c r="CP6026"/>
    </row>
    <row r="6027" spans="80:94" ht="22.5" customHeight="1">
      <c r="CB6027"/>
      <c r="CC6027"/>
      <c r="CD6027"/>
      <c r="CE6027" s="83"/>
      <c r="CF6027"/>
      <c r="CG6027"/>
      <c r="CH6027"/>
      <c r="CI6027"/>
      <c r="CJ6027"/>
      <c r="CK6027"/>
      <c r="CL6027"/>
      <c r="CM6027"/>
      <c r="CN6027"/>
      <c r="CO6027"/>
      <c r="CP6027"/>
    </row>
    <row r="6028" spans="80:94" ht="22.5" customHeight="1">
      <c r="CB6028"/>
      <c r="CC6028"/>
      <c r="CD6028"/>
      <c r="CE6028" s="83"/>
      <c r="CF6028"/>
      <c r="CG6028"/>
      <c r="CH6028"/>
      <c r="CI6028"/>
      <c r="CJ6028"/>
      <c r="CK6028"/>
      <c r="CL6028"/>
      <c r="CM6028"/>
      <c r="CN6028"/>
      <c r="CO6028"/>
      <c r="CP6028"/>
    </row>
    <row r="6029" spans="80:94" ht="22.5" customHeight="1">
      <c r="CB6029"/>
      <c r="CC6029"/>
      <c r="CD6029"/>
      <c r="CE6029" s="83"/>
      <c r="CF6029"/>
      <c r="CG6029"/>
      <c r="CH6029"/>
      <c r="CI6029"/>
      <c r="CJ6029"/>
      <c r="CK6029"/>
      <c r="CL6029"/>
      <c r="CM6029"/>
      <c r="CN6029"/>
      <c r="CO6029"/>
      <c r="CP6029"/>
    </row>
    <row r="6030" spans="80:94" ht="22.5" customHeight="1">
      <c r="CB6030"/>
      <c r="CC6030"/>
      <c r="CD6030"/>
      <c r="CE6030" s="83"/>
      <c r="CF6030"/>
      <c r="CG6030"/>
      <c r="CH6030"/>
      <c r="CI6030"/>
      <c r="CJ6030"/>
      <c r="CK6030"/>
      <c r="CL6030"/>
      <c r="CM6030"/>
      <c r="CN6030"/>
      <c r="CO6030"/>
      <c r="CP6030"/>
    </row>
    <row r="6031" spans="80:94" ht="22.5" customHeight="1">
      <c r="CB6031"/>
      <c r="CC6031"/>
      <c r="CD6031"/>
      <c r="CE6031" s="83"/>
      <c r="CF6031"/>
      <c r="CG6031"/>
      <c r="CH6031"/>
      <c r="CI6031"/>
      <c r="CJ6031"/>
      <c r="CK6031"/>
      <c r="CL6031"/>
      <c r="CM6031"/>
      <c r="CN6031"/>
      <c r="CO6031"/>
      <c r="CP6031"/>
    </row>
    <row r="6032" spans="80:94" ht="22.5" customHeight="1">
      <c r="CB6032"/>
      <c r="CC6032"/>
      <c r="CD6032"/>
      <c r="CE6032" s="83"/>
      <c r="CF6032"/>
      <c r="CG6032"/>
      <c r="CH6032"/>
      <c r="CI6032"/>
      <c r="CJ6032"/>
      <c r="CK6032"/>
      <c r="CL6032"/>
      <c r="CM6032"/>
      <c r="CN6032"/>
      <c r="CO6032"/>
      <c r="CP6032"/>
    </row>
    <row r="6033" spans="80:94" ht="22.5" customHeight="1">
      <c r="CB6033"/>
      <c r="CC6033"/>
      <c r="CD6033"/>
      <c r="CE6033" s="83"/>
      <c r="CF6033"/>
      <c r="CG6033"/>
      <c r="CH6033"/>
      <c r="CI6033"/>
      <c r="CJ6033"/>
      <c r="CK6033"/>
      <c r="CL6033"/>
      <c r="CM6033"/>
      <c r="CN6033"/>
      <c r="CO6033"/>
      <c r="CP6033"/>
    </row>
    <row r="6034" spans="80:94" ht="22.5" customHeight="1">
      <c r="CB6034"/>
      <c r="CC6034"/>
      <c r="CD6034"/>
      <c r="CE6034" s="83"/>
      <c r="CF6034"/>
      <c r="CG6034"/>
      <c r="CH6034"/>
      <c r="CI6034"/>
      <c r="CJ6034"/>
      <c r="CK6034"/>
      <c r="CL6034"/>
      <c r="CM6034"/>
      <c r="CN6034"/>
      <c r="CO6034"/>
      <c r="CP6034"/>
    </row>
    <row r="6035" spans="80:94" ht="22.5" customHeight="1">
      <c r="CB6035"/>
      <c r="CC6035"/>
      <c r="CD6035"/>
      <c r="CE6035" s="83"/>
      <c r="CF6035"/>
      <c r="CG6035"/>
      <c r="CH6035"/>
      <c r="CI6035"/>
      <c r="CJ6035"/>
      <c r="CK6035"/>
      <c r="CL6035"/>
      <c r="CM6035"/>
      <c r="CN6035"/>
      <c r="CO6035"/>
      <c r="CP6035"/>
    </row>
    <row r="6036" spans="80:94" ht="22.5" customHeight="1">
      <c r="CB6036"/>
      <c r="CC6036"/>
      <c r="CD6036"/>
      <c r="CE6036" s="83"/>
      <c r="CF6036"/>
      <c r="CG6036"/>
      <c r="CH6036"/>
      <c r="CI6036"/>
      <c r="CJ6036"/>
      <c r="CK6036"/>
      <c r="CL6036"/>
      <c r="CM6036"/>
      <c r="CN6036"/>
      <c r="CO6036"/>
      <c r="CP6036"/>
    </row>
    <row r="6037" spans="80:94" ht="22.5" customHeight="1">
      <c r="CB6037"/>
      <c r="CC6037"/>
      <c r="CD6037"/>
      <c r="CE6037" s="83"/>
      <c r="CF6037"/>
      <c r="CG6037"/>
      <c r="CH6037"/>
      <c r="CI6037"/>
      <c r="CJ6037"/>
      <c r="CK6037"/>
      <c r="CL6037"/>
      <c r="CM6037"/>
      <c r="CN6037"/>
      <c r="CO6037"/>
      <c r="CP6037"/>
    </row>
    <row r="6038" spans="80:94" ht="22.5" customHeight="1">
      <c r="CB6038"/>
      <c r="CC6038"/>
      <c r="CD6038"/>
      <c r="CE6038" s="83"/>
      <c r="CF6038"/>
      <c r="CG6038"/>
      <c r="CH6038"/>
      <c r="CI6038"/>
      <c r="CJ6038"/>
      <c r="CK6038"/>
      <c r="CL6038"/>
      <c r="CM6038"/>
      <c r="CN6038"/>
      <c r="CO6038"/>
      <c r="CP6038"/>
    </row>
    <row r="6039" spans="80:94" ht="22.5" customHeight="1">
      <c r="CB6039"/>
      <c r="CC6039"/>
      <c r="CD6039"/>
      <c r="CE6039" s="83"/>
      <c r="CF6039"/>
      <c r="CG6039"/>
      <c r="CH6039"/>
      <c r="CI6039"/>
      <c r="CJ6039"/>
      <c r="CK6039"/>
      <c r="CL6039"/>
      <c r="CM6039"/>
      <c r="CN6039"/>
      <c r="CO6039"/>
      <c r="CP6039"/>
    </row>
    <row r="6040" spans="80:94" ht="22.5" customHeight="1">
      <c r="CB6040"/>
      <c r="CC6040"/>
      <c r="CD6040"/>
      <c r="CE6040" s="83"/>
      <c r="CF6040"/>
      <c r="CG6040"/>
      <c r="CH6040"/>
      <c r="CI6040"/>
      <c r="CJ6040"/>
      <c r="CK6040"/>
      <c r="CL6040"/>
      <c r="CM6040"/>
      <c r="CN6040"/>
      <c r="CO6040"/>
      <c r="CP6040"/>
    </row>
    <row r="6041" spans="80:94" ht="22.5" customHeight="1">
      <c r="CB6041"/>
      <c r="CC6041"/>
      <c r="CD6041"/>
      <c r="CE6041" s="83"/>
      <c r="CF6041"/>
      <c r="CG6041"/>
      <c r="CH6041"/>
      <c r="CI6041"/>
      <c r="CJ6041"/>
      <c r="CK6041"/>
      <c r="CL6041"/>
      <c r="CM6041"/>
      <c r="CN6041"/>
      <c r="CO6041"/>
      <c r="CP6041"/>
    </row>
    <row r="6042" spans="80:94" ht="22.5" customHeight="1">
      <c r="CB6042"/>
      <c r="CC6042"/>
      <c r="CD6042"/>
      <c r="CE6042" s="83"/>
      <c r="CF6042"/>
      <c r="CG6042"/>
      <c r="CH6042"/>
      <c r="CI6042"/>
      <c r="CJ6042"/>
      <c r="CK6042"/>
      <c r="CL6042"/>
      <c r="CM6042"/>
      <c r="CN6042"/>
      <c r="CO6042"/>
      <c r="CP6042"/>
    </row>
    <row r="6043" spans="80:94" ht="22.5" customHeight="1">
      <c r="CB6043"/>
      <c r="CC6043"/>
      <c r="CD6043"/>
      <c r="CE6043" s="83"/>
      <c r="CF6043"/>
      <c r="CG6043"/>
      <c r="CH6043"/>
      <c r="CI6043"/>
      <c r="CJ6043"/>
      <c r="CK6043"/>
      <c r="CL6043"/>
      <c r="CM6043"/>
      <c r="CN6043"/>
      <c r="CO6043"/>
      <c r="CP6043"/>
    </row>
    <row r="6044" spans="80:94" ht="22.5" customHeight="1">
      <c r="CB6044"/>
      <c r="CC6044"/>
      <c r="CD6044"/>
      <c r="CE6044" s="83"/>
      <c r="CF6044"/>
      <c r="CG6044"/>
      <c r="CH6044"/>
      <c r="CI6044"/>
      <c r="CJ6044"/>
      <c r="CK6044"/>
      <c r="CL6044"/>
      <c r="CM6044"/>
      <c r="CN6044"/>
      <c r="CO6044"/>
      <c r="CP6044"/>
    </row>
    <row r="6045" spans="80:94" ht="22.5" customHeight="1">
      <c r="CB6045"/>
      <c r="CC6045"/>
      <c r="CD6045"/>
      <c r="CE6045" s="83"/>
      <c r="CF6045"/>
      <c r="CG6045"/>
      <c r="CH6045"/>
      <c r="CI6045"/>
      <c r="CJ6045"/>
      <c r="CK6045"/>
      <c r="CL6045"/>
      <c r="CM6045"/>
      <c r="CN6045"/>
      <c r="CO6045"/>
      <c r="CP6045"/>
    </row>
    <row r="6046" spans="80:94" ht="22.5" customHeight="1">
      <c r="CB6046"/>
      <c r="CC6046"/>
      <c r="CD6046"/>
      <c r="CE6046" s="83"/>
      <c r="CF6046"/>
      <c r="CG6046"/>
      <c r="CH6046"/>
      <c r="CI6046"/>
      <c r="CJ6046"/>
      <c r="CK6046"/>
      <c r="CL6046"/>
      <c r="CM6046"/>
      <c r="CN6046"/>
      <c r="CO6046"/>
      <c r="CP6046"/>
    </row>
    <row r="6047" spans="80:94" ht="22.5" customHeight="1">
      <c r="CB6047"/>
      <c r="CC6047"/>
      <c r="CD6047"/>
      <c r="CE6047" s="83"/>
      <c r="CF6047"/>
      <c r="CG6047"/>
      <c r="CH6047"/>
      <c r="CI6047"/>
      <c r="CJ6047"/>
      <c r="CK6047"/>
      <c r="CL6047"/>
      <c r="CM6047"/>
      <c r="CN6047"/>
      <c r="CO6047"/>
      <c r="CP6047"/>
    </row>
    <row r="6048" spans="80:94" ht="22.5" customHeight="1">
      <c r="CB6048"/>
      <c r="CC6048"/>
      <c r="CD6048"/>
      <c r="CE6048" s="83"/>
      <c r="CF6048"/>
      <c r="CG6048"/>
      <c r="CH6048"/>
      <c r="CI6048"/>
      <c r="CJ6048"/>
      <c r="CK6048"/>
      <c r="CL6048"/>
      <c r="CM6048"/>
      <c r="CN6048"/>
      <c r="CO6048"/>
      <c r="CP6048"/>
    </row>
    <row r="6049" spans="80:94" ht="22.5" customHeight="1">
      <c r="CB6049"/>
      <c r="CC6049"/>
      <c r="CD6049"/>
      <c r="CE6049" s="83"/>
      <c r="CF6049"/>
      <c r="CG6049"/>
      <c r="CH6049"/>
      <c r="CI6049"/>
      <c r="CJ6049"/>
      <c r="CK6049"/>
      <c r="CL6049"/>
      <c r="CM6049"/>
      <c r="CN6049"/>
      <c r="CO6049"/>
      <c r="CP6049"/>
    </row>
    <row r="6050" spans="80:94" ht="22.5" customHeight="1">
      <c r="CB6050"/>
      <c r="CC6050"/>
      <c r="CD6050"/>
      <c r="CE6050" s="83"/>
      <c r="CF6050"/>
      <c r="CG6050"/>
      <c r="CH6050"/>
      <c r="CI6050"/>
      <c r="CJ6050"/>
      <c r="CK6050"/>
      <c r="CL6050"/>
      <c r="CM6050"/>
      <c r="CN6050"/>
      <c r="CO6050"/>
      <c r="CP6050"/>
    </row>
    <row r="6051" spans="80:94" ht="22.5" customHeight="1">
      <c r="CB6051"/>
      <c r="CC6051"/>
      <c r="CD6051"/>
      <c r="CE6051" s="83"/>
      <c r="CF6051"/>
      <c r="CG6051"/>
      <c r="CH6051"/>
      <c r="CI6051"/>
      <c r="CJ6051"/>
      <c r="CK6051"/>
      <c r="CL6051"/>
      <c r="CM6051"/>
      <c r="CN6051"/>
      <c r="CO6051"/>
      <c r="CP6051"/>
    </row>
    <row r="6052" spans="80:94" ht="22.5" customHeight="1">
      <c r="CB6052"/>
      <c r="CC6052"/>
      <c r="CD6052"/>
      <c r="CE6052" s="83"/>
      <c r="CF6052"/>
      <c r="CG6052"/>
      <c r="CH6052"/>
      <c r="CI6052"/>
      <c r="CJ6052"/>
      <c r="CK6052"/>
      <c r="CL6052"/>
      <c r="CM6052"/>
      <c r="CN6052"/>
      <c r="CO6052"/>
      <c r="CP6052"/>
    </row>
    <row r="6053" spans="80:94" ht="22.5" customHeight="1">
      <c r="CB6053"/>
      <c r="CC6053"/>
      <c r="CD6053"/>
      <c r="CE6053" s="83"/>
      <c r="CF6053"/>
      <c r="CG6053"/>
      <c r="CH6053"/>
      <c r="CI6053"/>
      <c r="CJ6053"/>
      <c r="CK6053"/>
      <c r="CL6053"/>
      <c r="CM6053"/>
      <c r="CN6053"/>
      <c r="CO6053"/>
      <c r="CP6053"/>
    </row>
    <row r="6054" spans="80:94" ht="22.5" customHeight="1">
      <c r="CB6054"/>
      <c r="CC6054"/>
      <c r="CD6054"/>
      <c r="CE6054" s="83"/>
      <c r="CF6054"/>
      <c r="CG6054"/>
      <c r="CH6054"/>
      <c r="CI6054"/>
      <c r="CJ6054"/>
      <c r="CK6054"/>
      <c r="CL6054"/>
      <c r="CM6054"/>
      <c r="CN6054"/>
      <c r="CO6054"/>
      <c r="CP6054"/>
    </row>
    <row r="6055" spans="80:94" ht="22.5" customHeight="1">
      <c r="CB6055"/>
      <c r="CC6055"/>
      <c r="CD6055"/>
      <c r="CE6055" s="83"/>
      <c r="CF6055"/>
      <c r="CG6055"/>
      <c r="CH6055"/>
      <c r="CI6055"/>
      <c r="CJ6055"/>
      <c r="CK6055"/>
      <c r="CL6055"/>
      <c r="CM6055"/>
      <c r="CN6055"/>
      <c r="CO6055"/>
      <c r="CP6055"/>
    </row>
    <row r="6056" spans="80:94" ht="22.5" customHeight="1">
      <c r="CB6056"/>
      <c r="CC6056"/>
      <c r="CD6056"/>
      <c r="CE6056" s="83"/>
      <c r="CF6056"/>
      <c r="CG6056"/>
      <c r="CH6056"/>
      <c r="CI6056"/>
      <c r="CJ6056"/>
      <c r="CK6056"/>
      <c r="CL6056"/>
      <c r="CM6056"/>
      <c r="CN6056"/>
      <c r="CO6056"/>
      <c r="CP6056"/>
    </row>
    <row r="6057" spans="80:94" ht="22.5" customHeight="1">
      <c r="CB6057"/>
      <c r="CC6057"/>
      <c r="CD6057"/>
      <c r="CE6057" s="83"/>
      <c r="CF6057"/>
      <c r="CG6057"/>
      <c r="CH6057"/>
      <c r="CI6057"/>
      <c r="CJ6057"/>
      <c r="CK6057"/>
      <c r="CL6057"/>
      <c r="CM6057"/>
      <c r="CN6057"/>
      <c r="CO6057"/>
      <c r="CP6057"/>
    </row>
    <row r="6058" spans="80:94" ht="22.5" customHeight="1">
      <c r="CB6058"/>
      <c r="CC6058"/>
      <c r="CD6058"/>
      <c r="CE6058" s="83"/>
      <c r="CF6058"/>
      <c r="CG6058"/>
      <c r="CH6058"/>
      <c r="CI6058"/>
      <c r="CJ6058"/>
      <c r="CK6058"/>
      <c r="CL6058"/>
      <c r="CM6058"/>
      <c r="CN6058"/>
      <c r="CO6058"/>
      <c r="CP6058"/>
    </row>
    <row r="6059" spans="80:94" ht="22.5" customHeight="1">
      <c r="CB6059"/>
      <c r="CC6059"/>
      <c r="CD6059"/>
      <c r="CE6059" s="83"/>
      <c r="CF6059"/>
      <c r="CG6059"/>
      <c r="CH6059"/>
      <c r="CI6059"/>
      <c r="CJ6059"/>
      <c r="CK6059"/>
      <c r="CL6059"/>
      <c r="CM6059"/>
      <c r="CN6059"/>
      <c r="CO6059"/>
      <c r="CP6059"/>
    </row>
    <row r="6060" spans="80:94" ht="22.5" customHeight="1">
      <c r="CB6060"/>
      <c r="CC6060"/>
      <c r="CD6060"/>
      <c r="CE6060" s="83"/>
      <c r="CF6060"/>
      <c r="CG6060"/>
      <c r="CH6060"/>
      <c r="CI6060"/>
      <c r="CJ6060"/>
      <c r="CK6060"/>
      <c r="CL6060"/>
      <c r="CM6060"/>
      <c r="CN6060"/>
      <c r="CO6060"/>
      <c r="CP6060"/>
    </row>
    <row r="6061" spans="80:94" ht="22.5" customHeight="1">
      <c r="CB6061"/>
      <c r="CC6061"/>
      <c r="CD6061"/>
      <c r="CE6061" s="83"/>
      <c r="CF6061"/>
      <c r="CG6061"/>
      <c r="CH6061"/>
      <c r="CI6061"/>
      <c r="CJ6061"/>
      <c r="CK6061"/>
      <c r="CL6061"/>
      <c r="CM6061"/>
      <c r="CN6061"/>
      <c r="CO6061"/>
      <c r="CP6061"/>
    </row>
    <row r="6062" spans="80:94" ht="22.5" customHeight="1">
      <c r="CB6062"/>
      <c r="CC6062"/>
      <c r="CD6062"/>
      <c r="CE6062" s="83"/>
      <c r="CF6062"/>
      <c r="CG6062"/>
      <c r="CH6062"/>
      <c r="CI6062"/>
      <c r="CJ6062"/>
      <c r="CK6062"/>
      <c r="CL6062"/>
      <c r="CM6062"/>
      <c r="CN6062"/>
      <c r="CO6062"/>
      <c r="CP6062"/>
    </row>
    <row r="6063" spans="80:94" ht="22.5" customHeight="1">
      <c r="CB6063"/>
      <c r="CC6063"/>
      <c r="CD6063"/>
      <c r="CE6063" s="83"/>
      <c r="CF6063"/>
      <c r="CG6063"/>
      <c r="CH6063"/>
      <c r="CI6063"/>
      <c r="CJ6063"/>
      <c r="CK6063"/>
      <c r="CL6063"/>
      <c r="CM6063"/>
      <c r="CN6063"/>
      <c r="CO6063"/>
      <c r="CP6063"/>
    </row>
    <row r="6064" spans="80:94" ht="22.5" customHeight="1">
      <c r="CB6064"/>
      <c r="CC6064"/>
      <c r="CD6064"/>
      <c r="CE6064" s="83"/>
      <c r="CF6064"/>
      <c r="CG6064"/>
      <c r="CH6064"/>
      <c r="CI6064"/>
      <c r="CJ6064"/>
      <c r="CK6064"/>
      <c r="CL6064"/>
      <c r="CM6064"/>
      <c r="CN6064"/>
      <c r="CO6064"/>
      <c r="CP6064"/>
    </row>
    <row r="6065" spans="80:94" ht="22.5" customHeight="1">
      <c r="CB6065"/>
      <c r="CC6065"/>
      <c r="CD6065"/>
      <c r="CE6065" s="83"/>
      <c r="CF6065"/>
      <c r="CG6065"/>
      <c r="CH6065"/>
      <c r="CI6065"/>
      <c r="CJ6065"/>
      <c r="CK6065"/>
      <c r="CL6065"/>
      <c r="CM6065"/>
      <c r="CN6065"/>
      <c r="CO6065"/>
      <c r="CP6065"/>
    </row>
    <row r="6066" spans="80:94" ht="22.5" customHeight="1">
      <c r="CB6066"/>
      <c r="CC6066"/>
      <c r="CD6066"/>
      <c r="CE6066" s="83"/>
      <c r="CF6066"/>
      <c r="CG6066"/>
      <c r="CH6066"/>
      <c r="CI6066"/>
      <c r="CJ6066"/>
      <c r="CK6066"/>
      <c r="CL6066"/>
      <c r="CM6066"/>
      <c r="CN6066"/>
      <c r="CO6066"/>
      <c r="CP6066"/>
    </row>
    <row r="6067" spans="80:94" ht="22.5" customHeight="1">
      <c r="CB6067"/>
      <c r="CC6067"/>
      <c r="CD6067"/>
      <c r="CE6067" s="83"/>
      <c r="CF6067"/>
      <c r="CG6067"/>
      <c r="CH6067"/>
      <c r="CI6067"/>
      <c r="CJ6067"/>
      <c r="CK6067"/>
      <c r="CL6067"/>
      <c r="CM6067"/>
      <c r="CN6067"/>
      <c r="CO6067"/>
      <c r="CP6067"/>
    </row>
    <row r="6068" spans="80:94" ht="22.5" customHeight="1">
      <c r="CB6068"/>
      <c r="CC6068"/>
      <c r="CD6068"/>
      <c r="CE6068" s="83"/>
      <c r="CF6068"/>
      <c r="CG6068"/>
      <c r="CH6068"/>
      <c r="CI6068"/>
      <c r="CJ6068"/>
      <c r="CK6068"/>
      <c r="CL6068"/>
      <c r="CM6068"/>
      <c r="CN6068"/>
      <c r="CO6068"/>
      <c r="CP6068"/>
    </row>
    <row r="6069" spans="80:94" ht="22.5" customHeight="1">
      <c r="CB6069"/>
      <c r="CC6069"/>
      <c r="CD6069"/>
      <c r="CE6069" s="83"/>
      <c r="CF6069"/>
      <c r="CG6069"/>
      <c r="CH6069"/>
      <c r="CI6069"/>
      <c r="CJ6069"/>
      <c r="CK6069"/>
      <c r="CL6069"/>
      <c r="CM6069"/>
      <c r="CN6069"/>
      <c r="CO6069"/>
      <c r="CP6069"/>
    </row>
    <row r="6070" spans="80:94" ht="22.5" customHeight="1">
      <c r="CB6070"/>
      <c r="CC6070"/>
      <c r="CD6070"/>
      <c r="CE6070" s="83"/>
      <c r="CF6070"/>
      <c r="CG6070"/>
      <c r="CH6070"/>
      <c r="CI6070"/>
      <c r="CJ6070"/>
      <c r="CK6070"/>
      <c r="CL6070"/>
      <c r="CM6070"/>
      <c r="CN6070"/>
      <c r="CO6070"/>
      <c r="CP6070"/>
    </row>
    <row r="6071" spans="80:94" ht="22.5" customHeight="1">
      <c r="CB6071"/>
      <c r="CC6071"/>
      <c r="CD6071"/>
      <c r="CE6071" s="83"/>
      <c r="CF6071"/>
      <c r="CG6071"/>
      <c r="CH6071"/>
      <c r="CI6071"/>
      <c r="CJ6071"/>
      <c r="CK6071"/>
      <c r="CL6071"/>
      <c r="CM6071"/>
      <c r="CN6071"/>
      <c r="CO6071"/>
      <c r="CP6071"/>
    </row>
    <row r="6072" spans="80:94" ht="22.5" customHeight="1">
      <c r="CB6072"/>
      <c r="CC6072"/>
      <c r="CD6072"/>
      <c r="CE6072" s="83"/>
      <c r="CF6072"/>
      <c r="CG6072"/>
      <c r="CH6072"/>
      <c r="CI6072"/>
      <c r="CJ6072"/>
      <c r="CK6072"/>
      <c r="CL6072"/>
      <c r="CM6072"/>
      <c r="CN6072"/>
      <c r="CO6072"/>
      <c r="CP6072"/>
    </row>
    <row r="6073" spans="80:94" ht="22.5" customHeight="1">
      <c r="CB6073"/>
      <c r="CC6073"/>
      <c r="CD6073"/>
      <c r="CE6073" s="83"/>
      <c r="CF6073"/>
      <c r="CG6073"/>
      <c r="CH6073"/>
      <c r="CI6073"/>
      <c r="CJ6073"/>
      <c r="CK6073"/>
      <c r="CL6073"/>
      <c r="CM6073"/>
      <c r="CN6073"/>
      <c r="CO6073"/>
      <c r="CP6073"/>
    </row>
    <row r="6074" spans="80:94" ht="22.5" customHeight="1">
      <c r="CB6074"/>
      <c r="CC6074"/>
      <c r="CD6074"/>
      <c r="CE6074" s="83"/>
      <c r="CF6074"/>
      <c r="CG6074"/>
      <c r="CH6074"/>
      <c r="CI6074"/>
      <c r="CJ6074"/>
      <c r="CK6074"/>
      <c r="CL6074"/>
      <c r="CM6074"/>
      <c r="CN6074"/>
      <c r="CO6074"/>
      <c r="CP6074"/>
    </row>
    <row r="6075" spans="80:94" ht="22.5" customHeight="1">
      <c r="CB6075"/>
      <c r="CC6075"/>
      <c r="CD6075"/>
      <c r="CE6075" s="83"/>
      <c r="CF6075"/>
      <c r="CG6075"/>
      <c r="CH6075"/>
      <c r="CI6075"/>
      <c r="CJ6075"/>
      <c r="CK6075"/>
      <c r="CL6075"/>
      <c r="CM6075"/>
      <c r="CN6075"/>
      <c r="CO6075"/>
      <c r="CP6075"/>
    </row>
    <row r="6076" spans="80:94" ht="22.5" customHeight="1">
      <c r="CB6076"/>
      <c r="CC6076"/>
      <c r="CD6076"/>
      <c r="CE6076" s="83"/>
      <c r="CF6076"/>
      <c r="CG6076"/>
      <c r="CH6076"/>
      <c r="CI6076"/>
      <c r="CJ6076"/>
      <c r="CK6076"/>
      <c r="CL6076"/>
      <c r="CM6076"/>
      <c r="CN6076"/>
      <c r="CO6076"/>
      <c r="CP6076"/>
    </row>
    <row r="6077" spans="80:94" ht="22.5" customHeight="1">
      <c r="CB6077"/>
      <c r="CC6077"/>
      <c r="CD6077"/>
      <c r="CE6077" s="83"/>
      <c r="CF6077"/>
      <c r="CG6077"/>
      <c r="CH6077"/>
      <c r="CI6077"/>
      <c r="CJ6077"/>
      <c r="CK6077"/>
      <c r="CL6077"/>
      <c r="CM6077"/>
      <c r="CN6077"/>
      <c r="CO6077"/>
      <c r="CP6077"/>
    </row>
    <row r="6078" spans="80:94" ht="22.5" customHeight="1">
      <c r="CB6078"/>
      <c r="CC6078"/>
      <c r="CD6078"/>
      <c r="CE6078" s="83"/>
      <c r="CF6078"/>
      <c r="CG6078"/>
      <c r="CH6078"/>
      <c r="CI6078"/>
      <c r="CJ6078"/>
      <c r="CK6078"/>
      <c r="CL6078"/>
      <c r="CM6078"/>
      <c r="CN6078"/>
      <c r="CO6078"/>
      <c r="CP6078"/>
    </row>
    <row r="6079" spans="80:94" ht="22.5" customHeight="1">
      <c r="CB6079"/>
      <c r="CC6079"/>
      <c r="CD6079"/>
      <c r="CE6079" s="83"/>
      <c r="CF6079"/>
      <c r="CG6079"/>
      <c r="CH6079"/>
      <c r="CI6079"/>
      <c r="CJ6079"/>
      <c r="CK6079"/>
      <c r="CL6079"/>
      <c r="CM6079"/>
      <c r="CN6079"/>
      <c r="CO6079"/>
      <c r="CP6079"/>
    </row>
    <row r="6080" spans="80:94" ht="22.5" customHeight="1">
      <c r="CB6080"/>
      <c r="CC6080"/>
      <c r="CD6080"/>
      <c r="CE6080" s="83"/>
      <c r="CF6080"/>
      <c r="CG6080"/>
      <c r="CH6080"/>
      <c r="CI6080"/>
      <c r="CJ6080"/>
      <c r="CK6080"/>
      <c r="CL6080"/>
      <c r="CM6080"/>
      <c r="CN6080"/>
      <c r="CO6080"/>
      <c r="CP6080"/>
    </row>
    <row r="6081" spans="80:94" ht="22.5" customHeight="1">
      <c r="CB6081"/>
      <c r="CC6081"/>
      <c r="CD6081"/>
      <c r="CE6081" s="83"/>
      <c r="CF6081"/>
      <c r="CG6081"/>
      <c r="CH6081"/>
      <c r="CI6081"/>
      <c r="CJ6081"/>
      <c r="CK6081"/>
      <c r="CL6081"/>
      <c r="CM6081"/>
      <c r="CN6081"/>
      <c r="CO6081"/>
      <c r="CP6081"/>
    </row>
    <row r="6082" spans="80:94" ht="22.5" customHeight="1">
      <c r="CB6082"/>
      <c r="CC6082"/>
      <c r="CD6082"/>
      <c r="CE6082" s="83"/>
      <c r="CF6082"/>
      <c r="CG6082"/>
      <c r="CH6082"/>
      <c r="CI6082"/>
      <c r="CJ6082"/>
      <c r="CK6082"/>
      <c r="CL6082"/>
      <c r="CM6082"/>
      <c r="CN6082"/>
      <c r="CO6082"/>
      <c r="CP6082"/>
    </row>
    <row r="6083" spans="80:94" ht="22.5" customHeight="1">
      <c r="CB6083"/>
      <c r="CC6083"/>
      <c r="CD6083"/>
      <c r="CE6083" s="83"/>
      <c r="CF6083"/>
      <c r="CG6083"/>
      <c r="CH6083"/>
      <c r="CI6083"/>
      <c r="CJ6083"/>
      <c r="CK6083"/>
      <c r="CL6083"/>
      <c r="CM6083"/>
      <c r="CN6083"/>
      <c r="CO6083"/>
      <c r="CP6083"/>
    </row>
    <row r="6084" spans="80:94" ht="22.5" customHeight="1">
      <c r="CB6084"/>
      <c r="CC6084"/>
      <c r="CD6084"/>
      <c r="CE6084" s="83"/>
      <c r="CF6084"/>
      <c r="CG6084"/>
      <c r="CH6084"/>
      <c r="CI6084"/>
      <c r="CJ6084"/>
      <c r="CK6084"/>
      <c r="CL6084"/>
      <c r="CM6084"/>
      <c r="CN6084"/>
      <c r="CO6084"/>
      <c r="CP6084"/>
    </row>
    <row r="6085" spans="80:94" ht="22.5" customHeight="1">
      <c r="CB6085"/>
      <c r="CC6085"/>
      <c r="CD6085"/>
      <c r="CE6085" s="83"/>
      <c r="CF6085"/>
      <c r="CG6085"/>
      <c r="CH6085"/>
      <c r="CI6085"/>
      <c r="CJ6085"/>
      <c r="CK6085"/>
      <c r="CL6085"/>
      <c r="CM6085"/>
      <c r="CN6085"/>
      <c r="CO6085"/>
      <c r="CP6085"/>
    </row>
    <row r="6086" spans="80:94" ht="22.5" customHeight="1">
      <c r="CB6086"/>
      <c r="CC6086"/>
      <c r="CD6086"/>
      <c r="CE6086" s="83"/>
      <c r="CF6086"/>
      <c r="CG6086"/>
      <c r="CH6086"/>
      <c r="CI6086"/>
      <c r="CJ6086"/>
      <c r="CK6086"/>
      <c r="CL6086"/>
      <c r="CM6086"/>
      <c r="CN6086"/>
      <c r="CO6086"/>
      <c r="CP6086"/>
    </row>
    <row r="6087" spans="80:94" ht="22.5" customHeight="1">
      <c r="CB6087"/>
      <c r="CC6087"/>
      <c r="CD6087"/>
      <c r="CE6087" s="83"/>
      <c r="CF6087"/>
      <c r="CG6087"/>
      <c r="CH6087"/>
      <c r="CI6087"/>
      <c r="CJ6087"/>
      <c r="CK6087"/>
      <c r="CL6087"/>
      <c r="CM6087"/>
      <c r="CN6087"/>
      <c r="CO6087"/>
      <c r="CP6087"/>
    </row>
    <row r="6088" spans="80:94" ht="22.5" customHeight="1">
      <c r="CB6088"/>
      <c r="CC6088"/>
      <c r="CD6088"/>
      <c r="CE6088" s="83"/>
      <c r="CF6088"/>
      <c r="CG6088"/>
      <c r="CH6088"/>
      <c r="CI6088"/>
      <c r="CJ6088"/>
      <c r="CK6088"/>
      <c r="CL6088"/>
      <c r="CM6088"/>
      <c r="CN6088"/>
      <c r="CO6088"/>
      <c r="CP6088"/>
    </row>
    <row r="6089" spans="80:94" ht="22.5" customHeight="1">
      <c r="CB6089"/>
      <c r="CC6089"/>
      <c r="CD6089"/>
      <c r="CE6089" s="83"/>
      <c r="CF6089"/>
      <c r="CG6089"/>
      <c r="CH6089"/>
      <c r="CI6089"/>
      <c r="CJ6089"/>
      <c r="CK6089"/>
      <c r="CL6089"/>
      <c r="CM6089"/>
      <c r="CN6089"/>
      <c r="CO6089"/>
      <c r="CP6089"/>
    </row>
    <row r="6090" spans="80:94" ht="22.5" customHeight="1">
      <c r="CB6090"/>
      <c r="CC6090"/>
      <c r="CD6090"/>
      <c r="CE6090" s="83"/>
      <c r="CF6090"/>
      <c r="CG6090"/>
      <c r="CH6090"/>
      <c r="CI6090"/>
      <c r="CJ6090"/>
      <c r="CK6090"/>
      <c r="CL6090"/>
      <c r="CM6090"/>
      <c r="CN6090"/>
      <c r="CO6090"/>
      <c r="CP6090"/>
    </row>
    <row r="6091" spans="80:94" ht="22.5" customHeight="1">
      <c r="CB6091"/>
      <c r="CC6091"/>
      <c r="CD6091"/>
      <c r="CE6091" s="83"/>
      <c r="CF6091"/>
      <c r="CG6091"/>
      <c r="CH6091"/>
      <c r="CI6091"/>
      <c r="CJ6091"/>
      <c r="CK6091"/>
      <c r="CL6091"/>
      <c r="CM6091"/>
      <c r="CN6091"/>
      <c r="CO6091"/>
      <c r="CP6091"/>
    </row>
    <row r="6092" spans="80:94" ht="22.5" customHeight="1">
      <c r="CB6092"/>
      <c r="CC6092"/>
      <c r="CD6092"/>
      <c r="CE6092" s="83"/>
      <c r="CF6092"/>
      <c r="CG6092"/>
      <c r="CH6092"/>
      <c r="CI6092"/>
      <c r="CJ6092"/>
      <c r="CK6092"/>
      <c r="CL6092"/>
      <c r="CM6092"/>
      <c r="CN6092"/>
      <c r="CO6092"/>
      <c r="CP6092"/>
    </row>
    <row r="6093" spans="80:94" ht="22.5" customHeight="1">
      <c r="CB6093"/>
      <c r="CC6093"/>
      <c r="CD6093"/>
      <c r="CE6093" s="83"/>
      <c r="CF6093"/>
      <c r="CG6093"/>
      <c r="CH6093"/>
      <c r="CI6093"/>
      <c r="CJ6093"/>
      <c r="CK6093"/>
      <c r="CL6093"/>
      <c r="CM6093"/>
      <c r="CN6093"/>
      <c r="CO6093"/>
      <c r="CP6093"/>
    </row>
    <row r="6094" spans="80:94" ht="22.5" customHeight="1">
      <c r="CB6094"/>
      <c r="CC6094"/>
      <c r="CD6094"/>
      <c r="CE6094" s="83"/>
      <c r="CF6094"/>
      <c r="CG6094"/>
      <c r="CH6094"/>
      <c r="CI6094"/>
      <c r="CJ6094"/>
      <c r="CK6094"/>
      <c r="CL6094"/>
      <c r="CM6094"/>
      <c r="CN6094"/>
      <c r="CO6094"/>
      <c r="CP6094"/>
    </row>
    <row r="6095" spans="80:94" ht="22.5" customHeight="1">
      <c r="CB6095"/>
      <c r="CC6095"/>
      <c r="CD6095"/>
      <c r="CE6095" s="83"/>
      <c r="CF6095"/>
      <c r="CG6095"/>
      <c r="CH6095"/>
      <c r="CI6095"/>
      <c r="CJ6095"/>
      <c r="CK6095"/>
      <c r="CL6095"/>
      <c r="CM6095"/>
      <c r="CN6095"/>
      <c r="CO6095"/>
      <c r="CP6095"/>
    </row>
    <row r="6096" spans="80:94" ht="22.5" customHeight="1">
      <c r="CB6096"/>
      <c r="CC6096"/>
      <c r="CD6096"/>
      <c r="CE6096" s="83"/>
      <c r="CF6096"/>
      <c r="CG6096"/>
      <c r="CH6096"/>
      <c r="CI6096"/>
      <c r="CJ6096"/>
      <c r="CK6096"/>
      <c r="CL6096"/>
      <c r="CM6096"/>
      <c r="CN6096"/>
      <c r="CO6096"/>
      <c r="CP6096"/>
    </row>
    <row r="6097" spans="80:94" ht="22.5" customHeight="1">
      <c r="CB6097"/>
      <c r="CC6097"/>
      <c r="CD6097"/>
      <c r="CE6097" s="83"/>
      <c r="CF6097"/>
      <c r="CG6097"/>
      <c r="CH6097"/>
      <c r="CI6097"/>
      <c r="CJ6097"/>
      <c r="CK6097"/>
      <c r="CL6097"/>
      <c r="CM6097"/>
      <c r="CN6097"/>
      <c r="CO6097"/>
      <c r="CP6097"/>
    </row>
    <row r="6098" spans="80:94" ht="22.5" customHeight="1">
      <c r="CB6098"/>
      <c r="CC6098"/>
      <c r="CD6098"/>
      <c r="CE6098" s="83"/>
      <c r="CF6098"/>
      <c r="CG6098"/>
      <c r="CH6098"/>
      <c r="CI6098"/>
      <c r="CJ6098"/>
      <c r="CK6098"/>
      <c r="CL6098"/>
      <c r="CM6098"/>
      <c r="CN6098"/>
      <c r="CO6098"/>
      <c r="CP6098"/>
    </row>
    <row r="6099" spans="80:94" ht="22.5" customHeight="1">
      <c r="CB6099"/>
      <c r="CC6099"/>
      <c r="CD6099"/>
      <c r="CE6099" s="83"/>
      <c r="CF6099"/>
      <c r="CG6099"/>
      <c r="CH6099"/>
      <c r="CI6099"/>
      <c r="CJ6099"/>
      <c r="CK6099"/>
      <c r="CL6099"/>
      <c r="CM6099"/>
      <c r="CN6099"/>
      <c r="CO6099"/>
      <c r="CP6099"/>
    </row>
    <row r="6100" spans="80:94" ht="22.5" customHeight="1">
      <c r="CB6100"/>
      <c r="CC6100"/>
      <c r="CD6100"/>
      <c r="CE6100" s="83"/>
      <c r="CF6100"/>
      <c r="CG6100"/>
      <c r="CH6100"/>
      <c r="CI6100"/>
      <c r="CJ6100"/>
      <c r="CK6100"/>
      <c r="CL6100"/>
      <c r="CM6100"/>
      <c r="CN6100"/>
      <c r="CO6100"/>
      <c r="CP6100"/>
    </row>
    <row r="6101" spans="80:94" ht="22.5" customHeight="1">
      <c r="CB6101"/>
      <c r="CC6101"/>
      <c r="CD6101"/>
      <c r="CE6101" s="83"/>
      <c r="CF6101"/>
      <c r="CG6101"/>
      <c r="CH6101"/>
      <c r="CI6101"/>
      <c r="CJ6101"/>
      <c r="CK6101"/>
      <c r="CL6101"/>
      <c r="CM6101"/>
      <c r="CN6101"/>
      <c r="CO6101"/>
      <c r="CP6101"/>
    </row>
    <row r="6102" spans="80:94" ht="22.5" customHeight="1">
      <c r="CB6102"/>
      <c r="CC6102"/>
      <c r="CD6102"/>
      <c r="CE6102" s="83"/>
      <c r="CF6102"/>
      <c r="CG6102"/>
      <c r="CH6102"/>
      <c r="CI6102"/>
      <c r="CJ6102"/>
      <c r="CK6102"/>
      <c r="CL6102"/>
      <c r="CM6102"/>
      <c r="CN6102"/>
      <c r="CO6102"/>
      <c r="CP6102"/>
    </row>
    <row r="6103" spans="80:94" ht="22.5" customHeight="1">
      <c r="CB6103"/>
      <c r="CC6103"/>
      <c r="CD6103"/>
      <c r="CE6103" s="83"/>
      <c r="CF6103"/>
      <c r="CG6103"/>
      <c r="CH6103"/>
      <c r="CI6103"/>
      <c r="CJ6103"/>
      <c r="CK6103"/>
      <c r="CL6103"/>
      <c r="CM6103"/>
      <c r="CN6103"/>
      <c r="CO6103"/>
      <c r="CP6103"/>
    </row>
    <row r="6104" spans="80:94" ht="22.5" customHeight="1">
      <c r="CB6104"/>
      <c r="CC6104"/>
      <c r="CD6104"/>
      <c r="CE6104" s="83"/>
      <c r="CF6104"/>
      <c r="CG6104"/>
      <c r="CH6104"/>
      <c r="CI6104"/>
      <c r="CJ6104"/>
      <c r="CK6104"/>
      <c r="CL6104"/>
      <c r="CM6104"/>
      <c r="CN6104"/>
      <c r="CO6104"/>
      <c r="CP6104"/>
    </row>
    <row r="6105" spans="80:94" ht="22.5" customHeight="1">
      <c r="CB6105"/>
      <c r="CC6105"/>
      <c r="CD6105"/>
      <c r="CE6105" s="83"/>
      <c r="CF6105"/>
      <c r="CG6105"/>
      <c r="CH6105"/>
      <c r="CI6105"/>
      <c r="CJ6105"/>
      <c r="CK6105"/>
      <c r="CL6105"/>
      <c r="CM6105"/>
      <c r="CN6105"/>
      <c r="CO6105"/>
      <c r="CP6105"/>
    </row>
    <row r="6106" spans="80:94" ht="22.5" customHeight="1">
      <c r="CB6106"/>
      <c r="CC6106"/>
      <c r="CD6106"/>
      <c r="CE6106" s="83"/>
      <c r="CF6106"/>
      <c r="CG6106"/>
      <c r="CH6106"/>
      <c r="CI6106"/>
      <c r="CJ6106"/>
      <c r="CK6106"/>
      <c r="CL6106"/>
      <c r="CM6106"/>
      <c r="CN6106"/>
      <c r="CO6106"/>
      <c r="CP6106"/>
    </row>
    <row r="6107" spans="80:94" ht="22.5" customHeight="1">
      <c r="CB6107"/>
      <c r="CC6107"/>
      <c r="CD6107"/>
      <c r="CE6107" s="83"/>
      <c r="CF6107"/>
      <c r="CG6107"/>
      <c r="CH6107"/>
      <c r="CI6107"/>
      <c r="CJ6107"/>
      <c r="CK6107"/>
      <c r="CL6107"/>
      <c r="CM6107"/>
      <c r="CN6107"/>
      <c r="CO6107"/>
      <c r="CP6107"/>
    </row>
    <row r="6108" spans="80:94" ht="22.5" customHeight="1">
      <c r="CB6108"/>
      <c r="CC6108"/>
      <c r="CD6108"/>
      <c r="CE6108" s="83"/>
      <c r="CF6108"/>
      <c r="CG6108"/>
      <c r="CH6108"/>
      <c r="CI6108"/>
      <c r="CJ6108"/>
      <c r="CK6108"/>
      <c r="CL6108"/>
      <c r="CM6108"/>
      <c r="CN6108"/>
      <c r="CO6108"/>
      <c r="CP6108"/>
    </row>
    <row r="6109" spans="80:94" ht="22.5" customHeight="1">
      <c r="CB6109"/>
      <c r="CC6109"/>
      <c r="CD6109"/>
      <c r="CE6109" s="83"/>
      <c r="CF6109"/>
      <c r="CG6109"/>
      <c r="CH6109"/>
      <c r="CI6109"/>
      <c r="CJ6109"/>
      <c r="CK6109"/>
      <c r="CL6109"/>
      <c r="CM6109"/>
      <c r="CN6109"/>
      <c r="CO6109"/>
      <c r="CP6109"/>
    </row>
    <row r="6110" spans="80:94" ht="22.5" customHeight="1">
      <c r="CB6110"/>
      <c r="CC6110"/>
      <c r="CD6110"/>
      <c r="CE6110" s="83"/>
      <c r="CF6110"/>
      <c r="CG6110"/>
      <c r="CH6110"/>
      <c r="CI6110"/>
      <c r="CJ6110"/>
      <c r="CK6110"/>
      <c r="CL6110"/>
      <c r="CM6110"/>
      <c r="CN6110"/>
      <c r="CO6110"/>
      <c r="CP6110"/>
    </row>
    <row r="6111" spans="80:94" ht="22.5" customHeight="1">
      <c r="CB6111"/>
      <c r="CC6111"/>
      <c r="CD6111"/>
      <c r="CE6111" s="83"/>
      <c r="CF6111"/>
      <c r="CG6111"/>
      <c r="CH6111"/>
      <c r="CI6111"/>
      <c r="CJ6111"/>
      <c r="CK6111"/>
      <c r="CL6111"/>
      <c r="CM6111"/>
      <c r="CN6111"/>
      <c r="CO6111"/>
      <c r="CP6111"/>
    </row>
    <row r="6112" spans="80:94" ht="22.5" customHeight="1">
      <c r="CB6112"/>
      <c r="CC6112"/>
      <c r="CD6112"/>
      <c r="CE6112" s="83"/>
      <c r="CF6112"/>
      <c r="CG6112"/>
      <c r="CH6112"/>
      <c r="CI6112"/>
      <c r="CJ6112"/>
      <c r="CK6112"/>
      <c r="CL6112"/>
      <c r="CM6112"/>
      <c r="CN6112"/>
      <c r="CO6112"/>
      <c r="CP6112"/>
    </row>
    <row r="6113" spans="80:94" ht="22.5" customHeight="1">
      <c r="CB6113"/>
      <c r="CC6113"/>
      <c r="CD6113"/>
      <c r="CE6113" s="83"/>
      <c r="CF6113"/>
      <c r="CG6113"/>
      <c r="CH6113"/>
      <c r="CI6113"/>
      <c r="CJ6113"/>
      <c r="CK6113"/>
      <c r="CL6113"/>
      <c r="CM6113"/>
      <c r="CN6113"/>
      <c r="CO6113"/>
      <c r="CP6113"/>
    </row>
    <row r="6114" spans="80:94" ht="22.5" customHeight="1">
      <c r="CB6114"/>
      <c r="CC6114"/>
      <c r="CD6114"/>
      <c r="CE6114" s="83"/>
      <c r="CF6114"/>
      <c r="CG6114"/>
      <c r="CH6114"/>
      <c r="CI6114"/>
      <c r="CJ6114"/>
      <c r="CK6114"/>
      <c r="CL6114"/>
      <c r="CM6114"/>
      <c r="CN6114"/>
      <c r="CO6114"/>
      <c r="CP6114"/>
    </row>
    <row r="6115" spans="80:94" ht="22.5" customHeight="1">
      <c r="CB6115"/>
      <c r="CC6115"/>
      <c r="CD6115"/>
      <c r="CE6115" s="83"/>
      <c r="CF6115"/>
      <c r="CG6115"/>
      <c r="CH6115"/>
      <c r="CI6115"/>
      <c r="CJ6115"/>
      <c r="CK6115"/>
      <c r="CL6115"/>
      <c r="CM6115"/>
      <c r="CN6115"/>
      <c r="CO6115"/>
      <c r="CP6115"/>
    </row>
    <row r="6116" spans="80:94" ht="22.5" customHeight="1">
      <c r="CB6116"/>
      <c r="CC6116"/>
      <c r="CD6116"/>
      <c r="CE6116" s="83"/>
      <c r="CF6116"/>
      <c r="CG6116"/>
      <c r="CH6116"/>
      <c r="CI6116"/>
      <c r="CJ6116"/>
      <c r="CK6116"/>
      <c r="CL6116"/>
      <c r="CM6116"/>
      <c r="CN6116"/>
      <c r="CO6116"/>
      <c r="CP6116"/>
    </row>
    <row r="6117" spans="80:94" ht="22.5" customHeight="1">
      <c r="CB6117"/>
      <c r="CC6117"/>
      <c r="CD6117"/>
      <c r="CE6117" s="83"/>
      <c r="CF6117"/>
      <c r="CG6117"/>
      <c r="CH6117"/>
      <c r="CI6117"/>
      <c r="CJ6117"/>
      <c r="CK6117"/>
      <c r="CL6117"/>
      <c r="CM6117"/>
      <c r="CN6117"/>
      <c r="CO6117"/>
      <c r="CP6117"/>
    </row>
    <row r="6118" spans="80:94" ht="22.5" customHeight="1">
      <c r="CB6118"/>
      <c r="CC6118"/>
      <c r="CD6118"/>
      <c r="CE6118" s="83"/>
      <c r="CF6118"/>
      <c r="CG6118"/>
      <c r="CH6118"/>
      <c r="CI6118"/>
      <c r="CJ6118"/>
      <c r="CK6118"/>
      <c r="CL6118"/>
      <c r="CM6118"/>
      <c r="CN6118"/>
      <c r="CO6118"/>
      <c r="CP6118"/>
    </row>
    <row r="6119" spans="80:94" ht="22.5" customHeight="1">
      <c r="CB6119"/>
      <c r="CC6119"/>
      <c r="CD6119"/>
      <c r="CE6119" s="83"/>
      <c r="CF6119"/>
      <c r="CG6119"/>
      <c r="CH6119"/>
      <c r="CI6119"/>
      <c r="CJ6119"/>
      <c r="CK6119"/>
      <c r="CL6119"/>
      <c r="CM6119"/>
      <c r="CN6119"/>
      <c r="CO6119"/>
      <c r="CP6119"/>
    </row>
    <row r="6120" spans="80:94" ht="22.5" customHeight="1">
      <c r="CB6120"/>
      <c r="CC6120"/>
      <c r="CD6120"/>
      <c r="CE6120" s="83"/>
      <c r="CF6120"/>
      <c r="CG6120"/>
      <c r="CH6120"/>
      <c r="CI6120"/>
      <c r="CJ6120"/>
      <c r="CK6120"/>
      <c r="CL6120"/>
      <c r="CM6120"/>
      <c r="CN6120"/>
      <c r="CO6120"/>
      <c r="CP6120"/>
    </row>
    <row r="6121" spans="80:94" ht="22.5" customHeight="1">
      <c r="CB6121"/>
      <c r="CC6121"/>
      <c r="CD6121"/>
      <c r="CE6121" s="83"/>
      <c r="CF6121"/>
      <c r="CG6121"/>
      <c r="CH6121"/>
      <c r="CI6121"/>
      <c r="CJ6121"/>
      <c r="CK6121"/>
      <c r="CL6121"/>
      <c r="CM6121"/>
      <c r="CN6121"/>
      <c r="CO6121"/>
      <c r="CP6121"/>
    </row>
    <row r="6122" spans="80:94" ht="22.5" customHeight="1">
      <c r="CB6122"/>
      <c r="CC6122"/>
      <c r="CD6122"/>
      <c r="CE6122" s="83"/>
      <c r="CF6122"/>
      <c r="CG6122"/>
      <c r="CH6122"/>
      <c r="CI6122"/>
      <c r="CJ6122"/>
      <c r="CK6122"/>
      <c r="CL6122"/>
      <c r="CM6122"/>
      <c r="CN6122"/>
      <c r="CO6122"/>
      <c r="CP6122"/>
    </row>
    <row r="6123" spans="80:94" ht="22.5" customHeight="1">
      <c r="CB6123"/>
      <c r="CC6123"/>
      <c r="CD6123"/>
      <c r="CE6123" s="83"/>
      <c r="CF6123"/>
      <c r="CG6123"/>
      <c r="CH6123"/>
      <c r="CI6123"/>
      <c r="CJ6123"/>
      <c r="CK6123"/>
      <c r="CL6123"/>
      <c r="CM6123"/>
      <c r="CN6123"/>
      <c r="CO6123"/>
      <c r="CP6123"/>
    </row>
    <row r="6124" spans="80:94" ht="22.5" customHeight="1">
      <c r="CB6124"/>
      <c r="CC6124"/>
      <c r="CD6124"/>
      <c r="CE6124" s="83"/>
      <c r="CF6124"/>
      <c r="CG6124"/>
      <c r="CH6124"/>
      <c r="CI6124"/>
      <c r="CJ6124"/>
      <c r="CK6124"/>
      <c r="CL6124"/>
      <c r="CM6124"/>
      <c r="CN6124"/>
      <c r="CO6124"/>
      <c r="CP6124"/>
    </row>
    <row r="6125" spans="80:94" ht="22.5" customHeight="1">
      <c r="CB6125"/>
      <c r="CC6125"/>
      <c r="CD6125"/>
      <c r="CE6125" s="83"/>
      <c r="CF6125"/>
      <c r="CG6125"/>
      <c r="CH6125"/>
      <c r="CI6125"/>
      <c r="CJ6125"/>
      <c r="CK6125"/>
      <c r="CL6125"/>
      <c r="CM6125"/>
      <c r="CN6125"/>
      <c r="CO6125"/>
      <c r="CP6125"/>
    </row>
    <row r="6126" spans="80:94" ht="22.5" customHeight="1">
      <c r="CB6126"/>
      <c r="CC6126"/>
      <c r="CD6126"/>
      <c r="CE6126" s="83"/>
      <c r="CF6126"/>
      <c r="CG6126"/>
      <c r="CH6126"/>
      <c r="CI6126"/>
      <c r="CJ6126"/>
      <c r="CK6126"/>
      <c r="CL6126"/>
      <c r="CM6126"/>
      <c r="CN6126"/>
      <c r="CO6126"/>
      <c r="CP6126"/>
    </row>
    <row r="6127" spans="80:94" ht="22.5" customHeight="1">
      <c r="CB6127"/>
      <c r="CC6127"/>
      <c r="CD6127"/>
      <c r="CE6127" s="83"/>
      <c r="CF6127"/>
      <c r="CG6127"/>
      <c r="CH6127"/>
      <c r="CI6127"/>
      <c r="CJ6127"/>
      <c r="CK6127"/>
      <c r="CL6127"/>
      <c r="CM6127"/>
      <c r="CN6127"/>
      <c r="CO6127"/>
      <c r="CP6127"/>
    </row>
    <row r="6128" spans="80:94" ht="22.5" customHeight="1">
      <c r="CB6128"/>
      <c r="CC6128"/>
      <c r="CD6128"/>
      <c r="CE6128" s="83"/>
      <c r="CF6128"/>
      <c r="CG6128"/>
      <c r="CH6128"/>
      <c r="CI6128"/>
      <c r="CJ6128"/>
      <c r="CK6128"/>
      <c r="CL6128"/>
      <c r="CM6128"/>
      <c r="CN6128"/>
      <c r="CO6128"/>
      <c r="CP6128"/>
    </row>
    <row r="6129" spans="80:94" ht="22.5" customHeight="1">
      <c r="CB6129"/>
      <c r="CC6129"/>
      <c r="CD6129"/>
      <c r="CE6129" s="83"/>
      <c r="CF6129"/>
      <c r="CG6129"/>
      <c r="CH6129"/>
      <c r="CI6129"/>
      <c r="CJ6129"/>
      <c r="CK6129"/>
      <c r="CL6129"/>
      <c r="CM6129"/>
      <c r="CN6129"/>
      <c r="CO6129"/>
      <c r="CP6129"/>
    </row>
    <row r="6130" spans="80:94" ht="22.5" customHeight="1">
      <c r="CB6130"/>
      <c r="CC6130"/>
      <c r="CD6130"/>
      <c r="CE6130" s="83"/>
      <c r="CF6130"/>
      <c r="CG6130"/>
      <c r="CH6130"/>
      <c r="CI6130"/>
      <c r="CJ6130"/>
      <c r="CK6130"/>
      <c r="CL6130"/>
      <c r="CM6130"/>
      <c r="CN6130"/>
      <c r="CO6130"/>
      <c r="CP6130"/>
    </row>
    <row r="6131" spans="80:94" ht="22.5" customHeight="1">
      <c r="CB6131"/>
      <c r="CC6131"/>
      <c r="CD6131"/>
      <c r="CE6131" s="83"/>
      <c r="CF6131"/>
      <c r="CG6131"/>
      <c r="CH6131"/>
      <c r="CI6131"/>
      <c r="CJ6131"/>
      <c r="CK6131"/>
      <c r="CL6131"/>
      <c r="CM6131"/>
      <c r="CN6131"/>
      <c r="CO6131"/>
      <c r="CP6131"/>
    </row>
    <row r="6132" spans="80:94" ht="22.5" customHeight="1">
      <c r="CB6132"/>
      <c r="CC6132"/>
      <c r="CD6132"/>
      <c r="CE6132" s="83"/>
      <c r="CF6132"/>
      <c r="CG6132"/>
      <c r="CH6132"/>
      <c r="CI6132"/>
      <c r="CJ6132"/>
      <c r="CK6132"/>
      <c r="CL6132"/>
      <c r="CM6132"/>
      <c r="CN6132"/>
      <c r="CO6132"/>
      <c r="CP6132"/>
    </row>
    <row r="6133" spans="80:94" ht="22.5" customHeight="1">
      <c r="CB6133"/>
      <c r="CC6133"/>
      <c r="CD6133"/>
      <c r="CE6133" s="83"/>
      <c r="CF6133"/>
      <c r="CG6133"/>
      <c r="CH6133"/>
      <c r="CI6133"/>
      <c r="CJ6133"/>
      <c r="CK6133"/>
      <c r="CL6133"/>
      <c r="CM6133"/>
      <c r="CN6133"/>
      <c r="CO6133"/>
      <c r="CP6133"/>
    </row>
    <row r="6134" spans="80:94" ht="22.5" customHeight="1">
      <c r="CB6134"/>
      <c r="CC6134"/>
      <c r="CD6134"/>
      <c r="CE6134" s="83"/>
      <c r="CF6134"/>
      <c r="CG6134"/>
      <c r="CH6134"/>
      <c r="CI6134"/>
      <c r="CJ6134"/>
      <c r="CK6134"/>
      <c r="CL6134"/>
      <c r="CM6134"/>
      <c r="CN6134"/>
      <c r="CO6134"/>
      <c r="CP6134"/>
    </row>
    <row r="6135" spans="80:94" ht="22.5" customHeight="1">
      <c r="CB6135"/>
      <c r="CC6135"/>
      <c r="CD6135"/>
      <c r="CE6135" s="83"/>
      <c r="CF6135"/>
      <c r="CG6135"/>
      <c r="CH6135"/>
      <c r="CI6135"/>
      <c r="CJ6135"/>
      <c r="CK6135"/>
      <c r="CL6135"/>
      <c r="CM6135"/>
      <c r="CN6135"/>
      <c r="CO6135"/>
      <c r="CP6135"/>
    </row>
    <row r="6136" spans="80:94" ht="22.5" customHeight="1">
      <c r="CB6136"/>
      <c r="CC6136"/>
      <c r="CD6136"/>
      <c r="CE6136" s="83"/>
      <c r="CF6136"/>
      <c r="CG6136"/>
      <c r="CH6136"/>
      <c r="CI6136"/>
      <c r="CJ6136"/>
      <c r="CK6136"/>
      <c r="CL6136"/>
      <c r="CM6136"/>
      <c r="CN6136"/>
      <c r="CO6136"/>
      <c r="CP6136"/>
    </row>
    <row r="6137" spans="80:94" ht="22.5" customHeight="1">
      <c r="CB6137"/>
      <c r="CC6137"/>
      <c r="CD6137"/>
      <c r="CE6137" s="83"/>
      <c r="CF6137"/>
      <c r="CG6137"/>
      <c r="CH6137"/>
      <c r="CI6137"/>
      <c r="CJ6137"/>
      <c r="CK6137"/>
      <c r="CL6137"/>
      <c r="CM6137"/>
      <c r="CN6137"/>
      <c r="CO6137"/>
      <c r="CP6137"/>
    </row>
    <row r="6138" spans="80:94" ht="22.5" customHeight="1">
      <c r="CB6138"/>
      <c r="CC6138"/>
      <c r="CD6138"/>
      <c r="CE6138" s="83"/>
      <c r="CF6138"/>
      <c r="CG6138"/>
      <c r="CH6138"/>
      <c r="CI6138"/>
      <c r="CJ6138"/>
      <c r="CK6138"/>
      <c r="CL6138"/>
      <c r="CM6138"/>
      <c r="CN6138"/>
      <c r="CO6138"/>
      <c r="CP6138"/>
    </row>
    <row r="6139" spans="80:94" ht="22.5" customHeight="1">
      <c r="CB6139"/>
      <c r="CC6139"/>
      <c r="CD6139"/>
      <c r="CE6139" s="83"/>
      <c r="CF6139"/>
      <c r="CG6139"/>
      <c r="CH6139"/>
      <c r="CI6139"/>
      <c r="CJ6139"/>
      <c r="CK6139"/>
      <c r="CL6139"/>
      <c r="CM6139"/>
      <c r="CN6139"/>
      <c r="CO6139"/>
      <c r="CP6139"/>
    </row>
    <row r="6140" spans="80:94" ht="22.5" customHeight="1">
      <c r="CB6140"/>
      <c r="CC6140"/>
      <c r="CD6140"/>
      <c r="CE6140" s="83"/>
      <c r="CF6140"/>
      <c r="CG6140"/>
      <c r="CH6140"/>
      <c r="CI6140"/>
      <c r="CJ6140"/>
      <c r="CK6140"/>
      <c r="CL6140"/>
      <c r="CM6140"/>
      <c r="CN6140"/>
      <c r="CO6140"/>
      <c r="CP6140"/>
    </row>
    <row r="6141" spans="80:94" ht="22.5" customHeight="1">
      <c r="CB6141"/>
      <c r="CC6141"/>
      <c r="CD6141"/>
      <c r="CE6141" s="83"/>
      <c r="CF6141"/>
      <c r="CG6141"/>
      <c r="CH6141"/>
      <c r="CI6141"/>
      <c r="CJ6141"/>
      <c r="CK6141"/>
      <c r="CL6141"/>
      <c r="CM6141"/>
      <c r="CN6141"/>
      <c r="CO6141"/>
      <c r="CP6141"/>
    </row>
    <row r="6142" spans="80:94" ht="22.5" customHeight="1">
      <c r="CB6142"/>
      <c r="CC6142"/>
      <c r="CD6142"/>
      <c r="CE6142" s="83"/>
      <c r="CF6142"/>
      <c r="CG6142"/>
      <c r="CH6142"/>
      <c r="CI6142"/>
      <c r="CJ6142"/>
      <c r="CK6142"/>
      <c r="CL6142"/>
      <c r="CM6142"/>
      <c r="CN6142"/>
      <c r="CO6142"/>
      <c r="CP6142"/>
    </row>
    <row r="6143" spans="80:94" ht="22.5" customHeight="1">
      <c r="CB6143"/>
      <c r="CC6143"/>
      <c r="CD6143"/>
      <c r="CE6143" s="83"/>
      <c r="CF6143"/>
      <c r="CG6143"/>
      <c r="CH6143"/>
      <c r="CI6143"/>
      <c r="CJ6143"/>
      <c r="CK6143"/>
      <c r="CL6143"/>
      <c r="CM6143"/>
      <c r="CN6143"/>
      <c r="CO6143"/>
      <c r="CP6143"/>
    </row>
    <row r="6144" spans="80:94" ht="22.5" customHeight="1">
      <c r="CB6144"/>
      <c r="CC6144"/>
      <c r="CD6144"/>
      <c r="CE6144" s="83"/>
      <c r="CF6144"/>
      <c r="CG6144"/>
      <c r="CH6144"/>
      <c r="CI6144"/>
      <c r="CJ6144"/>
      <c r="CK6144"/>
      <c r="CL6144"/>
      <c r="CM6144"/>
      <c r="CN6144"/>
      <c r="CO6144"/>
      <c r="CP6144"/>
    </row>
    <row r="6145" spans="80:94" ht="22.5" customHeight="1">
      <c r="CB6145"/>
      <c r="CC6145"/>
      <c r="CD6145"/>
      <c r="CE6145" s="83"/>
      <c r="CF6145"/>
      <c r="CG6145"/>
      <c r="CH6145"/>
      <c r="CI6145"/>
      <c r="CJ6145"/>
      <c r="CK6145"/>
      <c r="CL6145"/>
      <c r="CM6145"/>
      <c r="CN6145"/>
      <c r="CO6145"/>
      <c r="CP6145"/>
    </row>
    <row r="6146" spans="80:94" ht="22.5" customHeight="1">
      <c r="CB6146"/>
      <c r="CC6146"/>
      <c r="CD6146"/>
      <c r="CE6146" s="83"/>
      <c r="CF6146"/>
      <c r="CG6146"/>
      <c r="CH6146"/>
      <c r="CI6146"/>
      <c r="CJ6146"/>
      <c r="CK6146"/>
      <c r="CL6146"/>
      <c r="CM6146"/>
      <c r="CN6146"/>
      <c r="CO6146"/>
      <c r="CP6146"/>
    </row>
    <row r="6147" spans="80:94" ht="22.5" customHeight="1">
      <c r="CB6147"/>
      <c r="CC6147"/>
      <c r="CD6147"/>
      <c r="CE6147" s="83"/>
      <c r="CF6147"/>
      <c r="CG6147"/>
      <c r="CH6147"/>
      <c r="CI6147"/>
      <c r="CJ6147"/>
      <c r="CK6147"/>
      <c r="CL6147"/>
      <c r="CM6147"/>
      <c r="CN6147"/>
      <c r="CO6147"/>
      <c r="CP6147"/>
    </row>
    <row r="6148" spans="80:94" ht="22.5" customHeight="1">
      <c r="CB6148"/>
      <c r="CC6148"/>
      <c r="CD6148"/>
      <c r="CE6148" s="83"/>
      <c r="CF6148"/>
      <c r="CG6148"/>
      <c r="CH6148"/>
      <c r="CI6148"/>
      <c r="CJ6148"/>
      <c r="CK6148"/>
      <c r="CL6148"/>
      <c r="CM6148"/>
      <c r="CN6148"/>
      <c r="CO6148"/>
      <c r="CP6148"/>
    </row>
    <row r="6149" spans="80:94" ht="22.5" customHeight="1">
      <c r="CB6149"/>
      <c r="CC6149"/>
      <c r="CD6149"/>
      <c r="CE6149" s="83"/>
      <c r="CF6149"/>
      <c r="CG6149"/>
      <c r="CH6149"/>
      <c r="CI6149"/>
      <c r="CJ6149"/>
      <c r="CK6149"/>
      <c r="CL6149"/>
      <c r="CM6149"/>
      <c r="CN6149"/>
      <c r="CO6149"/>
      <c r="CP6149"/>
    </row>
    <row r="6150" spans="80:94" ht="22.5" customHeight="1">
      <c r="CB6150"/>
      <c r="CC6150"/>
      <c r="CD6150"/>
      <c r="CE6150" s="83"/>
      <c r="CF6150"/>
      <c r="CG6150"/>
      <c r="CH6150"/>
      <c r="CI6150"/>
      <c r="CJ6150"/>
      <c r="CK6150"/>
      <c r="CL6150"/>
      <c r="CM6150"/>
      <c r="CN6150"/>
      <c r="CO6150"/>
      <c r="CP6150"/>
    </row>
    <row r="6151" spans="80:94" ht="22.5" customHeight="1">
      <c r="CB6151"/>
      <c r="CC6151"/>
      <c r="CD6151"/>
      <c r="CE6151" s="83"/>
      <c r="CF6151"/>
      <c r="CG6151"/>
      <c r="CH6151"/>
      <c r="CI6151"/>
      <c r="CJ6151"/>
      <c r="CK6151"/>
      <c r="CL6151"/>
      <c r="CM6151"/>
      <c r="CN6151"/>
      <c r="CO6151"/>
      <c r="CP6151"/>
    </row>
    <row r="6152" spans="80:94" ht="22.5" customHeight="1">
      <c r="CB6152"/>
      <c r="CC6152"/>
      <c r="CD6152"/>
      <c r="CE6152" s="83"/>
      <c r="CF6152"/>
      <c r="CG6152"/>
      <c r="CH6152"/>
      <c r="CI6152"/>
      <c r="CJ6152"/>
      <c r="CK6152"/>
      <c r="CL6152"/>
      <c r="CM6152"/>
      <c r="CN6152"/>
      <c r="CO6152"/>
      <c r="CP6152"/>
    </row>
    <row r="6153" spans="80:94" ht="22.5" customHeight="1">
      <c r="CB6153"/>
      <c r="CC6153"/>
      <c r="CD6153"/>
      <c r="CE6153" s="83"/>
      <c r="CF6153"/>
      <c r="CG6153"/>
      <c r="CH6153"/>
      <c r="CI6153"/>
      <c r="CJ6153"/>
      <c r="CK6153"/>
      <c r="CL6153"/>
      <c r="CM6153"/>
      <c r="CN6153"/>
      <c r="CO6153"/>
      <c r="CP6153"/>
    </row>
    <row r="6154" spans="80:94" ht="22.5" customHeight="1">
      <c r="CB6154"/>
      <c r="CC6154"/>
      <c r="CD6154"/>
      <c r="CE6154" s="83"/>
      <c r="CF6154"/>
      <c r="CG6154"/>
      <c r="CH6154"/>
      <c r="CI6154"/>
      <c r="CJ6154"/>
      <c r="CK6154"/>
      <c r="CL6154"/>
      <c r="CM6154"/>
      <c r="CN6154"/>
      <c r="CO6154"/>
      <c r="CP6154"/>
    </row>
    <row r="6155" spans="80:94" ht="22.5" customHeight="1">
      <c r="CB6155"/>
      <c r="CC6155"/>
      <c r="CD6155"/>
      <c r="CE6155" s="83"/>
      <c r="CF6155"/>
      <c r="CG6155"/>
      <c r="CH6155"/>
      <c r="CI6155"/>
      <c r="CJ6155"/>
      <c r="CK6155"/>
      <c r="CL6155"/>
      <c r="CM6155"/>
      <c r="CN6155"/>
      <c r="CO6155"/>
      <c r="CP6155"/>
    </row>
    <row r="6156" spans="80:94" ht="22.5" customHeight="1">
      <c r="CB6156"/>
      <c r="CC6156"/>
      <c r="CD6156"/>
      <c r="CE6156" s="83"/>
      <c r="CF6156"/>
      <c r="CG6156"/>
      <c r="CH6156"/>
      <c r="CI6156"/>
      <c r="CJ6156"/>
      <c r="CK6156"/>
      <c r="CL6156"/>
      <c r="CM6156"/>
      <c r="CN6156"/>
      <c r="CO6156"/>
      <c r="CP6156"/>
    </row>
    <row r="6157" spans="80:94" ht="22.5" customHeight="1">
      <c r="CB6157"/>
      <c r="CC6157"/>
      <c r="CD6157"/>
      <c r="CE6157" s="83"/>
      <c r="CF6157"/>
      <c r="CG6157"/>
      <c r="CH6157"/>
      <c r="CI6157"/>
      <c r="CJ6157"/>
      <c r="CK6157"/>
      <c r="CL6157"/>
      <c r="CM6157"/>
      <c r="CN6157"/>
      <c r="CO6157"/>
      <c r="CP6157"/>
    </row>
    <row r="6158" spans="80:94" ht="22.5" customHeight="1">
      <c r="CB6158"/>
      <c r="CC6158"/>
      <c r="CD6158"/>
      <c r="CE6158" s="83"/>
      <c r="CF6158"/>
      <c r="CG6158"/>
      <c r="CH6158"/>
      <c r="CI6158"/>
      <c r="CJ6158"/>
      <c r="CK6158"/>
      <c r="CL6158"/>
      <c r="CM6158"/>
      <c r="CN6158"/>
      <c r="CO6158"/>
      <c r="CP6158"/>
    </row>
    <row r="6159" spans="80:94" ht="22.5" customHeight="1">
      <c r="CB6159"/>
      <c r="CC6159"/>
      <c r="CD6159"/>
      <c r="CE6159" s="83"/>
      <c r="CF6159"/>
      <c r="CG6159"/>
      <c r="CH6159"/>
      <c r="CI6159"/>
      <c r="CJ6159"/>
      <c r="CK6159"/>
      <c r="CL6159"/>
      <c r="CM6159"/>
      <c r="CN6159"/>
      <c r="CO6159"/>
      <c r="CP6159"/>
    </row>
    <row r="6160" spans="80:94" ht="22.5" customHeight="1">
      <c r="CB6160"/>
      <c r="CC6160"/>
      <c r="CD6160"/>
      <c r="CE6160" s="83"/>
      <c r="CF6160"/>
      <c r="CG6160"/>
      <c r="CH6160"/>
      <c r="CI6160"/>
      <c r="CJ6160"/>
      <c r="CK6160"/>
      <c r="CL6160"/>
      <c r="CM6160"/>
      <c r="CN6160"/>
      <c r="CO6160"/>
      <c r="CP6160"/>
    </row>
    <row r="6161" spans="80:94" ht="22.5" customHeight="1">
      <c r="CB6161"/>
      <c r="CC6161"/>
      <c r="CD6161"/>
      <c r="CE6161" s="83"/>
      <c r="CF6161"/>
      <c r="CG6161"/>
      <c r="CH6161"/>
      <c r="CI6161"/>
      <c r="CJ6161"/>
      <c r="CK6161"/>
      <c r="CL6161"/>
      <c r="CM6161"/>
      <c r="CN6161"/>
      <c r="CO6161"/>
      <c r="CP6161"/>
    </row>
    <row r="6162" spans="80:94" ht="22.5" customHeight="1">
      <c r="CB6162"/>
      <c r="CC6162"/>
      <c r="CD6162"/>
      <c r="CE6162" s="83"/>
      <c r="CF6162"/>
      <c r="CG6162"/>
      <c r="CH6162"/>
      <c r="CI6162"/>
      <c r="CJ6162"/>
      <c r="CK6162"/>
      <c r="CL6162"/>
      <c r="CM6162"/>
      <c r="CN6162"/>
      <c r="CO6162"/>
      <c r="CP6162"/>
    </row>
    <row r="6163" spans="80:94" ht="22.5" customHeight="1">
      <c r="CB6163"/>
      <c r="CC6163"/>
      <c r="CD6163"/>
      <c r="CE6163" s="83"/>
      <c r="CF6163"/>
      <c r="CG6163"/>
      <c r="CH6163"/>
      <c r="CI6163"/>
      <c r="CJ6163"/>
      <c r="CK6163"/>
      <c r="CL6163"/>
      <c r="CM6163"/>
      <c r="CN6163"/>
      <c r="CO6163"/>
      <c r="CP6163"/>
    </row>
    <row r="6164" spans="80:94" ht="22.5" customHeight="1">
      <c r="CB6164"/>
      <c r="CC6164"/>
      <c r="CD6164"/>
      <c r="CE6164" s="83"/>
      <c r="CF6164"/>
      <c r="CG6164"/>
      <c r="CH6164"/>
      <c r="CI6164"/>
      <c r="CJ6164"/>
      <c r="CK6164"/>
      <c r="CL6164"/>
      <c r="CM6164"/>
      <c r="CN6164"/>
      <c r="CO6164"/>
      <c r="CP6164"/>
    </row>
    <row r="6165" spans="80:94" ht="22.5" customHeight="1">
      <c r="CB6165"/>
      <c r="CC6165"/>
      <c r="CD6165"/>
      <c r="CE6165" s="83"/>
      <c r="CF6165"/>
      <c r="CG6165"/>
      <c r="CH6165"/>
      <c r="CI6165"/>
      <c r="CJ6165"/>
      <c r="CK6165"/>
      <c r="CL6165"/>
      <c r="CM6165"/>
      <c r="CN6165"/>
      <c r="CO6165"/>
      <c r="CP6165"/>
    </row>
    <row r="6166" spans="80:94" ht="22.5" customHeight="1">
      <c r="CB6166"/>
      <c r="CC6166"/>
      <c r="CD6166"/>
      <c r="CE6166" s="83"/>
      <c r="CF6166"/>
      <c r="CG6166"/>
      <c r="CH6166"/>
      <c r="CI6166"/>
      <c r="CJ6166"/>
      <c r="CK6166"/>
      <c r="CL6166"/>
      <c r="CM6166"/>
      <c r="CN6166"/>
      <c r="CO6166"/>
      <c r="CP6166"/>
    </row>
    <row r="6167" spans="80:94" ht="22.5" customHeight="1">
      <c r="CB6167"/>
      <c r="CC6167"/>
      <c r="CD6167"/>
      <c r="CE6167" s="83"/>
      <c r="CF6167"/>
      <c r="CG6167"/>
      <c r="CH6167"/>
      <c r="CI6167"/>
      <c r="CJ6167"/>
      <c r="CK6167"/>
      <c r="CL6167"/>
      <c r="CM6167"/>
      <c r="CN6167"/>
      <c r="CO6167"/>
      <c r="CP6167"/>
    </row>
    <row r="6168" spans="80:94" ht="22.5" customHeight="1">
      <c r="CB6168"/>
      <c r="CC6168"/>
      <c r="CD6168"/>
      <c r="CE6168" s="83"/>
      <c r="CF6168"/>
      <c r="CG6168"/>
      <c r="CH6168"/>
      <c r="CI6168"/>
      <c r="CJ6168"/>
      <c r="CK6168"/>
      <c r="CL6168"/>
      <c r="CM6168"/>
      <c r="CN6168"/>
      <c r="CO6168"/>
      <c r="CP6168"/>
    </row>
    <row r="6169" spans="80:94" ht="22.5" customHeight="1">
      <c r="CB6169"/>
      <c r="CC6169"/>
      <c r="CD6169"/>
      <c r="CE6169" s="83"/>
      <c r="CF6169"/>
      <c r="CG6169"/>
      <c r="CH6169"/>
      <c r="CI6169"/>
      <c r="CJ6169"/>
      <c r="CK6169"/>
      <c r="CL6169"/>
      <c r="CM6169"/>
      <c r="CN6169"/>
      <c r="CO6169"/>
      <c r="CP6169"/>
    </row>
    <row r="6170" spans="80:94" ht="22.5" customHeight="1">
      <c r="CB6170"/>
      <c r="CC6170"/>
      <c r="CD6170"/>
      <c r="CE6170" s="83"/>
      <c r="CF6170"/>
      <c r="CG6170"/>
      <c r="CH6170"/>
      <c r="CI6170"/>
      <c r="CJ6170"/>
      <c r="CK6170"/>
      <c r="CL6170"/>
      <c r="CM6170"/>
      <c r="CN6170"/>
      <c r="CO6170"/>
      <c r="CP6170"/>
    </row>
    <row r="6171" spans="80:94" ht="22.5" customHeight="1">
      <c r="CB6171"/>
      <c r="CC6171"/>
      <c r="CD6171"/>
      <c r="CE6171" s="83"/>
      <c r="CF6171"/>
      <c r="CG6171"/>
      <c r="CH6171"/>
      <c r="CI6171"/>
      <c r="CJ6171"/>
      <c r="CK6171"/>
      <c r="CL6171"/>
      <c r="CM6171"/>
      <c r="CN6171"/>
      <c r="CO6171"/>
      <c r="CP6171"/>
    </row>
    <row r="6172" spans="80:94" ht="22.5" customHeight="1">
      <c r="CB6172"/>
      <c r="CC6172"/>
      <c r="CD6172"/>
      <c r="CE6172" s="83"/>
      <c r="CF6172"/>
      <c r="CG6172"/>
      <c r="CH6172"/>
      <c r="CI6172"/>
      <c r="CJ6172"/>
      <c r="CK6172"/>
      <c r="CL6172"/>
      <c r="CM6172"/>
      <c r="CN6172"/>
      <c r="CO6172"/>
      <c r="CP6172"/>
    </row>
    <row r="6173" spans="80:94" ht="22.5" customHeight="1">
      <c r="CB6173"/>
      <c r="CC6173"/>
      <c r="CD6173"/>
      <c r="CE6173" s="83"/>
      <c r="CF6173"/>
      <c r="CG6173"/>
      <c r="CH6173"/>
      <c r="CI6173"/>
      <c r="CJ6173"/>
      <c r="CK6173"/>
      <c r="CL6173"/>
      <c r="CM6173"/>
      <c r="CN6173"/>
      <c r="CO6173"/>
      <c r="CP6173"/>
    </row>
    <row r="6174" spans="80:94" ht="22.5" customHeight="1">
      <c r="CB6174"/>
      <c r="CC6174"/>
      <c r="CD6174"/>
      <c r="CE6174" s="83"/>
      <c r="CF6174"/>
      <c r="CG6174"/>
      <c r="CH6174"/>
      <c r="CI6174"/>
      <c r="CJ6174"/>
      <c r="CK6174"/>
      <c r="CL6174"/>
      <c r="CM6174"/>
      <c r="CN6174"/>
      <c r="CO6174"/>
      <c r="CP6174"/>
    </row>
    <row r="6175" spans="80:94" ht="22.5" customHeight="1">
      <c r="CB6175"/>
      <c r="CC6175"/>
      <c r="CD6175"/>
      <c r="CE6175" s="83"/>
      <c r="CF6175"/>
      <c r="CG6175"/>
      <c r="CH6175"/>
      <c r="CI6175"/>
      <c r="CJ6175"/>
      <c r="CK6175"/>
      <c r="CL6175"/>
      <c r="CM6175"/>
      <c r="CN6175"/>
      <c r="CO6175"/>
      <c r="CP6175"/>
    </row>
    <row r="6176" spans="80:94" ht="22.5" customHeight="1">
      <c r="CB6176"/>
      <c r="CC6176"/>
      <c r="CD6176"/>
      <c r="CE6176" s="83"/>
      <c r="CF6176"/>
      <c r="CG6176"/>
      <c r="CH6176"/>
      <c r="CI6176"/>
      <c r="CJ6176"/>
      <c r="CK6176"/>
      <c r="CL6176"/>
      <c r="CM6176"/>
      <c r="CN6176"/>
      <c r="CO6176"/>
      <c r="CP6176"/>
    </row>
    <row r="6177" spans="80:94" ht="22.5" customHeight="1">
      <c r="CB6177"/>
      <c r="CC6177"/>
      <c r="CD6177"/>
      <c r="CE6177" s="83"/>
      <c r="CF6177"/>
      <c r="CG6177"/>
      <c r="CH6177"/>
      <c r="CI6177"/>
      <c r="CJ6177"/>
      <c r="CK6177"/>
      <c r="CL6177"/>
      <c r="CM6177"/>
      <c r="CN6177"/>
      <c r="CO6177"/>
      <c r="CP6177"/>
    </row>
    <row r="6178" spans="80:94" ht="22.5" customHeight="1">
      <c r="CB6178"/>
      <c r="CC6178"/>
      <c r="CD6178"/>
      <c r="CE6178" s="83"/>
      <c r="CF6178"/>
      <c r="CG6178"/>
      <c r="CH6178"/>
      <c r="CI6178"/>
      <c r="CJ6178"/>
      <c r="CK6178"/>
      <c r="CL6178"/>
      <c r="CM6178"/>
      <c r="CN6178"/>
      <c r="CO6178"/>
      <c r="CP6178"/>
    </row>
    <row r="6179" spans="80:94" ht="22.5" customHeight="1">
      <c r="CB6179"/>
      <c r="CC6179"/>
      <c r="CD6179"/>
      <c r="CE6179" s="83"/>
      <c r="CF6179"/>
      <c r="CG6179"/>
      <c r="CH6179"/>
      <c r="CI6179"/>
      <c r="CJ6179"/>
      <c r="CK6179"/>
      <c r="CL6179"/>
      <c r="CM6179"/>
      <c r="CN6179"/>
      <c r="CO6179"/>
      <c r="CP6179"/>
    </row>
    <row r="6180" spans="80:94" ht="22.5" customHeight="1">
      <c r="CB6180"/>
      <c r="CC6180"/>
      <c r="CD6180"/>
      <c r="CE6180" s="83"/>
      <c r="CF6180"/>
      <c r="CG6180"/>
      <c r="CH6180"/>
      <c r="CI6180"/>
      <c r="CJ6180"/>
      <c r="CK6180"/>
      <c r="CL6180"/>
      <c r="CM6180"/>
      <c r="CN6180"/>
      <c r="CO6180"/>
      <c r="CP6180"/>
    </row>
    <row r="6181" spans="80:94" ht="22.5" customHeight="1">
      <c r="CB6181"/>
      <c r="CC6181"/>
      <c r="CD6181"/>
      <c r="CE6181" s="83"/>
      <c r="CF6181"/>
      <c r="CG6181"/>
      <c r="CH6181"/>
      <c r="CI6181"/>
      <c r="CJ6181"/>
      <c r="CK6181"/>
      <c r="CL6181"/>
      <c r="CM6181"/>
      <c r="CN6181"/>
      <c r="CO6181"/>
      <c r="CP6181"/>
    </row>
    <row r="6182" spans="80:94" ht="22.5" customHeight="1">
      <c r="CB6182"/>
      <c r="CC6182"/>
      <c r="CD6182"/>
      <c r="CE6182" s="83"/>
      <c r="CF6182"/>
      <c r="CG6182"/>
      <c r="CH6182"/>
      <c r="CI6182"/>
      <c r="CJ6182"/>
      <c r="CK6182"/>
      <c r="CL6182"/>
      <c r="CM6182"/>
      <c r="CN6182"/>
      <c r="CO6182"/>
      <c r="CP6182"/>
    </row>
    <row r="6183" spans="80:94" ht="22.5" customHeight="1">
      <c r="CB6183"/>
      <c r="CC6183"/>
      <c r="CD6183"/>
      <c r="CE6183" s="83"/>
      <c r="CF6183"/>
      <c r="CG6183"/>
      <c r="CH6183"/>
      <c r="CI6183"/>
      <c r="CJ6183"/>
      <c r="CK6183"/>
      <c r="CL6183"/>
      <c r="CM6183"/>
      <c r="CN6183"/>
      <c r="CO6183"/>
      <c r="CP6183"/>
    </row>
    <row r="6184" spans="80:94" ht="22.5" customHeight="1">
      <c r="CB6184"/>
      <c r="CC6184"/>
      <c r="CD6184"/>
      <c r="CE6184" s="83"/>
      <c r="CF6184"/>
      <c r="CG6184"/>
      <c r="CH6184"/>
      <c r="CI6184"/>
      <c r="CJ6184"/>
      <c r="CK6184"/>
      <c r="CL6184"/>
      <c r="CM6184"/>
      <c r="CN6184"/>
      <c r="CO6184"/>
      <c r="CP6184"/>
    </row>
    <row r="6185" spans="80:94" ht="22.5" customHeight="1">
      <c r="CB6185"/>
      <c r="CC6185"/>
      <c r="CD6185"/>
      <c r="CE6185" s="83"/>
      <c r="CF6185"/>
      <c r="CG6185"/>
      <c r="CH6185"/>
      <c r="CI6185"/>
      <c r="CJ6185"/>
      <c r="CK6185"/>
      <c r="CL6185"/>
      <c r="CM6185"/>
      <c r="CN6185"/>
      <c r="CO6185"/>
      <c r="CP6185"/>
    </row>
    <row r="6186" spans="80:94" ht="22.5" customHeight="1">
      <c r="CB6186"/>
      <c r="CC6186"/>
      <c r="CD6186"/>
      <c r="CE6186" s="83"/>
      <c r="CF6186"/>
      <c r="CG6186"/>
      <c r="CH6186"/>
      <c r="CI6186"/>
      <c r="CJ6186"/>
      <c r="CK6186"/>
      <c r="CL6186"/>
      <c r="CM6186"/>
      <c r="CN6186"/>
      <c r="CO6186"/>
      <c r="CP6186"/>
    </row>
    <row r="6187" spans="80:94" ht="22.5" customHeight="1">
      <c r="CB6187"/>
      <c r="CC6187"/>
      <c r="CD6187"/>
      <c r="CE6187" s="83"/>
      <c r="CF6187"/>
      <c r="CG6187"/>
      <c r="CH6187"/>
      <c r="CI6187"/>
      <c r="CJ6187"/>
      <c r="CK6187"/>
      <c r="CL6187"/>
      <c r="CM6187"/>
      <c r="CN6187"/>
      <c r="CO6187"/>
      <c r="CP6187"/>
    </row>
    <row r="6188" spans="80:94" ht="22.5" customHeight="1">
      <c r="CB6188"/>
      <c r="CC6188"/>
      <c r="CD6188"/>
      <c r="CE6188" s="83"/>
      <c r="CF6188"/>
      <c r="CG6188"/>
      <c r="CH6188"/>
      <c r="CI6188"/>
      <c r="CJ6188"/>
      <c r="CK6188"/>
      <c r="CL6188"/>
      <c r="CM6188"/>
      <c r="CN6188"/>
      <c r="CO6188"/>
      <c r="CP6188"/>
    </row>
    <row r="6189" spans="80:94" ht="22.5" customHeight="1">
      <c r="CB6189"/>
      <c r="CC6189"/>
      <c r="CD6189"/>
      <c r="CE6189" s="83"/>
      <c r="CF6189"/>
      <c r="CG6189"/>
      <c r="CH6189"/>
      <c r="CI6189"/>
      <c r="CJ6189"/>
      <c r="CK6189"/>
      <c r="CL6189"/>
      <c r="CM6189"/>
      <c r="CN6189"/>
      <c r="CO6189"/>
      <c r="CP6189"/>
    </row>
    <row r="6190" spans="80:94" ht="22.5" customHeight="1">
      <c r="CB6190"/>
      <c r="CC6190"/>
      <c r="CD6190"/>
      <c r="CE6190" s="83"/>
      <c r="CF6190"/>
      <c r="CG6190"/>
      <c r="CH6190"/>
      <c r="CI6190"/>
      <c r="CJ6190"/>
      <c r="CK6190"/>
      <c r="CL6190"/>
      <c r="CM6190"/>
      <c r="CN6190"/>
      <c r="CO6190"/>
      <c r="CP6190"/>
    </row>
    <row r="6191" spans="80:94" ht="22.5" customHeight="1">
      <c r="CB6191"/>
      <c r="CC6191"/>
      <c r="CD6191"/>
      <c r="CE6191" s="83"/>
      <c r="CF6191"/>
      <c r="CG6191"/>
      <c r="CH6191"/>
      <c r="CI6191"/>
      <c r="CJ6191"/>
      <c r="CK6191"/>
      <c r="CL6191"/>
      <c r="CM6191"/>
      <c r="CN6191"/>
      <c r="CO6191"/>
      <c r="CP6191"/>
    </row>
    <row r="6192" spans="80:94" ht="22.5" customHeight="1">
      <c r="CB6192"/>
      <c r="CC6192"/>
      <c r="CD6192"/>
      <c r="CE6192" s="83"/>
      <c r="CF6192"/>
      <c r="CG6192"/>
      <c r="CH6192"/>
      <c r="CI6192"/>
      <c r="CJ6192"/>
      <c r="CK6192"/>
      <c r="CL6192"/>
      <c r="CM6192"/>
      <c r="CN6192"/>
      <c r="CO6192"/>
      <c r="CP6192"/>
    </row>
    <row r="6193" spans="80:94" ht="22.5" customHeight="1">
      <c r="CB6193"/>
      <c r="CC6193"/>
      <c r="CD6193"/>
      <c r="CE6193" s="83"/>
      <c r="CF6193"/>
      <c r="CG6193"/>
      <c r="CH6193"/>
      <c r="CI6193"/>
      <c r="CJ6193"/>
      <c r="CK6193"/>
      <c r="CL6193"/>
      <c r="CM6193"/>
      <c r="CN6193"/>
      <c r="CO6193"/>
      <c r="CP6193"/>
    </row>
    <row r="6194" spans="80:94" ht="22.5" customHeight="1">
      <c r="CB6194"/>
      <c r="CC6194"/>
      <c r="CD6194"/>
      <c r="CE6194" s="83"/>
      <c r="CF6194"/>
      <c r="CG6194"/>
      <c r="CH6194"/>
      <c r="CI6194"/>
      <c r="CJ6194"/>
      <c r="CK6194"/>
      <c r="CL6194"/>
      <c r="CM6194"/>
      <c r="CN6194"/>
      <c r="CO6194"/>
      <c r="CP6194"/>
    </row>
    <row r="6195" spans="80:94" ht="22.5" customHeight="1">
      <c r="CB6195"/>
      <c r="CC6195"/>
      <c r="CD6195"/>
      <c r="CE6195" s="83"/>
      <c r="CF6195"/>
      <c r="CG6195"/>
      <c r="CH6195"/>
      <c r="CI6195"/>
      <c r="CJ6195"/>
      <c r="CK6195"/>
      <c r="CL6195"/>
      <c r="CM6195"/>
      <c r="CN6195"/>
      <c r="CO6195"/>
      <c r="CP6195"/>
    </row>
    <row r="6196" spans="80:94" ht="22.5" customHeight="1">
      <c r="CB6196"/>
      <c r="CC6196"/>
      <c r="CD6196"/>
      <c r="CE6196" s="83"/>
      <c r="CF6196"/>
      <c r="CG6196"/>
      <c r="CH6196"/>
      <c r="CI6196"/>
      <c r="CJ6196"/>
      <c r="CK6196"/>
      <c r="CL6196"/>
      <c r="CM6196"/>
      <c r="CN6196"/>
      <c r="CO6196"/>
      <c r="CP6196"/>
    </row>
    <row r="6197" spans="80:94" ht="22.5" customHeight="1">
      <c r="CB6197"/>
      <c r="CC6197"/>
      <c r="CD6197"/>
      <c r="CE6197" s="83"/>
      <c r="CF6197"/>
      <c r="CG6197"/>
      <c r="CH6197"/>
      <c r="CI6197"/>
      <c r="CJ6197"/>
      <c r="CK6197"/>
      <c r="CL6197"/>
      <c r="CM6197"/>
      <c r="CN6197"/>
      <c r="CO6197"/>
      <c r="CP6197"/>
    </row>
    <row r="6198" spans="80:94" ht="22.5" customHeight="1">
      <c r="CB6198"/>
      <c r="CC6198"/>
      <c r="CD6198"/>
      <c r="CE6198" s="83"/>
      <c r="CF6198"/>
      <c r="CG6198"/>
      <c r="CH6198"/>
      <c r="CI6198"/>
      <c r="CJ6198"/>
      <c r="CK6198"/>
      <c r="CL6198"/>
      <c r="CM6198"/>
      <c r="CN6198"/>
      <c r="CO6198"/>
      <c r="CP6198"/>
    </row>
    <row r="6199" spans="80:94" ht="22.5" customHeight="1">
      <c r="CB6199"/>
      <c r="CC6199"/>
      <c r="CD6199"/>
      <c r="CE6199" s="83"/>
      <c r="CF6199"/>
      <c r="CG6199"/>
      <c r="CH6199"/>
      <c r="CI6199"/>
      <c r="CJ6199"/>
      <c r="CK6199"/>
      <c r="CL6199"/>
      <c r="CM6199"/>
      <c r="CN6199"/>
      <c r="CO6199"/>
      <c r="CP6199"/>
    </row>
    <row r="6200" spans="80:94" ht="22.5" customHeight="1">
      <c r="CB6200"/>
      <c r="CC6200"/>
      <c r="CD6200"/>
      <c r="CE6200" s="83"/>
      <c r="CF6200"/>
      <c r="CG6200"/>
      <c r="CH6200"/>
      <c r="CI6200"/>
      <c r="CJ6200"/>
      <c r="CK6200"/>
      <c r="CL6200"/>
      <c r="CM6200"/>
      <c r="CN6200"/>
      <c r="CO6200"/>
      <c r="CP6200"/>
    </row>
    <row r="6201" spans="80:94" ht="22.5" customHeight="1">
      <c r="CB6201"/>
      <c r="CC6201"/>
      <c r="CD6201"/>
      <c r="CE6201" s="83"/>
      <c r="CF6201"/>
      <c r="CG6201"/>
      <c r="CH6201"/>
      <c r="CI6201"/>
      <c r="CJ6201"/>
      <c r="CK6201"/>
      <c r="CL6201"/>
      <c r="CM6201"/>
      <c r="CN6201"/>
      <c r="CO6201"/>
      <c r="CP6201"/>
    </row>
    <row r="6202" spans="80:94" ht="22.5" customHeight="1">
      <c r="CB6202"/>
      <c r="CC6202"/>
      <c r="CD6202"/>
      <c r="CE6202" s="83"/>
      <c r="CF6202"/>
      <c r="CG6202"/>
      <c r="CH6202"/>
      <c r="CI6202"/>
      <c r="CJ6202"/>
      <c r="CK6202"/>
      <c r="CL6202"/>
      <c r="CM6202"/>
      <c r="CN6202"/>
      <c r="CO6202"/>
      <c r="CP6202"/>
    </row>
    <row r="6203" spans="80:94" ht="22.5" customHeight="1">
      <c r="CB6203"/>
      <c r="CC6203"/>
      <c r="CD6203"/>
      <c r="CE6203" s="83"/>
      <c r="CF6203"/>
      <c r="CG6203"/>
      <c r="CH6203"/>
      <c r="CI6203"/>
      <c r="CJ6203"/>
      <c r="CK6203"/>
      <c r="CL6203"/>
      <c r="CM6203"/>
      <c r="CN6203"/>
      <c r="CO6203"/>
      <c r="CP6203"/>
    </row>
    <row r="6204" spans="80:94" ht="22.5" customHeight="1">
      <c r="CB6204"/>
      <c r="CC6204"/>
      <c r="CD6204"/>
      <c r="CE6204" s="83"/>
      <c r="CF6204"/>
      <c r="CG6204"/>
      <c r="CH6204"/>
      <c r="CI6204"/>
      <c r="CJ6204"/>
      <c r="CK6204"/>
      <c r="CL6204"/>
      <c r="CM6204"/>
      <c r="CN6204"/>
      <c r="CO6204"/>
      <c r="CP6204"/>
    </row>
    <row r="6205" spans="80:94" ht="22.5" customHeight="1">
      <c r="CB6205"/>
      <c r="CC6205"/>
      <c r="CD6205"/>
      <c r="CE6205" s="83"/>
      <c r="CF6205"/>
      <c r="CG6205"/>
      <c r="CH6205"/>
      <c r="CI6205"/>
      <c r="CJ6205"/>
      <c r="CK6205"/>
      <c r="CL6205"/>
      <c r="CM6205"/>
      <c r="CN6205"/>
      <c r="CO6205"/>
      <c r="CP6205"/>
    </row>
    <row r="6206" spans="80:94" ht="22.5" customHeight="1">
      <c r="CB6206"/>
      <c r="CC6206"/>
      <c r="CD6206"/>
      <c r="CE6206" s="83"/>
      <c r="CF6206"/>
      <c r="CG6206"/>
      <c r="CH6206"/>
      <c r="CI6206"/>
      <c r="CJ6206"/>
      <c r="CK6206"/>
      <c r="CL6206"/>
      <c r="CM6206"/>
      <c r="CN6206"/>
      <c r="CO6206"/>
      <c r="CP6206"/>
    </row>
    <row r="6207" spans="80:94" ht="22.5" customHeight="1">
      <c r="CB6207"/>
      <c r="CC6207"/>
      <c r="CD6207"/>
      <c r="CE6207" s="83"/>
      <c r="CF6207"/>
      <c r="CG6207"/>
      <c r="CH6207"/>
      <c r="CI6207"/>
      <c r="CJ6207"/>
      <c r="CK6207"/>
      <c r="CL6207"/>
      <c r="CM6207"/>
      <c r="CN6207"/>
      <c r="CO6207"/>
      <c r="CP6207"/>
    </row>
    <row r="6208" spans="80:94" ht="22.5" customHeight="1">
      <c r="CB6208"/>
      <c r="CC6208"/>
      <c r="CD6208"/>
      <c r="CE6208" s="83"/>
      <c r="CF6208"/>
      <c r="CG6208"/>
      <c r="CH6208"/>
      <c r="CI6208"/>
      <c r="CJ6208"/>
      <c r="CK6208"/>
      <c r="CL6208"/>
      <c r="CM6208"/>
      <c r="CN6208"/>
      <c r="CO6208"/>
      <c r="CP6208"/>
    </row>
    <row r="6209" spans="80:94" ht="22.5" customHeight="1">
      <c r="CB6209"/>
      <c r="CC6209"/>
      <c r="CD6209"/>
      <c r="CE6209" s="83"/>
      <c r="CF6209"/>
      <c r="CG6209"/>
      <c r="CH6209"/>
      <c r="CI6209"/>
      <c r="CJ6209"/>
      <c r="CK6209"/>
      <c r="CL6209"/>
      <c r="CM6209"/>
      <c r="CN6209"/>
      <c r="CO6209"/>
      <c r="CP6209"/>
    </row>
    <row r="6210" spans="80:94" ht="22.5" customHeight="1">
      <c r="CB6210"/>
      <c r="CC6210"/>
      <c r="CD6210"/>
      <c r="CE6210" s="83"/>
      <c r="CF6210"/>
      <c r="CG6210"/>
      <c r="CH6210"/>
      <c r="CI6210"/>
      <c r="CJ6210"/>
      <c r="CK6210"/>
      <c r="CL6210"/>
      <c r="CM6210"/>
      <c r="CN6210"/>
      <c r="CO6210"/>
      <c r="CP6210"/>
    </row>
    <row r="6211" spans="80:94" ht="22.5" customHeight="1">
      <c r="CB6211"/>
      <c r="CC6211"/>
      <c r="CD6211"/>
      <c r="CE6211" s="83"/>
      <c r="CF6211"/>
      <c r="CG6211"/>
      <c r="CH6211"/>
      <c r="CI6211"/>
      <c r="CJ6211"/>
      <c r="CK6211"/>
      <c r="CL6211"/>
      <c r="CM6211"/>
      <c r="CN6211"/>
      <c r="CO6211"/>
      <c r="CP6211"/>
    </row>
    <row r="6212" spans="80:94" ht="22.5" customHeight="1">
      <c r="CB6212"/>
      <c r="CC6212"/>
      <c r="CD6212"/>
      <c r="CE6212" s="83"/>
      <c r="CF6212"/>
      <c r="CG6212"/>
      <c r="CH6212"/>
      <c r="CI6212"/>
      <c r="CJ6212"/>
      <c r="CK6212"/>
      <c r="CL6212"/>
      <c r="CM6212"/>
      <c r="CN6212"/>
      <c r="CO6212"/>
      <c r="CP6212"/>
    </row>
    <row r="6213" spans="80:94" ht="22.5" customHeight="1">
      <c r="CB6213"/>
      <c r="CC6213"/>
      <c r="CD6213"/>
      <c r="CE6213" s="83"/>
      <c r="CF6213"/>
      <c r="CG6213"/>
      <c r="CH6213"/>
      <c r="CI6213"/>
      <c r="CJ6213"/>
      <c r="CK6213"/>
      <c r="CL6213"/>
      <c r="CM6213"/>
      <c r="CN6213"/>
      <c r="CO6213"/>
      <c r="CP6213"/>
    </row>
    <row r="6214" spans="80:94" ht="22.5" customHeight="1">
      <c r="CB6214"/>
      <c r="CC6214"/>
      <c r="CD6214"/>
      <c r="CE6214" s="83"/>
      <c r="CF6214"/>
      <c r="CG6214"/>
      <c r="CH6214"/>
      <c r="CI6214"/>
      <c r="CJ6214"/>
      <c r="CK6214"/>
      <c r="CL6214"/>
      <c r="CM6214"/>
      <c r="CN6214"/>
      <c r="CO6214"/>
      <c r="CP6214"/>
    </row>
    <row r="6215" spans="80:94" ht="22.5" customHeight="1">
      <c r="CB6215"/>
      <c r="CC6215"/>
      <c r="CD6215"/>
      <c r="CE6215" s="83"/>
      <c r="CF6215"/>
      <c r="CG6215"/>
      <c r="CH6215"/>
      <c r="CI6215"/>
      <c r="CJ6215"/>
      <c r="CK6215"/>
      <c r="CL6215"/>
      <c r="CM6215"/>
      <c r="CN6215"/>
      <c r="CO6215"/>
      <c r="CP6215"/>
    </row>
    <row r="6216" spans="80:94" ht="22.5" customHeight="1">
      <c r="CB6216"/>
      <c r="CC6216"/>
      <c r="CD6216"/>
      <c r="CE6216" s="83"/>
      <c r="CF6216"/>
      <c r="CG6216"/>
      <c r="CH6216"/>
      <c r="CI6216"/>
      <c r="CJ6216"/>
      <c r="CK6216"/>
      <c r="CL6216"/>
      <c r="CM6216"/>
      <c r="CN6216"/>
      <c r="CO6216"/>
      <c r="CP6216"/>
    </row>
    <row r="6217" spans="80:94" ht="22.5" customHeight="1">
      <c r="CB6217"/>
      <c r="CC6217"/>
      <c r="CD6217"/>
      <c r="CE6217" s="83"/>
      <c r="CF6217"/>
      <c r="CG6217"/>
      <c r="CH6217"/>
      <c r="CI6217"/>
      <c r="CJ6217"/>
      <c r="CK6217"/>
      <c r="CL6217"/>
      <c r="CM6217"/>
      <c r="CN6217"/>
      <c r="CO6217"/>
      <c r="CP6217"/>
    </row>
    <row r="6218" spans="80:94" ht="22.5" customHeight="1">
      <c r="CB6218"/>
      <c r="CC6218"/>
      <c r="CD6218"/>
      <c r="CE6218" s="83"/>
      <c r="CF6218"/>
      <c r="CG6218"/>
      <c r="CH6218"/>
      <c r="CI6218"/>
      <c r="CJ6218"/>
      <c r="CK6218"/>
      <c r="CL6218"/>
      <c r="CM6218"/>
      <c r="CN6218"/>
      <c r="CO6218"/>
      <c r="CP6218"/>
    </row>
    <row r="6219" spans="80:94" ht="22.5" customHeight="1">
      <c r="CB6219"/>
      <c r="CC6219"/>
      <c r="CD6219"/>
      <c r="CE6219" s="83"/>
      <c r="CF6219"/>
      <c r="CG6219"/>
      <c r="CH6219"/>
      <c r="CI6219"/>
      <c r="CJ6219"/>
      <c r="CK6219"/>
      <c r="CL6219"/>
      <c r="CM6219"/>
      <c r="CN6219"/>
      <c r="CO6219"/>
      <c r="CP6219"/>
    </row>
    <row r="6220" spans="80:94" ht="22.5" customHeight="1">
      <c r="CB6220"/>
      <c r="CC6220"/>
      <c r="CD6220"/>
      <c r="CE6220" s="83"/>
      <c r="CF6220"/>
      <c r="CG6220"/>
      <c r="CH6220"/>
      <c r="CI6220"/>
      <c r="CJ6220"/>
      <c r="CK6220"/>
      <c r="CL6220"/>
      <c r="CM6220"/>
      <c r="CN6220"/>
      <c r="CO6220"/>
      <c r="CP6220"/>
    </row>
    <row r="6221" spans="80:94" ht="22.5" customHeight="1">
      <c r="CB6221"/>
      <c r="CC6221"/>
      <c r="CD6221"/>
      <c r="CE6221" s="83"/>
      <c r="CF6221"/>
      <c r="CG6221"/>
      <c r="CH6221"/>
      <c r="CI6221"/>
      <c r="CJ6221"/>
      <c r="CK6221"/>
      <c r="CL6221"/>
      <c r="CM6221"/>
      <c r="CN6221"/>
      <c r="CO6221"/>
      <c r="CP6221"/>
    </row>
    <row r="6222" spans="80:94" ht="22.5" customHeight="1">
      <c r="CB6222"/>
      <c r="CC6222"/>
      <c r="CD6222"/>
      <c r="CE6222" s="83"/>
      <c r="CF6222"/>
      <c r="CG6222"/>
      <c r="CH6222"/>
      <c r="CI6222"/>
      <c r="CJ6222"/>
      <c r="CK6222"/>
      <c r="CL6222"/>
      <c r="CM6222"/>
      <c r="CN6222"/>
      <c r="CO6222"/>
      <c r="CP6222"/>
    </row>
    <row r="6223" spans="80:94" ht="22.5" customHeight="1">
      <c r="CB6223"/>
      <c r="CC6223"/>
      <c r="CD6223"/>
      <c r="CE6223" s="83"/>
      <c r="CF6223"/>
      <c r="CG6223"/>
      <c r="CH6223"/>
      <c r="CI6223"/>
      <c r="CJ6223"/>
      <c r="CK6223"/>
      <c r="CL6223"/>
      <c r="CM6223"/>
      <c r="CN6223"/>
      <c r="CO6223"/>
      <c r="CP6223"/>
    </row>
    <row r="6224" spans="80:94" ht="22.5" customHeight="1">
      <c r="CB6224"/>
      <c r="CC6224"/>
      <c r="CD6224"/>
      <c r="CE6224" s="83"/>
      <c r="CF6224"/>
      <c r="CG6224"/>
      <c r="CH6224"/>
      <c r="CI6224"/>
      <c r="CJ6224"/>
      <c r="CK6224"/>
      <c r="CL6224"/>
      <c r="CM6224"/>
      <c r="CN6224"/>
      <c r="CO6224"/>
      <c r="CP6224"/>
    </row>
    <row r="6225" spans="80:94" ht="22.5" customHeight="1">
      <c r="CB6225"/>
      <c r="CC6225"/>
      <c r="CD6225"/>
      <c r="CE6225" s="83"/>
      <c r="CF6225"/>
      <c r="CG6225"/>
      <c r="CH6225"/>
      <c r="CI6225"/>
      <c r="CJ6225"/>
      <c r="CK6225"/>
      <c r="CL6225"/>
      <c r="CM6225"/>
      <c r="CN6225"/>
      <c r="CO6225"/>
      <c r="CP6225"/>
    </row>
    <row r="6226" spans="80:94" ht="22.5" customHeight="1">
      <c r="CB6226"/>
      <c r="CC6226"/>
      <c r="CD6226"/>
      <c r="CE6226" s="83"/>
      <c r="CF6226"/>
      <c r="CG6226"/>
      <c r="CH6226"/>
      <c r="CI6226"/>
      <c r="CJ6226"/>
      <c r="CK6226"/>
      <c r="CL6226"/>
      <c r="CM6226"/>
      <c r="CN6226"/>
      <c r="CO6226"/>
      <c r="CP6226"/>
    </row>
    <row r="6227" spans="80:94" ht="22.5" customHeight="1">
      <c r="CB6227"/>
      <c r="CC6227"/>
      <c r="CD6227"/>
      <c r="CE6227" s="83"/>
      <c r="CF6227"/>
      <c r="CG6227"/>
      <c r="CH6227"/>
      <c r="CI6227"/>
      <c r="CJ6227"/>
      <c r="CK6227"/>
      <c r="CL6227"/>
      <c r="CM6227"/>
      <c r="CN6227"/>
      <c r="CO6227"/>
      <c r="CP6227"/>
    </row>
    <row r="6228" spans="80:94" ht="22.5" customHeight="1">
      <c r="CB6228"/>
      <c r="CC6228"/>
      <c r="CD6228"/>
      <c r="CE6228" s="83"/>
      <c r="CF6228"/>
      <c r="CG6228"/>
      <c r="CH6228"/>
      <c r="CI6228"/>
      <c r="CJ6228"/>
      <c r="CK6228"/>
      <c r="CL6228"/>
      <c r="CM6228"/>
      <c r="CN6228"/>
      <c r="CO6228"/>
      <c r="CP6228"/>
    </row>
    <row r="6229" spans="80:94" ht="22.5" customHeight="1">
      <c r="CB6229"/>
      <c r="CC6229"/>
      <c r="CD6229"/>
      <c r="CE6229" s="83"/>
      <c r="CF6229"/>
      <c r="CG6229"/>
      <c r="CH6229"/>
      <c r="CI6229"/>
      <c r="CJ6229"/>
      <c r="CK6229"/>
      <c r="CL6229"/>
      <c r="CM6229"/>
      <c r="CN6229"/>
      <c r="CO6229"/>
      <c r="CP6229"/>
    </row>
    <row r="6230" spans="80:94" ht="22.5" customHeight="1">
      <c r="CB6230"/>
      <c r="CC6230"/>
      <c r="CD6230"/>
      <c r="CE6230" s="83"/>
      <c r="CF6230"/>
      <c r="CG6230"/>
      <c r="CH6230"/>
      <c r="CI6230"/>
      <c r="CJ6230"/>
      <c r="CK6230"/>
      <c r="CL6230"/>
      <c r="CM6230"/>
      <c r="CN6230"/>
      <c r="CO6230"/>
      <c r="CP6230"/>
    </row>
    <row r="6231" spans="80:94" ht="22.5" customHeight="1">
      <c r="CB6231"/>
      <c r="CC6231"/>
      <c r="CD6231"/>
      <c r="CE6231" s="83"/>
      <c r="CF6231"/>
      <c r="CG6231"/>
      <c r="CH6231"/>
      <c r="CI6231"/>
      <c r="CJ6231"/>
      <c r="CK6231"/>
      <c r="CL6231"/>
      <c r="CM6231"/>
      <c r="CN6231"/>
      <c r="CO6231"/>
      <c r="CP6231"/>
    </row>
    <row r="6232" spans="80:94" ht="22.5" customHeight="1">
      <c r="CB6232"/>
      <c r="CC6232"/>
      <c r="CD6232"/>
      <c r="CE6232" s="83"/>
      <c r="CF6232"/>
      <c r="CG6232"/>
      <c r="CH6232"/>
      <c r="CI6232"/>
      <c r="CJ6232"/>
      <c r="CK6232"/>
      <c r="CL6232"/>
      <c r="CM6232"/>
      <c r="CN6232"/>
      <c r="CO6232"/>
      <c r="CP6232"/>
    </row>
    <row r="6233" spans="80:94" ht="22.5" customHeight="1">
      <c r="CB6233"/>
      <c r="CC6233"/>
      <c r="CD6233"/>
      <c r="CE6233" s="83"/>
      <c r="CF6233"/>
      <c r="CG6233"/>
      <c r="CH6233"/>
      <c r="CI6233"/>
      <c r="CJ6233"/>
      <c r="CK6233"/>
      <c r="CL6233"/>
      <c r="CM6233"/>
      <c r="CN6233"/>
      <c r="CO6233"/>
      <c r="CP6233"/>
    </row>
    <row r="6234" spans="80:94" ht="22.5" customHeight="1">
      <c r="CB6234"/>
      <c r="CC6234"/>
      <c r="CD6234"/>
      <c r="CE6234" s="83"/>
      <c r="CF6234"/>
      <c r="CG6234"/>
      <c r="CH6234"/>
      <c r="CI6234"/>
      <c r="CJ6234"/>
      <c r="CK6234"/>
      <c r="CL6234"/>
      <c r="CM6234"/>
      <c r="CN6234"/>
      <c r="CO6234"/>
      <c r="CP6234"/>
    </row>
    <row r="6235" spans="80:94" ht="22.5" customHeight="1">
      <c r="CB6235"/>
      <c r="CC6235"/>
      <c r="CD6235"/>
      <c r="CE6235" s="83"/>
      <c r="CF6235"/>
      <c r="CG6235"/>
      <c r="CH6235"/>
      <c r="CI6235"/>
      <c r="CJ6235"/>
      <c r="CK6235"/>
      <c r="CL6235"/>
      <c r="CM6235"/>
      <c r="CN6235"/>
      <c r="CO6235"/>
      <c r="CP6235"/>
    </row>
    <row r="6236" spans="80:94" ht="22.5" customHeight="1">
      <c r="CB6236"/>
      <c r="CC6236"/>
      <c r="CD6236"/>
      <c r="CE6236" s="83"/>
      <c r="CF6236"/>
      <c r="CG6236"/>
      <c r="CH6236"/>
      <c r="CI6236"/>
      <c r="CJ6236"/>
      <c r="CK6236"/>
      <c r="CL6236"/>
      <c r="CM6236"/>
      <c r="CN6236"/>
      <c r="CO6236"/>
      <c r="CP6236"/>
    </row>
    <row r="6237" spans="80:94" ht="22.5" customHeight="1">
      <c r="CB6237"/>
      <c r="CC6237"/>
      <c r="CD6237"/>
      <c r="CE6237" s="83"/>
      <c r="CF6237"/>
      <c r="CG6237"/>
      <c r="CH6237"/>
      <c r="CI6237"/>
      <c r="CJ6237"/>
      <c r="CK6237"/>
      <c r="CL6237"/>
      <c r="CM6237"/>
      <c r="CN6237"/>
      <c r="CO6237"/>
      <c r="CP6237"/>
    </row>
    <row r="6238" spans="80:94" ht="22.5" customHeight="1">
      <c r="CB6238"/>
      <c r="CC6238"/>
      <c r="CD6238"/>
      <c r="CE6238" s="83"/>
      <c r="CF6238"/>
      <c r="CG6238"/>
      <c r="CH6238"/>
      <c r="CI6238"/>
      <c r="CJ6238"/>
      <c r="CK6238"/>
      <c r="CL6238"/>
      <c r="CM6238"/>
      <c r="CN6238"/>
      <c r="CO6238"/>
      <c r="CP6238"/>
    </row>
    <row r="6239" spans="80:94" ht="22.5" customHeight="1">
      <c r="CB6239"/>
      <c r="CC6239"/>
      <c r="CD6239"/>
      <c r="CE6239" s="83"/>
      <c r="CF6239"/>
      <c r="CG6239"/>
      <c r="CH6239"/>
      <c r="CI6239"/>
      <c r="CJ6239"/>
      <c r="CK6239"/>
      <c r="CL6239"/>
      <c r="CM6239"/>
      <c r="CN6239"/>
      <c r="CO6239"/>
      <c r="CP6239"/>
    </row>
    <row r="6240" spans="80:94" ht="22.5" customHeight="1">
      <c r="CB6240"/>
      <c r="CC6240"/>
      <c r="CD6240"/>
      <c r="CE6240" s="83"/>
      <c r="CF6240"/>
      <c r="CG6240"/>
      <c r="CH6240"/>
      <c r="CI6240"/>
      <c r="CJ6240"/>
      <c r="CK6240"/>
      <c r="CL6240"/>
      <c r="CM6240"/>
      <c r="CN6240"/>
      <c r="CO6240"/>
      <c r="CP6240"/>
    </row>
    <row r="6241" spans="80:94" ht="22.5" customHeight="1">
      <c r="CB6241"/>
      <c r="CC6241"/>
      <c r="CD6241"/>
      <c r="CE6241" s="83"/>
      <c r="CF6241"/>
      <c r="CG6241"/>
      <c r="CH6241"/>
      <c r="CI6241"/>
      <c r="CJ6241"/>
      <c r="CK6241"/>
      <c r="CL6241"/>
      <c r="CM6241"/>
      <c r="CN6241"/>
      <c r="CO6241"/>
      <c r="CP6241"/>
    </row>
    <row r="6242" spans="80:94" ht="22.5" customHeight="1">
      <c r="CB6242"/>
      <c r="CC6242"/>
      <c r="CD6242"/>
      <c r="CE6242" s="83"/>
      <c r="CF6242"/>
      <c r="CG6242"/>
      <c r="CH6242"/>
      <c r="CI6242"/>
      <c r="CJ6242"/>
      <c r="CK6242"/>
      <c r="CL6242"/>
      <c r="CM6242"/>
      <c r="CN6242"/>
      <c r="CO6242"/>
      <c r="CP6242"/>
    </row>
    <row r="6243" spans="80:94" ht="22.5" customHeight="1">
      <c r="CB6243"/>
      <c r="CC6243"/>
      <c r="CD6243"/>
      <c r="CE6243" s="83"/>
      <c r="CF6243"/>
      <c r="CG6243"/>
      <c r="CH6243"/>
      <c r="CI6243"/>
      <c r="CJ6243"/>
      <c r="CK6243"/>
      <c r="CL6243"/>
      <c r="CM6243"/>
      <c r="CN6243"/>
      <c r="CO6243"/>
      <c r="CP6243"/>
    </row>
    <row r="6244" spans="80:94" ht="22.5" customHeight="1">
      <c r="CB6244"/>
      <c r="CC6244"/>
      <c r="CD6244"/>
      <c r="CE6244" s="83"/>
      <c r="CF6244"/>
      <c r="CG6244"/>
      <c r="CH6244"/>
      <c r="CI6244"/>
      <c r="CJ6244"/>
      <c r="CK6244"/>
      <c r="CL6244"/>
      <c r="CM6244"/>
      <c r="CN6244"/>
      <c r="CO6244"/>
      <c r="CP6244"/>
    </row>
    <row r="6245" spans="80:94" ht="22.5" customHeight="1">
      <c r="CB6245"/>
      <c r="CC6245"/>
      <c r="CD6245"/>
      <c r="CE6245" s="83"/>
      <c r="CF6245"/>
      <c r="CG6245"/>
      <c r="CH6245"/>
      <c r="CI6245"/>
      <c r="CJ6245"/>
      <c r="CK6245"/>
      <c r="CL6245"/>
      <c r="CM6245"/>
      <c r="CN6245"/>
      <c r="CO6245"/>
      <c r="CP6245"/>
    </row>
    <row r="6246" spans="80:94" ht="22.5" customHeight="1">
      <c r="CB6246"/>
      <c r="CC6246"/>
      <c r="CD6246"/>
      <c r="CE6246" s="83"/>
      <c r="CF6246"/>
      <c r="CG6246"/>
      <c r="CH6246"/>
      <c r="CI6246"/>
      <c r="CJ6246"/>
      <c r="CK6246"/>
      <c r="CL6246"/>
      <c r="CM6246"/>
      <c r="CN6246"/>
      <c r="CO6246"/>
      <c r="CP6246"/>
    </row>
    <row r="6247" spans="80:94" ht="22.5" customHeight="1">
      <c r="CB6247"/>
      <c r="CC6247"/>
      <c r="CD6247"/>
      <c r="CE6247" s="83"/>
      <c r="CF6247"/>
      <c r="CG6247"/>
      <c r="CH6247"/>
      <c r="CI6247"/>
      <c r="CJ6247"/>
      <c r="CK6247"/>
      <c r="CL6247"/>
      <c r="CM6247"/>
      <c r="CN6247"/>
      <c r="CO6247"/>
      <c r="CP6247"/>
    </row>
    <row r="6248" spans="80:94" ht="22.5" customHeight="1">
      <c r="CB6248"/>
      <c r="CC6248"/>
      <c r="CD6248"/>
      <c r="CE6248" s="83"/>
      <c r="CF6248"/>
      <c r="CG6248"/>
      <c r="CH6248"/>
      <c r="CI6248"/>
      <c r="CJ6248"/>
      <c r="CK6248"/>
      <c r="CL6248"/>
      <c r="CM6248"/>
      <c r="CN6248"/>
      <c r="CO6248"/>
      <c r="CP6248"/>
    </row>
    <row r="6249" spans="80:94" ht="22.5" customHeight="1">
      <c r="CB6249"/>
      <c r="CC6249"/>
      <c r="CD6249"/>
      <c r="CE6249" s="83"/>
      <c r="CF6249"/>
      <c r="CG6249"/>
      <c r="CH6249"/>
      <c r="CI6249"/>
      <c r="CJ6249"/>
      <c r="CK6249"/>
      <c r="CL6249"/>
      <c r="CM6249"/>
      <c r="CN6249"/>
      <c r="CO6249"/>
      <c r="CP6249"/>
    </row>
    <row r="6250" spans="80:94" ht="22.5" customHeight="1">
      <c r="CB6250"/>
      <c r="CC6250"/>
      <c r="CD6250"/>
      <c r="CE6250" s="83"/>
      <c r="CF6250"/>
      <c r="CG6250"/>
      <c r="CH6250"/>
      <c r="CI6250"/>
      <c r="CJ6250"/>
      <c r="CK6250"/>
      <c r="CL6250"/>
      <c r="CM6250"/>
      <c r="CN6250"/>
      <c r="CO6250"/>
      <c r="CP6250"/>
    </row>
    <row r="6251" spans="80:94" ht="22.5" customHeight="1">
      <c r="CB6251"/>
      <c r="CC6251"/>
      <c r="CD6251"/>
      <c r="CE6251" s="83"/>
      <c r="CF6251"/>
      <c r="CG6251"/>
      <c r="CH6251"/>
      <c r="CI6251"/>
      <c r="CJ6251"/>
      <c r="CK6251"/>
      <c r="CL6251"/>
      <c r="CM6251"/>
      <c r="CN6251"/>
      <c r="CO6251"/>
      <c r="CP6251"/>
    </row>
    <row r="6252" spans="80:94" ht="22.5" customHeight="1">
      <c r="CB6252"/>
      <c r="CC6252"/>
      <c r="CD6252"/>
      <c r="CE6252" s="83"/>
      <c r="CF6252"/>
      <c r="CG6252"/>
      <c r="CH6252"/>
      <c r="CI6252"/>
      <c r="CJ6252"/>
      <c r="CK6252"/>
      <c r="CL6252"/>
      <c r="CM6252"/>
      <c r="CN6252"/>
      <c r="CO6252"/>
      <c r="CP6252"/>
    </row>
    <row r="6253" spans="80:94" ht="22.5" customHeight="1">
      <c r="CB6253"/>
      <c r="CC6253"/>
      <c r="CD6253"/>
      <c r="CE6253" s="83"/>
      <c r="CF6253"/>
      <c r="CG6253"/>
      <c r="CH6253"/>
      <c r="CI6253"/>
      <c r="CJ6253"/>
      <c r="CK6253"/>
      <c r="CL6253"/>
      <c r="CM6253"/>
      <c r="CN6253"/>
      <c r="CO6253"/>
      <c r="CP6253"/>
    </row>
    <row r="6254" spans="80:94" ht="22.5" customHeight="1">
      <c r="CB6254"/>
      <c r="CC6254"/>
      <c r="CD6254"/>
      <c r="CE6254" s="83"/>
      <c r="CF6254"/>
      <c r="CG6254"/>
      <c r="CH6254"/>
      <c r="CI6254"/>
      <c r="CJ6254"/>
      <c r="CK6254"/>
      <c r="CL6254"/>
      <c r="CM6254"/>
      <c r="CN6254"/>
      <c r="CO6254"/>
      <c r="CP6254"/>
    </row>
    <row r="6255" spans="80:94" ht="22.5" customHeight="1">
      <c r="CB6255"/>
      <c r="CC6255"/>
      <c r="CD6255"/>
      <c r="CE6255" s="83"/>
      <c r="CF6255"/>
      <c r="CG6255"/>
      <c r="CH6255"/>
      <c r="CI6255"/>
      <c r="CJ6255"/>
      <c r="CK6255"/>
      <c r="CL6255"/>
      <c r="CM6255"/>
      <c r="CN6255"/>
      <c r="CO6255"/>
      <c r="CP6255"/>
    </row>
    <row r="6256" spans="80:94" ht="22.5" customHeight="1">
      <c r="CB6256"/>
      <c r="CC6256"/>
      <c r="CD6256"/>
      <c r="CE6256" s="83"/>
      <c r="CF6256"/>
      <c r="CG6256"/>
      <c r="CH6256"/>
      <c r="CI6256"/>
      <c r="CJ6256"/>
      <c r="CK6256"/>
      <c r="CL6256"/>
      <c r="CM6256"/>
      <c r="CN6256"/>
      <c r="CO6256"/>
      <c r="CP6256"/>
    </row>
    <row r="6257" spans="80:94" ht="22.5" customHeight="1">
      <c r="CB6257"/>
      <c r="CC6257"/>
      <c r="CD6257"/>
      <c r="CE6257" s="83"/>
      <c r="CF6257"/>
      <c r="CG6257"/>
      <c r="CH6257"/>
      <c r="CI6257"/>
      <c r="CJ6257"/>
      <c r="CK6257"/>
      <c r="CL6257"/>
      <c r="CM6257"/>
      <c r="CN6257"/>
      <c r="CO6257"/>
      <c r="CP6257"/>
    </row>
    <row r="6258" spans="80:94" ht="22.5" customHeight="1">
      <c r="CB6258"/>
      <c r="CC6258"/>
      <c r="CD6258"/>
      <c r="CE6258" s="83"/>
      <c r="CF6258"/>
      <c r="CG6258"/>
      <c r="CH6258"/>
      <c r="CI6258"/>
      <c r="CJ6258"/>
      <c r="CK6258"/>
      <c r="CL6258"/>
      <c r="CM6258"/>
      <c r="CN6258"/>
      <c r="CO6258"/>
      <c r="CP6258"/>
    </row>
    <row r="6259" spans="80:94" ht="22.5" customHeight="1">
      <c r="CB6259"/>
      <c r="CC6259"/>
      <c r="CD6259"/>
      <c r="CE6259" s="83"/>
      <c r="CF6259"/>
      <c r="CG6259"/>
      <c r="CH6259"/>
      <c r="CI6259"/>
      <c r="CJ6259"/>
      <c r="CK6259"/>
      <c r="CL6259"/>
      <c r="CM6259"/>
      <c r="CN6259"/>
      <c r="CO6259"/>
      <c r="CP6259"/>
    </row>
    <row r="6260" spans="80:94" ht="22.5" customHeight="1">
      <c r="CB6260"/>
      <c r="CC6260"/>
      <c r="CD6260"/>
      <c r="CE6260" s="83"/>
      <c r="CF6260"/>
      <c r="CG6260"/>
      <c r="CH6260"/>
      <c r="CI6260"/>
      <c r="CJ6260"/>
      <c r="CK6260"/>
      <c r="CL6260"/>
      <c r="CM6260"/>
      <c r="CN6260"/>
      <c r="CO6260"/>
      <c r="CP6260"/>
    </row>
    <row r="6261" spans="80:94" ht="22.5" customHeight="1">
      <c r="CB6261"/>
      <c r="CC6261"/>
      <c r="CD6261"/>
      <c r="CE6261" s="83"/>
      <c r="CF6261"/>
      <c r="CG6261"/>
      <c r="CH6261"/>
      <c r="CI6261"/>
      <c r="CJ6261"/>
      <c r="CK6261"/>
      <c r="CL6261"/>
      <c r="CM6261"/>
      <c r="CN6261"/>
      <c r="CO6261"/>
      <c r="CP6261"/>
    </row>
    <row r="6262" spans="80:94" ht="22.5" customHeight="1">
      <c r="CB6262"/>
      <c r="CC6262"/>
      <c r="CD6262"/>
      <c r="CE6262" s="83"/>
      <c r="CF6262"/>
      <c r="CG6262"/>
      <c r="CH6262"/>
      <c r="CI6262"/>
      <c r="CJ6262"/>
      <c r="CK6262"/>
      <c r="CL6262"/>
      <c r="CM6262"/>
      <c r="CN6262"/>
      <c r="CO6262"/>
      <c r="CP6262"/>
    </row>
    <row r="6263" spans="80:94" ht="22.5" customHeight="1">
      <c r="CB6263"/>
      <c r="CC6263"/>
      <c r="CD6263"/>
      <c r="CE6263" s="83"/>
      <c r="CF6263"/>
      <c r="CG6263"/>
      <c r="CH6263"/>
      <c r="CI6263"/>
      <c r="CJ6263"/>
      <c r="CK6263"/>
      <c r="CL6263"/>
      <c r="CM6263"/>
      <c r="CN6263"/>
      <c r="CO6263"/>
      <c r="CP6263"/>
    </row>
    <row r="6264" spans="80:94" ht="22.5" customHeight="1">
      <c r="CB6264"/>
      <c r="CC6264"/>
      <c r="CD6264"/>
      <c r="CE6264" s="83"/>
      <c r="CF6264"/>
      <c r="CG6264"/>
      <c r="CH6264"/>
      <c r="CI6264"/>
      <c r="CJ6264"/>
      <c r="CK6264"/>
      <c r="CL6264"/>
      <c r="CM6264"/>
      <c r="CN6264"/>
      <c r="CO6264"/>
      <c r="CP6264"/>
    </row>
    <row r="6265" spans="80:94" ht="22.5" customHeight="1">
      <c r="CB6265"/>
      <c r="CC6265"/>
      <c r="CD6265"/>
      <c r="CE6265" s="83"/>
      <c r="CF6265"/>
      <c r="CG6265"/>
      <c r="CH6265"/>
      <c r="CI6265"/>
      <c r="CJ6265"/>
      <c r="CK6265"/>
      <c r="CL6265"/>
      <c r="CM6265"/>
      <c r="CN6265"/>
      <c r="CO6265"/>
      <c r="CP6265"/>
    </row>
    <row r="6266" spans="80:94" ht="22.5" customHeight="1">
      <c r="CB6266"/>
      <c r="CC6266"/>
      <c r="CD6266"/>
      <c r="CE6266" s="83"/>
      <c r="CF6266"/>
      <c r="CG6266"/>
      <c r="CH6266"/>
      <c r="CI6266"/>
      <c r="CJ6266"/>
      <c r="CK6266"/>
      <c r="CL6266"/>
      <c r="CM6266"/>
      <c r="CN6266"/>
      <c r="CO6266"/>
      <c r="CP6266"/>
    </row>
    <row r="6267" spans="80:94" ht="22.5" customHeight="1">
      <c r="CB6267"/>
      <c r="CC6267"/>
      <c r="CD6267"/>
      <c r="CE6267" s="83"/>
      <c r="CF6267"/>
      <c r="CG6267"/>
      <c r="CH6267"/>
      <c r="CI6267"/>
      <c r="CJ6267"/>
      <c r="CK6267"/>
      <c r="CL6267"/>
      <c r="CM6267"/>
      <c r="CN6267"/>
      <c r="CO6267"/>
      <c r="CP6267"/>
    </row>
    <row r="6268" spans="80:94" ht="22.5" customHeight="1">
      <c r="CB6268"/>
      <c r="CC6268"/>
      <c r="CD6268"/>
      <c r="CE6268" s="83"/>
      <c r="CF6268"/>
      <c r="CG6268"/>
      <c r="CH6268"/>
      <c r="CI6268"/>
      <c r="CJ6268"/>
      <c r="CK6268"/>
      <c r="CL6268"/>
      <c r="CM6268"/>
      <c r="CN6268"/>
      <c r="CO6268"/>
      <c r="CP6268"/>
    </row>
    <row r="6269" spans="80:94" ht="22.5" customHeight="1">
      <c r="CB6269"/>
      <c r="CC6269"/>
      <c r="CD6269"/>
      <c r="CE6269" s="83"/>
      <c r="CF6269"/>
      <c r="CG6269"/>
      <c r="CH6269"/>
      <c r="CI6269"/>
      <c r="CJ6269"/>
      <c r="CK6269"/>
      <c r="CL6269"/>
      <c r="CM6269"/>
      <c r="CN6269"/>
      <c r="CO6269"/>
      <c r="CP6269"/>
    </row>
    <row r="6270" spans="80:94" ht="22.5" customHeight="1">
      <c r="CB6270"/>
      <c r="CC6270"/>
      <c r="CD6270"/>
      <c r="CE6270" s="83"/>
      <c r="CF6270"/>
      <c r="CG6270"/>
      <c r="CH6270"/>
      <c r="CI6270"/>
      <c r="CJ6270"/>
      <c r="CK6270"/>
      <c r="CL6270"/>
      <c r="CM6270"/>
      <c r="CN6270"/>
      <c r="CO6270"/>
      <c r="CP6270"/>
    </row>
    <row r="6271" spans="80:94" ht="22.5" customHeight="1">
      <c r="CB6271"/>
      <c r="CC6271"/>
      <c r="CD6271"/>
      <c r="CE6271" s="83"/>
      <c r="CF6271"/>
      <c r="CG6271"/>
      <c r="CH6271"/>
      <c r="CI6271"/>
      <c r="CJ6271"/>
      <c r="CK6271"/>
      <c r="CL6271"/>
      <c r="CM6271"/>
      <c r="CN6271"/>
      <c r="CO6271"/>
      <c r="CP6271"/>
    </row>
    <row r="6272" spans="80:94" ht="22.5" customHeight="1">
      <c r="CB6272"/>
      <c r="CC6272"/>
      <c r="CD6272"/>
      <c r="CE6272" s="83"/>
      <c r="CF6272"/>
      <c r="CG6272"/>
      <c r="CH6272"/>
      <c r="CI6272"/>
      <c r="CJ6272"/>
      <c r="CK6272"/>
      <c r="CL6272"/>
      <c r="CM6272"/>
      <c r="CN6272"/>
      <c r="CO6272"/>
      <c r="CP6272"/>
    </row>
    <row r="6273" spans="80:94" ht="22.5" customHeight="1">
      <c r="CB6273"/>
      <c r="CC6273"/>
      <c r="CD6273"/>
      <c r="CE6273" s="83"/>
      <c r="CF6273"/>
      <c r="CG6273"/>
      <c r="CH6273"/>
      <c r="CI6273"/>
      <c r="CJ6273"/>
      <c r="CK6273"/>
      <c r="CL6273"/>
      <c r="CM6273"/>
      <c r="CN6273"/>
      <c r="CO6273"/>
      <c r="CP6273"/>
    </row>
    <row r="6274" spans="80:94" ht="22.5" customHeight="1">
      <c r="CB6274"/>
      <c r="CC6274"/>
      <c r="CD6274"/>
      <c r="CE6274" s="83"/>
      <c r="CF6274"/>
      <c r="CG6274"/>
      <c r="CH6274"/>
      <c r="CI6274"/>
      <c r="CJ6274"/>
      <c r="CK6274"/>
      <c r="CL6274"/>
      <c r="CM6274"/>
      <c r="CN6274"/>
      <c r="CO6274"/>
      <c r="CP6274"/>
    </row>
    <row r="6275" spans="80:94" ht="22.5" customHeight="1">
      <c r="CB6275"/>
      <c r="CC6275"/>
      <c r="CD6275"/>
      <c r="CE6275" s="83"/>
      <c r="CF6275"/>
      <c r="CG6275"/>
      <c r="CH6275"/>
      <c r="CI6275"/>
      <c r="CJ6275"/>
      <c r="CK6275"/>
      <c r="CL6275"/>
      <c r="CM6275"/>
      <c r="CN6275"/>
      <c r="CO6275"/>
      <c r="CP6275"/>
    </row>
    <row r="6276" spans="80:94" ht="22.5" customHeight="1">
      <c r="CB6276"/>
      <c r="CC6276"/>
      <c r="CD6276"/>
      <c r="CE6276" s="83"/>
      <c r="CF6276"/>
      <c r="CG6276"/>
      <c r="CH6276"/>
      <c r="CI6276"/>
      <c r="CJ6276"/>
      <c r="CK6276"/>
      <c r="CL6276"/>
      <c r="CM6276"/>
      <c r="CN6276"/>
      <c r="CO6276"/>
      <c r="CP6276"/>
    </row>
    <row r="6277" spans="80:94" ht="22.5" customHeight="1">
      <c r="CB6277"/>
      <c r="CC6277"/>
      <c r="CD6277"/>
      <c r="CE6277" s="83"/>
      <c r="CF6277"/>
      <c r="CG6277"/>
      <c r="CH6277"/>
      <c r="CI6277"/>
      <c r="CJ6277"/>
      <c r="CK6277"/>
      <c r="CL6277"/>
      <c r="CM6277"/>
      <c r="CN6277"/>
      <c r="CO6277"/>
      <c r="CP6277"/>
    </row>
    <row r="6278" spans="80:94" ht="22.5" customHeight="1">
      <c r="CB6278"/>
      <c r="CC6278"/>
      <c r="CD6278"/>
      <c r="CE6278" s="83"/>
      <c r="CF6278"/>
      <c r="CG6278"/>
      <c r="CH6278"/>
      <c r="CI6278"/>
      <c r="CJ6278"/>
      <c r="CK6278"/>
      <c r="CL6278"/>
      <c r="CM6278"/>
      <c r="CN6278"/>
      <c r="CO6278"/>
      <c r="CP6278"/>
    </row>
    <row r="6279" spans="80:94" ht="22.5" customHeight="1">
      <c r="CB6279"/>
      <c r="CC6279"/>
      <c r="CD6279"/>
      <c r="CE6279" s="83"/>
      <c r="CF6279"/>
      <c r="CG6279"/>
      <c r="CH6279"/>
      <c r="CI6279"/>
      <c r="CJ6279"/>
      <c r="CK6279"/>
      <c r="CL6279"/>
      <c r="CM6279"/>
      <c r="CN6279"/>
      <c r="CO6279"/>
      <c r="CP6279"/>
    </row>
    <row r="6280" spans="80:94" ht="22.5" customHeight="1">
      <c r="CB6280"/>
      <c r="CC6280"/>
      <c r="CD6280"/>
      <c r="CE6280" s="83"/>
      <c r="CF6280"/>
      <c r="CG6280"/>
      <c r="CH6280"/>
      <c r="CI6280"/>
      <c r="CJ6280"/>
      <c r="CK6280"/>
      <c r="CL6280"/>
      <c r="CM6280"/>
      <c r="CN6280"/>
      <c r="CO6280"/>
      <c r="CP6280"/>
    </row>
    <row r="6281" spans="80:94" ht="22.5" customHeight="1">
      <c r="CB6281"/>
      <c r="CC6281"/>
      <c r="CD6281"/>
      <c r="CE6281" s="83"/>
      <c r="CF6281"/>
      <c r="CG6281"/>
      <c r="CH6281"/>
      <c r="CI6281"/>
      <c r="CJ6281"/>
      <c r="CK6281"/>
      <c r="CL6281"/>
      <c r="CM6281"/>
      <c r="CN6281"/>
      <c r="CO6281"/>
      <c r="CP6281"/>
    </row>
    <row r="6282" spans="80:94" ht="22.5" customHeight="1">
      <c r="CB6282"/>
      <c r="CC6282"/>
      <c r="CD6282"/>
      <c r="CE6282" s="83"/>
      <c r="CF6282"/>
      <c r="CG6282"/>
      <c r="CH6282"/>
      <c r="CI6282"/>
      <c r="CJ6282"/>
      <c r="CK6282"/>
      <c r="CL6282"/>
      <c r="CM6282"/>
      <c r="CN6282"/>
      <c r="CO6282"/>
      <c r="CP6282"/>
    </row>
    <row r="6283" spans="80:94" ht="22.5" customHeight="1">
      <c r="CB6283"/>
      <c r="CC6283"/>
      <c r="CD6283"/>
      <c r="CE6283" s="83"/>
      <c r="CF6283"/>
      <c r="CG6283"/>
      <c r="CH6283"/>
      <c r="CI6283"/>
      <c r="CJ6283"/>
      <c r="CK6283"/>
      <c r="CL6283"/>
      <c r="CM6283"/>
      <c r="CN6283"/>
      <c r="CO6283"/>
      <c r="CP6283"/>
    </row>
    <row r="6284" spans="80:94" ht="22.5" customHeight="1">
      <c r="CB6284"/>
      <c r="CC6284"/>
      <c r="CD6284"/>
      <c r="CE6284" s="83"/>
      <c r="CF6284"/>
      <c r="CG6284"/>
      <c r="CH6284"/>
      <c r="CI6284"/>
      <c r="CJ6284"/>
      <c r="CK6284"/>
      <c r="CL6284"/>
      <c r="CM6284"/>
      <c r="CN6284"/>
      <c r="CO6284"/>
      <c r="CP6284"/>
    </row>
    <row r="6285" spans="80:94" ht="22.5" customHeight="1">
      <c r="CB6285"/>
      <c r="CC6285"/>
      <c r="CD6285"/>
      <c r="CE6285" s="83"/>
      <c r="CF6285"/>
      <c r="CG6285"/>
      <c r="CH6285"/>
      <c r="CI6285"/>
      <c r="CJ6285"/>
      <c r="CK6285"/>
      <c r="CL6285"/>
      <c r="CM6285"/>
      <c r="CN6285"/>
      <c r="CO6285"/>
      <c r="CP6285"/>
    </row>
    <row r="6286" spans="80:94" ht="22.5" customHeight="1">
      <c r="CB6286"/>
      <c r="CC6286"/>
      <c r="CD6286"/>
      <c r="CE6286" s="83"/>
      <c r="CF6286"/>
      <c r="CG6286"/>
      <c r="CH6286"/>
      <c r="CI6286"/>
      <c r="CJ6286"/>
      <c r="CK6286"/>
      <c r="CL6286"/>
      <c r="CM6286"/>
      <c r="CN6286"/>
      <c r="CO6286"/>
      <c r="CP6286"/>
    </row>
    <row r="6287" spans="80:94" ht="22.5" customHeight="1">
      <c r="CB6287"/>
      <c r="CC6287"/>
      <c r="CD6287"/>
      <c r="CE6287" s="83"/>
      <c r="CF6287"/>
      <c r="CG6287"/>
      <c r="CH6287"/>
      <c r="CI6287"/>
      <c r="CJ6287"/>
      <c r="CK6287"/>
      <c r="CL6287"/>
      <c r="CM6287"/>
      <c r="CN6287"/>
      <c r="CO6287"/>
      <c r="CP6287"/>
    </row>
    <row r="6288" spans="80:94" ht="22.5" customHeight="1">
      <c r="CB6288"/>
      <c r="CC6288"/>
      <c r="CD6288"/>
      <c r="CE6288" s="83"/>
      <c r="CF6288"/>
      <c r="CG6288"/>
      <c r="CH6288"/>
      <c r="CI6288"/>
      <c r="CJ6288"/>
      <c r="CK6288"/>
      <c r="CL6288"/>
      <c r="CM6288"/>
      <c r="CN6288"/>
      <c r="CO6288"/>
      <c r="CP6288"/>
    </row>
    <row r="6289" spans="80:94" ht="22.5" customHeight="1">
      <c r="CB6289"/>
      <c r="CC6289"/>
      <c r="CD6289"/>
      <c r="CE6289" s="83"/>
      <c r="CF6289"/>
      <c r="CG6289"/>
      <c r="CH6289"/>
      <c r="CI6289"/>
      <c r="CJ6289"/>
      <c r="CK6289"/>
      <c r="CL6289"/>
      <c r="CM6289"/>
      <c r="CN6289"/>
      <c r="CO6289"/>
      <c r="CP6289"/>
    </row>
    <row r="6290" spans="80:94" ht="22.5" customHeight="1">
      <c r="CB6290"/>
      <c r="CC6290"/>
      <c r="CD6290"/>
      <c r="CE6290" s="83"/>
      <c r="CF6290"/>
      <c r="CG6290"/>
      <c r="CH6290"/>
      <c r="CI6290"/>
      <c r="CJ6290"/>
      <c r="CK6290"/>
      <c r="CL6290"/>
      <c r="CM6290"/>
      <c r="CN6290"/>
      <c r="CO6290"/>
      <c r="CP6290"/>
    </row>
    <row r="6291" spans="80:94" ht="22.5" customHeight="1">
      <c r="CB6291"/>
      <c r="CC6291"/>
      <c r="CD6291"/>
      <c r="CE6291" s="83"/>
      <c r="CF6291"/>
      <c r="CG6291"/>
      <c r="CH6291"/>
      <c r="CI6291"/>
      <c r="CJ6291"/>
      <c r="CK6291"/>
      <c r="CL6291"/>
      <c r="CM6291"/>
      <c r="CN6291"/>
      <c r="CO6291"/>
      <c r="CP6291"/>
    </row>
    <row r="6292" spans="80:94" ht="22.5" customHeight="1">
      <c r="CB6292"/>
      <c r="CC6292"/>
      <c r="CD6292"/>
      <c r="CE6292" s="83"/>
      <c r="CF6292"/>
      <c r="CG6292"/>
      <c r="CH6292"/>
      <c r="CI6292"/>
      <c r="CJ6292"/>
      <c r="CK6292"/>
      <c r="CL6292"/>
      <c r="CM6292"/>
      <c r="CN6292"/>
      <c r="CO6292"/>
      <c r="CP6292"/>
    </row>
    <row r="6293" spans="80:94" ht="22.5" customHeight="1">
      <c r="CB6293"/>
      <c r="CC6293"/>
      <c r="CD6293"/>
      <c r="CE6293" s="83"/>
      <c r="CF6293"/>
      <c r="CG6293"/>
      <c r="CH6293"/>
      <c r="CI6293"/>
      <c r="CJ6293"/>
      <c r="CK6293"/>
      <c r="CL6293"/>
      <c r="CM6293"/>
      <c r="CN6293"/>
      <c r="CO6293"/>
      <c r="CP6293"/>
    </row>
    <row r="6294" spans="80:94" ht="22.5" customHeight="1">
      <c r="CB6294"/>
      <c r="CC6294"/>
      <c r="CD6294"/>
      <c r="CE6294" s="83"/>
      <c r="CF6294"/>
      <c r="CG6294"/>
      <c r="CH6294"/>
      <c r="CI6294"/>
      <c r="CJ6294"/>
      <c r="CK6294"/>
      <c r="CL6294"/>
      <c r="CM6294"/>
      <c r="CN6294"/>
      <c r="CO6294"/>
      <c r="CP6294"/>
    </row>
    <row r="6295" spans="80:94" ht="22.5" customHeight="1">
      <c r="CB6295"/>
      <c r="CC6295"/>
      <c r="CD6295"/>
      <c r="CE6295" s="83"/>
      <c r="CF6295"/>
      <c r="CG6295"/>
      <c r="CH6295"/>
      <c r="CI6295"/>
      <c r="CJ6295"/>
      <c r="CK6295"/>
      <c r="CL6295"/>
      <c r="CM6295"/>
      <c r="CN6295"/>
      <c r="CO6295"/>
      <c r="CP6295"/>
    </row>
    <row r="6296" spans="80:94" ht="22.5" customHeight="1">
      <c r="CB6296"/>
      <c r="CC6296"/>
      <c r="CD6296"/>
      <c r="CE6296" s="83"/>
      <c r="CF6296"/>
      <c r="CG6296"/>
      <c r="CH6296"/>
      <c r="CI6296"/>
      <c r="CJ6296"/>
      <c r="CK6296"/>
      <c r="CL6296"/>
      <c r="CM6296"/>
      <c r="CN6296"/>
      <c r="CO6296"/>
      <c r="CP6296"/>
    </row>
    <row r="6297" spans="80:94" ht="22.5" customHeight="1">
      <c r="CB6297"/>
      <c r="CC6297"/>
      <c r="CD6297"/>
      <c r="CE6297" s="83"/>
      <c r="CF6297"/>
      <c r="CG6297"/>
      <c r="CH6297"/>
      <c r="CI6297"/>
      <c r="CJ6297"/>
      <c r="CK6297"/>
      <c r="CL6297"/>
      <c r="CM6297"/>
      <c r="CN6297"/>
      <c r="CO6297"/>
      <c r="CP6297"/>
    </row>
    <row r="6298" spans="80:94" ht="22.5" customHeight="1">
      <c r="CB6298"/>
      <c r="CC6298"/>
      <c r="CD6298"/>
      <c r="CE6298" s="83"/>
      <c r="CF6298"/>
      <c r="CG6298"/>
      <c r="CH6298"/>
      <c r="CI6298"/>
      <c r="CJ6298"/>
      <c r="CK6298"/>
      <c r="CL6298"/>
      <c r="CM6298"/>
      <c r="CN6298"/>
      <c r="CO6298"/>
      <c r="CP6298"/>
    </row>
    <row r="6299" spans="80:94" ht="22.5" customHeight="1">
      <c r="CB6299"/>
      <c r="CC6299"/>
      <c r="CD6299"/>
      <c r="CE6299" s="83"/>
      <c r="CF6299"/>
      <c r="CG6299"/>
      <c r="CH6299"/>
      <c r="CI6299"/>
      <c r="CJ6299"/>
      <c r="CK6299"/>
      <c r="CL6299"/>
      <c r="CM6299"/>
      <c r="CN6299"/>
      <c r="CO6299"/>
      <c r="CP6299"/>
    </row>
    <row r="6300" spans="80:94" ht="22.5" customHeight="1">
      <c r="CB6300"/>
      <c r="CC6300"/>
      <c r="CD6300"/>
      <c r="CE6300" s="83"/>
      <c r="CF6300"/>
      <c r="CG6300"/>
      <c r="CH6300"/>
      <c r="CI6300"/>
      <c r="CJ6300"/>
      <c r="CK6300"/>
      <c r="CL6300"/>
      <c r="CM6300"/>
      <c r="CN6300"/>
      <c r="CO6300"/>
      <c r="CP6300"/>
    </row>
    <row r="6301" spans="80:94" ht="22.5" customHeight="1">
      <c r="CB6301"/>
      <c r="CC6301"/>
      <c r="CD6301"/>
      <c r="CE6301" s="83"/>
      <c r="CF6301"/>
      <c r="CG6301"/>
      <c r="CH6301"/>
      <c r="CI6301"/>
      <c r="CJ6301"/>
      <c r="CK6301"/>
      <c r="CL6301"/>
      <c r="CM6301"/>
      <c r="CN6301"/>
      <c r="CO6301"/>
      <c r="CP6301"/>
    </row>
    <row r="6302" spans="80:94" ht="22.5" customHeight="1">
      <c r="CB6302"/>
      <c r="CC6302"/>
      <c r="CD6302"/>
      <c r="CE6302" s="83"/>
      <c r="CF6302"/>
      <c r="CG6302"/>
      <c r="CH6302"/>
      <c r="CI6302"/>
      <c r="CJ6302"/>
      <c r="CK6302"/>
      <c r="CL6302"/>
      <c r="CM6302"/>
      <c r="CN6302"/>
      <c r="CO6302"/>
      <c r="CP6302"/>
    </row>
    <row r="6303" spans="80:94" ht="22.5" customHeight="1">
      <c r="CB6303"/>
      <c r="CC6303"/>
      <c r="CD6303"/>
      <c r="CE6303" s="83"/>
      <c r="CF6303"/>
      <c r="CG6303"/>
      <c r="CH6303"/>
      <c r="CI6303"/>
      <c r="CJ6303"/>
      <c r="CK6303"/>
      <c r="CL6303"/>
      <c r="CM6303"/>
      <c r="CN6303"/>
      <c r="CO6303"/>
      <c r="CP6303"/>
    </row>
    <row r="6304" spans="80:94" ht="22.5" customHeight="1">
      <c r="CB6304"/>
      <c r="CC6304"/>
      <c r="CD6304"/>
      <c r="CE6304" s="83"/>
      <c r="CF6304"/>
      <c r="CG6304"/>
      <c r="CH6304"/>
      <c r="CI6304"/>
      <c r="CJ6304"/>
      <c r="CK6304"/>
      <c r="CL6304"/>
      <c r="CM6304"/>
      <c r="CN6304"/>
      <c r="CO6304"/>
      <c r="CP6304"/>
    </row>
    <row r="6305" spans="80:94" ht="22.5" customHeight="1">
      <c r="CB6305"/>
      <c r="CC6305"/>
      <c r="CD6305"/>
      <c r="CE6305" s="83"/>
      <c r="CF6305"/>
      <c r="CG6305"/>
      <c r="CH6305"/>
      <c r="CI6305"/>
      <c r="CJ6305"/>
      <c r="CK6305"/>
      <c r="CL6305"/>
      <c r="CM6305"/>
      <c r="CN6305"/>
      <c r="CO6305"/>
      <c r="CP6305"/>
    </row>
    <row r="6306" spans="80:94" ht="22.5" customHeight="1">
      <c r="CB6306"/>
      <c r="CC6306"/>
      <c r="CD6306"/>
      <c r="CE6306" s="83"/>
      <c r="CF6306"/>
      <c r="CG6306"/>
      <c r="CH6306"/>
      <c r="CI6306"/>
      <c r="CJ6306"/>
      <c r="CK6306"/>
      <c r="CL6306"/>
      <c r="CM6306"/>
      <c r="CN6306"/>
      <c r="CO6306"/>
      <c r="CP6306"/>
    </row>
    <row r="6307" spans="80:94" ht="22.5" customHeight="1">
      <c r="CB6307"/>
      <c r="CC6307"/>
      <c r="CD6307"/>
      <c r="CE6307" s="83"/>
      <c r="CF6307"/>
      <c r="CG6307"/>
      <c r="CH6307"/>
      <c r="CI6307"/>
      <c r="CJ6307"/>
      <c r="CK6307"/>
      <c r="CL6307"/>
      <c r="CM6307"/>
      <c r="CN6307"/>
      <c r="CO6307"/>
      <c r="CP6307"/>
    </row>
    <row r="6308" spans="80:94" ht="22.5" customHeight="1">
      <c r="CB6308"/>
      <c r="CC6308"/>
      <c r="CD6308"/>
      <c r="CE6308" s="83"/>
      <c r="CF6308"/>
      <c r="CG6308"/>
      <c r="CH6308"/>
      <c r="CI6308"/>
      <c r="CJ6308"/>
      <c r="CK6308"/>
      <c r="CL6308"/>
      <c r="CM6308"/>
      <c r="CN6308"/>
      <c r="CO6308"/>
      <c r="CP6308"/>
    </row>
    <row r="6309" spans="80:94" ht="22.5" customHeight="1">
      <c r="CB6309"/>
      <c r="CC6309"/>
      <c r="CD6309"/>
      <c r="CE6309" s="83"/>
      <c r="CF6309"/>
      <c r="CG6309"/>
      <c r="CH6309"/>
      <c r="CI6309"/>
      <c r="CJ6309"/>
      <c r="CK6309"/>
      <c r="CL6309"/>
      <c r="CM6309"/>
      <c r="CN6309"/>
      <c r="CO6309"/>
      <c r="CP6309"/>
    </row>
    <row r="6310" spans="80:94" ht="22.5" customHeight="1">
      <c r="CB6310"/>
      <c r="CC6310"/>
      <c r="CD6310"/>
      <c r="CE6310" s="83"/>
      <c r="CF6310"/>
      <c r="CG6310"/>
      <c r="CH6310"/>
      <c r="CI6310"/>
      <c r="CJ6310"/>
      <c r="CK6310"/>
      <c r="CL6310"/>
      <c r="CM6310"/>
      <c r="CN6310"/>
      <c r="CO6310"/>
      <c r="CP6310"/>
    </row>
    <row r="6311" spans="80:94" ht="22.5" customHeight="1">
      <c r="CB6311"/>
      <c r="CC6311"/>
      <c r="CD6311"/>
      <c r="CE6311" s="83"/>
      <c r="CF6311"/>
      <c r="CG6311"/>
      <c r="CH6311"/>
      <c r="CI6311"/>
      <c r="CJ6311"/>
      <c r="CK6311"/>
      <c r="CL6311"/>
      <c r="CM6311"/>
      <c r="CN6311"/>
      <c r="CO6311"/>
      <c r="CP6311"/>
    </row>
    <row r="6312" spans="80:94" ht="22.5" customHeight="1">
      <c r="CB6312"/>
      <c r="CC6312"/>
      <c r="CD6312"/>
      <c r="CE6312" s="83"/>
      <c r="CF6312"/>
      <c r="CG6312"/>
      <c r="CH6312"/>
      <c r="CI6312"/>
      <c r="CJ6312"/>
      <c r="CK6312"/>
      <c r="CL6312"/>
      <c r="CM6312"/>
      <c r="CN6312"/>
      <c r="CO6312"/>
      <c r="CP6312"/>
    </row>
    <row r="6313" spans="80:94" ht="22.5" customHeight="1">
      <c r="CB6313"/>
      <c r="CC6313"/>
      <c r="CD6313"/>
      <c r="CE6313" s="83"/>
      <c r="CF6313"/>
      <c r="CG6313"/>
      <c r="CH6313"/>
      <c r="CI6313"/>
      <c r="CJ6313"/>
      <c r="CK6313"/>
      <c r="CL6313"/>
      <c r="CM6313"/>
      <c r="CN6313"/>
      <c r="CO6313"/>
      <c r="CP6313"/>
    </row>
    <row r="6314" spans="80:94" ht="22.5" customHeight="1">
      <c r="CB6314"/>
      <c r="CC6314"/>
      <c r="CD6314"/>
      <c r="CE6314" s="83"/>
      <c r="CF6314"/>
      <c r="CG6314"/>
      <c r="CH6314"/>
      <c r="CI6314"/>
      <c r="CJ6314"/>
      <c r="CK6314"/>
      <c r="CL6314"/>
      <c r="CM6314"/>
      <c r="CN6314"/>
      <c r="CO6314"/>
      <c r="CP6314"/>
    </row>
    <row r="6315" spans="80:94" ht="22.5" customHeight="1">
      <c r="CB6315"/>
      <c r="CC6315"/>
      <c r="CD6315"/>
      <c r="CE6315" s="83"/>
      <c r="CF6315"/>
      <c r="CG6315"/>
      <c r="CH6315"/>
      <c r="CI6315"/>
      <c r="CJ6315"/>
      <c r="CK6315"/>
      <c r="CL6315"/>
      <c r="CM6315"/>
      <c r="CN6315"/>
      <c r="CO6315"/>
      <c r="CP6315"/>
    </row>
    <row r="6316" spans="80:94" ht="22.5" customHeight="1">
      <c r="CB6316"/>
      <c r="CC6316"/>
      <c r="CD6316"/>
      <c r="CE6316" s="83"/>
      <c r="CF6316"/>
      <c r="CG6316"/>
      <c r="CH6316"/>
      <c r="CI6316"/>
      <c r="CJ6316"/>
      <c r="CK6316"/>
      <c r="CL6316"/>
      <c r="CM6316"/>
      <c r="CN6316"/>
      <c r="CO6316"/>
      <c r="CP6316"/>
    </row>
    <row r="6317" spans="80:94" ht="22.5" customHeight="1">
      <c r="CB6317"/>
      <c r="CC6317"/>
      <c r="CD6317"/>
      <c r="CE6317" s="83"/>
      <c r="CF6317"/>
      <c r="CG6317"/>
      <c r="CH6317"/>
      <c r="CI6317"/>
      <c r="CJ6317"/>
      <c r="CK6317"/>
      <c r="CL6317"/>
      <c r="CM6317"/>
      <c r="CN6317"/>
      <c r="CO6317"/>
      <c r="CP6317"/>
    </row>
    <row r="6318" spans="80:94" ht="22.5" customHeight="1">
      <c r="CB6318"/>
      <c r="CC6318"/>
      <c r="CD6318"/>
      <c r="CE6318" s="83"/>
      <c r="CF6318"/>
      <c r="CG6318"/>
      <c r="CH6318"/>
      <c r="CI6318"/>
      <c r="CJ6318"/>
      <c r="CK6318"/>
      <c r="CL6318"/>
      <c r="CM6318"/>
      <c r="CN6318"/>
      <c r="CO6318"/>
      <c r="CP6318"/>
    </row>
    <row r="6319" spans="80:94" ht="22.5" customHeight="1">
      <c r="CB6319"/>
      <c r="CC6319"/>
      <c r="CD6319"/>
      <c r="CE6319" s="83"/>
      <c r="CF6319"/>
      <c r="CG6319"/>
      <c r="CH6319"/>
      <c r="CI6319"/>
      <c r="CJ6319"/>
      <c r="CK6319"/>
      <c r="CL6319"/>
      <c r="CM6319"/>
      <c r="CN6319"/>
      <c r="CO6319"/>
      <c r="CP6319"/>
    </row>
    <row r="6320" spans="80:94" ht="22.5" customHeight="1">
      <c r="CB6320"/>
      <c r="CC6320"/>
      <c r="CD6320"/>
      <c r="CE6320" s="83"/>
      <c r="CF6320"/>
      <c r="CG6320"/>
      <c r="CH6320"/>
      <c r="CI6320"/>
      <c r="CJ6320"/>
      <c r="CK6320"/>
      <c r="CL6320"/>
      <c r="CM6320"/>
      <c r="CN6320"/>
      <c r="CO6320"/>
      <c r="CP6320"/>
    </row>
    <row r="6321" spans="80:94" ht="22.5" customHeight="1">
      <c r="CB6321"/>
      <c r="CC6321"/>
      <c r="CD6321"/>
      <c r="CE6321" s="83"/>
      <c r="CF6321"/>
      <c r="CG6321"/>
      <c r="CH6321"/>
      <c r="CI6321"/>
      <c r="CJ6321"/>
      <c r="CK6321"/>
      <c r="CL6321"/>
      <c r="CM6321"/>
      <c r="CN6321"/>
      <c r="CO6321"/>
      <c r="CP6321"/>
    </row>
    <row r="6322" spans="80:94" ht="22.5" customHeight="1">
      <c r="CB6322"/>
      <c r="CC6322"/>
      <c r="CD6322"/>
      <c r="CE6322" s="83"/>
      <c r="CF6322"/>
      <c r="CG6322"/>
      <c r="CH6322"/>
      <c r="CI6322"/>
      <c r="CJ6322"/>
      <c r="CK6322"/>
      <c r="CL6322"/>
      <c r="CM6322"/>
      <c r="CN6322"/>
      <c r="CO6322"/>
      <c r="CP6322"/>
    </row>
    <row r="6323" spans="80:94" ht="22.5" customHeight="1">
      <c r="CB6323"/>
      <c r="CC6323"/>
      <c r="CD6323"/>
      <c r="CE6323" s="83"/>
      <c r="CF6323"/>
      <c r="CG6323"/>
      <c r="CH6323"/>
      <c r="CI6323"/>
      <c r="CJ6323"/>
      <c r="CK6323"/>
      <c r="CL6323"/>
      <c r="CM6323"/>
      <c r="CN6323"/>
      <c r="CO6323"/>
      <c r="CP6323"/>
    </row>
    <row r="6324" spans="80:94" ht="22.5" customHeight="1">
      <c r="CB6324"/>
      <c r="CC6324"/>
      <c r="CD6324"/>
      <c r="CE6324" s="83"/>
      <c r="CF6324"/>
      <c r="CG6324"/>
      <c r="CH6324"/>
      <c r="CI6324"/>
      <c r="CJ6324"/>
      <c r="CK6324"/>
      <c r="CL6324"/>
      <c r="CM6324"/>
      <c r="CN6324"/>
      <c r="CO6324"/>
      <c r="CP6324"/>
    </row>
    <row r="6325" spans="80:94" ht="22.5" customHeight="1">
      <c r="CB6325"/>
      <c r="CC6325"/>
      <c r="CD6325"/>
      <c r="CE6325" s="83"/>
      <c r="CF6325"/>
      <c r="CG6325"/>
      <c r="CH6325"/>
      <c r="CI6325"/>
      <c r="CJ6325"/>
      <c r="CK6325"/>
      <c r="CL6325"/>
      <c r="CM6325"/>
      <c r="CN6325"/>
      <c r="CO6325"/>
      <c r="CP6325"/>
    </row>
    <row r="6326" spans="80:94" ht="22.5" customHeight="1">
      <c r="CB6326"/>
      <c r="CC6326"/>
      <c r="CD6326"/>
      <c r="CE6326" s="83"/>
      <c r="CF6326"/>
      <c r="CG6326"/>
      <c r="CH6326"/>
      <c r="CI6326"/>
      <c r="CJ6326"/>
      <c r="CK6326"/>
      <c r="CL6326"/>
      <c r="CM6326"/>
      <c r="CN6326"/>
      <c r="CO6326"/>
      <c r="CP6326"/>
    </row>
    <row r="6327" spans="80:94" ht="22.5" customHeight="1">
      <c r="CB6327"/>
      <c r="CC6327"/>
      <c r="CD6327"/>
      <c r="CE6327" s="83"/>
      <c r="CF6327"/>
      <c r="CG6327"/>
      <c r="CH6327"/>
      <c r="CI6327"/>
      <c r="CJ6327"/>
      <c r="CK6327"/>
      <c r="CL6327"/>
      <c r="CM6327"/>
      <c r="CN6327"/>
      <c r="CO6327"/>
      <c r="CP6327"/>
    </row>
    <row r="6328" spans="80:94" ht="22.5" customHeight="1">
      <c r="CB6328"/>
      <c r="CC6328"/>
      <c r="CD6328"/>
      <c r="CE6328" s="83"/>
      <c r="CF6328"/>
      <c r="CG6328"/>
      <c r="CH6328"/>
      <c r="CI6328"/>
      <c r="CJ6328"/>
      <c r="CK6328"/>
      <c r="CL6328"/>
      <c r="CM6328"/>
      <c r="CN6328"/>
      <c r="CO6328"/>
      <c r="CP6328"/>
    </row>
    <row r="6329" spans="80:94" ht="22.5" customHeight="1">
      <c r="CB6329"/>
      <c r="CC6329"/>
      <c r="CD6329"/>
      <c r="CE6329" s="83"/>
      <c r="CF6329"/>
      <c r="CG6329"/>
      <c r="CH6329"/>
      <c r="CI6329"/>
      <c r="CJ6329"/>
      <c r="CK6329"/>
      <c r="CL6329"/>
      <c r="CM6329"/>
      <c r="CN6329"/>
      <c r="CO6329"/>
      <c r="CP6329"/>
    </row>
    <row r="6330" spans="80:94" ht="22.5" customHeight="1">
      <c r="CB6330"/>
      <c r="CC6330"/>
      <c r="CD6330"/>
      <c r="CE6330" s="83"/>
      <c r="CF6330"/>
      <c r="CG6330"/>
      <c r="CH6330"/>
      <c r="CI6330"/>
      <c r="CJ6330"/>
      <c r="CK6330"/>
      <c r="CL6330"/>
      <c r="CM6330"/>
      <c r="CN6330"/>
      <c r="CO6330"/>
      <c r="CP6330"/>
    </row>
    <row r="6331" spans="80:94" ht="22.5" customHeight="1">
      <c r="CB6331"/>
      <c r="CC6331"/>
      <c r="CD6331"/>
      <c r="CE6331" s="83"/>
      <c r="CF6331"/>
      <c r="CG6331"/>
      <c r="CH6331"/>
      <c r="CI6331"/>
      <c r="CJ6331"/>
      <c r="CK6331"/>
      <c r="CL6331"/>
      <c r="CM6331"/>
      <c r="CN6331"/>
      <c r="CO6331"/>
      <c r="CP6331"/>
    </row>
    <row r="6332" spans="80:94" ht="22.5" customHeight="1">
      <c r="CB6332"/>
      <c r="CC6332"/>
      <c r="CD6332"/>
      <c r="CE6332" s="83"/>
      <c r="CF6332"/>
      <c r="CG6332"/>
      <c r="CH6332"/>
      <c r="CI6332"/>
      <c r="CJ6332"/>
      <c r="CK6332"/>
      <c r="CL6332"/>
      <c r="CM6332"/>
      <c r="CN6332"/>
      <c r="CO6332"/>
      <c r="CP6332"/>
    </row>
    <row r="6333" spans="80:94" ht="22.5" customHeight="1">
      <c r="CB6333"/>
      <c r="CC6333"/>
      <c r="CD6333"/>
      <c r="CE6333" s="83"/>
      <c r="CF6333"/>
      <c r="CG6333"/>
      <c r="CH6333"/>
      <c r="CI6333"/>
      <c r="CJ6333"/>
      <c r="CK6333"/>
      <c r="CL6333"/>
      <c r="CM6333"/>
      <c r="CN6333"/>
      <c r="CO6333"/>
      <c r="CP6333"/>
    </row>
    <row r="6334" spans="80:94" ht="22.5" customHeight="1">
      <c r="CB6334"/>
      <c r="CC6334"/>
      <c r="CD6334"/>
      <c r="CE6334" s="83"/>
      <c r="CF6334"/>
      <c r="CG6334"/>
      <c r="CH6334"/>
      <c r="CI6334"/>
      <c r="CJ6334"/>
      <c r="CK6334"/>
      <c r="CL6334"/>
      <c r="CM6334"/>
      <c r="CN6334"/>
      <c r="CO6334"/>
      <c r="CP6334"/>
    </row>
    <row r="6335" spans="80:94" ht="22.5" customHeight="1">
      <c r="CB6335"/>
      <c r="CC6335"/>
      <c r="CD6335"/>
      <c r="CE6335" s="83"/>
      <c r="CF6335"/>
      <c r="CG6335"/>
      <c r="CH6335"/>
      <c r="CI6335"/>
      <c r="CJ6335"/>
      <c r="CK6335"/>
      <c r="CL6335"/>
      <c r="CM6335"/>
      <c r="CN6335"/>
      <c r="CO6335"/>
      <c r="CP6335"/>
    </row>
    <row r="6336" spans="80:94" ht="22.5" customHeight="1">
      <c r="CB6336"/>
      <c r="CC6336"/>
      <c r="CD6336"/>
      <c r="CE6336" s="83"/>
      <c r="CF6336"/>
      <c r="CG6336"/>
      <c r="CH6336"/>
      <c r="CI6336"/>
      <c r="CJ6336"/>
      <c r="CK6336"/>
      <c r="CL6336"/>
      <c r="CM6336"/>
      <c r="CN6336"/>
      <c r="CO6336"/>
      <c r="CP6336"/>
    </row>
    <row r="6337" spans="80:94" ht="22.5" customHeight="1">
      <c r="CB6337"/>
      <c r="CC6337"/>
      <c r="CD6337"/>
      <c r="CE6337" s="83"/>
      <c r="CF6337"/>
      <c r="CG6337"/>
      <c r="CH6337"/>
      <c r="CI6337"/>
      <c r="CJ6337"/>
      <c r="CK6337"/>
      <c r="CL6337"/>
      <c r="CM6337"/>
      <c r="CN6337"/>
      <c r="CO6337"/>
      <c r="CP6337"/>
    </row>
    <row r="6338" spans="80:94" ht="22.5" customHeight="1">
      <c r="CB6338"/>
      <c r="CC6338"/>
      <c r="CD6338"/>
      <c r="CE6338" s="83"/>
      <c r="CF6338"/>
      <c r="CG6338"/>
      <c r="CH6338"/>
      <c r="CI6338"/>
      <c r="CJ6338"/>
      <c r="CK6338"/>
      <c r="CL6338"/>
      <c r="CM6338"/>
      <c r="CN6338"/>
      <c r="CO6338"/>
      <c r="CP6338"/>
    </row>
    <row r="6339" spans="80:94" ht="22.5" customHeight="1">
      <c r="CB6339"/>
      <c r="CC6339"/>
      <c r="CD6339"/>
      <c r="CE6339" s="83"/>
      <c r="CF6339"/>
      <c r="CG6339"/>
      <c r="CH6339"/>
      <c r="CI6339"/>
      <c r="CJ6339"/>
      <c r="CK6339"/>
      <c r="CL6339"/>
      <c r="CM6339"/>
      <c r="CN6339"/>
      <c r="CO6339"/>
      <c r="CP6339"/>
    </row>
    <row r="6340" spans="80:94" ht="22.5" customHeight="1">
      <c r="CB6340"/>
      <c r="CC6340"/>
      <c r="CD6340"/>
      <c r="CE6340" s="83"/>
      <c r="CF6340"/>
      <c r="CG6340"/>
      <c r="CH6340"/>
      <c r="CI6340"/>
      <c r="CJ6340"/>
      <c r="CK6340"/>
      <c r="CL6340"/>
      <c r="CM6340"/>
      <c r="CN6340"/>
      <c r="CO6340"/>
      <c r="CP6340"/>
    </row>
    <row r="6341" spans="80:94" ht="22.5" customHeight="1">
      <c r="CB6341"/>
      <c r="CC6341"/>
      <c r="CD6341"/>
      <c r="CE6341" s="83"/>
      <c r="CF6341"/>
      <c r="CG6341"/>
      <c r="CH6341"/>
      <c r="CI6341"/>
      <c r="CJ6341"/>
      <c r="CK6341"/>
      <c r="CL6341"/>
      <c r="CM6341"/>
      <c r="CN6341"/>
      <c r="CO6341"/>
      <c r="CP6341"/>
    </row>
    <row r="6342" spans="80:94" ht="22.5" customHeight="1">
      <c r="CB6342"/>
      <c r="CC6342"/>
      <c r="CD6342"/>
      <c r="CE6342" s="83"/>
      <c r="CF6342"/>
      <c r="CG6342"/>
      <c r="CH6342"/>
      <c r="CI6342"/>
      <c r="CJ6342"/>
      <c r="CK6342"/>
      <c r="CL6342"/>
      <c r="CM6342"/>
      <c r="CN6342"/>
      <c r="CO6342"/>
      <c r="CP6342"/>
    </row>
    <row r="6343" spans="80:94" ht="22.5" customHeight="1">
      <c r="CB6343"/>
      <c r="CC6343"/>
      <c r="CD6343"/>
      <c r="CE6343" s="83"/>
      <c r="CF6343"/>
      <c r="CG6343"/>
      <c r="CH6343"/>
      <c r="CI6343"/>
      <c r="CJ6343"/>
      <c r="CK6343"/>
      <c r="CL6343"/>
      <c r="CM6343"/>
      <c r="CN6343"/>
      <c r="CO6343"/>
      <c r="CP6343"/>
    </row>
    <row r="6344" spans="80:94" ht="22.5" customHeight="1">
      <c r="CB6344"/>
      <c r="CC6344"/>
      <c r="CD6344"/>
      <c r="CE6344" s="83"/>
      <c r="CF6344"/>
      <c r="CG6344"/>
      <c r="CH6344"/>
      <c r="CI6344"/>
      <c r="CJ6344"/>
      <c r="CK6344"/>
      <c r="CL6344"/>
      <c r="CM6344"/>
      <c r="CN6344"/>
      <c r="CO6344"/>
      <c r="CP6344"/>
    </row>
    <row r="6345" spans="80:94" ht="22.5" customHeight="1">
      <c r="CB6345"/>
      <c r="CC6345"/>
      <c r="CD6345"/>
      <c r="CE6345" s="83"/>
      <c r="CF6345"/>
      <c r="CG6345"/>
      <c r="CH6345"/>
      <c r="CI6345"/>
      <c r="CJ6345"/>
      <c r="CK6345"/>
      <c r="CL6345"/>
      <c r="CM6345"/>
      <c r="CN6345"/>
      <c r="CO6345"/>
      <c r="CP6345"/>
    </row>
    <row r="6346" spans="80:94" ht="22.5" customHeight="1">
      <c r="CB6346"/>
      <c r="CC6346"/>
      <c r="CD6346"/>
      <c r="CE6346" s="83"/>
      <c r="CF6346"/>
      <c r="CG6346"/>
      <c r="CH6346"/>
      <c r="CI6346"/>
      <c r="CJ6346"/>
      <c r="CK6346"/>
      <c r="CL6346"/>
      <c r="CM6346"/>
      <c r="CN6346"/>
      <c r="CO6346"/>
      <c r="CP6346"/>
    </row>
    <row r="6347" spans="80:94" ht="22.5" customHeight="1">
      <c r="CB6347"/>
      <c r="CC6347"/>
      <c r="CD6347"/>
      <c r="CE6347" s="83"/>
      <c r="CF6347"/>
      <c r="CG6347"/>
      <c r="CH6347"/>
      <c r="CI6347"/>
      <c r="CJ6347"/>
      <c r="CK6347"/>
      <c r="CL6347"/>
      <c r="CM6347"/>
      <c r="CN6347"/>
      <c r="CO6347"/>
      <c r="CP6347"/>
    </row>
    <row r="6348" spans="80:94" ht="22.5" customHeight="1">
      <c r="CB6348"/>
      <c r="CC6348"/>
      <c r="CD6348"/>
      <c r="CE6348" s="83"/>
      <c r="CF6348"/>
      <c r="CG6348"/>
      <c r="CH6348"/>
      <c r="CI6348"/>
      <c r="CJ6348"/>
      <c r="CK6348"/>
      <c r="CL6348"/>
      <c r="CM6348"/>
      <c r="CN6348"/>
      <c r="CO6348"/>
      <c r="CP6348"/>
    </row>
    <row r="6349" spans="80:94" ht="22.5" customHeight="1">
      <c r="CB6349"/>
      <c r="CC6349"/>
      <c r="CD6349"/>
      <c r="CE6349" s="83"/>
      <c r="CF6349"/>
      <c r="CG6349"/>
      <c r="CH6349"/>
      <c r="CI6349"/>
      <c r="CJ6349"/>
      <c r="CK6349"/>
      <c r="CL6349"/>
      <c r="CM6349"/>
      <c r="CN6349"/>
      <c r="CO6349"/>
      <c r="CP6349"/>
    </row>
    <row r="6350" spans="80:94" ht="22.5" customHeight="1">
      <c r="CB6350"/>
      <c r="CC6350"/>
      <c r="CD6350"/>
      <c r="CE6350" s="83"/>
      <c r="CF6350"/>
      <c r="CG6350"/>
      <c r="CH6350"/>
      <c r="CI6350"/>
      <c r="CJ6350"/>
      <c r="CK6350"/>
      <c r="CL6350"/>
      <c r="CM6350"/>
      <c r="CN6350"/>
      <c r="CO6350"/>
      <c r="CP6350"/>
    </row>
    <row r="6351" spans="80:94" ht="22.5" customHeight="1">
      <c r="CB6351"/>
      <c r="CC6351"/>
      <c r="CD6351"/>
      <c r="CE6351" s="83"/>
      <c r="CF6351"/>
      <c r="CG6351"/>
      <c r="CH6351"/>
      <c r="CI6351"/>
      <c r="CJ6351"/>
      <c r="CK6351"/>
      <c r="CL6351"/>
      <c r="CM6351"/>
      <c r="CN6351"/>
      <c r="CO6351"/>
      <c r="CP6351"/>
    </row>
    <row r="6352" spans="80:94" ht="22.5" customHeight="1">
      <c r="CB6352"/>
      <c r="CC6352"/>
      <c r="CD6352"/>
      <c r="CE6352" s="83"/>
      <c r="CF6352"/>
      <c r="CG6352"/>
      <c r="CH6352"/>
      <c r="CI6352"/>
      <c r="CJ6352"/>
      <c r="CK6352"/>
      <c r="CL6352"/>
      <c r="CM6352"/>
      <c r="CN6352"/>
      <c r="CO6352"/>
      <c r="CP6352"/>
    </row>
    <row r="6353" spans="80:94" ht="22.5" customHeight="1">
      <c r="CB6353"/>
      <c r="CC6353"/>
      <c r="CD6353"/>
      <c r="CE6353" s="83"/>
      <c r="CF6353"/>
      <c r="CG6353"/>
      <c r="CH6353"/>
      <c r="CI6353"/>
      <c r="CJ6353"/>
      <c r="CK6353"/>
      <c r="CL6353"/>
      <c r="CM6353"/>
      <c r="CN6353"/>
      <c r="CO6353"/>
      <c r="CP6353"/>
    </row>
    <row r="6354" spans="80:94" ht="22.5" customHeight="1">
      <c r="CB6354"/>
      <c r="CC6354"/>
      <c r="CD6354"/>
      <c r="CE6354" s="83"/>
      <c r="CF6354"/>
      <c r="CG6354"/>
      <c r="CH6354"/>
      <c r="CI6354"/>
      <c r="CJ6354"/>
      <c r="CK6354"/>
      <c r="CL6354"/>
      <c r="CM6354"/>
      <c r="CN6354"/>
      <c r="CO6354"/>
      <c r="CP6354"/>
    </row>
    <row r="6355" spans="80:94" ht="22.5" customHeight="1">
      <c r="CB6355"/>
      <c r="CC6355"/>
      <c r="CD6355"/>
      <c r="CE6355" s="83"/>
      <c r="CF6355"/>
      <c r="CG6355"/>
      <c r="CH6355"/>
      <c r="CI6355"/>
      <c r="CJ6355"/>
      <c r="CK6355"/>
      <c r="CL6355"/>
      <c r="CM6355"/>
      <c r="CN6355"/>
      <c r="CO6355"/>
      <c r="CP6355"/>
    </row>
    <row r="6356" spans="80:94" ht="22.5" customHeight="1">
      <c r="CB6356"/>
      <c r="CC6356"/>
      <c r="CD6356"/>
      <c r="CE6356" s="83"/>
      <c r="CF6356"/>
      <c r="CG6356"/>
      <c r="CH6356"/>
      <c r="CI6356"/>
      <c r="CJ6356"/>
      <c r="CK6356"/>
      <c r="CL6356"/>
      <c r="CM6356"/>
      <c r="CN6356"/>
      <c r="CO6356"/>
      <c r="CP6356"/>
    </row>
    <row r="6357" spans="80:94" ht="22.5" customHeight="1">
      <c r="CB6357"/>
      <c r="CC6357"/>
      <c r="CD6357"/>
      <c r="CE6357" s="83"/>
      <c r="CF6357"/>
      <c r="CG6357"/>
      <c r="CH6357"/>
      <c r="CI6357"/>
      <c r="CJ6357"/>
      <c r="CK6357"/>
      <c r="CL6357"/>
      <c r="CM6357"/>
      <c r="CN6357"/>
      <c r="CO6357"/>
      <c r="CP6357"/>
    </row>
    <row r="6358" spans="80:94" ht="22.5" customHeight="1">
      <c r="CB6358"/>
      <c r="CC6358"/>
      <c r="CD6358"/>
      <c r="CE6358" s="83"/>
      <c r="CF6358"/>
      <c r="CG6358"/>
      <c r="CH6358"/>
      <c r="CI6358"/>
      <c r="CJ6358"/>
      <c r="CK6358"/>
      <c r="CL6358"/>
      <c r="CM6358"/>
      <c r="CN6358"/>
      <c r="CO6358"/>
      <c r="CP6358"/>
    </row>
    <row r="6359" spans="80:94" ht="22.5" customHeight="1">
      <c r="CB6359"/>
      <c r="CC6359"/>
      <c r="CD6359"/>
      <c r="CE6359" s="83"/>
      <c r="CF6359"/>
      <c r="CG6359"/>
      <c r="CH6359"/>
      <c r="CI6359"/>
      <c r="CJ6359"/>
      <c r="CK6359"/>
      <c r="CL6359"/>
      <c r="CM6359"/>
      <c r="CN6359"/>
      <c r="CO6359"/>
      <c r="CP6359"/>
    </row>
    <row r="6360" spans="80:94" ht="22.5" customHeight="1">
      <c r="CB6360"/>
      <c r="CC6360"/>
      <c r="CD6360"/>
      <c r="CE6360" s="83"/>
      <c r="CF6360"/>
      <c r="CG6360"/>
      <c r="CH6360"/>
      <c r="CI6360"/>
      <c r="CJ6360"/>
      <c r="CK6360"/>
      <c r="CL6360"/>
      <c r="CM6360"/>
      <c r="CN6360"/>
      <c r="CO6360"/>
      <c r="CP6360"/>
    </row>
    <row r="6361" spans="80:94" ht="22.5" customHeight="1">
      <c r="CB6361"/>
      <c r="CC6361"/>
      <c r="CD6361"/>
      <c r="CE6361" s="83"/>
      <c r="CF6361"/>
      <c r="CG6361"/>
      <c r="CH6361"/>
      <c r="CI6361"/>
      <c r="CJ6361"/>
      <c r="CK6361"/>
      <c r="CL6361"/>
      <c r="CM6361"/>
      <c r="CN6361"/>
      <c r="CO6361"/>
      <c r="CP6361"/>
    </row>
    <row r="6362" spans="80:94" ht="22.5" customHeight="1">
      <c r="CB6362"/>
      <c r="CC6362"/>
      <c r="CD6362"/>
      <c r="CE6362" s="83"/>
      <c r="CF6362"/>
      <c r="CG6362"/>
      <c r="CH6362"/>
      <c r="CI6362"/>
      <c r="CJ6362"/>
      <c r="CK6362"/>
      <c r="CL6362"/>
      <c r="CM6362"/>
      <c r="CN6362"/>
      <c r="CO6362"/>
      <c r="CP6362"/>
    </row>
    <row r="6363" spans="80:94" ht="22.5" customHeight="1">
      <c r="CB6363"/>
      <c r="CC6363"/>
      <c r="CD6363"/>
      <c r="CE6363" s="83"/>
      <c r="CF6363"/>
      <c r="CG6363"/>
      <c r="CH6363"/>
      <c r="CI6363"/>
      <c r="CJ6363"/>
      <c r="CK6363"/>
      <c r="CL6363"/>
      <c r="CM6363"/>
      <c r="CN6363"/>
      <c r="CO6363"/>
      <c r="CP6363"/>
    </row>
    <row r="6364" spans="80:94" ht="22.5" customHeight="1">
      <c r="CB6364"/>
      <c r="CC6364"/>
      <c r="CD6364"/>
      <c r="CE6364" s="83"/>
      <c r="CF6364"/>
      <c r="CG6364"/>
      <c r="CH6364"/>
      <c r="CI6364"/>
      <c r="CJ6364"/>
      <c r="CK6364"/>
      <c r="CL6364"/>
      <c r="CM6364"/>
      <c r="CN6364"/>
      <c r="CO6364"/>
      <c r="CP6364"/>
    </row>
    <row r="6365" spans="80:94" ht="22.5" customHeight="1">
      <c r="CB6365"/>
      <c r="CC6365"/>
      <c r="CD6365"/>
      <c r="CE6365" s="83"/>
      <c r="CF6365"/>
      <c r="CG6365"/>
      <c r="CH6365"/>
      <c r="CI6365"/>
      <c r="CJ6365"/>
      <c r="CK6365"/>
      <c r="CL6365"/>
      <c r="CM6365"/>
      <c r="CN6365"/>
      <c r="CO6365"/>
      <c r="CP6365"/>
    </row>
    <row r="6366" spans="80:94" ht="22.5" customHeight="1">
      <c r="CB6366"/>
      <c r="CC6366"/>
      <c r="CD6366"/>
      <c r="CE6366" s="83"/>
      <c r="CF6366"/>
      <c r="CG6366"/>
      <c r="CH6366"/>
      <c r="CI6366"/>
      <c r="CJ6366"/>
      <c r="CK6366"/>
      <c r="CL6366"/>
      <c r="CM6366"/>
      <c r="CN6366"/>
      <c r="CO6366"/>
      <c r="CP6366"/>
    </row>
    <row r="6367" spans="80:94" ht="22.5" customHeight="1">
      <c r="CB6367"/>
      <c r="CC6367"/>
      <c r="CD6367"/>
      <c r="CE6367" s="83"/>
      <c r="CF6367"/>
      <c r="CG6367"/>
      <c r="CH6367"/>
      <c r="CI6367"/>
      <c r="CJ6367"/>
      <c r="CK6367"/>
      <c r="CL6367"/>
      <c r="CM6367"/>
      <c r="CN6367"/>
      <c r="CO6367"/>
      <c r="CP6367"/>
    </row>
    <row r="6368" spans="80:94" ht="22.5" customHeight="1">
      <c r="CB6368"/>
      <c r="CC6368"/>
      <c r="CD6368"/>
      <c r="CE6368" s="83"/>
      <c r="CF6368"/>
      <c r="CG6368"/>
      <c r="CH6368"/>
      <c r="CI6368"/>
      <c r="CJ6368"/>
      <c r="CK6368"/>
      <c r="CL6368"/>
      <c r="CM6368"/>
      <c r="CN6368"/>
      <c r="CO6368"/>
      <c r="CP6368"/>
    </row>
    <row r="6369" spans="80:94" ht="22.5" customHeight="1">
      <c r="CB6369"/>
      <c r="CC6369"/>
      <c r="CD6369"/>
      <c r="CE6369" s="83"/>
      <c r="CF6369"/>
      <c r="CG6369"/>
      <c r="CH6369"/>
      <c r="CI6369"/>
      <c r="CJ6369"/>
      <c r="CK6369"/>
      <c r="CL6369"/>
      <c r="CM6369"/>
      <c r="CN6369"/>
      <c r="CO6369"/>
      <c r="CP6369"/>
    </row>
    <row r="6370" spans="80:94" ht="22.5" customHeight="1">
      <c r="CB6370"/>
      <c r="CC6370"/>
      <c r="CD6370"/>
      <c r="CE6370" s="83"/>
      <c r="CF6370"/>
      <c r="CG6370"/>
      <c r="CH6370"/>
      <c r="CI6370"/>
      <c r="CJ6370"/>
      <c r="CK6370"/>
      <c r="CL6370"/>
      <c r="CM6370"/>
      <c r="CN6370"/>
      <c r="CO6370"/>
      <c r="CP6370"/>
    </row>
    <row r="6371" spans="80:94" ht="22.5" customHeight="1">
      <c r="CB6371"/>
      <c r="CC6371"/>
      <c r="CD6371"/>
      <c r="CE6371" s="83"/>
      <c r="CF6371"/>
      <c r="CG6371"/>
      <c r="CH6371"/>
      <c r="CI6371"/>
      <c r="CJ6371"/>
      <c r="CK6371"/>
      <c r="CL6371"/>
      <c r="CM6371"/>
      <c r="CN6371"/>
      <c r="CO6371"/>
      <c r="CP6371"/>
    </row>
    <row r="6372" spans="80:94" ht="22.5" customHeight="1">
      <c r="CB6372"/>
      <c r="CC6372"/>
      <c r="CD6372"/>
      <c r="CE6372" s="83"/>
      <c r="CF6372"/>
      <c r="CG6372"/>
      <c r="CH6372"/>
      <c r="CI6372"/>
      <c r="CJ6372"/>
      <c r="CK6372"/>
      <c r="CL6372"/>
      <c r="CM6372"/>
      <c r="CN6372"/>
      <c r="CO6372"/>
      <c r="CP6372"/>
    </row>
    <row r="6373" spans="80:94" ht="22.5" customHeight="1">
      <c r="CB6373"/>
      <c r="CC6373"/>
      <c r="CD6373"/>
      <c r="CE6373" s="83"/>
      <c r="CF6373"/>
      <c r="CG6373"/>
      <c r="CH6373"/>
      <c r="CI6373"/>
      <c r="CJ6373"/>
      <c r="CK6373"/>
      <c r="CL6373"/>
      <c r="CM6373"/>
      <c r="CN6373"/>
      <c r="CO6373"/>
      <c r="CP6373"/>
    </row>
    <row r="6374" spans="80:94" ht="22.5" customHeight="1">
      <c r="CB6374"/>
      <c r="CC6374"/>
      <c r="CD6374"/>
      <c r="CE6374" s="83"/>
      <c r="CF6374"/>
      <c r="CG6374"/>
      <c r="CH6374"/>
      <c r="CI6374"/>
      <c r="CJ6374"/>
      <c r="CK6374"/>
      <c r="CL6374"/>
      <c r="CM6374"/>
      <c r="CN6374"/>
      <c r="CO6374"/>
      <c r="CP6374"/>
    </row>
    <row r="6375" spans="80:94" ht="22.5" customHeight="1">
      <c r="CB6375"/>
      <c r="CC6375"/>
      <c r="CD6375"/>
      <c r="CE6375" s="83"/>
      <c r="CF6375"/>
      <c r="CG6375"/>
      <c r="CH6375"/>
      <c r="CI6375"/>
      <c r="CJ6375"/>
      <c r="CK6375"/>
      <c r="CL6375"/>
      <c r="CM6375"/>
      <c r="CN6375"/>
      <c r="CO6375"/>
      <c r="CP6375"/>
    </row>
    <row r="6376" spans="80:94" ht="22.5" customHeight="1">
      <c r="CB6376"/>
      <c r="CC6376"/>
      <c r="CD6376"/>
      <c r="CE6376" s="83"/>
      <c r="CF6376"/>
      <c r="CG6376"/>
      <c r="CH6376"/>
      <c r="CI6376"/>
      <c r="CJ6376"/>
      <c r="CK6376"/>
      <c r="CL6376"/>
      <c r="CM6376"/>
      <c r="CN6376"/>
      <c r="CO6376"/>
      <c r="CP6376"/>
    </row>
    <row r="6377" spans="80:94" ht="22.5" customHeight="1">
      <c r="CB6377"/>
      <c r="CC6377"/>
      <c r="CD6377"/>
      <c r="CE6377" s="83"/>
      <c r="CF6377"/>
      <c r="CG6377"/>
      <c r="CH6377"/>
      <c r="CI6377"/>
      <c r="CJ6377"/>
      <c r="CK6377"/>
      <c r="CL6377"/>
      <c r="CM6377"/>
      <c r="CN6377"/>
      <c r="CO6377"/>
      <c r="CP6377"/>
    </row>
    <row r="6378" spans="80:94" ht="22.5" customHeight="1">
      <c r="CB6378"/>
      <c r="CC6378"/>
      <c r="CD6378"/>
      <c r="CE6378" s="83"/>
      <c r="CF6378"/>
      <c r="CG6378"/>
      <c r="CH6378"/>
      <c r="CI6378"/>
      <c r="CJ6378"/>
      <c r="CK6378"/>
      <c r="CL6378"/>
      <c r="CM6378"/>
      <c r="CN6378"/>
      <c r="CO6378"/>
      <c r="CP6378"/>
    </row>
    <row r="6379" spans="80:94" ht="22.5" customHeight="1">
      <c r="CB6379"/>
      <c r="CC6379"/>
      <c r="CD6379"/>
      <c r="CE6379" s="83"/>
      <c r="CF6379"/>
      <c r="CG6379"/>
      <c r="CH6379"/>
      <c r="CI6379"/>
      <c r="CJ6379"/>
      <c r="CK6379"/>
      <c r="CL6379"/>
      <c r="CM6379"/>
      <c r="CN6379"/>
      <c r="CO6379"/>
      <c r="CP6379"/>
    </row>
    <row r="6380" spans="80:94" ht="22.5" customHeight="1">
      <c r="CB6380"/>
      <c r="CC6380"/>
      <c r="CD6380"/>
      <c r="CE6380" s="83"/>
      <c r="CF6380"/>
      <c r="CG6380"/>
      <c r="CH6380"/>
      <c r="CI6380"/>
      <c r="CJ6380"/>
      <c r="CK6380"/>
      <c r="CL6380"/>
      <c r="CM6380"/>
      <c r="CN6380"/>
      <c r="CO6380"/>
      <c r="CP6380"/>
    </row>
    <row r="6381" spans="80:94" ht="22.5" customHeight="1">
      <c r="CB6381"/>
      <c r="CC6381"/>
      <c r="CD6381"/>
      <c r="CE6381" s="83"/>
      <c r="CF6381"/>
      <c r="CG6381"/>
      <c r="CH6381"/>
      <c r="CI6381"/>
      <c r="CJ6381"/>
      <c r="CK6381"/>
      <c r="CL6381"/>
      <c r="CM6381"/>
      <c r="CN6381"/>
      <c r="CO6381"/>
      <c r="CP6381"/>
    </row>
    <row r="6382" spans="80:94" ht="22.5" customHeight="1">
      <c r="CB6382"/>
      <c r="CC6382"/>
      <c r="CD6382"/>
      <c r="CE6382" s="83"/>
      <c r="CF6382"/>
      <c r="CG6382"/>
      <c r="CH6382"/>
      <c r="CI6382"/>
      <c r="CJ6382"/>
      <c r="CK6382"/>
      <c r="CL6382"/>
      <c r="CM6382"/>
      <c r="CN6382"/>
      <c r="CO6382"/>
      <c r="CP6382"/>
    </row>
    <row r="6383" spans="80:94" ht="22.5" customHeight="1">
      <c r="CB6383"/>
      <c r="CC6383"/>
      <c r="CD6383"/>
      <c r="CE6383" s="83"/>
      <c r="CF6383"/>
      <c r="CG6383"/>
      <c r="CH6383"/>
      <c r="CI6383"/>
      <c r="CJ6383"/>
      <c r="CK6383"/>
      <c r="CL6383"/>
      <c r="CM6383"/>
      <c r="CN6383"/>
      <c r="CO6383"/>
      <c r="CP6383"/>
    </row>
    <row r="6384" spans="80:94" ht="22.5" customHeight="1">
      <c r="CB6384"/>
      <c r="CC6384"/>
      <c r="CD6384"/>
      <c r="CE6384" s="83"/>
      <c r="CF6384"/>
      <c r="CG6384"/>
      <c r="CH6384"/>
      <c r="CI6384"/>
      <c r="CJ6384"/>
      <c r="CK6384"/>
      <c r="CL6384"/>
      <c r="CM6384"/>
      <c r="CN6384"/>
      <c r="CO6384"/>
      <c r="CP6384"/>
    </row>
    <row r="6385" spans="80:94" ht="22.5" customHeight="1">
      <c r="CB6385"/>
      <c r="CC6385"/>
      <c r="CD6385"/>
      <c r="CE6385" s="83"/>
      <c r="CF6385"/>
      <c r="CG6385"/>
      <c r="CH6385"/>
      <c r="CI6385"/>
      <c r="CJ6385"/>
      <c r="CK6385"/>
      <c r="CL6385"/>
      <c r="CM6385"/>
      <c r="CN6385"/>
      <c r="CO6385"/>
      <c r="CP6385"/>
    </row>
    <row r="6386" spans="80:94" ht="22.5" customHeight="1">
      <c r="CB6386"/>
      <c r="CC6386"/>
      <c r="CD6386"/>
      <c r="CE6386" s="83"/>
      <c r="CF6386"/>
      <c r="CG6386"/>
      <c r="CH6386"/>
      <c r="CI6386"/>
      <c r="CJ6386"/>
      <c r="CK6386"/>
      <c r="CL6386"/>
      <c r="CM6386"/>
      <c r="CN6386"/>
      <c r="CO6386"/>
      <c r="CP6386"/>
    </row>
    <row r="6387" spans="80:94" ht="22.5" customHeight="1">
      <c r="CB6387"/>
      <c r="CC6387"/>
      <c r="CD6387"/>
      <c r="CE6387" s="83"/>
      <c r="CF6387"/>
      <c r="CG6387"/>
      <c r="CH6387"/>
      <c r="CI6387"/>
      <c r="CJ6387"/>
      <c r="CK6387"/>
      <c r="CL6387"/>
      <c r="CM6387"/>
      <c r="CN6387"/>
      <c r="CO6387"/>
      <c r="CP6387"/>
    </row>
    <row r="6388" spans="80:94" ht="22.5" customHeight="1">
      <c r="CB6388"/>
      <c r="CC6388"/>
      <c r="CD6388"/>
      <c r="CE6388" s="83"/>
      <c r="CF6388"/>
      <c r="CG6388"/>
      <c r="CH6388"/>
      <c r="CI6388"/>
      <c r="CJ6388"/>
      <c r="CK6388"/>
      <c r="CL6388"/>
      <c r="CM6388"/>
      <c r="CN6388"/>
      <c r="CO6388"/>
      <c r="CP6388"/>
    </row>
    <row r="6389" spans="80:94" ht="22.5" customHeight="1">
      <c r="CB6389"/>
      <c r="CC6389"/>
      <c r="CD6389"/>
      <c r="CE6389" s="83"/>
      <c r="CF6389"/>
      <c r="CG6389"/>
      <c r="CH6389"/>
      <c r="CI6389"/>
      <c r="CJ6389"/>
      <c r="CK6389"/>
      <c r="CL6389"/>
      <c r="CM6389"/>
      <c r="CN6389"/>
      <c r="CO6389"/>
      <c r="CP6389"/>
    </row>
    <row r="6390" spans="80:94" ht="22.5" customHeight="1">
      <c r="CB6390"/>
      <c r="CC6390"/>
      <c r="CD6390"/>
      <c r="CE6390" s="83"/>
      <c r="CF6390"/>
      <c r="CG6390"/>
      <c r="CH6390"/>
      <c r="CI6390"/>
      <c r="CJ6390"/>
      <c r="CK6390"/>
      <c r="CL6390"/>
      <c r="CM6390"/>
      <c r="CN6390"/>
      <c r="CO6390"/>
      <c r="CP6390"/>
    </row>
    <row r="6391" spans="80:94" ht="22.5" customHeight="1">
      <c r="CB6391"/>
      <c r="CC6391"/>
      <c r="CD6391"/>
      <c r="CE6391" s="83"/>
      <c r="CF6391"/>
      <c r="CG6391"/>
      <c r="CH6391"/>
      <c r="CI6391"/>
      <c r="CJ6391"/>
      <c r="CK6391"/>
      <c r="CL6391"/>
      <c r="CM6391"/>
      <c r="CN6391"/>
      <c r="CO6391"/>
      <c r="CP6391"/>
    </row>
    <row r="6392" spans="80:94" ht="22.5" customHeight="1">
      <c r="CB6392"/>
      <c r="CC6392"/>
      <c r="CD6392"/>
      <c r="CE6392" s="83"/>
      <c r="CF6392"/>
      <c r="CG6392"/>
      <c r="CH6392"/>
      <c r="CI6392"/>
      <c r="CJ6392"/>
      <c r="CK6392"/>
      <c r="CL6392"/>
      <c r="CM6392"/>
      <c r="CN6392"/>
      <c r="CO6392"/>
      <c r="CP6392"/>
    </row>
    <row r="6393" spans="80:94" ht="22.5" customHeight="1">
      <c r="CB6393"/>
      <c r="CC6393"/>
      <c r="CD6393"/>
      <c r="CE6393" s="83"/>
      <c r="CF6393"/>
      <c r="CG6393"/>
      <c r="CH6393"/>
      <c r="CI6393"/>
      <c r="CJ6393"/>
      <c r="CK6393"/>
      <c r="CL6393"/>
      <c r="CM6393"/>
      <c r="CN6393"/>
      <c r="CO6393"/>
      <c r="CP6393"/>
    </row>
    <row r="6394" spans="80:94" ht="22.5" customHeight="1">
      <c r="CB6394"/>
      <c r="CC6394"/>
      <c r="CD6394"/>
      <c r="CE6394" s="83"/>
      <c r="CF6394"/>
      <c r="CG6394"/>
      <c r="CH6394"/>
      <c r="CI6394"/>
      <c r="CJ6394"/>
      <c r="CK6394"/>
      <c r="CL6394"/>
      <c r="CM6394"/>
      <c r="CN6394"/>
      <c r="CO6394"/>
      <c r="CP6394"/>
    </row>
    <row r="6395" spans="80:94" ht="22.5" customHeight="1">
      <c r="CB6395"/>
      <c r="CC6395"/>
      <c r="CD6395"/>
      <c r="CE6395" s="83"/>
      <c r="CF6395"/>
      <c r="CG6395"/>
      <c r="CH6395"/>
      <c r="CI6395"/>
      <c r="CJ6395"/>
      <c r="CK6395"/>
      <c r="CL6395"/>
      <c r="CM6395"/>
      <c r="CN6395"/>
      <c r="CO6395"/>
      <c r="CP6395"/>
    </row>
    <row r="6396" spans="80:94" ht="22.5" customHeight="1">
      <c r="CB6396"/>
      <c r="CC6396"/>
      <c r="CD6396"/>
      <c r="CE6396" s="83"/>
      <c r="CF6396"/>
      <c r="CG6396"/>
      <c r="CH6396"/>
      <c r="CI6396"/>
      <c r="CJ6396"/>
      <c r="CK6396"/>
      <c r="CL6396"/>
      <c r="CM6396"/>
      <c r="CN6396"/>
      <c r="CO6396"/>
      <c r="CP6396"/>
    </row>
    <row r="6397" spans="80:94" ht="22.5" customHeight="1">
      <c r="CB6397"/>
      <c r="CC6397"/>
      <c r="CD6397"/>
      <c r="CE6397" s="83"/>
      <c r="CF6397"/>
      <c r="CG6397"/>
      <c r="CH6397"/>
      <c r="CI6397"/>
      <c r="CJ6397"/>
      <c r="CK6397"/>
      <c r="CL6397"/>
      <c r="CM6397"/>
      <c r="CN6397"/>
      <c r="CO6397"/>
      <c r="CP6397"/>
    </row>
    <row r="6398" spans="80:94" ht="22.5" customHeight="1">
      <c r="CB6398"/>
      <c r="CC6398"/>
      <c r="CD6398"/>
      <c r="CE6398" s="83"/>
      <c r="CF6398"/>
      <c r="CG6398"/>
      <c r="CH6398"/>
      <c r="CI6398"/>
      <c r="CJ6398"/>
      <c r="CK6398"/>
      <c r="CL6398"/>
      <c r="CM6398"/>
      <c r="CN6398"/>
      <c r="CO6398"/>
      <c r="CP6398"/>
    </row>
    <row r="6399" spans="80:94" ht="22.5" customHeight="1">
      <c r="CB6399"/>
      <c r="CC6399"/>
      <c r="CD6399"/>
      <c r="CE6399" s="83"/>
      <c r="CF6399"/>
      <c r="CG6399"/>
      <c r="CH6399"/>
      <c r="CI6399"/>
      <c r="CJ6399"/>
      <c r="CK6399"/>
      <c r="CL6399"/>
      <c r="CM6399"/>
      <c r="CN6399"/>
      <c r="CO6399"/>
      <c r="CP6399"/>
    </row>
    <row r="6400" spans="80:94" ht="22.5" customHeight="1">
      <c r="CB6400"/>
      <c r="CC6400"/>
      <c r="CD6400"/>
      <c r="CE6400" s="83"/>
      <c r="CF6400"/>
      <c r="CG6400"/>
      <c r="CH6400"/>
      <c r="CI6400"/>
      <c r="CJ6400"/>
      <c r="CK6400"/>
      <c r="CL6400"/>
      <c r="CM6400"/>
      <c r="CN6400"/>
      <c r="CO6400"/>
      <c r="CP6400"/>
    </row>
    <row r="6401" spans="80:94" ht="22.5" customHeight="1">
      <c r="CB6401"/>
      <c r="CC6401"/>
      <c r="CD6401"/>
      <c r="CE6401" s="83"/>
      <c r="CF6401"/>
      <c r="CG6401"/>
      <c r="CH6401"/>
      <c r="CI6401"/>
      <c r="CJ6401"/>
      <c r="CK6401"/>
      <c r="CL6401"/>
      <c r="CM6401"/>
      <c r="CN6401"/>
      <c r="CO6401"/>
      <c r="CP6401"/>
    </row>
    <row r="6402" spans="80:94" ht="22.5" customHeight="1">
      <c r="CB6402"/>
      <c r="CC6402"/>
      <c r="CD6402"/>
      <c r="CE6402" s="83"/>
      <c r="CF6402"/>
      <c r="CG6402"/>
      <c r="CH6402"/>
      <c r="CI6402"/>
      <c r="CJ6402"/>
      <c r="CK6402"/>
      <c r="CL6402"/>
      <c r="CM6402"/>
      <c r="CN6402"/>
      <c r="CO6402"/>
      <c r="CP6402"/>
    </row>
    <row r="6403" spans="80:94" ht="22.5" customHeight="1">
      <c r="CB6403"/>
      <c r="CC6403"/>
      <c r="CD6403"/>
      <c r="CE6403" s="83"/>
      <c r="CF6403"/>
      <c r="CG6403"/>
      <c r="CH6403"/>
      <c r="CI6403"/>
      <c r="CJ6403"/>
      <c r="CK6403"/>
      <c r="CL6403"/>
      <c r="CM6403"/>
      <c r="CN6403"/>
      <c r="CO6403"/>
      <c r="CP6403"/>
    </row>
    <row r="6404" spans="80:94" ht="22.5" customHeight="1">
      <c r="CB6404"/>
      <c r="CC6404"/>
      <c r="CD6404"/>
      <c r="CE6404" s="83"/>
      <c r="CF6404"/>
      <c r="CG6404"/>
      <c r="CH6404"/>
      <c r="CI6404"/>
      <c r="CJ6404"/>
      <c r="CK6404"/>
      <c r="CL6404"/>
      <c r="CM6404"/>
      <c r="CN6404"/>
      <c r="CO6404"/>
      <c r="CP6404"/>
    </row>
    <row r="6405" spans="80:94" ht="22.5" customHeight="1">
      <c r="CB6405"/>
      <c r="CC6405"/>
      <c r="CD6405"/>
      <c r="CE6405" s="83"/>
      <c r="CF6405"/>
      <c r="CG6405"/>
      <c r="CH6405"/>
      <c r="CI6405"/>
      <c r="CJ6405"/>
      <c r="CK6405"/>
      <c r="CL6405"/>
      <c r="CM6405"/>
      <c r="CN6405"/>
      <c r="CO6405"/>
      <c r="CP6405"/>
    </row>
    <row r="6406" spans="80:94" ht="22.5" customHeight="1">
      <c r="CB6406"/>
      <c r="CC6406"/>
      <c r="CD6406"/>
      <c r="CE6406" s="83"/>
      <c r="CF6406"/>
      <c r="CG6406"/>
      <c r="CH6406"/>
      <c r="CI6406"/>
      <c r="CJ6406"/>
      <c r="CK6406"/>
      <c r="CL6406"/>
      <c r="CM6406"/>
      <c r="CN6406"/>
      <c r="CO6406"/>
      <c r="CP6406"/>
    </row>
    <row r="6407" spans="80:94" ht="22.5" customHeight="1">
      <c r="CB6407"/>
      <c r="CC6407"/>
      <c r="CD6407"/>
      <c r="CE6407" s="83"/>
      <c r="CF6407"/>
      <c r="CG6407"/>
      <c r="CH6407"/>
      <c r="CI6407"/>
      <c r="CJ6407"/>
      <c r="CK6407"/>
      <c r="CL6407"/>
      <c r="CM6407"/>
      <c r="CN6407"/>
      <c r="CO6407"/>
      <c r="CP6407"/>
    </row>
    <row r="6408" spans="80:94" ht="22.5" customHeight="1">
      <c r="CB6408"/>
      <c r="CC6408"/>
      <c r="CD6408"/>
      <c r="CE6408" s="83"/>
      <c r="CF6408"/>
      <c r="CG6408"/>
      <c r="CH6408"/>
      <c r="CI6408"/>
      <c r="CJ6408"/>
      <c r="CK6408"/>
      <c r="CL6408"/>
      <c r="CM6408"/>
      <c r="CN6408"/>
      <c r="CO6408"/>
      <c r="CP6408"/>
    </row>
    <row r="6409" spans="80:94" ht="22.5" customHeight="1">
      <c r="CB6409"/>
      <c r="CC6409"/>
      <c r="CD6409"/>
      <c r="CE6409" s="83"/>
      <c r="CF6409"/>
      <c r="CG6409"/>
      <c r="CH6409"/>
      <c r="CI6409"/>
      <c r="CJ6409"/>
      <c r="CK6409"/>
      <c r="CL6409"/>
      <c r="CM6409"/>
      <c r="CN6409"/>
      <c r="CO6409"/>
      <c r="CP6409"/>
    </row>
    <row r="6410" spans="80:94" ht="22.5" customHeight="1">
      <c r="CB6410"/>
      <c r="CC6410"/>
      <c r="CD6410"/>
      <c r="CE6410" s="83"/>
      <c r="CF6410"/>
      <c r="CG6410"/>
      <c r="CH6410"/>
      <c r="CI6410"/>
      <c r="CJ6410"/>
      <c r="CK6410"/>
      <c r="CL6410"/>
      <c r="CM6410"/>
      <c r="CN6410"/>
      <c r="CO6410"/>
      <c r="CP6410"/>
    </row>
    <row r="6411" spans="80:94" ht="22.5" customHeight="1">
      <c r="CB6411"/>
      <c r="CC6411"/>
      <c r="CD6411"/>
      <c r="CE6411" s="83"/>
      <c r="CF6411"/>
      <c r="CG6411"/>
      <c r="CH6411"/>
      <c r="CI6411"/>
      <c r="CJ6411"/>
      <c r="CK6411"/>
      <c r="CL6411"/>
      <c r="CM6411"/>
      <c r="CN6411"/>
      <c r="CO6411"/>
      <c r="CP6411"/>
    </row>
    <row r="6412" spans="80:94" ht="22.5" customHeight="1">
      <c r="CB6412"/>
      <c r="CC6412"/>
      <c r="CD6412"/>
      <c r="CE6412" s="83"/>
      <c r="CF6412"/>
      <c r="CG6412"/>
      <c r="CH6412"/>
      <c r="CI6412"/>
      <c r="CJ6412"/>
      <c r="CK6412"/>
      <c r="CL6412"/>
      <c r="CM6412"/>
      <c r="CN6412"/>
      <c r="CO6412"/>
      <c r="CP6412"/>
    </row>
    <row r="6413" spans="80:94" ht="22.5" customHeight="1">
      <c r="CB6413"/>
      <c r="CC6413"/>
      <c r="CD6413"/>
      <c r="CE6413" s="83"/>
      <c r="CF6413"/>
      <c r="CG6413"/>
      <c r="CH6413"/>
      <c r="CI6413"/>
      <c r="CJ6413"/>
      <c r="CK6413"/>
      <c r="CL6413"/>
      <c r="CM6413"/>
      <c r="CN6413"/>
      <c r="CO6413"/>
      <c r="CP6413"/>
    </row>
    <row r="6414" spans="80:94" ht="22.5" customHeight="1">
      <c r="CB6414"/>
      <c r="CC6414"/>
      <c r="CD6414"/>
      <c r="CE6414" s="83"/>
      <c r="CF6414"/>
      <c r="CG6414"/>
      <c r="CH6414"/>
      <c r="CI6414"/>
      <c r="CJ6414"/>
      <c r="CK6414"/>
      <c r="CL6414"/>
      <c r="CM6414"/>
      <c r="CN6414"/>
      <c r="CO6414"/>
      <c r="CP6414"/>
    </row>
    <row r="6415" spans="80:94" ht="22.5" customHeight="1">
      <c r="CB6415"/>
      <c r="CC6415"/>
      <c r="CD6415"/>
      <c r="CE6415" s="83"/>
      <c r="CF6415"/>
      <c r="CG6415"/>
      <c r="CH6415"/>
      <c r="CI6415"/>
      <c r="CJ6415"/>
      <c r="CK6415"/>
      <c r="CL6415"/>
      <c r="CM6415"/>
      <c r="CN6415"/>
      <c r="CO6415"/>
      <c r="CP6415"/>
    </row>
    <row r="6416" spans="80:94" ht="22.5" customHeight="1">
      <c r="CB6416"/>
      <c r="CC6416"/>
      <c r="CD6416"/>
      <c r="CE6416" s="83"/>
      <c r="CF6416"/>
      <c r="CG6416"/>
      <c r="CH6416"/>
      <c r="CI6416"/>
      <c r="CJ6416"/>
      <c r="CK6416"/>
      <c r="CL6416"/>
      <c r="CM6416"/>
      <c r="CN6416"/>
      <c r="CO6416"/>
      <c r="CP6416"/>
    </row>
    <row r="6417" spans="80:94" ht="22.5" customHeight="1">
      <c r="CB6417"/>
      <c r="CC6417"/>
      <c r="CD6417"/>
      <c r="CE6417" s="83"/>
      <c r="CF6417"/>
      <c r="CG6417"/>
      <c r="CH6417"/>
      <c r="CI6417"/>
      <c r="CJ6417"/>
      <c r="CK6417"/>
      <c r="CL6417"/>
      <c r="CM6417"/>
      <c r="CN6417"/>
      <c r="CO6417"/>
      <c r="CP6417"/>
    </row>
    <row r="6418" spans="80:94" ht="22.5" customHeight="1">
      <c r="CB6418"/>
      <c r="CC6418"/>
      <c r="CD6418"/>
      <c r="CE6418" s="83"/>
      <c r="CF6418"/>
      <c r="CG6418"/>
      <c r="CH6418"/>
      <c r="CI6418"/>
      <c r="CJ6418"/>
      <c r="CK6418"/>
      <c r="CL6418"/>
      <c r="CM6418"/>
      <c r="CN6418"/>
      <c r="CO6418"/>
      <c r="CP6418"/>
    </row>
    <row r="6419" spans="80:94" ht="22.5" customHeight="1">
      <c r="CB6419"/>
      <c r="CC6419"/>
      <c r="CD6419"/>
      <c r="CE6419" s="83"/>
      <c r="CF6419"/>
      <c r="CG6419"/>
      <c r="CH6419"/>
      <c r="CI6419"/>
      <c r="CJ6419"/>
      <c r="CK6419"/>
      <c r="CL6419"/>
      <c r="CM6419"/>
      <c r="CN6419"/>
      <c r="CO6419"/>
      <c r="CP6419"/>
    </row>
    <row r="6420" spans="80:94" ht="22.5" customHeight="1">
      <c r="CB6420"/>
      <c r="CC6420"/>
      <c r="CD6420"/>
      <c r="CE6420" s="83"/>
      <c r="CF6420"/>
      <c r="CG6420"/>
      <c r="CH6420"/>
      <c r="CI6420"/>
      <c r="CJ6420"/>
      <c r="CK6420"/>
      <c r="CL6420"/>
      <c r="CM6420"/>
      <c r="CN6420"/>
      <c r="CO6420"/>
      <c r="CP6420"/>
    </row>
    <row r="6421" spans="80:94" ht="22.5" customHeight="1">
      <c r="CB6421"/>
      <c r="CC6421"/>
      <c r="CD6421"/>
      <c r="CE6421" s="83"/>
      <c r="CF6421"/>
      <c r="CG6421"/>
      <c r="CH6421"/>
      <c r="CI6421"/>
      <c r="CJ6421"/>
      <c r="CK6421"/>
      <c r="CL6421"/>
      <c r="CM6421"/>
      <c r="CN6421"/>
      <c r="CO6421"/>
      <c r="CP6421"/>
    </row>
    <row r="6422" spans="80:94" ht="22.5" customHeight="1">
      <c r="CB6422"/>
      <c r="CC6422"/>
      <c r="CD6422"/>
      <c r="CE6422" s="83"/>
      <c r="CF6422"/>
      <c r="CG6422"/>
      <c r="CH6422"/>
      <c r="CI6422"/>
      <c r="CJ6422"/>
      <c r="CK6422"/>
      <c r="CL6422"/>
      <c r="CM6422"/>
      <c r="CN6422"/>
      <c r="CO6422"/>
      <c r="CP6422"/>
    </row>
    <row r="6423" spans="80:94" ht="22.5" customHeight="1">
      <c r="CB6423"/>
      <c r="CC6423"/>
      <c r="CD6423"/>
      <c r="CE6423" s="83"/>
      <c r="CF6423"/>
      <c r="CG6423"/>
      <c r="CH6423"/>
      <c r="CI6423"/>
      <c r="CJ6423"/>
      <c r="CK6423"/>
      <c r="CL6423"/>
      <c r="CM6423"/>
      <c r="CN6423"/>
      <c r="CO6423"/>
      <c r="CP6423"/>
    </row>
    <row r="6424" spans="80:94" ht="22.5" customHeight="1">
      <c r="CB6424"/>
      <c r="CC6424"/>
      <c r="CD6424"/>
      <c r="CE6424" s="83"/>
      <c r="CF6424"/>
      <c r="CG6424"/>
      <c r="CH6424"/>
      <c r="CI6424"/>
      <c r="CJ6424"/>
      <c r="CK6424"/>
      <c r="CL6424"/>
      <c r="CM6424"/>
      <c r="CN6424"/>
      <c r="CO6424"/>
      <c r="CP6424"/>
    </row>
    <row r="6425" spans="80:94" ht="22.5" customHeight="1">
      <c r="CB6425"/>
      <c r="CC6425"/>
      <c r="CD6425"/>
      <c r="CE6425" s="83"/>
      <c r="CF6425"/>
      <c r="CG6425"/>
      <c r="CH6425"/>
      <c r="CI6425"/>
      <c r="CJ6425"/>
      <c r="CK6425"/>
      <c r="CL6425"/>
      <c r="CM6425"/>
      <c r="CN6425"/>
      <c r="CO6425"/>
      <c r="CP6425"/>
    </row>
    <row r="6426" spans="80:94" ht="22.5" customHeight="1">
      <c r="CB6426"/>
      <c r="CC6426"/>
      <c r="CD6426"/>
      <c r="CE6426" s="83"/>
      <c r="CF6426"/>
      <c r="CG6426"/>
      <c r="CH6426"/>
      <c r="CI6426"/>
      <c r="CJ6426"/>
      <c r="CK6426"/>
      <c r="CL6426"/>
      <c r="CM6426"/>
      <c r="CN6426"/>
      <c r="CO6426"/>
      <c r="CP6426"/>
    </row>
    <row r="6427" spans="80:94" ht="22.5" customHeight="1">
      <c r="CB6427"/>
      <c r="CC6427"/>
      <c r="CD6427"/>
      <c r="CE6427" s="83"/>
      <c r="CF6427"/>
      <c r="CG6427"/>
      <c r="CH6427"/>
      <c r="CI6427"/>
      <c r="CJ6427"/>
      <c r="CK6427"/>
      <c r="CL6427"/>
      <c r="CM6427"/>
      <c r="CN6427"/>
      <c r="CO6427"/>
      <c r="CP6427"/>
    </row>
    <row r="6428" spans="80:94" ht="22.5" customHeight="1">
      <c r="CB6428"/>
      <c r="CC6428"/>
      <c r="CD6428"/>
      <c r="CE6428" s="83"/>
      <c r="CF6428"/>
      <c r="CG6428"/>
      <c r="CH6428"/>
      <c r="CI6428"/>
      <c r="CJ6428"/>
      <c r="CK6428"/>
      <c r="CL6428"/>
      <c r="CM6428"/>
      <c r="CN6428"/>
      <c r="CO6428"/>
      <c r="CP6428"/>
    </row>
    <row r="6429" spans="80:94" ht="22.5" customHeight="1">
      <c r="CB6429"/>
      <c r="CC6429"/>
      <c r="CD6429"/>
      <c r="CE6429" s="83"/>
      <c r="CF6429"/>
      <c r="CG6429"/>
      <c r="CH6429"/>
      <c r="CI6429"/>
      <c r="CJ6429"/>
      <c r="CK6429"/>
      <c r="CL6429"/>
      <c r="CM6429"/>
      <c r="CN6429"/>
      <c r="CO6429"/>
      <c r="CP6429"/>
    </row>
    <row r="6430" spans="80:94" ht="22.5" customHeight="1">
      <c r="CB6430"/>
      <c r="CC6430"/>
      <c r="CD6430"/>
      <c r="CE6430" s="83"/>
      <c r="CF6430"/>
      <c r="CG6430"/>
      <c r="CH6430"/>
      <c r="CI6430"/>
      <c r="CJ6430"/>
      <c r="CK6430"/>
      <c r="CL6430"/>
      <c r="CM6430"/>
      <c r="CN6430"/>
      <c r="CO6430"/>
      <c r="CP6430"/>
    </row>
    <row r="6431" spans="80:94" ht="22.5" customHeight="1">
      <c r="CB6431"/>
      <c r="CC6431"/>
      <c r="CD6431"/>
      <c r="CE6431" s="83"/>
      <c r="CF6431"/>
      <c r="CG6431"/>
      <c r="CH6431"/>
      <c r="CI6431"/>
      <c r="CJ6431"/>
      <c r="CK6431"/>
      <c r="CL6431"/>
      <c r="CM6431"/>
      <c r="CN6431"/>
      <c r="CO6431"/>
      <c r="CP6431"/>
    </row>
    <row r="6432" spans="80:94" ht="22.5" customHeight="1">
      <c r="CB6432"/>
      <c r="CC6432"/>
      <c r="CD6432"/>
      <c r="CE6432" s="83"/>
      <c r="CF6432"/>
      <c r="CG6432"/>
      <c r="CH6432"/>
      <c r="CI6432"/>
      <c r="CJ6432"/>
      <c r="CK6432"/>
      <c r="CL6432"/>
      <c r="CM6432"/>
      <c r="CN6432"/>
      <c r="CO6432"/>
      <c r="CP6432"/>
    </row>
    <row r="6433" spans="80:94" ht="22.5" customHeight="1">
      <c r="CB6433"/>
      <c r="CC6433"/>
      <c r="CD6433"/>
      <c r="CE6433" s="83"/>
      <c r="CF6433"/>
      <c r="CG6433"/>
      <c r="CH6433"/>
      <c r="CI6433"/>
      <c r="CJ6433"/>
      <c r="CK6433"/>
      <c r="CL6433"/>
      <c r="CM6433"/>
      <c r="CN6433"/>
      <c r="CO6433"/>
      <c r="CP6433"/>
    </row>
    <row r="6434" spans="80:94" ht="22.5" customHeight="1">
      <c r="CB6434"/>
      <c r="CC6434"/>
      <c r="CD6434"/>
      <c r="CE6434" s="83"/>
      <c r="CF6434"/>
      <c r="CG6434"/>
      <c r="CH6434"/>
      <c r="CI6434"/>
      <c r="CJ6434"/>
      <c r="CK6434"/>
      <c r="CL6434"/>
      <c r="CM6434"/>
      <c r="CN6434"/>
      <c r="CO6434"/>
      <c r="CP6434"/>
    </row>
    <row r="6435" spans="80:94" ht="22.5" customHeight="1">
      <c r="CB6435"/>
      <c r="CC6435"/>
      <c r="CD6435"/>
      <c r="CE6435" s="83"/>
      <c r="CF6435"/>
      <c r="CG6435"/>
      <c r="CH6435"/>
      <c r="CI6435"/>
      <c r="CJ6435"/>
      <c r="CK6435"/>
      <c r="CL6435"/>
      <c r="CM6435"/>
      <c r="CN6435"/>
      <c r="CO6435"/>
      <c r="CP6435"/>
    </row>
    <row r="6436" spans="80:94" ht="22.5" customHeight="1">
      <c r="CB6436"/>
      <c r="CC6436"/>
      <c r="CD6436"/>
      <c r="CE6436" s="83"/>
      <c r="CF6436"/>
      <c r="CG6436"/>
      <c r="CH6436"/>
      <c r="CI6436"/>
      <c r="CJ6436"/>
      <c r="CK6436"/>
      <c r="CL6436"/>
      <c r="CM6436"/>
      <c r="CN6436"/>
      <c r="CO6436"/>
      <c r="CP6436"/>
    </row>
    <row r="6437" spans="80:94" ht="22.5" customHeight="1">
      <c r="CB6437"/>
      <c r="CC6437"/>
      <c r="CD6437"/>
      <c r="CE6437" s="83"/>
      <c r="CF6437"/>
      <c r="CG6437"/>
      <c r="CH6437"/>
      <c r="CI6437"/>
      <c r="CJ6437"/>
      <c r="CK6437"/>
      <c r="CL6437"/>
      <c r="CM6437"/>
      <c r="CN6437"/>
      <c r="CO6437"/>
      <c r="CP6437"/>
    </row>
    <row r="6438" spans="80:94" ht="22.5" customHeight="1">
      <c r="CB6438"/>
      <c r="CC6438"/>
      <c r="CD6438"/>
      <c r="CE6438" s="83"/>
      <c r="CF6438"/>
      <c r="CG6438"/>
      <c r="CH6438"/>
      <c r="CI6438"/>
      <c r="CJ6438"/>
      <c r="CK6438"/>
      <c r="CL6438"/>
      <c r="CM6438"/>
      <c r="CN6438"/>
      <c r="CO6438"/>
      <c r="CP6438"/>
    </row>
    <row r="6439" spans="80:94" ht="22.5" customHeight="1">
      <c r="CB6439"/>
      <c r="CC6439"/>
      <c r="CD6439"/>
      <c r="CE6439" s="83"/>
      <c r="CF6439"/>
      <c r="CG6439"/>
      <c r="CH6439"/>
      <c r="CI6439"/>
      <c r="CJ6439"/>
      <c r="CK6439"/>
      <c r="CL6439"/>
      <c r="CM6439"/>
      <c r="CN6439"/>
      <c r="CO6439"/>
      <c r="CP6439"/>
    </row>
    <row r="6440" spans="80:94" ht="22.5" customHeight="1">
      <c r="CB6440"/>
      <c r="CC6440"/>
      <c r="CD6440"/>
      <c r="CE6440" s="83"/>
      <c r="CF6440"/>
      <c r="CG6440"/>
      <c r="CH6440"/>
      <c r="CI6440"/>
      <c r="CJ6440"/>
      <c r="CK6440"/>
      <c r="CL6440"/>
      <c r="CM6440"/>
      <c r="CN6440"/>
      <c r="CO6440"/>
      <c r="CP6440"/>
    </row>
    <row r="6441" spans="80:94" ht="22.5" customHeight="1">
      <c r="CB6441"/>
      <c r="CC6441"/>
      <c r="CD6441"/>
      <c r="CE6441" s="83"/>
      <c r="CF6441"/>
      <c r="CG6441"/>
      <c r="CH6441"/>
      <c r="CI6441"/>
      <c r="CJ6441"/>
      <c r="CK6441"/>
      <c r="CL6441"/>
      <c r="CM6441"/>
      <c r="CN6441"/>
      <c r="CO6441"/>
      <c r="CP6441"/>
    </row>
    <row r="6442" spans="80:94" ht="22.5" customHeight="1">
      <c r="CB6442"/>
      <c r="CC6442"/>
      <c r="CD6442"/>
      <c r="CE6442" s="83"/>
      <c r="CF6442"/>
      <c r="CG6442"/>
      <c r="CH6442"/>
      <c r="CI6442"/>
      <c r="CJ6442"/>
      <c r="CK6442"/>
      <c r="CL6442"/>
      <c r="CM6442"/>
      <c r="CN6442"/>
      <c r="CO6442"/>
      <c r="CP6442"/>
    </row>
    <row r="6443" spans="80:94" ht="22.5" customHeight="1">
      <c r="CB6443"/>
      <c r="CC6443"/>
      <c r="CD6443"/>
      <c r="CE6443" s="83"/>
      <c r="CF6443"/>
      <c r="CG6443"/>
      <c r="CH6443"/>
      <c r="CI6443"/>
      <c r="CJ6443"/>
      <c r="CK6443"/>
      <c r="CL6443"/>
      <c r="CM6443"/>
      <c r="CN6443"/>
      <c r="CO6443"/>
      <c r="CP6443"/>
    </row>
    <row r="6444" spans="80:94" ht="22.5" customHeight="1">
      <c r="CB6444"/>
      <c r="CC6444"/>
      <c r="CD6444"/>
      <c r="CE6444" s="83"/>
      <c r="CF6444"/>
      <c r="CG6444"/>
      <c r="CH6444"/>
      <c r="CI6444"/>
      <c r="CJ6444"/>
      <c r="CK6444"/>
      <c r="CL6444"/>
      <c r="CM6444"/>
      <c r="CN6444"/>
      <c r="CO6444"/>
      <c r="CP6444"/>
    </row>
    <row r="6445" spans="80:94" ht="22.5" customHeight="1">
      <c r="CB6445"/>
      <c r="CC6445"/>
      <c r="CD6445"/>
      <c r="CE6445" s="83"/>
      <c r="CF6445"/>
      <c r="CG6445"/>
      <c r="CH6445"/>
      <c r="CI6445"/>
      <c r="CJ6445"/>
      <c r="CK6445"/>
      <c r="CL6445"/>
      <c r="CM6445"/>
      <c r="CN6445"/>
      <c r="CO6445"/>
      <c r="CP6445"/>
    </row>
    <row r="6446" spans="80:94" ht="22.5" customHeight="1">
      <c r="CB6446"/>
      <c r="CC6446"/>
      <c r="CD6446"/>
      <c r="CE6446" s="83"/>
      <c r="CF6446"/>
      <c r="CG6446"/>
      <c r="CH6446"/>
      <c r="CI6446"/>
      <c r="CJ6446"/>
      <c r="CK6446"/>
      <c r="CL6446"/>
      <c r="CM6446"/>
      <c r="CN6446"/>
      <c r="CO6446"/>
      <c r="CP6446"/>
    </row>
    <row r="6447" spans="80:94" ht="22.5" customHeight="1">
      <c r="CB6447"/>
      <c r="CC6447"/>
      <c r="CD6447"/>
      <c r="CE6447" s="83"/>
      <c r="CF6447"/>
      <c r="CG6447"/>
      <c r="CH6447"/>
      <c r="CI6447"/>
      <c r="CJ6447"/>
      <c r="CK6447"/>
      <c r="CL6447"/>
      <c r="CM6447"/>
      <c r="CN6447"/>
      <c r="CO6447"/>
      <c r="CP6447"/>
    </row>
    <row r="6448" spans="80:94" ht="22.5" customHeight="1">
      <c r="CB6448"/>
      <c r="CC6448"/>
      <c r="CD6448"/>
      <c r="CE6448" s="83"/>
      <c r="CF6448"/>
      <c r="CG6448"/>
      <c r="CH6448"/>
      <c r="CI6448"/>
      <c r="CJ6448"/>
      <c r="CK6448"/>
      <c r="CL6448"/>
      <c r="CM6448"/>
      <c r="CN6448"/>
      <c r="CO6448"/>
      <c r="CP6448"/>
    </row>
    <row r="6449" spans="80:94" ht="22.5" customHeight="1">
      <c r="CB6449"/>
      <c r="CC6449"/>
      <c r="CD6449"/>
      <c r="CE6449" s="83"/>
      <c r="CF6449"/>
      <c r="CG6449"/>
      <c r="CH6449"/>
      <c r="CI6449"/>
      <c r="CJ6449"/>
      <c r="CK6449"/>
      <c r="CL6449"/>
      <c r="CM6449"/>
      <c r="CN6449"/>
      <c r="CO6449"/>
      <c r="CP6449"/>
    </row>
    <row r="6450" spans="80:94" ht="22.5" customHeight="1">
      <c r="CB6450"/>
      <c r="CC6450"/>
      <c r="CD6450"/>
      <c r="CE6450" s="83"/>
      <c r="CF6450"/>
      <c r="CG6450"/>
      <c r="CH6450"/>
      <c r="CI6450"/>
      <c r="CJ6450"/>
      <c r="CK6450"/>
      <c r="CL6450"/>
      <c r="CM6450"/>
      <c r="CN6450"/>
      <c r="CO6450"/>
      <c r="CP6450"/>
    </row>
    <row r="6451" spans="80:94" ht="22.5" customHeight="1">
      <c r="CB6451"/>
      <c r="CC6451"/>
      <c r="CD6451"/>
      <c r="CE6451" s="83"/>
      <c r="CF6451"/>
      <c r="CG6451"/>
      <c r="CH6451"/>
      <c r="CI6451"/>
      <c r="CJ6451"/>
      <c r="CK6451"/>
      <c r="CL6451"/>
      <c r="CM6451"/>
      <c r="CN6451"/>
      <c r="CO6451"/>
      <c r="CP6451"/>
    </row>
    <row r="6452" spans="80:94" ht="22.5" customHeight="1">
      <c r="CB6452"/>
      <c r="CC6452"/>
      <c r="CD6452"/>
      <c r="CE6452" s="83"/>
      <c r="CF6452"/>
      <c r="CG6452"/>
      <c r="CH6452"/>
      <c r="CI6452"/>
      <c r="CJ6452"/>
      <c r="CK6452"/>
      <c r="CL6452"/>
      <c r="CM6452"/>
      <c r="CN6452"/>
      <c r="CO6452"/>
      <c r="CP6452"/>
    </row>
    <row r="6453" spans="80:94" ht="22.5" customHeight="1">
      <c r="CB6453"/>
      <c r="CC6453"/>
      <c r="CD6453"/>
      <c r="CE6453" s="83"/>
      <c r="CF6453"/>
      <c r="CG6453"/>
      <c r="CH6453"/>
      <c r="CI6453"/>
      <c r="CJ6453"/>
      <c r="CK6453"/>
      <c r="CL6453"/>
      <c r="CM6453"/>
      <c r="CN6453"/>
      <c r="CO6453"/>
      <c r="CP6453"/>
    </row>
    <row r="6454" spans="80:94" ht="22.5" customHeight="1">
      <c r="CB6454"/>
      <c r="CC6454"/>
      <c r="CD6454"/>
      <c r="CE6454" s="83"/>
      <c r="CF6454"/>
      <c r="CG6454"/>
      <c r="CH6454"/>
      <c r="CI6454"/>
      <c r="CJ6454"/>
      <c r="CK6454"/>
      <c r="CL6454"/>
      <c r="CM6454"/>
      <c r="CN6454"/>
      <c r="CO6454"/>
      <c r="CP6454"/>
    </row>
    <row r="6455" spans="80:94" ht="22.5" customHeight="1">
      <c r="CB6455"/>
      <c r="CC6455"/>
      <c r="CD6455"/>
      <c r="CE6455" s="83"/>
      <c r="CF6455"/>
      <c r="CG6455"/>
      <c r="CH6455"/>
      <c r="CI6455"/>
      <c r="CJ6455"/>
      <c r="CK6455"/>
      <c r="CL6455"/>
      <c r="CM6455"/>
      <c r="CN6455"/>
      <c r="CO6455"/>
      <c r="CP6455"/>
    </row>
    <row r="6456" spans="80:94" ht="22.5" customHeight="1">
      <c r="CB6456"/>
      <c r="CC6456"/>
      <c r="CD6456"/>
      <c r="CE6456" s="83"/>
      <c r="CF6456"/>
      <c r="CG6456"/>
      <c r="CH6456"/>
      <c r="CI6456"/>
      <c r="CJ6456"/>
      <c r="CK6456"/>
      <c r="CL6456"/>
      <c r="CM6456"/>
      <c r="CN6456"/>
      <c r="CO6456"/>
      <c r="CP6456"/>
    </row>
    <row r="6457" spans="80:94" ht="22.5" customHeight="1">
      <c r="CB6457"/>
      <c r="CC6457"/>
      <c r="CD6457"/>
      <c r="CE6457" s="83"/>
      <c r="CF6457"/>
      <c r="CG6457"/>
      <c r="CH6457"/>
      <c r="CI6457"/>
      <c r="CJ6457"/>
      <c r="CK6457"/>
      <c r="CL6457"/>
      <c r="CM6457"/>
      <c r="CN6457"/>
      <c r="CO6457"/>
      <c r="CP6457"/>
    </row>
    <row r="6458" spans="80:94" ht="22.5" customHeight="1">
      <c r="CB6458"/>
      <c r="CC6458"/>
      <c r="CD6458"/>
      <c r="CE6458" s="83"/>
      <c r="CF6458"/>
      <c r="CG6458"/>
      <c r="CH6458"/>
      <c r="CI6458"/>
      <c r="CJ6458"/>
      <c r="CK6458"/>
      <c r="CL6458"/>
      <c r="CM6458"/>
      <c r="CN6458"/>
      <c r="CO6458"/>
      <c r="CP6458"/>
    </row>
    <row r="6459" spans="80:94" ht="22.5" customHeight="1">
      <c r="CB6459"/>
      <c r="CC6459"/>
      <c r="CD6459"/>
      <c r="CE6459" s="83"/>
      <c r="CF6459"/>
      <c r="CG6459"/>
      <c r="CH6459"/>
      <c r="CI6459"/>
      <c r="CJ6459"/>
      <c r="CK6459"/>
      <c r="CL6459"/>
      <c r="CM6459"/>
      <c r="CN6459"/>
      <c r="CO6459"/>
      <c r="CP6459"/>
    </row>
    <row r="6460" spans="80:94" ht="22.5" customHeight="1">
      <c r="CB6460"/>
      <c r="CC6460"/>
      <c r="CD6460"/>
      <c r="CE6460" s="83"/>
      <c r="CF6460"/>
      <c r="CG6460"/>
      <c r="CH6460"/>
      <c r="CI6460"/>
      <c r="CJ6460"/>
      <c r="CK6460"/>
      <c r="CL6460"/>
      <c r="CM6460"/>
      <c r="CN6460"/>
      <c r="CO6460"/>
      <c r="CP6460"/>
    </row>
    <row r="6461" spans="80:94" ht="22.5" customHeight="1">
      <c r="CB6461"/>
      <c r="CC6461"/>
      <c r="CD6461"/>
      <c r="CE6461" s="83"/>
      <c r="CF6461"/>
      <c r="CG6461"/>
      <c r="CH6461"/>
      <c r="CI6461"/>
      <c r="CJ6461"/>
      <c r="CK6461"/>
      <c r="CL6461"/>
      <c r="CM6461"/>
      <c r="CN6461"/>
      <c r="CO6461"/>
      <c r="CP6461"/>
    </row>
    <row r="6462" spans="80:94" ht="22.5" customHeight="1">
      <c r="CB6462"/>
      <c r="CC6462"/>
      <c r="CD6462"/>
      <c r="CE6462" s="83"/>
      <c r="CF6462"/>
      <c r="CG6462"/>
      <c r="CH6462"/>
      <c r="CI6462"/>
      <c r="CJ6462"/>
      <c r="CK6462"/>
      <c r="CL6462"/>
      <c r="CM6462"/>
      <c r="CN6462"/>
      <c r="CO6462"/>
      <c r="CP6462"/>
    </row>
    <row r="6463" spans="80:94" ht="22.5" customHeight="1">
      <c r="CB6463"/>
      <c r="CC6463"/>
      <c r="CD6463"/>
      <c r="CE6463" s="83"/>
      <c r="CF6463"/>
      <c r="CG6463"/>
      <c r="CH6463"/>
      <c r="CI6463"/>
      <c r="CJ6463"/>
      <c r="CK6463"/>
      <c r="CL6463"/>
      <c r="CM6463"/>
      <c r="CN6463"/>
      <c r="CO6463"/>
      <c r="CP6463"/>
    </row>
    <row r="6464" spans="80:94" ht="22.5" customHeight="1">
      <c r="CB6464"/>
      <c r="CC6464"/>
      <c r="CD6464"/>
      <c r="CE6464" s="83"/>
      <c r="CF6464"/>
      <c r="CG6464"/>
      <c r="CH6464"/>
      <c r="CI6464"/>
      <c r="CJ6464"/>
      <c r="CK6464"/>
      <c r="CL6464"/>
      <c r="CM6464"/>
      <c r="CN6464"/>
      <c r="CO6464"/>
      <c r="CP6464"/>
    </row>
    <row r="6465" spans="80:94" ht="22.5" customHeight="1">
      <c r="CB6465"/>
      <c r="CC6465"/>
      <c r="CD6465"/>
      <c r="CE6465" s="83"/>
      <c r="CF6465"/>
      <c r="CG6465"/>
      <c r="CH6465"/>
      <c r="CI6465"/>
      <c r="CJ6465"/>
      <c r="CK6465"/>
      <c r="CL6465"/>
      <c r="CM6465"/>
      <c r="CN6465"/>
      <c r="CO6465"/>
      <c r="CP6465"/>
    </row>
    <row r="6466" spans="80:94" ht="22.5" customHeight="1">
      <c r="CB6466"/>
      <c r="CC6466"/>
      <c r="CD6466"/>
      <c r="CE6466" s="83"/>
      <c r="CF6466"/>
      <c r="CG6466"/>
      <c r="CH6466"/>
      <c r="CI6466"/>
      <c r="CJ6466"/>
      <c r="CK6466"/>
      <c r="CL6466"/>
      <c r="CM6466"/>
      <c r="CN6466"/>
      <c r="CO6466"/>
      <c r="CP6466"/>
    </row>
    <row r="6467" spans="80:94" ht="22.5" customHeight="1">
      <c r="CB6467"/>
      <c r="CC6467"/>
      <c r="CD6467"/>
      <c r="CE6467" s="83"/>
      <c r="CF6467"/>
      <c r="CG6467"/>
      <c r="CH6467"/>
      <c r="CI6467"/>
      <c r="CJ6467"/>
      <c r="CK6467"/>
      <c r="CL6467"/>
      <c r="CM6467"/>
      <c r="CN6467"/>
      <c r="CO6467"/>
      <c r="CP6467"/>
    </row>
    <row r="6468" spans="80:94" ht="22.5" customHeight="1">
      <c r="CB6468"/>
      <c r="CC6468"/>
      <c r="CD6468"/>
      <c r="CE6468" s="83"/>
      <c r="CF6468"/>
      <c r="CG6468"/>
      <c r="CH6468"/>
      <c r="CI6468"/>
      <c r="CJ6468"/>
      <c r="CK6468"/>
      <c r="CL6468"/>
      <c r="CM6468"/>
      <c r="CN6468"/>
      <c r="CO6468"/>
      <c r="CP6468"/>
    </row>
    <row r="6469" spans="80:94" ht="22.5" customHeight="1">
      <c r="CB6469"/>
      <c r="CC6469"/>
      <c r="CD6469"/>
      <c r="CE6469" s="83"/>
      <c r="CF6469"/>
      <c r="CG6469"/>
      <c r="CH6469"/>
      <c r="CI6469"/>
      <c r="CJ6469"/>
      <c r="CK6469"/>
      <c r="CL6469"/>
      <c r="CM6469"/>
      <c r="CN6469"/>
      <c r="CO6469"/>
      <c r="CP6469"/>
    </row>
    <row r="6470" spans="80:94" ht="22.5" customHeight="1">
      <c r="CB6470"/>
      <c r="CC6470"/>
      <c r="CD6470"/>
      <c r="CE6470" s="83"/>
      <c r="CF6470"/>
      <c r="CG6470"/>
      <c r="CH6470"/>
      <c r="CI6470"/>
      <c r="CJ6470"/>
      <c r="CK6470"/>
      <c r="CL6470"/>
      <c r="CM6470"/>
      <c r="CN6470"/>
      <c r="CO6470"/>
      <c r="CP6470"/>
    </row>
    <row r="6471" spans="80:94" ht="22.5" customHeight="1">
      <c r="CB6471"/>
      <c r="CC6471"/>
      <c r="CD6471"/>
      <c r="CE6471" s="83"/>
      <c r="CF6471"/>
      <c r="CG6471"/>
      <c r="CH6471"/>
      <c r="CI6471"/>
      <c r="CJ6471"/>
      <c r="CK6471"/>
      <c r="CL6471"/>
      <c r="CM6471"/>
      <c r="CN6471"/>
      <c r="CO6471"/>
      <c r="CP6471"/>
    </row>
    <row r="6472" spans="80:94" ht="22.5" customHeight="1">
      <c r="CB6472"/>
      <c r="CC6472"/>
      <c r="CD6472"/>
      <c r="CE6472" s="83"/>
      <c r="CF6472"/>
      <c r="CG6472"/>
      <c r="CH6472"/>
      <c r="CI6472"/>
      <c r="CJ6472"/>
      <c r="CK6472"/>
      <c r="CL6472"/>
      <c r="CM6472"/>
      <c r="CN6472"/>
      <c r="CO6472"/>
      <c r="CP6472"/>
    </row>
    <row r="6473" spans="80:94" ht="22.5" customHeight="1">
      <c r="CB6473"/>
      <c r="CC6473"/>
      <c r="CD6473"/>
      <c r="CE6473" s="83"/>
      <c r="CF6473"/>
      <c r="CG6473"/>
      <c r="CH6473"/>
      <c r="CI6473"/>
      <c r="CJ6473"/>
      <c r="CK6473"/>
      <c r="CL6473"/>
      <c r="CM6473"/>
      <c r="CN6473"/>
      <c r="CO6473"/>
      <c r="CP6473"/>
    </row>
    <row r="6474" spans="80:94" ht="22.5" customHeight="1">
      <c r="CB6474"/>
      <c r="CC6474"/>
      <c r="CD6474"/>
      <c r="CE6474" s="83"/>
      <c r="CF6474"/>
      <c r="CG6474"/>
      <c r="CH6474"/>
      <c r="CI6474"/>
      <c r="CJ6474"/>
      <c r="CK6474"/>
      <c r="CL6474"/>
      <c r="CM6474"/>
      <c r="CN6474"/>
      <c r="CO6474"/>
      <c r="CP6474"/>
    </row>
    <row r="6475" spans="80:94" ht="22.5" customHeight="1">
      <c r="CB6475"/>
      <c r="CC6475"/>
      <c r="CD6475"/>
      <c r="CE6475" s="83"/>
      <c r="CF6475"/>
      <c r="CG6475"/>
      <c r="CH6475"/>
      <c r="CI6475"/>
      <c r="CJ6475"/>
      <c r="CK6475"/>
      <c r="CL6475"/>
      <c r="CM6475"/>
      <c r="CN6475"/>
      <c r="CO6475"/>
      <c r="CP6475"/>
    </row>
    <row r="6476" spans="80:94" ht="22.5" customHeight="1">
      <c r="CB6476"/>
      <c r="CC6476"/>
      <c r="CD6476"/>
      <c r="CE6476" s="83"/>
      <c r="CF6476"/>
      <c r="CG6476"/>
      <c r="CH6476"/>
      <c r="CI6476"/>
      <c r="CJ6476"/>
      <c r="CK6476"/>
      <c r="CL6476"/>
      <c r="CM6476"/>
      <c r="CN6476"/>
      <c r="CO6476"/>
      <c r="CP6476"/>
    </row>
    <row r="6477" spans="80:94" ht="22.5" customHeight="1">
      <c r="CB6477"/>
      <c r="CC6477"/>
      <c r="CD6477"/>
      <c r="CE6477" s="83"/>
      <c r="CF6477"/>
      <c r="CG6477"/>
      <c r="CH6477"/>
      <c r="CI6477"/>
      <c r="CJ6477"/>
      <c r="CK6477"/>
      <c r="CL6477"/>
      <c r="CM6477"/>
      <c r="CN6477"/>
      <c r="CO6477"/>
      <c r="CP6477"/>
    </row>
    <row r="6478" spans="80:94" ht="22.5" customHeight="1">
      <c r="CB6478"/>
      <c r="CC6478"/>
      <c r="CD6478"/>
      <c r="CE6478" s="83"/>
      <c r="CF6478"/>
      <c r="CG6478"/>
      <c r="CH6478"/>
      <c r="CI6478"/>
      <c r="CJ6478"/>
      <c r="CK6478"/>
      <c r="CL6478"/>
      <c r="CM6478"/>
      <c r="CN6478"/>
      <c r="CO6478"/>
      <c r="CP6478"/>
    </row>
    <row r="6479" spans="80:94" ht="22.5" customHeight="1">
      <c r="CB6479"/>
      <c r="CC6479"/>
      <c r="CD6479"/>
      <c r="CE6479" s="83"/>
      <c r="CF6479"/>
      <c r="CG6479"/>
      <c r="CH6479"/>
      <c r="CI6479"/>
      <c r="CJ6479"/>
      <c r="CK6479"/>
      <c r="CL6479"/>
      <c r="CM6479"/>
      <c r="CN6479"/>
      <c r="CO6479"/>
      <c r="CP6479"/>
    </row>
    <row r="6480" spans="80:94" ht="22.5" customHeight="1">
      <c r="CB6480"/>
      <c r="CC6480"/>
      <c r="CD6480"/>
      <c r="CE6480" s="83"/>
      <c r="CF6480"/>
      <c r="CG6480"/>
      <c r="CH6480"/>
      <c r="CI6480"/>
      <c r="CJ6480"/>
      <c r="CK6480"/>
      <c r="CL6480"/>
      <c r="CM6480"/>
      <c r="CN6480"/>
      <c r="CO6480"/>
      <c r="CP6480"/>
    </row>
    <row r="6481" spans="80:94" ht="22.5" customHeight="1">
      <c r="CB6481"/>
      <c r="CC6481"/>
      <c r="CD6481"/>
      <c r="CE6481" s="83"/>
      <c r="CF6481"/>
      <c r="CG6481"/>
      <c r="CH6481"/>
      <c r="CI6481"/>
      <c r="CJ6481"/>
      <c r="CK6481"/>
      <c r="CL6481"/>
      <c r="CM6481"/>
      <c r="CN6481"/>
      <c r="CO6481"/>
      <c r="CP6481"/>
    </row>
    <row r="6482" spans="80:94" ht="22.5" customHeight="1">
      <c r="CB6482"/>
      <c r="CC6482"/>
      <c r="CD6482"/>
      <c r="CE6482" s="83"/>
      <c r="CF6482"/>
      <c r="CG6482"/>
      <c r="CH6482"/>
      <c r="CI6482"/>
      <c r="CJ6482"/>
      <c r="CK6482"/>
      <c r="CL6482"/>
      <c r="CM6482"/>
      <c r="CN6482"/>
      <c r="CO6482"/>
      <c r="CP6482"/>
    </row>
    <row r="6483" spans="80:94" ht="22.5" customHeight="1">
      <c r="CB6483"/>
      <c r="CC6483"/>
      <c r="CD6483"/>
      <c r="CE6483" s="83"/>
      <c r="CF6483"/>
      <c r="CG6483"/>
      <c r="CH6483"/>
      <c r="CI6483"/>
      <c r="CJ6483"/>
      <c r="CK6483"/>
      <c r="CL6483"/>
      <c r="CM6483"/>
      <c r="CN6483"/>
      <c r="CO6483"/>
      <c r="CP6483"/>
    </row>
    <row r="6484" spans="80:94" ht="22.5" customHeight="1">
      <c r="CB6484"/>
      <c r="CC6484"/>
      <c r="CD6484"/>
      <c r="CE6484" s="83"/>
      <c r="CF6484"/>
      <c r="CG6484"/>
      <c r="CH6484"/>
      <c r="CI6484"/>
      <c r="CJ6484"/>
      <c r="CK6484"/>
      <c r="CL6484"/>
      <c r="CM6484"/>
      <c r="CN6484"/>
      <c r="CO6484"/>
      <c r="CP6484"/>
    </row>
    <row r="6485" spans="80:94" ht="22.5" customHeight="1">
      <c r="CB6485"/>
      <c r="CC6485"/>
      <c r="CD6485"/>
      <c r="CE6485" s="83"/>
      <c r="CF6485"/>
      <c r="CG6485"/>
      <c r="CH6485"/>
      <c r="CI6485"/>
      <c r="CJ6485"/>
      <c r="CK6485"/>
      <c r="CL6485"/>
      <c r="CM6485"/>
      <c r="CN6485"/>
      <c r="CO6485"/>
      <c r="CP6485"/>
    </row>
    <row r="6486" spans="80:94" ht="22.5" customHeight="1">
      <c r="CB6486"/>
      <c r="CC6486"/>
      <c r="CD6486"/>
      <c r="CE6486" s="83"/>
      <c r="CF6486"/>
      <c r="CG6486"/>
      <c r="CH6486"/>
      <c r="CI6486"/>
      <c r="CJ6486"/>
      <c r="CK6486"/>
      <c r="CL6486"/>
      <c r="CM6486"/>
      <c r="CN6486"/>
      <c r="CO6486"/>
      <c r="CP6486"/>
    </row>
    <row r="6487" spans="80:94" ht="22.5" customHeight="1">
      <c r="CB6487"/>
      <c r="CC6487"/>
      <c r="CD6487"/>
      <c r="CE6487" s="83"/>
      <c r="CF6487"/>
      <c r="CG6487"/>
      <c r="CH6487"/>
      <c r="CI6487"/>
      <c r="CJ6487"/>
      <c r="CK6487"/>
      <c r="CL6487"/>
      <c r="CM6487"/>
      <c r="CN6487"/>
      <c r="CO6487"/>
      <c r="CP6487"/>
    </row>
    <row r="6488" spans="80:94" ht="22.5" customHeight="1">
      <c r="CB6488"/>
      <c r="CC6488"/>
      <c r="CD6488"/>
      <c r="CE6488" s="83"/>
      <c r="CF6488"/>
      <c r="CG6488"/>
      <c r="CH6488"/>
      <c r="CI6488"/>
      <c r="CJ6488"/>
      <c r="CK6488"/>
      <c r="CL6488"/>
      <c r="CM6488"/>
      <c r="CN6488"/>
      <c r="CO6488"/>
      <c r="CP6488"/>
    </row>
    <row r="6489" spans="80:94" ht="22.5" customHeight="1">
      <c r="CB6489"/>
      <c r="CC6489"/>
      <c r="CD6489"/>
      <c r="CE6489" s="83"/>
      <c r="CF6489"/>
      <c r="CG6489"/>
      <c r="CH6489"/>
      <c r="CI6489"/>
      <c r="CJ6489"/>
      <c r="CK6489"/>
      <c r="CL6489"/>
      <c r="CM6489"/>
      <c r="CN6489"/>
      <c r="CO6489"/>
      <c r="CP6489"/>
    </row>
    <row r="6490" spans="80:94" ht="22.5" customHeight="1">
      <c r="CB6490"/>
      <c r="CC6490"/>
      <c r="CD6490"/>
      <c r="CE6490" s="83"/>
      <c r="CF6490"/>
      <c r="CG6490"/>
      <c r="CH6490"/>
      <c r="CI6490"/>
      <c r="CJ6490"/>
      <c r="CK6490"/>
      <c r="CL6490"/>
      <c r="CM6490"/>
      <c r="CN6490"/>
      <c r="CO6490"/>
      <c r="CP6490"/>
    </row>
    <row r="6491" spans="80:94" ht="22.5" customHeight="1">
      <c r="CB6491"/>
      <c r="CC6491"/>
      <c r="CD6491"/>
      <c r="CE6491" s="83"/>
      <c r="CF6491"/>
      <c r="CG6491"/>
      <c r="CH6491"/>
      <c r="CI6491"/>
      <c r="CJ6491"/>
      <c r="CK6491"/>
      <c r="CL6491"/>
      <c r="CM6491"/>
      <c r="CN6491"/>
      <c r="CO6491"/>
      <c r="CP6491"/>
    </row>
    <row r="6492" spans="80:94" ht="22.5" customHeight="1">
      <c r="CB6492"/>
      <c r="CC6492"/>
      <c r="CD6492"/>
      <c r="CE6492" s="83"/>
      <c r="CF6492"/>
      <c r="CG6492"/>
      <c r="CH6492"/>
      <c r="CI6492"/>
      <c r="CJ6492"/>
      <c r="CK6492"/>
      <c r="CL6492"/>
      <c r="CM6492"/>
      <c r="CN6492"/>
      <c r="CO6492"/>
      <c r="CP6492"/>
    </row>
    <row r="6493" spans="80:94" ht="22.5" customHeight="1">
      <c r="CB6493"/>
      <c r="CC6493"/>
      <c r="CD6493"/>
      <c r="CE6493" s="83"/>
      <c r="CF6493"/>
      <c r="CG6493"/>
      <c r="CH6493"/>
      <c r="CI6493"/>
      <c r="CJ6493"/>
      <c r="CK6493"/>
      <c r="CL6493"/>
      <c r="CM6493"/>
      <c r="CN6493"/>
      <c r="CO6493"/>
      <c r="CP6493"/>
    </row>
    <row r="6494" spans="80:94" ht="22.5" customHeight="1">
      <c r="CB6494"/>
      <c r="CC6494"/>
      <c r="CD6494"/>
      <c r="CE6494" s="83"/>
      <c r="CF6494"/>
      <c r="CG6494"/>
      <c r="CH6494"/>
      <c r="CI6494"/>
      <c r="CJ6494"/>
      <c r="CK6494"/>
      <c r="CL6494"/>
      <c r="CM6494"/>
      <c r="CN6494"/>
      <c r="CO6494"/>
      <c r="CP6494"/>
    </row>
    <row r="6495" spans="80:94" ht="22.5" customHeight="1">
      <c r="CB6495"/>
      <c r="CC6495"/>
      <c r="CD6495"/>
      <c r="CE6495" s="83"/>
      <c r="CF6495"/>
      <c r="CG6495"/>
      <c r="CH6495"/>
      <c r="CI6495"/>
      <c r="CJ6495"/>
      <c r="CK6495"/>
      <c r="CL6495"/>
      <c r="CM6495"/>
      <c r="CN6495"/>
      <c r="CO6495"/>
      <c r="CP6495"/>
    </row>
    <row r="6496" spans="80:94" ht="22.5" customHeight="1">
      <c r="CB6496"/>
      <c r="CC6496"/>
      <c r="CD6496"/>
      <c r="CE6496" s="83"/>
      <c r="CF6496"/>
      <c r="CG6496"/>
      <c r="CH6496"/>
      <c r="CI6496"/>
      <c r="CJ6496"/>
      <c r="CK6496"/>
      <c r="CL6496"/>
      <c r="CM6496"/>
      <c r="CN6496"/>
      <c r="CO6496"/>
      <c r="CP6496"/>
    </row>
    <row r="6497" spans="80:94" ht="22.5" customHeight="1">
      <c r="CB6497"/>
      <c r="CC6497"/>
      <c r="CD6497"/>
      <c r="CE6497" s="83"/>
      <c r="CF6497"/>
      <c r="CG6497"/>
      <c r="CH6497"/>
      <c r="CI6497"/>
      <c r="CJ6497"/>
      <c r="CK6497"/>
      <c r="CL6497"/>
      <c r="CM6497"/>
      <c r="CN6497"/>
      <c r="CO6497"/>
      <c r="CP6497"/>
    </row>
    <row r="6498" spans="80:94" ht="22.5" customHeight="1">
      <c r="CB6498"/>
      <c r="CC6498"/>
      <c r="CD6498"/>
      <c r="CE6498" s="83"/>
      <c r="CF6498"/>
      <c r="CG6498"/>
      <c r="CH6498"/>
      <c r="CI6498"/>
      <c r="CJ6498"/>
      <c r="CK6498"/>
      <c r="CL6498"/>
      <c r="CM6498"/>
      <c r="CN6498"/>
      <c r="CO6498"/>
      <c r="CP6498"/>
    </row>
    <row r="6499" spans="80:94" ht="22.5" customHeight="1">
      <c r="CB6499"/>
      <c r="CC6499"/>
      <c r="CD6499"/>
      <c r="CE6499" s="83"/>
      <c r="CF6499"/>
      <c r="CG6499"/>
      <c r="CH6499"/>
      <c r="CI6499"/>
      <c r="CJ6499"/>
      <c r="CK6499"/>
      <c r="CL6499"/>
      <c r="CM6499"/>
      <c r="CN6499"/>
      <c r="CO6499"/>
      <c r="CP6499"/>
    </row>
    <row r="6500" spans="80:94" ht="22.5" customHeight="1">
      <c r="CB6500"/>
      <c r="CC6500"/>
      <c r="CD6500"/>
      <c r="CE6500" s="83"/>
      <c r="CF6500"/>
      <c r="CG6500"/>
      <c r="CH6500"/>
      <c r="CI6500"/>
      <c r="CJ6500"/>
      <c r="CK6500"/>
      <c r="CL6500"/>
      <c r="CM6500"/>
      <c r="CN6500"/>
      <c r="CO6500"/>
      <c r="CP6500"/>
    </row>
    <row r="6501" spans="80:94" ht="22.5" customHeight="1">
      <c r="CB6501"/>
      <c r="CC6501"/>
      <c r="CD6501"/>
      <c r="CE6501" s="83"/>
      <c r="CF6501"/>
      <c r="CG6501"/>
      <c r="CH6501"/>
      <c r="CI6501"/>
      <c r="CJ6501"/>
      <c r="CK6501"/>
      <c r="CL6501"/>
      <c r="CM6501"/>
      <c r="CN6501"/>
      <c r="CO6501"/>
      <c r="CP6501"/>
    </row>
    <row r="6502" spans="80:94" ht="22.5" customHeight="1">
      <c r="CB6502"/>
      <c r="CC6502"/>
      <c r="CD6502"/>
      <c r="CE6502" s="83"/>
      <c r="CF6502"/>
      <c r="CG6502"/>
      <c r="CH6502"/>
      <c r="CI6502"/>
      <c r="CJ6502"/>
      <c r="CK6502"/>
      <c r="CL6502"/>
      <c r="CM6502"/>
      <c r="CN6502"/>
      <c r="CO6502"/>
      <c r="CP6502"/>
    </row>
    <row r="6503" spans="80:94" ht="22.5" customHeight="1">
      <c r="CB6503"/>
      <c r="CC6503"/>
      <c r="CD6503"/>
      <c r="CE6503" s="83"/>
      <c r="CF6503"/>
      <c r="CG6503"/>
      <c r="CH6503"/>
      <c r="CI6503"/>
      <c r="CJ6503"/>
      <c r="CK6503"/>
      <c r="CL6503"/>
      <c r="CM6503"/>
      <c r="CN6503"/>
      <c r="CO6503"/>
      <c r="CP6503"/>
    </row>
    <row r="6504" spans="80:94" ht="22.5" customHeight="1">
      <c r="CB6504"/>
      <c r="CC6504"/>
      <c r="CD6504"/>
      <c r="CE6504" s="83"/>
      <c r="CF6504"/>
      <c r="CG6504"/>
      <c r="CH6504"/>
      <c r="CI6504"/>
      <c r="CJ6504"/>
      <c r="CK6504"/>
      <c r="CL6504"/>
      <c r="CM6504"/>
      <c r="CN6504"/>
      <c r="CO6504"/>
      <c r="CP6504"/>
    </row>
    <row r="6505" spans="80:94" ht="22.5" customHeight="1">
      <c r="CB6505"/>
      <c r="CC6505"/>
      <c r="CD6505"/>
      <c r="CE6505" s="83"/>
      <c r="CF6505"/>
      <c r="CG6505"/>
      <c r="CH6505"/>
      <c r="CI6505"/>
      <c r="CJ6505"/>
      <c r="CK6505"/>
      <c r="CL6505"/>
      <c r="CM6505"/>
      <c r="CN6505"/>
      <c r="CO6505"/>
      <c r="CP6505"/>
    </row>
    <row r="6506" spans="80:94" ht="22.5" customHeight="1">
      <c r="CB6506"/>
      <c r="CC6506"/>
      <c r="CD6506"/>
      <c r="CE6506" s="83"/>
      <c r="CF6506"/>
      <c r="CG6506"/>
      <c r="CH6506"/>
      <c r="CI6506"/>
      <c r="CJ6506"/>
      <c r="CK6506"/>
      <c r="CL6506"/>
      <c r="CM6506"/>
      <c r="CN6506"/>
      <c r="CO6506"/>
      <c r="CP6506"/>
    </row>
    <row r="6507" spans="80:94" ht="22.5" customHeight="1">
      <c r="CB6507"/>
      <c r="CC6507"/>
      <c r="CD6507"/>
      <c r="CE6507" s="83"/>
      <c r="CF6507"/>
      <c r="CG6507"/>
      <c r="CH6507"/>
      <c r="CI6507"/>
      <c r="CJ6507"/>
      <c r="CK6507"/>
      <c r="CL6507"/>
      <c r="CM6507"/>
      <c r="CN6507"/>
      <c r="CO6507"/>
      <c r="CP6507"/>
    </row>
    <row r="6508" spans="80:94" ht="22.5" customHeight="1">
      <c r="CB6508"/>
      <c r="CC6508"/>
      <c r="CD6508"/>
      <c r="CE6508" s="83"/>
      <c r="CF6508"/>
      <c r="CG6508"/>
      <c r="CH6508"/>
      <c r="CI6508"/>
      <c r="CJ6508"/>
      <c r="CK6508"/>
      <c r="CL6508"/>
      <c r="CM6508"/>
      <c r="CN6508"/>
      <c r="CO6508"/>
      <c r="CP6508"/>
    </row>
    <row r="6509" spans="80:94" ht="22.5" customHeight="1">
      <c r="CB6509"/>
      <c r="CC6509"/>
      <c r="CD6509"/>
      <c r="CE6509" s="83"/>
      <c r="CF6509"/>
      <c r="CG6509"/>
      <c r="CH6509"/>
      <c r="CI6509"/>
      <c r="CJ6509"/>
      <c r="CK6509"/>
      <c r="CL6509"/>
      <c r="CM6509"/>
      <c r="CN6509"/>
      <c r="CO6509"/>
      <c r="CP6509"/>
    </row>
    <row r="6510" spans="80:94" ht="22.5" customHeight="1">
      <c r="CB6510"/>
      <c r="CC6510"/>
      <c r="CD6510"/>
      <c r="CE6510" s="83"/>
      <c r="CF6510"/>
      <c r="CG6510"/>
      <c r="CH6510"/>
      <c r="CI6510"/>
      <c r="CJ6510"/>
      <c r="CK6510"/>
      <c r="CL6510"/>
      <c r="CM6510"/>
      <c r="CN6510"/>
      <c r="CO6510"/>
      <c r="CP6510"/>
    </row>
    <row r="6511" spans="80:94" ht="22.5" customHeight="1">
      <c r="CB6511"/>
      <c r="CC6511"/>
      <c r="CD6511"/>
      <c r="CE6511" s="83"/>
      <c r="CF6511"/>
      <c r="CG6511"/>
      <c r="CH6511"/>
      <c r="CI6511"/>
      <c r="CJ6511"/>
      <c r="CK6511"/>
      <c r="CL6511"/>
      <c r="CM6511"/>
      <c r="CN6511"/>
      <c r="CO6511"/>
      <c r="CP6511"/>
    </row>
    <row r="6512" spans="80:94" ht="22.5" customHeight="1">
      <c r="CB6512"/>
      <c r="CC6512"/>
      <c r="CD6512"/>
      <c r="CE6512" s="83"/>
      <c r="CF6512"/>
      <c r="CG6512"/>
      <c r="CH6512"/>
      <c r="CI6512"/>
      <c r="CJ6512"/>
      <c r="CK6512"/>
      <c r="CL6512"/>
      <c r="CM6512"/>
      <c r="CN6512"/>
      <c r="CO6512"/>
      <c r="CP6512"/>
    </row>
    <row r="6513" spans="80:94" ht="22.5" customHeight="1">
      <c r="CB6513"/>
      <c r="CC6513"/>
      <c r="CD6513"/>
      <c r="CE6513" s="83"/>
      <c r="CF6513"/>
      <c r="CG6513"/>
      <c r="CH6513"/>
      <c r="CI6513"/>
      <c r="CJ6513"/>
      <c r="CK6513"/>
      <c r="CL6513"/>
      <c r="CM6513"/>
      <c r="CN6513"/>
      <c r="CO6513"/>
      <c r="CP6513"/>
    </row>
    <row r="6514" spans="80:94" ht="22.5" customHeight="1">
      <c r="CB6514"/>
      <c r="CC6514"/>
      <c r="CD6514"/>
      <c r="CE6514" s="83"/>
      <c r="CF6514"/>
      <c r="CG6514"/>
      <c r="CH6514"/>
      <c r="CI6514"/>
      <c r="CJ6514"/>
      <c r="CK6514"/>
      <c r="CL6514"/>
      <c r="CM6514"/>
      <c r="CN6514"/>
      <c r="CO6514"/>
      <c r="CP6514"/>
    </row>
    <row r="6515" spans="80:94" ht="22.5" customHeight="1">
      <c r="CB6515"/>
      <c r="CC6515"/>
      <c r="CD6515"/>
      <c r="CE6515" s="83"/>
      <c r="CF6515"/>
      <c r="CG6515"/>
      <c r="CH6515"/>
      <c r="CI6515"/>
      <c r="CJ6515"/>
      <c r="CK6515"/>
      <c r="CL6515"/>
      <c r="CM6515"/>
      <c r="CN6515"/>
      <c r="CO6515"/>
      <c r="CP6515"/>
    </row>
    <row r="6516" spans="80:94" ht="22.5" customHeight="1">
      <c r="CB6516"/>
      <c r="CC6516"/>
      <c r="CD6516"/>
      <c r="CE6516" s="83"/>
      <c r="CF6516"/>
      <c r="CG6516"/>
      <c r="CH6516"/>
      <c r="CI6516"/>
      <c r="CJ6516"/>
      <c r="CK6516"/>
      <c r="CL6516"/>
      <c r="CM6516"/>
      <c r="CN6516"/>
      <c r="CO6516"/>
      <c r="CP6516"/>
    </row>
    <row r="6517" spans="80:94" ht="22.5" customHeight="1">
      <c r="CB6517"/>
      <c r="CC6517"/>
      <c r="CD6517"/>
      <c r="CE6517" s="83"/>
      <c r="CF6517"/>
      <c r="CG6517"/>
      <c r="CH6517"/>
      <c r="CI6517"/>
      <c r="CJ6517"/>
      <c r="CK6517"/>
      <c r="CL6517"/>
      <c r="CM6517"/>
      <c r="CN6517"/>
      <c r="CO6517"/>
      <c r="CP6517"/>
    </row>
    <row r="6518" spans="80:94" ht="22.5" customHeight="1">
      <c r="CB6518"/>
      <c r="CC6518"/>
      <c r="CD6518"/>
      <c r="CE6518" s="83"/>
      <c r="CF6518"/>
      <c r="CG6518"/>
      <c r="CH6518"/>
      <c r="CI6518"/>
      <c r="CJ6518"/>
      <c r="CK6518"/>
      <c r="CL6518"/>
      <c r="CM6518"/>
      <c r="CN6518"/>
      <c r="CO6518"/>
      <c r="CP6518"/>
    </row>
    <row r="6519" spans="80:94" ht="22.5" customHeight="1">
      <c r="CB6519"/>
      <c r="CC6519"/>
      <c r="CD6519"/>
      <c r="CE6519" s="83"/>
      <c r="CF6519"/>
      <c r="CG6519"/>
      <c r="CH6519"/>
      <c r="CI6519"/>
      <c r="CJ6519"/>
      <c r="CK6519"/>
      <c r="CL6519"/>
      <c r="CM6519"/>
      <c r="CN6519"/>
      <c r="CO6519"/>
      <c r="CP6519"/>
    </row>
    <row r="6520" spans="80:94" ht="22.5" customHeight="1">
      <c r="CB6520"/>
      <c r="CC6520"/>
      <c r="CD6520"/>
      <c r="CE6520" s="83"/>
      <c r="CF6520"/>
      <c r="CG6520"/>
      <c r="CH6520"/>
      <c r="CI6520"/>
      <c r="CJ6520"/>
      <c r="CK6520"/>
      <c r="CL6520"/>
      <c r="CM6520"/>
      <c r="CN6520"/>
      <c r="CO6520"/>
      <c r="CP6520"/>
    </row>
    <row r="6521" spans="80:94" ht="22.5" customHeight="1">
      <c r="CB6521"/>
      <c r="CC6521"/>
      <c r="CD6521"/>
      <c r="CE6521" s="83"/>
      <c r="CF6521"/>
      <c r="CG6521"/>
      <c r="CH6521"/>
      <c r="CI6521"/>
      <c r="CJ6521"/>
      <c r="CK6521"/>
      <c r="CL6521"/>
      <c r="CM6521"/>
      <c r="CN6521"/>
      <c r="CO6521"/>
      <c r="CP6521"/>
    </row>
    <row r="6522" spans="80:94" ht="22.5" customHeight="1">
      <c r="CB6522"/>
      <c r="CC6522"/>
      <c r="CD6522"/>
      <c r="CE6522" s="83"/>
      <c r="CF6522"/>
      <c r="CG6522"/>
      <c r="CH6522"/>
      <c r="CI6522"/>
      <c r="CJ6522"/>
      <c r="CK6522"/>
      <c r="CL6522"/>
      <c r="CM6522"/>
      <c r="CN6522"/>
      <c r="CO6522"/>
      <c r="CP6522"/>
    </row>
    <row r="6523" spans="80:94" ht="22.5" customHeight="1">
      <c r="CB6523"/>
      <c r="CC6523"/>
      <c r="CD6523"/>
      <c r="CE6523" s="83"/>
      <c r="CF6523"/>
      <c r="CG6523"/>
      <c r="CH6523"/>
      <c r="CI6523"/>
      <c r="CJ6523"/>
      <c r="CK6523"/>
      <c r="CL6523"/>
      <c r="CM6523"/>
      <c r="CN6523"/>
      <c r="CO6523"/>
      <c r="CP6523"/>
    </row>
    <row r="6524" spans="80:94" ht="22.5" customHeight="1">
      <c r="CB6524"/>
      <c r="CC6524"/>
      <c r="CD6524"/>
      <c r="CE6524" s="83"/>
      <c r="CF6524"/>
      <c r="CG6524"/>
      <c r="CH6524"/>
      <c r="CI6524"/>
      <c r="CJ6524"/>
      <c r="CK6524"/>
      <c r="CL6524"/>
      <c r="CM6524"/>
      <c r="CN6524"/>
      <c r="CO6524"/>
      <c r="CP6524"/>
    </row>
    <row r="6525" spans="80:94" ht="22.5" customHeight="1">
      <c r="CB6525"/>
      <c r="CC6525"/>
      <c r="CD6525"/>
      <c r="CE6525" s="83"/>
      <c r="CF6525"/>
      <c r="CG6525"/>
      <c r="CH6525"/>
      <c r="CI6525"/>
      <c r="CJ6525"/>
      <c r="CK6525"/>
      <c r="CL6525"/>
      <c r="CM6525"/>
      <c r="CN6525"/>
      <c r="CO6525"/>
      <c r="CP6525"/>
    </row>
    <row r="6526" spans="80:94" ht="22.5" customHeight="1">
      <c r="CB6526"/>
      <c r="CC6526"/>
      <c r="CD6526"/>
      <c r="CE6526" s="83"/>
      <c r="CF6526"/>
      <c r="CG6526"/>
      <c r="CH6526"/>
      <c r="CI6526"/>
      <c r="CJ6526"/>
      <c r="CK6526"/>
      <c r="CL6526"/>
      <c r="CM6526"/>
      <c r="CN6526"/>
      <c r="CO6526"/>
      <c r="CP6526"/>
    </row>
    <row r="6527" spans="80:94" ht="22.5" customHeight="1">
      <c r="CB6527"/>
      <c r="CC6527"/>
      <c r="CD6527"/>
      <c r="CE6527" s="83"/>
      <c r="CF6527"/>
      <c r="CG6527"/>
      <c r="CH6527"/>
      <c r="CI6527"/>
      <c r="CJ6527"/>
      <c r="CK6527"/>
      <c r="CL6527"/>
      <c r="CM6527"/>
      <c r="CN6527"/>
      <c r="CO6527"/>
      <c r="CP6527"/>
    </row>
    <row r="6528" spans="80:94" ht="22.5" customHeight="1">
      <c r="CB6528"/>
      <c r="CC6528"/>
      <c r="CD6528"/>
      <c r="CE6528" s="83"/>
      <c r="CF6528"/>
      <c r="CG6528"/>
      <c r="CH6528"/>
      <c r="CI6528"/>
      <c r="CJ6528"/>
      <c r="CK6528"/>
      <c r="CL6528"/>
      <c r="CM6528"/>
      <c r="CN6528"/>
      <c r="CO6528"/>
      <c r="CP6528"/>
    </row>
    <row r="6529" spans="80:94" ht="22.5" customHeight="1">
      <c r="CB6529"/>
      <c r="CC6529"/>
      <c r="CD6529"/>
      <c r="CE6529" s="83"/>
      <c r="CF6529"/>
      <c r="CG6529"/>
      <c r="CH6529"/>
      <c r="CI6529"/>
      <c r="CJ6529"/>
      <c r="CK6529"/>
      <c r="CL6529"/>
      <c r="CM6529"/>
      <c r="CN6529"/>
      <c r="CO6529"/>
      <c r="CP6529"/>
    </row>
    <row r="6530" spans="80:94" ht="22.5" customHeight="1">
      <c r="CB6530"/>
      <c r="CC6530"/>
      <c r="CD6530"/>
      <c r="CE6530" s="83"/>
      <c r="CF6530"/>
      <c r="CG6530"/>
      <c r="CH6530"/>
      <c r="CI6530"/>
      <c r="CJ6530"/>
      <c r="CK6530"/>
      <c r="CL6530"/>
      <c r="CM6530"/>
      <c r="CN6530"/>
      <c r="CO6530"/>
      <c r="CP6530"/>
    </row>
    <row r="6531" spans="80:94" ht="22.5" customHeight="1">
      <c r="CB6531"/>
      <c r="CC6531"/>
      <c r="CD6531"/>
      <c r="CE6531" s="83"/>
      <c r="CF6531"/>
      <c r="CG6531"/>
      <c r="CH6531"/>
      <c r="CI6531"/>
      <c r="CJ6531"/>
      <c r="CK6531"/>
      <c r="CL6531"/>
      <c r="CM6531"/>
      <c r="CN6531"/>
      <c r="CO6531"/>
      <c r="CP6531"/>
    </row>
    <row r="6532" spans="80:94" ht="22.5" customHeight="1">
      <c r="CB6532"/>
      <c r="CC6532"/>
      <c r="CD6532"/>
      <c r="CE6532" s="83"/>
      <c r="CF6532"/>
      <c r="CG6532"/>
      <c r="CH6532"/>
      <c r="CI6532"/>
      <c r="CJ6532"/>
      <c r="CK6532"/>
      <c r="CL6532"/>
      <c r="CM6532"/>
      <c r="CN6532"/>
      <c r="CO6532"/>
      <c r="CP6532"/>
    </row>
    <row r="6533" spans="80:94" ht="22.5" customHeight="1">
      <c r="CB6533"/>
      <c r="CC6533"/>
      <c r="CD6533"/>
      <c r="CE6533" s="83"/>
      <c r="CF6533"/>
      <c r="CG6533"/>
      <c r="CH6533"/>
      <c r="CI6533"/>
      <c r="CJ6533"/>
      <c r="CK6533"/>
      <c r="CL6533"/>
      <c r="CM6533"/>
      <c r="CN6533"/>
      <c r="CO6533"/>
      <c r="CP6533"/>
    </row>
    <row r="6534" spans="80:94" ht="22.5" customHeight="1">
      <c r="CB6534"/>
      <c r="CC6534"/>
      <c r="CD6534"/>
      <c r="CE6534" s="83"/>
      <c r="CF6534"/>
      <c r="CG6534"/>
      <c r="CH6534"/>
      <c r="CI6534"/>
      <c r="CJ6534"/>
      <c r="CK6534"/>
      <c r="CL6534"/>
      <c r="CM6534"/>
      <c r="CN6534"/>
      <c r="CO6534"/>
      <c r="CP6534"/>
    </row>
    <row r="6535" spans="80:94" ht="22.5" customHeight="1">
      <c r="CB6535"/>
      <c r="CC6535"/>
      <c r="CD6535"/>
      <c r="CE6535" s="83"/>
      <c r="CF6535"/>
      <c r="CG6535"/>
      <c r="CH6535"/>
      <c r="CI6535"/>
      <c r="CJ6535"/>
      <c r="CK6535"/>
      <c r="CL6535"/>
      <c r="CM6535"/>
      <c r="CN6535"/>
      <c r="CO6535"/>
      <c r="CP6535"/>
    </row>
    <row r="6536" spans="80:94" ht="22.5" customHeight="1">
      <c r="CB6536"/>
      <c r="CC6536"/>
      <c r="CD6536"/>
      <c r="CE6536" s="83"/>
      <c r="CF6536"/>
      <c r="CG6536"/>
      <c r="CH6536"/>
      <c r="CI6536"/>
      <c r="CJ6536"/>
      <c r="CK6536"/>
      <c r="CL6536"/>
      <c r="CM6536"/>
      <c r="CN6536"/>
      <c r="CO6536"/>
      <c r="CP6536"/>
    </row>
    <row r="6537" spans="80:94" ht="22.5" customHeight="1">
      <c r="CB6537"/>
      <c r="CC6537"/>
      <c r="CD6537"/>
      <c r="CE6537" s="83"/>
      <c r="CF6537"/>
      <c r="CG6537"/>
      <c r="CH6537"/>
      <c r="CI6537"/>
      <c r="CJ6537"/>
      <c r="CK6537"/>
      <c r="CL6537"/>
      <c r="CM6537"/>
      <c r="CN6537"/>
      <c r="CO6537"/>
      <c r="CP6537"/>
    </row>
    <row r="6538" spans="80:94" ht="22.5" customHeight="1">
      <c r="CB6538"/>
      <c r="CC6538"/>
      <c r="CD6538"/>
      <c r="CE6538" s="83"/>
      <c r="CF6538"/>
      <c r="CG6538"/>
      <c r="CH6538"/>
      <c r="CI6538"/>
      <c r="CJ6538"/>
      <c r="CK6538"/>
      <c r="CL6538"/>
      <c r="CM6538"/>
      <c r="CN6538"/>
      <c r="CO6538"/>
      <c r="CP6538"/>
    </row>
    <row r="6539" spans="80:94" ht="22.5" customHeight="1">
      <c r="CB6539"/>
      <c r="CC6539"/>
      <c r="CD6539"/>
      <c r="CE6539" s="83"/>
      <c r="CF6539"/>
      <c r="CG6539"/>
      <c r="CH6539"/>
      <c r="CI6539"/>
      <c r="CJ6539"/>
      <c r="CK6539"/>
      <c r="CL6539"/>
      <c r="CM6539"/>
      <c r="CN6539"/>
      <c r="CO6539"/>
      <c r="CP6539"/>
    </row>
    <row r="6540" spans="80:94" ht="22.5" customHeight="1">
      <c r="CB6540"/>
      <c r="CC6540"/>
      <c r="CD6540"/>
      <c r="CE6540" s="83"/>
      <c r="CF6540"/>
      <c r="CG6540"/>
      <c r="CH6540"/>
      <c r="CI6540"/>
      <c r="CJ6540"/>
      <c r="CK6540"/>
      <c r="CL6540"/>
      <c r="CM6540"/>
      <c r="CN6540"/>
      <c r="CO6540"/>
      <c r="CP6540"/>
    </row>
    <row r="6541" spans="80:94" ht="22.5" customHeight="1">
      <c r="CB6541"/>
      <c r="CC6541"/>
      <c r="CD6541"/>
      <c r="CE6541" s="83"/>
      <c r="CF6541"/>
      <c r="CG6541"/>
      <c r="CH6541"/>
      <c r="CI6541"/>
      <c r="CJ6541"/>
      <c r="CK6541"/>
      <c r="CL6541"/>
      <c r="CM6541"/>
      <c r="CN6541"/>
      <c r="CO6541"/>
      <c r="CP6541"/>
    </row>
    <row r="6542" spans="80:94" ht="22.5" customHeight="1">
      <c r="CB6542"/>
      <c r="CC6542"/>
      <c r="CD6542"/>
      <c r="CE6542" s="83"/>
      <c r="CF6542"/>
      <c r="CG6542"/>
      <c r="CH6542"/>
      <c r="CI6542"/>
      <c r="CJ6542"/>
      <c r="CK6542"/>
      <c r="CL6542"/>
      <c r="CM6542"/>
      <c r="CN6542"/>
      <c r="CO6542"/>
      <c r="CP6542"/>
    </row>
    <row r="6543" spans="80:94" ht="22.5" customHeight="1">
      <c r="CB6543"/>
      <c r="CC6543"/>
      <c r="CD6543"/>
      <c r="CE6543" s="83"/>
      <c r="CF6543"/>
      <c r="CG6543"/>
      <c r="CH6543"/>
      <c r="CI6543"/>
      <c r="CJ6543"/>
      <c r="CK6543"/>
      <c r="CL6543"/>
      <c r="CM6543"/>
      <c r="CN6543"/>
      <c r="CO6543"/>
      <c r="CP6543"/>
    </row>
    <row r="6544" spans="80:94" ht="22.5" customHeight="1">
      <c r="CB6544"/>
      <c r="CC6544"/>
      <c r="CD6544"/>
      <c r="CE6544" s="83"/>
      <c r="CF6544"/>
      <c r="CG6544"/>
      <c r="CH6544"/>
      <c r="CI6544"/>
      <c r="CJ6544"/>
      <c r="CK6544"/>
      <c r="CL6544"/>
      <c r="CM6544"/>
      <c r="CN6544"/>
      <c r="CO6544"/>
      <c r="CP6544"/>
    </row>
    <row r="6545" spans="80:94" ht="22.5" customHeight="1">
      <c r="CB6545"/>
      <c r="CC6545"/>
      <c r="CD6545"/>
      <c r="CE6545" s="83"/>
      <c r="CF6545"/>
      <c r="CG6545"/>
      <c r="CH6545"/>
      <c r="CI6545"/>
      <c r="CJ6545"/>
      <c r="CK6545"/>
      <c r="CL6545"/>
      <c r="CM6545"/>
      <c r="CN6545"/>
      <c r="CO6545"/>
      <c r="CP6545"/>
    </row>
    <row r="6546" spans="80:94" ht="22.5" customHeight="1">
      <c r="CB6546"/>
      <c r="CC6546"/>
      <c r="CD6546"/>
      <c r="CE6546" s="83"/>
      <c r="CF6546"/>
      <c r="CG6546"/>
      <c r="CH6546"/>
      <c r="CI6546"/>
      <c r="CJ6546"/>
      <c r="CK6546"/>
      <c r="CL6546"/>
      <c r="CM6546"/>
      <c r="CN6546"/>
      <c r="CO6546"/>
      <c r="CP6546"/>
    </row>
    <row r="6547" spans="80:94" ht="22.5" customHeight="1">
      <c r="CB6547"/>
      <c r="CC6547"/>
      <c r="CD6547"/>
      <c r="CE6547" s="83"/>
      <c r="CF6547"/>
      <c r="CG6547"/>
      <c r="CH6547"/>
      <c r="CI6547"/>
      <c r="CJ6547"/>
      <c r="CK6547"/>
      <c r="CL6547"/>
      <c r="CM6547"/>
      <c r="CN6547"/>
      <c r="CO6547"/>
      <c r="CP6547"/>
    </row>
    <row r="6548" spans="80:94" ht="22.5" customHeight="1">
      <c r="CB6548"/>
      <c r="CC6548"/>
      <c r="CD6548"/>
      <c r="CE6548" s="83"/>
      <c r="CF6548"/>
      <c r="CG6548"/>
      <c r="CH6548"/>
      <c r="CI6548"/>
      <c r="CJ6548"/>
      <c r="CK6548"/>
      <c r="CL6548"/>
      <c r="CM6548"/>
      <c r="CN6548"/>
      <c r="CO6548"/>
      <c r="CP6548"/>
    </row>
    <row r="6549" spans="80:94" ht="22.5" customHeight="1">
      <c r="CB6549"/>
      <c r="CC6549"/>
      <c r="CD6549"/>
      <c r="CE6549" s="83"/>
      <c r="CF6549"/>
      <c r="CG6549"/>
      <c r="CH6549"/>
      <c r="CI6549"/>
      <c r="CJ6549"/>
      <c r="CK6549"/>
      <c r="CL6549"/>
      <c r="CM6549"/>
      <c r="CN6549"/>
      <c r="CO6549"/>
      <c r="CP6549"/>
    </row>
    <row r="6550" spans="80:94" ht="22.5" customHeight="1">
      <c r="CB6550"/>
      <c r="CC6550"/>
      <c r="CD6550"/>
      <c r="CE6550" s="83"/>
      <c r="CF6550"/>
      <c r="CG6550"/>
      <c r="CH6550"/>
      <c r="CI6550"/>
      <c r="CJ6550"/>
      <c r="CK6550"/>
      <c r="CL6550"/>
      <c r="CM6550"/>
      <c r="CN6550"/>
      <c r="CO6550"/>
      <c r="CP6550"/>
    </row>
    <row r="6551" spans="80:94" ht="22.5" customHeight="1">
      <c r="CB6551"/>
      <c r="CC6551"/>
      <c r="CD6551"/>
      <c r="CE6551" s="83"/>
      <c r="CF6551"/>
      <c r="CG6551"/>
      <c r="CH6551"/>
      <c r="CI6551"/>
      <c r="CJ6551"/>
      <c r="CK6551"/>
      <c r="CL6551"/>
      <c r="CM6551"/>
      <c r="CN6551"/>
      <c r="CO6551"/>
      <c r="CP6551"/>
    </row>
    <row r="6552" spans="80:94" ht="22.5" customHeight="1">
      <c r="CB6552"/>
      <c r="CC6552"/>
      <c r="CD6552"/>
      <c r="CE6552" s="83"/>
      <c r="CF6552"/>
      <c r="CG6552"/>
      <c r="CH6552"/>
      <c r="CI6552"/>
      <c r="CJ6552"/>
      <c r="CK6552"/>
      <c r="CL6552"/>
      <c r="CM6552"/>
      <c r="CN6552"/>
      <c r="CO6552"/>
      <c r="CP6552"/>
    </row>
    <row r="6553" spans="80:94" ht="22.5" customHeight="1">
      <c r="CB6553"/>
      <c r="CC6553"/>
      <c r="CD6553"/>
      <c r="CE6553" s="83"/>
      <c r="CF6553"/>
      <c r="CG6553"/>
      <c r="CH6553"/>
      <c r="CI6553"/>
      <c r="CJ6553"/>
      <c r="CK6553"/>
      <c r="CL6553"/>
      <c r="CM6553"/>
      <c r="CN6553"/>
      <c r="CO6553"/>
      <c r="CP6553"/>
    </row>
    <row r="6554" spans="80:94" ht="22.5" customHeight="1">
      <c r="CB6554"/>
      <c r="CC6554"/>
      <c r="CD6554"/>
      <c r="CE6554" s="83"/>
      <c r="CF6554"/>
      <c r="CG6554"/>
      <c r="CH6554"/>
      <c r="CI6554"/>
      <c r="CJ6554"/>
      <c r="CK6554"/>
      <c r="CL6554"/>
      <c r="CM6554"/>
      <c r="CN6554"/>
      <c r="CO6554"/>
      <c r="CP6554"/>
    </row>
    <row r="6555" spans="80:94" ht="22.5" customHeight="1">
      <c r="CB6555"/>
      <c r="CC6555"/>
      <c r="CD6555"/>
      <c r="CE6555" s="83"/>
      <c r="CF6555"/>
      <c r="CG6555"/>
      <c r="CH6555"/>
      <c r="CI6555"/>
      <c r="CJ6555"/>
      <c r="CK6555"/>
      <c r="CL6555"/>
      <c r="CM6555"/>
      <c r="CN6555"/>
      <c r="CO6555"/>
      <c r="CP6555"/>
    </row>
    <row r="6556" spans="80:94" ht="22.5" customHeight="1">
      <c r="CB6556"/>
      <c r="CC6556"/>
      <c r="CD6556"/>
      <c r="CE6556" s="83"/>
      <c r="CF6556"/>
      <c r="CG6556"/>
      <c r="CH6556"/>
      <c r="CI6556"/>
      <c r="CJ6556"/>
      <c r="CK6556"/>
      <c r="CL6556"/>
      <c r="CM6556"/>
      <c r="CN6556"/>
      <c r="CO6556"/>
      <c r="CP6556"/>
    </row>
    <row r="6557" spans="80:94" ht="22.5" customHeight="1">
      <c r="CB6557"/>
      <c r="CC6557"/>
      <c r="CD6557"/>
      <c r="CE6557" s="83"/>
      <c r="CF6557"/>
      <c r="CG6557"/>
      <c r="CH6557"/>
      <c r="CI6557"/>
      <c r="CJ6557"/>
      <c r="CK6557"/>
      <c r="CL6557"/>
      <c r="CM6557"/>
      <c r="CN6557"/>
      <c r="CO6557"/>
      <c r="CP6557"/>
    </row>
    <row r="6558" spans="80:94" ht="22.5" customHeight="1">
      <c r="CB6558"/>
      <c r="CC6558"/>
      <c r="CD6558"/>
      <c r="CE6558" s="83"/>
      <c r="CF6558"/>
      <c r="CG6558"/>
      <c r="CH6558"/>
      <c r="CI6558"/>
      <c r="CJ6558"/>
      <c r="CK6558"/>
      <c r="CL6558"/>
      <c r="CM6558"/>
      <c r="CN6558"/>
      <c r="CO6558"/>
      <c r="CP6558"/>
    </row>
    <row r="6559" spans="80:94" ht="22.5" customHeight="1">
      <c r="CB6559"/>
      <c r="CC6559"/>
      <c r="CD6559"/>
      <c r="CE6559" s="83"/>
      <c r="CF6559"/>
      <c r="CG6559"/>
      <c r="CH6559"/>
      <c r="CI6559"/>
      <c r="CJ6559"/>
      <c r="CK6559"/>
      <c r="CL6559"/>
      <c r="CM6559"/>
      <c r="CN6559"/>
      <c r="CO6559"/>
      <c r="CP6559"/>
    </row>
    <row r="6560" spans="80:94" ht="22.5" customHeight="1">
      <c r="CB6560"/>
      <c r="CC6560"/>
      <c r="CD6560"/>
      <c r="CE6560" s="83"/>
      <c r="CF6560"/>
      <c r="CG6560"/>
      <c r="CH6560"/>
      <c r="CI6560"/>
      <c r="CJ6560"/>
      <c r="CK6560"/>
      <c r="CL6560"/>
      <c r="CM6560"/>
      <c r="CN6560"/>
      <c r="CO6560"/>
      <c r="CP6560"/>
    </row>
    <row r="6561" spans="80:94" ht="22.5" customHeight="1">
      <c r="CB6561"/>
      <c r="CC6561"/>
      <c r="CD6561"/>
      <c r="CE6561" s="83"/>
      <c r="CF6561"/>
      <c r="CG6561"/>
      <c r="CH6561"/>
      <c r="CI6561"/>
      <c r="CJ6561"/>
      <c r="CK6561"/>
      <c r="CL6561"/>
      <c r="CM6561"/>
      <c r="CN6561"/>
      <c r="CO6561"/>
      <c r="CP6561"/>
    </row>
    <row r="6562" spans="80:94" ht="22.5" customHeight="1">
      <c r="CB6562"/>
      <c r="CC6562"/>
      <c r="CD6562"/>
      <c r="CE6562" s="83"/>
      <c r="CF6562"/>
      <c r="CG6562"/>
      <c r="CH6562"/>
      <c r="CI6562"/>
      <c r="CJ6562"/>
      <c r="CK6562"/>
      <c r="CL6562"/>
      <c r="CM6562"/>
      <c r="CN6562"/>
      <c r="CO6562"/>
      <c r="CP6562"/>
    </row>
    <row r="6563" spans="80:94" ht="22.5" customHeight="1">
      <c r="CB6563"/>
      <c r="CC6563"/>
      <c r="CD6563"/>
      <c r="CE6563" s="83"/>
      <c r="CF6563"/>
      <c r="CG6563"/>
      <c r="CH6563"/>
      <c r="CI6563"/>
      <c r="CJ6563"/>
      <c r="CK6563"/>
      <c r="CL6563"/>
      <c r="CM6563"/>
      <c r="CN6563"/>
      <c r="CO6563"/>
      <c r="CP6563"/>
    </row>
    <row r="6564" spans="80:94" ht="22.5" customHeight="1">
      <c r="CB6564"/>
      <c r="CC6564"/>
      <c r="CD6564"/>
      <c r="CE6564" s="83"/>
      <c r="CF6564"/>
      <c r="CG6564"/>
      <c r="CH6564"/>
      <c r="CI6564"/>
      <c r="CJ6564"/>
      <c r="CK6564"/>
      <c r="CL6564"/>
      <c r="CM6564"/>
      <c r="CN6564"/>
      <c r="CO6564"/>
      <c r="CP6564"/>
    </row>
    <row r="6565" spans="80:94" ht="22.5" customHeight="1">
      <c r="CB6565"/>
      <c r="CC6565"/>
      <c r="CD6565"/>
      <c r="CE6565" s="83"/>
      <c r="CF6565"/>
      <c r="CG6565"/>
      <c r="CH6565"/>
      <c r="CI6565"/>
      <c r="CJ6565"/>
      <c r="CK6565"/>
      <c r="CL6565"/>
      <c r="CM6565"/>
      <c r="CN6565"/>
      <c r="CO6565"/>
      <c r="CP6565"/>
    </row>
    <row r="6566" spans="80:94" ht="22.5" customHeight="1">
      <c r="CB6566"/>
      <c r="CC6566"/>
      <c r="CD6566"/>
      <c r="CE6566" s="83"/>
      <c r="CF6566"/>
      <c r="CG6566"/>
      <c r="CH6566"/>
      <c r="CI6566"/>
      <c r="CJ6566"/>
      <c r="CK6566"/>
      <c r="CL6566"/>
      <c r="CM6566"/>
      <c r="CN6566"/>
      <c r="CO6566"/>
      <c r="CP6566"/>
    </row>
    <row r="6567" spans="80:94" ht="22.5" customHeight="1">
      <c r="CB6567"/>
      <c r="CC6567"/>
      <c r="CD6567"/>
      <c r="CE6567" s="83"/>
      <c r="CF6567"/>
      <c r="CG6567"/>
      <c r="CH6567"/>
      <c r="CI6567"/>
      <c r="CJ6567"/>
      <c r="CK6567"/>
      <c r="CL6567"/>
      <c r="CM6567"/>
      <c r="CN6567"/>
      <c r="CO6567"/>
      <c r="CP6567"/>
    </row>
    <row r="6568" spans="80:94" ht="22.5" customHeight="1">
      <c r="CB6568"/>
      <c r="CC6568"/>
      <c r="CD6568"/>
      <c r="CE6568" s="83"/>
      <c r="CF6568"/>
      <c r="CG6568"/>
      <c r="CH6568"/>
      <c r="CI6568"/>
      <c r="CJ6568"/>
      <c r="CK6568"/>
      <c r="CL6568"/>
      <c r="CM6568"/>
      <c r="CN6568"/>
      <c r="CO6568"/>
      <c r="CP6568"/>
    </row>
    <row r="6569" spans="80:94" ht="22.5" customHeight="1">
      <c r="CB6569"/>
      <c r="CC6569"/>
      <c r="CD6569"/>
      <c r="CE6569" s="83"/>
      <c r="CF6569"/>
      <c r="CG6569"/>
      <c r="CH6569"/>
      <c r="CI6569"/>
      <c r="CJ6569"/>
      <c r="CK6569"/>
      <c r="CL6569"/>
      <c r="CM6569"/>
      <c r="CN6569"/>
      <c r="CO6569"/>
      <c r="CP6569"/>
    </row>
    <row r="6570" spans="80:94" ht="22.5" customHeight="1">
      <c r="CB6570"/>
      <c r="CC6570"/>
      <c r="CD6570"/>
      <c r="CE6570" s="83"/>
      <c r="CF6570"/>
      <c r="CG6570"/>
      <c r="CH6570"/>
      <c r="CI6570"/>
      <c r="CJ6570"/>
      <c r="CK6570"/>
      <c r="CL6570"/>
      <c r="CM6570"/>
      <c r="CN6570"/>
      <c r="CO6570"/>
      <c r="CP6570"/>
    </row>
    <row r="6571" spans="80:94" ht="22.5" customHeight="1">
      <c r="CB6571"/>
      <c r="CC6571"/>
      <c r="CD6571"/>
      <c r="CE6571" s="83"/>
      <c r="CF6571"/>
      <c r="CG6571"/>
      <c r="CH6571"/>
      <c r="CI6571"/>
      <c r="CJ6571"/>
      <c r="CK6571"/>
      <c r="CL6571"/>
      <c r="CM6571"/>
      <c r="CN6571"/>
      <c r="CO6571"/>
      <c r="CP6571"/>
    </row>
    <row r="6572" spans="80:94" ht="22.5" customHeight="1">
      <c r="CB6572"/>
      <c r="CC6572"/>
      <c r="CD6572"/>
      <c r="CE6572" s="83"/>
      <c r="CF6572"/>
      <c r="CG6572"/>
      <c r="CH6572"/>
      <c r="CI6572"/>
      <c r="CJ6572"/>
      <c r="CK6572"/>
      <c r="CL6572"/>
      <c r="CM6572"/>
      <c r="CN6572"/>
      <c r="CO6572"/>
      <c r="CP6572"/>
    </row>
    <row r="6573" spans="80:94" ht="22.5" customHeight="1">
      <c r="CB6573"/>
      <c r="CC6573"/>
      <c r="CD6573"/>
      <c r="CE6573" s="83"/>
      <c r="CF6573"/>
      <c r="CG6573"/>
      <c r="CH6573"/>
      <c r="CI6573"/>
      <c r="CJ6573"/>
      <c r="CK6573"/>
      <c r="CL6573"/>
      <c r="CM6573"/>
      <c r="CN6573"/>
      <c r="CO6573"/>
      <c r="CP6573"/>
    </row>
    <row r="6574" spans="80:94" ht="22.5" customHeight="1">
      <c r="CB6574"/>
      <c r="CC6574"/>
      <c r="CD6574"/>
      <c r="CE6574" s="83"/>
      <c r="CF6574"/>
      <c r="CG6574"/>
      <c r="CH6574"/>
      <c r="CI6574"/>
      <c r="CJ6574"/>
      <c r="CK6574"/>
      <c r="CL6574"/>
      <c r="CM6574"/>
      <c r="CN6574"/>
      <c r="CO6574"/>
      <c r="CP6574"/>
    </row>
    <row r="6575" spans="80:94" ht="22.5" customHeight="1">
      <c r="CB6575"/>
      <c r="CC6575"/>
      <c r="CD6575"/>
      <c r="CE6575" s="83"/>
      <c r="CF6575"/>
      <c r="CG6575"/>
      <c r="CH6575"/>
      <c r="CI6575"/>
      <c r="CJ6575"/>
      <c r="CK6575"/>
      <c r="CL6575"/>
      <c r="CM6575"/>
      <c r="CN6575"/>
      <c r="CO6575"/>
      <c r="CP6575"/>
    </row>
    <row r="6576" spans="80:94" ht="22.5" customHeight="1">
      <c r="CB6576"/>
      <c r="CC6576"/>
      <c r="CD6576"/>
      <c r="CE6576" s="83"/>
      <c r="CF6576"/>
      <c r="CG6576"/>
      <c r="CH6576"/>
      <c r="CI6576"/>
      <c r="CJ6576"/>
      <c r="CK6576"/>
      <c r="CL6576"/>
      <c r="CM6576"/>
      <c r="CN6576"/>
      <c r="CO6576"/>
      <c r="CP6576"/>
    </row>
    <row r="6577" spans="80:94" ht="22.5" customHeight="1">
      <c r="CB6577"/>
      <c r="CC6577"/>
      <c r="CD6577"/>
      <c r="CE6577" s="83"/>
      <c r="CF6577"/>
      <c r="CG6577"/>
      <c r="CH6577"/>
      <c r="CI6577"/>
      <c r="CJ6577"/>
      <c r="CK6577"/>
      <c r="CL6577"/>
      <c r="CM6577"/>
      <c r="CN6577"/>
      <c r="CO6577"/>
      <c r="CP6577"/>
    </row>
    <row r="6578" spans="80:94" ht="22.5" customHeight="1">
      <c r="CB6578"/>
      <c r="CC6578"/>
      <c r="CD6578"/>
      <c r="CE6578" s="83"/>
      <c r="CF6578"/>
      <c r="CG6578"/>
      <c r="CH6578"/>
      <c r="CI6578"/>
      <c r="CJ6578"/>
      <c r="CK6578"/>
      <c r="CL6578"/>
      <c r="CM6578"/>
      <c r="CN6578"/>
      <c r="CO6578"/>
      <c r="CP6578"/>
    </row>
    <row r="6579" spans="80:94" ht="22.5" customHeight="1">
      <c r="CB6579"/>
      <c r="CC6579"/>
      <c r="CD6579"/>
      <c r="CE6579" s="83"/>
      <c r="CF6579"/>
      <c r="CG6579"/>
      <c r="CH6579"/>
      <c r="CI6579"/>
      <c r="CJ6579"/>
      <c r="CK6579"/>
      <c r="CL6579"/>
      <c r="CM6579"/>
      <c r="CN6579"/>
      <c r="CO6579"/>
      <c r="CP6579"/>
    </row>
    <row r="6580" spans="80:94" ht="22.5" customHeight="1">
      <c r="CB6580"/>
      <c r="CC6580"/>
      <c r="CD6580"/>
      <c r="CE6580" s="83"/>
      <c r="CF6580"/>
      <c r="CG6580"/>
      <c r="CH6580"/>
      <c r="CI6580"/>
      <c r="CJ6580"/>
      <c r="CK6580"/>
      <c r="CL6580"/>
      <c r="CM6580"/>
      <c r="CN6580"/>
      <c r="CO6580"/>
      <c r="CP6580"/>
    </row>
    <row r="6581" spans="80:94" ht="22.5" customHeight="1">
      <c r="CB6581"/>
      <c r="CC6581"/>
      <c r="CD6581"/>
      <c r="CE6581" s="83"/>
      <c r="CF6581"/>
      <c r="CG6581"/>
      <c r="CH6581"/>
      <c r="CI6581"/>
      <c r="CJ6581"/>
      <c r="CK6581"/>
      <c r="CL6581"/>
      <c r="CM6581"/>
      <c r="CN6581"/>
      <c r="CO6581"/>
      <c r="CP6581"/>
    </row>
    <row r="6582" spans="80:94" ht="22.5" customHeight="1">
      <c r="CB6582"/>
      <c r="CC6582"/>
      <c r="CD6582"/>
      <c r="CE6582" s="83"/>
      <c r="CF6582"/>
      <c r="CG6582"/>
      <c r="CH6582"/>
      <c r="CI6582"/>
      <c r="CJ6582"/>
      <c r="CK6582"/>
      <c r="CL6582"/>
      <c r="CM6582"/>
      <c r="CN6582"/>
      <c r="CO6582"/>
      <c r="CP6582"/>
    </row>
    <row r="6583" spans="80:94" ht="22.5" customHeight="1">
      <c r="CB6583"/>
      <c r="CC6583"/>
      <c r="CD6583"/>
      <c r="CE6583" s="83"/>
      <c r="CF6583"/>
      <c r="CG6583"/>
      <c r="CH6583"/>
      <c r="CI6583"/>
      <c r="CJ6583"/>
      <c r="CK6583"/>
      <c r="CL6583"/>
      <c r="CM6583"/>
      <c r="CN6583"/>
      <c r="CO6583"/>
      <c r="CP6583"/>
    </row>
    <row r="6584" spans="80:94" ht="22.5" customHeight="1">
      <c r="CB6584"/>
      <c r="CC6584"/>
      <c r="CD6584"/>
      <c r="CE6584" s="83"/>
      <c r="CF6584"/>
      <c r="CG6584"/>
      <c r="CH6584"/>
      <c r="CI6584"/>
      <c r="CJ6584"/>
      <c r="CK6584"/>
      <c r="CL6584"/>
      <c r="CM6584"/>
      <c r="CN6584"/>
      <c r="CO6584"/>
      <c r="CP6584"/>
    </row>
    <row r="6585" spans="80:94" ht="22.5" customHeight="1">
      <c r="CB6585"/>
      <c r="CC6585"/>
      <c r="CD6585"/>
      <c r="CE6585" s="83"/>
      <c r="CF6585"/>
      <c r="CG6585"/>
      <c r="CH6585"/>
      <c r="CI6585"/>
      <c r="CJ6585"/>
      <c r="CK6585"/>
      <c r="CL6585"/>
      <c r="CM6585"/>
      <c r="CN6585"/>
      <c r="CO6585"/>
      <c r="CP6585"/>
    </row>
    <row r="6586" spans="80:94" ht="22.5" customHeight="1">
      <c r="CB6586"/>
      <c r="CC6586"/>
      <c r="CD6586"/>
      <c r="CE6586" s="83"/>
      <c r="CF6586"/>
      <c r="CG6586"/>
      <c r="CH6586"/>
      <c r="CI6586"/>
      <c r="CJ6586"/>
      <c r="CK6586"/>
      <c r="CL6586"/>
      <c r="CM6586"/>
      <c r="CN6586"/>
      <c r="CO6586"/>
      <c r="CP6586"/>
    </row>
    <row r="6587" spans="80:94" ht="22.5" customHeight="1">
      <c r="CB6587"/>
      <c r="CC6587"/>
      <c r="CD6587"/>
      <c r="CE6587" s="83"/>
      <c r="CF6587"/>
      <c r="CG6587"/>
      <c r="CH6587"/>
      <c r="CI6587"/>
      <c r="CJ6587"/>
      <c r="CK6587"/>
      <c r="CL6587"/>
      <c r="CM6587"/>
      <c r="CN6587"/>
      <c r="CO6587"/>
      <c r="CP6587"/>
    </row>
    <row r="6588" spans="80:94" ht="22.5" customHeight="1">
      <c r="CB6588"/>
      <c r="CC6588"/>
      <c r="CD6588"/>
      <c r="CE6588" s="83"/>
      <c r="CF6588"/>
      <c r="CG6588"/>
      <c r="CH6588"/>
      <c r="CI6588"/>
      <c r="CJ6588"/>
      <c r="CK6588"/>
      <c r="CL6588"/>
      <c r="CM6588"/>
      <c r="CN6588"/>
      <c r="CO6588"/>
      <c r="CP6588"/>
    </row>
    <row r="6589" spans="80:94" ht="22.5" customHeight="1">
      <c r="CB6589"/>
      <c r="CC6589"/>
      <c r="CD6589"/>
      <c r="CE6589" s="83"/>
      <c r="CF6589"/>
      <c r="CG6589"/>
      <c r="CH6589"/>
      <c r="CI6589"/>
      <c r="CJ6589"/>
      <c r="CK6589"/>
      <c r="CL6589"/>
      <c r="CM6589"/>
      <c r="CN6589"/>
      <c r="CO6589"/>
      <c r="CP6589"/>
    </row>
    <row r="6590" spans="80:94" ht="22.5" customHeight="1">
      <c r="CB6590"/>
      <c r="CC6590"/>
      <c r="CD6590"/>
      <c r="CE6590" s="83"/>
      <c r="CF6590"/>
      <c r="CG6590"/>
      <c r="CH6590"/>
      <c r="CI6590"/>
      <c r="CJ6590"/>
      <c r="CK6590"/>
      <c r="CL6590"/>
      <c r="CM6590"/>
      <c r="CN6590"/>
      <c r="CO6590"/>
      <c r="CP6590"/>
    </row>
    <row r="6591" spans="80:94" ht="22.5" customHeight="1">
      <c r="CB6591"/>
      <c r="CC6591"/>
      <c r="CD6591"/>
      <c r="CE6591" s="83"/>
      <c r="CF6591"/>
      <c r="CG6591"/>
      <c r="CH6591"/>
      <c r="CI6591"/>
      <c r="CJ6591"/>
      <c r="CK6591"/>
      <c r="CL6591"/>
      <c r="CM6591"/>
      <c r="CN6591"/>
      <c r="CO6591"/>
      <c r="CP6591"/>
    </row>
    <row r="6592" spans="80:94" ht="22.5" customHeight="1">
      <c r="CB6592"/>
      <c r="CC6592"/>
      <c r="CD6592"/>
      <c r="CE6592" s="83"/>
      <c r="CF6592"/>
      <c r="CG6592"/>
      <c r="CH6592"/>
      <c r="CI6592"/>
      <c r="CJ6592"/>
      <c r="CK6592"/>
      <c r="CL6592"/>
      <c r="CM6592"/>
      <c r="CN6592"/>
      <c r="CO6592"/>
      <c r="CP6592"/>
    </row>
    <row r="6593" spans="80:94" ht="22.5" customHeight="1">
      <c r="CB6593"/>
      <c r="CC6593"/>
      <c r="CD6593"/>
      <c r="CE6593" s="83"/>
      <c r="CF6593"/>
      <c r="CG6593"/>
      <c r="CH6593"/>
      <c r="CI6593"/>
      <c r="CJ6593"/>
      <c r="CK6593"/>
      <c r="CL6593"/>
      <c r="CM6593"/>
      <c r="CN6593"/>
      <c r="CO6593"/>
      <c r="CP6593"/>
    </row>
    <row r="6594" spans="80:94" ht="22.5" customHeight="1">
      <c r="CB6594"/>
      <c r="CC6594"/>
      <c r="CD6594"/>
      <c r="CE6594" s="83"/>
      <c r="CF6594"/>
      <c r="CG6594"/>
      <c r="CH6594"/>
      <c r="CI6594"/>
      <c r="CJ6594"/>
      <c r="CK6594"/>
      <c r="CL6594"/>
      <c r="CM6594"/>
      <c r="CN6594"/>
      <c r="CO6594"/>
      <c r="CP6594"/>
    </row>
    <row r="6595" spans="80:94" ht="22.5" customHeight="1">
      <c r="CB6595"/>
      <c r="CC6595"/>
      <c r="CD6595"/>
      <c r="CE6595" s="83"/>
      <c r="CF6595"/>
      <c r="CG6595"/>
      <c r="CH6595"/>
      <c r="CI6595"/>
      <c r="CJ6595"/>
      <c r="CK6595"/>
      <c r="CL6595"/>
      <c r="CM6595"/>
      <c r="CN6595"/>
      <c r="CO6595"/>
      <c r="CP6595"/>
    </row>
    <row r="6596" spans="80:94" ht="22.5" customHeight="1">
      <c r="CB6596"/>
      <c r="CC6596"/>
      <c r="CD6596"/>
      <c r="CE6596" s="83"/>
      <c r="CF6596"/>
      <c r="CG6596"/>
      <c r="CH6596"/>
      <c r="CI6596"/>
      <c r="CJ6596"/>
      <c r="CK6596"/>
      <c r="CL6596"/>
      <c r="CM6596"/>
      <c r="CN6596"/>
      <c r="CO6596"/>
      <c r="CP6596"/>
    </row>
    <row r="6597" spans="80:94" ht="22.5" customHeight="1">
      <c r="CB6597"/>
      <c r="CC6597"/>
      <c r="CD6597"/>
      <c r="CE6597" s="83"/>
      <c r="CF6597"/>
      <c r="CG6597"/>
      <c r="CH6597"/>
      <c r="CI6597"/>
      <c r="CJ6597"/>
      <c r="CK6597"/>
      <c r="CL6597"/>
      <c r="CM6597"/>
      <c r="CN6597"/>
      <c r="CO6597"/>
      <c r="CP6597"/>
    </row>
    <row r="6598" spans="80:94" ht="22.5" customHeight="1">
      <c r="CB6598"/>
      <c r="CC6598"/>
      <c r="CD6598"/>
      <c r="CE6598" s="83"/>
      <c r="CF6598"/>
      <c r="CG6598"/>
      <c r="CH6598"/>
      <c r="CI6598"/>
      <c r="CJ6598"/>
      <c r="CK6598"/>
      <c r="CL6598"/>
      <c r="CM6598"/>
      <c r="CN6598"/>
      <c r="CO6598"/>
      <c r="CP6598"/>
    </row>
    <row r="6599" spans="80:94" ht="22.5" customHeight="1">
      <c r="CB6599"/>
      <c r="CC6599"/>
      <c r="CD6599"/>
      <c r="CE6599" s="83"/>
      <c r="CF6599"/>
      <c r="CG6599"/>
      <c r="CH6599"/>
      <c r="CI6599"/>
      <c r="CJ6599"/>
      <c r="CK6599"/>
      <c r="CL6599"/>
      <c r="CM6599"/>
      <c r="CN6599"/>
      <c r="CO6599"/>
      <c r="CP6599"/>
    </row>
    <row r="6600" spans="80:94" ht="22.5" customHeight="1">
      <c r="CB6600"/>
      <c r="CC6600"/>
      <c r="CD6600"/>
      <c r="CE6600" s="83"/>
      <c r="CF6600"/>
      <c r="CG6600"/>
      <c r="CH6600"/>
      <c r="CI6600"/>
      <c r="CJ6600"/>
      <c r="CK6600"/>
      <c r="CL6600"/>
      <c r="CM6600"/>
      <c r="CN6600"/>
      <c r="CO6600"/>
      <c r="CP6600"/>
    </row>
    <row r="6601" spans="80:94" ht="22.5" customHeight="1">
      <c r="CB6601"/>
      <c r="CC6601"/>
      <c r="CD6601"/>
      <c r="CE6601" s="83"/>
      <c r="CF6601"/>
      <c r="CG6601"/>
      <c r="CH6601"/>
      <c r="CI6601"/>
      <c r="CJ6601"/>
      <c r="CK6601"/>
      <c r="CL6601"/>
      <c r="CM6601"/>
      <c r="CN6601"/>
      <c r="CO6601"/>
      <c r="CP6601"/>
    </row>
    <row r="6602" spans="80:94" ht="22.5" customHeight="1">
      <c r="CB6602"/>
      <c r="CC6602"/>
      <c r="CD6602"/>
      <c r="CE6602" s="83"/>
      <c r="CF6602"/>
      <c r="CG6602"/>
      <c r="CH6602"/>
      <c r="CI6602"/>
      <c r="CJ6602"/>
      <c r="CK6602"/>
      <c r="CL6602"/>
      <c r="CM6602"/>
      <c r="CN6602"/>
      <c r="CO6602"/>
      <c r="CP6602"/>
    </row>
    <row r="6603" spans="80:94" ht="22.5" customHeight="1">
      <c r="CB6603"/>
      <c r="CC6603"/>
      <c r="CD6603"/>
      <c r="CE6603" s="83"/>
      <c r="CF6603"/>
      <c r="CG6603"/>
      <c r="CH6603"/>
      <c r="CI6603"/>
      <c r="CJ6603"/>
      <c r="CK6603"/>
      <c r="CL6603"/>
      <c r="CM6603"/>
      <c r="CN6603"/>
      <c r="CO6603"/>
      <c r="CP6603"/>
    </row>
    <row r="6604" spans="80:94" ht="22.5" customHeight="1">
      <c r="CB6604"/>
      <c r="CC6604"/>
      <c r="CD6604"/>
      <c r="CE6604" s="83"/>
      <c r="CF6604"/>
      <c r="CG6604"/>
      <c r="CH6604"/>
      <c r="CI6604"/>
      <c r="CJ6604"/>
      <c r="CK6604"/>
      <c r="CL6604"/>
      <c r="CM6604"/>
      <c r="CN6604"/>
      <c r="CO6604"/>
      <c r="CP6604"/>
    </row>
    <row r="6605" spans="80:94" ht="22.5" customHeight="1">
      <c r="CB6605"/>
      <c r="CC6605"/>
      <c r="CD6605"/>
      <c r="CE6605" s="83"/>
      <c r="CF6605"/>
      <c r="CG6605"/>
      <c r="CH6605"/>
      <c r="CI6605"/>
      <c r="CJ6605"/>
      <c r="CK6605"/>
      <c r="CL6605"/>
      <c r="CM6605"/>
      <c r="CN6605"/>
      <c r="CO6605"/>
      <c r="CP6605"/>
    </row>
    <row r="6606" spans="80:94" ht="22.5" customHeight="1">
      <c r="CB6606"/>
      <c r="CC6606"/>
      <c r="CD6606"/>
      <c r="CE6606" s="83"/>
      <c r="CF6606"/>
      <c r="CG6606"/>
      <c r="CH6606"/>
      <c r="CI6606"/>
      <c r="CJ6606"/>
      <c r="CK6606"/>
      <c r="CL6606"/>
      <c r="CM6606"/>
      <c r="CN6606"/>
      <c r="CO6606"/>
      <c r="CP6606"/>
    </row>
    <row r="6607" spans="80:94" ht="22.5" customHeight="1">
      <c r="CB6607"/>
      <c r="CC6607"/>
      <c r="CD6607"/>
      <c r="CE6607" s="83"/>
      <c r="CF6607"/>
      <c r="CG6607"/>
      <c r="CH6607"/>
      <c r="CI6607"/>
      <c r="CJ6607"/>
      <c r="CK6607"/>
      <c r="CL6607"/>
      <c r="CM6607"/>
      <c r="CN6607"/>
      <c r="CO6607"/>
      <c r="CP6607"/>
    </row>
    <row r="6608" spans="80:94" ht="22.5" customHeight="1">
      <c r="CB6608"/>
      <c r="CC6608"/>
      <c r="CD6608"/>
      <c r="CE6608" s="83"/>
      <c r="CF6608"/>
      <c r="CG6608"/>
      <c r="CH6608"/>
      <c r="CI6608"/>
      <c r="CJ6608"/>
      <c r="CK6608"/>
      <c r="CL6608"/>
      <c r="CM6608"/>
      <c r="CN6608"/>
      <c r="CO6608"/>
      <c r="CP6608"/>
    </row>
    <row r="6609" spans="80:94" ht="22.5" customHeight="1">
      <c r="CB6609"/>
      <c r="CC6609"/>
      <c r="CD6609"/>
      <c r="CE6609" s="83"/>
      <c r="CF6609"/>
      <c r="CG6609"/>
      <c r="CH6609"/>
      <c r="CI6609"/>
      <c r="CJ6609"/>
      <c r="CK6609"/>
      <c r="CL6609"/>
      <c r="CM6609"/>
      <c r="CN6609"/>
      <c r="CO6609"/>
      <c r="CP6609"/>
    </row>
    <row r="6610" spans="80:94" ht="22.5" customHeight="1">
      <c r="CB6610"/>
      <c r="CC6610"/>
      <c r="CD6610"/>
      <c r="CE6610" s="83"/>
      <c r="CF6610"/>
      <c r="CG6610"/>
      <c r="CH6610"/>
      <c r="CI6610"/>
      <c r="CJ6610"/>
      <c r="CK6610"/>
      <c r="CL6610"/>
      <c r="CM6610"/>
      <c r="CN6610"/>
      <c r="CO6610"/>
      <c r="CP6610"/>
    </row>
    <row r="6611" spans="80:94" ht="22.5" customHeight="1">
      <c r="CB6611"/>
      <c r="CC6611"/>
      <c r="CD6611"/>
      <c r="CE6611" s="83"/>
      <c r="CF6611"/>
      <c r="CG6611"/>
      <c r="CH6611"/>
      <c r="CI6611"/>
      <c r="CJ6611"/>
      <c r="CK6611"/>
      <c r="CL6611"/>
      <c r="CM6611"/>
      <c r="CN6611"/>
      <c r="CO6611"/>
      <c r="CP6611"/>
    </row>
    <row r="6612" spans="80:94" ht="22.5" customHeight="1">
      <c r="CB6612"/>
      <c r="CC6612"/>
      <c r="CD6612"/>
      <c r="CE6612" s="83"/>
      <c r="CF6612"/>
      <c r="CG6612"/>
      <c r="CH6612"/>
      <c r="CI6612"/>
      <c r="CJ6612"/>
      <c r="CK6612"/>
      <c r="CL6612"/>
      <c r="CM6612"/>
      <c r="CN6612"/>
      <c r="CO6612"/>
      <c r="CP6612"/>
    </row>
    <row r="6613" spans="80:94" ht="22.5" customHeight="1">
      <c r="CB6613"/>
      <c r="CC6613"/>
      <c r="CD6613"/>
      <c r="CE6613" s="83"/>
      <c r="CF6613"/>
      <c r="CG6613"/>
      <c r="CH6613"/>
      <c r="CI6613"/>
      <c r="CJ6613"/>
      <c r="CK6613"/>
      <c r="CL6613"/>
      <c r="CM6613"/>
      <c r="CN6613"/>
      <c r="CO6613"/>
      <c r="CP6613"/>
    </row>
    <row r="6614" spans="80:94" ht="22.5" customHeight="1">
      <c r="CB6614"/>
      <c r="CC6614"/>
      <c r="CD6614"/>
      <c r="CE6614" s="83"/>
      <c r="CF6614"/>
      <c r="CG6614"/>
      <c r="CH6614"/>
      <c r="CI6614"/>
      <c r="CJ6614"/>
      <c r="CK6614"/>
      <c r="CL6614"/>
      <c r="CM6614"/>
      <c r="CN6614"/>
      <c r="CO6614"/>
      <c r="CP6614"/>
    </row>
    <row r="6615" spans="80:94" ht="22.5" customHeight="1">
      <c r="CB6615"/>
      <c r="CC6615"/>
      <c r="CD6615"/>
      <c r="CE6615" s="83"/>
      <c r="CF6615"/>
      <c r="CG6615"/>
      <c r="CH6615"/>
      <c r="CI6615"/>
      <c r="CJ6615"/>
      <c r="CK6615"/>
      <c r="CL6615"/>
      <c r="CM6615"/>
      <c r="CN6615"/>
      <c r="CO6615"/>
      <c r="CP6615"/>
    </row>
    <row r="6616" spans="80:94" ht="22.5" customHeight="1">
      <c r="CB6616"/>
      <c r="CC6616"/>
      <c r="CD6616"/>
      <c r="CE6616" s="83"/>
      <c r="CF6616"/>
      <c r="CG6616"/>
      <c r="CH6616"/>
      <c r="CI6616"/>
      <c r="CJ6616"/>
      <c r="CK6616"/>
      <c r="CL6616"/>
      <c r="CM6616"/>
      <c r="CN6616"/>
      <c r="CO6616"/>
      <c r="CP6616"/>
    </row>
    <row r="6617" spans="80:94" ht="22.5" customHeight="1">
      <c r="CB6617"/>
      <c r="CC6617"/>
      <c r="CD6617"/>
      <c r="CE6617" s="83"/>
      <c r="CF6617"/>
      <c r="CG6617"/>
      <c r="CH6617"/>
      <c r="CI6617"/>
      <c r="CJ6617"/>
      <c r="CK6617"/>
      <c r="CL6617"/>
      <c r="CM6617"/>
      <c r="CN6617"/>
      <c r="CO6617"/>
      <c r="CP6617"/>
    </row>
    <row r="6618" spans="80:94" ht="22.5" customHeight="1">
      <c r="CB6618"/>
      <c r="CC6618"/>
      <c r="CD6618"/>
      <c r="CE6618" s="83"/>
      <c r="CF6618"/>
      <c r="CG6618"/>
      <c r="CH6618"/>
      <c r="CI6618"/>
      <c r="CJ6618"/>
      <c r="CK6618"/>
      <c r="CL6618"/>
      <c r="CM6618"/>
      <c r="CN6618"/>
      <c r="CO6618"/>
      <c r="CP6618"/>
    </row>
    <row r="6619" spans="80:94" ht="22.5" customHeight="1">
      <c r="CB6619"/>
      <c r="CC6619"/>
      <c r="CD6619"/>
      <c r="CE6619" s="83"/>
      <c r="CF6619"/>
      <c r="CG6619"/>
      <c r="CH6619"/>
      <c r="CI6619"/>
      <c r="CJ6619"/>
      <c r="CK6619"/>
      <c r="CL6619"/>
      <c r="CM6619"/>
      <c r="CN6619"/>
      <c r="CO6619"/>
      <c r="CP6619"/>
    </row>
    <row r="6620" spans="80:94" ht="22.5" customHeight="1">
      <c r="CB6620"/>
      <c r="CC6620"/>
      <c r="CD6620"/>
      <c r="CE6620" s="83"/>
      <c r="CF6620"/>
      <c r="CG6620"/>
      <c r="CH6620"/>
      <c r="CI6620"/>
      <c r="CJ6620"/>
      <c r="CK6620"/>
      <c r="CL6620"/>
      <c r="CM6620"/>
      <c r="CN6620"/>
      <c r="CO6620"/>
      <c r="CP6620"/>
    </row>
    <row r="6621" spans="80:94" ht="22.5" customHeight="1">
      <c r="CB6621"/>
      <c r="CC6621"/>
      <c r="CD6621"/>
      <c r="CE6621" s="83"/>
      <c r="CF6621"/>
      <c r="CG6621"/>
      <c r="CH6621"/>
      <c r="CI6621"/>
      <c r="CJ6621"/>
      <c r="CK6621"/>
      <c r="CL6621"/>
      <c r="CM6621"/>
      <c r="CN6621"/>
      <c r="CO6621"/>
      <c r="CP6621"/>
    </row>
    <row r="6622" spans="80:94" ht="22.5" customHeight="1">
      <c r="CB6622"/>
      <c r="CC6622"/>
      <c r="CD6622"/>
      <c r="CE6622" s="83"/>
      <c r="CF6622"/>
      <c r="CG6622"/>
      <c r="CH6622"/>
      <c r="CI6622"/>
      <c r="CJ6622"/>
      <c r="CK6622"/>
      <c r="CL6622"/>
      <c r="CM6622"/>
      <c r="CN6622"/>
      <c r="CO6622"/>
      <c r="CP6622"/>
    </row>
    <row r="6623" spans="80:94" ht="22.5" customHeight="1">
      <c r="CB6623"/>
      <c r="CC6623"/>
      <c r="CD6623"/>
      <c r="CE6623" s="83"/>
      <c r="CF6623"/>
      <c r="CG6623"/>
      <c r="CH6623"/>
      <c r="CI6623"/>
      <c r="CJ6623"/>
      <c r="CK6623"/>
      <c r="CL6623"/>
      <c r="CM6623"/>
      <c r="CN6623"/>
      <c r="CO6623"/>
      <c r="CP6623"/>
    </row>
    <row r="6624" spans="80:94" ht="22.5" customHeight="1">
      <c r="CB6624"/>
      <c r="CC6624"/>
      <c r="CD6624"/>
      <c r="CE6624" s="83"/>
      <c r="CF6624"/>
      <c r="CG6624"/>
      <c r="CH6624"/>
      <c r="CI6624"/>
      <c r="CJ6624"/>
      <c r="CK6624"/>
      <c r="CL6624"/>
      <c r="CM6624"/>
      <c r="CN6624"/>
      <c r="CO6624"/>
      <c r="CP6624"/>
    </row>
    <row r="6625" spans="80:94" ht="22.5" customHeight="1">
      <c r="CB6625"/>
      <c r="CC6625"/>
      <c r="CD6625"/>
      <c r="CE6625" s="83"/>
      <c r="CF6625"/>
      <c r="CG6625"/>
      <c r="CH6625"/>
      <c r="CI6625"/>
      <c r="CJ6625"/>
      <c r="CK6625"/>
      <c r="CL6625"/>
      <c r="CM6625"/>
      <c r="CN6625"/>
      <c r="CO6625"/>
      <c r="CP6625"/>
    </row>
    <row r="6626" spans="80:94" ht="22.5" customHeight="1">
      <c r="CB6626"/>
      <c r="CC6626"/>
      <c r="CD6626"/>
      <c r="CE6626" s="83"/>
      <c r="CF6626"/>
      <c r="CG6626"/>
      <c r="CH6626"/>
      <c r="CI6626"/>
      <c r="CJ6626"/>
      <c r="CK6626"/>
      <c r="CL6626"/>
      <c r="CM6626"/>
      <c r="CN6626"/>
      <c r="CO6626"/>
      <c r="CP6626"/>
    </row>
    <row r="6627" spans="80:94" ht="22.5" customHeight="1">
      <c r="CB6627"/>
      <c r="CC6627"/>
      <c r="CD6627"/>
      <c r="CE6627" s="83"/>
      <c r="CF6627"/>
      <c r="CG6627"/>
      <c r="CH6627"/>
      <c r="CI6627"/>
      <c r="CJ6627"/>
      <c r="CK6627"/>
      <c r="CL6627"/>
      <c r="CM6627"/>
      <c r="CN6627"/>
      <c r="CO6627"/>
      <c r="CP6627"/>
    </row>
    <row r="6628" spans="80:94" ht="22.5" customHeight="1">
      <c r="CB6628"/>
      <c r="CC6628"/>
      <c r="CD6628"/>
      <c r="CE6628" s="83"/>
      <c r="CF6628"/>
      <c r="CG6628"/>
      <c r="CH6628"/>
      <c r="CI6628"/>
      <c r="CJ6628"/>
      <c r="CK6628"/>
      <c r="CL6628"/>
      <c r="CM6628"/>
      <c r="CN6628"/>
      <c r="CO6628"/>
      <c r="CP6628"/>
    </row>
    <row r="6629" spans="80:94" ht="22.5" customHeight="1">
      <c r="CB6629"/>
      <c r="CC6629"/>
      <c r="CD6629"/>
      <c r="CE6629" s="83"/>
      <c r="CF6629"/>
      <c r="CG6629"/>
      <c r="CH6629"/>
      <c r="CI6629"/>
      <c r="CJ6629"/>
      <c r="CK6629"/>
      <c r="CL6629"/>
      <c r="CM6629"/>
      <c r="CN6629"/>
      <c r="CO6629"/>
      <c r="CP6629"/>
    </row>
    <row r="6630" spans="80:94" ht="22.5" customHeight="1">
      <c r="CB6630"/>
      <c r="CC6630"/>
      <c r="CD6630"/>
      <c r="CE6630" s="83"/>
      <c r="CF6630"/>
      <c r="CG6630"/>
      <c r="CH6630"/>
      <c r="CI6630"/>
      <c r="CJ6630"/>
      <c r="CK6630"/>
      <c r="CL6630"/>
      <c r="CM6630"/>
      <c r="CN6630"/>
      <c r="CO6630"/>
      <c r="CP6630"/>
    </row>
    <row r="6631" spans="80:94" ht="22.5" customHeight="1">
      <c r="CB6631"/>
      <c r="CC6631"/>
      <c r="CD6631"/>
      <c r="CE6631" s="83"/>
      <c r="CF6631"/>
      <c r="CG6631"/>
      <c r="CH6631"/>
      <c r="CI6631"/>
      <c r="CJ6631"/>
      <c r="CK6631"/>
      <c r="CL6631"/>
      <c r="CM6631"/>
      <c r="CN6631"/>
      <c r="CO6631"/>
      <c r="CP6631"/>
    </row>
    <row r="6632" spans="80:94" ht="22.5" customHeight="1">
      <c r="CB6632"/>
      <c r="CC6632"/>
      <c r="CD6632"/>
      <c r="CE6632" s="83"/>
      <c r="CF6632"/>
      <c r="CG6632"/>
      <c r="CH6632"/>
      <c r="CI6632"/>
      <c r="CJ6632"/>
      <c r="CK6632"/>
      <c r="CL6632"/>
      <c r="CM6632"/>
      <c r="CN6632"/>
      <c r="CO6632"/>
      <c r="CP6632"/>
    </row>
    <row r="6633" spans="80:94" ht="22.5" customHeight="1">
      <c r="CB6633"/>
      <c r="CC6633"/>
      <c r="CD6633"/>
      <c r="CE6633" s="83"/>
      <c r="CF6633"/>
      <c r="CG6633"/>
      <c r="CH6633"/>
      <c r="CI6633"/>
      <c r="CJ6633"/>
      <c r="CK6633"/>
      <c r="CL6633"/>
      <c r="CM6633"/>
      <c r="CN6633"/>
      <c r="CO6633"/>
      <c r="CP6633"/>
    </row>
    <row r="6634" spans="80:94" ht="22.5" customHeight="1">
      <c r="CB6634"/>
      <c r="CC6634"/>
      <c r="CD6634"/>
      <c r="CE6634" s="83"/>
      <c r="CF6634"/>
      <c r="CG6634"/>
      <c r="CH6634"/>
      <c r="CI6634"/>
      <c r="CJ6634"/>
      <c r="CK6634"/>
      <c r="CL6634"/>
      <c r="CM6634"/>
      <c r="CN6634"/>
      <c r="CO6634"/>
      <c r="CP6634"/>
    </row>
    <row r="6635" spans="80:94" ht="22.5" customHeight="1">
      <c r="CB6635"/>
      <c r="CC6635"/>
      <c r="CD6635"/>
      <c r="CE6635" s="83"/>
      <c r="CF6635"/>
      <c r="CG6635"/>
      <c r="CH6635"/>
      <c r="CI6635"/>
      <c r="CJ6635"/>
      <c r="CK6635"/>
      <c r="CL6635"/>
      <c r="CM6635"/>
      <c r="CN6635"/>
      <c r="CO6635"/>
      <c r="CP6635"/>
    </row>
    <row r="6636" spans="80:94" ht="22.5" customHeight="1">
      <c r="CB6636"/>
      <c r="CC6636"/>
      <c r="CD6636"/>
      <c r="CE6636" s="83"/>
      <c r="CF6636"/>
      <c r="CG6636"/>
      <c r="CH6636"/>
      <c r="CI6636"/>
      <c r="CJ6636"/>
      <c r="CK6636"/>
      <c r="CL6636"/>
      <c r="CM6636"/>
      <c r="CN6636"/>
      <c r="CO6636"/>
      <c r="CP6636"/>
    </row>
    <row r="6637" spans="80:94" ht="22.5" customHeight="1">
      <c r="CB6637"/>
      <c r="CC6637"/>
      <c r="CD6637"/>
      <c r="CE6637" s="83"/>
      <c r="CF6637"/>
      <c r="CG6637"/>
      <c r="CH6637"/>
      <c r="CI6637"/>
      <c r="CJ6637"/>
      <c r="CK6637"/>
      <c r="CL6637"/>
      <c r="CM6637"/>
      <c r="CN6637"/>
      <c r="CO6637"/>
      <c r="CP6637"/>
    </row>
    <row r="6638" spans="80:94" ht="22.5" customHeight="1">
      <c r="CB6638"/>
      <c r="CC6638"/>
      <c r="CD6638"/>
      <c r="CE6638" s="83"/>
      <c r="CF6638"/>
      <c r="CG6638"/>
      <c r="CH6638"/>
      <c r="CI6638"/>
      <c r="CJ6638"/>
      <c r="CK6638"/>
      <c r="CL6638"/>
      <c r="CM6638"/>
      <c r="CN6638"/>
      <c r="CO6638"/>
      <c r="CP6638"/>
    </row>
    <row r="6639" spans="80:94" ht="22.5" customHeight="1">
      <c r="CB6639"/>
      <c r="CC6639"/>
      <c r="CD6639"/>
      <c r="CE6639" s="83"/>
      <c r="CF6639"/>
      <c r="CG6639"/>
      <c r="CH6639"/>
      <c r="CI6639"/>
      <c r="CJ6639"/>
      <c r="CK6639"/>
      <c r="CL6639"/>
      <c r="CM6639"/>
      <c r="CN6639"/>
      <c r="CO6639"/>
      <c r="CP6639"/>
    </row>
    <row r="6640" spans="80:94" ht="22.5" customHeight="1">
      <c r="CB6640"/>
      <c r="CC6640"/>
      <c r="CD6640"/>
      <c r="CE6640" s="83"/>
      <c r="CF6640"/>
      <c r="CG6640"/>
      <c r="CH6640"/>
      <c r="CI6640"/>
      <c r="CJ6640"/>
      <c r="CK6640"/>
      <c r="CL6640"/>
      <c r="CM6640"/>
      <c r="CN6640"/>
      <c r="CO6640"/>
      <c r="CP6640"/>
    </row>
    <row r="6641" spans="80:94" ht="22.5" customHeight="1">
      <c r="CB6641"/>
      <c r="CC6641"/>
      <c r="CD6641"/>
      <c r="CE6641" s="83"/>
      <c r="CF6641"/>
      <c r="CG6641"/>
      <c r="CH6641"/>
      <c r="CI6641"/>
      <c r="CJ6641"/>
      <c r="CK6641"/>
      <c r="CL6641"/>
      <c r="CM6641"/>
      <c r="CN6641"/>
      <c r="CO6641"/>
      <c r="CP6641"/>
    </row>
    <row r="6642" spans="80:94" ht="22.5" customHeight="1">
      <c r="CB6642"/>
      <c r="CC6642"/>
      <c r="CD6642"/>
      <c r="CE6642" s="83"/>
      <c r="CF6642"/>
      <c r="CG6642"/>
      <c r="CH6642"/>
      <c r="CI6642"/>
      <c r="CJ6642"/>
      <c r="CK6642"/>
      <c r="CL6642"/>
      <c r="CM6642"/>
      <c r="CN6642"/>
      <c r="CO6642"/>
      <c r="CP6642"/>
    </row>
    <row r="6643" spans="80:94" ht="22.5" customHeight="1">
      <c r="CB6643"/>
      <c r="CC6643"/>
      <c r="CD6643"/>
      <c r="CE6643" s="83"/>
      <c r="CF6643"/>
      <c r="CG6643"/>
      <c r="CH6643"/>
      <c r="CI6643"/>
      <c r="CJ6643"/>
      <c r="CK6643"/>
      <c r="CL6643"/>
      <c r="CM6643"/>
      <c r="CN6643"/>
      <c r="CO6643"/>
      <c r="CP6643"/>
    </row>
    <row r="6644" spans="80:94" ht="22.5" customHeight="1">
      <c r="CB6644"/>
      <c r="CC6644"/>
      <c r="CD6644"/>
      <c r="CE6644" s="83"/>
      <c r="CF6644"/>
      <c r="CG6644"/>
      <c r="CH6644"/>
      <c r="CI6644"/>
      <c r="CJ6644"/>
      <c r="CK6644"/>
      <c r="CL6644"/>
      <c r="CM6644"/>
      <c r="CN6644"/>
      <c r="CO6644"/>
      <c r="CP6644"/>
    </row>
    <row r="6645" spans="80:94" ht="22.5" customHeight="1">
      <c r="CB6645"/>
      <c r="CC6645"/>
      <c r="CD6645"/>
      <c r="CE6645" s="83"/>
      <c r="CF6645"/>
      <c r="CG6645"/>
      <c r="CH6645"/>
      <c r="CI6645"/>
      <c r="CJ6645"/>
      <c r="CK6645"/>
      <c r="CL6645"/>
      <c r="CM6645"/>
      <c r="CN6645"/>
      <c r="CO6645"/>
      <c r="CP6645"/>
    </row>
    <row r="6646" spans="80:94" ht="22.5" customHeight="1">
      <c r="CB6646"/>
      <c r="CC6646"/>
      <c r="CD6646"/>
      <c r="CE6646" s="83"/>
      <c r="CF6646"/>
      <c r="CG6646"/>
      <c r="CH6646"/>
      <c r="CI6646"/>
      <c r="CJ6646"/>
      <c r="CK6646"/>
      <c r="CL6646"/>
      <c r="CM6646"/>
      <c r="CN6646"/>
      <c r="CO6646"/>
      <c r="CP6646"/>
    </row>
    <row r="6647" spans="80:94" ht="22.5" customHeight="1">
      <c r="CB6647"/>
      <c r="CC6647"/>
      <c r="CD6647"/>
      <c r="CE6647" s="83"/>
      <c r="CF6647"/>
      <c r="CG6647"/>
      <c r="CH6647"/>
      <c r="CI6647"/>
      <c r="CJ6647"/>
      <c r="CK6647"/>
      <c r="CL6647"/>
      <c r="CM6647"/>
      <c r="CN6647"/>
      <c r="CO6647"/>
      <c r="CP6647"/>
    </row>
    <row r="6648" spans="80:94" ht="22.5" customHeight="1">
      <c r="CB6648"/>
      <c r="CC6648"/>
      <c r="CD6648"/>
      <c r="CE6648" s="83"/>
      <c r="CF6648"/>
      <c r="CG6648"/>
      <c r="CH6648"/>
      <c r="CI6648"/>
      <c r="CJ6648"/>
      <c r="CK6648"/>
      <c r="CL6648"/>
      <c r="CM6648"/>
      <c r="CN6648"/>
      <c r="CO6648"/>
      <c r="CP6648"/>
    </row>
    <row r="6649" spans="80:94" ht="22.5" customHeight="1">
      <c r="CB6649"/>
      <c r="CC6649"/>
      <c r="CD6649"/>
      <c r="CE6649" s="83"/>
      <c r="CF6649"/>
      <c r="CG6649"/>
      <c r="CH6649"/>
      <c r="CI6649"/>
      <c r="CJ6649"/>
      <c r="CK6649"/>
      <c r="CL6649"/>
      <c r="CM6649"/>
      <c r="CN6649"/>
      <c r="CO6649"/>
      <c r="CP6649"/>
    </row>
    <row r="6650" spans="80:94" ht="22.5" customHeight="1">
      <c r="CB6650"/>
      <c r="CC6650"/>
      <c r="CD6650"/>
      <c r="CE6650" s="83"/>
      <c r="CF6650"/>
      <c r="CG6650"/>
      <c r="CH6650"/>
      <c r="CI6650"/>
      <c r="CJ6650"/>
      <c r="CK6650"/>
      <c r="CL6650"/>
      <c r="CM6650"/>
      <c r="CN6650"/>
      <c r="CO6650"/>
      <c r="CP6650"/>
    </row>
    <row r="6651" spans="80:94" ht="22.5" customHeight="1">
      <c r="CB6651"/>
      <c r="CC6651"/>
      <c r="CD6651"/>
      <c r="CE6651" s="83"/>
      <c r="CF6651"/>
      <c r="CG6651"/>
      <c r="CH6651"/>
      <c r="CI6651"/>
      <c r="CJ6651"/>
      <c r="CK6651"/>
      <c r="CL6651"/>
      <c r="CM6651"/>
      <c r="CN6651"/>
      <c r="CO6651"/>
      <c r="CP6651"/>
    </row>
    <row r="6652" spans="80:94" ht="22.5" customHeight="1">
      <c r="CB6652"/>
      <c r="CC6652"/>
      <c r="CD6652"/>
      <c r="CE6652" s="83"/>
      <c r="CF6652"/>
      <c r="CG6652"/>
      <c r="CH6652"/>
      <c r="CI6652"/>
      <c r="CJ6652"/>
      <c r="CK6652"/>
      <c r="CL6652"/>
      <c r="CM6652"/>
      <c r="CN6652"/>
      <c r="CO6652"/>
      <c r="CP6652"/>
    </row>
    <row r="6653" spans="80:94" ht="22.5" customHeight="1">
      <c r="CB6653"/>
      <c r="CC6653"/>
      <c r="CD6653"/>
      <c r="CE6653" s="83"/>
      <c r="CF6653"/>
      <c r="CG6653"/>
      <c r="CH6653"/>
      <c r="CI6653"/>
      <c r="CJ6653"/>
      <c r="CK6653"/>
      <c r="CL6653"/>
      <c r="CM6653"/>
      <c r="CN6653"/>
      <c r="CO6653"/>
      <c r="CP6653"/>
    </row>
    <row r="6654" spans="80:94" ht="22.5" customHeight="1">
      <c r="CB6654"/>
      <c r="CC6654"/>
      <c r="CD6654"/>
      <c r="CE6654" s="83"/>
      <c r="CF6654"/>
      <c r="CG6654"/>
      <c r="CH6654"/>
      <c r="CI6654"/>
      <c r="CJ6654"/>
      <c r="CK6654"/>
      <c r="CL6654"/>
      <c r="CM6654"/>
      <c r="CN6654"/>
      <c r="CO6654"/>
      <c r="CP6654"/>
    </row>
    <row r="6655" spans="80:94" ht="22.5" customHeight="1">
      <c r="CB6655"/>
      <c r="CC6655"/>
      <c r="CD6655"/>
      <c r="CE6655" s="83"/>
      <c r="CF6655"/>
      <c r="CG6655"/>
      <c r="CH6655"/>
      <c r="CI6655"/>
      <c r="CJ6655"/>
      <c r="CK6655"/>
      <c r="CL6655"/>
      <c r="CM6655"/>
      <c r="CN6655"/>
      <c r="CO6655"/>
      <c r="CP6655"/>
    </row>
    <row r="6656" spans="80:94" ht="22.5" customHeight="1">
      <c r="CB6656"/>
      <c r="CC6656"/>
      <c r="CD6656"/>
      <c r="CE6656" s="83"/>
      <c r="CF6656"/>
      <c r="CG6656"/>
      <c r="CH6656"/>
      <c r="CI6656"/>
      <c r="CJ6656"/>
      <c r="CK6656"/>
      <c r="CL6656"/>
      <c r="CM6656"/>
      <c r="CN6656"/>
      <c r="CO6656"/>
      <c r="CP6656"/>
    </row>
    <row r="6657" spans="80:94" ht="22.5" customHeight="1">
      <c r="CB6657"/>
      <c r="CC6657"/>
      <c r="CD6657"/>
      <c r="CE6657" s="83"/>
      <c r="CF6657"/>
      <c r="CG6657"/>
      <c r="CH6657"/>
      <c r="CI6657"/>
      <c r="CJ6657"/>
      <c r="CK6657"/>
      <c r="CL6657"/>
      <c r="CM6657"/>
      <c r="CN6657"/>
      <c r="CO6657"/>
      <c r="CP6657"/>
    </row>
    <row r="6658" spans="80:94" ht="22.5" customHeight="1">
      <c r="CB6658"/>
      <c r="CC6658"/>
      <c r="CD6658"/>
      <c r="CE6658" s="83"/>
      <c r="CF6658"/>
      <c r="CG6658"/>
      <c r="CH6658"/>
      <c r="CI6658"/>
      <c r="CJ6658"/>
      <c r="CK6658"/>
      <c r="CL6658"/>
      <c r="CM6658"/>
      <c r="CN6658"/>
      <c r="CO6658"/>
      <c r="CP6658"/>
    </row>
    <row r="6659" spans="80:94" ht="22.5" customHeight="1">
      <c r="CB6659"/>
      <c r="CC6659"/>
      <c r="CD6659"/>
      <c r="CE6659" s="83"/>
      <c r="CF6659"/>
      <c r="CG6659"/>
      <c r="CH6659"/>
      <c r="CI6659"/>
      <c r="CJ6659"/>
      <c r="CK6659"/>
      <c r="CL6659"/>
      <c r="CM6659"/>
      <c r="CN6659"/>
      <c r="CO6659"/>
      <c r="CP6659"/>
    </row>
    <row r="6660" spans="80:94" ht="22.5" customHeight="1">
      <c r="CB6660"/>
      <c r="CC6660"/>
      <c r="CD6660"/>
      <c r="CE6660" s="83"/>
      <c r="CF6660"/>
      <c r="CG6660"/>
      <c r="CH6660"/>
      <c r="CI6660"/>
      <c r="CJ6660"/>
      <c r="CK6660"/>
      <c r="CL6660"/>
      <c r="CM6660"/>
      <c r="CN6660"/>
      <c r="CO6660"/>
      <c r="CP6660"/>
    </row>
    <row r="6661" spans="80:94" ht="22.5" customHeight="1">
      <c r="CB6661"/>
      <c r="CC6661"/>
      <c r="CD6661"/>
      <c r="CE6661" s="83"/>
      <c r="CF6661"/>
      <c r="CG6661"/>
      <c r="CH6661"/>
      <c r="CI6661"/>
      <c r="CJ6661"/>
      <c r="CK6661"/>
      <c r="CL6661"/>
      <c r="CM6661"/>
      <c r="CN6661"/>
      <c r="CO6661"/>
      <c r="CP6661"/>
    </row>
    <row r="6662" spans="80:94" ht="22.5" customHeight="1">
      <c r="CB6662"/>
      <c r="CC6662"/>
      <c r="CD6662"/>
      <c r="CE6662" s="83"/>
      <c r="CF6662"/>
      <c r="CG6662"/>
      <c r="CH6662"/>
      <c r="CI6662"/>
      <c r="CJ6662"/>
      <c r="CK6662"/>
      <c r="CL6662"/>
      <c r="CM6662"/>
      <c r="CN6662"/>
      <c r="CO6662"/>
      <c r="CP6662"/>
    </row>
    <row r="6663" spans="80:94" ht="22.5" customHeight="1">
      <c r="CB6663"/>
      <c r="CC6663"/>
      <c r="CD6663"/>
      <c r="CE6663" s="83"/>
      <c r="CF6663"/>
      <c r="CG6663"/>
      <c r="CH6663"/>
      <c r="CI6663"/>
      <c r="CJ6663"/>
      <c r="CK6663"/>
      <c r="CL6663"/>
      <c r="CM6663"/>
      <c r="CN6663"/>
      <c r="CO6663"/>
      <c r="CP6663"/>
    </row>
    <row r="6664" spans="80:94" ht="22.5" customHeight="1">
      <c r="CB6664"/>
      <c r="CC6664"/>
      <c r="CD6664"/>
      <c r="CE6664" s="83"/>
      <c r="CF6664"/>
      <c r="CG6664"/>
      <c r="CH6664"/>
      <c r="CI6664"/>
      <c r="CJ6664"/>
      <c r="CK6664"/>
      <c r="CL6664"/>
      <c r="CM6664"/>
      <c r="CN6664"/>
      <c r="CO6664"/>
      <c r="CP6664"/>
    </row>
    <row r="6665" spans="80:94" ht="22.5" customHeight="1">
      <c r="CB6665"/>
      <c r="CC6665"/>
      <c r="CD6665"/>
      <c r="CE6665" s="83"/>
      <c r="CF6665"/>
      <c r="CG6665"/>
      <c r="CH6665"/>
      <c r="CI6665"/>
      <c r="CJ6665"/>
      <c r="CK6665"/>
      <c r="CL6665"/>
      <c r="CM6665"/>
      <c r="CN6665"/>
      <c r="CO6665"/>
      <c r="CP6665"/>
    </row>
    <row r="6666" spans="80:94" ht="22.5" customHeight="1">
      <c r="CB6666"/>
      <c r="CC6666"/>
      <c r="CD6666"/>
      <c r="CE6666" s="83"/>
      <c r="CF6666"/>
      <c r="CG6666"/>
      <c r="CH6666"/>
      <c r="CI6666"/>
      <c r="CJ6666"/>
      <c r="CK6666"/>
      <c r="CL6666"/>
      <c r="CM6666"/>
      <c r="CN6666"/>
      <c r="CO6666"/>
      <c r="CP6666"/>
    </row>
    <row r="6667" spans="80:94" ht="22.5" customHeight="1">
      <c r="CB6667"/>
      <c r="CC6667"/>
      <c r="CD6667"/>
      <c r="CE6667" s="83"/>
      <c r="CF6667"/>
      <c r="CG6667"/>
      <c r="CH6667"/>
      <c r="CI6667"/>
      <c r="CJ6667"/>
      <c r="CK6667"/>
      <c r="CL6667"/>
      <c r="CM6667"/>
      <c r="CN6667"/>
      <c r="CO6667"/>
      <c r="CP6667"/>
    </row>
    <row r="6668" spans="80:94" ht="22.5" customHeight="1">
      <c r="CB6668"/>
      <c r="CC6668"/>
      <c r="CD6668"/>
      <c r="CE6668" s="83"/>
      <c r="CF6668"/>
      <c r="CG6668"/>
      <c r="CH6668"/>
      <c r="CI6668"/>
      <c r="CJ6668"/>
      <c r="CK6668"/>
      <c r="CL6668"/>
      <c r="CM6668"/>
      <c r="CN6668"/>
      <c r="CO6668"/>
      <c r="CP6668"/>
    </row>
    <row r="6669" spans="80:94" ht="22.5" customHeight="1">
      <c r="CB6669"/>
      <c r="CC6669"/>
      <c r="CD6669"/>
      <c r="CE6669" s="83"/>
      <c r="CF6669"/>
      <c r="CG6669"/>
      <c r="CH6669"/>
      <c r="CI6669"/>
      <c r="CJ6669"/>
      <c r="CK6669"/>
      <c r="CL6669"/>
      <c r="CM6669"/>
      <c r="CN6669"/>
      <c r="CO6669"/>
      <c r="CP6669"/>
    </row>
    <row r="6670" spans="80:94" ht="22.5" customHeight="1">
      <c r="CB6670"/>
      <c r="CC6670"/>
      <c r="CD6670"/>
      <c r="CE6670" s="83"/>
      <c r="CF6670"/>
      <c r="CG6670"/>
      <c r="CH6670"/>
      <c r="CI6670"/>
      <c r="CJ6670"/>
      <c r="CK6670"/>
      <c r="CL6670"/>
      <c r="CM6670"/>
      <c r="CN6670"/>
      <c r="CO6670"/>
      <c r="CP6670"/>
    </row>
    <row r="6671" spans="80:94" ht="22.5" customHeight="1">
      <c r="CB6671"/>
      <c r="CC6671"/>
      <c r="CD6671"/>
      <c r="CE6671" s="83"/>
      <c r="CF6671"/>
      <c r="CG6671"/>
      <c r="CH6671"/>
      <c r="CI6671"/>
      <c r="CJ6671"/>
      <c r="CK6671"/>
      <c r="CL6671"/>
      <c r="CM6671"/>
      <c r="CN6671"/>
      <c r="CO6671"/>
      <c r="CP6671"/>
    </row>
    <row r="6672" spans="80:94" ht="22.5" customHeight="1">
      <c r="CB6672"/>
      <c r="CC6672"/>
      <c r="CD6672"/>
      <c r="CE6672" s="83"/>
      <c r="CF6672"/>
      <c r="CG6672"/>
      <c r="CH6672"/>
      <c r="CI6672"/>
      <c r="CJ6672"/>
      <c r="CK6672"/>
      <c r="CL6672"/>
      <c r="CM6672"/>
      <c r="CN6672"/>
      <c r="CO6672"/>
      <c r="CP6672"/>
    </row>
    <row r="6673" spans="80:94" ht="22.5" customHeight="1">
      <c r="CB6673"/>
      <c r="CC6673"/>
      <c r="CD6673"/>
      <c r="CE6673" s="83"/>
      <c r="CF6673"/>
      <c r="CG6673"/>
      <c r="CH6673"/>
      <c r="CI6673"/>
      <c r="CJ6673"/>
      <c r="CK6673"/>
      <c r="CL6673"/>
      <c r="CM6673"/>
      <c r="CN6673"/>
      <c r="CO6673"/>
      <c r="CP6673"/>
    </row>
    <row r="6674" spans="80:94" ht="22.5" customHeight="1">
      <c r="CB6674"/>
      <c r="CC6674"/>
      <c r="CD6674"/>
      <c r="CE6674" s="83"/>
      <c r="CF6674"/>
      <c r="CG6674"/>
      <c r="CH6674"/>
      <c r="CI6674"/>
      <c r="CJ6674"/>
      <c r="CK6674"/>
      <c r="CL6674"/>
      <c r="CM6674"/>
      <c r="CN6674"/>
      <c r="CO6674"/>
      <c r="CP6674"/>
    </row>
    <row r="6675" spans="80:94" ht="22.5" customHeight="1">
      <c r="CB6675"/>
      <c r="CC6675"/>
      <c r="CD6675"/>
      <c r="CE6675" s="83"/>
      <c r="CF6675"/>
      <c r="CG6675"/>
      <c r="CH6675"/>
      <c r="CI6675"/>
      <c r="CJ6675"/>
      <c r="CK6675"/>
      <c r="CL6675"/>
      <c r="CM6675"/>
      <c r="CN6675"/>
      <c r="CO6675"/>
      <c r="CP6675"/>
    </row>
    <row r="6676" spans="80:94" ht="22.5" customHeight="1">
      <c r="CB6676"/>
      <c r="CC6676"/>
      <c r="CD6676"/>
      <c r="CE6676" s="83"/>
      <c r="CF6676"/>
      <c r="CG6676"/>
      <c r="CH6676"/>
      <c r="CI6676"/>
      <c r="CJ6676"/>
      <c r="CK6676"/>
      <c r="CL6676"/>
      <c r="CM6676"/>
      <c r="CN6676"/>
      <c r="CO6676"/>
      <c r="CP6676"/>
    </row>
    <row r="6677" spans="80:94" ht="22.5" customHeight="1">
      <c r="CB6677"/>
      <c r="CC6677"/>
      <c r="CD6677"/>
      <c r="CE6677" s="83"/>
      <c r="CF6677"/>
      <c r="CG6677"/>
      <c r="CH6677"/>
      <c r="CI6677"/>
      <c r="CJ6677"/>
      <c r="CK6677"/>
      <c r="CL6677"/>
      <c r="CM6677"/>
      <c r="CN6677"/>
      <c r="CO6677"/>
      <c r="CP6677"/>
    </row>
    <row r="6678" spans="80:94" ht="22.5" customHeight="1">
      <c r="CB6678"/>
      <c r="CC6678"/>
      <c r="CD6678"/>
      <c r="CE6678" s="83"/>
      <c r="CF6678"/>
      <c r="CG6678"/>
      <c r="CH6678"/>
      <c r="CI6678"/>
      <c r="CJ6678"/>
      <c r="CK6678"/>
      <c r="CL6678"/>
      <c r="CM6678"/>
      <c r="CN6678"/>
      <c r="CO6678"/>
      <c r="CP6678"/>
    </row>
    <row r="6679" spans="80:94" ht="22.5" customHeight="1">
      <c r="CB6679"/>
      <c r="CC6679"/>
      <c r="CD6679"/>
      <c r="CE6679" s="83"/>
      <c r="CF6679"/>
      <c r="CG6679"/>
      <c r="CH6679"/>
      <c r="CI6679"/>
      <c r="CJ6679"/>
      <c r="CK6679"/>
      <c r="CL6679"/>
      <c r="CM6679"/>
      <c r="CN6679"/>
      <c r="CO6679"/>
      <c r="CP6679"/>
    </row>
    <row r="6680" spans="80:94" ht="22.5" customHeight="1">
      <c r="CB6680"/>
      <c r="CC6680"/>
      <c r="CD6680"/>
      <c r="CE6680" s="83"/>
      <c r="CF6680"/>
      <c r="CG6680"/>
      <c r="CH6680"/>
      <c r="CI6680"/>
      <c r="CJ6680"/>
      <c r="CK6680"/>
      <c r="CL6680"/>
      <c r="CM6680"/>
      <c r="CN6680"/>
      <c r="CO6680"/>
      <c r="CP6680"/>
    </row>
    <row r="6681" spans="80:94" ht="22.5" customHeight="1">
      <c r="CB6681"/>
      <c r="CC6681"/>
      <c r="CD6681"/>
      <c r="CE6681" s="83"/>
      <c r="CF6681"/>
      <c r="CG6681"/>
      <c r="CH6681"/>
      <c r="CI6681"/>
      <c r="CJ6681"/>
      <c r="CK6681"/>
      <c r="CL6681"/>
      <c r="CM6681"/>
      <c r="CN6681"/>
      <c r="CO6681"/>
      <c r="CP6681"/>
    </row>
    <row r="6682" spans="80:94" ht="22.5" customHeight="1">
      <c r="CB6682"/>
      <c r="CC6682"/>
      <c r="CD6682"/>
      <c r="CE6682" s="83"/>
      <c r="CF6682"/>
      <c r="CG6682"/>
      <c r="CH6682"/>
      <c r="CI6682"/>
      <c r="CJ6682"/>
      <c r="CK6682"/>
      <c r="CL6682"/>
      <c r="CM6682"/>
      <c r="CN6682"/>
      <c r="CO6682"/>
      <c r="CP6682"/>
    </row>
    <row r="6683" spans="80:94" ht="22.5" customHeight="1">
      <c r="CB6683"/>
      <c r="CC6683"/>
      <c r="CD6683"/>
      <c r="CE6683" s="83"/>
      <c r="CF6683"/>
      <c r="CG6683"/>
      <c r="CH6683"/>
      <c r="CI6683"/>
      <c r="CJ6683"/>
      <c r="CK6683"/>
      <c r="CL6683"/>
      <c r="CM6683"/>
      <c r="CN6683"/>
      <c r="CO6683"/>
      <c r="CP6683"/>
    </row>
    <row r="6684" spans="80:94" ht="22.5" customHeight="1">
      <c r="CB6684"/>
      <c r="CC6684"/>
      <c r="CD6684"/>
      <c r="CE6684" s="83"/>
      <c r="CF6684"/>
      <c r="CG6684"/>
      <c r="CH6684"/>
      <c r="CI6684"/>
      <c r="CJ6684"/>
      <c r="CK6684"/>
      <c r="CL6684"/>
      <c r="CM6684"/>
      <c r="CN6684"/>
      <c r="CO6684"/>
      <c r="CP6684"/>
    </row>
    <row r="6685" spans="80:94" ht="22.5" customHeight="1">
      <c r="CB6685"/>
      <c r="CC6685"/>
      <c r="CD6685"/>
      <c r="CE6685" s="83"/>
      <c r="CF6685"/>
      <c r="CG6685"/>
      <c r="CH6685"/>
      <c r="CI6685"/>
      <c r="CJ6685"/>
      <c r="CK6685"/>
      <c r="CL6685"/>
      <c r="CM6685"/>
      <c r="CN6685"/>
      <c r="CO6685"/>
      <c r="CP6685"/>
    </row>
    <row r="6686" spans="80:94" ht="22.5" customHeight="1">
      <c r="CB6686"/>
      <c r="CC6686"/>
      <c r="CD6686"/>
      <c r="CE6686" s="83"/>
      <c r="CF6686"/>
      <c r="CG6686"/>
      <c r="CH6686"/>
      <c r="CI6686"/>
      <c r="CJ6686"/>
      <c r="CK6686"/>
      <c r="CL6686"/>
      <c r="CM6686"/>
      <c r="CN6686"/>
      <c r="CO6686"/>
      <c r="CP6686"/>
    </row>
    <row r="6687" spans="80:94" ht="22.5" customHeight="1">
      <c r="CB6687"/>
      <c r="CC6687"/>
      <c r="CD6687"/>
      <c r="CE6687" s="83"/>
      <c r="CF6687"/>
      <c r="CG6687"/>
      <c r="CH6687"/>
      <c r="CI6687"/>
      <c r="CJ6687"/>
      <c r="CK6687"/>
      <c r="CL6687"/>
      <c r="CM6687"/>
      <c r="CN6687"/>
      <c r="CO6687"/>
      <c r="CP6687"/>
    </row>
    <row r="6688" spans="80:94" ht="22.5" customHeight="1">
      <c r="CB6688"/>
      <c r="CC6688"/>
      <c r="CD6688"/>
      <c r="CE6688" s="83"/>
      <c r="CF6688"/>
      <c r="CG6688"/>
      <c r="CH6688"/>
      <c r="CI6688"/>
      <c r="CJ6688"/>
      <c r="CK6688"/>
      <c r="CL6688"/>
      <c r="CM6688"/>
      <c r="CN6688"/>
      <c r="CO6688"/>
      <c r="CP6688"/>
    </row>
    <row r="6689" spans="80:94" ht="22.5" customHeight="1">
      <c r="CB6689"/>
      <c r="CC6689"/>
      <c r="CD6689"/>
      <c r="CE6689" s="83"/>
      <c r="CF6689"/>
      <c r="CG6689"/>
      <c r="CH6689"/>
      <c r="CI6689"/>
      <c r="CJ6689"/>
      <c r="CK6689"/>
      <c r="CL6689"/>
      <c r="CM6689"/>
      <c r="CN6689"/>
      <c r="CO6689"/>
      <c r="CP6689"/>
    </row>
    <row r="6690" spans="80:94" ht="22.5" customHeight="1">
      <c r="CB6690"/>
      <c r="CC6690"/>
      <c r="CD6690"/>
      <c r="CE6690" s="83"/>
      <c r="CF6690"/>
      <c r="CG6690"/>
      <c r="CH6690"/>
      <c r="CI6690"/>
      <c r="CJ6690"/>
      <c r="CK6690"/>
      <c r="CL6690"/>
      <c r="CM6690"/>
      <c r="CN6690"/>
      <c r="CO6690"/>
      <c r="CP6690"/>
    </row>
    <row r="6691" spans="80:94" ht="22.5" customHeight="1">
      <c r="CB6691"/>
      <c r="CC6691"/>
      <c r="CD6691"/>
      <c r="CE6691" s="83"/>
      <c r="CF6691"/>
      <c r="CG6691"/>
      <c r="CH6691"/>
      <c r="CI6691"/>
      <c r="CJ6691"/>
      <c r="CK6691"/>
      <c r="CL6691"/>
      <c r="CM6691"/>
      <c r="CN6691"/>
      <c r="CO6691"/>
      <c r="CP6691"/>
    </row>
    <row r="6692" spans="80:94" ht="22.5" customHeight="1">
      <c r="CB6692"/>
      <c r="CC6692"/>
      <c r="CD6692"/>
      <c r="CE6692" s="83"/>
      <c r="CF6692"/>
      <c r="CG6692"/>
      <c r="CH6692"/>
      <c r="CI6692"/>
      <c r="CJ6692"/>
      <c r="CK6692"/>
      <c r="CL6692"/>
      <c r="CM6692"/>
      <c r="CN6692"/>
      <c r="CO6692"/>
      <c r="CP6692"/>
    </row>
    <row r="6693" spans="80:94" ht="22.5" customHeight="1">
      <c r="CB6693"/>
      <c r="CC6693"/>
      <c r="CD6693"/>
      <c r="CE6693" s="83"/>
      <c r="CF6693"/>
      <c r="CG6693"/>
      <c r="CH6693"/>
      <c r="CI6693"/>
      <c r="CJ6693"/>
      <c r="CK6693"/>
      <c r="CL6693"/>
      <c r="CM6693"/>
      <c r="CN6693"/>
      <c r="CO6693"/>
      <c r="CP6693"/>
    </row>
    <row r="6694" spans="80:94" ht="22.5" customHeight="1">
      <c r="CB6694"/>
      <c r="CC6694"/>
      <c r="CD6694"/>
      <c r="CE6694" s="83"/>
      <c r="CF6694"/>
      <c r="CG6694"/>
      <c r="CH6694"/>
      <c r="CI6694"/>
      <c r="CJ6694"/>
      <c r="CK6694"/>
      <c r="CL6694"/>
      <c r="CM6694"/>
      <c r="CN6694"/>
      <c r="CO6694"/>
      <c r="CP6694"/>
    </row>
    <row r="6695" spans="80:94" ht="22.5" customHeight="1">
      <c r="CB6695"/>
      <c r="CC6695"/>
      <c r="CD6695"/>
      <c r="CE6695" s="83"/>
      <c r="CF6695"/>
      <c r="CG6695"/>
      <c r="CH6695"/>
      <c r="CI6695"/>
      <c r="CJ6695"/>
      <c r="CK6695"/>
      <c r="CL6695"/>
      <c r="CM6695"/>
      <c r="CN6695"/>
      <c r="CO6695"/>
      <c r="CP6695"/>
    </row>
    <row r="6696" spans="80:94" ht="22.5" customHeight="1">
      <c r="CB6696"/>
      <c r="CC6696"/>
      <c r="CD6696"/>
      <c r="CE6696" s="83"/>
      <c r="CF6696"/>
      <c r="CG6696"/>
      <c r="CH6696"/>
      <c r="CI6696"/>
      <c r="CJ6696"/>
      <c r="CK6696"/>
      <c r="CL6696"/>
      <c r="CM6696"/>
      <c r="CN6696"/>
      <c r="CO6696"/>
      <c r="CP6696"/>
    </row>
    <row r="6697" spans="80:94" ht="22.5" customHeight="1">
      <c r="CB6697"/>
      <c r="CC6697"/>
      <c r="CD6697"/>
      <c r="CE6697" s="83"/>
      <c r="CF6697"/>
      <c r="CG6697"/>
      <c r="CH6697"/>
      <c r="CI6697"/>
      <c r="CJ6697"/>
      <c r="CK6697"/>
      <c r="CL6697"/>
      <c r="CM6697"/>
      <c r="CN6697"/>
      <c r="CO6697"/>
      <c r="CP6697"/>
    </row>
    <row r="6698" spans="80:94" ht="22.5" customHeight="1">
      <c r="CB6698"/>
      <c r="CC6698"/>
      <c r="CD6698"/>
      <c r="CE6698" s="83"/>
      <c r="CF6698"/>
      <c r="CG6698"/>
      <c r="CH6698"/>
      <c r="CI6698"/>
      <c r="CJ6698"/>
      <c r="CK6698"/>
      <c r="CL6698"/>
      <c r="CM6698"/>
      <c r="CN6698"/>
      <c r="CO6698"/>
      <c r="CP6698"/>
    </row>
    <row r="6699" spans="80:94" ht="22.5" customHeight="1">
      <c r="CB6699"/>
      <c r="CC6699"/>
      <c r="CD6699"/>
      <c r="CE6699" s="83"/>
      <c r="CF6699"/>
      <c r="CG6699"/>
      <c r="CH6699"/>
      <c r="CI6699"/>
      <c r="CJ6699"/>
      <c r="CK6699"/>
      <c r="CL6699"/>
      <c r="CM6699"/>
      <c r="CN6699"/>
      <c r="CO6699"/>
      <c r="CP6699"/>
    </row>
    <row r="6700" spans="80:94" ht="22.5" customHeight="1">
      <c r="CB6700"/>
      <c r="CC6700"/>
      <c r="CD6700"/>
      <c r="CE6700" s="83"/>
      <c r="CF6700"/>
      <c r="CG6700"/>
      <c r="CH6700"/>
      <c r="CI6700"/>
      <c r="CJ6700"/>
      <c r="CK6700"/>
      <c r="CL6700"/>
      <c r="CM6700"/>
      <c r="CN6700"/>
      <c r="CO6700"/>
      <c r="CP6700"/>
    </row>
    <row r="6701" spans="80:94" ht="22.5" customHeight="1">
      <c r="CB6701"/>
      <c r="CC6701"/>
      <c r="CD6701"/>
      <c r="CE6701" s="83"/>
      <c r="CF6701"/>
      <c r="CG6701"/>
      <c r="CH6701"/>
      <c r="CI6701"/>
      <c r="CJ6701"/>
      <c r="CK6701"/>
      <c r="CL6701"/>
      <c r="CM6701"/>
      <c r="CN6701"/>
      <c r="CO6701"/>
      <c r="CP6701"/>
    </row>
    <row r="6702" spans="80:94" ht="22.5" customHeight="1">
      <c r="CB6702"/>
      <c r="CC6702"/>
      <c r="CD6702"/>
      <c r="CE6702" s="83"/>
      <c r="CF6702"/>
      <c r="CG6702"/>
      <c r="CH6702"/>
      <c r="CI6702"/>
      <c r="CJ6702"/>
      <c r="CK6702"/>
      <c r="CL6702"/>
      <c r="CM6702"/>
      <c r="CN6702"/>
      <c r="CO6702"/>
      <c r="CP6702"/>
    </row>
    <row r="6703" spans="80:94" ht="22.5" customHeight="1">
      <c r="CB6703"/>
      <c r="CC6703"/>
      <c r="CD6703"/>
      <c r="CE6703" s="83"/>
      <c r="CF6703"/>
      <c r="CG6703"/>
      <c r="CH6703"/>
      <c r="CI6703"/>
      <c r="CJ6703"/>
      <c r="CK6703"/>
      <c r="CL6703"/>
      <c r="CM6703"/>
      <c r="CN6703"/>
      <c r="CO6703"/>
      <c r="CP6703"/>
    </row>
    <row r="6704" spans="80:94" ht="22.5" customHeight="1">
      <c r="CB6704"/>
      <c r="CC6704"/>
      <c r="CD6704"/>
      <c r="CE6704" s="83"/>
      <c r="CF6704"/>
      <c r="CG6704"/>
      <c r="CH6704"/>
      <c r="CI6704"/>
      <c r="CJ6704"/>
      <c r="CK6704"/>
      <c r="CL6704"/>
      <c r="CM6704"/>
      <c r="CN6704"/>
      <c r="CO6704"/>
      <c r="CP6704"/>
    </row>
    <row r="6705" spans="80:94" ht="22.5" customHeight="1">
      <c r="CB6705"/>
      <c r="CC6705"/>
      <c r="CD6705"/>
      <c r="CE6705" s="83"/>
      <c r="CF6705"/>
      <c r="CG6705"/>
      <c r="CH6705"/>
      <c r="CI6705"/>
      <c r="CJ6705"/>
      <c r="CK6705"/>
      <c r="CL6705"/>
      <c r="CM6705"/>
      <c r="CN6705"/>
      <c r="CO6705"/>
      <c r="CP6705"/>
    </row>
    <row r="6706" spans="80:94" ht="22.5" customHeight="1">
      <c r="CB6706"/>
      <c r="CC6706"/>
      <c r="CD6706"/>
      <c r="CE6706" s="83"/>
      <c r="CF6706"/>
      <c r="CG6706"/>
      <c r="CH6706"/>
      <c r="CI6706"/>
      <c r="CJ6706"/>
      <c r="CK6706"/>
      <c r="CL6706"/>
      <c r="CM6706"/>
      <c r="CN6706"/>
      <c r="CO6706"/>
      <c r="CP6706"/>
    </row>
    <row r="6707" spans="80:94" ht="22.5" customHeight="1">
      <c r="CB6707"/>
      <c r="CC6707"/>
      <c r="CD6707"/>
      <c r="CE6707" s="83"/>
      <c r="CF6707"/>
      <c r="CG6707"/>
      <c r="CH6707"/>
      <c r="CI6707"/>
      <c r="CJ6707"/>
      <c r="CK6707"/>
      <c r="CL6707"/>
      <c r="CM6707"/>
      <c r="CN6707"/>
      <c r="CO6707"/>
      <c r="CP6707"/>
    </row>
    <row r="6708" spans="80:94" ht="22.5" customHeight="1">
      <c r="CB6708"/>
      <c r="CC6708"/>
      <c r="CD6708"/>
      <c r="CE6708" s="83"/>
      <c r="CF6708"/>
      <c r="CG6708"/>
      <c r="CH6708"/>
      <c r="CI6708"/>
      <c r="CJ6708"/>
      <c r="CK6708"/>
      <c r="CL6708"/>
      <c r="CM6708"/>
      <c r="CN6708"/>
      <c r="CO6708"/>
      <c r="CP6708"/>
    </row>
    <row r="6709" spans="80:94" ht="22.5" customHeight="1">
      <c r="CB6709"/>
      <c r="CC6709"/>
      <c r="CD6709"/>
      <c r="CE6709" s="83"/>
      <c r="CF6709"/>
      <c r="CG6709"/>
      <c r="CH6709"/>
      <c r="CI6709"/>
      <c r="CJ6709"/>
      <c r="CK6709"/>
      <c r="CL6709"/>
      <c r="CM6709"/>
      <c r="CN6709"/>
      <c r="CO6709"/>
      <c r="CP6709"/>
    </row>
    <row r="6710" spans="80:94" ht="22.5" customHeight="1">
      <c r="CB6710"/>
      <c r="CC6710"/>
      <c r="CD6710"/>
      <c r="CE6710" s="83"/>
      <c r="CF6710"/>
      <c r="CG6710"/>
      <c r="CH6710"/>
      <c r="CI6710"/>
      <c r="CJ6710"/>
      <c r="CK6710"/>
      <c r="CL6710"/>
      <c r="CM6710"/>
      <c r="CN6710"/>
      <c r="CO6710"/>
      <c r="CP6710"/>
    </row>
    <row r="6711" spans="80:94" ht="22.5" customHeight="1">
      <c r="CB6711"/>
      <c r="CC6711"/>
      <c r="CD6711"/>
      <c r="CE6711" s="83"/>
      <c r="CF6711"/>
      <c r="CG6711"/>
      <c r="CH6711"/>
      <c r="CI6711"/>
      <c r="CJ6711"/>
      <c r="CK6711"/>
      <c r="CL6711"/>
      <c r="CM6711"/>
      <c r="CN6711"/>
      <c r="CO6711"/>
      <c r="CP6711"/>
    </row>
    <row r="6712" spans="80:94" ht="22.5" customHeight="1">
      <c r="CB6712"/>
      <c r="CC6712"/>
      <c r="CD6712"/>
      <c r="CE6712" s="83"/>
      <c r="CF6712"/>
      <c r="CG6712"/>
      <c r="CH6712"/>
      <c r="CI6712"/>
      <c r="CJ6712"/>
      <c r="CK6712"/>
      <c r="CL6712"/>
      <c r="CM6712"/>
      <c r="CN6712"/>
      <c r="CO6712"/>
      <c r="CP6712"/>
    </row>
    <row r="6713" spans="80:94" ht="22.5" customHeight="1">
      <c r="CB6713"/>
      <c r="CC6713"/>
      <c r="CD6713"/>
      <c r="CE6713" s="83"/>
      <c r="CF6713"/>
      <c r="CG6713"/>
      <c r="CH6713"/>
      <c r="CI6713"/>
      <c r="CJ6713"/>
      <c r="CK6713"/>
      <c r="CL6713"/>
      <c r="CM6713"/>
      <c r="CN6713"/>
      <c r="CO6713"/>
      <c r="CP6713"/>
    </row>
    <row r="6714" spans="80:94" ht="22.5" customHeight="1">
      <c r="CB6714"/>
      <c r="CC6714"/>
      <c r="CD6714"/>
      <c r="CE6714" s="83"/>
      <c r="CF6714"/>
      <c r="CG6714"/>
      <c r="CH6714"/>
      <c r="CI6714"/>
      <c r="CJ6714"/>
      <c r="CK6714"/>
      <c r="CL6714"/>
      <c r="CM6714"/>
      <c r="CN6714"/>
      <c r="CO6714"/>
      <c r="CP6714"/>
    </row>
    <row r="6715" spans="80:94" ht="22.5" customHeight="1">
      <c r="CB6715"/>
      <c r="CC6715"/>
      <c r="CD6715"/>
      <c r="CE6715" s="83"/>
      <c r="CF6715"/>
      <c r="CG6715"/>
      <c r="CH6715"/>
      <c r="CI6715"/>
      <c r="CJ6715"/>
      <c r="CK6715"/>
      <c r="CL6715"/>
      <c r="CM6715"/>
      <c r="CN6715"/>
      <c r="CO6715"/>
      <c r="CP6715"/>
    </row>
    <row r="6716" spans="80:94" ht="22.5" customHeight="1">
      <c r="CB6716"/>
      <c r="CC6716"/>
      <c r="CD6716"/>
      <c r="CE6716" s="83"/>
      <c r="CF6716"/>
      <c r="CG6716"/>
      <c r="CH6716"/>
      <c r="CI6716"/>
      <c r="CJ6716"/>
      <c r="CK6716"/>
      <c r="CL6716"/>
      <c r="CM6716"/>
      <c r="CN6716"/>
      <c r="CO6716"/>
      <c r="CP6716"/>
    </row>
    <row r="6717" spans="80:94" ht="22.5" customHeight="1">
      <c r="CB6717"/>
      <c r="CC6717"/>
      <c r="CD6717"/>
      <c r="CE6717" s="83"/>
      <c r="CF6717"/>
      <c r="CG6717"/>
      <c r="CH6717"/>
      <c r="CI6717"/>
      <c r="CJ6717"/>
      <c r="CK6717"/>
      <c r="CL6717"/>
      <c r="CM6717"/>
      <c r="CN6717"/>
      <c r="CO6717"/>
      <c r="CP6717"/>
    </row>
    <row r="6718" spans="80:94" ht="22.5" customHeight="1">
      <c r="CB6718"/>
      <c r="CC6718"/>
      <c r="CD6718"/>
      <c r="CE6718" s="83"/>
      <c r="CF6718"/>
      <c r="CG6718"/>
      <c r="CH6718"/>
      <c r="CI6718"/>
      <c r="CJ6718"/>
      <c r="CK6718"/>
      <c r="CL6718"/>
      <c r="CM6718"/>
      <c r="CN6718"/>
      <c r="CO6718"/>
      <c r="CP6718"/>
    </row>
    <row r="6719" spans="80:94" ht="22.5" customHeight="1">
      <c r="CB6719"/>
      <c r="CC6719"/>
      <c r="CD6719"/>
      <c r="CE6719" s="83"/>
      <c r="CF6719"/>
      <c r="CG6719"/>
      <c r="CH6719"/>
      <c r="CI6719"/>
      <c r="CJ6719"/>
      <c r="CK6719"/>
      <c r="CL6719"/>
      <c r="CM6719"/>
      <c r="CN6719"/>
      <c r="CO6719"/>
      <c r="CP6719"/>
    </row>
    <row r="6720" spans="80:94" ht="22.5" customHeight="1">
      <c r="CB6720"/>
      <c r="CC6720"/>
      <c r="CD6720"/>
      <c r="CE6720" s="83"/>
      <c r="CF6720"/>
      <c r="CG6720"/>
      <c r="CH6720"/>
      <c r="CI6720"/>
      <c r="CJ6720"/>
      <c r="CK6720"/>
      <c r="CL6720"/>
      <c r="CM6720"/>
      <c r="CN6720"/>
      <c r="CO6720"/>
      <c r="CP6720"/>
    </row>
    <row r="6721" spans="80:94" ht="22.5" customHeight="1">
      <c r="CB6721"/>
      <c r="CC6721"/>
      <c r="CD6721"/>
      <c r="CE6721" s="83"/>
      <c r="CF6721"/>
      <c r="CG6721"/>
      <c r="CH6721"/>
      <c r="CI6721"/>
      <c r="CJ6721"/>
      <c r="CK6721"/>
      <c r="CL6721"/>
      <c r="CM6721"/>
      <c r="CN6721"/>
      <c r="CO6721"/>
      <c r="CP6721"/>
    </row>
    <row r="6722" spans="80:94" ht="22.5" customHeight="1">
      <c r="CB6722"/>
      <c r="CC6722"/>
      <c r="CD6722"/>
      <c r="CE6722" s="83"/>
      <c r="CF6722"/>
      <c r="CG6722"/>
      <c r="CH6722"/>
      <c r="CI6722"/>
      <c r="CJ6722"/>
      <c r="CK6722"/>
      <c r="CL6722"/>
      <c r="CM6722"/>
      <c r="CN6722"/>
      <c r="CO6722"/>
      <c r="CP6722"/>
    </row>
    <row r="6723" spans="80:94" ht="22.5" customHeight="1">
      <c r="CB6723"/>
      <c r="CC6723"/>
      <c r="CD6723"/>
      <c r="CE6723" s="83"/>
      <c r="CF6723"/>
      <c r="CG6723"/>
      <c r="CH6723"/>
      <c r="CI6723"/>
      <c r="CJ6723"/>
      <c r="CK6723"/>
      <c r="CL6723"/>
      <c r="CM6723"/>
      <c r="CN6723"/>
      <c r="CO6723"/>
      <c r="CP6723"/>
    </row>
    <row r="6724" spans="80:94" ht="22.5" customHeight="1">
      <c r="CB6724"/>
      <c r="CC6724"/>
      <c r="CD6724"/>
      <c r="CE6724" s="83"/>
      <c r="CF6724"/>
      <c r="CG6724"/>
      <c r="CH6724"/>
      <c r="CI6724"/>
      <c r="CJ6724"/>
      <c r="CK6724"/>
      <c r="CL6724"/>
      <c r="CM6724"/>
      <c r="CN6724"/>
      <c r="CO6724"/>
      <c r="CP6724"/>
    </row>
    <row r="6725" spans="80:94" ht="22.5" customHeight="1">
      <c r="CB6725"/>
      <c r="CC6725"/>
      <c r="CD6725"/>
      <c r="CE6725" s="83"/>
      <c r="CF6725"/>
      <c r="CG6725"/>
      <c r="CH6725"/>
      <c r="CI6725"/>
      <c r="CJ6725"/>
      <c r="CK6725"/>
      <c r="CL6725"/>
      <c r="CM6725"/>
      <c r="CN6725"/>
      <c r="CO6725"/>
      <c r="CP6725"/>
    </row>
    <row r="6726" spans="80:94" ht="22.5" customHeight="1">
      <c r="CB6726"/>
      <c r="CC6726"/>
      <c r="CD6726"/>
      <c r="CE6726" s="83"/>
      <c r="CF6726"/>
      <c r="CG6726"/>
      <c r="CH6726"/>
      <c r="CI6726"/>
      <c r="CJ6726"/>
      <c r="CK6726"/>
      <c r="CL6726"/>
      <c r="CM6726"/>
      <c r="CN6726"/>
      <c r="CO6726"/>
      <c r="CP6726"/>
    </row>
    <row r="6727" spans="80:94" ht="22.5" customHeight="1">
      <c r="CB6727"/>
      <c r="CC6727"/>
      <c r="CD6727"/>
      <c r="CE6727" s="83"/>
      <c r="CF6727"/>
      <c r="CG6727"/>
      <c r="CH6727"/>
      <c r="CI6727"/>
      <c r="CJ6727"/>
      <c r="CK6727"/>
      <c r="CL6727"/>
      <c r="CM6727"/>
      <c r="CN6727"/>
      <c r="CO6727"/>
      <c r="CP6727"/>
    </row>
    <row r="6728" spans="80:94" ht="22.5" customHeight="1">
      <c r="CB6728"/>
      <c r="CC6728"/>
      <c r="CD6728"/>
      <c r="CE6728" s="83"/>
      <c r="CF6728"/>
      <c r="CG6728"/>
      <c r="CH6728"/>
      <c r="CI6728"/>
      <c r="CJ6728"/>
      <c r="CK6728"/>
      <c r="CL6728"/>
      <c r="CM6728"/>
      <c r="CN6728"/>
      <c r="CO6728"/>
      <c r="CP6728"/>
    </row>
    <row r="6729" spans="80:94" ht="22.5" customHeight="1">
      <c r="CB6729"/>
      <c r="CC6729"/>
      <c r="CD6729"/>
      <c r="CE6729" s="83"/>
      <c r="CF6729"/>
      <c r="CG6729"/>
      <c r="CH6729"/>
      <c r="CI6729"/>
      <c r="CJ6729"/>
      <c r="CK6729"/>
      <c r="CL6729"/>
      <c r="CM6729"/>
      <c r="CN6729"/>
      <c r="CO6729"/>
      <c r="CP6729"/>
    </row>
    <row r="6730" spans="80:94" ht="22.5" customHeight="1">
      <c r="CB6730"/>
      <c r="CC6730"/>
      <c r="CD6730"/>
      <c r="CE6730" s="83"/>
      <c r="CF6730"/>
      <c r="CG6730"/>
      <c r="CH6730"/>
      <c r="CI6730"/>
      <c r="CJ6730"/>
      <c r="CK6730"/>
      <c r="CL6730"/>
      <c r="CM6730"/>
      <c r="CN6730"/>
      <c r="CO6730"/>
      <c r="CP6730"/>
    </row>
    <row r="6731" spans="80:94" ht="22.5" customHeight="1">
      <c r="CB6731"/>
      <c r="CC6731"/>
      <c r="CD6731"/>
      <c r="CE6731" s="83"/>
      <c r="CF6731"/>
      <c r="CG6731"/>
      <c r="CH6731"/>
      <c r="CI6731"/>
      <c r="CJ6731"/>
      <c r="CK6731"/>
      <c r="CL6731"/>
      <c r="CM6731"/>
      <c r="CN6731"/>
      <c r="CO6731"/>
      <c r="CP6731"/>
    </row>
    <row r="6732" spans="80:94" ht="22.5" customHeight="1">
      <c r="CB6732"/>
      <c r="CC6732"/>
      <c r="CD6732"/>
      <c r="CE6732" s="83"/>
      <c r="CF6732"/>
      <c r="CG6732"/>
      <c r="CH6732"/>
      <c r="CI6732"/>
      <c r="CJ6732"/>
      <c r="CK6732"/>
      <c r="CL6732"/>
      <c r="CM6732"/>
      <c r="CN6732"/>
      <c r="CO6732"/>
      <c r="CP6732"/>
    </row>
    <row r="6733" spans="80:94" ht="22.5" customHeight="1">
      <c r="CB6733"/>
      <c r="CC6733"/>
      <c r="CD6733"/>
      <c r="CE6733" s="83"/>
      <c r="CF6733"/>
      <c r="CG6733"/>
      <c r="CH6733"/>
      <c r="CI6733"/>
      <c r="CJ6733"/>
      <c r="CK6733"/>
      <c r="CL6733"/>
      <c r="CM6733"/>
      <c r="CN6733"/>
      <c r="CO6733"/>
      <c r="CP6733"/>
    </row>
    <row r="6734" spans="80:94" ht="22.5" customHeight="1">
      <c r="CB6734"/>
      <c r="CC6734"/>
      <c r="CD6734"/>
      <c r="CE6734" s="83"/>
      <c r="CF6734"/>
      <c r="CG6734"/>
      <c r="CH6734"/>
      <c r="CI6734"/>
      <c r="CJ6734"/>
      <c r="CK6734"/>
      <c r="CL6734"/>
      <c r="CM6734"/>
      <c r="CN6734"/>
      <c r="CO6734"/>
      <c r="CP6734"/>
    </row>
    <row r="6735" spans="80:94" ht="22.5" customHeight="1">
      <c r="CB6735"/>
      <c r="CC6735"/>
      <c r="CD6735"/>
      <c r="CE6735" s="83"/>
      <c r="CF6735"/>
      <c r="CG6735"/>
      <c r="CH6735"/>
      <c r="CI6735"/>
      <c r="CJ6735"/>
      <c r="CK6735"/>
      <c r="CL6735"/>
      <c r="CM6735"/>
      <c r="CN6735"/>
      <c r="CO6735"/>
      <c r="CP6735"/>
    </row>
    <row r="6736" spans="80:94" ht="22.5" customHeight="1">
      <c r="CB6736"/>
      <c r="CC6736"/>
      <c r="CD6736"/>
      <c r="CE6736" s="83"/>
      <c r="CF6736"/>
      <c r="CG6736"/>
      <c r="CH6736"/>
      <c r="CI6736"/>
      <c r="CJ6736"/>
      <c r="CK6736"/>
      <c r="CL6736"/>
      <c r="CM6736"/>
      <c r="CN6736"/>
      <c r="CO6736"/>
      <c r="CP6736"/>
    </row>
    <row r="6737" spans="80:94" ht="22.5" customHeight="1">
      <c r="CB6737"/>
      <c r="CC6737"/>
      <c r="CD6737"/>
      <c r="CE6737" s="83"/>
      <c r="CF6737"/>
      <c r="CG6737"/>
      <c r="CH6737"/>
      <c r="CI6737"/>
      <c r="CJ6737"/>
      <c r="CK6737"/>
      <c r="CL6737"/>
      <c r="CM6737"/>
      <c r="CN6737"/>
      <c r="CO6737"/>
      <c r="CP6737"/>
    </row>
    <row r="6738" spans="80:94" ht="22.5" customHeight="1">
      <c r="CB6738"/>
      <c r="CC6738"/>
      <c r="CD6738"/>
      <c r="CE6738" s="83"/>
      <c r="CF6738"/>
      <c r="CG6738"/>
      <c r="CH6738"/>
      <c r="CI6738"/>
      <c r="CJ6738"/>
      <c r="CK6738"/>
      <c r="CL6738"/>
      <c r="CM6738"/>
      <c r="CN6738"/>
      <c r="CO6738"/>
      <c r="CP6738"/>
    </row>
    <row r="6739" spans="80:94" ht="22.5" customHeight="1">
      <c r="CB6739"/>
      <c r="CC6739"/>
      <c r="CD6739"/>
      <c r="CE6739" s="83"/>
      <c r="CF6739"/>
      <c r="CG6739"/>
      <c r="CH6739"/>
      <c r="CI6739"/>
      <c r="CJ6739"/>
      <c r="CK6739"/>
      <c r="CL6739"/>
      <c r="CM6739"/>
      <c r="CN6739"/>
      <c r="CO6739"/>
      <c r="CP6739"/>
    </row>
    <row r="6740" spans="80:94" ht="22.5" customHeight="1">
      <c r="CB6740"/>
      <c r="CC6740"/>
      <c r="CD6740"/>
      <c r="CE6740" s="83"/>
      <c r="CF6740"/>
      <c r="CG6740"/>
      <c r="CH6740"/>
      <c r="CI6740"/>
      <c r="CJ6740"/>
      <c r="CK6740"/>
      <c r="CL6740"/>
      <c r="CM6740"/>
      <c r="CN6740"/>
      <c r="CO6740"/>
      <c r="CP6740"/>
    </row>
    <row r="6741" spans="80:94" ht="22.5" customHeight="1">
      <c r="CB6741"/>
      <c r="CC6741"/>
      <c r="CD6741"/>
      <c r="CE6741" s="83"/>
      <c r="CF6741"/>
      <c r="CG6741"/>
      <c r="CH6741"/>
      <c r="CI6741"/>
      <c r="CJ6741"/>
      <c r="CK6741"/>
      <c r="CL6741"/>
      <c r="CM6741"/>
      <c r="CN6741"/>
      <c r="CO6741"/>
      <c r="CP6741"/>
    </row>
    <row r="6742" spans="80:94" ht="22.5" customHeight="1">
      <c r="CB6742"/>
      <c r="CC6742"/>
      <c r="CD6742"/>
      <c r="CE6742" s="83"/>
      <c r="CF6742"/>
      <c r="CG6742"/>
      <c r="CH6742"/>
      <c r="CI6742"/>
      <c r="CJ6742"/>
      <c r="CK6742"/>
      <c r="CL6742"/>
      <c r="CM6742"/>
      <c r="CN6742"/>
      <c r="CO6742"/>
      <c r="CP6742"/>
    </row>
    <row r="6743" spans="80:94" ht="22.5" customHeight="1">
      <c r="CB6743"/>
      <c r="CC6743"/>
      <c r="CD6743"/>
      <c r="CE6743" s="83"/>
      <c r="CF6743"/>
      <c r="CG6743"/>
      <c r="CH6743"/>
      <c r="CI6743"/>
      <c r="CJ6743"/>
      <c r="CK6743"/>
      <c r="CL6743"/>
      <c r="CM6743"/>
      <c r="CN6743"/>
      <c r="CO6743"/>
      <c r="CP6743"/>
    </row>
    <row r="6744" spans="80:94" ht="22.5" customHeight="1">
      <c r="CB6744"/>
      <c r="CC6744"/>
      <c r="CD6744"/>
      <c r="CE6744" s="83"/>
      <c r="CF6744"/>
      <c r="CG6744"/>
      <c r="CH6744"/>
      <c r="CI6744"/>
      <c r="CJ6744"/>
      <c r="CK6744"/>
      <c r="CL6744"/>
      <c r="CM6744"/>
      <c r="CN6744"/>
      <c r="CO6744"/>
      <c r="CP6744"/>
    </row>
    <row r="6745" spans="80:94" ht="22.5" customHeight="1">
      <c r="CB6745"/>
      <c r="CC6745"/>
      <c r="CD6745"/>
      <c r="CE6745" s="83"/>
      <c r="CF6745"/>
      <c r="CG6745"/>
      <c r="CH6745"/>
      <c r="CI6745"/>
      <c r="CJ6745"/>
      <c r="CK6745"/>
      <c r="CL6745"/>
      <c r="CM6745"/>
      <c r="CN6745"/>
      <c r="CO6745"/>
      <c r="CP6745"/>
    </row>
    <row r="6746" spans="80:94" ht="22.5" customHeight="1">
      <c r="CB6746"/>
      <c r="CC6746"/>
      <c r="CD6746"/>
      <c r="CE6746" s="83"/>
      <c r="CF6746"/>
      <c r="CG6746"/>
      <c r="CH6746"/>
      <c r="CI6746"/>
      <c r="CJ6746"/>
      <c r="CK6746"/>
      <c r="CL6746"/>
      <c r="CM6746"/>
      <c r="CN6746"/>
      <c r="CO6746"/>
      <c r="CP6746"/>
    </row>
    <row r="6747" spans="80:94" ht="22.5" customHeight="1">
      <c r="CB6747"/>
      <c r="CC6747"/>
      <c r="CD6747"/>
      <c r="CE6747" s="83"/>
      <c r="CF6747"/>
      <c r="CG6747"/>
      <c r="CH6747"/>
      <c r="CI6747"/>
      <c r="CJ6747"/>
      <c r="CK6747"/>
      <c r="CL6747"/>
      <c r="CM6747"/>
      <c r="CN6747"/>
      <c r="CO6747"/>
      <c r="CP6747"/>
    </row>
    <row r="6748" spans="80:94" ht="22.5" customHeight="1">
      <c r="CB6748"/>
      <c r="CC6748"/>
      <c r="CD6748"/>
      <c r="CE6748" s="83"/>
      <c r="CF6748"/>
      <c r="CG6748"/>
      <c r="CH6748"/>
      <c r="CI6748"/>
      <c r="CJ6748"/>
      <c r="CK6748"/>
      <c r="CL6748"/>
      <c r="CM6748"/>
      <c r="CN6748"/>
      <c r="CO6748"/>
      <c r="CP6748"/>
    </row>
    <row r="6749" spans="80:94" ht="22.5" customHeight="1">
      <c r="CB6749"/>
      <c r="CC6749"/>
      <c r="CD6749"/>
      <c r="CE6749" s="83"/>
      <c r="CF6749"/>
      <c r="CG6749"/>
      <c r="CH6749"/>
      <c r="CI6749"/>
      <c r="CJ6749"/>
      <c r="CK6749"/>
      <c r="CL6749"/>
      <c r="CM6749"/>
      <c r="CN6749"/>
      <c r="CO6749"/>
      <c r="CP6749"/>
    </row>
    <row r="6750" spans="80:94" ht="22.5" customHeight="1">
      <c r="CB6750"/>
      <c r="CC6750"/>
      <c r="CD6750"/>
      <c r="CE6750" s="83"/>
      <c r="CF6750"/>
      <c r="CG6750"/>
      <c r="CH6750"/>
      <c r="CI6750"/>
      <c r="CJ6750"/>
      <c r="CK6750"/>
      <c r="CL6750"/>
      <c r="CM6750"/>
      <c r="CN6750"/>
      <c r="CO6750"/>
      <c r="CP6750"/>
    </row>
    <row r="6751" spans="80:94" ht="22.5" customHeight="1">
      <c r="CB6751"/>
      <c r="CC6751"/>
      <c r="CD6751"/>
      <c r="CE6751" s="83"/>
      <c r="CF6751"/>
      <c r="CG6751"/>
      <c r="CH6751"/>
      <c r="CI6751"/>
      <c r="CJ6751"/>
      <c r="CK6751"/>
      <c r="CL6751"/>
      <c r="CM6751"/>
      <c r="CN6751"/>
      <c r="CO6751"/>
      <c r="CP6751"/>
    </row>
    <row r="6752" spans="80:94" ht="22.5" customHeight="1">
      <c r="CB6752"/>
      <c r="CC6752"/>
      <c r="CD6752"/>
      <c r="CE6752" s="83"/>
      <c r="CF6752"/>
      <c r="CG6752"/>
      <c r="CH6752"/>
      <c r="CI6752"/>
      <c r="CJ6752"/>
      <c r="CK6752"/>
      <c r="CL6752"/>
      <c r="CM6752"/>
      <c r="CN6752"/>
      <c r="CO6752"/>
      <c r="CP6752"/>
    </row>
    <row r="6753" spans="80:94" ht="22.5" customHeight="1">
      <c r="CB6753"/>
      <c r="CC6753"/>
      <c r="CD6753"/>
      <c r="CE6753" s="83"/>
      <c r="CF6753"/>
      <c r="CG6753"/>
      <c r="CH6753"/>
      <c r="CI6753"/>
      <c r="CJ6753"/>
      <c r="CK6753"/>
      <c r="CL6753"/>
      <c r="CM6753"/>
      <c r="CN6753"/>
      <c r="CO6753"/>
      <c r="CP6753"/>
    </row>
    <row r="6754" spans="80:94" ht="22.5" customHeight="1">
      <c r="CB6754"/>
      <c r="CC6754"/>
      <c r="CD6754"/>
      <c r="CE6754" s="83"/>
      <c r="CF6754"/>
      <c r="CG6754"/>
      <c r="CH6754"/>
      <c r="CI6754"/>
      <c r="CJ6754"/>
      <c r="CK6754"/>
      <c r="CL6754"/>
      <c r="CM6754"/>
      <c r="CN6754"/>
      <c r="CO6754"/>
      <c r="CP6754"/>
    </row>
    <row r="6755" spans="80:94" ht="22.5" customHeight="1">
      <c r="CB6755"/>
      <c r="CC6755"/>
      <c r="CD6755"/>
      <c r="CE6755" s="83"/>
      <c r="CF6755"/>
      <c r="CG6755"/>
      <c r="CH6755"/>
      <c r="CI6755"/>
      <c r="CJ6755"/>
      <c r="CK6755"/>
      <c r="CL6755"/>
      <c r="CM6755"/>
      <c r="CN6755"/>
      <c r="CO6755"/>
      <c r="CP6755"/>
    </row>
    <row r="6756" spans="80:94" ht="22.5" customHeight="1">
      <c r="CB6756"/>
      <c r="CC6756"/>
      <c r="CD6756"/>
      <c r="CE6756" s="83"/>
      <c r="CF6756"/>
      <c r="CG6756"/>
      <c r="CH6756"/>
      <c r="CI6756"/>
      <c r="CJ6756"/>
      <c r="CK6756"/>
      <c r="CL6756"/>
      <c r="CM6756"/>
      <c r="CN6756"/>
      <c r="CO6756"/>
      <c r="CP6756"/>
    </row>
    <row r="6757" spans="80:94" ht="22.5" customHeight="1">
      <c r="CB6757"/>
      <c r="CC6757"/>
      <c r="CD6757"/>
      <c r="CE6757" s="83"/>
      <c r="CF6757"/>
      <c r="CG6757"/>
      <c r="CH6757"/>
      <c r="CI6757"/>
      <c r="CJ6757"/>
      <c r="CK6757"/>
      <c r="CL6757"/>
      <c r="CM6757"/>
      <c r="CN6757"/>
      <c r="CO6757"/>
      <c r="CP6757"/>
    </row>
    <row r="6758" spans="80:94" ht="22.5" customHeight="1">
      <c r="CB6758"/>
      <c r="CC6758"/>
      <c r="CD6758"/>
      <c r="CE6758" s="83"/>
      <c r="CF6758"/>
      <c r="CG6758"/>
      <c r="CH6758"/>
      <c r="CI6758"/>
      <c r="CJ6758"/>
      <c r="CK6758"/>
      <c r="CL6758"/>
      <c r="CM6758"/>
      <c r="CN6758"/>
      <c r="CO6758"/>
      <c r="CP6758"/>
    </row>
    <row r="6759" spans="80:94" ht="22.5" customHeight="1">
      <c r="CB6759"/>
      <c r="CC6759"/>
      <c r="CD6759"/>
      <c r="CE6759" s="83"/>
      <c r="CF6759"/>
      <c r="CG6759"/>
      <c r="CH6759"/>
      <c r="CI6759"/>
      <c r="CJ6759"/>
      <c r="CK6759"/>
      <c r="CL6759"/>
      <c r="CM6759"/>
      <c r="CN6759"/>
      <c r="CO6759"/>
      <c r="CP6759"/>
    </row>
    <row r="6760" spans="80:94" ht="22.5" customHeight="1">
      <c r="CB6760"/>
      <c r="CC6760"/>
      <c r="CD6760"/>
      <c r="CE6760" s="83"/>
      <c r="CF6760"/>
      <c r="CG6760"/>
      <c r="CH6760"/>
      <c r="CI6760"/>
      <c r="CJ6760"/>
      <c r="CK6760"/>
      <c r="CL6760"/>
      <c r="CM6760"/>
      <c r="CN6760"/>
      <c r="CO6760"/>
      <c r="CP6760"/>
    </row>
    <row r="6761" spans="80:94" ht="22.5" customHeight="1">
      <c r="CB6761"/>
      <c r="CC6761"/>
      <c r="CD6761"/>
      <c r="CE6761" s="83"/>
      <c r="CF6761"/>
      <c r="CG6761"/>
      <c r="CH6761"/>
      <c r="CI6761"/>
      <c r="CJ6761"/>
      <c r="CK6761"/>
      <c r="CL6761"/>
      <c r="CM6761"/>
      <c r="CN6761"/>
      <c r="CO6761"/>
      <c r="CP6761"/>
    </row>
    <row r="6762" spans="80:94" ht="22.5" customHeight="1">
      <c r="CB6762"/>
      <c r="CC6762"/>
      <c r="CD6762"/>
      <c r="CE6762" s="83"/>
      <c r="CF6762"/>
      <c r="CG6762"/>
      <c r="CH6762"/>
      <c r="CI6762"/>
      <c r="CJ6762"/>
      <c r="CK6762"/>
      <c r="CL6762"/>
      <c r="CM6762"/>
      <c r="CN6762"/>
      <c r="CO6762"/>
      <c r="CP6762"/>
    </row>
    <row r="6763" spans="80:94" ht="22.5" customHeight="1">
      <c r="CB6763"/>
      <c r="CC6763"/>
      <c r="CD6763"/>
      <c r="CE6763" s="83"/>
      <c r="CF6763"/>
      <c r="CG6763"/>
      <c r="CH6763"/>
      <c r="CI6763"/>
      <c r="CJ6763"/>
      <c r="CK6763"/>
      <c r="CL6763"/>
      <c r="CM6763"/>
      <c r="CN6763"/>
      <c r="CO6763"/>
      <c r="CP6763"/>
    </row>
    <row r="6764" spans="80:94" ht="22.5" customHeight="1">
      <c r="CB6764"/>
      <c r="CC6764"/>
      <c r="CD6764"/>
      <c r="CE6764" s="83"/>
      <c r="CF6764"/>
      <c r="CG6764"/>
      <c r="CH6764"/>
      <c r="CI6764"/>
      <c r="CJ6764"/>
      <c r="CK6764"/>
      <c r="CL6764"/>
      <c r="CM6764"/>
      <c r="CN6764"/>
      <c r="CO6764"/>
      <c r="CP6764"/>
    </row>
    <row r="6765" spans="80:94" ht="22.5" customHeight="1">
      <c r="CB6765"/>
      <c r="CC6765"/>
      <c r="CD6765"/>
      <c r="CE6765" s="83"/>
      <c r="CF6765"/>
      <c r="CG6765"/>
      <c r="CH6765"/>
      <c r="CI6765"/>
      <c r="CJ6765"/>
      <c r="CK6765"/>
      <c r="CL6765"/>
      <c r="CM6765"/>
      <c r="CN6765"/>
      <c r="CO6765"/>
      <c r="CP6765"/>
    </row>
    <row r="6766" spans="80:94" ht="22.5" customHeight="1">
      <c r="CB6766"/>
      <c r="CC6766"/>
      <c r="CD6766"/>
      <c r="CE6766" s="83"/>
      <c r="CF6766"/>
      <c r="CG6766"/>
      <c r="CH6766"/>
      <c r="CI6766"/>
      <c r="CJ6766"/>
      <c r="CK6766"/>
      <c r="CL6766"/>
      <c r="CM6766"/>
      <c r="CN6766"/>
      <c r="CO6766"/>
      <c r="CP6766"/>
    </row>
    <row r="6767" spans="80:94" ht="22.5" customHeight="1">
      <c r="CB6767"/>
      <c r="CC6767"/>
      <c r="CD6767"/>
      <c r="CE6767" s="83"/>
      <c r="CF6767"/>
      <c r="CG6767"/>
      <c r="CH6767"/>
      <c r="CI6767"/>
      <c r="CJ6767"/>
      <c r="CK6767"/>
      <c r="CL6767"/>
      <c r="CM6767"/>
      <c r="CN6767"/>
      <c r="CO6767"/>
      <c r="CP6767"/>
    </row>
    <row r="6768" spans="80:94" ht="22.5" customHeight="1">
      <c r="CB6768"/>
      <c r="CC6768"/>
      <c r="CD6768"/>
      <c r="CE6768" s="83"/>
      <c r="CF6768"/>
      <c r="CG6768"/>
      <c r="CH6768"/>
      <c r="CI6768"/>
      <c r="CJ6768"/>
      <c r="CK6768"/>
      <c r="CL6768"/>
      <c r="CM6768"/>
      <c r="CN6768"/>
      <c r="CO6768"/>
      <c r="CP6768"/>
    </row>
    <row r="6769" spans="80:94" ht="22.5" customHeight="1">
      <c r="CB6769"/>
      <c r="CC6769"/>
      <c r="CD6769"/>
      <c r="CE6769" s="83"/>
      <c r="CF6769"/>
      <c r="CG6769"/>
      <c r="CH6769"/>
      <c r="CI6769"/>
      <c r="CJ6769"/>
      <c r="CK6769"/>
      <c r="CL6769"/>
      <c r="CM6769"/>
      <c r="CN6769"/>
      <c r="CO6769"/>
      <c r="CP6769"/>
    </row>
    <row r="6770" spans="80:94" ht="22.5" customHeight="1">
      <c r="CB6770"/>
      <c r="CC6770"/>
      <c r="CD6770"/>
      <c r="CE6770" s="83"/>
      <c r="CF6770"/>
      <c r="CG6770"/>
      <c r="CH6770"/>
      <c r="CI6770"/>
      <c r="CJ6770"/>
      <c r="CK6770"/>
      <c r="CL6770"/>
      <c r="CM6770"/>
      <c r="CN6770"/>
      <c r="CO6770"/>
      <c r="CP6770"/>
    </row>
    <row r="6771" spans="80:94" ht="22.5" customHeight="1">
      <c r="CB6771"/>
      <c r="CC6771"/>
      <c r="CD6771"/>
      <c r="CE6771" s="83"/>
      <c r="CF6771"/>
      <c r="CG6771"/>
      <c r="CH6771"/>
      <c r="CI6771"/>
      <c r="CJ6771"/>
      <c r="CK6771"/>
      <c r="CL6771"/>
      <c r="CM6771"/>
      <c r="CN6771"/>
      <c r="CO6771"/>
      <c r="CP6771"/>
    </row>
    <row r="6772" spans="80:94" ht="22.5" customHeight="1">
      <c r="CB6772"/>
      <c r="CC6772"/>
      <c r="CD6772"/>
      <c r="CE6772" s="83"/>
      <c r="CF6772"/>
      <c r="CG6772"/>
      <c r="CH6772"/>
      <c r="CI6772"/>
      <c r="CJ6772"/>
      <c r="CK6772"/>
      <c r="CL6772"/>
      <c r="CM6772"/>
      <c r="CN6772"/>
      <c r="CO6772"/>
      <c r="CP6772"/>
    </row>
    <row r="6773" spans="80:94" ht="22.5" customHeight="1">
      <c r="CB6773"/>
      <c r="CC6773"/>
      <c r="CD6773"/>
      <c r="CE6773" s="83"/>
      <c r="CF6773"/>
      <c r="CG6773"/>
      <c r="CH6773"/>
      <c r="CI6773"/>
      <c r="CJ6773"/>
      <c r="CK6773"/>
      <c r="CL6773"/>
      <c r="CM6773"/>
      <c r="CN6773"/>
      <c r="CO6773"/>
      <c r="CP6773"/>
    </row>
    <row r="6774" spans="80:94" ht="22.5" customHeight="1">
      <c r="CB6774"/>
      <c r="CC6774"/>
      <c r="CD6774"/>
      <c r="CE6774" s="83"/>
      <c r="CF6774"/>
      <c r="CG6774"/>
      <c r="CH6774"/>
      <c r="CI6774"/>
      <c r="CJ6774"/>
      <c r="CK6774"/>
      <c r="CL6774"/>
      <c r="CM6774"/>
      <c r="CN6774"/>
      <c r="CO6774"/>
      <c r="CP6774"/>
    </row>
    <row r="6775" spans="80:94" ht="22.5" customHeight="1">
      <c r="CB6775"/>
      <c r="CC6775"/>
      <c r="CD6775"/>
      <c r="CE6775" s="83"/>
      <c r="CF6775"/>
      <c r="CG6775"/>
      <c r="CH6775"/>
      <c r="CI6775"/>
      <c r="CJ6775"/>
      <c r="CK6775"/>
      <c r="CL6775"/>
      <c r="CM6775"/>
      <c r="CN6775"/>
      <c r="CO6775"/>
      <c r="CP6775"/>
    </row>
    <row r="6776" spans="80:94" ht="22.5" customHeight="1">
      <c r="CB6776"/>
      <c r="CC6776"/>
      <c r="CD6776"/>
      <c r="CE6776" s="83"/>
      <c r="CF6776"/>
      <c r="CG6776"/>
      <c r="CH6776"/>
      <c r="CI6776"/>
      <c r="CJ6776"/>
      <c r="CK6776"/>
      <c r="CL6776"/>
      <c r="CM6776"/>
      <c r="CN6776"/>
      <c r="CO6776"/>
      <c r="CP6776"/>
    </row>
    <row r="6777" spans="80:94" ht="22.5" customHeight="1">
      <c r="CB6777"/>
      <c r="CC6777"/>
      <c r="CD6777"/>
      <c r="CE6777" s="83"/>
      <c r="CF6777"/>
      <c r="CG6777"/>
      <c r="CH6777"/>
      <c r="CI6777"/>
      <c r="CJ6777"/>
      <c r="CK6777"/>
      <c r="CL6777"/>
      <c r="CM6777"/>
      <c r="CN6777"/>
      <c r="CO6777"/>
      <c r="CP6777"/>
    </row>
    <row r="6778" spans="80:94" ht="22.5" customHeight="1">
      <c r="CB6778"/>
      <c r="CC6778"/>
      <c r="CD6778"/>
      <c r="CE6778" s="83"/>
      <c r="CF6778"/>
      <c r="CG6778"/>
      <c r="CH6778"/>
      <c r="CI6778"/>
      <c r="CJ6778"/>
      <c r="CK6778"/>
      <c r="CL6778"/>
      <c r="CM6778"/>
      <c r="CN6778"/>
      <c r="CO6778"/>
      <c r="CP6778"/>
    </row>
    <row r="6779" spans="80:94" ht="22.5" customHeight="1">
      <c r="CB6779"/>
      <c r="CC6779"/>
      <c r="CD6779"/>
      <c r="CE6779" s="83"/>
      <c r="CF6779"/>
      <c r="CG6779"/>
      <c r="CH6779"/>
      <c r="CI6779"/>
      <c r="CJ6779"/>
      <c r="CK6779"/>
      <c r="CL6779"/>
      <c r="CM6779"/>
      <c r="CN6779"/>
      <c r="CO6779"/>
      <c r="CP6779"/>
    </row>
    <row r="6780" spans="80:94" ht="22.5" customHeight="1">
      <c r="CB6780"/>
      <c r="CC6780"/>
      <c r="CD6780"/>
      <c r="CE6780" s="83"/>
      <c r="CF6780"/>
      <c r="CG6780"/>
      <c r="CH6780"/>
      <c r="CI6780"/>
      <c r="CJ6780"/>
      <c r="CK6780"/>
      <c r="CL6780"/>
      <c r="CM6780"/>
      <c r="CN6780"/>
      <c r="CO6780"/>
      <c r="CP6780"/>
    </row>
    <row r="6781" spans="80:94" ht="22.5" customHeight="1">
      <c r="CB6781"/>
      <c r="CC6781"/>
      <c r="CD6781"/>
      <c r="CE6781" s="83"/>
      <c r="CF6781"/>
      <c r="CG6781"/>
      <c r="CH6781"/>
      <c r="CI6781"/>
      <c r="CJ6781"/>
      <c r="CK6781"/>
      <c r="CL6781"/>
      <c r="CM6781"/>
      <c r="CN6781"/>
      <c r="CO6781"/>
      <c r="CP6781"/>
    </row>
    <row r="6782" spans="80:94" ht="22.5" customHeight="1">
      <c r="CB6782"/>
      <c r="CC6782"/>
      <c r="CD6782"/>
      <c r="CE6782" s="83"/>
      <c r="CF6782"/>
      <c r="CG6782"/>
      <c r="CH6782"/>
      <c r="CI6782"/>
      <c r="CJ6782"/>
      <c r="CK6782"/>
      <c r="CL6782"/>
      <c r="CM6782"/>
      <c r="CN6782"/>
      <c r="CO6782"/>
      <c r="CP6782"/>
    </row>
    <row r="6783" spans="80:94" ht="22.5" customHeight="1">
      <c r="CB6783"/>
      <c r="CC6783"/>
      <c r="CD6783"/>
      <c r="CE6783" s="83"/>
      <c r="CF6783"/>
      <c r="CG6783"/>
      <c r="CH6783"/>
      <c r="CI6783"/>
      <c r="CJ6783"/>
      <c r="CK6783"/>
      <c r="CL6783"/>
      <c r="CM6783"/>
      <c r="CN6783"/>
      <c r="CO6783"/>
      <c r="CP6783"/>
    </row>
    <row r="6784" spans="80:94" ht="22.5" customHeight="1">
      <c r="CB6784"/>
      <c r="CC6784"/>
      <c r="CD6784"/>
      <c r="CE6784" s="83"/>
      <c r="CF6784"/>
      <c r="CG6784"/>
      <c r="CH6784"/>
      <c r="CI6784"/>
      <c r="CJ6784"/>
      <c r="CK6784"/>
      <c r="CL6784"/>
      <c r="CM6784"/>
      <c r="CN6784"/>
      <c r="CO6784"/>
      <c r="CP6784"/>
    </row>
    <row r="6785" spans="80:94" ht="22.5" customHeight="1">
      <c r="CB6785"/>
      <c r="CC6785"/>
      <c r="CD6785"/>
      <c r="CE6785" s="83"/>
      <c r="CF6785"/>
      <c r="CG6785"/>
      <c r="CH6785"/>
      <c r="CI6785"/>
      <c r="CJ6785"/>
      <c r="CK6785"/>
      <c r="CL6785"/>
      <c r="CM6785"/>
      <c r="CN6785"/>
      <c r="CO6785"/>
      <c r="CP6785"/>
    </row>
    <row r="6786" spans="80:94" ht="22.5" customHeight="1">
      <c r="CB6786"/>
      <c r="CC6786"/>
      <c r="CD6786"/>
      <c r="CE6786" s="83"/>
      <c r="CF6786"/>
      <c r="CG6786"/>
      <c r="CH6786"/>
      <c r="CI6786"/>
      <c r="CJ6786"/>
      <c r="CK6786"/>
      <c r="CL6786"/>
      <c r="CM6786"/>
      <c r="CN6786"/>
      <c r="CO6786"/>
      <c r="CP6786"/>
    </row>
    <row r="6787" spans="80:94" ht="22.5" customHeight="1">
      <c r="CB6787"/>
      <c r="CC6787"/>
      <c r="CD6787"/>
      <c r="CE6787" s="83"/>
      <c r="CF6787"/>
      <c r="CG6787"/>
      <c r="CH6787"/>
      <c r="CI6787"/>
      <c r="CJ6787"/>
      <c r="CK6787"/>
      <c r="CL6787"/>
      <c r="CM6787"/>
      <c r="CN6787"/>
      <c r="CO6787"/>
      <c r="CP6787"/>
    </row>
    <row r="6788" spans="80:94" ht="22.5" customHeight="1">
      <c r="CB6788"/>
      <c r="CC6788"/>
      <c r="CD6788"/>
      <c r="CE6788" s="83"/>
      <c r="CF6788"/>
      <c r="CG6788"/>
      <c r="CH6788"/>
      <c r="CI6788"/>
      <c r="CJ6788"/>
      <c r="CK6788"/>
      <c r="CL6788"/>
      <c r="CM6788"/>
      <c r="CN6788"/>
      <c r="CO6788"/>
      <c r="CP6788"/>
    </row>
    <row r="6789" spans="80:94" ht="22.5" customHeight="1">
      <c r="CB6789"/>
      <c r="CC6789"/>
      <c r="CD6789"/>
      <c r="CE6789" s="83"/>
      <c r="CF6789"/>
      <c r="CG6789"/>
      <c r="CH6789"/>
      <c r="CI6789"/>
      <c r="CJ6789"/>
      <c r="CK6789"/>
      <c r="CL6789"/>
      <c r="CM6789"/>
      <c r="CN6789"/>
      <c r="CO6789"/>
      <c r="CP6789"/>
    </row>
    <row r="6790" spans="80:94" ht="22.5" customHeight="1">
      <c r="CB6790"/>
      <c r="CC6790"/>
      <c r="CD6790"/>
      <c r="CE6790" s="83"/>
      <c r="CF6790"/>
      <c r="CG6790"/>
      <c r="CH6790"/>
      <c r="CI6790"/>
      <c r="CJ6790"/>
      <c r="CK6790"/>
      <c r="CL6790"/>
      <c r="CM6790"/>
      <c r="CN6790"/>
      <c r="CO6790"/>
      <c r="CP6790"/>
    </row>
    <row r="6791" spans="80:94" ht="22.5" customHeight="1">
      <c r="CB6791"/>
      <c r="CC6791"/>
      <c r="CD6791"/>
      <c r="CE6791" s="83"/>
      <c r="CF6791"/>
      <c r="CG6791"/>
      <c r="CH6791"/>
      <c r="CI6791"/>
      <c r="CJ6791"/>
      <c r="CK6791"/>
      <c r="CL6791"/>
      <c r="CM6791"/>
      <c r="CN6791"/>
      <c r="CO6791"/>
      <c r="CP6791"/>
    </row>
    <row r="6792" spans="80:94" ht="22.5" customHeight="1">
      <c r="CB6792"/>
      <c r="CC6792"/>
      <c r="CD6792"/>
      <c r="CE6792" s="83"/>
      <c r="CF6792"/>
      <c r="CG6792"/>
      <c r="CH6792"/>
      <c r="CI6792"/>
      <c r="CJ6792"/>
      <c r="CK6792"/>
      <c r="CL6792"/>
      <c r="CM6792"/>
      <c r="CN6792"/>
      <c r="CO6792"/>
      <c r="CP6792"/>
    </row>
    <row r="6793" spans="80:94" ht="22.5" customHeight="1">
      <c r="CB6793"/>
      <c r="CC6793"/>
      <c r="CD6793"/>
      <c r="CE6793" s="83"/>
      <c r="CF6793"/>
      <c r="CG6793"/>
      <c r="CH6793"/>
      <c r="CI6793"/>
      <c r="CJ6793"/>
      <c r="CK6793"/>
      <c r="CL6793"/>
      <c r="CM6793"/>
      <c r="CN6793"/>
      <c r="CO6793"/>
      <c r="CP6793"/>
    </row>
    <row r="6794" spans="80:94" ht="22.5" customHeight="1">
      <c r="CB6794"/>
      <c r="CC6794"/>
      <c r="CD6794"/>
      <c r="CE6794" s="83"/>
      <c r="CF6794"/>
      <c r="CG6794"/>
      <c r="CH6794"/>
      <c r="CI6794"/>
      <c r="CJ6794"/>
      <c r="CK6794"/>
      <c r="CL6794"/>
      <c r="CM6794"/>
      <c r="CN6794"/>
      <c r="CO6794"/>
      <c r="CP6794"/>
    </row>
    <row r="6795" spans="80:94" ht="22.5" customHeight="1">
      <c r="CB6795"/>
      <c r="CC6795"/>
      <c r="CD6795"/>
      <c r="CE6795" s="83"/>
      <c r="CF6795"/>
      <c r="CG6795"/>
      <c r="CH6795"/>
      <c r="CI6795"/>
      <c r="CJ6795"/>
      <c r="CK6795"/>
      <c r="CL6795"/>
      <c r="CM6795"/>
      <c r="CN6795"/>
      <c r="CO6795"/>
      <c r="CP6795"/>
    </row>
    <row r="6796" spans="80:94" ht="22.5" customHeight="1">
      <c r="CB6796"/>
      <c r="CC6796"/>
      <c r="CD6796"/>
      <c r="CE6796" s="83"/>
      <c r="CF6796"/>
      <c r="CG6796"/>
      <c r="CH6796"/>
      <c r="CI6796"/>
      <c r="CJ6796"/>
      <c r="CK6796"/>
      <c r="CL6796"/>
      <c r="CM6796"/>
      <c r="CN6796"/>
      <c r="CO6796"/>
      <c r="CP6796"/>
    </row>
    <row r="6797" spans="80:94" ht="22.5" customHeight="1">
      <c r="CB6797"/>
      <c r="CC6797"/>
      <c r="CD6797"/>
      <c r="CE6797" s="83"/>
      <c r="CF6797"/>
      <c r="CG6797"/>
      <c r="CH6797"/>
      <c r="CI6797"/>
      <c r="CJ6797"/>
      <c r="CK6797"/>
      <c r="CL6797"/>
      <c r="CM6797"/>
      <c r="CN6797"/>
      <c r="CO6797"/>
      <c r="CP6797"/>
    </row>
    <row r="6798" spans="80:94" ht="22.5" customHeight="1">
      <c r="CB6798"/>
      <c r="CC6798"/>
      <c r="CD6798"/>
      <c r="CE6798" s="83"/>
      <c r="CF6798"/>
      <c r="CG6798"/>
      <c r="CH6798"/>
      <c r="CI6798"/>
      <c r="CJ6798"/>
      <c r="CK6798"/>
      <c r="CL6798"/>
      <c r="CM6798"/>
      <c r="CN6798"/>
      <c r="CO6798"/>
      <c r="CP6798"/>
    </row>
    <row r="6799" spans="80:94" ht="22.5" customHeight="1">
      <c r="CB6799"/>
      <c r="CC6799"/>
      <c r="CD6799"/>
      <c r="CE6799" s="83"/>
      <c r="CF6799"/>
      <c r="CG6799"/>
      <c r="CH6799"/>
      <c r="CI6799"/>
      <c r="CJ6799"/>
      <c r="CK6799"/>
      <c r="CL6799"/>
      <c r="CM6799"/>
      <c r="CN6799"/>
      <c r="CO6799"/>
      <c r="CP6799"/>
    </row>
    <row r="6800" spans="80:94" ht="22.5" customHeight="1">
      <c r="CB6800"/>
      <c r="CC6800"/>
      <c r="CD6800"/>
      <c r="CE6800" s="83"/>
      <c r="CF6800"/>
      <c r="CG6800"/>
      <c r="CH6800"/>
      <c r="CI6800"/>
      <c r="CJ6800"/>
      <c r="CK6800"/>
      <c r="CL6800"/>
      <c r="CM6800"/>
      <c r="CN6800"/>
      <c r="CO6800"/>
      <c r="CP6800"/>
    </row>
    <row r="6801" spans="80:94" ht="22.5" customHeight="1">
      <c r="CB6801"/>
      <c r="CC6801"/>
      <c r="CD6801"/>
      <c r="CE6801" s="83"/>
      <c r="CF6801"/>
      <c r="CG6801"/>
      <c r="CH6801"/>
      <c r="CI6801"/>
      <c r="CJ6801"/>
      <c r="CK6801"/>
      <c r="CL6801"/>
      <c r="CM6801"/>
      <c r="CN6801"/>
      <c r="CO6801"/>
      <c r="CP6801"/>
    </row>
    <row r="6802" spans="80:94" ht="22.5" customHeight="1">
      <c r="CB6802"/>
      <c r="CC6802"/>
      <c r="CD6802"/>
      <c r="CE6802" s="83"/>
      <c r="CF6802"/>
      <c r="CG6802"/>
      <c r="CH6802"/>
      <c r="CI6802"/>
      <c r="CJ6802"/>
      <c r="CK6802"/>
      <c r="CL6802"/>
      <c r="CM6802"/>
      <c r="CN6802"/>
      <c r="CO6802"/>
      <c r="CP6802"/>
    </row>
    <row r="6803" spans="80:94" ht="22.5" customHeight="1">
      <c r="CB6803"/>
      <c r="CC6803"/>
      <c r="CD6803"/>
      <c r="CE6803" s="83"/>
      <c r="CF6803"/>
      <c r="CG6803"/>
      <c r="CH6803"/>
      <c r="CI6803"/>
      <c r="CJ6803"/>
      <c r="CK6803"/>
      <c r="CL6803"/>
      <c r="CM6803"/>
      <c r="CN6803"/>
      <c r="CO6803"/>
      <c r="CP6803"/>
    </row>
    <row r="6804" spans="80:94" ht="22.5" customHeight="1">
      <c r="CB6804"/>
      <c r="CC6804"/>
      <c r="CD6804"/>
      <c r="CE6804" s="83"/>
      <c r="CF6804"/>
      <c r="CG6804"/>
      <c r="CH6804"/>
      <c r="CI6804"/>
      <c r="CJ6804"/>
      <c r="CK6804"/>
      <c r="CL6804"/>
      <c r="CM6804"/>
      <c r="CN6804"/>
      <c r="CO6804"/>
      <c r="CP6804"/>
    </row>
    <row r="6805" spans="80:94" ht="22.5" customHeight="1">
      <c r="CB6805"/>
      <c r="CC6805"/>
      <c r="CD6805"/>
      <c r="CE6805" s="83"/>
      <c r="CF6805"/>
      <c r="CG6805"/>
      <c r="CH6805"/>
      <c r="CI6805"/>
      <c r="CJ6805"/>
      <c r="CK6805"/>
      <c r="CL6805"/>
      <c r="CM6805"/>
      <c r="CN6805"/>
      <c r="CO6805"/>
      <c r="CP6805"/>
    </row>
    <row r="6806" spans="80:94" ht="22.5" customHeight="1">
      <c r="CB6806"/>
      <c r="CC6806"/>
      <c r="CD6806"/>
      <c r="CE6806" s="83"/>
      <c r="CF6806"/>
      <c r="CG6806"/>
      <c r="CH6806"/>
      <c r="CI6806"/>
      <c r="CJ6806"/>
      <c r="CK6806"/>
      <c r="CL6806"/>
      <c r="CM6806"/>
      <c r="CN6806"/>
      <c r="CO6806"/>
      <c r="CP6806"/>
    </row>
    <row r="6807" spans="80:94" ht="22.5" customHeight="1">
      <c r="CB6807"/>
      <c r="CC6807"/>
      <c r="CD6807"/>
      <c r="CE6807" s="83"/>
      <c r="CF6807"/>
      <c r="CG6807"/>
      <c r="CH6807"/>
      <c r="CI6807"/>
      <c r="CJ6807"/>
      <c r="CK6807"/>
      <c r="CL6807"/>
      <c r="CM6807"/>
      <c r="CN6807"/>
      <c r="CO6807"/>
      <c r="CP6807"/>
    </row>
    <row r="6808" spans="80:94" ht="22.5" customHeight="1">
      <c r="CB6808"/>
      <c r="CC6808"/>
      <c r="CD6808"/>
      <c r="CE6808" s="83"/>
      <c r="CF6808"/>
      <c r="CG6808"/>
      <c r="CH6808"/>
      <c r="CI6808"/>
      <c r="CJ6808"/>
      <c r="CK6808"/>
      <c r="CL6808"/>
      <c r="CM6808"/>
      <c r="CN6808"/>
      <c r="CO6808"/>
      <c r="CP6808"/>
    </row>
    <row r="6809" spans="80:94" ht="22.5" customHeight="1">
      <c r="CB6809"/>
      <c r="CC6809"/>
      <c r="CD6809"/>
      <c r="CE6809" s="83"/>
      <c r="CF6809"/>
      <c r="CG6809"/>
      <c r="CH6809"/>
      <c r="CI6809"/>
      <c r="CJ6809"/>
      <c r="CK6809"/>
      <c r="CL6809"/>
      <c r="CM6809"/>
      <c r="CN6809"/>
      <c r="CO6809"/>
      <c r="CP6809"/>
    </row>
    <row r="6810" spans="80:94" ht="22.5" customHeight="1">
      <c r="CB6810"/>
      <c r="CC6810"/>
      <c r="CD6810"/>
      <c r="CE6810" s="83"/>
      <c r="CF6810"/>
      <c r="CG6810"/>
      <c r="CH6810"/>
      <c r="CI6810"/>
      <c r="CJ6810"/>
      <c r="CK6810"/>
      <c r="CL6810"/>
      <c r="CM6810"/>
      <c r="CN6810"/>
      <c r="CO6810"/>
      <c r="CP6810"/>
    </row>
    <row r="6811" spans="80:94" ht="22.5" customHeight="1">
      <c r="CB6811"/>
      <c r="CC6811"/>
      <c r="CD6811"/>
      <c r="CE6811" s="83"/>
      <c r="CF6811"/>
      <c r="CG6811"/>
      <c r="CH6811"/>
      <c r="CI6811"/>
      <c r="CJ6811"/>
      <c r="CK6811"/>
      <c r="CL6811"/>
      <c r="CM6811"/>
      <c r="CN6811"/>
      <c r="CO6811"/>
      <c r="CP6811"/>
    </row>
    <row r="6812" spans="80:94" ht="22.5" customHeight="1">
      <c r="CB6812"/>
      <c r="CC6812"/>
      <c r="CD6812"/>
      <c r="CE6812" s="83"/>
      <c r="CF6812"/>
      <c r="CG6812"/>
      <c r="CH6812"/>
      <c r="CI6812"/>
      <c r="CJ6812"/>
      <c r="CK6812"/>
      <c r="CL6812"/>
      <c r="CM6812"/>
      <c r="CN6812"/>
      <c r="CO6812"/>
      <c r="CP6812"/>
    </row>
    <row r="6813" spans="80:94" ht="22.5" customHeight="1">
      <c r="CB6813"/>
      <c r="CC6813"/>
      <c r="CD6813"/>
      <c r="CE6813" s="83"/>
      <c r="CF6813"/>
      <c r="CG6813"/>
      <c r="CH6813"/>
      <c r="CI6813"/>
      <c r="CJ6813"/>
      <c r="CK6813"/>
      <c r="CL6813"/>
      <c r="CM6813"/>
      <c r="CN6813"/>
      <c r="CO6813"/>
      <c r="CP6813"/>
    </row>
    <row r="6814" spans="80:94" ht="22.5" customHeight="1">
      <c r="CB6814"/>
      <c r="CC6814"/>
      <c r="CD6814"/>
      <c r="CE6814" s="83"/>
      <c r="CF6814"/>
      <c r="CG6814"/>
      <c r="CH6814"/>
      <c r="CI6814"/>
      <c r="CJ6814"/>
      <c r="CK6814"/>
      <c r="CL6814"/>
      <c r="CM6814"/>
      <c r="CN6814"/>
      <c r="CO6814"/>
      <c r="CP6814"/>
    </row>
    <row r="6815" spans="80:94" ht="22.5" customHeight="1">
      <c r="CB6815"/>
      <c r="CC6815"/>
      <c r="CD6815"/>
      <c r="CE6815" s="83"/>
      <c r="CF6815"/>
      <c r="CG6815"/>
      <c r="CH6815"/>
      <c r="CI6815"/>
      <c r="CJ6815"/>
      <c r="CK6815"/>
      <c r="CL6815"/>
      <c r="CM6815"/>
      <c r="CN6815"/>
      <c r="CO6815"/>
      <c r="CP6815"/>
    </row>
    <row r="6816" spans="80:94" ht="22.5" customHeight="1">
      <c r="CB6816"/>
      <c r="CC6816"/>
      <c r="CD6816"/>
      <c r="CE6816" s="83"/>
      <c r="CF6816"/>
      <c r="CG6816"/>
      <c r="CH6816"/>
      <c r="CI6816"/>
      <c r="CJ6816"/>
      <c r="CK6816"/>
      <c r="CL6816"/>
      <c r="CM6816"/>
      <c r="CN6816"/>
      <c r="CO6816"/>
      <c r="CP6816"/>
    </row>
    <row r="6817" spans="80:94" ht="22.5" customHeight="1">
      <c r="CB6817"/>
      <c r="CC6817"/>
      <c r="CD6817"/>
      <c r="CE6817" s="83"/>
      <c r="CF6817"/>
      <c r="CG6817"/>
      <c r="CH6817"/>
      <c r="CI6817"/>
      <c r="CJ6817"/>
      <c r="CK6817"/>
      <c r="CL6817"/>
      <c r="CM6817"/>
      <c r="CN6817"/>
      <c r="CO6817"/>
      <c r="CP6817"/>
    </row>
    <row r="6818" spans="80:94" ht="22.5" customHeight="1">
      <c r="CB6818"/>
      <c r="CC6818"/>
      <c r="CD6818"/>
      <c r="CE6818" s="83"/>
      <c r="CF6818"/>
      <c r="CG6818"/>
      <c r="CH6818"/>
      <c r="CI6818"/>
      <c r="CJ6818"/>
      <c r="CK6818"/>
      <c r="CL6818"/>
      <c r="CM6818"/>
      <c r="CN6818"/>
      <c r="CO6818"/>
      <c r="CP6818"/>
    </row>
    <row r="6819" spans="80:94" ht="22.5" customHeight="1">
      <c r="CB6819"/>
      <c r="CC6819"/>
      <c r="CD6819"/>
      <c r="CE6819" s="83"/>
      <c r="CF6819"/>
      <c r="CG6819"/>
      <c r="CH6819"/>
      <c r="CI6819"/>
      <c r="CJ6819"/>
      <c r="CK6819"/>
      <c r="CL6819"/>
      <c r="CM6819"/>
      <c r="CN6819"/>
      <c r="CO6819"/>
      <c r="CP6819"/>
    </row>
    <row r="6820" spans="80:94" ht="22.5" customHeight="1">
      <c r="CB6820"/>
      <c r="CC6820"/>
      <c r="CD6820"/>
      <c r="CE6820" s="83"/>
      <c r="CF6820"/>
      <c r="CG6820"/>
      <c r="CH6820"/>
      <c r="CI6820"/>
      <c r="CJ6820"/>
      <c r="CK6820"/>
      <c r="CL6820"/>
      <c r="CM6820"/>
      <c r="CN6820"/>
      <c r="CO6820"/>
      <c r="CP6820"/>
    </row>
    <row r="6821" spans="80:94" ht="22.5" customHeight="1">
      <c r="CB6821"/>
      <c r="CC6821"/>
      <c r="CD6821"/>
      <c r="CE6821" s="83"/>
      <c r="CF6821"/>
      <c r="CG6821"/>
      <c r="CH6821"/>
      <c r="CI6821"/>
      <c r="CJ6821"/>
      <c r="CK6821"/>
      <c r="CL6821"/>
      <c r="CM6821"/>
      <c r="CN6821"/>
      <c r="CO6821"/>
      <c r="CP6821"/>
    </row>
    <row r="6822" spans="80:94" ht="22.5" customHeight="1">
      <c r="CB6822"/>
      <c r="CC6822"/>
      <c r="CD6822"/>
      <c r="CE6822" s="83"/>
      <c r="CF6822"/>
      <c r="CG6822"/>
      <c r="CH6822"/>
      <c r="CI6822"/>
      <c r="CJ6822"/>
      <c r="CK6822"/>
      <c r="CL6822"/>
      <c r="CM6822"/>
      <c r="CN6822"/>
      <c r="CO6822"/>
      <c r="CP6822"/>
    </row>
    <row r="6823" spans="80:94" ht="22.5" customHeight="1">
      <c r="CB6823"/>
      <c r="CC6823"/>
      <c r="CD6823"/>
      <c r="CE6823" s="83"/>
      <c r="CF6823"/>
      <c r="CG6823"/>
      <c r="CH6823"/>
      <c r="CI6823"/>
      <c r="CJ6823"/>
      <c r="CK6823"/>
      <c r="CL6823"/>
      <c r="CM6823"/>
      <c r="CN6823"/>
      <c r="CO6823"/>
      <c r="CP6823"/>
    </row>
    <row r="6824" spans="80:94" ht="22.5" customHeight="1">
      <c r="CB6824"/>
      <c r="CC6824"/>
      <c r="CD6824"/>
      <c r="CE6824" s="83"/>
      <c r="CF6824"/>
      <c r="CG6824"/>
      <c r="CH6824"/>
      <c r="CI6824"/>
      <c r="CJ6824"/>
      <c r="CK6824"/>
      <c r="CL6824"/>
      <c r="CM6824"/>
      <c r="CN6824"/>
      <c r="CO6824"/>
      <c r="CP6824"/>
    </row>
    <row r="6825" spans="80:94" ht="22.5" customHeight="1">
      <c r="CB6825"/>
      <c r="CC6825"/>
      <c r="CD6825"/>
      <c r="CE6825" s="83"/>
      <c r="CF6825"/>
      <c r="CG6825"/>
      <c r="CH6825"/>
      <c r="CI6825"/>
      <c r="CJ6825"/>
      <c r="CK6825"/>
      <c r="CL6825"/>
      <c r="CM6825"/>
      <c r="CN6825"/>
      <c r="CO6825"/>
      <c r="CP6825"/>
    </row>
    <row r="6826" spans="80:94" ht="22.5" customHeight="1">
      <c r="CB6826"/>
      <c r="CC6826"/>
      <c r="CD6826"/>
      <c r="CE6826" s="83"/>
      <c r="CF6826"/>
      <c r="CG6826"/>
      <c r="CH6826"/>
      <c r="CI6826"/>
      <c r="CJ6826"/>
      <c r="CK6826"/>
      <c r="CL6826"/>
      <c r="CM6826"/>
      <c r="CN6826"/>
      <c r="CO6826"/>
      <c r="CP6826"/>
    </row>
    <row r="6827" spans="80:94" ht="22.5" customHeight="1">
      <c r="CB6827"/>
      <c r="CC6827"/>
      <c r="CD6827"/>
      <c r="CE6827" s="83"/>
      <c r="CF6827"/>
      <c r="CG6827"/>
      <c r="CH6827"/>
      <c r="CI6827"/>
      <c r="CJ6827"/>
      <c r="CK6827"/>
      <c r="CL6827"/>
      <c r="CM6827"/>
      <c r="CN6827"/>
      <c r="CO6827"/>
      <c r="CP6827"/>
    </row>
    <row r="6828" spans="80:94" ht="22.5" customHeight="1">
      <c r="CB6828"/>
      <c r="CC6828"/>
      <c r="CD6828"/>
      <c r="CE6828" s="83"/>
      <c r="CF6828"/>
      <c r="CG6828"/>
      <c r="CH6828"/>
      <c r="CI6828"/>
      <c r="CJ6828"/>
      <c r="CK6828"/>
      <c r="CL6828"/>
      <c r="CM6828"/>
      <c r="CN6828"/>
      <c r="CO6828"/>
      <c r="CP6828"/>
    </row>
    <row r="6829" spans="80:94" ht="22.5" customHeight="1">
      <c r="CB6829"/>
      <c r="CC6829"/>
      <c r="CD6829"/>
      <c r="CE6829" s="83"/>
      <c r="CF6829"/>
      <c r="CG6829"/>
      <c r="CH6829"/>
      <c r="CI6829"/>
      <c r="CJ6829"/>
      <c r="CK6829"/>
      <c r="CL6829"/>
      <c r="CM6829"/>
      <c r="CN6829"/>
      <c r="CO6829"/>
      <c r="CP6829"/>
    </row>
    <row r="6830" spans="80:94" ht="22.5" customHeight="1">
      <c r="CB6830"/>
      <c r="CC6830"/>
      <c r="CD6830"/>
      <c r="CE6830" s="83"/>
      <c r="CF6830"/>
      <c r="CG6830"/>
      <c r="CH6830"/>
      <c r="CI6830"/>
      <c r="CJ6830"/>
      <c r="CK6830"/>
      <c r="CL6830"/>
      <c r="CM6830"/>
      <c r="CN6830"/>
      <c r="CO6830"/>
      <c r="CP6830"/>
    </row>
    <row r="6831" spans="80:94" ht="22.5" customHeight="1">
      <c r="CB6831"/>
      <c r="CC6831"/>
      <c r="CD6831"/>
      <c r="CE6831" s="83"/>
      <c r="CF6831"/>
      <c r="CG6831"/>
      <c r="CH6831"/>
      <c r="CI6831"/>
      <c r="CJ6831"/>
      <c r="CK6831"/>
      <c r="CL6831"/>
      <c r="CM6831"/>
      <c r="CN6831"/>
      <c r="CO6831"/>
      <c r="CP6831"/>
    </row>
    <row r="6832" spans="80:94" ht="22.5" customHeight="1">
      <c r="CB6832"/>
      <c r="CC6832"/>
      <c r="CD6832"/>
      <c r="CE6832" s="83"/>
      <c r="CF6832"/>
      <c r="CG6832"/>
      <c r="CH6832"/>
      <c r="CI6832"/>
      <c r="CJ6832"/>
      <c r="CK6832"/>
      <c r="CL6832"/>
      <c r="CM6832"/>
      <c r="CN6832"/>
      <c r="CO6832"/>
      <c r="CP6832"/>
    </row>
    <row r="6833" spans="80:94" ht="22.5" customHeight="1">
      <c r="CB6833"/>
      <c r="CC6833"/>
      <c r="CD6833"/>
      <c r="CE6833" s="83"/>
      <c r="CF6833"/>
      <c r="CG6833"/>
      <c r="CH6833"/>
      <c r="CI6833"/>
      <c r="CJ6833"/>
      <c r="CK6833"/>
      <c r="CL6833"/>
      <c r="CM6833"/>
      <c r="CN6833"/>
      <c r="CO6833"/>
      <c r="CP6833"/>
    </row>
    <row r="6834" spans="80:94" ht="22.5" customHeight="1">
      <c r="CB6834"/>
      <c r="CC6834"/>
      <c r="CD6834"/>
      <c r="CE6834" s="83"/>
      <c r="CF6834"/>
      <c r="CG6834"/>
      <c r="CH6834"/>
      <c r="CI6834"/>
      <c r="CJ6834"/>
      <c r="CK6834"/>
      <c r="CL6834"/>
      <c r="CM6834"/>
      <c r="CN6834"/>
      <c r="CO6834"/>
      <c r="CP6834"/>
    </row>
    <row r="6835" spans="80:94" ht="22.5" customHeight="1">
      <c r="CB6835"/>
      <c r="CC6835"/>
      <c r="CD6835"/>
      <c r="CE6835" s="83"/>
      <c r="CF6835"/>
      <c r="CG6835"/>
      <c r="CH6835"/>
      <c r="CI6835"/>
      <c r="CJ6835"/>
      <c r="CK6835"/>
      <c r="CL6835"/>
      <c r="CM6835"/>
      <c r="CN6835"/>
      <c r="CO6835"/>
      <c r="CP6835"/>
    </row>
    <row r="6836" spans="80:94" ht="22.5" customHeight="1">
      <c r="CB6836"/>
      <c r="CC6836"/>
      <c r="CD6836"/>
      <c r="CE6836" s="83"/>
      <c r="CF6836"/>
      <c r="CG6836"/>
      <c r="CH6836"/>
      <c r="CI6836"/>
      <c r="CJ6836"/>
      <c r="CK6836"/>
      <c r="CL6836"/>
      <c r="CM6836"/>
      <c r="CN6836"/>
      <c r="CO6836"/>
      <c r="CP6836"/>
    </row>
    <row r="6837" spans="80:94" ht="22.5" customHeight="1">
      <c r="CB6837"/>
      <c r="CC6837"/>
      <c r="CD6837"/>
      <c r="CE6837" s="83"/>
      <c r="CF6837"/>
      <c r="CG6837"/>
      <c r="CH6837"/>
      <c r="CI6837"/>
      <c r="CJ6837"/>
      <c r="CK6837"/>
      <c r="CL6837"/>
      <c r="CM6837"/>
      <c r="CN6837"/>
      <c r="CO6837"/>
      <c r="CP6837"/>
    </row>
    <row r="6838" spans="80:94" ht="22.5" customHeight="1">
      <c r="CB6838"/>
      <c r="CC6838"/>
      <c r="CD6838"/>
      <c r="CE6838" s="83"/>
      <c r="CF6838"/>
      <c r="CG6838"/>
      <c r="CH6838"/>
      <c r="CI6838"/>
      <c r="CJ6838"/>
      <c r="CK6838"/>
      <c r="CL6838"/>
      <c r="CM6838"/>
      <c r="CN6838"/>
      <c r="CO6838"/>
      <c r="CP6838"/>
    </row>
    <row r="6839" spans="80:94" ht="22.5" customHeight="1">
      <c r="CB6839"/>
      <c r="CC6839"/>
      <c r="CD6839"/>
      <c r="CE6839" s="83"/>
      <c r="CF6839"/>
      <c r="CG6839"/>
      <c r="CH6839"/>
      <c r="CI6839"/>
      <c r="CJ6839"/>
      <c r="CK6839"/>
      <c r="CL6839"/>
      <c r="CM6839"/>
      <c r="CN6839"/>
      <c r="CO6839"/>
      <c r="CP6839"/>
    </row>
    <row r="6840" spans="80:94" ht="22.5" customHeight="1">
      <c r="CB6840"/>
      <c r="CC6840"/>
      <c r="CD6840"/>
      <c r="CE6840" s="83"/>
      <c r="CF6840"/>
      <c r="CG6840"/>
      <c r="CH6840"/>
      <c r="CI6840"/>
      <c r="CJ6840"/>
      <c r="CK6840"/>
      <c r="CL6840"/>
      <c r="CM6840"/>
      <c r="CN6840"/>
      <c r="CO6840"/>
      <c r="CP6840"/>
    </row>
    <row r="6841" spans="80:94" ht="22.5" customHeight="1">
      <c r="CB6841"/>
      <c r="CC6841"/>
      <c r="CD6841"/>
      <c r="CE6841" s="83"/>
      <c r="CF6841"/>
      <c r="CG6841"/>
      <c r="CH6841"/>
      <c r="CI6841"/>
      <c r="CJ6841"/>
      <c r="CK6841"/>
      <c r="CL6841"/>
      <c r="CM6841"/>
      <c r="CN6841"/>
      <c r="CO6841"/>
      <c r="CP6841"/>
    </row>
    <row r="6842" spans="80:94" ht="22.5" customHeight="1">
      <c r="CB6842"/>
      <c r="CC6842"/>
      <c r="CD6842"/>
      <c r="CE6842" s="83"/>
      <c r="CF6842"/>
      <c r="CG6842"/>
      <c r="CH6842"/>
      <c r="CI6842"/>
      <c r="CJ6842"/>
      <c r="CK6842"/>
      <c r="CL6842"/>
      <c r="CM6842"/>
      <c r="CN6842"/>
      <c r="CO6842"/>
      <c r="CP6842"/>
    </row>
    <row r="6843" spans="80:94" ht="22.5" customHeight="1">
      <c r="CB6843"/>
      <c r="CC6843"/>
      <c r="CD6843"/>
      <c r="CE6843" s="83"/>
      <c r="CF6843"/>
      <c r="CG6843"/>
      <c r="CH6843"/>
      <c r="CI6843"/>
      <c r="CJ6843"/>
      <c r="CK6843"/>
      <c r="CL6843"/>
      <c r="CM6843"/>
      <c r="CN6843"/>
      <c r="CO6843"/>
      <c r="CP6843"/>
    </row>
    <row r="6844" spans="80:94" ht="22.5" customHeight="1">
      <c r="CB6844"/>
      <c r="CC6844"/>
      <c r="CD6844"/>
      <c r="CE6844" s="83"/>
      <c r="CF6844"/>
      <c r="CG6844"/>
      <c r="CH6844"/>
      <c r="CI6844"/>
      <c r="CJ6844"/>
      <c r="CK6844"/>
      <c r="CL6844"/>
      <c r="CM6844"/>
      <c r="CN6844"/>
      <c r="CO6844"/>
      <c r="CP6844"/>
    </row>
    <row r="6845" spans="80:94" ht="22.5" customHeight="1">
      <c r="CB6845"/>
      <c r="CC6845"/>
      <c r="CD6845"/>
      <c r="CE6845" s="83"/>
      <c r="CF6845"/>
      <c r="CG6845"/>
      <c r="CH6845"/>
      <c r="CI6845"/>
      <c r="CJ6845"/>
      <c r="CK6845"/>
      <c r="CL6845"/>
      <c r="CM6845"/>
      <c r="CN6845"/>
      <c r="CO6845"/>
      <c r="CP6845"/>
    </row>
    <row r="6846" spans="80:94" ht="22.5" customHeight="1">
      <c r="CB6846"/>
      <c r="CC6846"/>
      <c r="CD6846"/>
      <c r="CE6846" s="83"/>
      <c r="CF6846"/>
      <c r="CG6846"/>
      <c r="CH6846"/>
      <c r="CI6846"/>
      <c r="CJ6846"/>
      <c r="CK6846"/>
      <c r="CL6846"/>
      <c r="CM6846"/>
      <c r="CN6846"/>
      <c r="CO6846"/>
      <c r="CP6846"/>
    </row>
    <row r="6847" spans="80:94" ht="22.5" customHeight="1">
      <c r="CB6847"/>
      <c r="CC6847"/>
      <c r="CD6847"/>
      <c r="CE6847" s="83"/>
      <c r="CF6847"/>
      <c r="CG6847"/>
      <c r="CH6847"/>
      <c r="CI6847"/>
      <c r="CJ6847"/>
      <c r="CK6847"/>
      <c r="CL6847"/>
      <c r="CM6847"/>
      <c r="CN6847"/>
      <c r="CO6847"/>
      <c r="CP6847"/>
    </row>
    <row r="6848" spans="80:94" ht="22.5" customHeight="1">
      <c r="CB6848"/>
      <c r="CC6848"/>
      <c r="CD6848"/>
      <c r="CE6848" s="83"/>
      <c r="CF6848"/>
      <c r="CG6848"/>
      <c r="CH6848"/>
      <c r="CI6848"/>
      <c r="CJ6848"/>
      <c r="CK6848"/>
      <c r="CL6848"/>
      <c r="CM6848"/>
      <c r="CN6848"/>
      <c r="CO6848"/>
      <c r="CP6848"/>
    </row>
    <row r="6849" spans="80:94" ht="22.5" customHeight="1">
      <c r="CB6849"/>
      <c r="CC6849"/>
      <c r="CD6849"/>
      <c r="CE6849" s="83"/>
      <c r="CF6849"/>
      <c r="CG6849"/>
      <c r="CH6849"/>
      <c r="CI6849"/>
      <c r="CJ6849"/>
      <c r="CK6849"/>
      <c r="CL6849"/>
      <c r="CM6849"/>
      <c r="CN6849"/>
      <c r="CO6849"/>
      <c r="CP6849"/>
    </row>
    <row r="6850" spans="80:94" ht="22.5" customHeight="1">
      <c r="CB6850"/>
      <c r="CC6850"/>
      <c r="CD6850"/>
      <c r="CE6850" s="83"/>
      <c r="CF6850"/>
      <c r="CG6850"/>
      <c r="CH6850"/>
      <c r="CI6850"/>
      <c r="CJ6850"/>
      <c r="CK6850"/>
      <c r="CL6850"/>
      <c r="CM6850"/>
      <c r="CN6850"/>
      <c r="CO6850"/>
      <c r="CP6850"/>
    </row>
    <row r="6851" spans="80:94" ht="22.5" customHeight="1">
      <c r="CB6851"/>
      <c r="CC6851"/>
      <c r="CD6851"/>
      <c r="CE6851" s="83"/>
      <c r="CF6851"/>
      <c r="CG6851"/>
      <c r="CH6851"/>
      <c r="CI6851"/>
      <c r="CJ6851"/>
      <c r="CK6851"/>
      <c r="CL6851"/>
      <c r="CM6851"/>
      <c r="CN6851"/>
      <c r="CO6851"/>
      <c r="CP6851"/>
    </row>
    <row r="6852" spans="80:94" ht="22.5" customHeight="1">
      <c r="CB6852"/>
      <c r="CC6852"/>
      <c r="CD6852"/>
      <c r="CE6852" s="83"/>
      <c r="CF6852"/>
      <c r="CG6852"/>
      <c r="CH6852"/>
      <c r="CI6852"/>
      <c r="CJ6852"/>
      <c r="CK6852"/>
      <c r="CL6852"/>
      <c r="CM6852"/>
      <c r="CN6852"/>
      <c r="CO6852"/>
      <c r="CP6852"/>
    </row>
    <row r="6853" spans="80:94" ht="22.5" customHeight="1">
      <c r="CB6853"/>
      <c r="CC6853"/>
      <c r="CD6853"/>
      <c r="CE6853" s="83"/>
      <c r="CF6853"/>
      <c r="CG6853"/>
      <c r="CH6853"/>
      <c r="CI6853"/>
      <c r="CJ6853"/>
      <c r="CK6853"/>
      <c r="CL6853"/>
      <c r="CM6853"/>
      <c r="CN6853"/>
      <c r="CO6853"/>
      <c r="CP6853"/>
    </row>
    <row r="6854" spans="80:94" ht="22.5" customHeight="1">
      <c r="CB6854"/>
      <c r="CC6854"/>
      <c r="CD6854"/>
      <c r="CE6854" s="83"/>
      <c r="CF6854"/>
      <c r="CG6854"/>
      <c r="CH6854"/>
      <c r="CI6854"/>
      <c r="CJ6854"/>
      <c r="CK6854"/>
      <c r="CL6854"/>
      <c r="CM6854"/>
      <c r="CN6854"/>
      <c r="CO6854"/>
      <c r="CP6854"/>
    </row>
    <row r="6855" spans="80:94" ht="22.5" customHeight="1">
      <c r="CB6855"/>
      <c r="CC6855"/>
      <c r="CD6855"/>
      <c r="CE6855" s="83"/>
      <c r="CF6855"/>
      <c r="CG6855"/>
      <c r="CH6855"/>
      <c r="CI6855"/>
      <c r="CJ6855"/>
      <c r="CK6855"/>
      <c r="CL6855"/>
      <c r="CM6855"/>
      <c r="CN6855"/>
      <c r="CO6855"/>
      <c r="CP6855"/>
    </row>
    <row r="6856" spans="80:94" ht="22.5" customHeight="1">
      <c r="CB6856"/>
      <c r="CC6856"/>
      <c r="CD6856"/>
      <c r="CE6856" s="83"/>
      <c r="CF6856"/>
      <c r="CG6856"/>
      <c r="CH6856"/>
      <c r="CI6856"/>
      <c r="CJ6856"/>
      <c r="CK6856"/>
      <c r="CL6856"/>
      <c r="CM6856"/>
      <c r="CN6856"/>
      <c r="CO6856"/>
      <c r="CP6856"/>
    </row>
    <row r="6857" spans="80:94" ht="22.5" customHeight="1">
      <c r="CB6857"/>
      <c r="CC6857"/>
      <c r="CD6857"/>
      <c r="CE6857" s="83"/>
      <c r="CF6857"/>
      <c r="CG6857"/>
      <c r="CH6857"/>
      <c r="CI6857"/>
      <c r="CJ6857"/>
      <c r="CK6857"/>
      <c r="CL6857"/>
      <c r="CM6857"/>
      <c r="CN6857"/>
      <c r="CO6857"/>
      <c r="CP6857"/>
    </row>
    <row r="6858" spans="80:94" ht="22.5" customHeight="1">
      <c r="CB6858"/>
      <c r="CC6858"/>
      <c r="CD6858"/>
      <c r="CE6858" s="83"/>
      <c r="CF6858"/>
      <c r="CG6858"/>
      <c r="CH6858"/>
      <c r="CI6858"/>
      <c r="CJ6858"/>
      <c r="CK6858"/>
      <c r="CL6858"/>
      <c r="CM6858"/>
      <c r="CN6858"/>
      <c r="CO6858"/>
      <c r="CP6858"/>
    </row>
    <row r="6859" spans="80:94" ht="22.5" customHeight="1">
      <c r="CB6859"/>
      <c r="CC6859"/>
      <c r="CD6859"/>
      <c r="CE6859" s="83"/>
      <c r="CF6859"/>
      <c r="CG6859"/>
      <c r="CH6859"/>
      <c r="CI6859"/>
      <c r="CJ6859"/>
      <c r="CK6859"/>
      <c r="CL6859"/>
      <c r="CM6859"/>
      <c r="CN6859"/>
      <c r="CO6859"/>
      <c r="CP6859"/>
    </row>
    <row r="6860" spans="80:94" ht="22.5" customHeight="1">
      <c r="CB6860"/>
      <c r="CC6860"/>
      <c r="CD6860"/>
      <c r="CE6860" s="83"/>
      <c r="CF6860"/>
      <c r="CG6860"/>
      <c r="CH6860"/>
      <c r="CI6860"/>
      <c r="CJ6860"/>
      <c r="CK6860"/>
      <c r="CL6860"/>
      <c r="CM6860"/>
      <c r="CN6860"/>
      <c r="CO6860"/>
      <c r="CP6860"/>
    </row>
    <row r="6861" spans="80:94" ht="22.5" customHeight="1">
      <c r="CB6861"/>
      <c r="CC6861"/>
      <c r="CD6861"/>
      <c r="CE6861" s="83"/>
      <c r="CF6861"/>
      <c r="CG6861"/>
      <c r="CH6861"/>
      <c r="CI6861"/>
      <c r="CJ6861"/>
      <c r="CK6861"/>
      <c r="CL6861"/>
      <c r="CM6861"/>
      <c r="CN6861"/>
      <c r="CO6861"/>
      <c r="CP6861"/>
    </row>
    <row r="6862" spans="80:94" ht="22.5" customHeight="1">
      <c r="CB6862"/>
      <c r="CC6862"/>
      <c r="CD6862"/>
      <c r="CE6862" s="83"/>
      <c r="CF6862"/>
      <c r="CG6862"/>
      <c r="CH6862"/>
      <c r="CI6862"/>
      <c r="CJ6862"/>
      <c r="CK6862"/>
      <c r="CL6862"/>
      <c r="CM6862"/>
      <c r="CN6862"/>
      <c r="CO6862"/>
      <c r="CP6862"/>
    </row>
    <row r="6863" spans="80:94" ht="22.5" customHeight="1">
      <c r="CB6863"/>
      <c r="CC6863"/>
      <c r="CD6863"/>
      <c r="CE6863" s="83"/>
      <c r="CF6863"/>
      <c r="CG6863"/>
      <c r="CH6863"/>
      <c r="CI6863"/>
      <c r="CJ6863"/>
      <c r="CK6863"/>
      <c r="CL6863"/>
      <c r="CM6863"/>
      <c r="CN6863"/>
      <c r="CO6863"/>
      <c r="CP6863"/>
    </row>
    <row r="6864" spans="80:94" ht="22.5" customHeight="1">
      <c r="CB6864"/>
      <c r="CC6864"/>
      <c r="CD6864"/>
      <c r="CE6864" s="83"/>
      <c r="CF6864"/>
      <c r="CG6864"/>
      <c r="CH6864"/>
      <c r="CI6864"/>
      <c r="CJ6864"/>
      <c r="CK6864"/>
      <c r="CL6864"/>
      <c r="CM6864"/>
      <c r="CN6864"/>
      <c r="CO6864"/>
      <c r="CP6864"/>
    </row>
    <row r="6865" spans="80:94" ht="22.5" customHeight="1">
      <c r="CB6865"/>
      <c r="CC6865"/>
      <c r="CD6865"/>
      <c r="CE6865" s="83"/>
      <c r="CF6865"/>
      <c r="CG6865"/>
      <c r="CH6865"/>
      <c r="CI6865"/>
      <c r="CJ6865"/>
      <c r="CK6865"/>
      <c r="CL6865"/>
      <c r="CM6865"/>
      <c r="CN6865"/>
      <c r="CO6865"/>
      <c r="CP6865"/>
    </row>
    <row r="6866" spans="80:94" ht="22.5" customHeight="1">
      <c r="CB6866"/>
      <c r="CC6866"/>
      <c r="CD6866"/>
      <c r="CE6866" s="83"/>
      <c r="CF6866"/>
      <c r="CG6866"/>
      <c r="CH6866"/>
      <c r="CI6866"/>
      <c r="CJ6866"/>
      <c r="CK6866"/>
      <c r="CL6866"/>
      <c r="CM6866"/>
      <c r="CN6866"/>
      <c r="CO6866"/>
      <c r="CP6866"/>
    </row>
    <row r="6867" spans="80:94" ht="22.5" customHeight="1">
      <c r="CB6867"/>
      <c r="CC6867"/>
      <c r="CD6867"/>
      <c r="CE6867" s="83"/>
      <c r="CF6867"/>
      <c r="CG6867"/>
      <c r="CH6867"/>
      <c r="CI6867"/>
      <c r="CJ6867"/>
      <c r="CK6867"/>
      <c r="CL6867"/>
      <c r="CM6867"/>
      <c r="CN6867"/>
      <c r="CO6867"/>
      <c r="CP6867"/>
    </row>
    <row r="6868" spans="80:94" ht="22.5" customHeight="1">
      <c r="CB6868"/>
      <c r="CC6868"/>
      <c r="CD6868"/>
      <c r="CE6868" s="83"/>
      <c r="CF6868"/>
      <c r="CG6868"/>
      <c r="CH6868"/>
      <c r="CI6868"/>
      <c r="CJ6868"/>
      <c r="CK6868"/>
      <c r="CL6868"/>
      <c r="CM6868"/>
      <c r="CN6868"/>
      <c r="CO6868"/>
      <c r="CP6868"/>
    </row>
    <row r="6869" spans="80:94" ht="22.5" customHeight="1">
      <c r="CB6869"/>
      <c r="CC6869"/>
      <c r="CD6869"/>
      <c r="CE6869" s="83"/>
      <c r="CF6869"/>
      <c r="CG6869"/>
      <c r="CH6869"/>
      <c r="CI6869"/>
      <c r="CJ6869"/>
      <c r="CK6869"/>
      <c r="CL6869"/>
      <c r="CM6869"/>
      <c r="CN6869"/>
      <c r="CO6869"/>
      <c r="CP6869"/>
    </row>
    <row r="6870" spans="80:94" ht="22.5" customHeight="1">
      <c r="CB6870"/>
      <c r="CC6870"/>
      <c r="CD6870"/>
      <c r="CE6870" s="83"/>
      <c r="CF6870"/>
      <c r="CG6870"/>
      <c r="CH6870"/>
      <c r="CI6870"/>
      <c r="CJ6870"/>
      <c r="CK6870"/>
      <c r="CL6870"/>
      <c r="CM6870"/>
      <c r="CN6870"/>
      <c r="CO6870"/>
      <c r="CP6870"/>
    </row>
    <row r="6871" spans="80:94" ht="22.5" customHeight="1">
      <c r="CB6871"/>
      <c r="CC6871"/>
      <c r="CD6871"/>
      <c r="CE6871" s="83"/>
      <c r="CF6871"/>
      <c r="CG6871"/>
      <c r="CH6871"/>
      <c r="CI6871"/>
      <c r="CJ6871"/>
      <c r="CK6871"/>
      <c r="CL6871"/>
      <c r="CM6871"/>
      <c r="CN6871"/>
      <c r="CO6871"/>
      <c r="CP6871"/>
    </row>
    <row r="6872" spans="80:94" ht="22.5" customHeight="1">
      <c r="CB6872"/>
      <c r="CC6872"/>
      <c r="CD6872"/>
      <c r="CE6872" s="83"/>
      <c r="CF6872"/>
      <c r="CG6872"/>
      <c r="CH6872"/>
      <c r="CI6872"/>
      <c r="CJ6872"/>
      <c r="CK6872"/>
      <c r="CL6872"/>
      <c r="CM6872"/>
      <c r="CN6872"/>
      <c r="CO6872"/>
      <c r="CP6872"/>
    </row>
    <row r="6873" spans="80:94" ht="22.5" customHeight="1">
      <c r="CB6873"/>
      <c r="CC6873"/>
      <c r="CD6873"/>
      <c r="CE6873" s="83"/>
      <c r="CF6873"/>
      <c r="CG6873"/>
      <c r="CH6873"/>
      <c r="CI6873"/>
      <c r="CJ6873"/>
      <c r="CK6873"/>
      <c r="CL6873"/>
      <c r="CM6873"/>
      <c r="CN6873"/>
      <c r="CO6873"/>
      <c r="CP6873"/>
    </row>
    <row r="6874" spans="80:94" ht="22.5" customHeight="1">
      <c r="CB6874"/>
      <c r="CC6874"/>
      <c r="CD6874"/>
      <c r="CE6874" s="83"/>
      <c r="CF6874"/>
      <c r="CG6874"/>
      <c r="CH6874"/>
      <c r="CI6874"/>
      <c r="CJ6874"/>
      <c r="CK6874"/>
      <c r="CL6874"/>
      <c r="CM6874"/>
      <c r="CN6874"/>
      <c r="CO6874"/>
      <c r="CP6874"/>
    </row>
    <row r="6875" spans="80:94" ht="22.5" customHeight="1">
      <c r="CB6875"/>
      <c r="CC6875"/>
      <c r="CD6875"/>
      <c r="CE6875" s="83"/>
      <c r="CF6875"/>
      <c r="CG6875"/>
      <c r="CH6875"/>
      <c r="CI6875"/>
      <c r="CJ6875"/>
      <c r="CK6875"/>
      <c r="CL6875"/>
      <c r="CM6875"/>
      <c r="CN6875"/>
      <c r="CO6875"/>
      <c r="CP6875"/>
    </row>
    <row r="6876" spans="80:94" ht="22.5" customHeight="1">
      <c r="CB6876"/>
      <c r="CC6876"/>
      <c r="CD6876"/>
      <c r="CE6876" s="83"/>
      <c r="CF6876"/>
      <c r="CG6876"/>
      <c r="CH6876"/>
      <c r="CI6876"/>
      <c r="CJ6876"/>
      <c r="CK6876"/>
      <c r="CL6876"/>
      <c r="CM6876"/>
      <c r="CN6876"/>
      <c r="CO6876"/>
      <c r="CP6876"/>
    </row>
    <row r="6877" spans="80:94" ht="22.5" customHeight="1">
      <c r="CB6877"/>
      <c r="CC6877"/>
      <c r="CD6877"/>
      <c r="CE6877" s="83"/>
      <c r="CF6877"/>
      <c r="CG6877"/>
      <c r="CH6877"/>
      <c r="CI6877"/>
      <c r="CJ6877"/>
      <c r="CK6877"/>
      <c r="CL6877"/>
      <c r="CM6877"/>
      <c r="CN6877"/>
      <c r="CO6877"/>
      <c r="CP6877"/>
    </row>
    <row r="6878" spans="80:94" ht="22.5" customHeight="1">
      <c r="CB6878"/>
      <c r="CC6878"/>
      <c r="CD6878"/>
      <c r="CE6878" s="83"/>
      <c r="CF6878"/>
      <c r="CG6878"/>
      <c r="CH6878"/>
      <c r="CI6878"/>
      <c r="CJ6878"/>
      <c r="CK6878"/>
      <c r="CL6878"/>
      <c r="CM6878"/>
      <c r="CN6878"/>
      <c r="CO6878"/>
      <c r="CP6878"/>
    </row>
    <row r="6879" spans="80:94" ht="22.5" customHeight="1">
      <c r="CB6879"/>
      <c r="CC6879"/>
      <c r="CD6879"/>
      <c r="CE6879" s="83"/>
      <c r="CF6879"/>
      <c r="CG6879"/>
      <c r="CH6879"/>
      <c r="CI6879"/>
      <c r="CJ6879"/>
      <c r="CK6879"/>
      <c r="CL6879"/>
      <c r="CM6879"/>
      <c r="CN6879"/>
      <c r="CO6879"/>
      <c r="CP6879"/>
    </row>
    <row r="6880" spans="80:94" ht="22.5" customHeight="1">
      <c r="CB6880"/>
      <c r="CC6880"/>
      <c r="CD6880"/>
      <c r="CE6880" s="83"/>
      <c r="CF6880"/>
      <c r="CG6880"/>
      <c r="CH6880"/>
      <c r="CI6880"/>
      <c r="CJ6880"/>
      <c r="CK6880"/>
      <c r="CL6880"/>
      <c r="CM6880"/>
      <c r="CN6880"/>
      <c r="CO6880"/>
      <c r="CP6880"/>
    </row>
    <row r="6881" spans="80:94" ht="22.5" customHeight="1">
      <c r="CB6881"/>
      <c r="CC6881"/>
      <c r="CD6881"/>
      <c r="CE6881" s="83"/>
      <c r="CF6881"/>
      <c r="CG6881"/>
      <c r="CH6881"/>
      <c r="CI6881"/>
      <c r="CJ6881"/>
      <c r="CK6881"/>
      <c r="CL6881"/>
      <c r="CM6881"/>
      <c r="CN6881"/>
      <c r="CO6881"/>
      <c r="CP6881"/>
    </row>
    <row r="6882" spans="80:94" ht="22.5" customHeight="1">
      <c r="CB6882"/>
      <c r="CC6882"/>
      <c r="CD6882"/>
      <c r="CE6882" s="83"/>
      <c r="CF6882"/>
      <c r="CG6882"/>
      <c r="CH6882"/>
      <c r="CI6882"/>
      <c r="CJ6882"/>
      <c r="CK6882"/>
      <c r="CL6882"/>
      <c r="CM6882"/>
      <c r="CN6882"/>
      <c r="CO6882"/>
      <c r="CP6882"/>
    </row>
    <row r="6883" spans="80:94" ht="22.5" customHeight="1">
      <c r="CB6883"/>
      <c r="CC6883"/>
      <c r="CD6883"/>
      <c r="CE6883" s="83"/>
      <c r="CF6883"/>
      <c r="CG6883"/>
      <c r="CH6883"/>
      <c r="CI6883"/>
      <c r="CJ6883"/>
      <c r="CK6883"/>
      <c r="CL6883"/>
      <c r="CM6883"/>
      <c r="CN6883"/>
      <c r="CO6883"/>
      <c r="CP6883"/>
    </row>
    <row r="6884" spans="80:94" ht="22.5" customHeight="1">
      <c r="CB6884"/>
      <c r="CC6884"/>
      <c r="CD6884"/>
      <c r="CE6884" s="83"/>
      <c r="CF6884"/>
      <c r="CG6884"/>
      <c r="CH6884"/>
      <c r="CI6884"/>
      <c r="CJ6884"/>
      <c r="CK6884"/>
      <c r="CL6884"/>
      <c r="CM6884"/>
      <c r="CN6884"/>
      <c r="CO6884"/>
      <c r="CP6884"/>
    </row>
    <row r="6885" spans="80:94" ht="22.5" customHeight="1">
      <c r="CB6885"/>
      <c r="CC6885"/>
      <c r="CD6885"/>
      <c r="CE6885" s="83"/>
      <c r="CF6885"/>
      <c r="CG6885"/>
      <c r="CH6885"/>
      <c r="CI6885"/>
      <c r="CJ6885"/>
      <c r="CK6885"/>
      <c r="CL6885"/>
      <c r="CM6885"/>
      <c r="CN6885"/>
      <c r="CO6885"/>
      <c r="CP6885"/>
    </row>
    <row r="6886" spans="80:94" ht="22.5" customHeight="1">
      <c r="CB6886"/>
      <c r="CC6886"/>
      <c r="CD6886"/>
      <c r="CE6886" s="83"/>
      <c r="CF6886"/>
      <c r="CG6886"/>
      <c r="CH6886"/>
      <c r="CI6886"/>
      <c r="CJ6886"/>
      <c r="CK6886"/>
      <c r="CL6886"/>
      <c r="CM6886"/>
      <c r="CN6886"/>
      <c r="CO6886"/>
      <c r="CP6886"/>
    </row>
    <row r="6887" spans="80:94" ht="22.5" customHeight="1">
      <c r="CB6887"/>
      <c r="CC6887"/>
      <c r="CD6887"/>
      <c r="CE6887" s="83"/>
      <c r="CF6887"/>
      <c r="CG6887"/>
      <c r="CH6887"/>
      <c r="CI6887"/>
      <c r="CJ6887"/>
      <c r="CK6887"/>
      <c r="CL6887"/>
      <c r="CM6887"/>
      <c r="CN6887"/>
      <c r="CO6887"/>
      <c r="CP6887"/>
    </row>
    <row r="6888" spans="80:94" ht="22.5" customHeight="1">
      <c r="CB6888"/>
      <c r="CC6888"/>
      <c r="CD6888"/>
      <c r="CE6888" s="83"/>
      <c r="CF6888"/>
      <c r="CG6888"/>
      <c r="CH6888"/>
      <c r="CI6888"/>
      <c r="CJ6888"/>
      <c r="CK6888"/>
      <c r="CL6888"/>
      <c r="CM6888"/>
      <c r="CN6888"/>
      <c r="CO6888"/>
      <c r="CP6888"/>
    </row>
    <row r="6889" spans="80:94" ht="22.5" customHeight="1">
      <c r="CB6889"/>
      <c r="CC6889"/>
      <c r="CD6889"/>
      <c r="CE6889" s="83"/>
      <c r="CF6889"/>
      <c r="CG6889"/>
      <c r="CH6889"/>
      <c r="CI6889"/>
      <c r="CJ6889"/>
      <c r="CK6889"/>
      <c r="CL6889"/>
      <c r="CM6889"/>
      <c r="CN6889"/>
      <c r="CO6889"/>
      <c r="CP6889"/>
    </row>
    <row r="6890" spans="80:94" ht="22.5" customHeight="1">
      <c r="CB6890"/>
      <c r="CC6890"/>
      <c r="CD6890"/>
      <c r="CE6890" s="83"/>
      <c r="CF6890"/>
      <c r="CG6890"/>
      <c r="CH6890"/>
      <c r="CI6890"/>
      <c r="CJ6890"/>
      <c r="CK6890"/>
      <c r="CL6890"/>
      <c r="CM6890"/>
      <c r="CN6890"/>
      <c r="CO6890"/>
      <c r="CP6890"/>
    </row>
    <row r="6891" spans="80:94" ht="22.5" customHeight="1">
      <c r="CB6891"/>
      <c r="CC6891"/>
      <c r="CD6891"/>
      <c r="CE6891" s="83"/>
      <c r="CF6891"/>
      <c r="CG6891"/>
      <c r="CH6891"/>
      <c r="CI6891"/>
      <c r="CJ6891"/>
      <c r="CK6891"/>
      <c r="CL6891"/>
      <c r="CM6891"/>
      <c r="CN6891"/>
      <c r="CO6891"/>
      <c r="CP6891"/>
    </row>
    <row r="6892" spans="80:94" ht="22.5" customHeight="1">
      <c r="CB6892"/>
      <c r="CC6892"/>
      <c r="CD6892"/>
      <c r="CE6892" s="83"/>
      <c r="CF6892"/>
      <c r="CG6892"/>
      <c r="CH6892"/>
      <c r="CI6892"/>
      <c r="CJ6892"/>
      <c r="CK6892"/>
      <c r="CL6892"/>
      <c r="CM6892"/>
      <c r="CN6892"/>
      <c r="CO6892"/>
      <c r="CP6892"/>
    </row>
    <row r="6893" spans="80:94" ht="22.5" customHeight="1">
      <c r="CB6893"/>
      <c r="CC6893"/>
      <c r="CD6893"/>
      <c r="CE6893" s="83"/>
      <c r="CF6893"/>
      <c r="CG6893"/>
      <c r="CH6893"/>
      <c r="CI6893"/>
      <c r="CJ6893"/>
      <c r="CK6893"/>
      <c r="CL6893"/>
      <c r="CM6893"/>
      <c r="CN6893"/>
      <c r="CO6893"/>
      <c r="CP6893"/>
    </row>
    <row r="6894" spans="80:94" ht="22.5" customHeight="1">
      <c r="CB6894"/>
      <c r="CC6894"/>
      <c r="CD6894"/>
      <c r="CE6894" s="83"/>
      <c r="CF6894"/>
      <c r="CG6894"/>
      <c r="CH6894"/>
      <c r="CI6894"/>
      <c r="CJ6894"/>
      <c r="CK6894"/>
      <c r="CL6894"/>
      <c r="CM6894"/>
      <c r="CN6894"/>
      <c r="CO6894"/>
      <c r="CP6894"/>
    </row>
    <row r="6895" spans="80:94" ht="22.5" customHeight="1">
      <c r="CB6895"/>
      <c r="CC6895"/>
      <c r="CD6895"/>
      <c r="CE6895" s="83"/>
      <c r="CF6895"/>
      <c r="CG6895"/>
      <c r="CH6895"/>
      <c r="CI6895"/>
      <c r="CJ6895"/>
      <c r="CK6895"/>
      <c r="CL6895"/>
      <c r="CM6895"/>
      <c r="CN6895"/>
      <c r="CO6895"/>
      <c r="CP6895"/>
    </row>
    <row r="6896" spans="80:94" ht="22.5" customHeight="1">
      <c r="CB6896"/>
      <c r="CC6896"/>
      <c r="CD6896"/>
      <c r="CE6896" s="83"/>
      <c r="CF6896"/>
      <c r="CG6896"/>
      <c r="CH6896"/>
      <c r="CI6896"/>
      <c r="CJ6896"/>
      <c r="CK6896"/>
      <c r="CL6896"/>
      <c r="CM6896"/>
      <c r="CN6896"/>
      <c r="CO6896"/>
      <c r="CP6896"/>
    </row>
    <row r="6897" spans="80:94" ht="22.5" customHeight="1">
      <c r="CB6897"/>
      <c r="CC6897"/>
      <c r="CD6897"/>
      <c r="CE6897" s="83"/>
      <c r="CF6897"/>
      <c r="CG6897"/>
      <c r="CH6897"/>
      <c r="CI6897"/>
      <c r="CJ6897"/>
      <c r="CK6897"/>
      <c r="CL6897"/>
      <c r="CM6897"/>
      <c r="CN6897"/>
      <c r="CO6897"/>
      <c r="CP6897"/>
    </row>
    <row r="6898" spans="80:94" ht="22.5" customHeight="1">
      <c r="CB6898"/>
      <c r="CC6898"/>
      <c r="CD6898"/>
      <c r="CE6898" s="83"/>
      <c r="CF6898"/>
      <c r="CG6898"/>
      <c r="CH6898"/>
      <c r="CI6898"/>
      <c r="CJ6898"/>
      <c r="CK6898"/>
      <c r="CL6898"/>
      <c r="CM6898"/>
      <c r="CN6898"/>
      <c r="CO6898"/>
      <c r="CP6898"/>
    </row>
    <row r="6899" spans="80:94" ht="22.5" customHeight="1">
      <c r="CB6899"/>
      <c r="CC6899"/>
      <c r="CD6899"/>
      <c r="CE6899" s="83"/>
      <c r="CF6899"/>
      <c r="CG6899"/>
      <c r="CH6899"/>
      <c r="CI6899"/>
      <c r="CJ6899"/>
      <c r="CK6899"/>
      <c r="CL6899"/>
      <c r="CM6899"/>
      <c r="CN6899"/>
      <c r="CO6899"/>
      <c r="CP6899"/>
    </row>
    <row r="6900" spans="80:94" ht="22.5" customHeight="1">
      <c r="CB6900"/>
      <c r="CC6900"/>
      <c r="CD6900"/>
      <c r="CE6900" s="83"/>
      <c r="CF6900"/>
      <c r="CG6900"/>
      <c r="CH6900"/>
      <c r="CI6900"/>
      <c r="CJ6900"/>
      <c r="CK6900"/>
      <c r="CL6900"/>
      <c r="CM6900"/>
      <c r="CN6900"/>
      <c r="CO6900"/>
      <c r="CP6900"/>
    </row>
    <row r="6901" spans="80:94" ht="22.5" customHeight="1">
      <c r="CB6901"/>
      <c r="CC6901"/>
      <c r="CD6901"/>
      <c r="CE6901" s="83"/>
      <c r="CF6901"/>
      <c r="CG6901"/>
      <c r="CH6901"/>
      <c r="CI6901"/>
      <c r="CJ6901"/>
      <c r="CK6901"/>
      <c r="CL6901"/>
      <c r="CM6901"/>
      <c r="CN6901"/>
      <c r="CO6901"/>
      <c r="CP6901"/>
    </row>
    <row r="6902" spans="80:94" ht="22.5" customHeight="1">
      <c r="CB6902"/>
      <c r="CC6902"/>
      <c r="CD6902"/>
      <c r="CE6902" s="83"/>
      <c r="CF6902"/>
      <c r="CG6902"/>
      <c r="CH6902"/>
      <c r="CI6902"/>
      <c r="CJ6902"/>
      <c r="CK6902"/>
      <c r="CL6902"/>
      <c r="CM6902"/>
      <c r="CN6902"/>
      <c r="CO6902"/>
      <c r="CP6902"/>
    </row>
    <row r="6903" spans="80:94" ht="22.5" customHeight="1">
      <c r="CB6903"/>
      <c r="CC6903"/>
      <c r="CD6903"/>
      <c r="CE6903" s="83"/>
      <c r="CF6903"/>
      <c r="CG6903"/>
      <c r="CH6903"/>
      <c r="CI6903"/>
      <c r="CJ6903"/>
      <c r="CK6903"/>
      <c r="CL6903"/>
      <c r="CM6903"/>
      <c r="CN6903"/>
      <c r="CO6903"/>
      <c r="CP6903"/>
    </row>
    <row r="6904" spans="80:94" ht="22.5" customHeight="1">
      <c r="CB6904"/>
      <c r="CC6904"/>
      <c r="CD6904"/>
      <c r="CE6904" s="83"/>
      <c r="CF6904"/>
      <c r="CG6904"/>
      <c r="CH6904"/>
      <c r="CI6904"/>
      <c r="CJ6904"/>
      <c r="CK6904"/>
      <c r="CL6904"/>
      <c r="CM6904"/>
      <c r="CN6904"/>
      <c r="CO6904"/>
      <c r="CP6904"/>
    </row>
    <row r="6905" spans="80:94" ht="22.5" customHeight="1">
      <c r="CB6905"/>
      <c r="CC6905"/>
      <c r="CD6905"/>
      <c r="CE6905" s="83"/>
      <c r="CF6905"/>
      <c r="CG6905"/>
      <c r="CH6905"/>
      <c r="CI6905"/>
      <c r="CJ6905"/>
      <c r="CK6905"/>
      <c r="CL6905"/>
      <c r="CM6905"/>
      <c r="CN6905"/>
      <c r="CO6905"/>
      <c r="CP6905"/>
    </row>
    <row r="6906" spans="80:94" ht="22.5" customHeight="1">
      <c r="CB6906"/>
      <c r="CC6906"/>
      <c r="CD6906"/>
      <c r="CE6906" s="83"/>
      <c r="CF6906"/>
      <c r="CG6906"/>
      <c r="CH6906"/>
      <c r="CI6906"/>
      <c r="CJ6906"/>
      <c r="CK6906"/>
      <c r="CL6906"/>
      <c r="CM6906"/>
      <c r="CN6906"/>
      <c r="CO6906"/>
      <c r="CP6906"/>
    </row>
    <row r="6907" spans="80:94" ht="22.5" customHeight="1">
      <c r="CB6907"/>
      <c r="CC6907"/>
      <c r="CD6907"/>
      <c r="CE6907" s="83"/>
      <c r="CF6907"/>
      <c r="CG6907"/>
      <c r="CH6907"/>
      <c r="CI6907"/>
      <c r="CJ6907"/>
      <c r="CK6907"/>
      <c r="CL6907"/>
      <c r="CM6907"/>
      <c r="CN6907"/>
      <c r="CO6907"/>
      <c r="CP6907"/>
    </row>
    <row r="6908" spans="80:94" ht="22.5" customHeight="1">
      <c r="CB6908"/>
      <c r="CC6908"/>
      <c r="CD6908"/>
      <c r="CE6908" s="83"/>
      <c r="CF6908"/>
      <c r="CG6908"/>
      <c r="CH6908"/>
      <c r="CI6908"/>
      <c r="CJ6908"/>
      <c r="CK6908"/>
      <c r="CL6908"/>
      <c r="CM6908"/>
      <c r="CN6908"/>
      <c r="CO6908"/>
      <c r="CP6908"/>
    </row>
    <row r="6909" spans="80:94" ht="22.5" customHeight="1">
      <c r="CB6909"/>
      <c r="CC6909"/>
      <c r="CD6909"/>
      <c r="CE6909" s="83"/>
      <c r="CF6909"/>
      <c r="CG6909"/>
      <c r="CH6909"/>
      <c r="CI6909"/>
      <c r="CJ6909"/>
      <c r="CK6909"/>
      <c r="CL6909"/>
      <c r="CM6909"/>
      <c r="CN6909"/>
      <c r="CO6909"/>
      <c r="CP6909"/>
    </row>
    <row r="6910" spans="80:94" ht="22.5" customHeight="1">
      <c r="CB6910"/>
      <c r="CC6910"/>
      <c r="CD6910"/>
      <c r="CE6910" s="83"/>
      <c r="CF6910"/>
      <c r="CG6910"/>
      <c r="CH6910"/>
      <c r="CI6910"/>
      <c r="CJ6910"/>
      <c r="CK6910"/>
      <c r="CL6910"/>
      <c r="CM6910"/>
      <c r="CN6910"/>
      <c r="CO6910"/>
      <c r="CP6910"/>
    </row>
    <row r="6911" spans="80:94" ht="22.5" customHeight="1">
      <c r="CB6911"/>
      <c r="CC6911"/>
      <c r="CD6911"/>
      <c r="CE6911" s="83"/>
      <c r="CF6911"/>
      <c r="CG6911"/>
      <c r="CH6911"/>
      <c r="CI6911"/>
      <c r="CJ6911"/>
      <c r="CK6911"/>
      <c r="CL6911"/>
      <c r="CM6911"/>
      <c r="CN6911"/>
      <c r="CO6911"/>
      <c r="CP6911"/>
    </row>
    <row r="6912" spans="80:94" ht="22.5" customHeight="1">
      <c r="CB6912"/>
      <c r="CC6912"/>
      <c r="CD6912"/>
      <c r="CE6912" s="83"/>
      <c r="CF6912"/>
      <c r="CG6912"/>
      <c r="CH6912"/>
      <c r="CI6912"/>
      <c r="CJ6912"/>
      <c r="CK6912"/>
      <c r="CL6912"/>
      <c r="CM6912"/>
      <c r="CN6912"/>
      <c r="CO6912"/>
      <c r="CP6912"/>
    </row>
    <row r="6913" spans="80:94" ht="22.5" customHeight="1">
      <c r="CB6913"/>
      <c r="CC6913"/>
      <c r="CD6913"/>
      <c r="CE6913" s="83"/>
      <c r="CF6913"/>
      <c r="CG6913"/>
      <c r="CH6913"/>
      <c r="CI6913"/>
      <c r="CJ6913"/>
      <c r="CK6913"/>
      <c r="CL6913"/>
      <c r="CM6913"/>
      <c r="CN6913"/>
      <c r="CO6913"/>
      <c r="CP6913"/>
    </row>
    <row r="6914" spans="80:94" ht="22.5" customHeight="1">
      <c r="CB6914"/>
      <c r="CC6914"/>
      <c r="CD6914"/>
      <c r="CE6914" s="83"/>
      <c r="CF6914"/>
      <c r="CG6914"/>
      <c r="CH6914"/>
      <c r="CI6914"/>
      <c r="CJ6914"/>
      <c r="CK6914"/>
      <c r="CL6914"/>
      <c r="CM6914"/>
      <c r="CN6914"/>
      <c r="CO6914"/>
      <c r="CP6914"/>
    </row>
    <row r="6915" spans="80:94" ht="22.5" customHeight="1">
      <c r="CB6915"/>
      <c r="CC6915"/>
      <c r="CD6915"/>
      <c r="CE6915" s="83"/>
      <c r="CF6915"/>
      <c r="CG6915"/>
      <c r="CH6915"/>
      <c r="CI6915"/>
      <c r="CJ6915"/>
      <c r="CK6915"/>
      <c r="CL6915"/>
      <c r="CM6915"/>
      <c r="CN6915"/>
      <c r="CO6915"/>
      <c r="CP6915"/>
    </row>
    <row r="6916" spans="80:94" ht="22.5" customHeight="1">
      <c r="CB6916"/>
      <c r="CC6916"/>
      <c r="CD6916"/>
      <c r="CE6916" s="83"/>
      <c r="CF6916"/>
      <c r="CG6916"/>
      <c r="CH6916"/>
      <c r="CI6916"/>
      <c r="CJ6916"/>
      <c r="CK6916"/>
      <c r="CL6916"/>
      <c r="CM6916"/>
      <c r="CN6916"/>
      <c r="CO6916"/>
      <c r="CP6916"/>
    </row>
    <row r="6917" spans="80:94" ht="22.5" customHeight="1">
      <c r="CB6917"/>
      <c r="CC6917"/>
      <c r="CD6917"/>
      <c r="CE6917" s="83"/>
      <c r="CF6917"/>
      <c r="CG6917"/>
      <c r="CH6917"/>
      <c r="CI6917"/>
      <c r="CJ6917"/>
      <c r="CK6917"/>
      <c r="CL6917"/>
      <c r="CM6917"/>
      <c r="CN6917"/>
      <c r="CO6917"/>
      <c r="CP6917"/>
    </row>
    <row r="6918" spans="80:94" ht="22.5" customHeight="1">
      <c r="CB6918"/>
      <c r="CC6918"/>
      <c r="CD6918"/>
      <c r="CE6918" s="83"/>
      <c r="CF6918"/>
      <c r="CG6918"/>
      <c r="CH6918"/>
      <c r="CI6918"/>
      <c r="CJ6918"/>
      <c r="CK6918"/>
      <c r="CL6918"/>
      <c r="CM6918"/>
      <c r="CN6918"/>
      <c r="CO6918"/>
      <c r="CP6918"/>
    </row>
    <row r="6919" spans="80:94" ht="22.5" customHeight="1">
      <c r="CB6919"/>
      <c r="CC6919"/>
      <c r="CD6919"/>
      <c r="CE6919" s="83"/>
      <c r="CF6919"/>
      <c r="CG6919"/>
      <c r="CH6919"/>
      <c r="CI6919"/>
      <c r="CJ6919"/>
      <c r="CK6919"/>
      <c r="CL6919"/>
      <c r="CM6919"/>
      <c r="CN6919"/>
      <c r="CO6919"/>
      <c r="CP6919"/>
    </row>
    <row r="6920" spans="80:94" ht="22.5" customHeight="1">
      <c r="CB6920"/>
      <c r="CC6920"/>
      <c r="CD6920"/>
      <c r="CE6920" s="83"/>
      <c r="CF6920"/>
      <c r="CG6920"/>
      <c r="CH6920"/>
      <c r="CI6920"/>
      <c r="CJ6920"/>
      <c r="CK6920"/>
      <c r="CL6920"/>
      <c r="CM6920"/>
      <c r="CN6920"/>
      <c r="CO6920"/>
      <c r="CP6920"/>
    </row>
    <row r="6921" spans="80:94" ht="22.5" customHeight="1">
      <c r="CB6921"/>
      <c r="CC6921"/>
      <c r="CD6921"/>
      <c r="CE6921" s="83"/>
      <c r="CF6921"/>
      <c r="CG6921"/>
      <c r="CH6921"/>
      <c r="CI6921"/>
      <c r="CJ6921"/>
      <c r="CK6921"/>
      <c r="CL6921"/>
      <c r="CM6921"/>
      <c r="CN6921"/>
      <c r="CO6921"/>
      <c r="CP6921"/>
    </row>
    <row r="6922" spans="80:94" ht="22.5" customHeight="1">
      <c r="CB6922"/>
      <c r="CC6922"/>
      <c r="CD6922"/>
      <c r="CE6922" s="83"/>
      <c r="CF6922"/>
      <c r="CG6922"/>
      <c r="CH6922"/>
      <c r="CI6922"/>
      <c r="CJ6922"/>
      <c r="CK6922"/>
      <c r="CL6922"/>
      <c r="CM6922"/>
      <c r="CN6922"/>
      <c r="CO6922"/>
      <c r="CP6922"/>
    </row>
    <row r="6923" spans="80:94" ht="22.5" customHeight="1">
      <c r="CB6923"/>
      <c r="CC6923"/>
      <c r="CD6923"/>
      <c r="CE6923" s="83"/>
      <c r="CF6923"/>
      <c r="CG6923"/>
      <c r="CH6923"/>
      <c r="CI6923"/>
      <c r="CJ6923"/>
      <c r="CK6923"/>
      <c r="CL6923"/>
      <c r="CM6923"/>
      <c r="CN6923"/>
      <c r="CO6923"/>
      <c r="CP6923"/>
    </row>
    <row r="6924" spans="80:94" ht="22.5" customHeight="1">
      <c r="CB6924"/>
      <c r="CC6924"/>
      <c r="CD6924"/>
      <c r="CE6924" s="83"/>
      <c r="CF6924"/>
      <c r="CG6924"/>
      <c r="CH6924"/>
      <c r="CI6924"/>
      <c r="CJ6924"/>
      <c r="CK6924"/>
      <c r="CL6924"/>
      <c r="CM6924"/>
      <c r="CN6924"/>
      <c r="CO6924"/>
      <c r="CP6924"/>
    </row>
    <row r="6925" spans="80:94" ht="22.5" customHeight="1">
      <c r="CB6925"/>
      <c r="CC6925"/>
      <c r="CD6925"/>
      <c r="CE6925" s="83"/>
      <c r="CF6925"/>
      <c r="CG6925"/>
      <c r="CH6925"/>
      <c r="CI6925"/>
      <c r="CJ6925"/>
      <c r="CK6925"/>
      <c r="CL6925"/>
      <c r="CM6925"/>
      <c r="CN6925"/>
      <c r="CO6925"/>
      <c r="CP6925"/>
    </row>
    <row r="6926" spans="80:94" ht="22.5" customHeight="1">
      <c r="CB6926"/>
      <c r="CC6926"/>
      <c r="CD6926"/>
      <c r="CE6926" s="83"/>
      <c r="CF6926"/>
      <c r="CG6926"/>
      <c r="CH6926"/>
      <c r="CI6926"/>
      <c r="CJ6926"/>
      <c r="CK6926"/>
      <c r="CL6926"/>
      <c r="CM6926"/>
      <c r="CN6926"/>
      <c r="CO6926"/>
      <c r="CP6926"/>
    </row>
    <row r="6927" spans="80:94" ht="22.5" customHeight="1">
      <c r="CB6927"/>
      <c r="CC6927"/>
      <c r="CD6927"/>
      <c r="CE6927" s="83"/>
      <c r="CF6927"/>
      <c r="CG6927"/>
      <c r="CH6927"/>
      <c r="CI6927"/>
      <c r="CJ6927"/>
      <c r="CK6927"/>
      <c r="CL6927"/>
      <c r="CM6927"/>
      <c r="CN6927"/>
      <c r="CO6927"/>
      <c r="CP6927"/>
    </row>
    <row r="6928" spans="80:94" ht="22.5" customHeight="1">
      <c r="CB6928"/>
      <c r="CC6928"/>
      <c r="CD6928"/>
      <c r="CE6928" s="83"/>
      <c r="CF6928"/>
      <c r="CG6928"/>
      <c r="CH6928"/>
      <c r="CI6928"/>
      <c r="CJ6928"/>
      <c r="CK6928"/>
      <c r="CL6928"/>
      <c r="CM6928"/>
      <c r="CN6928"/>
      <c r="CO6928"/>
      <c r="CP6928"/>
    </row>
    <row r="6929" spans="80:94" ht="22.5" customHeight="1">
      <c r="CB6929"/>
      <c r="CC6929"/>
      <c r="CD6929"/>
      <c r="CE6929" s="83"/>
      <c r="CF6929"/>
      <c r="CG6929"/>
      <c r="CH6929"/>
      <c r="CI6929"/>
      <c r="CJ6929"/>
      <c r="CK6929"/>
      <c r="CL6929"/>
      <c r="CM6929"/>
      <c r="CN6929"/>
      <c r="CO6929"/>
      <c r="CP6929"/>
    </row>
    <row r="6930" spans="80:94" ht="22.5" customHeight="1">
      <c r="CB6930"/>
      <c r="CC6930"/>
      <c r="CD6930"/>
      <c r="CE6930" s="83"/>
      <c r="CF6930"/>
      <c r="CG6930"/>
      <c r="CH6930"/>
      <c r="CI6930"/>
      <c r="CJ6930"/>
      <c r="CK6930"/>
      <c r="CL6930"/>
      <c r="CM6930"/>
      <c r="CN6930"/>
      <c r="CO6930"/>
      <c r="CP6930"/>
    </row>
    <row r="6931" spans="80:94" ht="22.5" customHeight="1">
      <c r="CB6931"/>
      <c r="CC6931"/>
      <c r="CD6931"/>
      <c r="CE6931" s="83"/>
      <c r="CF6931"/>
      <c r="CG6931"/>
      <c r="CH6931"/>
      <c r="CI6931"/>
      <c r="CJ6931"/>
      <c r="CK6931"/>
      <c r="CL6931"/>
      <c r="CM6931"/>
      <c r="CN6931"/>
      <c r="CO6931"/>
      <c r="CP6931"/>
    </row>
    <row r="6932" spans="80:94" ht="22.5" customHeight="1">
      <c r="CB6932"/>
      <c r="CC6932"/>
      <c r="CD6932"/>
      <c r="CE6932" s="83"/>
      <c r="CF6932"/>
      <c r="CG6932"/>
      <c r="CH6932"/>
      <c r="CI6932"/>
      <c r="CJ6932"/>
      <c r="CK6932"/>
      <c r="CL6932"/>
      <c r="CM6932"/>
      <c r="CN6932"/>
      <c r="CO6932"/>
      <c r="CP6932"/>
    </row>
    <row r="6933" spans="80:94" ht="22.5" customHeight="1">
      <c r="CB6933"/>
      <c r="CC6933"/>
      <c r="CD6933"/>
      <c r="CE6933" s="83"/>
      <c r="CF6933"/>
      <c r="CG6933"/>
      <c r="CH6933"/>
      <c r="CI6933"/>
      <c r="CJ6933"/>
      <c r="CK6933"/>
      <c r="CL6933"/>
      <c r="CM6933"/>
      <c r="CN6933"/>
      <c r="CO6933"/>
      <c r="CP6933"/>
    </row>
    <row r="6934" spans="80:94" ht="22.5" customHeight="1">
      <c r="CB6934"/>
      <c r="CC6934"/>
      <c r="CD6934"/>
      <c r="CE6934" s="83"/>
      <c r="CF6934"/>
      <c r="CG6934"/>
      <c r="CH6934"/>
      <c r="CI6934"/>
      <c r="CJ6934"/>
      <c r="CK6934"/>
      <c r="CL6934"/>
      <c r="CM6934"/>
      <c r="CN6934"/>
      <c r="CO6934"/>
      <c r="CP6934"/>
    </row>
    <row r="6935" spans="80:94" ht="22.5" customHeight="1">
      <c r="CB6935"/>
      <c r="CC6935"/>
      <c r="CD6935"/>
      <c r="CE6935" s="83"/>
      <c r="CF6935"/>
      <c r="CG6935"/>
      <c r="CH6935"/>
      <c r="CI6935"/>
      <c r="CJ6935"/>
      <c r="CK6935"/>
      <c r="CL6935"/>
      <c r="CM6935"/>
      <c r="CN6935"/>
      <c r="CO6935"/>
      <c r="CP6935"/>
    </row>
    <row r="6936" spans="80:94" ht="22.5" customHeight="1">
      <c r="CB6936"/>
      <c r="CC6936"/>
      <c r="CD6936"/>
      <c r="CE6936" s="83"/>
      <c r="CF6936"/>
      <c r="CG6936"/>
      <c r="CH6936"/>
      <c r="CI6936"/>
      <c r="CJ6936"/>
      <c r="CK6936"/>
      <c r="CL6936"/>
      <c r="CM6936"/>
      <c r="CN6936"/>
      <c r="CO6936"/>
      <c r="CP6936"/>
    </row>
    <row r="6937" spans="80:94" ht="22.5" customHeight="1">
      <c r="CB6937"/>
      <c r="CC6937"/>
      <c r="CD6937"/>
      <c r="CE6937" s="83"/>
      <c r="CF6937"/>
      <c r="CG6937"/>
      <c r="CH6937"/>
      <c r="CI6937"/>
      <c r="CJ6937"/>
      <c r="CK6937"/>
      <c r="CL6937"/>
      <c r="CM6937"/>
      <c r="CN6937"/>
      <c r="CO6937"/>
      <c r="CP6937"/>
    </row>
    <row r="6938" spans="80:94" ht="22.5" customHeight="1">
      <c r="CB6938"/>
      <c r="CC6938"/>
      <c r="CD6938"/>
      <c r="CE6938" s="83"/>
      <c r="CF6938"/>
      <c r="CG6938"/>
      <c r="CH6938"/>
      <c r="CI6938"/>
      <c r="CJ6938"/>
      <c r="CK6938"/>
      <c r="CL6938"/>
      <c r="CM6938"/>
      <c r="CN6938"/>
      <c r="CO6938"/>
      <c r="CP6938"/>
    </row>
    <row r="6939" spans="80:94" ht="22.5" customHeight="1">
      <c r="CB6939"/>
      <c r="CC6939"/>
      <c r="CD6939"/>
      <c r="CE6939" s="83"/>
      <c r="CF6939"/>
      <c r="CG6939"/>
      <c r="CH6939"/>
      <c r="CI6939"/>
      <c r="CJ6939"/>
      <c r="CK6939"/>
      <c r="CL6939"/>
      <c r="CM6939"/>
      <c r="CN6939"/>
      <c r="CO6939"/>
      <c r="CP6939"/>
    </row>
    <row r="6940" spans="80:94" ht="22.5" customHeight="1">
      <c r="CB6940"/>
      <c r="CC6940"/>
      <c r="CD6940"/>
      <c r="CE6940" s="83"/>
      <c r="CF6940"/>
      <c r="CG6940"/>
      <c r="CH6940"/>
      <c r="CI6940"/>
      <c r="CJ6940"/>
      <c r="CK6940"/>
      <c r="CL6940"/>
      <c r="CM6940"/>
      <c r="CN6940"/>
      <c r="CO6940"/>
      <c r="CP6940"/>
    </row>
    <row r="6941" spans="80:94" ht="22.5" customHeight="1">
      <c r="CB6941"/>
      <c r="CC6941"/>
      <c r="CD6941"/>
      <c r="CE6941" s="83"/>
      <c r="CF6941"/>
      <c r="CG6941"/>
      <c r="CH6941"/>
      <c r="CI6941"/>
      <c r="CJ6941"/>
      <c r="CK6941"/>
      <c r="CL6941"/>
      <c r="CM6941"/>
      <c r="CN6941"/>
      <c r="CO6941"/>
      <c r="CP6941"/>
    </row>
    <row r="6942" spans="80:94" ht="22.5" customHeight="1">
      <c r="CB6942"/>
      <c r="CC6942"/>
      <c r="CD6942"/>
      <c r="CE6942" s="83"/>
      <c r="CF6942"/>
      <c r="CG6942"/>
      <c r="CH6942"/>
      <c r="CI6942"/>
      <c r="CJ6942"/>
      <c r="CK6942"/>
      <c r="CL6942"/>
      <c r="CM6942"/>
      <c r="CN6942"/>
      <c r="CO6942"/>
      <c r="CP6942"/>
    </row>
    <row r="6943" spans="80:94" ht="22.5" customHeight="1">
      <c r="CB6943"/>
      <c r="CC6943"/>
      <c r="CD6943"/>
      <c r="CE6943" s="83"/>
      <c r="CF6943"/>
      <c r="CG6943"/>
      <c r="CH6943"/>
      <c r="CI6943"/>
      <c r="CJ6943"/>
      <c r="CK6943"/>
      <c r="CL6943"/>
      <c r="CM6943"/>
      <c r="CN6943"/>
      <c r="CO6943"/>
      <c r="CP6943"/>
    </row>
    <row r="6944" spans="80:94" ht="22.5" customHeight="1">
      <c r="CB6944"/>
      <c r="CC6944"/>
      <c r="CD6944"/>
      <c r="CE6944" s="83"/>
      <c r="CF6944"/>
      <c r="CG6944"/>
      <c r="CH6944"/>
      <c r="CI6944"/>
      <c r="CJ6944"/>
      <c r="CK6944"/>
      <c r="CL6944"/>
      <c r="CM6944"/>
      <c r="CN6944"/>
      <c r="CO6944"/>
      <c r="CP6944"/>
    </row>
    <row r="6945" spans="80:94" ht="22.5" customHeight="1">
      <c r="CB6945"/>
      <c r="CC6945"/>
      <c r="CD6945"/>
      <c r="CE6945" s="83"/>
      <c r="CF6945"/>
      <c r="CG6945"/>
      <c r="CH6945"/>
      <c r="CI6945"/>
      <c r="CJ6945"/>
      <c r="CK6945"/>
      <c r="CL6945"/>
      <c r="CM6945"/>
      <c r="CN6945"/>
      <c r="CO6945"/>
      <c r="CP6945"/>
    </row>
    <row r="6946" spans="80:94" ht="22.5" customHeight="1">
      <c r="CB6946"/>
      <c r="CC6946"/>
      <c r="CD6946"/>
      <c r="CE6946" s="83"/>
      <c r="CF6946"/>
      <c r="CG6946"/>
      <c r="CH6946"/>
      <c r="CI6946"/>
      <c r="CJ6946"/>
      <c r="CK6946"/>
      <c r="CL6946"/>
      <c r="CM6946"/>
      <c r="CN6946"/>
      <c r="CO6946"/>
      <c r="CP6946"/>
    </row>
    <row r="6947" spans="80:94" ht="22.5" customHeight="1">
      <c r="CB6947"/>
      <c r="CC6947"/>
      <c r="CD6947"/>
      <c r="CE6947" s="83"/>
      <c r="CF6947"/>
      <c r="CG6947"/>
      <c r="CH6947"/>
      <c r="CI6947"/>
      <c r="CJ6947"/>
      <c r="CK6947"/>
      <c r="CL6947"/>
      <c r="CM6947"/>
      <c r="CN6947"/>
      <c r="CO6947"/>
      <c r="CP6947"/>
    </row>
    <row r="6948" spans="80:94" ht="22.5" customHeight="1">
      <c r="CB6948"/>
      <c r="CC6948"/>
      <c r="CD6948"/>
      <c r="CE6948" s="83"/>
      <c r="CF6948"/>
      <c r="CG6948"/>
      <c r="CH6948"/>
      <c r="CI6948"/>
      <c r="CJ6948"/>
      <c r="CK6948"/>
      <c r="CL6948"/>
      <c r="CM6948"/>
      <c r="CN6948"/>
      <c r="CO6948"/>
      <c r="CP6948"/>
    </row>
    <row r="6949" spans="80:94" ht="22.5" customHeight="1">
      <c r="CB6949"/>
      <c r="CC6949"/>
      <c r="CD6949"/>
      <c r="CE6949" s="83"/>
      <c r="CF6949"/>
      <c r="CG6949"/>
      <c r="CH6949"/>
      <c r="CI6949"/>
      <c r="CJ6949"/>
      <c r="CK6949"/>
      <c r="CL6949"/>
      <c r="CM6949"/>
      <c r="CN6949"/>
      <c r="CO6949"/>
      <c r="CP6949"/>
    </row>
    <row r="6950" spans="80:94" ht="22.5" customHeight="1">
      <c r="CB6950"/>
      <c r="CC6950"/>
      <c r="CD6950"/>
      <c r="CE6950" s="83"/>
      <c r="CF6950"/>
      <c r="CG6950"/>
      <c r="CH6950"/>
      <c r="CI6950"/>
      <c r="CJ6950"/>
      <c r="CK6950"/>
      <c r="CL6950"/>
      <c r="CM6950"/>
      <c r="CN6950"/>
      <c r="CO6950"/>
      <c r="CP6950"/>
    </row>
    <row r="6951" spans="80:94" ht="22.5" customHeight="1">
      <c r="CB6951"/>
      <c r="CC6951"/>
      <c r="CD6951"/>
      <c r="CE6951" s="83"/>
      <c r="CF6951"/>
      <c r="CG6951"/>
      <c r="CH6951"/>
      <c r="CI6951"/>
      <c r="CJ6951"/>
      <c r="CK6951"/>
      <c r="CL6951"/>
      <c r="CM6951"/>
      <c r="CN6951"/>
      <c r="CO6951"/>
      <c r="CP6951"/>
    </row>
    <row r="6952" spans="80:94" ht="22.5" customHeight="1">
      <c r="CB6952"/>
      <c r="CC6952"/>
      <c r="CD6952"/>
      <c r="CE6952" s="83"/>
      <c r="CF6952"/>
      <c r="CG6952"/>
      <c r="CH6952"/>
      <c r="CI6952"/>
      <c r="CJ6952"/>
      <c r="CK6952"/>
      <c r="CL6952"/>
      <c r="CM6952"/>
      <c r="CN6952"/>
      <c r="CO6952"/>
      <c r="CP6952"/>
    </row>
    <row r="6953" spans="80:94" ht="22.5" customHeight="1">
      <c r="CB6953"/>
      <c r="CC6953"/>
      <c r="CD6953"/>
      <c r="CE6953" s="83"/>
      <c r="CF6953"/>
      <c r="CG6953"/>
      <c r="CH6953"/>
      <c r="CI6953"/>
      <c r="CJ6953"/>
      <c r="CK6953"/>
      <c r="CL6953"/>
      <c r="CM6953"/>
      <c r="CN6953"/>
      <c r="CO6953"/>
      <c r="CP6953"/>
    </row>
    <row r="6954" spans="80:94" ht="22.5" customHeight="1">
      <c r="CB6954"/>
      <c r="CC6954"/>
      <c r="CD6954"/>
      <c r="CE6954" s="83"/>
      <c r="CF6954"/>
      <c r="CG6954"/>
      <c r="CH6954"/>
      <c r="CI6954"/>
      <c r="CJ6954"/>
      <c r="CK6954"/>
      <c r="CL6954"/>
      <c r="CM6954"/>
      <c r="CN6954"/>
      <c r="CO6954"/>
      <c r="CP6954"/>
    </row>
    <row r="6955" spans="80:94" ht="22.5" customHeight="1">
      <c r="CB6955"/>
      <c r="CC6955"/>
      <c r="CD6955"/>
      <c r="CE6955" s="83"/>
      <c r="CF6955"/>
      <c r="CG6955"/>
      <c r="CH6955"/>
      <c r="CI6955"/>
      <c r="CJ6955"/>
      <c r="CK6955"/>
      <c r="CL6955"/>
      <c r="CM6955"/>
      <c r="CN6955"/>
      <c r="CO6955"/>
      <c r="CP6955"/>
    </row>
    <row r="6956" spans="80:94" ht="22.5" customHeight="1">
      <c r="CB6956"/>
      <c r="CC6956"/>
      <c r="CD6956"/>
      <c r="CE6956" s="83"/>
      <c r="CF6956"/>
      <c r="CG6956"/>
      <c r="CH6956"/>
      <c r="CI6956"/>
      <c r="CJ6956"/>
      <c r="CK6956"/>
      <c r="CL6956"/>
      <c r="CM6956"/>
      <c r="CN6956"/>
      <c r="CO6956"/>
      <c r="CP6956"/>
    </row>
    <row r="6957" spans="80:94" ht="22.5" customHeight="1">
      <c r="CB6957"/>
      <c r="CC6957"/>
      <c r="CD6957"/>
      <c r="CE6957" s="83"/>
      <c r="CF6957"/>
      <c r="CG6957"/>
      <c r="CH6957"/>
      <c r="CI6957"/>
      <c r="CJ6957"/>
      <c r="CK6957"/>
      <c r="CL6957"/>
      <c r="CM6957"/>
      <c r="CN6957"/>
      <c r="CO6957"/>
      <c r="CP6957"/>
    </row>
    <row r="6958" spans="80:94" ht="22.5" customHeight="1">
      <c r="CB6958"/>
      <c r="CC6958"/>
      <c r="CD6958"/>
      <c r="CE6958" s="83"/>
      <c r="CF6958"/>
      <c r="CG6958"/>
      <c r="CH6958"/>
      <c r="CI6958"/>
      <c r="CJ6958"/>
      <c r="CK6958"/>
      <c r="CL6958"/>
      <c r="CM6958"/>
      <c r="CN6958"/>
      <c r="CO6958"/>
      <c r="CP6958"/>
    </row>
    <row r="6959" spans="80:94" ht="22.5" customHeight="1">
      <c r="CB6959"/>
      <c r="CC6959"/>
      <c r="CD6959"/>
      <c r="CE6959" s="83"/>
      <c r="CF6959"/>
      <c r="CG6959"/>
      <c r="CH6959"/>
      <c r="CI6959"/>
      <c r="CJ6959"/>
      <c r="CK6959"/>
      <c r="CL6959"/>
      <c r="CM6959"/>
      <c r="CN6959"/>
      <c r="CO6959"/>
      <c r="CP6959"/>
    </row>
    <row r="6960" spans="80:94" ht="22.5" customHeight="1">
      <c r="CB6960"/>
      <c r="CC6960"/>
      <c r="CD6960"/>
      <c r="CE6960" s="83"/>
      <c r="CF6960"/>
      <c r="CG6960"/>
      <c r="CH6960"/>
      <c r="CI6960"/>
      <c r="CJ6960"/>
      <c r="CK6960"/>
      <c r="CL6960"/>
      <c r="CM6960"/>
      <c r="CN6960"/>
      <c r="CO6960"/>
      <c r="CP6960"/>
    </row>
    <row r="6961" spans="80:94" ht="22.5" customHeight="1">
      <c r="CB6961"/>
      <c r="CC6961"/>
      <c r="CD6961"/>
      <c r="CE6961" s="83"/>
      <c r="CF6961"/>
      <c r="CG6961"/>
      <c r="CH6961"/>
      <c r="CI6961"/>
      <c r="CJ6961"/>
      <c r="CK6961"/>
      <c r="CL6961"/>
      <c r="CM6961"/>
      <c r="CN6961"/>
      <c r="CO6961"/>
      <c r="CP6961"/>
    </row>
    <row r="6962" spans="80:94" ht="22.5" customHeight="1">
      <c r="CB6962"/>
      <c r="CC6962"/>
      <c r="CD6962"/>
      <c r="CE6962" s="83"/>
      <c r="CF6962"/>
      <c r="CG6962"/>
      <c r="CH6962"/>
      <c r="CI6962"/>
      <c r="CJ6962"/>
      <c r="CK6962"/>
      <c r="CL6962"/>
      <c r="CM6962"/>
      <c r="CN6962"/>
      <c r="CO6962"/>
      <c r="CP6962"/>
    </row>
    <row r="6963" spans="80:94" ht="22.5" customHeight="1">
      <c r="CB6963"/>
      <c r="CC6963"/>
      <c r="CD6963"/>
      <c r="CE6963" s="83"/>
      <c r="CF6963"/>
      <c r="CG6963"/>
      <c r="CH6963"/>
      <c r="CI6963"/>
      <c r="CJ6963"/>
      <c r="CK6963"/>
      <c r="CL6963"/>
      <c r="CM6963"/>
      <c r="CN6963"/>
      <c r="CO6963"/>
      <c r="CP6963"/>
    </row>
    <row r="6964" spans="80:94" ht="22.5" customHeight="1">
      <c r="CB6964"/>
      <c r="CC6964"/>
      <c r="CD6964"/>
      <c r="CE6964" s="83"/>
      <c r="CF6964"/>
      <c r="CG6964"/>
      <c r="CH6964"/>
      <c r="CI6964"/>
      <c r="CJ6964"/>
      <c r="CK6964"/>
      <c r="CL6964"/>
      <c r="CM6964"/>
      <c r="CN6964"/>
      <c r="CO6964"/>
      <c r="CP6964"/>
    </row>
    <row r="6965" spans="80:94" ht="22.5" customHeight="1">
      <c r="CB6965"/>
      <c r="CC6965"/>
      <c r="CD6965"/>
      <c r="CE6965" s="83"/>
      <c r="CF6965"/>
      <c r="CG6965"/>
      <c r="CH6965"/>
      <c r="CI6965"/>
      <c r="CJ6965"/>
      <c r="CK6965"/>
      <c r="CL6965"/>
      <c r="CM6965"/>
      <c r="CN6965"/>
      <c r="CO6965"/>
      <c r="CP6965"/>
    </row>
    <row r="6966" spans="80:94" ht="22.5" customHeight="1">
      <c r="CB6966"/>
      <c r="CC6966"/>
      <c r="CD6966"/>
      <c r="CE6966" s="83"/>
      <c r="CF6966"/>
      <c r="CG6966"/>
      <c r="CH6966"/>
      <c r="CI6966"/>
      <c r="CJ6966"/>
      <c r="CK6966"/>
      <c r="CL6966"/>
      <c r="CM6966"/>
      <c r="CN6966"/>
      <c r="CO6966"/>
      <c r="CP6966"/>
    </row>
    <row r="6967" spans="80:94" ht="22.5" customHeight="1">
      <c r="CB6967"/>
      <c r="CC6967"/>
      <c r="CD6967"/>
      <c r="CE6967" s="83"/>
      <c r="CF6967"/>
      <c r="CG6967"/>
      <c r="CH6967"/>
      <c r="CI6967"/>
      <c r="CJ6967"/>
      <c r="CK6967"/>
      <c r="CL6967"/>
      <c r="CM6967"/>
      <c r="CN6967"/>
      <c r="CO6967"/>
      <c r="CP6967"/>
    </row>
    <row r="6968" spans="80:94" ht="22.5" customHeight="1">
      <c r="CB6968"/>
      <c r="CC6968"/>
      <c r="CD6968"/>
      <c r="CE6968" s="83"/>
      <c r="CF6968"/>
      <c r="CG6968"/>
      <c r="CH6968"/>
      <c r="CI6968"/>
      <c r="CJ6968"/>
      <c r="CK6968"/>
      <c r="CL6968"/>
      <c r="CM6968"/>
      <c r="CN6968"/>
      <c r="CO6968"/>
      <c r="CP6968"/>
    </row>
    <row r="6969" spans="80:94" ht="22.5" customHeight="1">
      <c r="CB6969"/>
      <c r="CC6969"/>
      <c r="CD6969"/>
      <c r="CE6969" s="83"/>
      <c r="CF6969"/>
      <c r="CG6969"/>
      <c r="CH6969"/>
      <c r="CI6969"/>
      <c r="CJ6969"/>
      <c r="CK6969"/>
      <c r="CL6969"/>
      <c r="CM6969"/>
      <c r="CN6969"/>
      <c r="CO6969"/>
      <c r="CP6969"/>
    </row>
    <row r="6970" spans="80:94" ht="22.5" customHeight="1">
      <c r="CB6970"/>
      <c r="CC6970"/>
      <c r="CD6970"/>
      <c r="CE6970" s="83"/>
      <c r="CF6970"/>
      <c r="CG6970"/>
      <c r="CH6970"/>
      <c r="CI6970"/>
      <c r="CJ6970"/>
      <c r="CK6970"/>
      <c r="CL6970"/>
      <c r="CM6970"/>
      <c r="CN6970"/>
      <c r="CO6970"/>
      <c r="CP6970"/>
    </row>
    <row r="6971" spans="80:94" ht="22.5" customHeight="1">
      <c r="CB6971"/>
      <c r="CC6971"/>
      <c r="CD6971"/>
      <c r="CE6971" s="83"/>
      <c r="CF6971"/>
      <c r="CG6971"/>
      <c r="CH6971"/>
      <c r="CI6971"/>
      <c r="CJ6971"/>
      <c r="CK6971"/>
      <c r="CL6971"/>
      <c r="CM6971"/>
      <c r="CN6971"/>
      <c r="CO6971"/>
      <c r="CP6971"/>
    </row>
    <row r="6972" spans="80:94" ht="22.5" customHeight="1">
      <c r="CB6972"/>
      <c r="CC6972"/>
      <c r="CD6972"/>
      <c r="CE6972" s="83"/>
      <c r="CF6972"/>
      <c r="CG6972"/>
      <c r="CH6972"/>
      <c r="CI6972"/>
      <c r="CJ6972"/>
      <c r="CK6972"/>
      <c r="CL6972"/>
      <c r="CM6972"/>
      <c r="CN6972"/>
      <c r="CO6972"/>
      <c r="CP6972"/>
    </row>
    <row r="6973" spans="80:94" ht="22.5" customHeight="1">
      <c r="CB6973"/>
      <c r="CC6973"/>
      <c r="CD6973"/>
      <c r="CE6973" s="83"/>
      <c r="CF6973"/>
      <c r="CG6973"/>
      <c r="CH6973"/>
      <c r="CI6973"/>
      <c r="CJ6973"/>
      <c r="CK6973"/>
      <c r="CL6973"/>
      <c r="CM6973"/>
      <c r="CN6973"/>
      <c r="CO6973"/>
      <c r="CP6973"/>
    </row>
    <row r="6974" spans="80:94" ht="22.5" customHeight="1">
      <c r="CB6974"/>
      <c r="CC6974"/>
      <c r="CD6974"/>
      <c r="CE6974" s="83"/>
      <c r="CF6974"/>
      <c r="CG6974"/>
      <c r="CH6974"/>
      <c r="CI6974"/>
      <c r="CJ6974"/>
      <c r="CK6974"/>
      <c r="CL6974"/>
      <c r="CM6974"/>
      <c r="CN6974"/>
      <c r="CO6974"/>
      <c r="CP6974"/>
    </row>
    <row r="6975" spans="80:94" ht="22.5" customHeight="1">
      <c r="CB6975"/>
      <c r="CC6975"/>
      <c r="CD6975"/>
      <c r="CE6975" s="83"/>
      <c r="CF6975"/>
      <c r="CG6975"/>
      <c r="CH6975"/>
      <c r="CI6975"/>
      <c r="CJ6975"/>
      <c r="CK6975"/>
      <c r="CL6975"/>
      <c r="CM6975"/>
      <c r="CN6975"/>
      <c r="CO6975"/>
      <c r="CP6975"/>
    </row>
    <row r="6976" spans="80:94" ht="22.5" customHeight="1">
      <c r="CB6976"/>
      <c r="CC6976"/>
      <c r="CD6976"/>
      <c r="CE6976" s="83"/>
      <c r="CF6976"/>
      <c r="CG6976"/>
      <c r="CH6976"/>
      <c r="CI6976"/>
      <c r="CJ6976"/>
      <c r="CK6976"/>
      <c r="CL6976"/>
      <c r="CM6976"/>
      <c r="CN6976"/>
      <c r="CO6976"/>
      <c r="CP6976"/>
    </row>
    <row r="6977" spans="80:94" ht="22.5" customHeight="1">
      <c r="CB6977"/>
      <c r="CC6977"/>
      <c r="CD6977"/>
      <c r="CE6977" s="83"/>
      <c r="CF6977"/>
      <c r="CG6977"/>
      <c r="CH6977"/>
      <c r="CI6977"/>
      <c r="CJ6977"/>
      <c r="CK6977"/>
      <c r="CL6977"/>
      <c r="CM6977"/>
      <c r="CN6977"/>
      <c r="CO6977"/>
      <c r="CP6977"/>
    </row>
    <row r="6978" spans="80:94" ht="22.5" customHeight="1">
      <c r="CB6978"/>
      <c r="CC6978"/>
      <c r="CD6978"/>
      <c r="CE6978" s="83"/>
      <c r="CF6978"/>
      <c r="CG6978"/>
      <c r="CH6978"/>
      <c r="CI6978"/>
      <c r="CJ6978"/>
      <c r="CK6978"/>
      <c r="CL6978"/>
      <c r="CM6978"/>
      <c r="CN6978"/>
      <c r="CO6978"/>
      <c r="CP6978"/>
    </row>
    <row r="6979" spans="80:94" ht="22.5" customHeight="1">
      <c r="CB6979"/>
      <c r="CC6979"/>
      <c r="CD6979"/>
      <c r="CE6979" s="83"/>
      <c r="CF6979"/>
      <c r="CG6979"/>
      <c r="CH6979"/>
      <c r="CI6979"/>
      <c r="CJ6979"/>
      <c r="CK6979"/>
      <c r="CL6979"/>
      <c r="CM6979"/>
      <c r="CN6979"/>
      <c r="CO6979"/>
      <c r="CP6979"/>
    </row>
    <row r="6980" spans="80:94" ht="22.5" customHeight="1">
      <c r="CB6980"/>
      <c r="CC6980"/>
      <c r="CD6980"/>
      <c r="CE6980" s="83"/>
      <c r="CF6980"/>
      <c r="CG6980"/>
      <c r="CH6980"/>
      <c r="CI6980"/>
      <c r="CJ6980"/>
      <c r="CK6980"/>
      <c r="CL6980"/>
      <c r="CM6980"/>
      <c r="CN6980"/>
      <c r="CO6980"/>
      <c r="CP6980"/>
    </row>
    <row r="6981" spans="80:94" ht="22.5" customHeight="1">
      <c r="CB6981"/>
      <c r="CC6981"/>
      <c r="CD6981"/>
      <c r="CE6981" s="83"/>
      <c r="CF6981"/>
      <c r="CG6981"/>
      <c r="CH6981"/>
      <c r="CI6981"/>
      <c r="CJ6981"/>
      <c r="CK6981"/>
      <c r="CL6981"/>
      <c r="CM6981"/>
      <c r="CN6981"/>
      <c r="CO6981"/>
      <c r="CP6981"/>
    </row>
    <row r="6982" spans="80:94" ht="22.5" customHeight="1">
      <c r="CB6982"/>
      <c r="CC6982"/>
      <c r="CD6982"/>
      <c r="CE6982" s="83"/>
      <c r="CF6982"/>
      <c r="CG6982"/>
      <c r="CH6982"/>
      <c r="CI6982"/>
      <c r="CJ6982"/>
      <c r="CK6982"/>
      <c r="CL6982"/>
      <c r="CM6982"/>
      <c r="CN6982"/>
      <c r="CO6982"/>
      <c r="CP6982"/>
    </row>
    <row r="6983" spans="80:94" ht="22.5" customHeight="1">
      <c r="CB6983"/>
      <c r="CC6983"/>
      <c r="CD6983"/>
      <c r="CE6983" s="83"/>
      <c r="CF6983"/>
      <c r="CG6983"/>
      <c r="CH6983"/>
      <c r="CI6983"/>
      <c r="CJ6983"/>
      <c r="CK6983"/>
      <c r="CL6983"/>
      <c r="CM6983"/>
      <c r="CN6983"/>
      <c r="CO6983"/>
      <c r="CP6983"/>
    </row>
    <row r="6984" spans="80:94" ht="22.5" customHeight="1">
      <c r="CB6984"/>
      <c r="CC6984"/>
      <c r="CD6984"/>
      <c r="CE6984" s="83"/>
      <c r="CF6984"/>
      <c r="CG6984"/>
      <c r="CH6984"/>
      <c r="CI6984"/>
      <c r="CJ6984"/>
      <c r="CK6984"/>
      <c r="CL6984"/>
      <c r="CM6984"/>
      <c r="CN6984"/>
      <c r="CO6984"/>
      <c r="CP6984"/>
    </row>
    <row r="6985" spans="80:94" ht="22.5" customHeight="1">
      <c r="CB6985"/>
      <c r="CC6985"/>
      <c r="CD6985"/>
      <c r="CE6985" s="83"/>
      <c r="CF6985"/>
      <c r="CG6985"/>
      <c r="CH6985"/>
      <c r="CI6985"/>
      <c r="CJ6985"/>
      <c r="CK6985"/>
      <c r="CL6985"/>
      <c r="CM6985"/>
      <c r="CN6985"/>
      <c r="CO6985"/>
      <c r="CP6985"/>
    </row>
    <row r="6986" spans="80:94" ht="22.5" customHeight="1">
      <c r="CB6986"/>
      <c r="CC6986"/>
      <c r="CD6986"/>
      <c r="CE6986" s="83"/>
      <c r="CF6986"/>
      <c r="CG6986"/>
      <c r="CH6986"/>
      <c r="CI6986"/>
      <c r="CJ6986"/>
      <c r="CK6986"/>
      <c r="CL6986"/>
      <c r="CM6986"/>
      <c r="CN6986"/>
      <c r="CO6986"/>
      <c r="CP6986"/>
    </row>
    <row r="6987" spans="80:94" ht="22.5" customHeight="1">
      <c r="CB6987"/>
      <c r="CC6987"/>
      <c r="CD6987"/>
      <c r="CE6987" s="83"/>
      <c r="CF6987"/>
      <c r="CG6987"/>
      <c r="CH6987"/>
      <c r="CI6987"/>
      <c r="CJ6987"/>
      <c r="CK6987"/>
      <c r="CL6987"/>
      <c r="CM6987"/>
      <c r="CN6987"/>
      <c r="CO6987"/>
      <c r="CP6987"/>
    </row>
    <row r="6988" spans="80:94" ht="22.5" customHeight="1">
      <c r="CB6988"/>
      <c r="CC6988"/>
      <c r="CD6988"/>
      <c r="CE6988" s="83"/>
      <c r="CF6988"/>
      <c r="CG6988"/>
      <c r="CH6988"/>
      <c r="CI6988"/>
      <c r="CJ6988"/>
      <c r="CK6988"/>
      <c r="CL6988"/>
      <c r="CM6988"/>
      <c r="CN6988"/>
      <c r="CO6988"/>
      <c r="CP6988"/>
    </row>
    <row r="6989" spans="80:94" ht="22.5" customHeight="1">
      <c r="CB6989"/>
      <c r="CC6989"/>
      <c r="CD6989"/>
      <c r="CE6989" s="83"/>
      <c r="CF6989"/>
      <c r="CG6989"/>
      <c r="CH6989"/>
      <c r="CI6989"/>
      <c r="CJ6989"/>
      <c r="CK6989"/>
      <c r="CL6989"/>
      <c r="CM6989"/>
      <c r="CN6989"/>
      <c r="CO6989"/>
      <c r="CP6989"/>
    </row>
    <row r="6990" spans="80:94" ht="22.5" customHeight="1">
      <c r="CB6990"/>
      <c r="CC6990"/>
      <c r="CD6990"/>
      <c r="CE6990" s="83"/>
      <c r="CF6990"/>
      <c r="CG6990"/>
      <c r="CH6990"/>
      <c r="CI6990"/>
      <c r="CJ6990"/>
      <c r="CK6990"/>
      <c r="CL6990"/>
      <c r="CM6990"/>
      <c r="CN6990"/>
      <c r="CO6990"/>
      <c r="CP6990"/>
    </row>
    <row r="6991" spans="80:94" ht="22.5" customHeight="1">
      <c r="CB6991"/>
      <c r="CC6991"/>
      <c r="CD6991"/>
      <c r="CE6991" s="83"/>
      <c r="CF6991"/>
      <c r="CG6991"/>
      <c r="CH6991"/>
      <c r="CI6991"/>
      <c r="CJ6991"/>
      <c r="CK6991"/>
      <c r="CL6991"/>
      <c r="CM6991"/>
      <c r="CN6991"/>
      <c r="CO6991"/>
      <c r="CP6991"/>
    </row>
    <row r="6992" spans="80:94" ht="22.5" customHeight="1">
      <c r="CB6992"/>
      <c r="CC6992"/>
      <c r="CD6992"/>
      <c r="CE6992" s="83"/>
      <c r="CF6992"/>
      <c r="CG6992"/>
      <c r="CH6992"/>
      <c r="CI6992"/>
      <c r="CJ6992"/>
      <c r="CK6992"/>
      <c r="CL6992"/>
      <c r="CM6992"/>
      <c r="CN6992"/>
      <c r="CO6992"/>
      <c r="CP6992"/>
    </row>
    <row r="6993" spans="80:94" ht="22.5" customHeight="1">
      <c r="CB6993"/>
      <c r="CC6993"/>
      <c r="CD6993"/>
      <c r="CE6993" s="83"/>
      <c r="CF6993"/>
      <c r="CG6993"/>
      <c r="CH6993"/>
      <c r="CI6993"/>
      <c r="CJ6993"/>
      <c r="CK6993"/>
      <c r="CL6993"/>
      <c r="CM6993"/>
      <c r="CN6993"/>
      <c r="CO6993"/>
      <c r="CP6993"/>
    </row>
    <row r="6994" spans="80:94" ht="22.5" customHeight="1">
      <c r="CB6994"/>
      <c r="CC6994"/>
      <c r="CD6994"/>
      <c r="CE6994" s="83"/>
      <c r="CF6994"/>
      <c r="CG6994"/>
      <c r="CH6994"/>
      <c r="CI6994"/>
      <c r="CJ6994"/>
      <c r="CK6994"/>
      <c r="CL6994"/>
      <c r="CM6994"/>
      <c r="CN6994"/>
      <c r="CO6994"/>
      <c r="CP6994"/>
    </row>
    <row r="6995" spans="80:94" ht="22.5" customHeight="1">
      <c r="CB6995"/>
      <c r="CC6995"/>
      <c r="CD6995"/>
      <c r="CE6995" s="83"/>
      <c r="CF6995"/>
      <c r="CG6995"/>
      <c r="CH6995"/>
      <c r="CI6995"/>
      <c r="CJ6995"/>
      <c r="CK6995"/>
      <c r="CL6995"/>
      <c r="CM6995"/>
      <c r="CN6995"/>
      <c r="CO6995"/>
      <c r="CP6995"/>
    </row>
    <row r="6996" spans="80:94" ht="22.5" customHeight="1">
      <c r="CB6996"/>
      <c r="CC6996"/>
      <c r="CD6996"/>
      <c r="CE6996" s="83"/>
      <c r="CF6996"/>
      <c r="CG6996"/>
      <c r="CH6996"/>
      <c r="CI6996"/>
      <c r="CJ6996"/>
      <c r="CK6996"/>
      <c r="CL6996"/>
      <c r="CM6996"/>
      <c r="CN6996"/>
      <c r="CO6996"/>
      <c r="CP6996"/>
    </row>
    <row r="6997" spans="80:94" ht="22.5" customHeight="1">
      <c r="CB6997"/>
      <c r="CC6997"/>
      <c r="CD6997"/>
      <c r="CE6997" s="83"/>
      <c r="CF6997"/>
      <c r="CG6997"/>
      <c r="CH6997"/>
      <c r="CI6997"/>
      <c r="CJ6997"/>
      <c r="CK6997"/>
      <c r="CL6997"/>
      <c r="CM6997"/>
      <c r="CN6997"/>
      <c r="CO6997"/>
      <c r="CP6997"/>
    </row>
    <row r="6998" spans="80:94" ht="22.5" customHeight="1">
      <c r="CB6998"/>
      <c r="CC6998"/>
      <c r="CD6998"/>
      <c r="CE6998" s="83"/>
      <c r="CF6998"/>
      <c r="CG6998"/>
      <c r="CH6998"/>
      <c r="CI6998"/>
      <c r="CJ6998"/>
      <c r="CK6998"/>
      <c r="CL6998"/>
      <c r="CM6998"/>
      <c r="CN6998"/>
      <c r="CO6998"/>
      <c r="CP6998"/>
    </row>
    <row r="6999" spans="80:94" ht="22.5" customHeight="1">
      <c r="CB6999"/>
      <c r="CC6999"/>
      <c r="CD6999"/>
      <c r="CE6999" s="83"/>
      <c r="CF6999"/>
      <c r="CG6999"/>
      <c r="CH6999"/>
      <c r="CI6999"/>
      <c r="CJ6999"/>
      <c r="CK6999"/>
      <c r="CL6999"/>
      <c r="CM6999"/>
      <c r="CN6999"/>
      <c r="CO6999"/>
      <c r="CP6999"/>
    </row>
    <row r="7000" spans="80:94" ht="22.5" customHeight="1">
      <c r="CB7000"/>
      <c r="CC7000"/>
      <c r="CD7000"/>
      <c r="CE7000" s="83"/>
      <c r="CF7000"/>
      <c r="CG7000"/>
      <c r="CH7000"/>
      <c r="CI7000"/>
      <c r="CJ7000"/>
      <c r="CK7000"/>
      <c r="CL7000"/>
      <c r="CM7000"/>
      <c r="CN7000"/>
      <c r="CO7000"/>
      <c r="CP7000"/>
    </row>
    <row r="7001" spans="80:94" ht="22.5" customHeight="1">
      <c r="CB7001"/>
      <c r="CC7001"/>
      <c r="CD7001"/>
      <c r="CE7001" s="83"/>
      <c r="CF7001"/>
      <c r="CG7001"/>
      <c r="CH7001"/>
      <c r="CI7001"/>
      <c r="CJ7001"/>
      <c r="CK7001"/>
      <c r="CL7001"/>
      <c r="CM7001"/>
      <c r="CN7001"/>
      <c r="CO7001"/>
      <c r="CP7001"/>
    </row>
    <row r="7002" spans="80:94" ht="22.5" customHeight="1">
      <c r="CB7002"/>
      <c r="CC7002"/>
      <c r="CD7002"/>
      <c r="CE7002" s="83"/>
      <c r="CF7002"/>
      <c r="CG7002"/>
      <c r="CH7002"/>
      <c r="CI7002"/>
      <c r="CJ7002"/>
      <c r="CK7002"/>
      <c r="CL7002"/>
      <c r="CM7002"/>
      <c r="CN7002"/>
      <c r="CO7002"/>
      <c r="CP7002"/>
    </row>
    <row r="7003" spans="80:94" ht="22.5" customHeight="1">
      <c r="CB7003"/>
      <c r="CC7003"/>
      <c r="CD7003"/>
      <c r="CE7003" s="83"/>
      <c r="CF7003"/>
      <c r="CG7003"/>
      <c r="CH7003"/>
      <c r="CI7003"/>
      <c r="CJ7003"/>
      <c r="CK7003"/>
      <c r="CL7003"/>
      <c r="CM7003"/>
      <c r="CN7003"/>
      <c r="CO7003"/>
      <c r="CP7003"/>
    </row>
    <row r="7004" spans="80:94" ht="22.5" customHeight="1">
      <c r="CB7004"/>
      <c r="CC7004"/>
      <c r="CD7004"/>
      <c r="CE7004" s="83"/>
      <c r="CF7004"/>
      <c r="CG7004"/>
      <c r="CH7004"/>
      <c r="CI7004"/>
      <c r="CJ7004"/>
      <c r="CK7004"/>
      <c r="CL7004"/>
      <c r="CM7004"/>
      <c r="CN7004"/>
      <c r="CO7004"/>
      <c r="CP7004"/>
    </row>
    <row r="7005" spans="80:94" ht="22.5" customHeight="1">
      <c r="CB7005"/>
      <c r="CC7005"/>
      <c r="CD7005"/>
      <c r="CE7005" s="83"/>
      <c r="CF7005"/>
      <c r="CG7005"/>
      <c r="CH7005"/>
      <c r="CI7005"/>
      <c r="CJ7005"/>
      <c r="CK7005"/>
      <c r="CL7005"/>
      <c r="CM7005"/>
      <c r="CN7005"/>
      <c r="CO7005"/>
      <c r="CP7005"/>
    </row>
    <row r="7006" spans="80:94" ht="22.5" customHeight="1">
      <c r="CB7006"/>
      <c r="CC7006"/>
      <c r="CD7006"/>
      <c r="CE7006" s="83"/>
      <c r="CF7006"/>
      <c r="CG7006"/>
      <c r="CH7006"/>
      <c r="CI7006"/>
      <c r="CJ7006"/>
      <c r="CK7006"/>
      <c r="CL7006"/>
      <c r="CM7006"/>
      <c r="CN7006"/>
      <c r="CO7006"/>
      <c r="CP7006"/>
    </row>
    <row r="7007" spans="80:94" ht="22.5" customHeight="1">
      <c r="CB7007"/>
      <c r="CC7007"/>
      <c r="CD7007"/>
      <c r="CE7007" s="83"/>
      <c r="CF7007"/>
      <c r="CG7007"/>
      <c r="CH7007"/>
      <c r="CI7007"/>
      <c r="CJ7007"/>
      <c r="CK7007"/>
      <c r="CL7007"/>
      <c r="CM7007"/>
      <c r="CN7007"/>
      <c r="CO7007"/>
      <c r="CP7007"/>
    </row>
    <row r="7008" spans="80:94" ht="22.5" customHeight="1">
      <c r="CB7008"/>
      <c r="CC7008"/>
      <c r="CD7008"/>
      <c r="CE7008" s="83"/>
      <c r="CF7008"/>
      <c r="CG7008"/>
      <c r="CH7008"/>
      <c r="CI7008"/>
      <c r="CJ7008"/>
      <c r="CK7008"/>
      <c r="CL7008"/>
      <c r="CM7008"/>
      <c r="CN7008"/>
      <c r="CO7008"/>
      <c r="CP7008"/>
    </row>
    <row r="7009" spans="80:94" ht="22.5" customHeight="1">
      <c r="CB7009"/>
      <c r="CC7009"/>
      <c r="CD7009"/>
      <c r="CE7009" s="83"/>
      <c r="CF7009"/>
      <c r="CG7009"/>
      <c r="CH7009"/>
      <c r="CI7009"/>
      <c r="CJ7009"/>
      <c r="CK7009"/>
      <c r="CL7009"/>
      <c r="CM7009"/>
      <c r="CN7009"/>
      <c r="CO7009"/>
      <c r="CP7009"/>
    </row>
    <row r="7010" spans="80:94" ht="22.5" customHeight="1">
      <c r="CB7010"/>
      <c r="CC7010"/>
      <c r="CD7010"/>
      <c r="CE7010" s="83"/>
      <c r="CF7010"/>
      <c r="CG7010"/>
      <c r="CH7010"/>
      <c r="CI7010"/>
      <c r="CJ7010"/>
      <c r="CK7010"/>
      <c r="CL7010"/>
      <c r="CM7010"/>
      <c r="CN7010"/>
      <c r="CO7010"/>
      <c r="CP7010"/>
    </row>
    <row r="7011" spans="80:94" ht="22.5" customHeight="1">
      <c r="CB7011"/>
      <c r="CC7011"/>
      <c r="CD7011"/>
      <c r="CE7011" s="83"/>
      <c r="CF7011"/>
      <c r="CG7011"/>
      <c r="CH7011"/>
      <c r="CI7011"/>
      <c r="CJ7011"/>
      <c r="CK7011"/>
      <c r="CL7011"/>
      <c r="CM7011"/>
      <c r="CN7011"/>
      <c r="CO7011"/>
      <c r="CP7011"/>
    </row>
    <row r="7012" spans="80:94" ht="22.5" customHeight="1">
      <c r="CB7012"/>
      <c r="CC7012"/>
      <c r="CD7012"/>
      <c r="CE7012" s="83"/>
      <c r="CF7012"/>
      <c r="CG7012"/>
      <c r="CH7012"/>
      <c r="CI7012"/>
      <c r="CJ7012"/>
      <c r="CK7012"/>
      <c r="CL7012"/>
      <c r="CM7012"/>
      <c r="CN7012"/>
      <c r="CO7012"/>
      <c r="CP7012"/>
    </row>
    <row r="7013" spans="80:94" ht="22.5" customHeight="1">
      <c r="CB7013"/>
      <c r="CC7013"/>
      <c r="CD7013"/>
      <c r="CE7013" s="83"/>
      <c r="CF7013"/>
      <c r="CG7013"/>
      <c r="CH7013"/>
      <c r="CI7013"/>
      <c r="CJ7013"/>
      <c r="CK7013"/>
      <c r="CL7013"/>
      <c r="CM7013"/>
      <c r="CN7013"/>
      <c r="CO7013"/>
      <c r="CP7013"/>
    </row>
    <row r="7014" spans="80:94" ht="22.5" customHeight="1">
      <c r="CB7014"/>
      <c r="CC7014"/>
      <c r="CD7014"/>
      <c r="CE7014" s="83"/>
      <c r="CF7014"/>
      <c r="CG7014"/>
      <c r="CH7014"/>
      <c r="CI7014"/>
      <c r="CJ7014"/>
      <c r="CK7014"/>
      <c r="CL7014"/>
      <c r="CM7014"/>
      <c r="CN7014"/>
      <c r="CO7014"/>
      <c r="CP7014"/>
    </row>
    <row r="7015" spans="80:94" ht="22.5" customHeight="1">
      <c r="CB7015"/>
      <c r="CC7015"/>
      <c r="CD7015"/>
      <c r="CE7015" s="83"/>
      <c r="CF7015"/>
      <c r="CG7015"/>
      <c r="CH7015"/>
      <c r="CI7015"/>
      <c r="CJ7015"/>
      <c r="CK7015"/>
      <c r="CL7015"/>
      <c r="CM7015"/>
      <c r="CN7015"/>
      <c r="CO7015"/>
      <c r="CP7015"/>
    </row>
    <row r="7016" spans="80:94" ht="22.5" customHeight="1">
      <c r="CB7016"/>
      <c r="CC7016"/>
      <c r="CD7016"/>
      <c r="CE7016" s="83"/>
      <c r="CF7016"/>
      <c r="CG7016"/>
      <c r="CH7016"/>
      <c r="CI7016"/>
      <c r="CJ7016"/>
      <c r="CK7016"/>
      <c r="CL7016"/>
      <c r="CM7016"/>
      <c r="CN7016"/>
      <c r="CO7016"/>
      <c r="CP7016"/>
    </row>
    <row r="7017" spans="80:94" ht="22.5" customHeight="1">
      <c r="CB7017"/>
      <c r="CC7017"/>
      <c r="CD7017"/>
      <c r="CE7017" s="83"/>
      <c r="CF7017"/>
      <c r="CG7017"/>
      <c r="CH7017"/>
      <c r="CI7017"/>
      <c r="CJ7017"/>
      <c r="CK7017"/>
      <c r="CL7017"/>
      <c r="CM7017"/>
      <c r="CN7017"/>
      <c r="CO7017"/>
      <c r="CP7017"/>
    </row>
    <row r="7018" spans="80:94" ht="22.5" customHeight="1">
      <c r="CB7018"/>
      <c r="CC7018"/>
      <c r="CD7018"/>
      <c r="CE7018" s="83"/>
      <c r="CF7018"/>
      <c r="CG7018"/>
      <c r="CH7018"/>
      <c r="CI7018"/>
      <c r="CJ7018"/>
      <c r="CK7018"/>
      <c r="CL7018"/>
      <c r="CM7018"/>
      <c r="CN7018"/>
      <c r="CO7018"/>
      <c r="CP7018"/>
    </row>
    <row r="7019" spans="80:94" ht="22.5" customHeight="1">
      <c r="CB7019"/>
      <c r="CC7019"/>
      <c r="CD7019"/>
      <c r="CE7019" s="83"/>
      <c r="CF7019"/>
      <c r="CG7019"/>
      <c r="CH7019"/>
      <c r="CI7019"/>
      <c r="CJ7019"/>
      <c r="CK7019"/>
      <c r="CL7019"/>
      <c r="CM7019"/>
      <c r="CN7019"/>
      <c r="CO7019"/>
      <c r="CP7019"/>
    </row>
    <row r="7020" spans="80:94" ht="22.5" customHeight="1">
      <c r="CB7020"/>
      <c r="CC7020"/>
      <c r="CD7020"/>
      <c r="CE7020" s="83"/>
      <c r="CF7020"/>
      <c r="CG7020"/>
      <c r="CH7020"/>
      <c r="CI7020"/>
      <c r="CJ7020"/>
      <c r="CK7020"/>
      <c r="CL7020"/>
      <c r="CM7020"/>
      <c r="CN7020"/>
      <c r="CO7020"/>
      <c r="CP7020"/>
    </row>
    <row r="7021" spans="80:94" ht="22.5" customHeight="1">
      <c r="CB7021"/>
      <c r="CC7021"/>
      <c r="CD7021"/>
      <c r="CE7021" s="83"/>
      <c r="CF7021"/>
      <c r="CG7021"/>
      <c r="CH7021"/>
      <c r="CI7021"/>
      <c r="CJ7021"/>
      <c r="CK7021"/>
      <c r="CL7021"/>
      <c r="CM7021"/>
      <c r="CN7021"/>
      <c r="CO7021"/>
      <c r="CP7021"/>
    </row>
    <row r="7022" spans="80:94" ht="22.5" customHeight="1">
      <c r="CB7022"/>
      <c r="CC7022"/>
      <c r="CD7022"/>
      <c r="CE7022" s="83"/>
      <c r="CF7022"/>
      <c r="CG7022"/>
      <c r="CH7022"/>
      <c r="CI7022"/>
      <c r="CJ7022"/>
      <c r="CK7022"/>
      <c r="CL7022"/>
      <c r="CM7022"/>
      <c r="CN7022"/>
      <c r="CO7022"/>
      <c r="CP7022"/>
    </row>
    <row r="7023" spans="80:94" ht="22.5" customHeight="1">
      <c r="CB7023"/>
      <c r="CC7023"/>
      <c r="CD7023"/>
      <c r="CE7023" s="83"/>
      <c r="CF7023"/>
      <c r="CG7023"/>
      <c r="CH7023"/>
      <c r="CI7023"/>
      <c r="CJ7023"/>
      <c r="CK7023"/>
      <c r="CL7023"/>
      <c r="CM7023"/>
      <c r="CN7023"/>
      <c r="CO7023"/>
      <c r="CP7023"/>
    </row>
    <row r="7024" spans="80:94" ht="22.5" customHeight="1">
      <c r="CB7024"/>
      <c r="CC7024"/>
      <c r="CD7024"/>
      <c r="CE7024" s="83"/>
      <c r="CF7024"/>
      <c r="CG7024"/>
      <c r="CH7024"/>
      <c r="CI7024"/>
      <c r="CJ7024"/>
      <c r="CK7024"/>
      <c r="CL7024"/>
      <c r="CM7024"/>
      <c r="CN7024"/>
      <c r="CO7024"/>
      <c r="CP7024"/>
    </row>
    <row r="7025" spans="80:94" ht="22.5" customHeight="1">
      <c r="CB7025"/>
      <c r="CC7025"/>
      <c r="CD7025"/>
      <c r="CE7025" s="83"/>
      <c r="CF7025"/>
      <c r="CG7025"/>
      <c r="CH7025"/>
      <c r="CI7025"/>
      <c r="CJ7025"/>
      <c r="CK7025"/>
      <c r="CL7025"/>
      <c r="CM7025"/>
      <c r="CN7025"/>
      <c r="CO7025"/>
      <c r="CP7025"/>
    </row>
    <row r="7026" spans="80:94" ht="22.5" customHeight="1">
      <c r="CB7026"/>
      <c r="CC7026"/>
      <c r="CD7026"/>
      <c r="CE7026" s="83"/>
      <c r="CF7026"/>
      <c r="CG7026"/>
      <c r="CH7026"/>
      <c r="CI7026"/>
      <c r="CJ7026"/>
      <c r="CK7026"/>
      <c r="CL7026"/>
      <c r="CM7026"/>
      <c r="CN7026"/>
      <c r="CO7026"/>
      <c r="CP7026"/>
    </row>
    <row r="7027" spans="80:94" ht="22.5" customHeight="1">
      <c r="CB7027"/>
      <c r="CC7027"/>
      <c r="CD7027"/>
      <c r="CE7027" s="83"/>
      <c r="CF7027"/>
      <c r="CG7027"/>
      <c r="CH7027"/>
      <c r="CI7027"/>
      <c r="CJ7027"/>
      <c r="CK7027"/>
      <c r="CL7027"/>
      <c r="CM7027"/>
      <c r="CN7027"/>
      <c r="CO7027"/>
      <c r="CP7027"/>
    </row>
    <row r="7028" spans="80:94" ht="22.5" customHeight="1">
      <c r="CB7028"/>
      <c r="CC7028"/>
      <c r="CD7028"/>
      <c r="CE7028" s="83"/>
      <c r="CF7028"/>
      <c r="CG7028"/>
      <c r="CH7028"/>
      <c r="CI7028"/>
      <c r="CJ7028"/>
      <c r="CK7028"/>
      <c r="CL7028"/>
      <c r="CM7028"/>
      <c r="CN7028"/>
      <c r="CO7028"/>
      <c r="CP7028"/>
    </row>
    <row r="7029" spans="80:94" ht="22.5" customHeight="1">
      <c r="CB7029"/>
      <c r="CC7029"/>
      <c r="CD7029"/>
      <c r="CE7029" s="83"/>
      <c r="CF7029"/>
      <c r="CG7029"/>
      <c r="CH7029"/>
      <c r="CI7029"/>
      <c r="CJ7029"/>
      <c r="CK7029"/>
      <c r="CL7029"/>
      <c r="CM7029"/>
      <c r="CN7029"/>
      <c r="CO7029"/>
      <c r="CP7029"/>
    </row>
    <row r="7030" spans="80:94" ht="22.5" customHeight="1">
      <c r="CB7030"/>
      <c r="CC7030"/>
      <c r="CD7030"/>
      <c r="CE7030" s="83"/>
      <c r="CF7030"/>
      <c r="CG7030"/>
      <c r="CH7030"/>
      <c r="CI7030"/>
      <c r="CJ7030"/>
      <c r="CK7030"/>
      <c r="CL7030"/>
      <c r="CM7030"/>
      <c r="CN7030"/>
      <c r="CO7030"/>
      <c r="CP7030"/>
    </row>
    <row r="7031" spans="80:94" ht="22.5" customHeight="1">
      <c r="CB7031"/>
      <c r="CC7031"/>
      <c r="CD7031"/>
      <c r="CE7031" s="83"/>
      <c r="CF7031"/>
      <c r="CG7031"/>
      <c r="CH7031"/>
      <c r="CI7031"/>
      <c r="CJ7031"/>
      <c r="CK7031"/>
      <c r="CL7031"/>
      <c r="CM7031"/>
      <c r="CN7031"/>
      <c r="CO7031"/>
      <c r="CP7031"/>
    </row>
    <row r="7032" spans="80:94" ht="22.5" customHeight="1">
      <c r="CB7032"/>
      <c r="CC7032"/>
      <c r="CD7032"/>
      <c r="CE7032" s="83"/>
      <c r="CF7032"/>
      <c r="CG7032"/>
      <c r="CH7032"/>
      <c r="CI7032"/>
      <c r="CJ7032"/>
      <c r="CK7032"/>
      <c r="CL7032"/>
      <c r="CM7032"/>
      <c r="CN7032"/>
      <c r="CO7032"/>
      <c r="CP7032"/>
    </row>
    <row r="7033" spans="80:94" ht="22.5" customHeight="1">
      <c r="CB7033"/>
      <c r="CC7033"/>
      <c r="CD7033"/>
      <c r="CE7033" s="83"/>
      <c r="CF7033"/>
      <c r="CG7033"/>
      <c r="CH7033"/>
      <c r="CI7033"/>
      <c r="CJ7033"/>
      <c r="CK7033"/>
      <c r="CL7033"/>
      <c r="CM7033"/>
      <c r="CN7033"/>
      <c r="CO7033"/>
      <c r="CP7033"/>
    </row>
    <row r="7034" spans="80:94" ht="22.5" customHeight="1">
      <c r="CB7034"/>
      <c r="CC7034"/>
      <c r="CD7034"/>
      <c r="CE7034" s="83"/>
      <c r="CF7034"/>
      <c r="CG7034"/>
      <c r="CH7034"/>
      <c r="CI7034"/>
      <c r="CJ7034"/>
      <c r="CK7034"/>
      <c r="CL7034"/>
      <c r="CM7034"/>
      <c r="CN7034"/>
      <c r="CO7034"/>
      <c r="CP7034"/>
    </row>
    <row r="7035" spans="80:94" ht="22.5" customHeight="1">
      <c r="CB7035"/>
      <c r="CC7035"/>
      <c r="CD7035"/>
      <c r="CE7035" s="83"/>
      <c r="CF7035"/>
      <c r="CG7035"/>
      <c r="CH7035"/>
      <c r="CI7035"/>
      <c r="CJ7035"/>
      <c r="CK7035"/>
      <c r="CL7035"/>
      <c r="CM7035"/>
      <c r="CN7035"/>
      <c r="CO7035"/>
      <c r="CP7035"/>
    </row>
    <row r="7036" spans="80:94" ht="22.5" customHeight="1">
      <c r="CB7036"/>
      <c r="CC7036"/>
      <c r="CD7036"/>
      <c r="CE7036" s="83"/>
      <c r="CF7036"/>
      <c r="CG7036"/>
      <c r="CH7036"/>
      <c r="CI7036"/>
      <c r="CJ7036"/>
      <c r="CK7036"/>
      <c r="CL7036"/>
      <c r="CM7036"/>
      <c r="CN7036"/>
      <c r="CO7036"/>
      <c r="CP7036"/>
    </row>
    <row r="7037" spans="80:94" ht="22.5" customHeight="1">
      <c r="CB7037"/>
      <c r="CC7037"/>
      <c r="CD7037"/>
      <c r="CE7037" s="83"/>
      <c r="CF7037"/>
      <c r="CG7037"/>
      <c r="CH7037"/>
      <c r="CI7037"/>
      <c r="CJ7037"/>
      <c r="CK7037"/>
      <c r="CL7037"/>
      <c r="CM7037"/>
      <c r="CN7037"/>
      <c r="CO7037"/>
      <c r="CP7037"/>
    </row>
    <row r="7038" spans="80:94" ht="22.5" customHeight="1">
      <c r="CB7038"/>
      <c r="CC7038"/>
      <c r="CD7038"/>
      <c r="CE7038" s="83"/>
      <c r="CF7038"/>
      <c r="CG7038"/>
      <c r="CH7038"/>
      <c r="CI7038"/>
      <c r="CJ7038"/>
      <c r="CK7038"/>
      <c r="CL7038"/>
      <c r="CM7038"/>
      <c r="CN7038"/>
      <c r="CO7038"/>
      <c r="CP7038"/>
    </row>
    <row r="7039" spans="80:94" ht="22.5" customHeight="1">
      <c r="CB7039"/>
      <c r="CC7039"/>
      <c r="CD7039"/>
      <c r="CE7039" s="83"/>
      <c r="CF7039"/>
      <c r="CG7039"/>
      <c r="CH7039"/>
      <c r="CI7039"/>
      <c r="CJ7039"/>
      <c r="CK7039"/>
      <c r="CL7039"/>
      <c r="CM7039"/>
      <c r="CN7039"/>
      <c r="CO7039"/>
      <c r="CP7039"/>
    </row>
    <row r="7040" spans="80:94" ht="22.5" customHeight="1">
      <c r="CB7040"/>
      <c r="CC7040"/>
      <c r="CD7040"/>
      <c r="CE7040" s="83"/>
      <c r="CF7040"/>
      <c r="CG7040"/>
      <c r="CH7040"/>
      <c r="CI7040"/>
      <c r="CJ7040"/>
      <c r="CK7040"/>
      <c r="CL7040"/>
      <c r="CM7040"/>
      <c r="CN7040"/>
      <c r="CO7040"/>
      <c r="CP7040"/>
    </row>
    <row r="7041" spans="80:94" ht="22.5" customHeight="1">
      <c r="CB7041"/>
      <c r="CC7041"/>
      <c r="CD7041"/>
      <c r="CE7041" s="83"/>
      <c r="CF7041"/>
      <c r="CG7041"/>
      <c r="CH7041"/>
      <c r="CI7041"/>
      <c r="CJ7041"/>
      <c r="CK7041"/>
      <c r="CL7041"/>
      <c r="CM7041"/>
      <c r="CN7041"/>
      <c r="CO7041"/>
      <c r="CP7041"/>
    </row>
    <row r="7042" spans="80:94" ht="22.5" customHeight="1">
      <c r="CB7042"/>
      <c r="CC7042"/>
      <c r="CD7042"/>
      <c r="CE7042" s="83"/>
      <c r="CF7042"/>
      <c r="CG7042"/>
      <c r="CH7042"/>
      <c r="CI7042"/>
      <c r="CJ7042"/>
      <c r="CK7042"/>
      <c r="CL7042"/>
      <c r="CM7042"/>
      <c r="CN7042"/>
      <c r="CO7042"/>
      <c r="CP7042"/>
    </row>
    <row r="7043" spans="80:94" ht="22.5" customHeight="1">
      <c r="CB7043"/>
      <c r="CC7043"/>
      <c r="CD7043"/>
      <c r="CE7043" s="83"/>
      <c r="CF7043"/>
      <c r="CG7043"/>
      <c r="CH7043"/>
      <c r="CI7043"/>
      <c r="CJ7043"/>
      <c r="CK7043"/>
      <c r="CL7043"/>
      <c r="CM7043"/>
      <c r="CN7043"/>
      <c r="CO7043"/>
      <c r="CP7043"/>
    </row>
    <row r="7044" spans="80:94" ht="22.5" customHeight="1">
      <c r="CB7044"/>
      <c r="CC7044"/>
      <c r="CD7044"/>
      <c r="CE7044" s="83"/>
      <c r="CF7044"/>
      <c r="CG7044"/>
      <c r="CH7044"/>
      <c r="CI7044"/>
      <c r="CJ7044"/>
      <c r="CK7044"/>
      <c r="CL7044"/>
      <c r="CM7044"/>
      <c r="CN7044"/>
      <c r="CO7044"/>
      <c r="CP7044"/>
    </row>
    <row r="7045" spans="80:94" ht="22.5" customHeight="1">
      <c r="CB7045"/>
      <c r="CC7045"/>
      <c r="CD7045"/>
      <c r="CE7045" s="83"/>
      <c r="CF7045"/>
      <c r="CG7045"/>
      <c r="CH7045"/>
      <c r="CI7045"/>
      <c r="CJ7045"/>
      <c r="CK7045"/>
      <c r="CL7045"/>
      <c r="CM7045"/>
      <c r="CN7045"/>
      <c r="CO7045"/>
      <c r="CP7045"/>
    </row>
    <row r="7046" spans="80:94" ht="22.5" customHeight="1">
      <c r="CB7046"/>
      <c r="CC7046"/>
      <c r="CD7046"/>
      <c r="CE7046" s="83"/>
      <c r="CF7046"/>
      <c r="CG7046"/>
      <c r="CH7046"/>
      <c r="CI7046"/>
      <c r="CJ7046"/>
      <c r="CK7046"/>
      <c r="CL7046"/>
      <c r="CM7046"/>
      <c r="CN7046"/>
      <c r="CO7046"/>
      <c r="CP7046"/>
    </row>
    <row r="7047" spans="80:94" ht="22.5" customHeight="1">
      <c r="CB7047"/>
      <c r="CC7047"/>
      <c r="CD7047"/>
      <c r="CE7047" s="83"/>
      <c r="CF7047"/>
      <c r="CG7047"/>
      <c r="CH7047"/>
      <c r="CI7047"/>
      <c r="CJ7047"/>
      <c r="CK7047"/>
      <c r="CL7047"/>
      <c r="CM7047"/>
      <c r="CN7047"/>
      <c r="CO7047"/>
      <c r="CP7047"/>
    </row>
    <row r="7048" spans="80:94" ht="22.5" customHeight="1">
      <c r="CB7048"/>
      <c r="CC7048"/>
      <c r="CD7048"/>
      <c r="CE7048" s="83"/>
      <c r="CF7048"/>
      <c r="CG7048"/>
      <c r="CH7048"/>
      <c r="CI7048"/>
      <c r="CJ7048"/>
      <c r="CK7048"/>
      <c r="CL7048"/>
      <c r="CM7048"/>
      <c r="CN7048"/>
      <c r="CO7048"/>
      <c r="CP7048"/>
    </row>
    <row r="7049" spans="80:94" ht="22.5" customHeight="1">
      <c r="CB7049"/>
      <c r="CC7049"/>
      <c r="CD7049"/>
      <c r="CE7049" s="83"/>
      <c r="CF7049"/>
      <c r="CG7049"/>
      <c r="CH7049"/>
      <c r="CI7049"/>
      <c r="CJ7049"/>
      <c r="CK7049"/>
      <c r="CL7049"/>
      <c r="CM7049"/>
      <c r="CN7049"/>
      <c r="CO7049"/>
      <c r="CP7049"/>
    </row>
    <row r="7050" spans="80:94" ht="22.5" customHeight="1">
      <c r="CB7050"/>
      <c r="CC7050"/>
      <c r="CD7050"/>
      <c r="CE7050" s="83"/>
      <c r="CF7050"/>
      <c r="CG7050"/>
      <c r="CH7050"/>
      <c r="CI7050"/>
      <c r="CJ7050"/>
      <c r="CK7050"/>
      <c r="CL7050"/>
      <c r="CM7050"/>
      <c r="CN7050"/>
      <c r="CO7050"/>
      <c r="CP7050"/>
    </row>
    <row r="7051" spans="80:94" ht="22.5" customHeight="1">
      <c r="CB7051"/>
      <c r="CC7051"/>
      <c r="CD7051"/>
      <c r="CE7051" s="83"/>
      <c r="CF7051"/>
      <c r="CG7051"/>
      <c r="CH7051"/>
      <c r="CI7051"/>
      <c r="CJ7051"/>
      <c r="CK7051"/>
      <c r="CL7051"/>
      <c r="CM7051"/>
      <c r="CN7051"/>
      <c r="CO7051"/>
      <c r="CP7051"/>
    </row>
    <row r="7052" spans="80:94" ht="22.5" customHeight="1">
      <c r="CB7052"/>
      <c r="CC7052"/>
      <c r="CD7052"/>
      <c r="CE7052" s="83"/>
      <c r="CF7052"/>
      <c r="CG7052"/>
      <c r="CH7052"/>
      <c r="CI7052"/>
      <c r="CJ7052"/>
      <c r="CK7052"/>
      <c r="CL7052"/>
      <c r="CM7052"/>
      <c r="CN7052"/>
      <c r="CO7052"/>
      <c r="CP7052"/>
    </row>
    <row r="7053" spans="80:94" ht="22.5" customHeight="1">
      <c r="CB7053"/>
      <c r="CC7053"/>
      <c r="CD7053"/>
      <c r="CE7053" s="83"/>
      <c r="CF7053"/>
      <c r="CG7053"/>
      <c r="CH7053"/>
      <c r="CI7053"/>
      <c r="CJ7053"/>
      <c r="CK7053"/>
      <c r="CL7053"/>
      <c r="CM7053"/>
      <c r="CN7053"/>
      <c r="CO7053"/>
      <c r="CP7053"/>
    </row>
    <row r="7054" spans="80:94" ht="22.5" customHeight="1">
      <c r="CB7054"/>
      <c r="CC7054"/>
      <c r="CD7054"/>
      <c r="CE7054" s="83"/>
      <c r="CF7054"/>
      <c r="CG7054"/>
      <c r="CH7054"/>
      <c r="CI7054"/>
      <c r="CJ7054"/>
      <c r="CK7054"/>
      <c r="CL7054"/>
      <c r="CM7054"/>
      <c r="CN7054"/>
      <c r="CO7054"/>
      <c r="CP7054"/>
    </row>
    <row r="7055" spans="80:94" ht="22.5" customHeight="1">
      <c r="CB7055"/>
      <c r="CC7055"/>
      <c r="CD7055"/>
      <c r="CE7055" s="83"/>
      <c r="CF7055"/>
      <c r="CG7055"/>
      <c r="CH7055"/>
      <c r="CI7055"/>
      <c r="CJ7055"/>
      <c r="CK7055"/>
      <c r="CL7055"/>
      <c r="CM7055"/>
      <c r="CN7055"/>
      <c r="CO7055"/>
      <c r="CP7055"/>
    </row>
    <row r="7056" spans="80:94" ht="22.5" customHeight="1">
      <c r="CB7056"/>
      <c r="CC7056"/>
      <c r="CD7056"/>
      <c r="CE7056" s="83"/>
      <c r="CF7056"/>
      <c r="CG7056"/>
      <c r="CH7056"/>
      <c r="CI7056"/>
      <c r="CJ7056"/>
      <c r="CK7056"/>
      <c r="CL7056"/>
      <c r="CM7056"/>
      <c r="CN7056"/>
      <c r="CO7056"/>
      <c r="CP7056"/>
    </row>
    <row r="7057" spans="80:94" ht="22.5" customHeight="1">
      <c r="CB7057"/>
      <c r="CC7057"/>
      <c r="CD7057"/>
      <c r="CE7057" s="83"/>
      <c r="CF7057"/>
      <c r="CG7057"/>
      <c r="CH7057"/>
      <c r="CI7057"/>
      <c r="CJ7057"/>
      <c r="CK7057"/>
      <c r="CL7057"/>
      <c r="CM7057"/>
      <c r="CN7057"/>
      <c r="CO7057"/>
      <c r="CP7057"/>
    </row>
    <row r="7058" spans="80:94" ht="22.5" customHeight="1">
      <c r="CB7058"/>
      <c r="CC7058"/>
      <c r="CD7058"/>
      <c r="CE7058" s="83"/>
      <c r="CF7058"/>
      <c r="CG7058"/>
      <c r="CH7058"/>
      <c r="CI7058"/>
      <c r="CJ7058"/>
      <c r="CK7058"/>
      <c r="CL7058"/>
      <c r="CM7058"/>
      <c r="CN7058"/>
      <c r="CO7058"/>
      <c r="CP7058"/>
    </row>
    <row r="7059" spans="80:94" ht="22.5" customHeight="1">
      <c r="CB7059"/>
      <c r="CC7059"/>
      <c r="CD7059"/>
      <c r="CE7059" s="83"/>
      <c r="CF7059"/>
      <c r="CG7059"/>
      <c r="CH7059"/>
      <c r="CI7059"/>
      <c r="CJ7059"/>
      <c r="CK7059"/>
      <c r="CL7059"/>
      <c r="CM7059"/>
      <c r="CN7059"/>
      <c r="CO7059"/>
      <c r="CP7059"/>
    </row>
    <row r="7060" spans="80:94" ht="22.5" customHeight="1">
      <c r="CB7060"/>
      <c r="CC7060"/>
      <c r="CD7060"/>
      <c r="CE7060" s="83"/>
      <c r="CF7060"/>
      <c r="CG7060"/>
      <c r="CH7060"/>
      <c r="CI7060"/>
      <c r="CJ7060"/>
      <c r="CK7060"/>
      <c r="CL7060"/>
      <c r="CM7060"/>
      <c r="CN7060"/>
      <c r="CO7060"/>
      <c r="CP7060"/>
    </row>
    <row r="7061" spans="80:94" ht="22.5" customHeight="1">
      <c r="CB7061"/>
      <c r="CC7061"/>
      <c r="CD7061"/>
      <c r="CE7061" s="83"/>
      <c r="CF7061"/>
      <c r="CG7061"/>
      <c r="CH7061"/>
      <c r="CI7061"/>
      <c r="CJ7061"/>
      <c r="CK7061"/>
      <c r="CL7061"/>
      <c r="CM7061"/>
      <c r="CN7061"/>
      <c r="CO7061"/>
      <c r="CP7061"/>
    </row>
    <row r="7062" spans="80:94" ht="22.5" customHeight="1">
      <c r="CB7062"/>
      <c r="CC7062"/>
      <c r="CD7062"/>
      <c r="CE7062" s="83"/>
      <c r="CF7062"/>
      <c r="CG7062"/>
      <c r="CH7062"/>
      <c r="CI7062"/>
      <c r="CJ7062"/>
      <c r="CK7062"/>
      <c r="CL7062"/>
      <c r="CM7062"/>
      <c r="CN7062"/>
      <c r="CO7062"/>
      <c r="CP7062"/>
    </row>
    <row r="7063" spans="80:94" ht="22.5" customHeight="1">
      <c r="CB7063"/>
      <c r="CC7063"/>
      <c r="CD7063"/>
      <c r="CE7063" s="83"/>
      <c r="CF7063"/>
      <c r="CG7063"/>
      <c r="CH7063"/>
      <c r="CI7063"/>
      <c r="CJ7063"/>
      <c r="CK7063"/>
      <c r="CL7063"/>
      <c r="CM7063"/>
      <c r="CN7063"/>
      <c r="CO7063"/>
      <c r="CP7063"/>
    </row>
    <row r="7064" spans="80:94" ht="22.5" customHeight="1">
      <c r="CB7064"/>
      <c r="CC7064"/>
      <c r="CD7064"/>
      <c r="CE7064" s="83"/>
      <c r="CF7064"/>
      <c r="CG7064"/>
      <c r="CH7064"/>
      <c r="CI7064"/>
      <c r="CJ7064"/>
      <c r="CK7064"/>
      <c r="CL7064"/>
      <c r="CM7064"/>
      <c r="CN7064"/>
      <c r="CO7064"/>
      <c r="CP7064"/>
    </row>
    <row r="7065" spans="80:94" ht="22.5" customHeight="1">
      <c r="CB7065"/>
      <c r="CC7065"/>
      <c r="CD7065"/>
      <c r="CE7065" s="83"/>
      <c r="CF7065"/>
      <c r="CG7065"/>
      <c r="CH7065"/>
      <c r="CI7065"/>
      <c r="CJ7065"/>
      <c r="CK7065"/>
      <c r="CL7065"/>
      <c r="CM7065"/>
      <c r="CN7065"/>
      <c r="CO7065"/>
      <c r="CP7065"/>
    </row>
    <row r="7066" spans="80:94" ht="22.5" customHeight="1">
      <c r="CB7066"/>
      <c r="CC7066"/>
      <c r="CD7066"/>
      <c r="CE7066" s="83"/>
      <c r="CF7066"/>
      <c r="CG7066"/>
      <c r="CH7066"/>
      <c r="CI7066"/>
      <c r="CJ7066"/>
      <c r="CK7066"/>
      <c r="CL7066"/>
      <c r="CM7066"/>
      <c r="CN7066"/>
      <c r="CO7066"/>
      <c r="CP7066"/>
    </row>
    <row r="7067" spans="80:94" ht="22.5" customHeight="1">
      <c r="CB7067"/>
      <c r="CC7067"/>
      <c r="CD7067"/>
      <c r="CE7067" s="83"/>
      <c r="CF7067"/>
      <c r="CG7067"/>
      <c r="CH7067"/>
      <c r="CI7067"/>
      <c r="CJ7067"/>
      <c r="CK7067"/>
      <c r="CL7067"/>
      <c r="CM7067"/>
      <c r="CN7067"/>
      <c r="CO7067"/>
      <c r="CP7067"/>
    </row>
    <row r="7068" spans="80:94" ht="22.5" customHeight="1">
      <c r="CB7068"/>
      <c r="CC7068"/>
      <c r="CD7068"/>
      <c r="CE7068" s="83"/>
      <c r="CF7068"/>
      <c r="CG7068"/>
      <c r="CH7068"/>
      <c r="CI7068"/>
      <c r="CJ7068"/>
      <c r="CK7068"/>
      <c r="CL7068"/>
      <c r="CM7068"/>
      <c r="CN7068"/>
      <c r="CO7068"/>
      <c r="CP7068"/>
    </row>
    <row r="7069" spans="80:94" ht="22.5" customHeight="1">
      <c r="CB7069"/>
      <c r="CC7069"/>
      <c r="CD7069"/>
      <c r="CE7069" s="83"/>
      <c r="CF7069"/>
      <c r="CG7069"/>
      <c r="CH7069"/>
      <c r="CI7069"/>
      <c r="CJ7069"/>
      <c r="CK7069"/>
      <c r="CL7069"/>
      <c r="CM7069"/>
      <c r="CN7069"/>
      <c r="CO7069"/>
      <c r="CP7069"/>
    </row>
    <row r="7070" spans="80:94" ht="22.5" customHeight="1">
      <c r="CB7070"/>
      <c r="CC7070"/>
      <c r="CD7070"/>
      <c r="CE7070" s="83"/>
      <c r="CF7070"/>
      <c r="CG7070"/>
      <c r="CH7070"/>
      <c r="CI7070"/>
      <c r="CJ7070"/>
      <c r="CK7070"/>
      <c r="CL7070"/>
      <c r="CM7070"/>
      <c r="CN7070"/>
      <c r="CO7070"/>
      <c r="CP7070"/>
    </row>
    <row r="7071" spans="80:94" ht="22.5" customHeight="1">
      <c r="CB7071"/>
      <c r="CC7071"/>
      <c r="CD7071"/>
      <c r="CE7071" s="83"/>
      <c r="CF7071"/>
      <c r="CG7071"/>
      <c r="CH7071"/>
      <c r="CI7071"/>
      <c r="CJ7071"/>
      <c r="CK7071"/>
      <c r="CL7071"/>
      <c r="CM7071"/>
      <c r="CN7071"/>
      <c r="CO7071"/>
      <c r="CP7071"/>
    </row>
    <row r="7072" spans="80:94" ht="22.5" customHeight="1">
      <c r="CB7072"/>
      <c r="CC7072"/>
      <c r="CD7072"/>
      <c r="CE7072" s="83"/>
      <c r="CF7072"/>
      <c r="CG7072"/>
      <c r="CH7072"/>
      <c r="CI7072"/>
      <c r="CJ7072"/>
      <c r="CK7072"/>
      <c r="CL7072"/>
      <c r="CM7072"/>
      <c r="CN7072"/>
      <c r="CO7072"/>
      <c r="CP7072"/>
    </row>
    <row r="7073" spans="80:94" ht="22.5" customHeight="1">
      <c r="CB7073"/>
      <c r="CC7073"/>
      <c r="CD7073"/>
      <c r="CE7073" s="83"/>
      <c r="CF7073"/>
      <c r="CG7073"/>
      <c r="CH7073"/>
      <c r="CI7073"/>
      <c r="CJ7073"/>
      <c r="CK7073"/>
      <c r="CL7073"/>
      <c r="CM7073"/>
      <c r="CN7073"/>
      <c r="CO7073"/>
      <c r="CP7073"/>
    </row>
    <row r="7074" spans="80:94" ht="22.5" customHeight="1">
      <c r="CB7074"/>
      <c r="CC7074"/>
      <c r="CD7074"/>
      <c r="CE7074" s="83"/>
      <c r="CF7074"/>
      <c r="CG7074"/>
      <c r="CH7074"/>
      <c r="CI7074"/>
      <c r="CJ7074"/>
      <c r="CK7074"/>
      <c r="CL7074"/>
      <c r="CM7074"/>
      <c r="CN7074"/>
      <c r="CO7074"/>
      <c r="CP7074"/>
    </row>
    <row r="7075" spans="80:94" ht="22.5" customHeight="1">
      <c r="CB7075"/>
      <c r="CC7075"/>
      <c r="CD7075"/>
      <c r="CE7075" s="83"/>
      <c r="CF7075"/>
      <c r="CG7075"/>
      <c r="CH7075"/>
      <c r="CI7075"/>
      <c r="CJ7075"/>
      <c r="CK7075"/>
      <c r="CL7075"/>
      <c r="CM7075"/>
      <c r="CN7075"/>
      <c r="CO7075"/>
      <c r="CP7075"/>
    </row>
    <row r="7076" spans="80:94" ht="22.5" customHeight="1">
      <c r="CB7076"/>
      <c r="CC7076"/>
      <c r="CD7076"/>
      <c r="CE7076" s="83"/>
      <c r="CF7076"/>
      <c r="CG7076"/>
      <c r="CH7076"/>
      <c r="CI7076"/>
      <c r="CJ7076"/>
      <c r="CK7076"/>
      <c r="CL7076"/>
      <c r="CM7076"/>
      <c r="CN7076"/>
      <c r="CO7076"/>
      <c r="CP7076"/>
    </row>
    <row r="7077" spans="80:94" ht="22.5" customHeight="1">
      <c r="CB7077"/>
      <c r="CC7077"/>
      <c r="CD7077"/>
      <c r="CE7077" s="83"/>
      <c r="CF7077"/>
      <c r="CG7077"/>
      <c r="CH7077"/>
      <c r="CI7077"/>
      <c r="CJ7077"/>
      <c r="CK7077"/>
      <c r="CL7077"/>
      <c r="CM7077"/>
      <c r="CN7077"/>
      <c r="CO7077"/>
      <c r="CP7077"/>
    </row>
    <row r="7078" spans="80:94" ht="22.5" customHeight="1">
      <c r="CB7078"/>
      <c r="CC7078"/>
      <c r="CD7078"/>
      <c r="CE7078" s="83"/>
      <c r="CF7078"/>
      <c r="CG7078"/>
      <c r="CH7078"/>
      <c r="CI7078"/>
      <c r="CJ7078"/>
      <c r="CK7078"/>
      <c r="CL7078"/>
      <c r="CM7078"/>
      <c r="CN7078"/>
      <c r="CO7078"/>
      <c r="CP7078"/>
    </row>
    <row r="7079" spans="80:94" ht="22.5" customHeight="1">
      <c r="CB7079"/>
      <c r="CC7079"/>
      <c r="CD7079"/>
      <c r="CE7079" s="83"/>
      <c r="CF7079"/>
      <c r="CG7079"/>
      <c r="CH7079"/>
      <c r="CI7079"/>
      <c r="CJ7079"/>
      <c r="CK7079"/>
      <c r="CL7079"/>
      <c r="CM7079"/>
      <c r="CN7079"/>
      <c r="CO7079"/>
      <c r="CP7079"/>
    </row>
    <row r="7080" spans="80:94" ht="22.5" customHeight="1">
      <c r="CB7080"/>
      <c r="CC7080"/>
      <c r="CD7080"/>
      <c r="CE7080" s="83"/>
      <c r="CF7080"/>
      <c r="CG7080"/>
      <c r="CH7080"/>
      <c r="CI7080"/>
      <c r="CJ7080"/>
      <c r="CK7080"/>
      <c r="CL7080"/>
      <c r="CM7080"/>
      <c r="CN7080"/>
      <c r="CO7080"/>
      <c r="CP7080"/>
    </row>
    <row r="7081" spans="80:94" ht="22.5" customHeight="1">
      <c r="CB7081"/>
      <c r="CC7081"/>
      <c r="CD7081"/>
      <c r="CE7081" s="83"/>
      <c r="CF7081"/>
      <c r="CG7081"/>
      <c r="CH7081"/>
      <c r="CI7081"/>
      <c r="CJ7081"/>
      <c r="CK7081"/>
      <c r="CL7081"/>
      <c r="CM7081"/>
      <c r="CN7081"/>
      <c r="CO7081"/>
      <c r="CP7081"/>
    </row>
    <row r="7082" spans="80:94" ht="22.5" customHeight="1">
      <c r="CB7082"/>
      <c r="CC7082"/>
      <c r="CD7082"/>
      <c r="CE7082" s="83"/>
      <c r="CF7082"/>
      <c r="CG7082"/>
      <c r="CH7082"/>
      <c r="CI7082"/>
      <c r="CJ7082"/>
      <c r="CK7082"/>
      <c r="CL7082"/>
      <c r="CM7082"/>
      <c r="CN7082"/>
      <c r="CO7082"/>
      <c r="CP7082"/>
    </row>
    <row r="7083" spans="80:94" ht="22.5" customHeight="1">
      <c r="CB7083"/>
      <c r="CC7083"/>
      <c r="CD7083"/>
      <c r="CE7083" s="83"/>
      <c r="CF7083"/>
      <c r="CG7083"/>
      <c r="CH7083"/>
      <c r="CI7083"/>
      <c r="CJ7083"/>
      <c r="CK7083"/>
      <c r="CL7083"/>
      <c r="CM7083"/>
      <c r="CN7083"/>
      <c r="CO7083"/>
      <c r="CP7083"/>
    </row>
    <row r="7084" spans="80:94" ht="22.5" customHeight="1">
      <c r="CB7084"/>
      <c r="CC7084"/>
      <c r="CD7084"/>
      <c r="CE7084" s="83"/>
      <c r="CF7084"/>
      <c r="CG7084"/>
      <c r="CH7084"/>
      <c r="CI7084"/>
      <c r="CJ7084"/>
      <c r="CK7084"/>
      <c r="CL7084"/>
      <c r="CM7084"/>
      <c r="CN7084"/>
      <c r="CO7084"/>
      <c r="CP7084"/>
    </row>
    <row r="7085" spans="80:94" ht="22.5" customHeight="1">
      <c r="CB7085"/>
      <c r="CC7085"/>
      <c r="CD7085"/>
      <c r="CE7085" s="83"/>
      <c r="CF7085"/>
      <c r="CG7085"/>
      <c r="CH7085"/>
      <c r="CI7085"/>
      <c r="CJ7085"/>
      <c r="CK7085"/>
      <c r="CL7085"/>
      <c r="CM7085"/>
      <c r="CN7085"/>
      <c r="CO7085"/>
      <c r="CP7085"/>
    </row>
    <row r="7086" spans="80:94" ht="22.5" customHeight="1">
      <c r="CB7086"/>
      <c r="CC7086"/>
      <c r="CD7086"/>
      <c r="CE7086" s="83"/>
      <c r="CF7086"/>
      <c r="CG7086"/>
      <c r="CH7086"/>
      <c r="CI7086"/>
      <c r="CJ7086"/>
      <c r="CK7086"/>
      <c r="CL7086"/>
      <c r="CM7086"/>
      <c r="CN7086"/>
      <c r="CO7086"/>
      <c r="CP7086"/>
    </row>
    <row r="7087" spans="80:94" ht="22.5" customHeight="1">
      <c r="CB7087"/>
      <c r="CC7087"/>
      <c r="CD7087"/>
      <c r="CE7087" s="83"/>
      <c r="CF7087"/>
      <c r="CG7087"/>
      <c r="CH7087"/>
      <c r="CI7087"/>
      <c r="CJ7087"/>
      <c r="CK7087"/>
      <c r="CL7087"/>
      <c r="CM7087"/>
      <c r="CN7087"/>
      <c r="CO7087"/>
      <c r="CP7087"/>
    </row>
    <row r="7088" spans="80:94" ht="22.5" customHeight="1">
      <c r="CB7088"/>
      <c r="CC7088"/>
      <c r="CD7088"/>
      <c r="CE7088" s="83"/>
      <c r="CF7088"/>
      <c r="CG7088"/>
      <c r="CH7088"/>
      <c r="CI7088"/>
      <c r="CJ7088"/>
      <c r="CK7088"/>
      <c r="CL7088"/>
      <c r="CM7088"/>
      <c r="CN7088"/>
      <c r="CO7088"/>
      <c r="CP7088"/>
    </row>
    <row r="7089" spans="80:94" ht="22.5" customHeight="1">
      <c r="CB7089"/>
      <c r="CC7089"/>
      <c r="CD7089"/>
      <c r="CE7089" s="83"/>
      <c r="CF7089"/>
      <c r="CG7089"/>
      <c r="CH7089"/>
      <c r="CI7089"/>
      <c r="CJ7089"/>
      <c r="CK7089"/>
      <c r="CL7089"/>
      <c r="CM7089"/>
      <c r="CN7089"/>
      <c r="CO7089"/>
      <c r="CP7089"/>
    </row>
    <row r="7090" spans="80:94" ht="22.5" customHeight="1">
      <c r="CB7090"/>
      <c r="CC7090"/>
      <c r="CD7090"/>
      <c r="CE7090" s="83"/>
      <c r="CF7090"/>
      <c r="CG7090"/>
      <c r="CH7090"/>
      <c r="CI7090"/>
      <c r="CJ7090"/>
      <c r="CK7090"/>
      <c r="CL7090"/>
      <c r="CM7090"/>
      <c r="CN7090"/>
      <c r="CO7090"/>
      <c r="CP7090"/>
    </row>
    <row r="7091" spans="80:94" ht="22.5" customHeight="1">
      <c r="CB7091"/>
      <c r="CC7091"/>
      <c r="CD7091"/>
      <c r="CE7091" s="83"/>
      <c r="CF7091"/>
      <c r="CG7091"/>
      <c r="CH7091"/>
      <c r="CI7091"/>
      <c r="CJ7091"/>
      <c r="CK7091"/>
      <c r="CL7091"/>
      <c r="CM7091"/>
      <c r="CN7091"/>
      <c r="CO7091"/>
      <c r="CP7091"/>
    </row>
    <row r="7092" spans="80:94" ht="22.5" customHeight="1">
      <c r="CB7092"/>
      <c r="CC7092"/>
      <c r="CD7092"/>
      <c r="CE7092" s="83"/>
      <c r="CF7092"/>
      <c r="CG7092"/>
      <c r="CH7092"/>
      <c r="CI7092"/>
      <c r="CJ7092"/>
      <c r="CK7092"/>
      <c r="CL7092"/>
      <c r="CM7092"/>
      <c r="CN7092"/>
      <c r="CO7092"/>
      <c r="CP7092"/>
    </row>
    <row r="7093" spans="80:94" ht="22.5" customHeight="1">
      <c r="CB7093"/>
      <c r="CC7093"/>
      <c r="CD7093"/>
      <c r="CE7093" s="83"/>
      <c r="CF7093"/>
      <c r="CG7093"/>
      <c r="CH7093"/>
      <c r="CI7093"/>
      <c r="CJ7093"/>
      <c r="CK7093"/>
      <c r="CL7093"/>
      <c r="CM7093"/>
      <c r="CN7093"/>
      <c r="CO7093"/>
      <c r="CP7093"/>
    </row>
    <row r="7094" spans="80:94" ht="22.5" customHeight="1">
      <c r="CB7094"/>
      <c r="CC7094"/>
      <c r="CD7094"/>
      <c r="CE7094" s="83"/>
      <c r="CF7094"/>
      <c r="CG7094"/>
      <c r="CH7094"/>
      <c r="CI7094"/>
      <c r="CJ7094"/>
      <c r="CK7094"/>
      <c r="CL7094"/>
      <c r="CM7094"/>
      <c r="CN7094"/>
      <c r="CO7094"/>
      <c r="CP7094"/>
    </row>
    <row r="7095" spans="80:94" ht="22.5" customHeight="1">
      <c r="CB7095"/>
      <c r="CC7095"/>
      <c r="CD7095"/>
      <c r="CE7095" s="83"/>
      <c r="CF7095"/>
      <c r="CG7095"/>
      <c r="CH7095"/>
      <c r="CI7095"/>
      <c r="CJ7095"/>
      <c r="CK7095"/>
      <c r="CL7095"/>
      <c r="CM7095"/>
      <c r="CN7095"/>
      <c r="CO7095"/>
      <c r="CP7095"/>
    </row>
    <row r="7096" spans="80:94" ht="22.5" customHeight="1">
      <c r="CB7096"/>
      <c r="CC7096"/>
      <c r="CD7096"/>
      <c r="CE7096" s="83"/>
      <c r="CF7096"/>
      <c r="CG7096"/>
      <c r="CH7096"/>
      <c r="CI7096"/>
      <c r="CJ7096"/>
      <c r="CK7096"/>
      <c r="CL7096"/>
      <c r="CM7096"/>
      <c r="CN7096"/>
      <c r="CO7096"/>
      <c r="CP7096"/>
    </row>
    <row r="7097" spans="80:94" ht="22.5" customHeight="1">
      <c r="CB7097"/>
      <c r="CC7097"/>
      <c r="CD7097"/>
      <c r="CE7097" s="83"/>
      <c r="CF7097"/>
      <c r="CG7097"/>
      <c r="CH7097"/>
      <c r="CI7097"/>
      <c r="CJ7097"/>
      <c r="CK7097"/>
      <c r="CL7097"/>
      <c r="CM7097"/>
      <c r="CN7097"/>
      <c r="CO7097"/>
      <c r="CP7097"/>
    </row>
    <row r="7098" spans="80:94" ht="22.5" customHeight="1">
      <c r="CB7098"/>
      <c r="CC7098"/>
      <c r="CD7098"/>
      <c r="CE7098" s="83"/>
      <c r="CF7098"/>
      <c r="CG7098"/>
      <c r="CH7098"/>
      <c r="CI7098"/>
      <c r="CJ7098"/>
      <c r="CK7098"/>
      <c r="CL7098"/>
      <c r="CM7098"/>
      <c r="CN7098"/>
      <c r="CO7098"/>
      <c r="CP7098"/>
    </row>
    <row r="7099" spans="80:94" ht="22.5" customHeight="1">
      <c r="CB7099"/>
      <c r="CC7099"/>
      <c r="CD7099"/>
      <c r="CE7099" s="83"/>
      <c r="CF7099"/>
      <c r="CG7099"/>
      <c r="CH7099"/>
      <c r="CI7099"/>
      <c r="CJ7099"/>
      <c r="CK7099"/>
      <c r="CL7099"/>
      <c r="CM7099"/>
      <c r="CN7099"/>
      <c r="CO7099"/>
      <c r="CP7099"/>
    </row>
    <row r="7100" spans="80:94" ht="22.5" customHeight="1">
      <c r="CB7100"/>
      <c r="CC7100"/>
      <c r="CD7100"/>
      <c r="CE7100" s="83"/>
      <c r="CF7100"/>
      <c r="CG7100"/>
      <c r="CH7100"/>
      <c r="CI7100"/>
      <c r="CJ7100"/>
      <c r="CK7100"/>
      <c r="CL7100"/>
      <c r="CM7100"/>
      <c r="CN7100"/>
      <c r="CO7100"/>
      <c r="CP7100"/>
    </row>
    <row r="7101" spans="80:94" ht="22.5" customHeight="1">
      <c r="CB7101"/>
      <c r="CC7101"/>
      <c r="CD7101"/>
      <c r="CE7101" s="83"/>
      <c r="CF7101"/>
      <c r="CG7101"/>
      <c r="CH7101"/>
      <c r="CI7101"/>
      <c r="CJ7101"/>
      <c r="CK7101"/>
      <c r="CL7101"/>
      <c r="CM7101"/>
      <c r="CN7101"/>
      <c r="CO7101"/>
      <c r="CP7101"/>
    </row>
    <row r="7102" spans="80:94" ht="22.5" customHeight="1">
      <c r="CB7102"/>
      <c r="CC7102"/>
      <c r="CD7102"/>
      <c r="CE7102" s="83"/>
      <c r="CF7102"/>
      <c r="CG7102"/>
      <c r="CH7102"/>
      <c r="CI7102"/>
      <c r="CJ7102"/>
      <c r="CK7102"/>
      <c r="CL7102"/>
      <c r="CM7102"/>
      <c r="CN7102"/>
      <c r="CO7102"/>
      <c r="CP7102"/>
    </row>
    <row r="7103" spans="80:94" ht="22.5" customHeight="1">
      <c r="CB7103"/>
      <c r="CC7103"/>
      <c r="CD7103"/>
      <c r="CE7103" s="83"/>
      <c r="CF7103"/>
      <c r="CG7103"/>
      <c r="CH7103"/>
      <c r="CI7103"/>
      <c r="CJ7103"/>
      <c r="CK7103"/>
      <c r="CL7103"/>
      <c r="CM7103"/>
      <c r="CN7103"/>
      <c r="CO7103"/>
      <c r="CP7103"/>
    </row>
    <row r="7104" spans="80:94" ht="22.5" customHeight="1">
      <c r="CB7104"/>
      <c r="CC7104"/>
      <c r="CD7104"/>
      <c r="CE7104" s="83"/>
      <c r="CF7104"/>
      <c r="CG7104"/>
      <c r="CH7104"/>
      <c r="CI7104"/>
      <c r="CJ7104"/>
      <c r="CK7104"/>
      <c r="CL7104"/>
      <c r="CM7104"/>
      <c r="CN7104"/>
      <c r="CO7104"/>
      <c r="CP7104"/>
    </row>
    <row r="7105" spans="80:94" ht="22.5" customHeight="1">
      <c r="CB7105"/>
      <c r="CC7105"/>
      <c r="CD7105"/>
      <c r="CE7105" s="83"/>
      <c r="CF7105"/>
      <c r="CG7105"/>
      <c r="CH7105"/>
      <c r="CI7105"/>
      <c r="CJ7105"/>
      <c r="CK7105"/>
      <c r="CL7105"/>
      <c r="CM7105"/>
      <c r="CN7105"/>
      <c r="CO7105"/>
      <c r="CP7105"/>
    </row>
    <row r="7106" spans="80:94" ht="22.5" customHeight="1">
      <c r="CB7106"/>
      <c r="CC7106"/>
      <c r="CD7106"/>
      <c r="CE7106" s="83"/>
      <c r="CF7106"/>
      <c r="CG7106"/>
      <c r="CH7106"/>
      <c r="CI7106"/>
      <c r="CJ7106"/>
      <c r="CK7106"/>
      <c r="CL7106"/>
      <c r="CM7106"/>
      <c r="CN7106"/>
      <c r="CO7106"/>
      <c r="CP7106"/>
    </row>
    <row r="7107" spans="80:94" ht="22.5" customHeight="1">
      <c r="CB7107"/>
      <c r="CC7107"/>
      <c r="CD7107"/>
      <c r="CE7107" s="83"/>
      <c r="CF7107"/>
      <c r="CG7107"/>
      <c r="CH7107"/>
      <c r="CI7107"/>
      <c r="CJ7107"/>
      <c r="CK7107"/>
      <c r="CL7107"/>
      <c r="CM7107"/>
      <c r="CN7107"/>
      <c r="CO7107"/>
      <c r="CP7107"/>
    </row>
    <row r="7108" spans="80:94" ht="22.5" customHeight="1">
      <c r="CB7108"/>
      <c r="CC7108"/>
      <c r="CD7108"/>
      <c r="CE7108" s="83"/>
      <c r="CF7108"/>
      <c r="CG7108"/>
      <c r="CH7108"/>
      <c r="CI7108"/>
      <c r="CJ7108"/>
      <c r="CK7108"/>
      <c r="CL7108"/>
      <c r="CM7108"/>
      <c r="CN7108"/>
      <c r="CO7108"/>
      <c r="CP7108"/>
    </row>
    <row r="7109" spans="80:94" ht="22.5" customHeight="1">
      <c r="CB7109"/>
      <c r="CC7109"/>
      <c r="CD7109"/>
      <c r="CE7109" s="83"/>
      <c r="CF7109"/>
      <c r="CG7109"/>
      <c r="CH7109"/>
      <c r="CI7109"/>
      <c r="CJ7109"/>
      <c r="CK7109"/>
      <c r="CL7109"/>
      <c r="CM7109"/>
      <c r="CN7109"/>
      <c r="CO7109"/>
      <c r="CP7109"/>
    </row>
    <row r="7110" spans="80:94" ht="22.5" customHeight="1">
      <c r="CB7110"/>
      <c r="CC7110"/>
      <c r="CD7110"/>
      <c r="CE7110" s="83"/>
      <c r="CF7110"/>
      <c r="CG7110"/>
      <c r="CH7110"/>
      <c r="CI7110"/>
      <c r="CJ7110"/>
      <c r="CK7110"/>
      <c r="CL7110"/>
      <c r="CM7110"/>
      <c r="CN7110"/>
      <c r="CO7110"/>
      <c r="CP7110"/>
    </row>
    <row r="7111" spans="80:94" ht="22.5" customHeight="1">
      <c r="CB7111"/>
      <c r="CC7111"/>
      <c r="CD7111"/>
      <c r="CE7111" s="83"/>
      <c r="CF7111"/>
      <c r="CG7111"/>
      <c r="CH7111"/>
      <c r="CI7111"/>
      <c r="CJ7111"/>
      <c r="CK7111"/>
      <c r="CL7111"/>
      <c r="CM7111"/>
      <c r="CN7111"/>
      <c r="CO7111"/>
      <c r="CP7111"/>
    </row>
    <row r="7112" spans="80:94" ht="22.5" customHeight="1">
      <c r="CB7112"/>
      <c r="CC7112"/>
      <c r="CD7112"/>
      <c r="CE7112" s="83"/>
      <c r="CF7112"/>
      <c r="CG7112"/>
      <c r="CH7112"/>
      <c r="CI7112"/>
      <c r="CJ7112"/>
      <c r="CK7112"/>
      <c r="CL7112"/>
      <c r="CM7112"/>
      <c r="CN7112"/>
      <c r="CO7112"/>
      <c r="CP7112"/>
    </row>
    <row r="7113" spans="80:94" ht="22.5" customHeight="1">
      <c r="CB7113"/>
      <c r="CC7113"/>
      <c r="CD7113"/>
      <c r="CE7113" s="83"/>
      <c r="CF7113"/>
      <c r="CG7113"/>
      <c r="CH7113"/>
      <c r="CI7113"/>
      <c r="CJ7113"/>
      <c r="CK7113"/>
      <c r="CL7113"/>
      <c r="CM7113"/>
      <c r="CN7113"/>
      <c r="CO7113"/>
      <c r="CP7113"/>
    </row>
    <row r="7114" spans="80:94" ht="22.5" customHeight="1">
      <c r="CB7114"/>
      <c r="CC7114"/>
      <c r="CD7114"/>
      <c r="CE7114" s="83"/>
      <c r="CF7114"/>
      <c r="CG7114"/>
      <c r="CH7114"/>
      <c r="CI7114"/>
      <c r="CJ7114"/>
      <c r="CK7114"/>
      <c r="CL7114"/>
      <c r="CM7114"/>
      <c r="CN7114"/>
      <c r="CO7114"/>
      <c r="CP7114"/>
    </row>
    <row r="7115" spans="80:94" ht="22.5" customHeight="1">
      <c r="CB7115"/>
      <c r="CC7115"/>
      <c r="CD7115"/>
      <c r="CE7115" s="83"/>
      <c r="CF7115"/>
      <c r="CG7115"/>
      <c r="CH7115"/>
      <c r="CI7115"/>
      <c r="CJ7115"/>
      <c r="CK7115"/>
      <c r="CL7115"/>
      <c r="CM7115"/>
      <c r="CN7115"/>
      <c r="CO7115"/>
      <c r="CP7115"/>
    </row>
    <row r="7116" spans="80:94" ht="22.5" customHeight="1">
      <c r="CB7116"/>
      <c r="CC7116"/>
      <c r="CD7116"/>
      <c r="CE7116" s="83"/>
      <c r="CF7116"/>
      <c r="CG7116"/>
      <c r="CH7116"/>
      <c r="CI7116"/>
      <c r="CJ7116"/>
      <c r="CK7116"/>
      <c r="CL7116"/>
      <c r="CM7116"/>
      <c r="CN7116"/>
      <c r="CO7116"/>
      <c r="CP7116"/>
    </row>
    <row r="7117" spans="80:94" ht="22.5" customHeight="1">
      <c r="CB7117"/>
      <c r="CC7117"/>
      <c r="CD7117"/>
      <c r="CE7117" s="83"/>
      <c r="CF7117"/>
      <c r="CG7117"/>
      <c r="CH7117"/>
      <c r="CI7117"/>
      <c r="CJ7117"/>
      <c r="CK7117"/>
      <c r="CL7117"/>
      <c r="CM7117"/>
      <c r="CN7117"/>
      <c r="CO7117"/>
      <c r="CP7117"/>
    </row>
    <row r="7118" spans="80:94" ht="22.5" customHeight="1">
      <c r="CB7118"/>
      <c r="CC7118"/>
      <c r="CD7118"/>
      <c r="CE7118" s="83"/>
      <c r="CF7118"/>
      <c r="CG7118"/>
      <c r="CH7118"/>
      <c r="CI7118"/>
      <c r="CJ7118"/>
      <c r="CK7118"/>
      <c r="CL7118"/>
      <c r="CM7118"/>
      <c r="CN7118"/>
      <c r="CO7118"/>
      <c r="CP7118"/>
    </row>
    <row r="7119" spans="80:94" ht="22.5" customHeight="1">
      <c r="CB7119"/>
      <c r="CC7119"/>
      <c r="CD7119"/>
      <c r="CE7119" s="83"/>
      <c r="CF7119"/>
      <c r="CG7119"/>
      <c r="CH7119"/>
      <c r="CI7119"/>
      <c r="CJ7119"/>
      <c r="CK7119"/>
      <c r="CL7119"/>
      <c r="CM7119"/>
      <c r="CN7119"/>
      <c r="CO7119"/>
      <c r="CP7119"/>
    </row>
    <row r="7120" spans="80:94" ht="22.5" customHeight="1">
      <c r="CB7120"/>
      <c r="CC7120"/>
      <c r="CD7120"/>
      <c r="CE7120" s="83"/>
      <c r="CF7120"/>
      <c r="CG7120"/>
      <c r="CH7120"/>
      <c r="CI7120"/>
      <c r="CJ7120"/>
      <c r="CK7120"/>
      <c r="CL7120"/>
      <c r="CM7120"/>
      <c r="CN7120"/>
      <c r="CO7120"/>
      <c r="CP7120"/>
    </row>
    <row r="7121" spans="80:94" ht="22.5" customHeight="1">
      <c r="CB7121"/>
      <c r="CC7121"/>
      <c r="CD7121"/>
      <c r="CE7121" s="83"/>
      <c r="CF7121"/>
      <c r="CG7121"/>
      <c r="CH7121"/>
      <c r="CI7121"/>
      <c r="CJ7121"/>
      <c r="CK7121"/>
      <c r="CL7121"/>
      <c r="CM7121"/>
      <c r="CN7121"/>
      <c r="CO7121"/>
      <c r="CP7121"/>
    </row>
    <row r="7122" spans="80:94" ht="22.5" customHeight="1">
      <c r="CB7122"/>
      <c r="CC7122"/>
      <c r="CD7122"/>
      <c r="CE7122" s="83"/>
      <c r="CF7122"/>
      <c r="CG7122"/>
      <c r="CH7122"/>
      <c r="CI7122"/>
      <c r="CJ7122"/>
      <c r="CK7122"/>
      <c r="CL7122"/>
      <c r="CM7122"/>
      <c r="CN7122"/>
      <c r="CO7122"/>
      <c r="CP7122"/>
    </row>
    <row r="7123" spans="80:94" ht="22.5" customHeight="1">
      <c r="CB7123"/>
      <c r="CC7123"/>
      <c r="CD7123"/>
      <c r="CE7123" s="83"/>
      <c r="CF7123"/>
      <c r="CG7123"/>
      <c r="CH7123"/>
      <c r="CI7123"/>
      <c r="CJ7123"/>
      <c r="CK7123"/>
      <c r="CL7123"/>
      <c r="CM7123"/>
      <c r="CN7123"/>
      <c r="CO7123"/>
      <c r="CP7123"/>
    </row>
    <row r="7124" spans="80:94" ht="22.5" customHeight="1">
      <c r="CB7124"/>
      <c r="CC7124"/>
      <c r="CD7124"/>
      <c r="CE7124" s="83"/>
      <c r="CF7124"/>
      <c r="CG7124"/>
      <c r="CH7124"/>
      <c r="CI7124"/>
      <c r="CJ7124"/>
      <c r="CK7124"/>
      <c r="CL7124"/>
      <c r="CM7124"/>
      <c r="CN7124"/>
      <c r="CO7124"/>
      <c r="CP7124"/>
    </row>
    <row r="7125" spans="80:94" ht="22.5" customHeight="1">
      <c r="CB7125"/>
      <c r="CC7125"/>
      <c r="CD7125"/>
      <c r="CE7125" s="83"/>
      <c r="CF7125"/>
      <c r="CG7125"/>
      <c r="CH7125"/>
      <c r="CI7125"/>
      <c r="CJ7125"/>
      <c r="CK7125"/>
      <c r="CL7125"/>
      <c r="CM7125"/>
      <c r="CN7125"/>
      <c r="CO7125"/>
      <c r="CP7125"/>
    </row>
    <row r="7126" spans="80:94" ht="22.5" customHeight="1">
      <c r="CB7126"/>
      <c r="CC7126"/>
      <c r="CD7126"/>
      <c r="CE7126" s="83"/>
      <c r="CF7126"/>
      <c r="CG7126"/>
      <c r="CH7126"/>
      <c r="CI7126"/>
      <c r="CJ7126"/>
      <c r="CK7126"/>
      <c r="CL7126"/>
      <c r="CM7126"/>
      <c r="CN7126"/>
      <c r="CO7126"/>
      <c r="CP7126"/>
    </row>
    <row r="7127" spans="80:94" ht="22.5" customHeight="1">
      <c r="CB7127"/>
      <c r="CC7127"/>
      <c r="CD7127"/>
      <c r="CE7127" s="83"/>
      <c r="CF7127"/>
      <c r="CG7127"/>
      <c r="CH7127"/>
      <c r="CI7127"/>
      <c r="CJ7127"/>
      <c r="CK7127"/>
      <c r="CL7127"/>
      <c r="CM7127"/>
      <c r="CN7127"/>
      <c r="CO7127"/>
      <c r="CP7127"/>
    </row>
    <row r="7128" spans="80:94" ht="22.5" customHeight="1">
      <c r="CB7128"/>
      <c r="CC7128"/>
      <c r="CD7128"/>
      <c r="CE7128" s="83"/>
      <c r="CF7128"/>
      <c r="CG7128"/>
      <c r="CH7128"/>
      <c r="CI7128"/>
      <c r="CJ7128"/>
      <c r="CK7128"/>
      <c r="CL7128"/>
      <c r="CM7128"/>
      <c r="CN7128"/>
      <c r="CO7128"/>
      <c r="CP7128"/>
    </row>
    <row r="7129" spans="80:94" ht="22.5" customHeight="1">
      <c r="CB7129"/>
      <c r="CC7129"/>
      <c r="CD7129"/>
      <c r="CE7129" s="83"/>
      <c r="CF7129"/>
      <c r="CG7129"/>
      <c r="CH7129"/>
      <c r="CI7129"/>
      <c r="CJ7129"/>
      <c r="CK7129"/>
      <c r="CL7129"/>
      <c r="CM7129"/>
      <c r="CN7129"/>
      <c r="CO7129"/>
      <c r="CP7129"/>
    </row>
    <row r="7130" spans="80:94" ht="22.5" customHeight="1">
      <c r="CB7130"/>
      <c r="CC7130"/>
      <c r="CD7130"/>
      <c r="CE7130" s="83"/>
      <c r="CF7130"/>
      <c r="CG7130"/>
      <c r="CH7130"/>
      <c r="CI7130"/>
      <c r="CJ7130"/>
      <c r="CK7130"/>
      <c r="CL7130"/>
      <c r="CM7130"/>
      <c r="CN7130"/>
      <c r="CO7130"/>
      <c r="CP7130"/>
    </row>
    <row r="7131" spans="80:94" ht="22.5" customHeight="1">
      <c r="CB7131"/>
      <c r="CC7131"/>
      <c r="CD7131"/>
      <c r="CE7131" s="83"/>
      <c r="CF7131"/>
      <c r="CG7131"/>
      <c r="CH7131"/>
      <c r="CI7131"/>
      <c r="CJ7131"/>
      <c r="CK7131"/>
      <c r="CL7131"/>
      <c r="CM7131"/>
      <c r="CN7131"/>
      <c r="CO7131"/>
      <c r="CP7131"/>
    </row>
    <row r="7132" spans="80:94" ht="22.5" customHeight="1">
      <c r="CB7132"/>
      <c r="CC7132"/>
      <c r="CD7132"/>
      <c r="CE7132" s="83"/>
      <c r="CF7132"/>
      <c r="CG7132"/>
      <c r="CH7132"/>
      <c r="CI7132"/>
      <c r="CJ7132"/>
      <c r="CK7132"/>
      <c r="CL7132"/>
      <c r="CM7132"/>
      <c r="CN7132"/>
      <c r="CO7132"/>
      <c r="CP7132"/>
    </row>
    <row r="7133" spans="80:94" ht="22.5" customHeight="1">
      <c r="CB7133"/>
      <c r="CC7133"/>
      <c r="CD7133"/>
      <c r="CE7133" s="83"/>
      <c r="CF7133"/>
      <c r="CG7133"/>
      <c r="CH7133"/>
      <c r="CI7133"/>
      <c r="CJ7133"/>
      <c r="CK7133"/>
      <c r="CL7133"/>
      <c r="CM7133"/>
      <c r="CN7133"/>
      <c r="CO7133"/>
      <c r="CP7133"/>
    </row>
    <row r="7134" spans="80:94" ht="22.5" customHeight="1">
      <c r="CB7134"/>
      <c r="CC7134"/>
      <c r="CD7134"/>
      <c r="CE7134" s="83"/>
      <c r="CF7134"/>
      <c r="CG7134"/>
      <c r="CH7134"/>
      <c r="CI7134"/>
      <c r="CJ7134"/>
      <c r="CK7134"/>
      <c r="CL7134"/>
      <c r="CM7134"/>
      <c r="CN7134"/>
      <c r="CO7134"/>
      <c r="CP7134"/>
    </row>
    <row r="7135" spans="80:94" ht="22.5" customHeight="1">
      <c r="CB7135"/>
      <c r="CC7135"/>
      <c r="CD7135"/>
      <c r="CE7135" s="83"/>
      <c r="CF7135"/>
      <c r="CG7135"/>
      <c r="CH7135"/>
      <c r="CI7135"/>
      <c r="CJ7135"/>
      <c r="CK7135"/>
      <c r="CL7135"/>
      <c r="CM7135"/>
      <c r="CN7135"/>
      <c r="CO7135"/>
      <c r="CP7135"/>
    </row>
    <row r="7136" spans="80:94" ht="22.5" customHeight="1">
      <c r="CB7136"/>
      <c r="CC7136"/>
      <c r="CD7136"/>
      <c r="CE7136" s="83"/>
      <c r="CF7136"/>
      <c r="CG7136"/>
      <c r="CH7136"/>
      <c r="CI7136"/>
      <c r="CJ7136"/>
      <c r="CK7136"/>
      <c r="CL7136"/>
      <c r="CM7136"/>
      <c r="CN7136"/>
      <c r="CO7136"/>
      <c r="CP7136"/>
    </row>
    <row r="7137" spans="80:94" ht="22.5" customHeight="1">
      <c r="CB7137"/>
      <c r="CC7137"/>
      <c r="CD7137"/>
      <c r="CE7137" s="83"/>
      <c r="CF7137"/>
      <c r="CG7137"/>
      <c r="CH7137"/>
      <c r="CI7137"/>
      <c r="CJ7137"/>
      <c r="CK7137"/>
      <c r="CL7137"/>
      <c r="CM7137"/>
      <c r="CN7137"/>
      <c r="CO7137"/>
      <c r="CP7137"/>
    </row>
    <row r="7138" spans="80:94" ht="22.5" customHeight="1">
      <c r="CB7138"/>
      <c r="CC7138"/>
      <c r="CD7138"/>
      <c r="CE7138" s="83"/>
      <c r="CF7138"/>
      <c r="CG7138"/>
      <c r="CH7138"/>
      <c r="CI7138"/>
      <c r="CJ7138"/>
      <c r="CK7138"/>
      <c r="CL7138"/>
      <c r="CM7138"/>
      <c r="CN7138"/>
      <c r="CO7138"/>
      <c r="CP7138"/>
    </row>
    <row r="7139" spans="80:94" ht="22.5" customHeight="1">
      <c r="CB7139"/>
      <c r="CC7139"/>
      <c r="CD7139"/>
      <c r="CE7139" s="83"/>
      <c r="CF7139"/>
      <c r="CG7139"/>
      <c r="CH7139"/>
      <c r="CI7139"/>
      <c r="CJ7139"/>
      <c r="CK7139"/>
      <c r="CL7139"/>
      <c r="CM7139"/>
      <c r="CN7139"/>
      <c r="CO7139"/>
      <c r="CP7139"/>
    </row>
    <row r="7140" spans="80:94" ht="22.5" customHeight="1">
      <c r="CB7140"/>
      <c r="CC7140"/>
      <c r="CD7140"/>
      <c r="CE7140" s="83"/>
      <c r="CF7140"/>
      <c r="CG7140"/>
      <c r="CH7140"/>
      <c r="CI7140"/>
      <c r="CJ7140"/>
      <c r="CK7140"/>
      <c r="CL7140"/>
      <c r="CM7140"/>
      <c r="CN7140"/>
      <c r="CO7140"/>
      <c r="CP7140"/>
    </row>
    <row r="7141" spans="80:94" ht="22.5" customHeight="1">
      <c r="CB7141"/>
      <c r="CC7141"/>
      <c r="CD7141"/>
      <c r="CE7141" s="83"/>
      <c r="CF7141"/>
      <c r="CG7141"/>
      <c r="CH7141"/>
      <c r="CI7141"/>
      <c r="CJ7141"/>
      <c r="CK7141"/>
      <c r="CL7141"/>
      <c r="CM7141"/>
      <c r="CN7141"/>
      <c r="CO7141"/>
      <c r="CP7141"/>
    </row>
    <row r="7142" spans="80:94" ht="22.5" customHeight="1">
      <c r="CB7142"/>
      <c r="CC7142"/>
      <c r="CD7142"/>
      <c r="CE7142" s="83"/>
      <c r="CF7142"/>
      <c r="CG7142"/>
      <c r="CH7142"/>
      <c r="CI7142"/>
      <c r="CJ7142"/>
      <c r="CK7142"/>
      <c r="CL7142"/>
      <c r="CM7142"/>
      <c r="CN7142"/>
      <c r="CO7142"/>
      <c r="CP7142"/>
    </row>
    <row r="7143" spans="80:94" ht="22.5" customHeight="1">
      <c r="CB7143"/>
      <c r="CC7143"/>
      <c r="CD7143"/>
      <c r="CE7143" s="83"/>
      <c r="CF7143"/>
      <c r="CG7143"/>
      <c r="CH7143"/>
      <c r="CI7143"/>
      <c r="CJ7143"/>
      <c r="CK7143"/>
      <c r="CL7143"/>
      <c r="CM7143"/>
      <c r="CN7143"/>
      <c r="CO7143"/>
      <c r="CP7143"/>
    </row>
    <row r="7144" spans="80:94" ht="22.5" customHeight="1">
      <c r="CB7144"/>
      <c r="CC7144"/>
      <c r="CD7144"/>
      <c r="CE7144" s="83"/>
      <c r="CF7144"/>
      <c r="CG7144"/>
      <c r="CH7144"/>
      <c r="CI7144"/>
      <c r="CJ7144"/>
      <c r="CK7144"/>
      <c r="CL7144"/>
      <c r="CM7144"/>
      <c r="CN7144"/>
      <c r="CO7144"/>
      <c r="CP7144"/>
    </row>
    <row r="7145" spans="80:94" ht="22.5" customHeight="1">
      <c r="CB7145"/>
      <c r="CC7145"/>
      <c r="CD7145"/>
      <c r="CE7145" s="83"/>
      <c r="CF7145"/>
      <c r="CG7145"/>
      <c r="CH7145"/>
      <c r="CI7145"/>
      <c r="CJ7145"/>
      <c r="CK7145"/>
      <c r="CL7145"/>
      <c r="CM7145"/>
      <c r="CN7145"/>
      <c r="CO7145"/>
      <c r="CP7145"/>
    </row>
    <row r="7146" spans="80:94" ht="22.5" customHeight="1">
      <c r="CB7146"/>
      <c r="CC7146"/>
      <c r="CD7146"/>
      <c r="CE7146" s="83"/>
      <c r="CF7146"/>
      <c r="CG7146"/>
      <c r="CH7146"/>
      <c r="CI7146"/>
      <c r="CJ7146"/>
      <c r="CK7146"/>
      <c r="CL7146"/>
      <c r="CM7146"/>
      <c r="CN7146"/>
      <c r="CO7146"/>
      <c r="CP7146"/>
    </row>
    <row r="7147" spans="80:94" ht="22.5" customHeight="1">
      <c r="CB7147"/>
      <c r="CC7147"/>
      <c r="CD7147"/>
      <c r="CE7147" s="83"/>
      <c r="CF7147"/>
      <c r="CG7147"/>
      <c r="CH7147"/>
      <c r="CI7147"/>
      <c r="CJ7147"/>
      <c r="CK7147"/>
      <c r="CL7147"/>
      <c r="CM7147"/>
      <c r="CN7147"/>
      <c r="CO7147"/>
      <c r="CP7147"/>
    </row>
    <row r="7148" spans="80:94" ht="22.5" customHeight="1">
      <c r="CB7148"/>
      <c r="CC7148"/>
      <c r="CD7148"/>
      <c r="CE7148" s="83"/>
      <c r="CF7148"/>
      <c r="CG7148"/>
      <c r="CH7148"/>
      <c r="CI7148"/>
      <c r="CJ7148"/>
      <c r="CK7148"/>
      <c r="CL7148"/>
      <c r="CM7148"/>
      <c r="CN7148"/>
      <c r="CO7148"/>
      <c r="CP7148"/>
    </row>
    <row r="7149" spans="80:94" ht="22.5" customHeight="1">
      <c r="CB7149"/>
      <c r="CC7149"/>
      <c r="CD7149"/>
      <c r="CE7149" s="83"/>
      <c r="CF7149"/>
      <c r="CG7149"/>
      <c r="CH7149"/>
      <c r="CI7149"/>
      <c r="CJ7149"/>
      <c r="CK7149"/>
      <c r="CL7149"/>
      <c r="CM7149"/>
      <c r="CN7149"/>
      <c r="CO7149"/>
      <c r="CP7149"/>
    </row>
    <row r="7150" spans="80:94" ht="22.5" customHeight="1">
      <c r="CB7150"/>
      <c r="CC7150"/>
      <c r="CD7150"/>
      <c r="CE7150" s="83"/>
      <c r="CF7150"/>
      <c r="CG7150"/>
      <c r="CH7150"/>
      <c r="CI7150"/>
      <c r="CJ7150"/>
      <c r="CK7150"/>
      <c r="CL7150"/>
      <c r="CM7150"/>
      <c r="CN7150"/>
      <c r="CO7150"/>
      <c r="CP7150"/>
    </row>
    <row r="7151" spans="80:94" ht="22.5" customHeight="1">
      <c r="CB7151"/>
      <c r="CC7151"/>
      <c r="CD7151"/>
      <c r="CE7151" s="83"/>
      <c r="CF7151"/>
      <c r="CG7151"/>
      <c r="CH7151"/>
      <c r="CI7151"/>
      <c r="CJ7151"/>
      <c r="CK7151"/>
      <c r="CL7151"/>
      <c r="CM7151"/>
      <c r="CN7151"/>
      <c r="CO7151"/>
      <c r="CP7151"/>
    </row>
    <row r="7152" spans="80:94" ht="22.5" customHeight="1">
      <c r="CB7152"/>
      <c r="CC7152"/>
      <c r="CD7152"/>
      <c r="CE7152" s="83"/>
      <c r="CF7152"/>
      <c r="CG7152"/>
      <c r="CH7152"/>
      <c r="CI7152"/>
      <c r="CJ7152"/>
      <c r="CK7152"/>
      <c r="CL7152"/>
      <c r="CM7152"/>
      <c r="CN7152"/>
      <c r="CO7152"/>
      <c r="CP7152"/>
    </row>
    <row r="7153" spans="80:94" ht="22.5" customHeight="1">
      <c r="CB7153"/>
      <c r="CC7153"/>
      <c r="CD7153"/>
      <c r="CE7153" s="83"/>
      <c r="CF7153"/>
      <c r="CG7153"/>
      <c r="CH7153"/>
      <c r="CI7153"/>
      <c r="CJ7153"/>
      <c r="CK7153"/>
      <c r="CL7153"/>
      <c r="CM7153"/>
      <c r="CN7153"/>
      <c r="CO7153"/>
      <c r="CP7153"/>
    </row>
    <row r="7154" spans="80:94" ht="22.5" customHeight="1">
      <c r="CB7154"/>
      <c r="CC7154"/>
      <c r="CD7154"/>
      <c r="CE7154" s="83"/>
      <c r="CF7154"/>
      <c r="CG7154"/>
      <c r="CH7154"/>
      <c r="CI7154"/>
      <c r="CJ7154"/>
      <c r="CK7154"/>
      <c r="CL7154"/>
      <c r="CM7154"/>
      <c r="CN7154"/>
      <c r="CO7154"/>
      <c r="CP7154"/>
    </row>
    <row r="7155" spans="80:94" ht="22.5" customHeight="1">
      <c r="CB7155"/>
      <c r="CC7155"/>
      <c r="CD7155"/>
      <c r="CE7155" s="83"/>
      <c r="CF7155"/>
      <c r="CG7155"/>
      <c r="CH7155"/>
      <c r="CI7155"/>
      <c r="CJ7155"/>
      <c r="CK7155"/>
      <c r="CL7155"/>
      <c r="CM7155"/>
      <c r="CN7155"/>
      <c r="CO7155"/>
      <c r="CP7155"/>
    </row>
    <row r="7156" spans="80:94" ht="22.5" customHeight="1">
      <c r="CB7156"/>
      <c r="CC7156"/>
      <c r="CD7156"/>
      <c r="CE7156" s="83"/>
      <c r="CF7156"/>
      <c r="CG7156"/>
      <c r="CH7156"/>
      <c r="CI7156"/>
      <c r="CJ7156"/>
      <c r="CK7156"/>
      <c r="CL7156"/>
      <c r="CM7156"/>
      <c r="CN7156"/>
      <c r="CO7156"/>
      <c r="CP7156"/>
    </row>
    <row r="7157" spans="80:94" ht="22.5" customHeight="1">
      <c r="CB7157"/>
      <c r="CC7157"/>
      <c r="CD7157"/>
      <c r="CE7157" s="83"/>
      <c r="CF7157"/>
      <c r="CG7157"/>
      <c r="CH7157"/>
      <c r="CI7157"/>
      <c r="CJ7157"/>
      <c r="CK7157"/>
      <c r="CL7157"/>
      <c r="CM7157"/>
      <c r="CN7157"/>
      <c r="CO7157"/>
      <c r="CP7157"/>
    </row>
    <row r="7158" spans="80:94" ht="22.5" customHeight="1">
      <c r="CB7158"/>
      <c r="CC7158"/>
      <c r="CD7158"/>
      <c r="CE7158" s="83"/>
      <c r="CF7158"/>
      <c r="CG7158"/>
      <c r="CH7158"/>
      <c r="CI7158"/>
      <c r="CJ7158"/>
      <c r="CK7158"/>
      <c r="CL7158"/>
      <c r="CM7158"/>
      <c r="CN7158"/>
      <c r="CO7158"/>
      <c r="CP7158"/>
    </row>
    <row r="7159" spans="80:94" ht="22.5" customHeight="1">
      <c r="CB7159"/>
      <c r="CC7159"/>
      <c r="CD7159"/>
      <c r="CE7159" s="83"/>
      <c r="CF7159"/>
      <c r="CG7159"/>
      <c r="CH7159"/>
      <c r="CI7159"/>
      <c r="CJ7159"/>
      <c r="CK7159"/>
      <c r="CL7159"/>
      <c r="CM7159"/>
      <c r="CN7159"/>
      <c r="CO7159"/>
      <c r="CP7159"/>
    </row>
    <row r="7160" spans="80:94" ht="22.5" customHeight="1">
      <c r="CB7160"/>
      <c r="CC7160"/>
      <c r="CD7160"/>
      <c r="CE7160" s="83"/>
      <c r="CF7160"/>
      <c r="CG7160"/>
      <c r="CH7160"/>
      <c r="CI7160"/>
      <c r="CJ7160"/>
      <c r="CK7160"/>
      <c r="CL7160"/>
      <c r="CM7160"/>
      <c r="CN7160"/>
      <c r="CO7160"/>
      <c r="CP7160"/>
    </row>
    <row r="7161" spans="80:94" ht="22.5" customHeight="1">
      <c r="CB7161"/>
      <c r="CC7161"/>
      <c r="CD7161"/>
      <c r="CE7161" s="83"/>
      <c r="CF7161"/>
      <c r="CG7161"/>
      <c r="CH7161"/>
      <c r="CI7161"/>
      <c r="CJ7161"/>
      <c r="CK7161"/>
      <c r="CL7161"/>
      <c r="CM7161"/>
      <c r="CN7161"/>
      <c r="CO7161"/>
      <c r="CP7161"/>
    </row>
    <row r="7162" spans="80:94" ht="22.5" customHeight="1">
      <c r="CB7162"/>
      <c r="CC7162"/>
      <c r="CD7162"/>
      <c r="CE7162" s="83"/>
      <c r="CF7162"/>
      <c r="CG7162"/>
      <c r="CH7162"/>
      <c r="CI7162"/>
      <c r="CJ7162"/>
      <c r="CK7162"/>
      <c r="CL7162"/>
      <c r="CM7162"/>
      <c r="CN7162"/>
      <c r="CO7162"/>
      <c r="CP7162"/>
    </row>
    <row r="7163" spans="80:94" ht="22.5" customHeight="1">
      <c r="CB7163"/>
      <c r="CC7163"/>
      <c r="CD7163"/>
      <c r="CE7163" s="83"/>
      <c r="CF7163"/>
      <c r="CG7163"/>
      <c r="CH7163"/>
      <c r="CI7163"/>
      <c r="CJ7163"/>
      <c r="CK7163"/>
      <c r="CL7163"/>
      <c r="CM7163"/>
      <c r="CN7163"/>
      <c r="CO7163"/>
      <c r="CP7163"/>
    </row>
    <row r="7164" spans="80:94" ht="22.5" customHeight="1">
      <c r="CB7164"/>
      <c r="CC7164"/>
      <c r="CD7164"/>
      <c r="CE7164" s="83"/>
      <c r="CF7164"/>
      <c r="CG7164"/>
      <c r="CH7164"/>
      <c r="CI7164"/>
      <c r="CJ7164"/>
      <c r="CK7164"/>
      <c r="CL7164"/>
      <c r="CM7164"/>
      <c r="CN7164"/>
      <c r="CO7164"/>
      <c r="CP7164"/>
    </row>
    <row r="7165" spans="80:94" ht="22.5" customHeight="1">
      <c r="CB7165"/>
      <c r="CC7165"/>
      <c r="CD7165"/>
      <c r="CE7165" s="83"/>
      <c r="CF7165"/>
      <c r="CG7165"/>
      <c r="CH7165"/>
      <c r="CI7165"/>
      <c r="CJ7165"/>
      <c r="CK7165"/>
      <c r="CL7165"/>
      <c r="CM7165"/>
      <c r="CN7165"/>
      <c r="CO7165"/>
      <c r="CP7165"/>
    </row>
    <row r="7166" spans="80:94" ht="22.5" customHeight="1">
      <c r="CB7166"/>
      <c r="CC7166"/>
      <c r="CD7166"/>
      <c r="CE7166" s="83"/>
      <c r="CF7166"/>
      <c r="CG7166"/>
      <c r="CH7166"/>
      <c r="CI7166"/>
      <c r="CJ7166"/>
      <c r="CK7166"/>
      <c r="CL7166"/>
      <c r="CM7166"/>
      <c r="CN7166"/>
      <c r="CO7166"/>
      <c r="CP7166"/>
    </row>
    <row r="7167" spans="80:94" ht="22.5" customHeight="1">
      <c r="CB7167"/>
      <c r="CC7167"/>
      <c r="CD7167"/>
      <c r="CE7167" s="83"/>
      <c r="CF7167"/>
      <c r="CG7167"/>
      <c r="CH7167"/>
      <c r="CI7167"/>
      <c r="CJ7167"/>
      <c r="CK7167"/>
      <c r="CL7167"/>
      <c r="CM7167"/>
      <c r="CN7167"/>
      <c r="CO7167"/>
      <c r="CP7167"/>
    </row>
    <row r="7168" spans="80:94" ht="22.5" customHeight="1">
      <c r="CB7168"/>
      <c r="CC7168"/>
      <c r="CD7168"/>
      <c r="CE7168" s="83"/>
      <c r="CF7168"/>
      <c r="CG7168"/>
      <c r="CH7168"/>
      <c r="CI7168"/>
      <c r="CJ7168"/>
      <c r="CK7168"/>
      <c r="CL7168"/>
      <c r="CM7168"/>
      <c r="CN7168"/>
      <c r="CO7168"/>
      <c r="CP7168"/>
    </row>
    <row r="7169" spans="80:94" ht="22.5" customHeight="1">
      <c r="CB7169"/>
      <c r="CC7169"/>
      <c r="CD7169"/>
      <c r="CE7169" s="83"/>
      <c r="CF7169"/>
      <c r="CG7169"/>
      <c r="CH7169"/>
      <c r="CI7169"/>
      <c r="CJ7169"/>
      <c r="CK7169"/>
      <c r="CL7169"/>
      <c r="CM7169"/>
      <c r="CN7169"/>
      <c r="CO7169"/>
      <c r="CP7169"/>
    </row>
    <row r="7170" spans="80:94" ht="22.5" customHeight="1">
      <c r="CB7170"/>
      <c r="CC7170"/>
      <c r="CD7170"/>
      <c r="CE7170" s="83"/>
      <c r="CF7170"/>
      <c r="CG7170"/>
      <c r="CH7170"/>
      <c r="CI7170"/>
      <c r="CJ7170"/>
      <c r="CK7170"/>
      <c r="CL7170"/>
      <c r="CM7170"/>
      <c r="CN7170"/>
      <c r="CO7170"/>
      <c r="CP7170"/>
    </row>
    <row r="7171" spans="80:94" ht="22.5" customHeight="1">
      <c r="CB7171"/>
      <c r="CC7171"/>
      <c r="CD7171"/>
      <c r="CE7171" s="83"/>
      <c r="CF7171"/>
      <c r="CG7171"/>
      <c r="CH7171"/>
      <c r="CI7171"/>
      <c r="CJ7171"/>
      <c r="CK7171"/>
      <c r="CL7171"/>
      <c r="CM7171"/>
      <c r="CN7171"/>
      <c r="CO7171"/>
      <c r="CP7171"/>
    </row>
    <row r="7172" spans="80:94" ht="22.5" customHeight="1">
      <c r="CB7172"/>
      <c r="CC7172"/>
      <c r="CD7172"/>
      <c r="CE7172" s="83"/>
      <c r="CF7172"/>
      <c r="CG7172"/>
      <c r="CH7172"/>
      <c r="CI7172"/>
      <c r="CJ7172"/>
      <c r="CK7172"/>
      <c r="CL7172"/>
      <c r="CM7172"/>
      <c r="CN7172"/>
      <c r="CO7172"/>
      <c r="CP7172"/>
    </row>
    <row r="7173" spans="80:94" ht="22.5" customHeight="1">
      <c r="CB7173"/>
      <c r="CC7173"/>
      <c r="CD7173"/>
      <c r="CE7173" s="83"/>
      <c r="CF7173"/>
      <c r="CG7173"/>
      <c r="CH7173"/>
      <c r="CI7173"/>
      <c r="CJ7173"/>
      <c r="CK7173"/>
      <c r="CL7173"/>
      <c r="CM7173"/>
      <c r="CN7173"/>
      <c r="CO7173"/>
      <c r="CP7173"/>
    </row>
    <row r="7174" spans="80:94" ht="22.5" customHeight="1">
      <c r="CB7174"/>
      <c r="CC7174"/>
      <c r="CD7174"/>
      <c r="CE7174" s="83"/>
      <c r="CF7174"/>
      <c r="CG7174"/>
      <c r="CH7174"/>
      <c r="CI7174"/>
      <c r="CJ7174"/>
      <c r="CK7174"/>
      <c r="CL7174"/>
      <c r="CM7174"/>
      <c r="CN7174"/>
      <c r="CO7174"/>
      <c r="CP7174"/>
    </row>
    <row r="7175" spans="80:94" ht="22.5" customHeight="1">
      <c r="CB7175"/>
      <c r="CC7175"/>
      <c r="CD7175"/>
      <c r="CE7175" s="83"/>
      <c r="CF7175"/>
      <c r="CG7175"/>
      <c r="CH7175"/>
      <c r="CI7175"/>
      <c r="CJ7175"/>
      <c r="CK7175"/>
      <c r="CL7175"/>
      <c r="CM7175"/>
      <c r="CN7175"/>
      <c r="CO7175"/>
      <c r="CP7175"/>
    </row>
    <row r="7176" spans="80:94" ht="22.5" customHeight="1">
      <c r="CB7176"/>
      <c r="CC7176"/>
      <c r="CD7176"/>
      <c r="CE7176" s="83"/>
      <c r="CF7176"/>
      <c r="CG7176"/>
      <c r="CH7176"/>
      <c r="CI7176"/>
      <c r="CJ7176"/>
      <c r="CK7176"/>
      <c r="CL7176"/>
      <c r="CM7176"/>
      <c r="CN7176"/>
      <c r="CO7176"/>
      <c r="CP7176"/>
    </row>
    <row r="7177" spans="80:94" ht="22.5" customHeight="1">
      <c r="CB7177"/>
      <c r="CC7177"/>
      <c r="CD7177"/>
      <c r="CE7177" s="83"/>
      <c r="CF7177"/>
      <c r="CG7177"/>
      <c r="CH7177"/>
      <c r="CI7177"/>
      <c r="CJ7177"/>
      <c r="CK7177"/>
      <c r="CL7177"/>
      <c r="CM7177"/>
      <c r="CN7177"/>
      <c r="CO7177"/>
      <c r="CP7177"/>
    </row>
    <row r="7178" spans="80:94" ht="22.5" customHeight="1">
      <c r="CB7178"/>
      <c r="CC7178"/>
      <c r="CD7178"/>
      <c r="CE7178" s="83"/>
      <c r="CF7178"/>
      <c r="CG7178"/>
      <c r="CH7178"/>
      <c r="CI7178"/>
      <c r="CJ7178"/>
      <c r="CK7178"/>
      <c r="CL7178"/>
      <c r="CM7178"/>
      <c r="CN7178"/>
      <c r="CO7178"/>
      <c r="CP7178"/>
    </row>
    <row r="7179" spans="80:94" ht="22.5" customHeight="1">
      <c r="CB7179"/>
      <c r="CC7179"/>
      <c r="CD7179"/>
      <c r="CE7179" s="83"/>
      <c r="CF7179"/>
      <c r="CG7179"/>
      <c r="CH7179"/>
      <c r="CI7179"/>
      <c r="CJ7179"/>
      <c r="CK7179"/>
      <c r="CL7179"/>
      <c r="CM7179"/>
      <c r="CN7179"/>
      <c r="CO7179"/>
      <c r="CP7179"/>
    </row>
    <row r="7180" spans="80:94" ht="22.5" customHeight="1">
      <c r="CB7180"/>
      <c r="CC7180"/>
      <c r="CD7180"/>
      <c r="CE7180" s="83"/>
      <c r="CF7180"/>
      <c r="CG7180"/>
      <c r="CH7180"/>
      <c r="CI7180"/>
      <c r="CJ7180"/>
      <c r="CK7180"/>
      <c r="CL7180"/>
      <c r="CM7180"/>
      <c r="CN7180"/>
      <c r="CO7180"/>
      <c r="CP7180"/>
    </row>
    <row r="7181" spans="80:94" ht="22.5" customHeight="1">
      <c r="CB7181"/>
      <c r="CC7181"/>
      <c r="CD7181"/>
      <c r="CE7181" s="83"/>
      <c r="CF7181"/>
      <c r="CG7181"/>
      <c r="CH7181"/>
      <c r="CI7181"/>
      <c r="CJ7181"/>
      <c r="CK7181"/>
      <c r="CL7181"/>
      <c r="CM7181"/>
      <c r="CN7181"/>
      <c r="CO7181"/>
      <c r="CP7181"/>
    </row>
    <row r="7182" spans="80:94" ht="22.5" customHeight="1">
      <c r="CB7182"/>
      <c r="CC7182"/>
      <c r="CD7182"/>
      <c r="CE7182" s="83"/>
      <c r="CF7182"/>
      <c r="CG7182"/>
      <c r="CH7182"/>
      <c r="CI7182"/>
      <c r="CJ7182"/>
      <c r="CK7182"/>
      <c r="CL7182"/>
      <c r="CM7182"/>
      <c r="CN7182"/>
      <c r="CO7182"/>
      <c r="CP7182"/>
    </row>
    <row r="7183" spans="80:94" ht="22.5" customHeight="1">
      <c r="CB7183"/>
      <c r="CC7183"/>
      <c r="CD7183"/>
      <c r="CE7183" s="83"/>
      <c r="CF7183"/>
      <c r="CG7183"/>
      <c r="CH7183"/>
      <c r="CI7183"/>
      <c r="CJ7183"/>
      <c r="CK7183"/>
      <c r="CL7183"/>
      <c r="CM7183"/>
      <c r="CN7183"/>
      <c r="CO7183"/>
      <c r="CP7183"/>
    </row>
    <row r="7184" spans="80:94" ht="22.5" customHeight="1">
      <c r="CB7184"/>
      <c r="CC7184"/>
      <c r="CD7184"/>
      <c r="CE7184" s="83"/>
      <c r="CF7184"/>
      <c r="CG7184"/>
      <c r="CH7184"/>
      <c r="CI7184"/>
      <c r="CJ7184"/>
      <c r="CK7184"/>
      <c r="CL7184"/>
      <c r="CM7184"/>
      <c r="CN7184"/>
      <c r="CO7184"/>
      <c r="CP7184"/>
    </row>
    <row r="7185" spans="80:94" ht="22.5" customHeight="1">
      <c r="CB7185"/>
      <c r="CC7185"/>
      <c r="CD7185"/>
      <c r="CE7185" s="83"/>
      <c r="CF7185"/>
      <c r="CG7185"/>
      <c r="CH7185"/>
      <c r="CI7185"/>
      <c r="CJ7185"/>
      <c r="CK7185"/>
      <c r="CL7185"/>
      <c r="CM7185"/>
      <c r="CN7185"/>
      <c r="CO7185"/>
      <c r="CP7185"/>
    </row>
    <row r="7186" spans="80:94" ht="22.5" customHeight="1">
      <c r="CB7186"/>
      <c r="CC7186"/>
      <c r="CD7186"/>
      <c r="CE7186" s="83"/>
      <c r="CF7186"/>
      <c r="CG7186"/>
      <c r="CH7186"/>
      <c r="CI7186"/>
      <c r="CJ7186"/>
      <c r="CK7186"/>
      <c r="CL7186"/>
      <c r="CM7186"/>
      <c r="CN7186"/>
      <c r="CO7186"/>
      <c r="CP7186"/>
    </row>
    <row r="7187" spans="80:94" ht="22.5" customHeight="1">
      <c r="CB7187"/>
      <c r="CC7187"/>
      <c r="CD7187"/>
      <c r="CE7187" s="83"/>
      <c r="CF7187"/>
      <c r="CG7187"/>
      <c r="CH7187"/>
      <c r="CI7187"/>
      <c r="CJ7187"/>
      <c r="CK7187"/>
      <c r="CL7187"/>
      <c r="CM7187"/>
      <c r="CN7187"/>
      <c r="CO7187"/>
      <c r="CP7187"/>
    </row>
    <row r="7188" spans="80:94" ht="22.5" customHeight="1">
      <c r="CB7188"/>
      <c r="CC7188"/>
      <c r="CD7188"/>
      <c r="CE7188" s="83"/>
      <c r="CF7188"/>
      <c r="CG7188"/>
      <c r="CH7188"/>
      <c r="CI7188"/>
      <c r="CJ7188"/>
      <c r="CK7188"/>
      <c r="CL7188"/>
      <c r="CM7188"/>
      <c r="CN7188"/>
      <c r="CO7188"/>
      <c r="CP7188"/>
    </row>
    <row r="7189" spans="80:94" ht="22.5" customHeight="1">
      <c r="CB7189"/>
      <c r="CC7189"/>
      <c r="CD7189"/>
      <c r="CE7189" s="83"/>
      <c r="CF7189"/>
      <c r="CG7189"/>
      <c r="CH7189"/>
      <c r="CI7189"/>
      <c r="CJ7189"/>
      <c r="CK7189"/>
      <c r="CL7189"/>
      <c r="CM7189"/>
      <c r="CN7189"/>
      <c r="CO7189"/>
      <c r="CP7189"/>
    </row>
    <row r="7190" spans="80:94" ht="22.5" customHeight="1">
      <c r="CB7190"/>
      <c r="CC7190"/>
      <c r="CD7190"/>
      <c r="CE7190" s="83"/>
      <c r="CF7190"/>
      <c r="CG7190"/>
      <c r="CH7190"/>
      <c r="CI7190"/>
      <c r="CJ7190"/>
      <c r="CK7190"/>
      <c r="CL7190"/>
      <c r="CM7190"/>
      <c r="CN7190"/>
      <c r="CO7190"/>
      <c r="CP7190"/>
    </row>
    <row r="7191" spans="80:94" ht="22.5" customHeight="1">
      <c r="CB7191"/>
      <c r="CC7191"/>
      <c r="CD7191"/>
      <c r="CE7191" s="83"/>
      <c r="CF7191"/>
      <c r="CG7191"/>
      <c r="CH7191"/>
      <c r="CI7191"/>
      <c r="CJ7191"/>
      <c r="CK7191"/>
      <c r="CL7191"/>
      <c r="CM7191"/>
      <c r="CN7191"/>
      <c r="CO7191"/>
      <c r="CP7191"/>
    </row>
    <row r="7192" spans="80:94" ht="22.5" customHeight="1">
      <c r="CB7192"/>
      <c r="CC7192"/>
      <c r="CD7192"/>
      <c r="CE7192" s="83"/>
      <c r="CF7192"/>
      <c r="CG7192"/>
      <c r="CH7192"/>
      <c r="CI7192"/>
      <c r="CJ7192"/>
      <c r="CK7192"/>
      <c r="CL7192"/>
      <c r="CM7192"/>
      <c r="CN7192"/>
      <c r="CO7192"/>
      <c r="CP7192"/>
    </row>
    <row r="7193" spans="80:94" ht="22.5" customHeight="1">
      <c r="CB7193"/>
      <c r="CC7193"/>
      <c r="CD7193"/>
      <c r="CE7193" s="83"/>
      <c r="CF7193"/>
      <c r="CG7193"/>
      <c r="CH7193"/>
      <c r="CI7193"/>
      <c r="CJ7193"/>
      <c r="CK7193"/>
      <c r="CL7193"/>
      <c r="CM7193"/>
      <c r="CN7193"/>
      <c r="CO7193"/>
      <c r="CP7193"/>
    </row>
    <row r="7194" spans="80:94" ht="22.5" customHeight="1">
      <c r="CB7194"/>
      <c r="CC7194"/>
      <c r="CD7194"/>
      <c r="CE7194" s="83"/>
      <c r="CF7194"/>
      <c r="CG7194"/>
      <c r="CH7194"/>
      <c r="CI7194"/>
      <c r="CJ7194"/>
      <c r="CK7194"/>
      <c r="CL7194"/>
      <c r="CM7194"/>
      <c r="CN7194"/>
      <c r="CO7194"/>
      <c r="CP7194"/>
    </row>
    <row r="7195" spans="80:94" ht="22.5" customHeight="1">
      <c r="CB7195"/>
      <c r="CC7195"/>
      <c r="CD7195"/>
      <c r="CE7195" s="83"/>
      <c r="CF7195"/>
      <c r="CG7195"/>
      <c r="CH7195"/>
      <c r="CI7195"/>
      <c r="CJ7195"/>
      <c r="CK7195"/>
      <c r="CL7195"/>
      <c r="CM7195"/>
      <c r="CN7195"/>
      <c r="CO7195"/>
      <c r="CP7195"/>
    </row>
    <row r="7196" spans="80:94" ht="22.5" customHeight="1">
      <c r="CB7196"/>
      <c r="CC7196"/>
      <c r="CD7196"/>
      <c r="CE7196" s="83"/>
      <c r="CF7196"/>
      <c r="CG7196"/>
      <c r="CH7196"/>
      <c r="CI7196"/>
      <c r="CJ7196"/>
      <c r="CK7196"/>
      <c r="CL7196"/>
      <c r="CM7196"/>
      <c r="CN7196"/>
      <c r="CO7196"/>
      <c r="CP7196"/>
    </row>
    <row r="7197" spans="80:94" ht="22.5" customHeight="1">
      <c r="CB7197"/>
      <c r="CC7197"/>
      <c r="CD7197"/>
      <c r="CE7197" s="83"/>
      <c r="CF7197"/>
      <c r="CG7197"/>
      <c r="CH7197"/>
      <c r="CI7197"/>
      <c r="CJ7197"/>
      <c r="CK7197"/>
      <c r="CL7197"/>
      <c r="CM7197"/>
      <c r="CN7197"/>
      <c r="CO7197"/>
      <c r="CP7197"/>
    </row>
    <row r="7198" spans="80:94" ht="22.5" customHeight="1">
      <c r="CB7198"/>
      <c r="CC7198"/>
      <c r="CD7198"/>
      <c r="CE7198" s="83"/>
      <c r="CF7198"/>
      <c r="CG7198"/>
      <c r="CH7198"/>
      <c r="CI7198"/>
      <c r="CJ7198"/>
      <c r="CK7198"/>
      <c r="CL7198"/>
      <c r="CM7198"/>
      <c r="CN7198"/>
      <c r="CO7198"/>
      <c r="CP7198"/>
    </row>
    <row r="7199" spans="80:94" ht="22.5" customHeight="1">
      <c r="CB7199"/>
      <c r="CC7199"/>
      <c r="CD7199"/>
      <c r="CE7199" s="83"/>
      <c r="CF7199"/>
      <c r="CG7199"/>
      <c r="CH7199"/>
      <c r="CI7199"/>
      <c r="CJ7199"/>
      <c r="CK7199"/>
      <c r="CL7199"/>
      <c r="CM7199"/>
      <c r="CN7199"/>
      <c r="CO7199"/>
      <c r="CP7199"/>
    </row>
    <row r="7200" spans="80:94" ht="22.5" customHeight="1">
      <c r="CB7200"/>
      <c r="CC7200"/>
      <c r="CD7200"/>
      <c r="CE7200" s="83"/>
      <c r="CF7200"/>
      <c r="CG7200"/>
      <c r="CH7200"/>
      <c r="CI7200"/>
      <c r="CJ7200"/>
      <c r="CK7200"/>
      <c r="CL7200"/>
      <c r="CM7200"/>
      <c r="CN7200"/>
      <c r="CO7200"/>
      <c r="CP7200"/>
    </row>
    <row r="7201" spans="80:94" ht="22.5" customHeight="1">
      <c r="CB7201"/>
      <c r="CC7201"/>
      <c r="CD7201"/>
      <c r="CE7201" s="83"/>
      <c r="CF7201"/>
      <c r="CG7201"/>
      <c r="CH7201"/>
      <c r="CI7201"/>
      <c r="CJ7201"/>
      <c r="CK7201"/>
      <c r="CL7201"/>
      <c r="CM7201"/>
      <c r="CN7201"/>
      <c r="CO7201"/>
      <c r="CP7201"/>
    </row>
    <row r="7202" spans="80:94" ht="22.5" customHeight="1">
      <c r="CB7202"/>
      <c r="CC7202"/>
      <c r="CD7202"/>
      <c r="CE7202" s="83"/>
      <c r="CF7202"/>
      <c r="CG7202"/>
      <c r="CH7202"/>
      <c r="CI7202"/>
      <c r="CJ7202"/>
      <c r="CK7202"/>
      <c r="CL7202"/>
      <c r="CM7202"/>
      <c r="CN7202"/>
      <c r="CO7202"/>
      <c r="CP7202"/>
    </row>
    <row r="7203" spans="80:94" ht="22.5" customHeight="1">
      <c r="CB7203"/>
      <c r="CC7203"/>
      <c r="CD7203"/>
      <c r="CE7203" s="83"/>
      <c r="CF7203"/>
      <c r="CG7203"/>
      <c r="CH7203"/>
      <c r="CI7203"/>
      <c r="CJ7203"/>
      <c r="CK7203"/>
      <c r="CL7203"/>
      <c r="CM7203"/>
      <c r="CN7203"/>
      <c r="CO7203"/>
      <c r="CP7203"/>
    </row>
    <row r="7204" spans="80:94" ht="22.5" customHeight="1">
      <c r="CB7204"/>
      <c r="CC7204"/>
      <c r="CD7204"/>
      <c r="CE7204" s="83"/>
      <c r="CF7204"/>
      <c r="CG7204"/>
      <c r="CH7204"/>
      <c r="CI7204"/>
      <c r="CJ7204"/>
      <c r="CK7204"/>
      <c r="CL7204"/>
      <c r="CM7204"/>
      <c r="CN7204"/>
      <c r="CO7204"/>
      <c r="CP7204"/>
    </row>
    <row r="7205" spans="80:94" ht="22.5" customHeight="1">
      <c r="CB7205"/>
      <c r="CC7205"/>
      <c r="CD7205"/>
      <c r="CE7205" s="83"/>
      <c r="CF7205"/>
      <c r="CG7205"/>
      <c r="CH7205"/>
      <c r="CI7205"/>
      <c r="CJ7205"/>
      <c r="CK7205"/>
      <c r="CL7205"/>
      <c r="CM7205"/>
      <c r="CN7205"/>
      <c r="CO7205"/>
      <c r="CP7205"/>
    </row>
    <row r="7206" spans="80:94" ht="22.5" customHeight="1">
      <c r="CB7206"/>
      <c r="CC7206"/>
      <c r="CD7206"/>
      <c r="CE7206" s="83"/>
      <c r="CF7206"/>
      <c r="CG7206"/>
      <c r="CH7206"/>
      <c r="CI7206"/>
      <c r="CJ7206"/>
      <c r="CK7206"/>
      <c r="CL7206"/>
      <c r="CM7206"/>
      <c r="CN7206"/>
      <c r="CO7206"/>
      <c r="CP7206"/>
    </row>
    <row r="7207" spans="80:94" ht="22.5" customHeight="1">
      <c r="CB7207"/>
      <c r="CC7207"/>
      <c r="CD7207"/>
      <c r="CE7207" s="83"/>
      <c r="CF7207"/>
      <c r="CG7207"/>
      <c r="CH7207"/>
      <c r="CI7207"/>
      <c r="CJ7207"/>
      <c r="CK7207"/>
      <c r="CL7207"/>
      <c r="CM7207"/>
      <c r="CN7207"/>
      <c r="CO7207"/>
      <c r="CP7207"/>
    </row>
    <row r="7208" spans="80:94" ht="22.5" customHeight="1">
      <c r="CB7208"/>
      <c r="CC7208"/>
      <c r="CD7208"/>
      <c r="CE7208" s="83"/>
      <c r="CF7208"/>
      <c r="CG7208"/>
      <c r="CH7208"/>
      <c r="CI7208"/>
      <c r="CJ7208"/>
      <c r="CK7208"/>
      <c r="CL7208"/>
      <c r="CM7208"/>
      <c r="CN7208"/>
      <c r="CO7208"/>
      <c r="CP7208"/>
    </row>
    <row r="7209" spans="80:94" ht="22.5" customHeight="1">
      <c r="CB7209"/>
      <c r="CC7209"/>
      <c r="CD7209"/>
      <c r="CE7209" s="83"/>
      <c r="CF7209"/>
      <c r="CG7209"/>
      <c r="CH7209"/>
      <c r="CI7209"/>
      <c r="CJ7209"/>
      <c r="CK7209"/>
      <c r="CL7209"/>
      <c r="CM7209"/>
      <c r="CN7209"/>
      <c r="CO7209"/>
      <c r="CP7209"/>
    </row>
    <row r="7210" spans="80:94" ht="22.5" customHeight="1">
      <c r="CB7210"/>
      <c r="CC7210"/>
      <c r="CD7210"/>
      <c r="CE7210" s="83"/>
      <c r="CF7210"/>
      <c r="CG7210"/>
      <c r="CH7210"/>
      <c r="CI7210"/>
      <c r="CJ7210"/>
      <c r="CK7210"/>
      <c r="CL7210"/>
      <c r="CM7210"/>
      <c r="CN7210"/>
      <c r="CO7210"/>
      <c r="CP7210"/>
    </row>
    <row r="7211" spans="80:94" ht="22.5" customHeight="1">
      <c r="CB7211"/>
      <c r="CC7211"/>
      <c r="CD7211"/>
      <c r="CE7211" s="83"/>
      <c r="CF7211"/>
      <c r="CG7211"/>
      <c r="CH7211"/>
      <c r="CI7211"/>
      <c r="CJ7211"/>
      <c r="CK7211"/>
      <c r="CL7211"/>
      <c r="CM7211"/>
      <c r="CN7211"/>
      <c r="CO7211"/>
      <c r="CP7211"/>
    </row>
    <row r="7212" spans="80:94" ht="22.5" customHeight="1">
      <c r="CB7212"/>
      <c r="CC7212"/>
      <c r="CD7212"/>
      <c r="CE7212" s="83"/>
      <c r="CF7212"/>
      <c r="CG7212"/>
      <c r="CH7212"/>
      <c r="CI7212"/>
      <c r="CJ7212"/>
      <c r="CK7212"/>
      <c r="CL7212"/>
      <c r="CM7212"/>
      <c r="CN7212"/>
      <c r="CO7212"/>
      <c r="CP7212"/>
    </row>
    <row r="7213" spans="80:94" ht="22.5" customHeight="1">
      <c r="CB7213"/>
      <c r="CC7213"/>
      <c r="CD7213"/>
      <c r="CE7213" s="83"/>
      <c r="CF7213"/>
      <c r="CG7213"/>
      <c r="CH7213"/>
      <c r="CI7213"/>
      <c r="CJ7213"/>
      <c r="CK7213"/>
      <c r="CL7213"/>
      <c r="CM7213"/>
      <c r="CN7213"/>
      <c r="CO7213"/>
      <c r="CP7213"/>
    </row>
    <row r="7214" spans="80:94" ht="22.5" customHeight="1">
      <c r="CB7214"/>
      <c r="CC7214"/>
      <c r="CD7214"/>
      <c r="CE7214" s="83"/>
      <c r="CF7214"/>
      <c r="CG7214"/>
      <c r="CH7214"/>
      <c r="CI7214"/>
      <c r="CJ7214"/>
      <c r="CK7214"/>
      <c r="CL7214"/>
      <c r="CM7214"/>
      <c r="CN7214"/>
      <c r="CO7214"/>
      <c r="CP7214"/>
    </row>
    <row r="7215" spans="80:94" ht="22.5" customHeight="1">
      <c r="CB7215"/>
      <c r="CC7215"/>
      <c r="CD7215"/>
      <c r="CE7215" s="83"/>
      <c r="CF7215"/>
      <c r="CG7215"/>
      <c r="CH7215"/>
      <c r="CI7215"/>
      <c r="CJ7215"/>
      <c r="CK7215"/>
      <c r="CL7215"/>
      <c r="CM7215"/>
      <c r="CN7215"/>
      <c r="CO7215"/>
      <c r="CP7215"/>
    </row>
    <row r="7216" spans="80:94" ht="22.5" customHeight="1">
      <c r="CB7216"/>
      <c r="CC7216"/>
      <c r="CD7216"/>
      <c r="CE7216" s="83"/>
      <c r="CF7216"/>
      <c r="CG7216"/>
      <c r="CH7216"/>
      <c r="CI7216"/>
      <c r="CJ7216"/>
      <c r="CK7216"/>
      <c r="CL7216"/>
      <c r="CM7216"/>
      <c r="CN7216"/>
      <c r="CO7216"/>
      <c r="CP7216"/>
    </row>
    <row r="7217" spans="80:94" ht="22.5" customHeight="1">
      <c r="CB7217"/>
      <c r="CC7217"/>
      <c r="CD7217"/>
      <c r="CE7217" s="83"/>
      <c r="CF7217"/>
      <c r="CG7217"/>
      <c r="CH7217"/>
      <c r="CI7217"/>
      <c r="CJ7217"/>
      <c r="CK7217"/>
      <c r="CL7217"/>
      <c r="CM7217"/>
      <c r="CN7217"/>
      <c r="CO7217"/>
      <c r="CP7217"/>
    </row>
    <row r="7218" spans="80:94" ht="22.5" customHeight="1">
      <c r="CB7218"/>
      <c r="CC7218"/>
      <c r="CD7218"/>
      <c r="CE7218" s="83"/>
      <c r="CF7218"/>
      <c r="CG7218"/>
      <c r="CH7218"/>
      <c r="CI7218"/>
      <c r="CJ7218"/>
      <c r="CK7218"/>
      <c r="CL7218"/>
      <c r="CM7218"/>
      <c r="CN7218"/>
      <c r="CO7218"/>
      <c r="CP7218"/>
    </row>
    <row r="7219" spans="80:94" ht="22.5" customHeight="1">
      <c r="CB7219"/>
      <c r="CC7219"/>
      <c r="CD7219"/>
      <c r="CE7219" s="83"/>
      <c r="CF7219"/>
      <c r="CG7219"/>
      <c r="CH7219"/>
      <c r="CI7219"/>
      <c r="CJ7219"/>
      <c r="CK7219"/>
      <c r="CL7219"/>
      <c r="CM7219"/>
      <c r="CN7219"/>
      <c r="CO7219"/>
      <c r="CP7219"/>
    </row>
    <row r="7220" spans="80:94" ht="22.5" customHeight="1">
      <c r="CB7220"/>
      <c r="CC7220"/>
      <c r="CD7220"/>
      <c r="CE7220" s="83"/>
      <c r="CF7220"/>
      <c r="CG7220"/>
      <c r="CH7220"/>
      <c r="CI7220"/>
      <c r="CJ7220"/>
      <c r="CK7220"/>
      <c r="CL7220"/>
      <c r="CM7220"/>
      <c r="CN7220"/>
      <c r="CO7220"/>
      <c r="CP7220"/>
    </row>
    <row r="7221" spans="80:94" ht="22.5" customHeight="1">
      <c r="CB7221"/>
      <c r="CC7221"/>
      <c r="CD7221"/>
      <c r="CE7221" s="83"/>
      <c r="CF7221"/>
      <c r="CG7221"/>
      <c r="CH7221"/>
      <c r="CI7221"/>
      <c r="CJ7221"/>
      <c r="CK7221"/>
      <c r="CL7221"/>
      <c r="CM7221"/>
      <c r="CN7221"/>
      <c r="CO7221"/>
      <c r="CP7221"/>
    </row>
    <row r="7222" spans="80:94" ht="22.5" customHeight="1">
      <c r="CB7222"/>
      <c r="CC7222"/>
      <c r="CD7222"/>
      <c r="CE7222" s="83"/>
      <c r="CF7222"/>
      <c r="CG7222"/>
      <c r="CH7222"/>
      <c r="CI7222"/>
      <c r="CJ7222"/>
      <c r="CK7222"/>
      <c r="CL7222"/>
      <c r="CM7222"/>
      <c r="CN7222"/>
      <c r="CO7222"/>
      <c r="CP7222"/>
    </row>
    <row r="7223" spans="80:94" ht="22.5" customHeight="1">
      <c r="CB7223"/>
      <c r="CC7223"/>
      <c r="CD7223"/>
      <c r="CE7223" s="83"/>
      <c r="CF7223"/>
      <c r="CG7223"/>
      <c r="CH7223"/>
      <c r="CI7223"/>
      <c r="CJ7223"/>
      <c r="CK7223"/>
      <c r="CL7223"/>
      <c r="CM7223"/>
      <c r="CN7223"/>
      <c r="CO7223"/>
      <c r="CP7223"/>
    </row>
    <row r="7224" spans="80:94" ht="22.5" customHeight="1">
      <c r="CB7224"/>
      <c r="CC7224"/>
      <c r="CD7224"/>
      <c r="CE7224" s="83"/>
      <c r="CF7224"/>
      <c r="CG7224"/>
      <c r="CH7224"/>
      <c r="CI7224"/>
      <c r="CJ7224"/>
      <c r="CK7224"/>
      <c r="CL7224"/>
      <c r="CM7224"/>
      <c r="CN7224"/>
      <c r="CO7224"/>
      <c r="CP7224"/>
    </row>
    <row r="7225" spans="80:94" ht="22.5" customHeight="1">
      <c r="CB7225"/>
      <c r="CC7225"/>
      <c r="CD7225"/>
      <c r="CE7225" s="83"/>
      <c r="CF7225"/>
      <c r="CG7225"/>
      <c r="CH7225"/>
      <c r="CI7225"/>
      <c r="CJ7225"/>
      <c r="CK7225"/>
      <c r="CL7225"/>
      <c r="CM7225"/>
      <c r="CN7225"/>
      <c r="CO7225"/>
      <c r="CP7225"/>
    </row>
    <row r="7226" spans="80:94" ht="22.5" customHeight="1">
      <c r="CB7226"/>
      <c r="CC7226"/>
      <c r="CD7226"/>
      <c r="CE7226" s="83"/>
      <c r="CF7226"/>
      <c r="CG7226"/>
      <c r="CH7226"/>
      <c r="CI7226"/>
      <c r="CJ7226"/>
      <c r="CK7226"/>
      <c r="CL7226"/>
      <c r="CM7226"/>
      <c r="CN7226"/>
      <c r="CO7226"/>
      <c r="CP7226"/>
    </row>
    <row r="7227" spans="80:94" ht="22.5" customHeight="1">
      <c r="CB7227"/>
      <c r="CC7227"/>
      <c r="CD7227"/>
      <c r="CE7227" s="83"/>
      <c r="CF7227"/>
      <c r="CG7227"/>
      <c r="CH7227"/>
      <c r="CI7227"/>
      <c r="CJ7227"/>
      <c r="CK7227"/>
      <c r="CL7227"/>
      <c r="CM7227"/>
      <c r="CN7227"/>
      <c r="CO7227"/>
      <c r="CP7227"/>
    </row>
    <row r="7228" spans="80:94" ht="22.5" customHeight="1">
      <c r="CB7228"/>
      <c r="CC7228"/>
      <c r="CD7228"/>
      <c r="CE7228" s="83"/>
      <c r="CF7228"/>
      <c r="CG7228"/>
      <c r="CH7228"/>
      <c r="CI7228"/>
      <c r="CJ7228"/>
      <c r="CK7228"/>
      <c r="CL7228"/>
      <c r="CM7228"/>
      <c r="CN7228"/>
      <c r="CO7228"/>
      <c r="CP7228"/>
    </row>
    <row r="7229" spans="80:94" ht="22.5" customHeight="1">
      <c r="CB7229"/>
      <c r="CC7229"/>
      <c r="CD7229"/>
      <c r="CE7229" s="83"/>
      <c r="CF7229"/>
      <c r="CG7229"/>
      <c r="CH7229"/>
      <c r="CI7229"/>
      <c r="CJ7229"/>
      <c r="CK7229"/>
      <c r="CL7229"/>
      <c r="CM7229"/>
      <c r="CN7229"/>
      <c r="CO7229"/>
      <c r="CP7229"/>
    </row>
    <row r="7230" spans="80:94" ht="22.5" customHeight="1">
      <c r="CB7230"/>
      <c r="CC7230"/>
      <c r="CD7230"/>
      <c r="CE7230" s="83"/>
      <c r="CF7230"/>
      <c r="CG7230"/>
      <c r="CH7230"/>
      <c r="CI7230"/>
      <c r="CJ7230"/>
      <c r="CK7230"/>
      <c r="CL7230"/>
      <c r="CM7230"/>
      <c r="CN7230"/>
      <c r="CO7230"/>
      <c r="CP7230"/>
    </row>
    <row r="7231" spans="80:94" ht="22.5" customHeight="1">
      <c r="CB7231"/>
      <c r="CC7231"/>
      <c r="CD7231"/>
      <c r="CE7231" s="83"/>
      <c r="CF7231"/>
      <c r="CG7231"/>
      <c r="CH7231"/>
      <c r="CI7231"/>
      <c r="CJ7231"/>
      <c r="CK7231"/>
      <c r="CL7231"/>
      <c r="CM7231"/>
      <c r="CN7231"/>
      <c r="CO7231"/>
      <c r="CP7231"/>
    </row>
    <row r="7232" spans="80:94" ht="22.5" customHeight="1">
      <c r="CB7232"/>
      <c r="CC7232"/>
      <c r="CD7232"/>
      <c r="CE7232" s="83"/>
      <c r="CF7232"/>
      <c r="CG7232"/>
      <c r="CH7232"/>
      <c r="CI7232"/>
      <c r="CJ7232"/>
      <c r="CK7232"/>
      <c r="CL7232"/>
      <c r="CM7232"/>
      <c r="CN7232"/>
      <c r="CO7232"/>
      <c r="CP7232"/>
    </row>
    <row r="7233" spans="80:94" ht="22.5" customHeight="1">
      <c r="CB7233"/>
      <c r="CC7233"/>
      <c r="CD7233"/>
      <c r="CE7233" s="83"/>
      <c r="CF7233"/>
      <c r="CG7233"/>
      <c r="CH7233"/>
      <c r="CI7233"/>
      <c r="CJ7233"/>
      <c r="CK7233"/>
      <c r="CL7233"/>
      <c r="CM7233"/>
      <c r="CN7233"/>
      <c r="CO7233"/>
      <c r="CP7233"/>
    </row>
    <row r="7234" spans="80:94" ht="22.5" customHeight="1">
      <c r="CB7234"/>
      <c r="CC7234"/>
      <c r="CD7234"/>
      <c r="CE7234" s="83"/>
      <c r="CF7234"/>
      <c r="CG7234"/>
      <c r="CH7234"/>
      <c r="CI7234"/>
      <c r="CJ7234"/>
      <c r="CK7234"/>
      <c r="CL7234"/>
      <c r="CM7234"/>
      <c r="CN7234"/>
      <c r="CO7234"/>
      <c r="CP7234"/>
    </row>
    <row r="7235" spans="80:94" ht="22.5" customHeight="1">
      <c r="CB7235"/>
      <c r="CC7235"/>
      <c r="CD7235"/>
      <c r="CE7235" s="83"/>
      <c r="CF7235"/>
      <c r="CG7235"/>
      <c r="CH7235"/>
      <c r="CI7235"/>
      <c r="CJ7235"/>
      <c r="CK7235"/>
      <c r="CL7235"/>
      <c r="CM7235"/>
      <c r="CN7235"/>
      <c r="CO7235"/>
      <c r="CP7235"/>
    </row>
    <row r="7236" spans="80:94" ht="22.5" customHeight="1">
      <c r="CB7236"/>
      <c r="CC7236"/>
      <c r="CD7236"/>
      <c r="CE7236" s="83"/>
      <c r="CF7236"/>
      <c r="CG7236"/>
      <c r="CH7236"/>
      <c r="CI7236"/>
      <c r="CJ7236"/>
      <c r="CK7236"/>
      <c r="CL7236"/>
      <c r="CM7236"/>
      <c r="CN7236"/>
      <c r="CO7236"/>
      <c r="CP7236"/>
    </row>
    <row r="7237" spans="80:94" ht="22.5" customHeight="1">
      <c r="CB7237"/>
      <c r="CC7237"/>
      <c r="CD7237"/>
      <c r="CE7237" s="83"/>
      <c r="CF7237"/>
      <c r="CG7237"/>
      <c r="CH7237"/>
      <c r="CI7237"/>
      <c r="CJ7237"/>
      <c r="CK7237"/>
      <c r="CL7237"/>
      <c r="CM7237"/>
      <c r="CN7237"/>
      <c r="CO7237"/>
      <c r="CP7237"/>
    </row>
    <row r="7238" spans="80:94" ht="22.5" customHeight="1">
      <c r="CB7238"/>
      <c r="CC7238"/>
      <c r="CD7238"/>
      <c r="CE7238" s="83"/>
      <c r="CF7238"/>
      <c r="CG7238"/>
      <c r="CH7238"/>
      <c r="CI7238"/>
      <c r="CJ7238"/>
      <c r="CK7238"/>
      <c r="CL7238"/>
      <c r="CM7238"/>
      <c r="CN7238"/>
      <c r="CO7238"/>
      <c r="CP7238"/>
    </row>
    <row r="7239" spans="80:94" ht="22.5" customHeight="1">
      <c r="CB7239"/>
      <c r="CC7239"/>
      <c r="CD7239"/>
      <c r="CE7239" s="83"/>
      <c r="CF7239"/>
      <c r="CG7239"/>
      <c r="CH7239"/>
      <c r="CI7239"/>
      <c r="CJ7239"/>
      <c r="CK7239"/>
      <c r="CL7239"/>
      <c r="CM7239"/>
      <c r="CN7239"/>
      <c r="CO7239"/>
      <c r="CP7239"/>
    </row>
    <row r="7240" spans="80:94" ht="22.5" customHeight="1">
      <c r="CB7240"/>
      <c r="CC7240"/>
      <c r="CD7240"/>
      <c r="CE7240" s="83"/>
      <c r="CF7240"/>
      <c r="CG7240"/>
      <c r="CH7240"/>
      <c r="CI7240"/>
      <c r="CJ7240"/>
      <c r="CK7240"/>
      <c r="CL7240"/>
      <c r="CM7240"/>
      <c r="CN7240"/>
      <c r="CO7240"/>
      <c r="CP7240"/>
    </row>
    <row r="7241" spans="80:94" ht="22.5" customHeight="1">
      <c r="CB7241"/>
      <c r="CC7241"/>
      <c r="CD7241"/>
      <c r="CE7241" s="83"/>
      <c r="CF7241"/>
      <c r="CG7241"/>
      <c r="CH7241"/>
      <c r="CI7241"/>
      <c r="CJ7241"/>
      <c r="CK7241"/>
      <c r="CL7241"/>
      <c r="CM7241"/>
      <c r="CN7241"/>
      <c r="CO7241"/>
      <c r="CP7241"/>
    </row>
    <row r="7242" spans="80:94" ht="22.5" customHeight="1">
      <c r="CB7242"/>
      <c r="CC7242"/>
      <c r="CD7242"/>
      <c r="CE7242" s="83"/>
      <c r="CF7242"/>
      <c r="CG7242"/>
      <c r="CH7242"/>
      <c r="CI7242"/>
      <c r="CJ7242"/>
      <c r="CK7242"/>
      <c r="CL7242"/>
      <c r="CM7242"/>
      <c r="CN7242"/>
      <c r="CO7242"/>
      <c r="CP7242"/>
    </row>
    <row r="7243" spans="80:94" ht="22.5" customHeight="1">
      <c r="CB7243"/>
      <c r="CC7243"/>
      <c r="CD7243"/>
      <c r="CE7243" s="83"/>
      <c r="CF7243"/>
      <c r="CG7243"/>
      <c r="CH7243"/>
      <c r="CI7243"/>
      <c r="CJ7243"/>
      <c r="CK7243"/>
      <c r="CL7243"/>
      <c r="CM7243"/>
      <c r="CN7243"/>
      <c r="CO7243"/>
      <c r="CP7243"/>
    </row>
    <row r="7244" spans="80:94" ht="22.5" customHeight="1">
      <c r="CB7244"/>
      <c r="CC7244"/>
      <c r="CD7244"/>
      <c r="CE7244" s="83"/>
      <c r="CF7244"/>
      <c r="CG7244"/>
      <c r="CH7244"/>
      <c r="CI7244"/>
      <c r="CJ7244"/>
      <c r="CK7244"/>
      <c r="CL7244"/>
      <c r="CM7244"/>
      <c r="CN7244"/>
      <c r="CO7244"/>
      <c r="CP7244"/>
    </row>
    <row r="7245" spans="80:94" ht="22.5" customHeight="1">
      <c r="CB7245"/>
      <c r="CC7245"/>
      <c r="CD7245"/>
      <c r="CE7245" s="83"/>
      <c r="CF7245"/>
      <c r="CG7245"/>
      <c r="CH7245"/>
      <c r="CI7245"/>
      <c r="CJ7245"/>
      <c r="CK7245"/>
      <c r="CL7245"/>
      <c r="CM7245"/>
      <c r="CN7245"/>
      <c r="CO7245"/>
      <c r="CP7245"/>
    </row>
    <row r="7246" spans="80:94" ht="22.5" customHeight="1">
      <c r="CB7246"/>
      <c r="CC7246"/>
      <c r="CD7246"/>
      <c r="CE7246" s="83"/>
      <c r="CF7246"/>
      <c r="CG7246"/>
      <c r="CH7246"/>
      <c r="CI7246"/>
      <c r="CJ7246"/>
      <c r="CK7246"/>
      <c r="CL7246"/>
      <c r="CM7246"/>
      <c r="CN7246"/>
      <c r="CO7246"/>
      <c r="CP7246"/>
    </row>
    <row r="7247" spans="80:94" ht="22.5" customHeight="1">
      <c r="CB7247"/>
      <c r="CC7247"/>
      <c r="CD7247"/>
      <c r="CE7247" s="83"/>
      <c r="CF7247"/>
      <c r="CG7247"/>
      <c r="CH7247"/>
      <c r="CI7247"/>
      <c r="CJ7247"/>
      <c r="CK7247"/>
      <c r="CL7247"/>
      <c r="CM7247"/>
      <c r="CN7247"/>
      <c r="CO7247"/>
      <c r="CP7247"/>
    </row>
    <row r="7248" spans="80:94" ht="22.5" customHeight="1">
      <c r="CB7248"/>
      <c r="CC7248"/>
      <c r="CD7248"/>
      <c r="CE7248" s="83"/>
      <c r="CF7248"/>
      <c r="CG7248"/>
      <c r="CH7248"/>
      <c r="CI7248"/>
      <c r="CJ7248"/>
      <c r="CK7248"/>
      <c r="CL7248"/>
      <c r="CM7248"/>
      <c r="CN7248"/>
      <c r="CO7248"/>
      <c r="CP7248"/>
    </row>
    <row r="7249" spans="80:94" ht="22.5" customHeight="1">
      <c r="CB7249"/>
      <c r="CC7249"/>
      <c r="CD7249"/>
      <c r="CE7249" s="83"/>
      <c r="CF7249"/>
      <c r="CG7249"/>
      <c r="CH7249"/>
      <c r="CI7249"/>
      <c r="CJ7249"/>
      <c r="CK7249"/>
      <c r="CL7249"/>
      <c r="CM7249"/>
      <c r="CN7249"/>
      <c r="CO7249"/>
      <c r="CP7249"/>
    </row>
    <row r="7250" spans="80:94" ht="22.5" customHeight="1">
      <c r="CB7250"/>
      <c r="CC7250"/>
      <c r="CD7250"/>
      <c r="CE7250" s="83"/>
      <c r="CF7250"/>
      <c r="CG7250"/>
      <c r="CH7250"/>
      <c r="CI7250"/>
      <c r="CJ7250"/>
      <c r="CK7250"/>
      <c r="CL7250"/>
      <c r="CM7250"/>
      <c r="CN7250"/>
      <c r="CO7250"/>
      <c r="CP7250"/>
    </row>
    <row r="7251" spans="80:94" ht="22.5" customHeight="1">
      <c r="CB7251"/>
      <c r="CC7251"/>
      <c r="CD7251"/>
      <c r="CE7251" s="83"/>
      <c r="CF7251"/>
      <c r="CG7251"/>
      <c r="CH7251"/>
      <c r="CI7251"/>
      <c r="CJ7251"/>
      <c r="CK7251"/>
      <c r="CL7251"/>
      <c r="CM7251"/>
      <c r="CN7251"/>
      <c r="CO7251"/>
      <c r="CP7251"/>
    </row>
    <row r="7252" spans="80:94" ht="22.5" customHeight="1">
      <c r="CB7252"/>
      <c r="CC7252"/>
      <c r="CD7252"/>
      <c r="CE7252" s="83"/>
      <c r="CF7252"/>
      <c r="CG7252"/>
      <c r="CH7252"/>
      <c r="CI7252"/>
      <c r="CJ7252"/>
      <c r="CK7252"/>
      <c r="CL7252"/>
      <c r="CM7252"/>
      <c r="CN7252"/>
      <c r="CO7252"/>
      <c r="CP7252"/>
    </row>
    <row r="7253" spans="80:94" ht="22.5" customHeight="1">
      <c r="CB7253"/>
      <c r="CC7253"/>
      <c r="CD7253"/>
      <c r="CE7253" s="83"/>
      <c r="CF7253"/>
      <c r="CG7253"/>
      <c r="CH7253"/>
      <c r="CI7253"/>
      <c r="CJ7253"/>
      <c r="CK7253"/>
      <c r="CL7253"/>
      <c r="CM7253"/>
      <c r="CN7253"/>
      <c r="CO7253"/>
      <c r="CP7253"/>
    </row>
    <row r="7254" spans="80:94" ht="22.5" customHeight="1">
      <c r="CB7254"/>
      <c r="CC7254"/>
      <c r="CD7254"/>
      <c r="CE7254" s="83"/>
      <c r="CF7254"/>
      <c r="CG7254"/>
      <c r="CH7254"/>
      <c r="CI7254"/>
      <c r="CJ7254"/>
      <c r="CK7254"/>
      <c r="CL7254"/>
      <c r="CM7254"/>
      <c r="CN7254"/>
      <c r="CO7254"/>
      <c r="CP7254"/>
    </row>
    <row r="7255" spans="80:94" ht="22.5" customHeight="1">
      <c r="CB7255"/>
      <c r="CC7255"/>
      <c r="CD7255"/>
      <c r="CE7255" s="83"/>
      <c r="CF7255"/>
      <c r="CG7255"/>
      <c r="CH7255"/>
      <c r="CI7255"/>
      <c r="CJ7255"/>
      <c r="CK7255"/>
      <c r="CL7255"/>
      <c r="CM7255"/>
      <c r="CN7255"/>
      <c r="CO7255"/>
      <c r="CP7255"/>
    </row>
    <row r="7256" spans="80:94" ht="22.5" customHeight="1">
      <c r="CB7256"/>
      <c r="CC7256"/>
      <c r="CD7256"/>
      <c r="CE7256" s="83"/>
      <c r="CF7256"/>
      <c r="CG7256"/>
      <c r="CH7256"/>
      <c r="CI7256"/>
      <c r="CJ7256"/>
      <c r="CK7256"/>
      <c r="CL7256"/>
      <c r="CM7256"/>
      <c r="CN7256"/>
      <c r="CO7256"/>
      <c r="CP7256"/>
    </row>
    <row r="7257" spans="80:94" ht="22.5" customHeight="1">
      <c r="CB7257"/>
      <c r="CC7257"/>
      <c r="CD7257"/>
      <c r="CE7257" s="83"/>
      <c r="CF7257"/>
      <c r="CG7257"/>
      <c r="CH7257"/>
      <c r="CI7257"/>
      <c r="CJ7257"/>
      <c r="CK7257"/>
      <c r="CL7257"/>
      <c r="CM7257"/>
      <c r="CN7257"/>
      <c r="CO7257"/>
      <c r="CP7257"/>
    </row>
    <row r="7258" spans="80:94" ht="22.5" customHeight="1">
      <c r="CB7258"/>
      <c r="CC7258"/>
      <c r="CD7258"/>
      <c r="CE7258" s="83"/>
      <c r="CF7258"/>
      <c r="CG7258"/>
      <c r="CH7258"/>
      <c r="CI7258"/>
      <c r="CJ7258"/>
      <c r="CK7258"/>
      <c r="CL7258"/>
      <c r="CM7258"/>
      <c r="CN7258"/>
      <c r="CO7258"/>
      <c r="CP7258"/>
    </row>
    <row r="7259" spans="80:94" ht="22.5" customHeight="1">
      <c r="CB7259"/>
      <c r="CC7259"/>
      <c r="CD7259"/>
      <c r="CE7259" s="83"/>
      <c r="CF7259"/>
      <c r="CG7259"/>
      <c r="CH7259"/>
      <c r="CI7259"/>
      <c r="CJ7259"/>
      <c r="CK7259"/>
      <c r="CL7259"/>
      <c r="CM7259"/>
      <c r="CN7259"/>
      <c r="CO7259"/>
      <c r="CP7259"/>
    </row>
    <row r="7260" spans="80:94" ht="22.5" customHeight="1">
      <c r="CB7260"/>
      <c r="CC7260"/>
      <c r="CD7260"/>
      <c r="CE7260" s="83"/>
      <c r="CF7260"/>
      <c r="CG7260"/>
      <c r="CH7260"/>
      <c r="CI7260"/>
      <c r="CJ7260"/>
      <c r="CK7260"/>
      <c r="CL7260"/>
      <c r="CM7260"/>
      <c r="CN7260"/>
      <c r="CO7260"/>
      <c r="CP7260"/>
    </row>
    <row r="7261" spans="80:94" ht="22.5" customHeight="1">
      <c r="CB7261"/>
      <c r="CC7261"/>
      <c r="CD7261"/>
      <c r="CE7261" s="83"/>
      <c r="CF7261"/>
      <c r="CG7261"/>
      <c r="CH7261"/>
      <c r="CI7261"/>
      <c r="CJ7261"/>
      <c r="CK7261"/>
      <c r="CL7261"/>
      <c r="CM7261"/>
      <c r="CN7261"/>
      <c r="CO7261"/>
      <c r="CP7261"/>
    </row>
    <row r="7262" spans="80:94" ht="22.5" customHeight="1">
      <c r="CB7262"/>
      <c r="CC7262"/>
      <c r="CD7262"/>
      <c r="CE7262" s="83"/>
      <c r="CF7262"/>
      <c r="CG7262"/>
      <c r="CH7262"/>
      <c r="CI7262"/>
      <c r="CJ7262"/>
      <c r="CK7262"/>
      <c r="CL7262"/>
      <c r="CM7262"/>
      <c r="CN7262"/>
      <c r="CO7262"/>
      <c r="CP7262"/>
    </row>
    <row r="7263" spans="80:94" ht="22.5" customHeight="1">
      <c r="CB7263"/>
      <c r="CC7263"/>
      <c r="CD7263"/>
      <c r="CE7263" s="83"/>
      <c r="CF7263"/>
      <c r="CG7263"/>
      <c r="CH7263"/>
      <c r="CI7263"/>
      <c r="CJ7263"/>
      <c r="CK7263"/>
      <c r="CL7263"/>
      <c r="CM7263"/>
      <c r="CN7263"/>
      <c r="CO7263"/>
      <c r="CP7263"/>
    </row>
    <row r="7264" spans="80:94" ht="22.5" customHeight="1">
      <c r="CB7264"/>
      <c r="CC7264"/>
      <c r="CD7264"/>
      <c r="CE7264" s="83"/>
      <c r="CF7264"/>
      <c r="CG7264"/>
      <c r="CH7264"/>
      <c r="CI7264"/>
      <c r="CJ7264"/>
      <c r="CK7264"/>
      <c r="CL7264"/>
      <c r="CM7264"/>
      <c r="CN7264"/>
      <c r="CO7264"/>
      <c r="CP7264"/>
    </row>
    <row r="7265" spans="80:94" ht="22.5" customHeight="1">
      <c r="CB7265"/>
      <c r="CC7265"/>
      <c r="CD7265"/>
      <c r="CE7265" s="83"/>
      <c r="CF7265"/>
      <c r="CG7265"/>
      <c r="CH7265"/>
      <c r="CI7265"/>
      <c r="CJ7265"/>
      <c r="CK7265"/>
      <c r="CL7265"/>
      <c r="CM7265"/>
      <c r="CN7265"/>
      <c r="CO7265"/>
      <c r="CP7265"/>
    </row>
    <row r="7266" spans="80:94" ht="22.5" customHeight="1">
      <c r="CB7266"/>
      <c r="CC7266"/>
      <c r="CD7266"/>
      <c r="CE7266" s="83"/>
      <c r="CF7266"/>
      <c r="CG7266"/>
      <c r="CH7266"/>
      <c r="CI7266"/>
      <c r="CJ7266"/>
      <c r="CK7266"/>
      <c r="CL7266"/>
      <c r="CM7266"/>
      <c r="CN7266"/>
      <c r="CO7266"/>
      <c r="CP7266"/>
    </row>
    <row r="7267" spans="80:94" ht="22.5" customHeight="1">
      <c r="CB7267"/>
      <c r="CC7267"/>
      <c r="CD7267"/>
      <c r="CE7267" s="83"/>
      <c r="CF7267"/>
      <c r="CG7267"/>
      <c r="CH7267"/>
      <c r="CI7267"/>
      <c r="CJ7267"/>
      <c r="CK7267"/>
      <c r="CL7267"/>
      <c r="CM7267"/>
      <c r="CN7267"/>
      <c r="CO7267"/>
      <c r="CP7267"/>
    </row>
    <row r="7268" spans="80:94" ht="22.5" customHeight="1">
      <c r="CB7268"/>
      <c r="CC7268"/>
      <c r="CD7268"/>
      <c r="CE7268" s="83"/>
      <c r="CF7268"/>
      <c r="CG7268"/>
      <c r="CH7268"/>
      <c r="CI7268"/>
      <c r="CJ7268"/>
      <c r="CK7268"/>
      <c r="CL7268"/>
      <c r="CM7268"/>
      <c r="CN7268"/>
      <c r="CO7268"/>
      <c r="CP7268"/>
    </row>
    <row r="7269" spans="80:94" ht="22.5" customHeight="1">
      <c r="CB7269"/>
      <c r="CC7269"/>
      <c r="CD7269"/>
      <c r="CE7269" s="83"/>
      <c r="CF7269"/>
      <c r="CG7269"/>
      <c r="CH7269"/>
      <c r="CI7269"/>
      <c r="CJ7269"/>
      <c r="CK7269"/>
      <c r="CL7269"/>
      <c r="CM7269"/>
      <c r="CN7269"/>
      <c r="CO7269"/>
      <c r="CP7269"/>
    </row>
    <row r="7270" spans="80:94" ht="22.5" customHeight="1">
      <c r="CB7270"/>
      <c r="CC7270"/>
      <c r="CD7270"/>
      <c r="CE7270" s="83"/>
      <c r="CF7270"/>
      <c r="CG7270"/>
      <c r="CH7270"/>
      <c r="CI7270"/>
      <c r="CJ7270"/>
      <c r="CK7270"/>
      <c r="CL7270"/>
      <c r="CM7270"/>
      <c r="CN7270"/>
      <c r="CO7270"/>
      <c r="CP7270"/>
    </row>
    <row r="7271" spans="80:94" ht="22.5" customHeight="1">
      <c r="CB7271"/>
      <c r="CC7271"/>
      <c r="CD7271"/>
      <c r="CE7271" s="83"/>
      <c r="CF7271"/>
      <c r="CG7271"/>
      <c r="CH7271"/>
      <c r="CI7271"/>
      <c r="CJ7271"/>
      <c r="CK7271"/>
      <c r="CL7271"/>
      <c r="CM7271"/>
      <c r="CN7271"/>
      <c r="CO7271"/>
      <c r="CP7271"/>
    </row>
    <row r="7272" spans="80:94" ht="22.5" customHeight="1">
      <c r="CB7272"/>
      <c r="CC7272"/>
      <c r="CD7272"/>
      <c r="CE7272" s="83"/>
      <c r="CF7272"/>
      <c r="CG7272"/>
      <c r="CH7272"/>
      <c r="CI7272"/>
      <c r="CJ7272"/>
      <c r="CK7272"/>
      <c r="CL7272"/>
      <c r="CM7272"/>
      <c r="CN7272"/>
      <c r="CO7272"/>
      <c r="CP7272"/>
    </row>
    <row r="7273" spans="80:94" ht="22.5" customHeight="1">
      <c r="CB7273"/>
      <c r="CC7273"/>
      <c r="CD7273"/>
      <c r="CE7273" s="83"/>
      <c r="CF7273"/>
      <c r="CG7273"/>
      <c r="CH7273"/>
      <c r="CI7273"/>
      <c r="CJ7273"/>
      <c r="CK7273"/>
      <c r="CL7273"/>
      <c r="CM7273"/>
      <c r="CN7273"/>
      <c r="CO7273"/>
      <c r="CP7273"/>
    </row>
    <row r="7274" spans="80:94" ht="22.5" customHeight="1">
      <c r="CB7274"/>
      <c r="CC7274"/>
      <c r="CD7274"/>
      <c r="CE7274" s="83"/>
      <c r="CF7274"/>
      <c r="CG7274"/>
      <c r="CH7274"/>
      <c r="CI7274"/>
      <c r="CJ7274"/>
      <c r="CK7274"/>
      <c r="CL7274"/>
      <c r="CM7274"/>
      <c r="CN7274"/>
      <c r="CO7274"/>
      <c r="CP7274"/>
    </row>
    <row r="7275" spans="80:94" ht="22.5" customHeight="1">
      <c r="CB7275"/>
      <c r="CC7275"/>
      <c r="CD7275"/>
      <c r="CE7275" s="83"/>
      <c r="CF7275"/>
      <c r="CG7275"/>
      <c r="CH7275"/>
      <c r="CI7275"/>
      <c r="CJ7275"/>
      <c r="CK7275"/>
      <c r="CL7275"/>
      <c r="CM7275"/>
      <c r="CN7275"/>
      <c r="CO7275"/>
      <c r="CP7275"/>
    </row>
    <row r="7276" spans="80:94" ht="22.5" customHeight="1">
      <c r="CB7276"/>
      <c r="CC7276"/>
      <c r="CD7276"/>
      <c r="CE7276" s="83"/>
      <c r="CF7276"/>
      <c r="CG7276"/>
      <c r="CH7276"/>
      <c r="CI7276"/>
      <c r="CJ7276"/>
      <c r="CK7276"/>
      <c r="CL7276"/>
      <c r="CM7276"/>
      <c r="CN7276"/>
      <c r="CO7276"/>
      <c r="CP7276"/>
    </row>
    <row r="7277" spans="80:94" ht="22.5" customHeight="1">
      <c r="CB7277"/>
      <c r="CC7277"/>
      <c r="CD7277"/>
      <c r="CE7277" s="83"/>
      <c r="CF7277"/>
      <c r="CG7277"/>
      <c r="CH7277"/>
      <c r="CI7277"/>
      <c r="CJ7277"/>
      <c r="CK7277"/>
      <c r="CL7277"/>
      <c r="CM7277"/>
      <c r="CN7277"/>
      <c r="CO7277"/>
      <c r="CP7277"/>
    </row>
    <row r="7278" spans="80:94" ht="22.5" customHeight="1">
      <c r="CB7278"/>
      <c r="CC7278"/>
      <c r="CD7278"/>
      <c r="CE7278" s="83"/>
      <c r="CF7278"/>
      <c r="CG7278"/>
      <c r="CH7278"/>
      <c r="CI7278"/>
      <c r="CJ7278"/>
      <c r="CK7278"/>
      <c r="CL7278"/>
      <c r="CM7278"/>
      <c r="CN7278"/>
      <c r="CO7278"/>
      <c r="CP7278"/>
    </row>
    <row r="7279" spans="80:94" ht="22.5" customHeight="1">
      <c r="CB7279"/>
      <c r="CC7279"/>
      <c r="CD7279"/>
      <c r="CE7279" s="83"/>
      <c r="CF7279"/>
      <c r="CG7279"/>
      <c r="CH7279"/>
      <c r="CI7279"/>
      <c r="CJ7279"/>
      <c r="CK7279"/>
      <c r="CL7279"/>
      <c r="CM7279"/>
      <c r="CN7279"/>
      <c r="CO7279"/>
      <c r="CP7279"/>
    </row>
    <row r="7280" spans="80:94" ht="22.5" customHeight="1">
      <c r="CB7280"/>
      <c r="CC7280"/>
      <c r="CD7280"/>
      <c r="CE7280" s="83"/>
      <c r="CF7280"/>
      <c r="CG7280"/>
      <c r="CH7280"/>
      <c r="CI7280"/>
      <c r="CJ7280"/>
      <c r="CK7280"/>
      <c r="CL7280"/>
      <c r="CM7280"/>
      <c r="CN7280"/>
      <c r="CO7280"/>
      <c r="CP7280"/>
    </row>
    <row r="7281" spans="80:94" ht="22.5" customHeight="1">
      <c r="CB7281"/>
      <c r="CC7281"/>
      <c r="CD7281"/>
      <c r="CE7281" s="83"/>
      <c r="CF7281"/>
      <c r="CG7281"/>
      <c r="CH7281"/>
      <c r="CI7281"/>
      <c r="CJ7281"/>
      <c r="CK7281"/>
      <c r="CL7281"/>
      <c r="CM7281"/>
      <c r="CN7281"/>
      <c r="CO7281"/>
      <c r="CP7281"/>
    </row>
    <row r="7282" spans="80:94" ht="22.5" customHeight="1">
      <c r="CB7282"/>
      <c r="CC7282"/>
      <c r="CD7282"/>
      <c r="CE7282" s="83"/>
      <c r="CF7282"/>
      <c r="CG7282"/>
      <c r="CH7282"/>
      <c r="CI7282"/>
      <c r="CJ7282"/>
      <c r="CK7282"/>
      <c r="CL7282"/>
      <c r="CM7282"/>
      <c r="CN7282"/>
      <c r="CO7282"/>
      <c r="CP7282"/>
    </row>
    <row r="7283" spans="80:94" ht="22.5" customHeight="1">
      <c r="CB7283"/>
      <c r="CC7283"/>
      <c r="CD7283"/>
      <c r="CE7283" s="83"/>
      <c r="CF7283"/>
      <c r="CG7283"/>
      <c r="CH7283"/>
      <c r="CI7283"/>
      <c r="CJ7283"/>
      <c r="CK7283"/>
      <c r="CL7283"/>
      <c r="CM7283"/>
      <c r="CN7283"/>
      <c r="CO7283"/>
      <c r="CP7283"/>
    </row>
    <row r="7284" spans="80:94" ht="22.5" customHeight="1">
      <c r="CB7284"/>
      <c r="CC7284"/>
      <c r="CD7284"/>
      <c r="CE7284" s="83"/>
      <c r="CF7284"/>
      <c r="CG7284"/>
      <c r="CH7284"/>
      <c r="CI7284"/>
      <c r="CJ7284"/>
      <c r="CK7284"/>
      <c r="CL7284"/>
      <c r="CM7284"/>
      <c r="CN7284"/>
      <c r="CO7284"/>
      <c r="CP7284"/>
    </row>
    <row r="7285" spans="80:94" ht="22.5" customHeight="1">
      <c r="CB7285"/>
      <c r="CC7285"/>
      <c r="CD7285"/>
      <c r="CE7285" s="83"/>
      <c r="CF7285"/>
      <c r="CG7285"/>
      <c r="CH7285"/>
      <c r="CI7285"/>
      <c r="CJ7285"/>
      <c r="CK7285"/>
      <c r="CL7285"/>
      <c r="CM7285"/>
      <c r="CN7285"/>
      <c r="CO7285"/>
      <c r="CP7285"/>
    </row>
    <row r="7286" spans="80:94" ht="22.5" customHeight="1">
      <c r="CB7286"/>
      <c r="CC7286"/>
      <c r="CD7286"/>
      <c r="CE7286" s="83"/>
      <c r="CF7286"/>
      <c r="CG7286"/>
      <c r="CH7286"/>
      <c r="CI7286"/>
      <c r="CJ7286"/>
      <c r="CK7286"/>
      <c r="CL7286"/>
      <c r="CM7286"/>
      <c r="CN7286"/>
      <c r="CO7286"/>
      <c r="CP7286"/>
    </row>
    <row r="7287" spans="80:94" ht="22.5" customHeight="1">
      <c r="CB7287"/>
      <c r="CC7287"/>
      <c r="CD7287"/>
      <c r="CE7287" s="83"/>
      <c r="CF7287"/>
      <c r="CG7287"/>
      <c r="CH7287"/>
      <c r="CI7287"/>
      <c r="CJ7287"/>
      <c r="CK7287"/>
      <c r="CL7287"/>
      <c r="CM7287"/>
      <c r="CN7287"/>
      <c r="CO7287"/>
      <c r="CP7287"/>
    </row>
    <row r="7288" spans="80:94" ht="22.5" customHeight="1">
      <c r="CB7288"/>
      <c r="CC7288"/>
      <c r="CD7288"/>
      <c r="CE7288" s="83"/>
      <c r="CF7288"/>
      <c r="CG7288"/>
      <c r="CH7288"/>
      <c r="CI7288"/>
      <c r="CJ7288"/>
      <c r="CK7288"/>
      <c r="CL7288"/>
      <c r="CM7288"/>
      <c r="CN7288"/>
      <c r="CO7288"/>
      <c r="CP7288"/>
    </row>
    <row r="7289" spans="80:94" ht="22.5" customHeight="1">
      <c r="CB7289"/>
      <c r="CC7289"/>
      <c r="CD7289"/>
      <c r="CE7289" s="83"/>
      <c r="CF7289"/>
      <c r="CG7289"/>
      <c r="CH7289"/>
      <c r="CI7289"/>
      <c r="CJ7289"/>
      <c r="CK7289"/>
      <c r="CL7289"/>
      <c r="CM7289"/>
      <c r="CN7289"/>
      <c r="CO7289"/>
      <c r="CP7289"/>
    </row>
    <row r="7290" spans="80:94" ht="22.5" customHeight="1">
      <c r="CB7290"/>
      <c r="CC7290"/>
      <c r="CD7290"/>
      <c r="CE7290" s="83"/>
      <c r="CF7290"/>
      <c r="CG7290"/>
      <c r="CH7290"/>
      <c r="CI7290"/>
      <c r="CJ7290"/>
      <c r="CK7290"/>
      <c r="CL7290"/>
      <c r="CM7290"/>
      <c r="CN7290"/>
      <c r="CO7290"/>
      <c r="CP7290"/>
    </row>
    <row r="7291" spans="80:94" ht="22.5" customHeight="1">
      <c r="CB7291"/>
      <c r="CC7291"/>
      <c r="CD7291"/>
      <c r="CE7291" s="83"/>
      <c r="CF7291"/>
      <c r="CG7291"/>
      <c r="CH7291"/>
      <c r="CI7291"/>
      <c r="CJ7291"/>
      <c r="CK7291"/>
      <c r="CL7291"/>
      <c r="CM7291"/>
      <c r="CN7291"/>
      <c r="CO7291"/>
      <c r="CP7291"/>
    </row>
    <row r="7292" spans="80:94" ht="22.5" customHeight="1">
      <c r="CB7292"/>
      <c r="CC7292"/>
      <c r="CD7292"/>
      <c r="CE7292" s="83"/>
      <c r="CF7292"/>
      <c r="CG7292"/>
      <c r="CH7292"/>
      <c r="CI7292"/>
      <c r="CJ7292"/>
      <c r="CK7292"/>
      <c r="CL7292"/>
      <c r="CM7292"/>
      <c r="CN7292"/>
      <c r="CO7292"/>
      <c r="CP7292"/>
    </row>
    <row r="7293" spans="80:94" ht="22.5" customHeight="1">
      <c r="CB7293"/>
      <c r="CC7293"/>
      <c r="CD7293"/>
      <c r="CE7293" s="83"/>
      <c r="CF7293"/>
      <c r="CG7293"/>
      <c r="CH7293"/>
      <c r="CI7293"/>
      <c r="CJ7293"/>
      <c r="CK7293"/>
      <c r="CL7293"/>
      <c r="CM7293"/>
      <c r="CN7293"/>
      <c r="CO7293"/>
      <c r="CP7293"/>
    </row>
    <row r="7294" spans="80:94" ht="22.5" customHeight="1">
      <c r="CB7294"/>
      <c r="CC7294"/>
      <c r="CD7294"/>
      <c r="CE7294" s="83"/>
      <c r="CF7294"/>
      <c r="CG7294"/>
      <c r="CH7294"/>
      <c r="CI7294"/>
      <c r="CJ7294"/>
      <c r="CK7294"/>
      <c r="CL7294"/>
      <c r="CM7294"/>
      <c r="CN7294"/>
      <c r="CO7294"/>
      <c r="CP7294"/>
    </row>
    <row r="7295" spans="80:94" ht="22.5" customHeight="1">
      <c r="CB7295"/>
      <c r="CC7295"/>
      <c r="CD7295"/>
      <c r="CE7295" s="83"/>
      <c r="CF7295"/>
      <c r="CG7295"/>
      <c r="CH7295"/>
      <c r="CI7295"/>
      <c r="CJ7295"/>
      <c r="CK7295"/>
      <c r="CL7295"/>
      <c r="CM7295"/>
      <c r="CN7295"/>
      <c r="CO7295"/>
      <c r="CP7295"/>
    </row>
    <row r="7296" spans="80:94" ht="22.5" customHeight="1">
      <c r="CB7296"/>
      <c r="CC7296"/>
      <c r="CD7296"/>
      <c r="CE7296" s="83"/>
      <c r="CF7296"/>
      <c r="CG7296"/>
      <c r="CH7296"/>
      <c r="CI7296"/>
      <c r="CJ7296"/>
      <c r="CK7296"/>
      <c r="CL7296"/>
      <c r="CM7296"/>
      <c r="CN7296"/>
      <c r="CO7296"/>
      <c r="CP7296"/>
    </row>
    <row r="7297" spans="80:94" ht="22.5" customHeight="1">
      <c r="CB7297"/>
      <c r="CC7297"/>
      <c r="CD7297"/>
      <c r="CE7297" s="83"/>
      <c r="CF7297"/>
      <c r="CG7297"/>
      <c r="CH7297"/>
      <c r="CI7297"/>
      <c r="CJ7297"/>
      <c r="CK7297"/>
      <c r="CL7297"/>
      <c r="CM7297"/>
      <c r="CN7297"/>
      <c r="CO7297"/>
      <c r="CP7297"/>
    </row>
    <row r="7298" spans="80:94" ht="22.5" customHeight="1">
      <c r="CB7298"/>
      <c r="CC7298"/>
      <c r="CD7298"/>
      <c r="CE7298" s="83"/>
      <c r="CF7298"/>
      <c r="CG7298"/>
      <c r="CH7298"/>
      <c r="CI7298"/>
      <c r="CJ7298"/>
      <c r="CK7298"/>
      <c r="CL7298"/>
      <c r="CM7298"/>
      <c r="CN7298"/>
      <c r="CO7298"/>
      <c r="CP7298"/>
    </row>
    <row r="7299" spans="80:94" ht="22.5" customHeight="1">
      <c r="CB7299"/>
      <c r="CC7299"/>
      <c r="CD7299"/>
      <c r="CE7299" s="83"/>
      <c r="CF7299"/>
      <c r="CG7299"/>
      <c r="CH7299"/>
      <c r="CI7299"/>
      <c r="CJ7299"/>
      <c r="CK7299"/>
      <c r="CL7299"/>
      <c r="CM7299"/>
      <c r="CN7299"/>
      <c r="CO7299"/>
      <c r="CP7299"/>
    </row>
    <row r="7300" spans="80:94" ht="22.5" customHeight="1">
      <c r="CB7300"/>
      <c r="CC7300"/>
      <c r="CD7300"/>
      <c r="CE7300" s="83"/>
      <c r="CF7300"/>
      <c r="CG7300"/>
      <c r="CH7300"/>
      <c r="CI7300"/>
      <c r="CJ7300"/>
      <c r="CK7300"/>
      <c r="CL7300"/>
      <c r="CM7300"/>
      <c r="CN7300"/>
      <c r="CO7300"/>
      <c r="CP7300"/>
    </row>
    <row r="7301" spans="80:94" ht="22.5" customHeight="1">
      <c r="CB7301"/>
      <c r="CC7301"/>
      <c r="CD7301"/>
      <c r="CE7301" s="83"/>
      <c r="CF7301"/>
      <c r="CG7301"/>
      <c r="CH7301"/>
      <c r="CI7301"/>
      <c r="CJ7301"/>
      <c r="CK7301"/>
      <c r="CL7301"/>
      <c r="CM7301"/>
      <c r="CN7301"/>
      <c r="CO7301"/>
      <c r="CP7301"/>
    </row>
    <row r="7302" spans="80:94" ht="22.5" customHeight="1">
      <c r="CB7302"/>
      <c r="CC7302"/>
      <c r="CD7302"/>
      <c r="CE7302" s="83"/>
      <c r="CF7302"/>
      <c r="CG7302"/>
      <c r="CH7302"/>
      <c r="CI7302"/>
      <c r="CJ7302"/>
      <c r="CK7302"/>
      <c r="CL7302"/>
      <c r="CM7302"/>
      <c r="CN7302"/>
      <c r="CO7302"/>
      <c r="CP7302"/>
    </row>
    <row r="7303" spans="80:94" ht="22.5" customHeight="1">
      <c r="CB7303"/>
      <c r="CC7303"/>
      <c r="CD7303"/>
      <c r="CE7303" s="83"/>
      <c r="CF7303"/>
      <c r="CG7303"/>
      <c r="CH7303"/>
      <c r="CI7303"/>
      <c r="CJ7303"/>
      <c r="CK7303"/>
      <c r="CL7303"/>
      <c r="CM7303"/>
      <c r="CN7303"/>
      <c r="CO7303"/>
      <c r="CP7303"/>
    </row>
    <row r="7304" spans="80:94" ht="22.5" customHeight="1">
      <c r="CB7304"/>
      <c r="CC7304"/>
      <c r="CD7304"/>
      <c r="CE7304" s="83"/>
      <c r="CF7304"/>
      <c r="CG7304"/>
      <c r="CH7304"/>
      <c r="CI7304"/>
      <c r="CJ7304"/>
      <c r="CK7304"/>
      <c r="CL7304"/>
      <c r="CM7304"/>
      <c r="CN7304"/>
      <c r="CO7304"/>
      <c r="CP7304"/>
    </row>
    <row r="7305" spans="80:94" ht="22.5" customHeight="1">
      <c r="CB7305"/>
      <c r="CC7305"/>
      <c r="CD7305"/>
      <c r="CE7305" s="83"/>
      <c r="CF7305"/>
      <c r="CG7305"/>
      <c r="CH7305"/>
      <c r="CI7305"/>
      <c r="CJ7305"/>
      <c r="CK7305"/>
      <c r="CL7305"/>
      <c r="CM7305"/>
      <c r="CN7305"/>
      <c r="CO7305"/>
      <c r="CP7305"/>
    </row>
    <row r="7306" spans="80:94" ht="22.5" customHeight="1">
      <c r="CB7306"/>
      <c r="CC7306"/>
      <c r="CD7306"/>
      <c r="CE7306" s="83"/>
      <c r="CF7306"/>
      <c r="CG7306"/>
      <c r="CH7306"/>
      <c r="CI7306"/>
      <c r="CJ7306"/>
      <c r="CK7306"/>
      <c r="CL7306"/>
      <c r="CM7306"/>
      <c r="CN7306"/>
      <c r="CO7306"/>
      <c r="CP7306"/>
    </row>
    <row r="7307" spans="80:94" ht="22.5" customHeight="1">
      <c r="CB7307"/>
      <c r="CC7307"/>
      <c r="CD7307"/>
      <c r="CE7307" s="83"/>
      <c r="CF7307"/>
      <c r="CG7307"/>
      <c r="CH7307"/>
      <c r="CI7307"/>
      <c r="CJ7307"/>
      <c r="CK7307"/>
      <c r="CL7307"/>
      <c r="CM7307"/>
      <c r="CN7307"/>
      <c r="CO7307"/>
      <c r="CP7307"/>
    </row>
    <row r="7308" spans="80:94" ht="22.5" customHeight="1">
      <c r="CB7308"/>
      <c r="CC7308"/>
      <c r="CD7308"/>
      <c r="CE7308" s="83"/>
      <c r="CF7308"/>
      <c r="CG7308"/>
      <c r="CH7308"/>
      <c r="CI7308"/>
      <c r="CJ7308"/>
      <c r="CK7308"/>
      <c r="CL7308"/>
      <c r="CM7308"/>
      <c r="CN7308"/>
      <c r="CO7308"/>
      <c r="CP7308"/>
    </row>
    <row r="7309" spans="80:94" ht="22.5" customHeight="1">
      <c r="CB7309"/>
      <c r="CC7309"/>
      <c r="CD7309"/>
      <c r="CE7309" s="83"/>
      <c r="CF7309"/>
      <c r="CG7309"/>
      <c r="CH7309"/>
      <c r="CI7309"/>
      <c r="CJ7309"/>
      <c r="CK7309"/>
      <c r="CL7309"/>
      <c r="CM7309"/>
      <c r="CN7309"/>
      <c r="CO7309"/>
      <c r="CP7309"/>
    </row>
    <row r="7310" spans="80:94" ht="22.5" customHeight="1">
      <c r="CB7310"/>
      <c r="CC7310"/>
      <c r="CD7310"/>
      <c r="CE7310" s="83"/>
      <c r="CF7310"/>
      <c r="CG7310"/>
      <c r="CH7310"/>
      <c r="CI7310"/>
      <c r="CJ7310"/>
      <c r="CK7310"/>
      <c r="CL7310"/>
      <c r="CM7310"/>
      <c r="CN7310"/>
      <c r="CO7310"/>
      <c r="CP7310"/>
    </row>
    <row r="7311" spans="80:94" ht="22.5" customHeight="1">
      <c r="CB7311"/>
      <c r="CC7311"/>
      <c r="CD7311"/>
      <c r="CE7311" s="83"/>
      <c r="CF7311"/>
      <c r="CG7311"/>
      <c r="CH7311"/>
      <c r="CI7311"/>
      <c r="CJ7311"/>
      <c r="CK7311"/>
      <c r="CL7311"/>
      <c r="CM7311"/>
      <c r="CN7311"/>
      <c r="CO7311"/>
      <c r="CP7311"/>
    </row>
    <row r="7312" spans="80:94" ht="22.5" customHeight="1">
      <c r="CB7312"/>
      <c r="CC7312"/>
      <c r="CD7312"/>
      <c r="CE7312" s="83"/>
      <c r="CF7312"/>
      <c r="CG7312"/>
      <c r="CH7312"/>
      <c r="CI7312"/>
      <c r="CJ7312"/>
      <c r="CK7312"/>
      <c r="CL7312"/>
      <c r="CM7312"/>
      <c r="CN7312"/>
      <c r="CO7312"/>
      <c r="CP7312"/>
    </row>
    <row r="7313" spans="80:94" ht="22.5" customHeight="1">
      <c r="CB7313"/>
      <c r="CC7313"/>
      <c r="CD7313"/>
      <c r="CE7313" s="83"/>
      <c r="CF7313"/>
      <c r="CG7313"/>
      <c r="CH7313"/>
      <c r="CI7313"/>
      <c r="CJ7313"/>
      <c r="CK7313"/>
      <c r="CL7313"/>
      <c r="CM7313"/>
      <c r="CN7313"/>
      <c r="CO7313"/>
      <c r="CP7313"/>
    </row>
    <row r="7314" spans="80:94" ht="22.5" customHeight="1">
      <c r="CB7314"/>
      <c r="CC7314"/>
      <c r="CD7314"/>
      <c r="CE7314" s="83"/>
      <c r="CF7314"/>
      <c r="CG7314"/>
      <c r="CH7314"/>
      <c r="CI7314"/>
      <c r="CJ7314"/>
      <c r="CK7314"/>
      <c r="CL7314"/>
      <c r="CM7314"/>
      <c r="CN7314"/>
      <c r="CO7314"/>
      <c r="CP7314"/>
    </row>
    <row r="7315" spans="80:94" ht="22.5" customHeight="1">
      <c r="CB7315"/>
      <c r="CC7315"/>
      <c r="CD7315"/>
      <c r="CE7315" s="83"/>
      <c r="CF7315"/>
      <c r="CG7315"/>
      <c r="CH7315"/>
      <c r="CI7315"/>
      <c r="CJ7315"/>
      <c r="CK7315"/>
      <c r="CL7315"/>
      <c r="CM7315"/>
      <c r="CN7315"/>
      <c r="CO7315"/>
      <c r="CP7315"/>
    </row>
    <row r="7316" spans="80:94" ht="22.5" customHeight="1">
      <c r="CB7316"/>
      <c r="CC7316"/>
      <c r="CD7316"/>
      <c r="CE7316" s="83"/>
      <c r="CF7316"/>
      <c r="CG7316"/>
      <c r="CH7316"/>
      <c r="CI7316"/>
      <c r="CJ7316"/>
      <c r="CK7316"/>
      <c r="CL7316"/>
      <c r="CM7316"/>
      <c r="CN7316"/>
      <c r="CO7316"/>
      <c r="CP7316"/>
    </row>
    <row r="7317" spans="80:94" ht="22.5" customHeight="1">
      <c r="CB7317"/>
      <c r="CC7317"/>
      <c r="CD7317"/>
      <c r="CE7317" s="83"/>
      <c r="CF7317"/>
      <c r="CG7317"/>
      <c r="CH7317"/>
      <c r="CI7317"/>
      <c r="CJ7317"/>
      <c r="CK7317"/>
      <c r="CL7317"/>
      <c r="CM7317"/>
      <c r="CN7317"/>
      <c r="CO7317"/>
      <c r="CP7317"/>
    </row>
    <row r="7318" spans="80:94" ht="22.5" customHeight="1">
      <c r="CB7318"/>
      <c r="CC7318"/>
      <c r="CD7318"/>
      <c r="CE7318" s="83"/>
      <c r="CF7318"/>
      <c r="CG7318"/>
      <c r="CH7318"/>
      <c r="CI7318"/>
      <c r="CJ7318"/>
      <c r="CK7318"/>
      <c r="CL7318"/>
      <c r="CM7318"/>
      <c r="CN7318"/>
      <c r="CO7318"/>
      <c r="CP7318"/>
    </row>
    <row r="7319" spans="80:94" ht="22.5" customHeight="1">
      <c r="CB7319"/>
      <c r="CC7319"/>
      <c r="CD7319"/>
      <c r="CE7319" s="83"/>
      <c r="CF7319"/>
      <c r="CG7319"/>
      <c r="CH7319"/>
      <c r="CI7319"/>
      <c r="CJ7319"/>
      <c r="CK7319"/>
      <c r="CL7319"/>
      <c r="CM7319"/>
      <c r="CN7319"/>
      <c r="CO7319"/>
      <c r="CP7319"/>
    </row>
    <row r="7320" spans="80:94" ht="22.5" customHeight="1">
      <c r="CB7320"/>
      <c r="CC7320"/>
      <c r="CD7320"/>
      <c r="CE7320" s="83"/>
      <c r="CF7320"/>
      <c r="CG7320"/>
      <c r="CH7320"/>
      <c r="CI7320"/>
      <c r="CJ7320"/>
      <c r="CK7320"/>
      <c r="CL7320"/>
      <c r="CM7320"/>
      <c r="CN7320"/>
      <c r="CO7320"/>
      <c r="CP7320"/>
    </row>
    <row r="7321" spans="80:94" ht="22.5" customHeight="1">
      <c r="CB7321"/>
      <c r="CC7321"/>
      <c r="CD7321"/>
      <c r="CE7321" s="83"/>
      <c r="CF7321"/>
      <c r="CG7321"/>
      <c r="CH7321"/>
      <c r="CI7321"/>
      <c r="CJ7321"/>
      <c r="CK7321"/>
      <c r="CL7321"/>
      <c r="CM7321"/>
      <c r="CN7321"/>
      <c r="CO7321"/>
      <c r="CP7321"/>
    </row>
    <row r="7322" spans="80:94" ht="22.5" customHeight="1">
      <c r="CB7322"/>
      <c r="CC7322"/>
      <c r="CD7322"/>
      <c r="CE7322" s="83"/>
      <c r="CF7322"/>
      <c r="CG7322"/>
      <c r="CH7322"/>
      <c r="CI7322"/>
      <c r="CJ7322"/>
      <c r="CK7322"/>
      <c r="CL7322"/>
      <c r="CM7322"/>
      <c r="CN7322"/>
      <c r="CO7322"/>
      <c r="CP7322"/>
    </row>
    <row r="7323" spans="80:94" ht="22.5" customHeight="1">
      <c r="CB7323"/>
      <c r="CC7323"/>
      <c r="CD7323"/>
      <c r="CE7323" s="83"/>
      <c r="CF7323"/>
      <c r="CG7323"/>
      <c r="CH7323"/>
      <c r="CI7323"/>
      <c r="CJ7323"/>
      <c r="CK7323"/>
      <c r="CL7323"/>
      <c r="CM7323"/>
      <c r="CN7323"/>
      <c r="CO7323"/>
      <c r="CP7323"/>
    </row>
    <row r="7324" spans="80:94" ht="22.5" customHeight="1">
      <c r="CB7324"/>
      <c r="CC7324"/>
      <c r="CD7324"/>
      <c r="CE7324" s="83"/>
      <c r="CF7324"/>
      <c r="CG7324"/>
      <c r="CH7324"/>
      <c r="CI7324"/>
      <c r="CJ7324"/>
      <c r="CK7324"/>
      <c r="CL7324"/>
      <c r="CM7324"/>
      <c r="CN7324"/>
      <c r="CO7324"/>
      <c r="CP7324"/>
    </row>
    <row r="7325" spans="80:94" ht="22.5" customHeight="1">
      <c r="CB7325"/>
      <c r="CC7325"/>
      <c r="CD7325"/>
      <c r="CE7325" s="83"/>
      <c r="CF7325"/>
      <c r="CG7325"/>
      <c r="CH7325"/>
      <c r="CI7325"/>
      <c r="CJ7325"/>
      <c r="CK7325"/>
      <c r="CL7325"/>
      <c r="CM7325"/>
      <c r="CN7325"/>
      <c r="CO7325"/>
      <c r="CP7325"/>
    </row>
    <row r="7326" spans="80:94" ht="22.5" customHeight="1">
      <c r="CB7326"/>
      <c r="CC7326"/>
      <c r="CD7326"/>
      <c r="CE7326" s="83"/>
      <c r="CF7326"/>
      <c r="CG7326"/>
      <c r="CH7326"/>
      <c r="CI7326"/>
      <c r="CJ7326"/>
      <c r="CK7326"/>
      <c r="CL7326"/>
      <c r="CM7326"/>
      <c r="CN7326"/>
      <c r="CO7326"/>
      <c r="CP7326"/>
    </row>
    <row r="7327" spans="80:94" ht="22.5" customHeight="1">
      <c r="CB7327"/>
      <c r="CC7327"/>
      <c r="CD7327"/>
      <c r="CE7327" s="83"/>
      <c r="CF7327"/>
      <c r="CG7327"/>
      <c r="CH7327"/>
      <c r="CI7327"/>
      <c r="CJ7327"/>
      <c r="CK7327"/>
      <c r="CL7327"/>
      <c r="CM7327"/>
      <c r="CN7327"/>
      <c r="CO7327"/>
      <c r="CP7327"/>
    </row>
    <row r="7328" spans="80:94" ht="22.5" customHeight="1">
      <c r="CB7328"/>
      <c r="CC7328"/>
      <c r="CD7328"/>
      <c r="CE7328" s="83"/>
      <c r="CF7328"/>
      <c r="CG7328"/>
      <c r="CH7328"/>
      <c r="CI7328"/>
      <c r="CJ7328"/>
      <c r="CK7328"/>
      <c r="CL7328"/>
      <c r="CM7328"/>
      <c r="CN7328"/>
      <c r="CO7328"/>
      <c r="CP7328"/>
    </row>
    <row r="7329" spans="80:94" ht="22.5" customHeight="1">
      <c r="CB7329"/>
      <c r="CC7329"/>
      <c r="CD7329"/>
      <c r="CE7329" s="83"/>
      <c r="CF7329"/>
      <c r="CG7329"/>
      <c r="CH7329"/>
      <c r="CI7329"/>
      <c r="CJ7329"/>
      <c r="CK7329"/>
      <c r="CL7329"/>
      <c r="CM7329"/>
      <c r="CN7329"/>
      <c r="CO7329"/>
      <c r="CP7329"/>
    </row>
    <row r="7330" spans="80:94" ht="22.5" customHeight="1">
      <c r="CB7330"/>
      <c r="CC7330"/>
      <c r="CD7330"/>
      <c r="CE7330" s="83"/>
      <c r="CF7330"/>
      <c r="CG7330"/>
      <c r="CH7330"/>
      <c r="CI7330"/>
      <c r="CJ7330"/>
      <c r="CK7330"/>
      <c r="CL7330"/>
      <c r="CM7330"/>
      <c r="CN7330"/>
      <c r="CO7330"/>
      <c r="CP7330"/>
    </row>
    <row r="7331" spans="80:94" ht="22.5" customHeight="1">
      <c r="CB7331"/>
      <c r="CC7331"/>
      <c r="CD7331"/>
      <c r="CE7331" s="83"/>
      <c r="CF7331"/>
      <c r="CG7331"/>
      <c r="CH7331"/>
      <c r="CI7331"/>
      <c r="CJ7331"/>
      <c r="CK7331"/>
      <c r="CL7331"/>
      <c r="CM7331"/>
      <c r="CN7331"/>
      <c r="CO7331"/>
      <c r="CP7331"/>
    </row>
    <row r="7332" spans="80:94" ht="22.5" customHeight="1">
      <c r="CB7332"/>
      <c r="CC7332"/>
      <c r="CD7332"/>
      <c r="CE7332" s="83"/>
      <c r="CF7332"/>
      <c r="CG7332"/>
      <c r="CH7332"/>
      <c r="CI7332"/>
      <c r="CJ7332"/>
      <c r="CK7332"/>
      <c r="CL7332"/>
      <c r="CM7332"/>
      <c r="CN7332"/>
      <c r="CO7332"/>
      <c r="CP7332"/>
    </row>
    <row r="7333" spans="80:94" ht="22.5" customHeight="1">
      <c r="CB7333"/>
      <c r="CC7333"/>
      <c r="CD7333"/>
      <c r="CE7333" s="83"/>
      <c r="CF7333"/>
      <c r="CG7333"/>
      <c r="CH7333"/>
      <c r="CI7333"/>
      <c r="CJ7333"/>
      <c r="CK7333"/>
      <c r="CL7333"/>
      <c r="CM7333"/>
      <c r="CN7333"/>
      <c r="CO7333"/>
      <c r="CP7333"/>
    </row>
    <row r="7334" spans="80:94" ht="22.5" customHeight="1">
      <c r="CB7334"/>
      <c r="CC7334"/>
      <c r="CD7334"/>
      <c r="CE7334" s="83"/>
      <c r="CF7334"/>
      <c r="CG7334"/>
      <c r="CH7334"/>
      <c r="CI7334"/>
      <c r="CJ7334"/>
      <c r="CK7334"/>
      <c r="CL7334"/>
      <c r="CM7334"/>
      <c r="CN7334"/>
      <c r="CO7334"/>
      <c r="CP7334"/>
    </row>
    <row r="7335" spans="80:94" ht="22.5" customHeight="1">
      <c r="CB7335"/>
      <c r="CC7335"/>
      <c r="CD7335"/>
      <c r="CE7335" s="83"/>
      <c r="CF7335"/>
      <c r="CG7335"/>
      <c r="CH7335"/>
      <c r="CI7335"/>
      <c r="CJ7335"/>
      <c r="CK7335"/>
      <c r="CL7335"/>
      <c r="CM7335"/>
      <c r="CN7335"/>
      <c r="CO7335"/>
      <c r="CP7335"/>
    </row>
    <row r="7336" spans="80:94" ht="22.5" customHeight="1">
      <c r="CB7336"/>
      <c r="CC7336"/>
      <c r="CD7336"/>
      <c r="CE7336" s="83"/>
      <c r="CF7336"/>
      <c r="CG7336"/>
      <c r="CH7336"/>
      <c r="CI7336"/>
      <c r="CJ7336"/>
      <c r="CK7336"/>
      <c r="CL7336"/>
      <c r="CM7336"/>
      <c r="CN7336"/>
      <c r="CO7336"/>
      <c r="CP7336"/>
    </row>
    <row r="7337" spans="80:94" ht="22.5" customHeight="1">
      <c r="CB7337"/>
      <c r="CC7337"/>
      <c r="CD7337"/>
      <c r="CE7337" s="83"/>
      <c r="CF7337"/>
      <c r="CG7337"/>
      <c r="CH7337"/>
      <c r="CI7337"/>
      <c r="CJ7337"/>
      <c r="CK7337"/>
      <c r="CL7337"/>
      <c r="CM7337"/>
      <c r="CN7337"/>
      <c r="CO7337"/>
      <c r="CP7337"/>
    </row>
    <row r="7338" spans="80:94" ht="22.5" customHeight="1">
      <c r="CB7338"/>
      <c r="CC7338"/>
      <c r="CD7338"/>
      <c r="CE7338" s="83"/>
      <c r="CF7338"/>
      <c r="CG7338"/>
      <c r="CH7338"/>
      <c r="CI7338"/>
      <c r="CJ7338"/>
      <c r="CK7338"/>
      <c r="CL7338"/>
      <c r="CM7338"/>
      <c r="CN7338"/>
      <c r="CO7338"/>
      <c r="CP7338"/>
    </row>
    <row r="7339" spans="80:94" ht="22.5" customHeight="1">
      <c r="CB7339"/>
      <c r="CC7339"/>
      <c r="CD7339"/>
      <c r="CE7339" s="83"/>
      <c r="CF7339"/>
      <c r="CG7339"/>
      <c r="CH7339"/>
      <c r="CI7339"/>
      <c r="CJ7339"/>
      <c r="CK7339"/>
      <c r="CL7339"/>
      <c r="CM7339"/>
      <c r="CN7339"/>
      <c r="CO7339"/>
      <c r="CP7339"/>
    </row>
    <row r="7340" spans="80:94" ht="22.5" customHeight="1">
      <c r="CB7340"/>
      <c r="CC7340"/>
      <c r="CD7340"/>
      <c r="CE7340" s="83"/>
      <c r="CF7340"/>
      <c r="CG7340"/>
      <c r="CH7340"/>
      <c r="CI7340"/>
      <c r="CJ7340"/>
      <c r="CK7340"/>
      <c r="CL7340"/>
      <c r="CM7340"/>
      <c r="CN7340"/>
      <c r="CO7340"/>
      <c r="CP7340"/>
    </row>
    <row r="7341" spans="80:94" ht="22.5" customHeight="1">
      <c r="CB7341"/>
      <c r="CC7341"/>
      <c r="CD7341"/>
      <c r="CE7341" s="83"/>
      <c r="CF7341"/>
      <c r="CG7341"/>
      <c r="CH7341"/>
      <c r="CI7341"/>
      <c r="CJ7341"/>
      <c r="CK7341"/>
      <c r="CL7341"/>
      <c r="CM7341"/>
      <c r="CN7341"/>
      <c r="CO7341"/>
      <c r="CP7341"/>
    </row>
    <row r="7342" spans="80:94" ht="22.5" customHeight="1">
      <c r="CB7342"/>
      <c r="CC7342"/>
      <c r="CD7342"/>
      <c r="CE7342" s="83"/>
      <c r="CF7342"/>
      <c r="CG7342"/>
      <c r="CH7342"/>
      <c r="CI7342"/>
      <c r="CJ7342"/>
      <c r="CK7342"/>
      <c r="CL7342"/>
      <c r="CM7342"/>
      <c r="CN7342"/>
      <c r="CO7342"/>
      <c r="CP7342"/>
    </row>
    <row r="7343" spans="80:94" ht="22.5" customHeight="1">
      <c r="CB7343"/>
      <c r="CC7343"/>
      <c r="CD7343"/>
      <c r="CE7343" s="83"/>
      <c r="CF7343"/>
      <c r="CG7343"/>
      <c r="CH7343"/>
      <c r="CI7343"/>
      <c r="CJ7343"/>
      <c r="CK7343"/>
      <c r="CL7343"/>
      <c r="CM7343"/>
      <c r="CN7343"/>
      <c r="CO7343"/>
      <c r="CP7343"/>
    </row>
    <row r="7344" spans="80:94" ht="22.5" customHeight="1">
      <c r="CB7344"/>
      <c r="CC7344"/>
      <c r="CD7344"/>
      <c r="CE7344" s="83"/>
      <c r="CF7344"/>
      <c r="CG7344"/>
      <c r="CH7344"/>
      <c r="CI7344"/>
      <c r="CJ7344"/>
      <c r="CK7344"/>
      <c r="CL7344"/>
      <c r="CM7344"/>
      <c r="CN7344"/>
      <c r="CO7344"/>
      <c r="CP7344"/>
    </row>
    <row r="7345" spans="80:94" ht="22.5" customHeight="1">
      <c r="CB7345"/>
      <c r="CC7345"/>
      <c r="CD7345"/>
      <c r="CE7345" s="83"/>
      <c r="CF7345"/>
      <c r="CG7345"/>
      <c r="CH7345"/>
      <c r="CI7345"/>
      <c r="CJ7345"/>
      <c r="CK7345"/>
      <c r="CL7345"/>
      <c r="CM7345"/>
      <c r="CN7345"/>
      <c r="CO7345"/>
      <c r="CP7345"/>
    </row>
    <row r="7346" spans="80:94" ht="22.5" customHeight="1">
      <c r="CB7346"/>
      <c r="CC7346"/>
      <c r="CD7346"/>
      <c r="CE7346" s="83"/>
      <c r="CF7346"/>
      <c r="CG7346"/>
      <c r="CH7346"/>
      <c r="CI7346"/>
      <c r="CJ7346"/>
      <c r="CK7346"/>
      <c r="CL7346"/>
      <c r="CM7346"/>
      <c r="CN7346"/>
      <c r="CO7346"/>
      <c r="CP7346"/>
    </row>
    <row r="7347" spans="80:94" ht="22.5" customHeight="1">
      <c r="CB7347"/>
      <c r="CC7347"/>
      <c r="CD7347"/>
      <c r="CE7347" s="83"/>
      <c r="CF7347"/>
      <c r="CG7347"/>
      <c r="CH7347"/>
      <c r="CI7347"/>
      <c r="CJ7347"/>
      <c r="CK7347"/>
      <c r="CL7347"/>
      <c r="CM7347"/>
      <c r="CN7347"/>
      <c r="CO7347"/>
      <c r="CP7347"/>
    </row>
    <row r="7348" spans="80:94" ht="22.5" customHeight="1">
      <c r="CB7348"/>
      <c r="CC7348"/>
      <c r="CD7348"/>
      <c r="CE7348" s="83"/>
      <c r="CF7348"/>
      <c r="CG7348"/>
      <c r="CH7348"/>
      <c r="CI7348"/>
      <c r="CJ7348"/>
      <c r="CK7348"/>
      <c r="CL7348"/>
      <c r="CM7348"/>
      <c r="CN7348"/>
      <c r="CO7348"/>
      <c r="CP7348"/>
    </row>
    <row r="7349" spans="80:94" ht="22.5" customHeight="1">
      <c r="CB7349"/>
      <c r="CC7349"/>
      <c r="CD7349"/>
      <c r="CE7349" s="83"/>
      <c r="CF7349"/>
      <c r="CG7349"/>
      <c r="CH7349"/>
      <c r="CI7349"/>
      <c r="CJ7349"/>
      <c r="CK7349"/>
      <c r="CL7349"/>
      <c r="CM7349"/>
      <c r="CN7349"/>
      <c r="CO7349"/>
      <c r="CP7349"/>
    </row>
    <row r="7350" spans="80:94" ht="22.5" customHeight="1">
      <c r="CB7350"/>
      <c r="CC7350"/>
      <c r="CD7350"/>
      <c r="CE7350" s="83"/>
      <c r="CF7350"/>
      <c r="CG7350"/>
      <c r="CH7350"/>
      <c r="CI7350"/>
      <c r="CJ7350"/>
      <c r="CK7350"/>
      <c r="CL7350"/>
      <c r="CM7350"/>
      <c r="CN7350"/>
      <c r="CO7350"/>
      <c r="CP7350"/>
    </row>
    <row r="7351" spans="80:94" ht="22.5" customHeight="1">
      <c r="CB7351"/>
      <c r="CC7351"/>
      <c r="CD7351"/>
      <c r="CE7351" s="83"/>
      <c r="CF7351"/>
      <c r="CG7351"/>
      <c r="CH7351"/>
      <c r="CI7351"/>
      <c r="CJ7351"/>
      <c r="CK7351"/>
      <c r="CL7351"/>
      <c r="CM7351"/>
      <c r="CN7351"/>
      <c r="CO7351"/>
      <c r="CP7351"/>
    </row>
    <row r="7352" spans="80:94" ht="22.5" customHeight="1">
      <c r="CB7352"/>
      <c r="CC7352"/>
      <c r="CD7352"/>
      <c r="CE7352" s="83"/>
      <c r="CF7352"/>
      <c r="CG7352"/>
      <c r="CH7352"/>
      <c r="CI7352"/>
      <c r="CJ7352"/>
      <c r="CK7352"/>
      <c r="CL7352"/>
      <c r="CM7352"/>
      <c r="CN7352"/>
      <c r="CO7352"/>
      <c r="CP7352"/>
    </row>
    <row r="7353" spans="80:94" ht="22.5" customHeight="1">
      <c r="CB7353"/>
      <c r="CC7353"/>
      <c r="CD7353"/>
      <c r="CE7353" s="83"/>
      <c r="CF7353"/>
      <c r="CG7353"/>
      <c r="CH7353"/>
      <c r="CI7353"/>
      <c r="CJ7353"/>
      <c r="CK7353"/>
      <c r="CL7353"/>
      <c r="CM7353"/>
      <c r="CN7353"/>
      <c r="CO7353"/>
      <c r="CP7353"/>
    </row>
    <row r="7354" spans="80:94" ht="22.5" customHeight="1">
      <c r="CB7354"/>
      <c r="CC7354"/>
      <c r="CD7354"/>
      <c r="CE7354" s="83"/>
      <c r="CF7354"/>
      <c r="CG7354"/>
      <c r="CH7354"/>
      <c r="CI7354"/>
      <c r="CJ7354"/>
      <c r="CK7354"/>
      <c r="CL7354"/>
      <c r="CM7354"/>
      <c r="CN7354"/>
      <c r="CO7354"/>
      <c r="CP7354"/>
    </row>
    <row r="7355" spans="80:94" ht="22.5" customHeight="1">
      <c r="CB7355"/>
      <c r="CC7355"/>
      <c r="CD7355"/>
      <c r="CE7355" s="83"/>
      <c r="CF7355"/>
      <c r="CG7355"/>
      <c r="CH7355"/>
      <c r="CI7355"/>
      <c r="CJ7355"/>
      <c r="CK7355"/>
      <c r="CL7355"/>
      <c r="CM7355"/>
      <c r="CN7355"/>
      <c r="CO7355"/>
      <c r="CP7355"/>
    </row>
    <row r="7356" spans="80:94" ht="22.5" customHeight="1">
      <c r="CB7356"/>
      <c r="CC7356"/>
      <c r="CD7356"/>
      <c r="CE7356" s="83"/>
      <c r="CF7356"/>
      <c r="CG7356"/>
      <c r="CH7356"/>
      <c r="CI7356"/>
      <c r="CJ7356"/>
      <c r="CK7356"/>
      <c r="CL7356"/>
      <c r="CM7356"/>
      <c r="CN7356"/>
      <c r="CO7356"/>
      <c r="CP7356"/>
    </row>
    <row r="7357" spans="80:94" ht="22.5" customHeight="1">
      <c r="CB7357"/>
      <c r="CC7357"/>
      <c r="CD7357"/>
      <c r="CE7357" s="83"/>
      <c r="CF7357"/>
      <c r="CG7357"/>
      <c r="CH7357"/>
      <c r="CI7357"/>
      <c r="CJ7357"/>
      <c r="CK7357"/>
      <c r="CL7357"/>
      <c r="CM7357"/>
      <c r="CN7357"/>
      <c r="CO7357"/>
      <c r="CP7357"/>
    </row>
    <row r="7358" spans="80:94" ht="22.5" customHeight="1">
      <c r="CB7358"/>
      <c r="CC7358"/>
      <c r="CD7358"/>
      <c r="CE7358" s="83"/>
      <c r="CF7358"/>
      <c r="CG7358"/>
      <c r="CH7358"/>
      <c r="CI7358"/>
      <c r="CJ7358"/>
      <c r="CK7358"/>
      <c r="CL7358"/>
      <c r="CM7358"/>
      <c r="CN7358"/>
      <c r="CO7358"/>
      <c r="CP7358"/>
    </row>
    <row r="7359" spans="80:94" ht="22.5" customHeight="1">
      <c r="CB7359"/>
      <c r="CC7359"/>
      <c r="CD7359"/>
      <c r="CE7359" s="83"/>
      <c r="CF7359"/>
      <c r="CG7359"/>
      <c r="CH7359"/>
      <c r="CI7359"/>
      <c r="CJ7359"/>
      <c r="CK7359"/>
      <c r="CL7359"/>
      <c r="CM7359"/>
      <c r="CN7359"/>
      <c r="CO7359"/>
      <c r="CP7359"/>
    </row>
    <row r="7360" spans="80:94" ht="22.5" customHeight="1">
      <c r="CB7360"/>
      <c r="CC7360"/>
      <c r="CD7360"/>
      <c r="CE7360" s="83"/>
      <c r="CF7360"/>
      <c r="CG7360"/>
      <c r="CH7360"/>
      <c r="CI7360"/>
      <c r="CJ7360"/>
      <c r="CK7360"/>
      <c r="CL7360"/>
      <c r="CM7360"/>
      <c r="CN7360"/>
      <c r="CO7360"/>
      <c r="CP7360"/>
    </row>
    <row r="7361" spans="80:94" ht="22.5" customHeight="1">
      <c r="CB7361"/>
      <c r="CC7361"/>
      <c r="CD7361"/>
      <c r="CE7361" s="83"/>
      <c r="CF7361"/>
      <c r="CG7361"/>
      <c r="CH7361"/>
      <c r="CI7361"/>
      <c r="CJ7361"/>
      <c r="CK7361"/>
      <c r="CL7361"/>
      <c r="CM7361"/>
      <c r="CN7361"/>
      <c r="CO7361"/>
      <c r="CP7361"/>
    </row>
    <row r="7362" spans="80:94" ht="22.5" customHeight="1">
      <c r="CB7362"/>
      <c r="CC7362"/>
      <c r="CD7362"/>
      <c r="CE7362" s="83"/>
      <c r="CF7362"/>
      <c r="CG7362"/>
      <c r="CH7362"/>
      <c r="CI7362"/>
      <c r="CJ7362"/>
      <c r="CK7362"/>
      <c r="CL7362"/>
      <c r="CM7362"/>
      <c r="CN7362"/>
      <c r="CO7362"/>
      <c r="CP7362"/>
    </row>
    <row r="7363" spans="80:94" ht="22.5" customHeight="1">
      <c r="CB7363"/>
      <c r="CC7363"/>
      <c r="CD7363"/>
      <c r="CE7363" s="83"/>
      <c r="CF7363"/>
      <c r="CG7363"/>
      <c r="CH7363"/>
      <c r="CI7363"/>
      <c r="CJ7363"/>
      <c r="CK7363"/>
      <c r="CL7363"/>
      <c r="CM7363"/>
      <c r="CN7363"/>
      <c r="CO7363"/>
      <c r="CP7363"/>
    </row>
    <row r="7364" spans="80:94" ht="22.5" customHeight="1">
      <c r="CB7364"/>
      <c r="CC7364"/>
      <c r="CD7364"/>
      <c r="CE7364" s="83"/>
      <c r="CF7364"/>
      <c r="CG7364"/>
      <c r="CH7364"/>
      <c r="CI7364"/>
      <c r="CJ7364"/>
      <c r="CK7364"/>
      <c r="CL7364"/>
      <c r="CM7364"/>
      <c r="CN7364"/>
      <c r="CO7364"/>
      <c r="CP7364"/>
    </row>
    <row r="7365" spans="80:94" ht="22.5" customHeight="1">
      <c r="CB7365"/>
      <c r="CC7365"/>
      <c r="CD7365"/>
      <c r="CE7365" s="83"/>
      <c r="CF7365"/>
      <c r="CG7365"/>
      <c r="CH7365"/>
      <c r="CI7365"/>
      <c r="CJ7365"/>
      <c r="CK7365"/>
      <c r="CL7365"/>
      <c r="CM7365"/>
      <c r="CN7365"/>
      <c r="CO7365"/>
      <c r="CP7365"/>
    </row>
    <row r="7366" spans="80:94" ht="22.5" customHeight="1">
      <c r="CB7366"/>
      <c r="CC7366"/>
      <c r="CD7366"/>
      <c r="CE7366" s="83"/>
      <c r="CF7366"/>
      <c r="CG7366"/>
      <c r="CH7366"/>
      <c r="CI7366"/>
      <c r="CJ7366"/>
      <c r="CK7366"/>
      <c r="CL7366"/>
      <c r="CM7366"/>
      <c r="CN7366"/>
      <c r="CO7366"/>
      <c r="CP7366"/>
    </row>
    <row r="7367" spans="80:94" ht="22.5" customHeight="1">
      <c r="CB7367"/>
      <c r="CC7367"/>
      <c r="CD7367"/>
      <c r="CE7367" s="83"/>
      <c r="CF7367"/>
      <c r="CG7367"/>
      <c r="CH7367"/>
      <c r="CI7367"/>
      <c r="CJ7367"/>
      <c r="CK7367"/>
      <c r="CL7367"/>
      <c r="CM7367"/>
      <c r="CN7367"/>
      <c r="CO7367"/>
      <c r="CP7367"/>
    </row>
    <row r="7368" spans="80:94" ht="22.5" customHeight="1">
      <c r="CB7368"/>
      <c r="CC7368"/>
      <c r="CD7368"/>
      <c r="CE7368" s="83"/>
      <c r="CF7368"/>
      <c r="CG7368"/>
      <c r="CH7368"/>
      <c r="CI7368"/>
      <c r="CJ7368"/>
      <c r="CK7368"/>
      <c r="CL7368"/>
      <c r="CM7368"/>
      <c r="CN7368"/>
      <c r="CO7368"/>
      <c r="CP7368"/>
    </row>
    <row r="7369" spans="80:94" ht="22.5" customHeight="1">
      <c r="CB7369"/>
      <c r="CC7369"/>
      <c r="CD7369"/>
      <c r="CE7369" s="83"/>
      <c r="CF7369"/>
      <c r="CG7369"/>
      <c r="CH7369"/>
      <c r="CI7369"/>
      <c r="CJ7369"/>
      <c r="CK7369"/>
      <c r="CL7369"/>
      <c r="CM7369"/>
      <c r="CN7369"/>
      <c r="CO7369"/>
      <c r="CP7369"/>
    </row>
    <row r="7370" spans="80:94" ht="22.5" customHeight="1">
      <c r="CB7370"/>
      <c r="CC7370"/>
      <c r="CD7370"/>
      <c r="CE7370" s="83"/>
      <c r="CF7370"/>
      <c r="CG7370"/>
      <c r="CH7370"/>
      <c r="CI7370"/>
      <c r="CJ7370"/>
      <c r="CK7370"/>
      <c r="CL7370"/>
      <c r="CM7370"/>
      <c r="CN7370"/>
      <c r="CO7370"/>
      <c r="CP7370"/>
    </row>
    <row r="7371" spans="80:94" ht="22.5" customHeight="1">
      <c r="CB7371"/>
      <c r="CC7371"/>
      <c r="CD7371"/>
      <c r="CE7371" s="83"/>
      <c r="CF7371"/>
      <c r="CG7371"/>
      <c r="CH7371"/>
      <c r="CI7371"/>
      <c r="CJ7371"/>
      <c r="CK7371"/>
      <c r="CL7371"/>
      <c r="CM7371"/>
      <c r="CN7371"/>
      <c r="CO7371"/>
      <c r="CP7371"/>
    </row>
    <row r="7372" spans="80:94" ht="22.5" customHeight="1">
      <c r="CB7372"/>
      <c r="CC7372"/>
      <c r="CD7372"/>
      <c r="CE7372" s="83"/>
      <c r="CF7372"/>
      <c r="CG7372"/>
      <c r="CH7372"/>
      <c r="CI7372"/>
      <c r="CJ7372"/>
      <c r="CK7372"/>
      <c r="CL7372"/>
      <c r="CM7372"/>
      <c r="CN7372"/>
      <c r="CO7372"/>
      <c r="CP7372"/>
    </row>
    <row r="7373" spans="80:94" ht="22.5" customHeight="1">
      <c r="CB7373"/>
      <c r="CC7373"/>
      <c r="CD7373"/>
      <c r="CE7373" s="83"/>
      <c r="CF7373"/>
      <c r="CG7373"/>
      <c r="CH7373"/>
      <c r="CI7373"/>
      <c r="CJ7373"/>
      <c r="CK7373"/>
      <c r="CL7373"/>
      <c r="CM7373"/>
      <c r="CN7373"/>
      <c r="CO7373"/>
      <c r="CP7373"/>
    </row>
    <row r="7374" spans="80:94" ht="22.5" customHeight="1">
      <c r="CB7374"/>
      <c r="CC7374"/>
      <c r="CD7374"/>
      <c r="CE7374" s="83"/>
      <c r="CF7374"/>
      <c r="CG7374"/>
      <c r="CH7374"/>
      <c r="CI7374"/>
      <c r="CJ7374"/>
      <c r="CK7374"/>
      <c r="CL7374"/>
      <c r="CM7374"/>
      <c r="CN7374"/>
      <c r="CO7374"/>
      <c r="CP7374"/>
    </row>
    <row r="7375" spans="80:94" ht="22.5" customHeight="1">
      <c r="CB7375"/>
      <c r="CC7375"/>
      <c r="CD7375"/>
      <c r="CE7375" s="83"/>
      <c r="CF7375"/>
      <c r="CG7375"/>
      <c r="CH7375"/>
      <c r="CI7375"/>
      <c r="CJ7375"/>
      <c r="CK7375"/>
      <c r="CL7375"/>
      <c r="CM7375"/>
      <c r="CN7375"/>
      <c r="CO7375"/>
      <c r="CP7375"/>
    </row>
    <row r="7376" spans="80:94" ht="22.5" customHeight="1">
      <c r="CB7376"/>
      <c r="CC7376"/>
      <c r="CD7376"/>
      <c r="CE7376" s="83"/>
      <c r="CF7376"/>
      <c r="CG7376"/>
      <c r="CH7376"/>
      <c r="CI7376"/>
      <c r="CJ7376"/>
      <c r="CK7376"/>
      <c r="CL7376"/>
      <c r="CM7376"/>
      <c r="CN7376"/>
      <c r="CO7376"/>
      <c r="CP7376"/>
    </row>
    <row r="7377" spans="80:94" ht="22.5" customHeight="1">
      <c r="CB7377"/>
      <c r="CC7377"/>
      <c r="CD7377"/>
      <c r="CE7377" s="83"/>
      <c r="CF7377"/>
      <c r="CG7377"/>
      <c r="CH7377"/>
      <c r="CI7377"/>
      <c r="CJ7377"/>
      <c r="CK7377"/>
      <c r="CL7377"/>
      <c r="CM7377"/>
      <c r="CN7377"/>
      <c r="CO7377"/>
      <c r="CP7377"/>
    </row>
    <row r="7378" spans="80:94" ht="22.5" customHeight="1">
      <c r="CB7378"/>
      <c r="CC7378"/>
      <c r="CD7378"/>
      <c r="CE7378" s="83"/>
      <c r="CF7378"/>
      <c r="CG7378"/>
      <c r="CH7378"/>
      <c r="CI7378"/>
      <c r="CJ7378"/>
      <c r="CK7378"/>
      <c r="CL7378"/>
      <c r="CM7378"/>
      <c r="CN7378"/>
      <c r="CO7378"/>
      <c r="CP7378"/>
    </row>
    <row r="7379" spans="80:94" ht="22.5" customHeight="1">
      <c r="CB7379"/>
      <c r="CC7379"/>
      <c r="CD7379"/>
      <c r="CE7379" s="83"/>
      <c r="CF7379"/>
      <c r="CG7379"/>
      <c r="CH7379"/>
      <c r="CI7379"/>
      <c r="CJ7379"/>
      <c r="CK7379"/>
      <c r="CL7379"/>
      <c r="CM7379"/>
      <c r="CN7379"/>
      <c r="CO7379"/>
      <c r="CP7379"/>
    </row>
    <row r="7380" spans="80:94" ht="22.5" customHeight="1">
      <c r="CB7380"/>
      <c r="CC7380"/>
      <c r="CD7380"/>
      <c r="CE7380" s="83"/>
      <c r="CF7380"/>
      <c r="CG7380"/>
      <c r="CH7380"/>
      <c r="CI7380"/>
      <c r="CJ7380"/>
      <c r="CK7380"/>
      <c r="CL7380"/>
      <c r="CM7380"/>
      <c r="CN7380"/>
      <c r="CO7380"/>
      <c r="CP7380"/>
    </row>
    <row r="7381" spans="80:94" ht="22.5" customHeight="1">
      <c r="CB7381"/>
      <c r="CC7381"/>
      <c r="CD7381"/>
      <c r="CE7381" s="83"/>
      <c r="CF7381"/>
      <c r="CG7381"/>
      <c r="CH7381"/>
      <c r="CI7381"/>
      <c r="CJ7381"/>
      <c r="CK7381"/>
      <c r="CL7381"/>
      <c r="CM7381"/>
      <c r="CN7381"/>
      <c r="CO7381"/>
      <c r="CP7381"/>
    </row>
    <row r="7382" spans="80:94" ht="22.5" customHeight="1">
      <c r="CB7382"/>
      <c r="CC7382"/>
      <c r="CD7382"/>
      <c r="CE7382" s="83"/>
      <c r="CF7382"/>
      <c r="CG7382"/>
      <c r="CH7382"/>
      <c r="CI7382"/>
      <c r="CJ7382"/>
      <c r="CK7382"/>
      <c r="CL7382"/>
      <c r="CM7382"/>
      <c r="CN7382"/>
      <c r="CO7382"/>
      <c r="CP7382"/>
    </row>
    <row r="7383" spans="80:94" ht="22.5" customHeight="1">
      <c r="CB7383"/>
      <c r="CC7383"/>
      <c r="CD7383"/>
      <c r="CE7383" s="83"/>
      <c r="CF7383"/>
      <c r="CG7383"/>
      <c r="CH7383"/>
      <c r="CI7383"/>
      <c r="CJ7383"/>
      <c r="CK7383"/>
      <c r="CL7383"/>
      <c r="CM7383"/>
      <c r="CN7383"/>
      <c r="CO7383"/>
      <c r="CP7383"/>
    </row>
    <row r="7384" spans="80:94" ht="22.5" customHeight="1">
      <c r="CB7384"/>
      <c r="CC7384"/>
      <c r="CD7384"/>
      <c r="CE7384" s="83"/>
      <c r="CF7384"/>
      <c r="CG7384"/>
      <c r="CH7384"/>
      <c r="CI7384"/>
      <c r="CJ7384"/>
      <c r="CK7384"/>
      <c r="CL7384"/>
      <c r="CM7384"/>
      <c r="CN7384"/>
      <c r="CO7384"/>
      <c r="CP7384"/>
    </row>
    <row r="7385" spans="80:94" ht="22.5" customHeight="1">
      <c r="CB7385"/>
      <c r="CC7385"/>
      <c r="CD7385"/>
      <c r="CE7385" s="83"/>
      <c r="CF7385"/>
      <c r="CG7385"/>
      <c r="CH7385"/>
      <c r="CI7385"/>
      <c r="CJ7385"/>
      <c r="CK7385"/>
      <c r="CL7385"/>
      <c r="CM7385"/>
      <c r="CN7385"/>
      <c r="CO7385"/>
      <c r="CP7385"/>
    </row>
    <row r="7386" spans="80:94" ht="22.5" customHeight="1">
      <c r="CB7386"/>
      <c r="CC7386"/>
      <c r="CD7386"/>
      <c r="CE7386" s="83"/>
      <c r="CF7386"/>
      <c r="CG7386"/>
      <c r="CH7386"/>
      <c r="CI7386"/>
      <c r="CJ7386"/>
      <c r="CK7386"/>
      <c r="CL7386"/>
      <c r="CM7386"/>
      <c r="CN7386"/>
      <c r="CO7386"/>
      <c r="CP7386"/>
    </row>
    <row r="7387" spans="80:94" ht="22.5" customHeight="1">
      <c r="CB7387"/>
      <c r="CC7387"/>
      <c r="CD7387"/>
      <c r="CE7387" s="83"/>
      <c r="CF7387"/>
      <c r="CG7387"/>
      <c r="CH7387"/>
      <c r="CI7387"/>
      <c r="CJ7387"/>
      <c r="CK7387"/>
      <c r="CL7387"/>
      <c r="CM7387"/>
      <c r="CN7387"/>
      <c r="CO7387"/>
      <c r="CP7387"/>
    </row>
    <row r="7388" spans="80:94" ht="22.5" customHeight="1">
      <c r="CB7388"/>
      <c r="CC7388"/>
      <c r="CD7388"/>
      <c r="CE7388" s="83"/>
      <c r="CF7388"/>
      <c r="CG7388"/>
      <c r="CH7388"/>
      <c r="CI7388"/>
      <c r="CJ7388"/>
      <c r="CK7388"/>
      <c r="CL7388"/>
      <c r="CM7388"/>
      <c r="CN7388"/>
      <c r="CO7388"/>
      <c r="CP7388"/>
    </row>
    <row r="7389" spans="80:94" ht="22.5" customHeight="1">
      <c r="CB7389"/>
      <c r="CC7389"/>
      <c r="CD7389"/>
      <c r="CE7389" s="83"/>
      <c r="CF7389"/>
      <c r="CG7389"/>
      <c r="CH7389"/>
      <c r="CI7389"/>
      <c r="CJ7389"/>
      <c r="CK7389"/>
      <c r="CL7389"/>
      <c r="CM7389"/>
      <c r="CN7389"/>
      <c r="CO7389"/>
      <c r="CP7389"/>
    </row>
    <row r="7390" spans="80:94" ht="22.5" customHeight="1">
      <c r="CB7390"/>
      <c r="CC7390"/>
      <c r="CD7390"/>
      <c r="CE7390" s="83"/>
      <c r="CF7390"/>
      <c r="CG7390"/>
      <c r="CH7390"/>
      <c r="CI7390"/>
      <c r="CJ7390"/>
      <c r="CK7390"/>
      <c r="CL7390"/>
      <c r="CM7390"/>
      <c r="CN7390"/>
      <c r="CO7390"/>
      <c r="CP7390"/>
    </row>
    <row r="7391" spans="80:94" ht="22.5" customHeight="1">
      <c r="CB7391"/>
      <c r="CC7391"/>
      <c r="CD7391"/>
      <c r="CE7391" s="83"/>
      <c r="CF7391"/>
      <c r="CG7391"/>
      <c r="CH7391"/>
      <c r="CI7391"/>
      <c r="CJ7391"/>
      <c r="CK7391"/>
      <c r="CL7391"/>
      <c r="CM7391"/>
      <c r="CN7391"/>
      <c r="CO7391"/>
      <c r="CP7391"/>
    </row>
    <row r="7392" spans="80:94" ht="22.5" customHeight="1">
      <c r="CB7392"/>
      <c r="CC7392"/>
      <c r="CD7392"/>
      <c r="CE7392" s="83"/>
      <c r="CF7392"/>
      <c r="CG7392"/>
      <c r="CH7392"/>
      <c r="CI7392"/>
      <c r="CJ7392"/>
      <c r="CK7392"/>
      <c r="CL7392"/>
      <c r="CM7392"/>
      <c r="CN7392"/>
      <c r="CO7392"/>
      <c r="CP7392"/>
    </row>
    <row r="7393" spans="80:94" ht="22.5" customHeight="1">
      <c r="CB7393"/>
      <c r="CC7393"/>
      <c r="CD7393"/>
      <c r="CE7393" s="83"/>
      <c r="CF7393"/>
      <c r="CG7393"/>
      <c r="CH7393"/>
      <c r="CI7393"/>
      <c r="CJ7393"/>
      <c r="CK7393"/>
      <c r="CL7393"/>
      <c r="CM7393"/>
      <c r="CN7393"/>
      <c r="CO7393"/>
      <c r="CP7393"/>
    </row>
    <row r="7394" spans="80:94" ht="22.5" customHeight="1">
      <c r="CB7394"/>
      <c r="CC7394"/>
      <c r="CD7394"/>
      <c r="CE7394" s="83"/>
      <c r="CF7394"/>
      <c r="CG7394"/>
      <c r="CH7394"/>
      <c r="CI7394"/>
      <c r="CJ7394"/>
      <c r="CK7394"/>
      <c r="CL7394"/>
      <c r="CM7394"/>
      <c r="CN7394"/>
      <c r="CO7394"/>
      <c r="CP7394"/>
    </row>
    <row r="7395" spans="80:94" ht="22.5" customHeight="1">
      <c r="CB7395"/>
      <c r="CC7395"/>
      <c r="CD7395"/>
      <c r="CE7395" s="83"/>
      <c r="CF7395"/>
      <c r="CG7395"/>
      <c r="CH7395"/>
      <c r="CI7395"/>
      <c r="CJ7395"/>
      <c r="CK7395"/>
      <c r="CL7395"/>
      <c r="CM7395"/>
      <c r="CN7395"/>
      <c r="CO7395"/>
      <c r="CP7395"/>
    </row>
    <row r="7396" spans="80:94" ht="22.5" customHeight="1">
      <c r="CB7396"/>
      <c r="CC7396"/>
      <c r="CD7396"/>
      <c r="CE7396" s="83"/>
      <c r="CF7396"/>
      <c r="CG7396"/>
      <c r="CH7396"/>
      <c r="CI7396"/>
      <c r="CJ7396"/>
      <c r="CK7396"/>
      <c r="CL7396"/>
      <c r="CM7396"/>
      <c r="CN7396"/>
      <c r="CO7396"/>
      <c r="CP7396"/>
    </row>
    <row r="7397" spans="80:94" ht="22.5" customHeight="1">
      <c r="CB7397"/>
      <c r="CC7397"/>
      <c r="CD7397"/>
      <c r="CE7397" s="83"/>
      <c r="CF7397"/>
      <c r="CG7397"/>
      <c r="CH7397"/>
      <c r="CI7397"/>
      <c r="CJ7397"/>
      <c r="CK7397"/>
      <c r="CL7397"/>
      <c r="CM7397"/>
      <c r="CN7397"/>
      <c r="CO7397"/>
      <c r="CP7397"/>
    </row>
    <row r="7398" spans="80:94" ht="22.5" customHeight="1">
      <c r="CB7398"/>
      <c r="CC7398"/>
      <c r="CD7398"/>
      <c r="CE7398" s="83"/>
      <c r="CF7398"/>
      <c r="CG7398"/>
      <c r="CH7398"/>
      <c r="CI7398"/>
      <c r="CJ7398"/>
      <c r="CK7398"/>
      <c r="CL7398"/>
      <c r="CM7398"/>
      <c r="CN7398"/>
      <c r="CO7398"/>
      <c r="CP7398"/>
    </row>
    <row r="7399" spans="80:94" ht="22.5" customHeight="1">
      <c r="CB7399"/>
      <c r="CC7399"/>
      <c r="CD7399"/>
      <c r="CE7399" s="83"/>
      <c r="CF7399"/>
      <c r="CG7399"/>
      <c r="CH7399"/>
      <c r="CI7399"/>
      <c r="CJ7399"/>
      <c r="CK7399"/>
      <c r="CL7399"/>
      <c r="CM7399"/>
      <c r="CN7399"/>
      <c r="CO7399"/>
      <c r="CP7399"/>
    </row>
    <row r="7400" spans="80:94" ht="22.5" customHeight="1">
      <c r="CB7400"/>
      <c r="CC7400"/>
      <c r="CD7400"/>
      <c r="CE7400" s="83"/>
      <c r="CF7400"/>
      <c r="CG7400"/>
      <c r="CH7400"/>
      <c r="CI7400"/>
      <c r="CJ7400"/>
      <c r="CK7400"/>
      <c r="CL7400"/>
      <c r="CM7400"/>
      <c r="CN7400"/>
      <c r="CO7400"/>
      <c r="CP7400"/>
    </row>
    <row r="7401" spans="80:94" ht="22.5" customHeight="1">
      <c r="CB7401"/>
      <c r="CC7401"/>
      <c r="CD7401"/>
      <c r="CE7401" s="83"/>
      <c r="CF7401"/>
      <c r="CG7401"/>
      <c r="CH7401"/>
      <c r="CI7401"/>
      <c r="CJ7401"/>
      <c r="CK7401"/>
      <c r="CL7401"/>
      <c r="CM7401"/>
      <c r="CN7401"/>
      <c r="CO7401"/>
      <c r="CP7401"/>
    </row>
    <row r="7402" spans="80:94" ht="22.5" customHeight="1">
      <c r="CB7402"/>
      <c r="CC7402"/>
      <c r="CD7402"/>
      <c r="CE7402" s="83"/>
      <c r="CF7402"/>
      <c r="CG7402"/>
      <c r="CH7402"/>
      <c r="CI7402"/>
      <c r="CJ7402"/>
      <c r="CK7402"/>
      <c r="CL7402"/>
      <c r="CM7402"/>
      <c r="CN7402"/>
      <c r="CO7402"/>
      <c r="CP7402"/>
    </row>
    <row r="7403" spans="80:94" ht="22.5" customHeight="1">
      <c r="CB7403"/>
      <c r="CC7403"/>
      <c r="CD7403"/>
      <c r="CE7403" s="83"/>
      <c r="CF7403"/>
      <c r="CG7403"/>
      <c r="CH7403"/>
      <c r="CI7403"/>
      <c r="CJ7403"/>
      <c r="CK7403"/>
      <c r="CL7403"/>
      <c r="CM7403"/>
      <c r="CN7403"/>
      <c r="CO7403"/>
      <c r="CP7403"/>
    </row>
    <row r="7404" spans="80:94" ht="22.5" customHeight="1">
      <c r="CB7404"/>
      <c r="CC7404"/>
      <c r="CD7404"/>
      <c r="CE7404" s="83"/>
      <c r="CF7404"/>
      <c r="CG7404"/>
      <c r="CH7404"/>
      <c r="CI7404"/>
      <c r="CJ7404"/>
      <c r="CK7404"/>
      <c r="CL7404"/>
      <c r="CM7404"/>
      <c r="CN7404"/>
      <c r="CO7404"/>
      <c r="CP7404"/>
    </row>
    <row r="7405" spans="80:94" ht="22.5" customHeight="1">
      <c r="CB7405"/>
      <c r="CC7405"/>
      <c r="CD7405"/>
      <c r="CE7405" s="83"/>
      <c r="CF7405"/>
      <c r="CG7405"/>
      <c r="CH7405"/>
      <c r="CI7405"/>
      <c r="CJ7405"/>
      <c r="CK7405"/>
      <c r="CL7405"/>
      <c r="CM7405"/>
      <c r="CN7405"/>
      <c r="CO7405"/>
      <c r="CP7405"/>
    </row>
    <row r="7406" spans="80:94" ht="22.5" customHeight="1">
      <c r="CB7406"/>
      <c r="CC7406"/>
      <c r="CD7406"/>
      <c r="CE7406" s="83"/>
      <c r="CF7406"/>
      <c r="CG7406"/>
      <c r="CH7406"/>
      <c r="CI7406"/>
      <c r="CJ7406"/>
      <c r="CK7406"/>
      <c r="CL7406"/>
      <c r="CM7406"/>
      <c r="CN7406"/>
      <c r="CO7406"/>
      <c r="CP7406"/>
    </row>
    <row r="7407" spans="80:94" ht="22.5" customHeight="1">
      <c r="CB7407"/>
      <c r="CC7407"/>
      <c r="CD7407"/>
      <c r="CE7407" s="83"/>
      <c r="CF7407"/>
      <c r="CG7407"/>
      <c r="CH7407"/>
      <c r="CI7407"/>
      <c r="CJ7407"/>
      <c r="CK7407"/>
      <c r="CL7407"/>
      <c r="CM7407"/>
      <c r="CN7407"/>
      <c r="CO7407"/>
      <c r="CP7407"/>
    </row>
    <row r="7408" spans="80:94" ht="22.5" customHeight="1">
      <c r="CB7408"/>
      <c r="CC7408"/>
      <c r="CD7408"/>
      <c r="CE7408" s="83"/>
      <c r="CF7408"/>
      <c r="CG7408"/>
      <c r="CH7408"/>
      <c r="CI7408"/>
      <c r="CJ7408"/>
      <c r="CK7408"/>
      <c r="CL7408"/>
      <c r="CM7408"/>
      <c r="CN7408"/>
      <c r="CO7408"/>
      <c r="CP7408"/>
    </row>
    <row r="7409" spans="80:94" ht="22.5" customHeight="1">
      <c r="CB7409"/>
      <c r="CC7409"/>
      <c r="CD7409"/>
      <c r="CE7409" s="83"/>
      <c r="CF7409"/>
      <c r="CG7409"/>
      <c r="CH7409"/>
      <c r="CI7409"/>
      <c r="CJ7409"/>
      <c r="CK7409"/>
      <c r="CL7409"/>
      <c r="CM7409"/>
      <c r="CN7409"/>
      <c r="CO7409"/>
      <c r="CP7409"/>
    </row>
    <row r="7410" spans="80:94" ht="22.5" customHeight="1">
      <c r="CB7410"/>
      <c r="CC7410"/>
      <c r="CD7410"/>
      <c r="CE7410" s="83"/>
      <c r="CF7410"/>
      <c r="CG7410"/>
      <c r="CH7410"/>
      <c r="CI7410"/>
      <c r="CJ7410"/>
      <c r="CK7410"/>
      <c r="CL7410"/>
      <c r="CM7410"/>
      <c r="CN7410"/>
      <c r="CO7410"/>
      <c r="CP7410"/>
    </row>
    <row r="7411" spans="80:94" ht="22.5" customHeight="1">
      <c r="CB7411"/>
      <c r="CC7411"/>
      <c r="CD7411"/>
      <c r="CE7411" s="83"/>
      <c r="CF7411"/>
      <c r="CG7411"/>
      <c r="CH7411"/>
      <c r="CI7411"/>
      <c r="CJ7411"/>
      <c r="CK7411"/>
      <c r="CL7411"/>
      <c r="CM7411"/>
      <c r="CN7411"/>
      <c r="CO7411"/>
      <c r="CP7411"/>
    </row>
    <row r="7412" spans="80:94" ht="22.5" customHeight="1">
      <c r="CB7412"/>
      <c r="CC7412"/>
      <c r="CD7412"/>
      <c r="CE7412" s="83"/>
      <c r="CF7412"/>
      <c r="CG7412"/>
      <c r="CH7412"/>
      <c r="CI7412"/>
      <c r="CJ7412"/>
      <c r="CK7412"/>
      <c r="CL7412"/>
      <c r="CM7412"/>
      <c r="CN7412"/>
      <c r="CO7412"/>
      <c r="CP7412"/>
    </row>
    <row r="7413" spans="80:94" ht="22.5" customHeight="1">
      <c r="CB7413"/>
      <c r="CC7413"/>
      <c r="CD7413"/>
      <c r="CE7413" s="83"/>
      <c r="CF7413"/>
      <c r="CG7413"/>
      <c r="CH7413"/>
      <c r="CI7413"/>
      <c r="CJ7413"/>
      <c r="CK7413"/>
      <c r="CL7413"/>
      <c r="CM7413"/>
      <c r="CN7413"/>
      <c r="CO7413"/>
      <c r="CP7413"/>
    </row>
    <row r="7414" spans="80:94" ht="22.5" customHeight="1">
      <c r="CB7414"/>
      <c r="CC7414"/>
      <c r="CD7414"/>
      <c r="CE7414" s="83"/>
      <c r="CF7414"/>
      <c r="CG7414"/>
      <c r="CH7414"/>
      <c r="CI7414"/>
      <c r="CJ7414"/>
      <c r="CK7414"/>
      <c r="CL7414"/>
      <c r="CM7414"/>
      <c r="CN7414"/>
      <c r="CO7414"/>
      <c r="CP7414"/>
    </row>
    <row r="7415" spans="80:94" ht="22.5" customHeight="1">
      <c r="CB7415"/>
      <c r="CC7415"/>
      <c r="CD7415"/>
      <c r="CE7415" s="83"/>
      <c r="CF7415"/>
      <c r="CG7415"/>
      <c r="CH7415"/>
      <c r="CI7415"/>
      <c r="CJ7415"/>
      <c r="CK7415"/>
      <c r="CL7415"/>
      <c r="CM7415"/>
      <c r="CN7415"/>
      <c r="CO7415"/>
      <c r="CP7415"/>
    </row>
    <row r="7416" spans="80:94" ht="22.5" customHeight="1">
      <c r="CB7416"/>
      <c r="CC7416"/>
      <c r="CD7416"/>
      <c r="CE7416" s="83"/>
      <c r="CF7416"/>
      <c r="CG7416"/>
      <c r="CH7416"/>
      <c r="CI7416"/>
      <c r="CJ7416"/>
      <c r="CK7416"/>
      <c r="CL7416"/>
      <c r="CM7416"/>
      <c r="CN7416"/>
      <c r="CO7416"/>
      <c r="CP7416"/>
    </row>
    <row r="7417" spans="80:94" ht="22.5" customHeight="1">
      <c r="CB7417"/>
      <c r="CC7417"/>
      <c r="CD7417"/>
      <c r="CE7417" s="83"/>
      <c r="CF7417"/>
      <c r="CG7417"/>
      <c r="CH7417"/>
      <c r="CI7417"/>
      <c r="CJ7417"/>
      <c r="CK7417"/>
      <c r="CL7417"/>
      <c r="CM7417"/>
      <c r="CN7417"/>
      <c r="CO7417"/>
      <c r="CP7417"/>
    </row>
    <row r="7418" spans="80:94" ht="22.5" customHeight="1">
      <c r="CB7418"/>
      <c r="CC7418"/>
      <c r="CD7418"/>
      <c r="CE7418" s="83"/>
      <c r="CF7418"/>
      <c r="CG7418"/>
      <c r="CH7418"/>
      <c r="CI7418"/>
      <c r="CJ7418"/>
      <c r="CK7418"/>
      <c r="CL7418"/>
      <c r="CM7418"/>
      <c r="CN7418"/>
      <c r="CO7418"/>
      <c r="CP7418"/>
    </row>
    <row r="7419" spans="80:94" ht="22.5" customHeight="1">
      <c r="CB7419"/>
      <c r="CC7419"/>
      <c r="CD7419"/>
      <c r="CE7419" s="83"/>
      <c r="CF7419"/>
      <c r="CG7419"/>
      <c r="CH7419"/>
      <c r="CI7419"/>
      <c r="CJ7419"/>
      <c r="CK7419"/>
      <c r="CL7419"/>
      <c r="CM7419"/>
      <c r="CN7419"/>
      <c r="CO7419"/>
      <c r="CP7419"/>
    </row>
    <row r="7420" spans="80:94" ht="22.5" customHeight="1">
      <c r="CB7420"/>
      <c r="CC7420"/>
      <c r="CD7420"/>
      <c r="CE7420" s="83"/>
      <c r="CF7420"/>
      <c r="CG7420"/>
      <c r="CH7420"/>
      <c r="CI7420"/>
      <c r="CJ7420"/>
      <c r="CK7420"/>
      <c r="CL7420"/>
      <c r="CM7420"/>
      <c r="CN7420"/>
      <c r="CO7420"/>
      <c r="CP7420"/>
    </row>
    <row r="7421" spans="80:94" ht="22.5" customHeight="1">
      <c r="CB7421"/>
      <c r="CC7421"/>
      <c r="CD7421"/>
      <c r="CE7421" s="83"/>
      <c r="CF7421"/>
      <c r="CG7421"/>
      <c r="CH7421"/>
      <c r="CI7421"/>
      <c r="CJ7421"/>
      <c r="CK7421"/>
      <c r="CL7421"/>
      <c r="CM7421"/>
      <c r="CN7421"/>
      <c r="CO7421"/>
      <c r="CP7421"/>
    </row>
    <row r="7422" spans="80:94" ht="22.5" customHeight="1">
      <c r="CB7422"/>
      <c r="CC7422"/>
      <c r="CD7422"/>
      <c r="CE7422" s="83"/>
      <c r="CF7422"/>
      <c r="CG7422"/>
      <c r="CH7422"/>
      <c r="CI7422"/>
      <c r="CJ7422"/>
      <c r="CK7422"/>
      <c r="CL7422"/>
      <c r="CM7422"/>
      <c r="CN7422"/>
      <c r="CO7422"/>
      <c r="CP7422"/>
    </row>
    <row r="7423" spans="80:94" ht="22.5" customHeight="1">
      <c r="CB7423"/>
      <c r="CC7423"/>
      <c r="CD7423"/>
      <c r="CE7423" s="83"/>
      <c r="CF7423"/>
      <c r="CG7423"/>
      <c r="CH7423"/>
      <c r="CI7423"/>
      <c r="CJ7423"/>
      <c r="CK7423"/>
      <c r="CL7423"/>
      <c r="CM7423"/>
      <c r="CN7423"/>
      <c r="CO7423"/>
      <c r="CP7423"/>
    </row>
    <row r="7424" spans="80:94" ht="22.5" customHeight="1">
      <c r="CB7424"/>
      <c r="CC7424"/>
      <c r="CD7424"/>
      <c r="CE7424" s="83"/>
      <c r="CF7424"/>
      <c r="CG7424"/>
      <c r="CH7424"/>
      <c r="CI7424"/>
      <c r="CJ7424"/>
      <c r="CK7424"/>
      <c r="CL7424"/>
      <c r="CM7424"/>
      <c r="CN7424"/>
      <c r="CO7424"/>
      <c r="CP7424"/>
    </row>
    <row r="7425" spans="80:94" ht="22.5" customHeight="1">
      <c r="CB7425"/>
      <c r="CC7425"/>
      <c r="CD7425"/>
      <c r="CE7425" s="83"/>
      <c r="CF7425"/>
      <c r="CG7425"/>
      <c r="CH7425"/>
      <c r="CI7425"/>
      <c r="CJ7425"/>
      <c r="CK7425"/>
      <c r="CL7425"/>
      <c r="CM7425"/>
      <c r="CN7425"/>
      <c r="CO7425"/>
      <c r="CP7425"/>
    </row>
    <row r="7426" spans="80:94" ht="22.5" customHeight="1">
      <c r="CB7426"/>
      <c r="CC7426"/>
      <c r="CD7426"/>
      <c r="CE7426" s="83"/>
      <c r="CF7426"/>
      <c r="CG7426"/>
      <c r="CH7426"/>
      <c r="CI7426"/>
      <c r="CJ7426"/>
      <c r="CK7426"/>
      <c r="CL7426"/>
      <c r="CM7426"/>
      <c r="CN7426"/>
      <c r="CO7426"/>
      <c r="CP7426"/>
    </row>
    <row r="7427" spans="80:94" ht="22.5" customHeight="1">
      <c r="CB7427"/>
      <c r="CC7427"/>
      <c r="CD7427"/>
      <c r="CE7427" s="83"/>
      <c r="CF7427"/>
      <c r="CG7427"/>
      <c r="CH7427"/>
      <c r="CI7427"/>
      <c r="CJ7427"/>
      <c r="CK7427"/>
      <c r="CL7427"/>
      <c r="CM7427"/>
      <c r="CN7427"/>
      <c r="CO7427"/>
      <c r="CP7427"/>
    </row>
    <row r="7428" spans="80:94" ht="22.5" customHeight="1">
      <c r="CB7428"/>
      <c r="CC7428"/>
      <c r="CD7428"/>
      <c r="CE7428" s="83"/>
      <c r="CF7428"/>
      <c r="CG7428"/>
      <c r="CH7428"/>
      <c r="CI7428"/>
      <c r="CJ7428"/>
      <c r="CK7428"/>
      <c r="CL7428"/>
      <c r="CM7428"/>
      <c r="CN7428"/>
      <c r="CO7428"/>
      <c r="CP7428"/>
    </row>
    <row r="7429" spans="80:94" ht="22.5" customHeight="1">
      <c r="CB7429"/>
      <c r="CC7429"/>
      <c r="CD7429"/>
      <c r="CE7429" s="83"/>
      <c r="CF7429"/>
      <c r="CG7429"/>
      <c r="CH7429"/>
      <c r="CI7429"/>
      <c r="CJ7429"/>
      <c r="CK7429"/>
      <c r="CL7429"/>
      <c r="CM7429"/>
      <c r="CN7429"/>
      <c r="CO7429"/>
      <c r="CP7429"/>
    </row>
    <row r="7430" spans="80:94" ht="22.5" customHeight="1">
      <c r="CB7430"/>
      <c r="CC7430"/>
      <c r="CD7430"/>
      <c r="CE7430" s="83"/>
      <c r="CF7430"/>
      <c r="CG7430"/>
      <c r="CH7430"/>
      <c r="CI7430"/>
      <c r="CJ7430"/>
      <c r="CK7430"/>
      <c r="CL7430"/>
      <c r="CM7430"/>
      <c r="CN7430"/>
      <c r="CO7430"/>
      <c r="CP7430"/>
    </row>
    <row r="7431" spans="80:94" ht="22.5" customHeight="1">
      <c r="CB7431"/>
      <c r="CC7431"/>
      <c r="CD7431"/>
      <c r="CE7431" s="83"/>
      <c r="CF7431"/>
      <c r="CG7431"/>
      <c r="CH7431"/>
      <c r="CI7431"/>
      <c r="CJ7431"/>
      <c r="CK7431"/>
      <c r="CL7431"/>
      <c r="CM7431"/>
      <c r="CN7431"/>
      <c r="CO7431"/>
      <c r="CP7431"/>
    </row>
    <row r="7432" spans="80:94" ht="22.5" customHeight="1">
      <c r="CB7432"/>
      <c r="CC7432"/>
      <c r="CD7432"/>
      <c r="CE7432" s="83"/>
      <c r="CF7432"/>
      <c r="CG7432"/>
      <c r="CH7432"/>
      <c r="CI7432"/>
      <c r="CJ7432"/>
      <c r="CK7432"/>
      <c r="CL7432"/>
      <c r="CM7432"/>
      <c r="CN7432"/>
      <c r="CO7432"/>
      <c r="CP7432"/>
    </row>
    <row r="7433" spans="80:94" ht="22.5" customHeight="1">
      <c r="CB7433"/>
      <c r="CC7433"/>
      <c r="CD7433"/>
      <c r="CE7433" s="83"/>
      <c r="CF7433"/>
      <c r="CG7433"/>
      <c r="CH7433"/>
      <c r="CI7433"/>
      <c r="CJ7433"/>
      <c r="CK7433"/>
      <c r="CL7433"/>
      <c r="CM7433"/>
      <c r="CN7433"/>
      <c r="CO7433"/>
      <c r="CP7433"/>
    </row>
    <row r="7434" spans="80:94" ht="22.5" customHeight="1">
      <c r="CB7434"/>
      <c r="CC7434"/>
      <c r="CD7434"/>
      <c r="CE7434" s="83"/>
      <c r="CF7434"/>
      <c r="CG7434"/>
      <c r="CH7434"/>
      <c r="CI7434"/>
      <c r="CJ7434"/>
      <c r="CK7434"/>
      <c r="CL7434"/>
      <c r="CM7434"/>
      <c r="CN7434"/>
      <c r="CO7434"/>
      <c r="CP7434"/>
    </row>
    <row r="7435" spans="80:94" ht="22.5" customHeight="1">
      <c r="CB7435"/>
      <c r="CC7435"/>
      <c r="CD7435"/>
      <c r="CE7435" s="83"/>
      <c r="CF7435"/>
      <c r="CG7435"/>
      <c r="CH7435"/>
      <c r="CI7435"/>
      <c r="CJ7435"/>
      <c r="CK7435"/>
      <c r="CL7435"/>
      <c r="CM7435"/>
      <c r="CN7435"/>
      <c r="CO7435"/>
      <c r="CP7435"/>
    </row>
    <row r="7436" spans="80:94" ht="22.5" customHeight="1">
      <c r="CB7436"/>
      <c r="CC7436"/>
      <c r="CD7436"/>
      <c r="CE7436" s="83"/>
      <c r="CF7436"/>
      <c r="CG7436"/>
      <c r="CH7436"/>
      <c r="CI7436"/>
      <c r="CJ7436"/>
      <c r="CK7436"/>
      <c r="CL7436"/>
      <c r="CM7436"/>
      <c r="CN7436"/>
      <c r="CO7436"/>
      <c r="CP7436"/>
    </row>
    <row r="7437" spans="80:94" ht="22.5" customHeight="1">
      <c r="CB7437"/>
      <c r="CC7437"/>
      <c r="CD7437"/>
      <c r="CE7437" s="83"/>
      <c r="CF7437"/>
      <c r="CG7437"/>
      <c r="CH7437"/>
      <c r="CI7437"/>
      <c r="CJ7437"/>
      <c r="CK7437"/>
      <c r="CL7437"/>
      <c r="CM7437"/>
      <c r="CN7437"/>
      <c r="CO7437"/>
      <c r="CP7437"/>
    </row>
    <row r="7438" spans="80:94" ht="22.5" customHeight="1">
      <c r="CB7438"/>
      <c r="CC7438"/>
      <c r="CD7438"/>
      <c r="CE7438" s="83"/>
      <c r="CF7438"/>
      <c r="CG7438"/>
      <c r="CH7438"/>
      <c r="CI7438"/>
      <c r="CJ7438"/>
      <c r="CK7438"/>
      <c r="CL7438"/>
      <c r="CM7438"/>
      <c r="CN7438"/>
      <c r="CO7438"/>
      <c r="CP7438"/>
    </row>
    <row r="7439" spans="80:94" ht="22.5" customHeight="1">
      <c r="CB7439"/>
      <c r="CC7439"/>
      <c r="CD7439"/>
      <c r="CE7439" s="83"/>
      <c r="CF7439"/>
      <c r="CG7439"/>
      <c r="CH7439"/>
      <c r="CI7439"/>
      <c r="CJ7439"/>
      <c r="CK7439"/>
      <c r="CL7439"/>
      <c r="CM7439"/>
      <c r="CN7439"/>
      <c r="CO7439"/>
      <c r="CP7439"/>
    </row>
    <row r="7440" spans="80:94" ht="22.5" customHeight="1">
      <c r="CB7440"/>
      <c r="CC7440"/>
      <c r="CD7440"/>
      <c r="CE7440" s="83"/>
      <c r="CF7440"/>
      <c r="CG7440"/>
      <c r="CH7440"/>
      <c r="CI7440"/>
      <c r="CJ7440"/>
      <c r="CK7440"/>
      <c r="CL7440"/>
      <c r="CM7440"/>
      <c r="CN7440"/>
      <c r="CO7440"/>
      <c r="CP7440"/>
    </row>
    <row r="7441" spans="80:94" ht="22.5" customHeight="1">
      <c r="CB7441"/>
      <c r="CC7441"/>
      <c r="CD7441"/>
      <c r="CE7441" s="83"/>
      <c r="CF7441"/>
      <c r="CG7441"/>
      <c r="CH7441"/>
      <c r="CI7441"/>
      <c r="CJ7441"/>
      <c r="CK7441"/>
      <c r="CL7441"/>
      <c r="CM7441"/>
      <c r="CN7441"/>
      <c r="CO7441"/>
      <c r="CP7441"/>
    </row>
    <row r="7442" spans="80:94" ht="22.5" customHeight="1">
      <c r="CB7442"/>
      <c r="CC7442"/>
      <c r="CD7442"/>
      <c r="CE7442" s="83"/>
      <c r="CF7442"/>
      <c r="CG7442"/>
      <c r="CH7442"/>
      <c r="CI7442"/>
      <c r="CJ7442"/>
      <c r="CK7442"/>
      <c r="CL7442"/>
      <c r="CM7442"/>
      <c r="CN7442"/>
      <c r="CO7442"/>
      <c r="CP7442"/>
    </row>
    <row r="7443" spans="80:94" ht="22.5" customHeight="1">
      <c r="CB7443"/>
      <c r="CC7443"/>
      <c r="CD7443"/>
      <c r="CE7443" s="83"/>
      <c r="CF7443"/>
      <c r="CG7443"/>
      <c r="CH7443"/>
      <c r="CI7443"/>
      <c r="CJ7443"/>
      <c r="CK7443"/>
      <c r="CL7443"/>
      <c r="CM7443"/>
      <c r="CN7443"/>
      <c r="CO7443"/>
      <c r="CP7443"/>
    </row>
    <row r="7444" spans="80:94" ht="22.5" customHeight="1">
      <c r="CB7444"/>
      <c r="CC7444"/>
      <c r="CD7444"/>
      <c r="CE7444" s="83"/>
      <c r="CF7444"/>
      <c r="CG7444"/>
      <c r="CH7444"/>
      <c r="CI7444"/>
      <c r="CJ7444"/>
      <c r="CK7444"/>
      <c r="CL7444"/>
      <c r="CM7444"/>
      <c r="CN7444"/>
      <c r="CO7444"/>
      <c r="CP7444"/>
    </row>
    <row r="7445" spans="80:94" ht="22.5" customHeight="1">
      <c r="CB7445"/>
      <c r="CC7445"/>
      <c r="CD7445"/>
      <c r="CE7445" s="83"/>
      <c r="CF7445"/>
      <c r="CG7445"/>
      <c r="CH7445"/>
      <c r="CI7445"/>
      <c r="CJ7445"/>
      <c r="CK7445"/>
      <c r="CL7445"/>
      <c r="CM7445"/>
      <c r="CN7445"/>
      <c r="CO7445"/>
      <c r="CP7445"/>
    </row>
    <row r="7446" spans="80:94" ht="22.5" customHeight="1">
      <c r="CB7446"/>
      <c r="CC7446"/>
      <c r="CD7446"/>
      <c r="CE7446" s="83"/>
      <c r="CF7446"/>
      <c r="CG7446"/>
      <c r="CH7446"/>
      <c r="CI7446"/>
      <c r="CJ7446"/>
      <c r="CK7446"/>
      <c r="CL7446"/>
      <c r="CM7446"/>
      <c r="CN7446"/>
      <c r="CO7446"/>
      <c r="CP7446"/>
    </row>
    <row r="7447" spans="80:94" ht="22.5" customHeight="1">
      <c r="CB7447"/>
      <c r="CC7447"/>
      <c r="CD7447"/>
      <c r="CE7447" s="83"/>
      <c r="CF7447"/>
      <c r="CG7447"/>
      <c r="CH7447"/>
      <c r="CI7447"/>
      <c r="CJ7447"/>
      <c r="CK7447"/>
      <c r="CL7447"/>
      <c r="CM7447"/>
      <c r="CN7447"/>
      <c r="CO7447"/>
      <c r="CP7447"/>
    </row>
    <row r="7448" spans="80:94" ht="22.5" customHeight="1">
      <c r="CB7448"/>
      <c r="CC7448"/>
      <c r="CD7448"/>
      <c r="CE7448" s="83"/>
      <c r="CF7448"/>
      <c r="CG7448"/>
      <c r="CH7448"/>
      <c r="CI7448"/>
      <c r="CJ7448"/>
      <c r="CK7448"/>
      <c r="CL7448"/>
      <c r="CM7448"/>
      <c r="CN7448"/>
      <c r="CO7448"/>
      <c r="CP7448"/>
    </row>
    <row r="7449" spans="80:94" ht="22.5" customHeight="1">
      <c r="CB7449"/>
      <c r="CC7449"/>
      <c r="CD7449"/>
      <c r="CE7449" s="83"/>
      <c r="CF7449"/>
      <c r="CG7449"/>
      <c r="CH7449"/>
      <c r="CI7449"/>
      <c r="CJ7449"/>
      <c r="CK7449"/>
      <c r="CL7449"/>
      <c r="CM7449"/>
      <c r="CN7449"/>
      <c r="CO7449"/>
      <c r="CP7449"/>
    </row>
    <row r="7450" spans="80:94" ht="22.5" customHeight="1">
      <c r="CB7450"/>
      <c r="CC7450"/>
      <c r="CD7450"/>
      <c r="CE7450" s="83"/>
      <c r="CF7450"/>
      <c r="CG7450"/>
      <c r="CH7450"/>
      <c r="CI7450"/>
      <c r="CJ7450"/>
      <c r="CK7450"/>
      <c r="CL7450"/>
      <c r="CM7450"/>
      <c r="CN7450"/>
      <c r="CO7450"/>
      <c r="CP7450"/>
    </row>
    <row r="7451" spans="80:94" ht="22.5" customHeight="1">
      <c r="CB7451"/>
      <c r="CC7451"/>
      <c r="CD7451"/>
      <c r="CE7451" s="83"/>
      <c r="CF7451"/>
      <c r="CG7451"/>
      <c r="CH7451"/>
      <c r="CI7451"/>
      <c r="CJ7451"/>
      <c r="CK7451"/>
      <c r="CL7451"/>
      <c r="CM7451"/>
      <c r="CN7451"/>
      <c r="CO7451"/>
      <c r="CP7451"/>
    </row>
    <row r="7452" spans="80:94" ht="22.5" customHeight="1">
      <c r="CB7452"/>
      <c r="CC7452"/>
      <c r="CD7452"/>
      <c r="CE7452" s="83"/>
      <c r="CF7452"/>
      <c r="CG7452"/>
      <c r="CH7452"/>
      <c r="CI7452"/>
      <c r="CJ7452"/>
      <c r="CK7452"/>
      <c r="CL7452"/>
      <c r="CM7452"/>
      <c r="CN7452"/>
      <c r="CO7452"/>
      <c r="CP7452"/>
    </row>
    <row r="7453" spans="80:94" ht="22.5" customHeight="1">
      <c r="CB7453"/>
      <c r="CC7453"/>
      <c r="CD7453"/>
      <c r="CE7453" s="83"/>
      <c r="CF7453"/>
      <c r="CG7453"/>
      <c r="CH7453"/>
      <c r="CI7453"/>
      <c r="CJ7453"/>
      <c r="CK7453"/>
      <c r="CL7453"/>
      <c r="CM7453"/>
      <c r="CN7453"/>
      <c r="CO7453"/>
      <c r="CP7453"/>
    </row>
    <row r="7454" spans="80:94" ht="22.5" customHeight="1">
      <c r="CB7454"/>
      <c r="CC7454"/>
      <c r="CD7454"/>
      <c r="CE7454" s="83"/>
      <c r="CF7454"/>
      <c r="CG7454"/>
      <c r="CH7454"/>
      <c r="CI7454"/>
      <c r="CJ7454"/>
      <c r="CK7454"/>
      <c r="CL7454"/>
      <c r="CM7454"/>
      <c r="CN7454"/>
      <c r="CO7454"/>
      <c r="CP7454"/>
    </row>
    <row r="7455" spans="80:94" ht="22.5" customHeight="1">
      <c r="CB7455"/>
      <c r="CC7455"/>
      <c r="CD7455"/>
      <c r="CE7455" s="83"/>
      <c r="CF7455"/>
      <c r="CG7455"/>
      <c r="CH7455"/>
      <c r="CI7455"/>
      <c r="CJ7455"/>
      <c r="CK7455"/>
      <c r="CL7455"/>
      <c r="CM7455"/>
      <c r="CN7455"/>
      <c r="CO7455"/>
      <c r="CP7455"/>
    </row>
    <row r="7456" spans="80:94" ht="22.5" customHeight="1">
      <c r="CB7456"/>
      <c r="CC7456"/>
      <c r="CD7456"/>
      <c r="CE7456" s="83"/>
      <c r="CF7456"/>
      <c r="CG7456"/>
      <c r="CH7456"/>
      <c r="CI7456"/>
      <c r="CJ7456"/>
      <c r="CK7456"/>
      <c r="CL7456"/>
      <c r="CM7456"/>
      <c r="CN7456"/>
      <c r="CO7456"/>
      <c r="CP7456"/>
    </row>
    <row r="7457" spans="80:94" ht="22.5" customHeight="1">
      <c r="CB7457"/>
      <c r="CC7457"/>
      <c r="CD7457"/>
      <c r="CE7457" s="83"/>
      <c r="CF7457"/>
      <c r="CG7457"/>
      <c r="CH7457"/>
      <c r="CI7457"/>
      <c r="CJ7457"/>
      <c r="CK7457"/>
      <c r="CL7457"/>
      <c r="CM7457"/>
      <c r="CN7457"/>
      <c r="CO7457"/>
      <c r="CP7457"/>
    </row>
    <row r="7458" spans="80:94" ht="22.5" customHeight="1">
      <c r="CB7458"/>
      <c r="CC7458"/>
      <c r="CD7458"/>
      <c r="CE7458" s="83"/>
      <c r="CF7458"/>
      <c r="CG7458"/>
      <c r="CH7458"/>
      <c r="CI7458"/>
      <c r="CJ7458"/>
      <c r="CK7458"/>
      <c r="CL7458"/>
      <c r="CM7458"/>
      <c r="CN7458"/>
      <c r="CO7458"/>
      <c r="CP7458"/>
    </row>
    <row r="7459" spans="80:94" ht="22.5" customHeight="1">
      <c r="CB7459"/>
      <c r="CC7459"/>
      <c r="CD7459"/>
      <c r="CE7459" s="83"/>
      <c r="CF7459"/>
      <c r="CG7459"/>
      <c r="CH7459"/>
      <c r="CI7459"/>
      <c r="CJ7459"/>
      <c r="CK7459"/>
      <c r="CL7459"/>
      <c r="CM7459"/>
      <c r="CN7459"/>
      <c r="CO7459"/>
      <c r="CP7459"/>
    </row>
    <row r="7460" spans="80:94" ht="22.5" customHeight="1">
      <c r="CB7460"/>
      <c r="CC7460"/>
      <c r="CD7460"/>
      <c r="CE7460" s="83"/>
      <c r="CF7460"/>
      <c r="CG7460"/>
      <c r="CH7460"/>
      <c r="CI7460"/>
      <c r="CJ7460"/>
      <c r="CK7460"/>
      <c r="CL7460"/>
      <c r="CM7460"/>
      <c r="CN7460"/>
      <c r="CO7460"/>
      <c r="CP7460"/>
    </row>
    <row r="7461" spans="80:94" ht="22.5" customHeight="1">
      <c r="CB7461"/>
      <c r="CC7461"/>
      <c r="CD7461"/>
      <c r="CE7461" s="83"/>
      <c r="CF7461"/>
      <c r="CG7461"/>
      <c r="CH7461"/>
      <c r="CI7461"/>
      <c r="CJ7461"/>
      <c r="CK7461"/>
      <c r="CL7461"/>
      <c r="CM7461"/>
      <c r="CN7461"/>
      <c r="CO7461"/>
      <c r="CP7461"/>
    </row>
    <row r="7462" spans="80:94" ht="22.5" customHeight="1">
      <c r="CB7462"/>
      <c r="CC7462"/>
      <c r="CD7462"/>
      <c r="CE7462" s="83"/>
      <c r="CF7462"/>
      <c r="CG7462"/>
      <c r="CH7462"/>
      <c r="CI7462"/>
      <c r="CJ7462"/>
      <c r="CK7462"/>
      <c r="CL7462"/>
      <c r="CM7462"/>
      <c r="CN7462"/>
      <c r="CO7462"/>
      <c r="CP7462"/>
    </row>
    <row r="7463" spans="80:94" ht="22.5" customHeight="1">
      <c r="CB7463"/>
      <c r="CC7463"/>
      <c r="CD7463"/>
      <c r="CE7463" s="83"/>
      <c r="CF7463"/>
      <c r="CG7463"/>
      <c r="CH7463"/>
      <c r="CI7463"/>
      <c r="CJ7463"/>
      <c r="CK7463"/>
      <c r="CL7463"/>
      <c r="CM7463"/>
      <c r="CN7463"/>
      <c r="CO7463"/>
      <c r="CP7463"/>
    </row>
    <row r="7464" spans="80:94" ht="22.5" customHeight="1">
      <c r="CB7464"/>
      <c r="CC7464"/>
      <c r="CD7464"/>
      <c r="CE7464" s="83"/>
      <c r="CF7464"/>
      <c r="CG7464"/>
      <c r="CH7464"/>
      <c r="CI7464"/>
      <c r="CJ7464"/>
      <c r="CK7464"/>
      <c r="CL7464"/>
      <c r="CM7464"/>
      <c r="CN7464"/>
      <c r="CO7464"/>
      <c r="CP7464"/>
    </row>
    <row r="7465" spans="80:94" ht="22.5" customHeight="1">
      <c r="CB7465"/>
      <c r="CC7465"/>
      <c r="CD7465"/>
      <c r="CE7465" s="83"/>
      <c r="CF7465"/>
      <c r="CG7465"/>
      <c r="CH7465"/>
      <c r="CI7465"/>
      <c r="CJ7465"/>
      <c r="CK7465"/>
      <c r="CL7465"/>
      <c r="CM7465"/>
      <c r="CN7465"/>
      <c r="CO7465"/>
      <c r="CP7465"/>
    </row>
    <row r="7466" spans="80:94" ht="22.5" customHeight="1">
      <c r="CB7466"/>
      <c r="CC7466"/>
      <c r="CD7466"/>
      <c r="CE7466" s="83"/>
      <c r="CF7466"/>
      <c r="CG7466"/>
      <c r="CH7466"/>
      <c r="CI7466"/>
      <c r="CJ7466"/>
      <c r="CK7466"/>
      <c r="CL7466"/>
      <c r="CM7466"/>
      <c r="CN7466"/>
      <c r="CO7466"/>
      <c r="CP7466"/>
    </row>
    <row r="7467" spans="80:94" ht="22.5" customHeight="1">
      <c r="CB7467"/>
      <c r="CC7467"/>
      <c r="CD7467"/>
      <c r="CE7467" s="83"/>
      <c r="CF7467"/>
      <c r="CG7467"/>
      <c r="CH7467"/>
      <c r="CI7467"/>
      <c r="CJ7467"/>
      <c r="CK7467"/>
      <c r="CL7467"/>
      <c r="CM7467"/>
      <c r="CN7467"/>
      <c r="CO7467"/>
      <c r="CP7467"/>
    </row>
    <row r="7468" spans="80:94" ht="22.5" customHeight="1">
      <c r="CB7468"/>
      <c r="CC7468"/>
      <c r="CD7468"/>
      <c r="CE7468" s="83"/>
      <c r="CF7468"/>
      <c r="CG7468"/>
      <c r="CH7468"/>
      <c r="CI7468"/>
      <c r="CJ7468"/>
      <c r="CK7468"/>
      <c r="CL7468"/>
      <c r="CM7468"/>
      <c r="CN7468"/>
      <c r="CO7468"/>
      <c r="CP7468"/>
    </row>
    <row r="7469" spans="80:94" ht="22.5" customHeight="1">
      <c r="CB7469"/>
      <c r="CC7469"/>
      <c r="CD7469"/>
      <c r="CE7469" s="83"/>
      <c r="CF7469"/>
      <c r="CG7469"/>
      <c r="CH7469"/>
      <c r="CI7469"/>
      <c r="CJ7469"/>
      <c r="CK7469"/>
      <c r="CL7469"/>
      <c r="CM7469"/>
      <c r="CN7469"/>
      <c r="CO7469"/>
      <c r="CP7469"/>
    </row>
    <row r="7470" spans="80:94" ht="22.5" customHeight="1">
      <c r="CB7470"/>
      <c r="CC7470"/>
      <c r="CD7470"/>
      <c r="CE7470" s="83"/>
      <c r="CF7470"/>
      <c r="CG7470"/>
      <c r="CH7470"/>
      <c r="CI7470"/>
      <c r="CJ7470"/>
      <c r="CK7470"/>
      <c r="CL7470"/>
      <c r="CM7470"/>
      <c r="CN7470"/>
      <c r="CO7470"/>
      <c r="CP7470"/>
    </row>
    <row r="7471" spans="80:94" ht="22.5" customHeight="1">
      <c r="CB7471"/>
      <c r="CC7471"/>
      <c r="CD7471"/>
      <c r="CE7471" s="83"/>
      <c r="CF7471"/>
      <c r="CG7471"/>
      <c r="CH7471"/>
      <c r="CI7471"/>
      <c r="CJ7471"/>
      <c r="CK7471"/>
      <c r="CL7471"/>
      <c r="CM7471"/>
      <c r="CN7471"/>
      <c r="CO7471"/>
      <c r="CP7471"/>
    </row>
    <row r="7472" spans="80:94" ht="22.5" customHeight="1">
      <c r="CB7472"/>
      <c r="CC7472"/>
      <c r="CD7472"/>
      <c r="CE7472" s="83"/>
      <c r="CF7472"/>
      <c r="CG7472"/>
      <c r="CH7472"/>
      <c r="CI7472"/>
      <c r="CJ7472"/>
      <c r="CK7472"/>
      <c r="CL7472"/>
      <c r="CM7472"/>
      <c r="CN7472"/>
      <c r="CO7472"/>
      <c r="CP7472"/>
    </row>
    <row r="7473" spans="80:94" ht="22.5" customHeight="1">
      <c r="CB7473"/>
      <c r="CC7473"/>
      <c r="CD7473"/>
      <c r="CE7473" s="83"/>
      <c r="CF7473"/>
      <c r="CG7473"/>
      <c r="CH7473"/>
      <c r="CI7473"/>
      <c r="CJ7473"/>
      <c r="CK7473"/>
      <c r="CL7473"/>
      <c r="CM7473"/>
      <c r="CN7473"/>
      <c r="CO7473"/>
      <c r="CP7473"/>
    </row>
    <row r="7474" spans="80:94" ht="22.5" customHeight="1">
      <c r="CB7474"/>
      <c r="CC7474"/>
      <c r="CD7474"/>
      <c r="CE7474" s="83"/>
      <c r="CF7474"/>
      <c r="CG7474"/>
      <c r="CH7474"/>
      <c r="CI7474"/>
      <c r="CJ7474"/>
      <c r="CK7474"/>
      <c r="CL7474"/>
      <c r="CM7474"/>
      <c r="CN7474"/>
      <c r="CO7474"/>
      <c r="CP7474"/>
    </row>
    <row r="7475" spans="80:94" ht="22.5" customHeight="1">
      <c r="CB7475"/>
      <c r="CC7475"/>
      <c r="CD7475"/>
      <c r="CE7475" s="83"/>
      <c r="CF7475"/>
      <c r="CG7475"/>
      <c r="CH7475"/>
      <c r="CI7475"/>
      <c r="CJ7475"/>
      <c r="CK7475"/>
      <c r="CL7475"/>
      <c r="CM7475"/>
      <c r="CN7475"/>
      <c r="CO7475"/>
      <c r="CP7475"/>
    </row>
    <row r="7476" spans="80:94" ht="22.5" customHeight="1">
      <c r="CB7476"/>
      <c r="CC7476"/>
      <c r="CD7476"/>
      <c r="CE7476" s="83"/>
      <c r="CF7476"/>
      <c r="CG7476"/>
      <c r="CH7476"/>
      <c r="CI7476"/>
      <c r="CJ7476"/>
      <c r="CK7476"/>
      <c r="CL7476"/>
      <c r="CM7476"/>
      <c r="CN7476"/>
      <c r="CO7476"/>
      <c r="CP7476"/>
    </row>
    <row r="7477" spans="80:94" ht="22.5" customHeight="1">
      <c r="CB7477"/>
      <c r="CC7477"/>
      <c r="CD7477"/>
      <c r="CE7477" s="83"/>
      <c r="CF7477"/>
      <c r="CG7477"/>
      <c r="CH7477"/>
      <c r="CI7477"/>
      <c r="CJ7477"/>
      <c r="CK7477"/>
      <c r="CL7477"/>
      <c r="CM7477"/>
      <c r="CN7477"/>
      <c r="CO7477"/>
      <c r="CP7477"/>
    </row>
    <row r="7478" spans="80:94" ht="22.5" customHeight="1">
      <c r="CB7478"/>
      <c r="CC7478"/>
      <c r="CD7478"/>
      <c r="CE7478" s="83"/>
      <c r="CF7478"/>
      <c r="CG7478"/>
      <c r="CH7478"/>
      <c r="CI7478"/>
      <c r="CJ7478"/>
      <c r="CK7478"/>
      <c r="CL7478"/>
      <c r="CM7478"/>
      <c r="CN7478"/>
      <c r="CO7478"/>
      <c r="CP7478"/>
    </row>
    <row r="7479" spans="80:94" ht="22.5" customHeight="1">
      <c r="CB7479"/>
      <c r="CC7479"/>
      <c r="CD7479"/>
      <c r="CE7479" s="83"/>
      <c r="CF7479"/>
      <c r="CG7479"/>
      <c r="CH7479"/>
      <c r="CI7479"/>
      <c r="CJ7479"/>
      <c r="CK7479"/>
      <c r="CL7479"/>
      <c r="CM7479"/>
      <c r="CN7479"/>
      <c r="CO7479"/>
      <c r="CP7479"/>
    </row>
    <row r="7480" spans="80:94" ht="22.5" customHeight="1">
      <c r="CB7480"/>
      <c r="CC7480"/>
      <c r="CD7480"/>
      <c r="CE7480" s="83"/>
      <c r="CF7480"/>
      <c r="CG7480"/>
      <c r="CH7480"/>
      <c r="CI7480"/>
      <c r="CJ7480"/>
      <c r="CK7480"/>
      <c r="CL7480"/>
      <c r="CM7480"/>
      <c r="CN7480"/>
      <c r="CO7480"/>
      <c r="CP7480"/>
    </row>
    <row r="7481" spans="80:94" ht="22.5" customHeight="1">
      <c r="CB7481"/>
      <c r="CC7481"/>
      <c r="CD7481"/>
      <c r="CE7481" s="83"/>
      <c r="CF7481"/>
      <c r="CG7481"/>
      <c r="CH7481"/>
      <c r="CI7481"/>
      <c r="CJ7481"/>
      <c r="CK7481"/>
      <c r="CL7481"/>
      <c r="CM7481"/>
      <c r="CN7481"/>
      <c r="CO7481"/>
      <c r="CP7481"/>
    </row>
    <row r="7482" spans="80:94" ht="22.5" customHeight="1">
      <c r="CB7482"/>
      <c r="CC7482"/>
      <c r="CD7482"/>
      <c r="CE7482" s="83"/>
      <c r="CF7482"/>
      <c r="CG7482"/>
      <c r="CH7482"/>
      <c r="CI7482"/>
      <c r="CJ7482"/>
      <c r="CK7482"/>
      <c r="CL7482"/>
      <c r="CM7482"/>
      <c r="CN7482"/>
      <c r="CO7482"/>
      <c r="CP7482"/>
    </row>
    <row r="7483" spans="80:94" ht="22.5" customHeight="1">
      <c r="CB7483"/>
      <c r="CC7483"/>
      <c r="CD7483"/>
      <c r="CE7483" s="83"/>
      <c r="CF7483"/>
      <c r="CG7483"/>
      <c r="CH7483"/>
      <c r="CI7483"/>
      <c r="CJ7483"/>
      <c r="CK7483"/>
      <c r="CL7483"/>
      <c r="CM7483"/>
      <c r="CN7483"/>
      <c r="CO7483"/>
      <c r="CP7483"/>
    </row>
    <row r="7484" spans="80:94" ht="22.5" customHeight="1">
      <c r="CB7484"/>
      <c r="CC7484"/>
      <c r="CD7484"/>
      <c r="CE7484" s="83"/>
      <c r="CF7484"/>
      <c r="CG7484"/>
      <c r="CH7484"/>
      <c r="CI7484"/>
      <c r="CJ7484"/>
      <c r="CK7484"/>
      <c r="CL7484"/>
      <c r="CM7484"/>
      <c r="CN7484"/>
      <c r="CO7484"/>
      <c r="CP7484"/>
    </row>
    <row r="7485" spans="80:94" ht="22.5" customHeight="1">
      <c r="CB7485"/>
      <c r="CC7485"/>
      <c r="CD7485"/>
      <c r="CE7485" s="83"/>
      <c r="CF7485"/>
      <c r="CG7485"/>
      <c r="CH7485"/>
      <c r="CI7485"/>
      <c r="CJ7485"/>
      <c r="CK7485"/>
      <c r="CL7485"/>
      <c r="CM7485"/>
      <c r="CN7485"/>
      <c r="CO7485"/>
      <c r="CP7485"/>
    </row>
    <row r="7486" spans="80:94" ht="22.5" customHeight="1">
      <c r="CB7486"/>
      <c r="CC7486"/>
      <c r="CD7486"/>
      <c r="CE7486" s="83"/>
      <c r="CF7486"/>
      <c r="CG7486"/>
      <c r="CH7486"/>
      <c r="CI7486"/>
      <c r="CJ7486"/>
      <c r="CK7486"/>
      <c r="CL7486"/>
      <c r="CM7486"/>
      <c r="CN7486"/>
      <c r="CO7486"/>
      <c r="CP7486"/>
    </row>
    <row r="7487" spans="80:94" ht="22.5" customHeight="1">
      <c r="CB7487"/>
      <c r="CC7487"/>
      <c r="CD7487"/>
      <c r="CE7487" s="83"/>
      <c r="CF7487"/>
      <c r="CG7487"/>
      <c r="CH7487"/>
      <c r="CI7487"/>
      <c r="CJ7487"/>
      <c r="CK7487"/>
      <c r="CL7487"/>
      <c r="CM7487"/>
      <c r="CN7487"/>
      <c r="CO7487"/>
      <c r="CP7487"/>
    </row>
    <row r="7488" spans="80:94" ht="22.5" customHeight="1">
      <c r="CB7488"/>
      <c r="CC7488"/>
      <c r="CD7488"/>
      <c r="CE7488" s="83"/>
      <c r="CF7488"/>
      <c r="CG7488"/>
      <c r="CH7488"/>
      <c r="CI7488"/>
      <c r="CJ7488"/>
      <c r="CK7488"/>
      <c r="CL7488"/>
      <c r="CM7488"/>
      <c r="CN7488"/>
      <c r="CO7488"/>
      <c r="CP7488"/>
    </row>
    <row r="7489" spans="80:94" ht="22.5" customHeight="1">
      <c r="CB7489"/>
      <c r="CC7489"/>
      <c r="CD7489"/>
      <c r="CE7489" s="83"/>
      <c r="CF7489"/>
      <c r="CG7489"/>
      <c r="CH7489"/>
      <c r="CI7489"/>
      <c r="CJ7489"/>
      <c r="CK7489"/>
      <c r="CL7489"/>
      <c r="CM7489"/>
      <c r="CN7489"/>
      <c r="CO7489"/>
      <c r="CP7489"/>
    </row>
    <row r="7490" spans="80:94" ht="22.5" customHeight="1">
      <c r="CB7490"/>
      <c r="CC7490"/>
      <c r="CD7490"/>
      <c r="CE7490" s="83"/>
      <c r="CF7490"/>
      <c r="CG7490"/>
      <c r="CH7490"/>
      <c r="CI7490"/>
      <c r="CJ7490"/>
      <c r="CK7490"/>
      <c r="CL7490"/>
      <c r="CM7490"/>
      <c r="CN7490"/>
      <c r="CO7490"/>
      <c r="CP7490"/>
    </row>
    <row r="7491" spans="80:94" ht="22.5" customHeight="1">
      <c r="CB7491"/>
      <c r="CC7491"/>
      <c r="CD7491"/>
      <c r="CE7491" s="83"/>
      <c r="CF7491"/>
      <c r="CG7491"/>
      <c r="CH7491"/>
      <c r="CI7491"/>
      <c r="CJ7491"/>
      <c r="CK7491"/>
      <c r="CL7491"/>
      <c r="CM7491"/>
      <c r="CN7491"/>
      <c r="CO7491"/>
      <c r="CP7491"/>
    </row>
    <row r="7492" spans="80:94" ht="22.5" customHeight="1">
      <c r="CB7492"/>
      <c r="CC7492"/>
      <c r="CD7492"/>
      <c r="CE7492" s="83"/>
      <c r="CF7492"/>
      <c r="CG7492"/>
      <c r="CH7492"/>
      <c r="CI7492"/>
      <c r="CJ7492"/>
      <c r="CK7492"/>
      <c r="CL7492"/>
      <c r="CM7492"/>
      <c r="CN7492"/>
      <c r="CO7492"/>
      <c r="CP7492"/>
    </row>
    <row r="7493" spans="80:94" ht="22.5" customHeight="1">
      <c r="CB7493"/>
      <c r="CC7493"/>
      <c r="CD7493"/>
      <c r="CE7493" s="83"/>
      <c r="CF7493"/>
      <c r="CG7493"/>
      <c r="CH7493"/>
      <c r="CI7493"/>
      <c r="CJ7493"/>
      <c r="CK7493"/>
      <c r="CL7493"/>
      <c r="CM7493"/>
      <c r="CN7493"/>
      <c r="CO7493"/>
      <c r="CP7493"/>
    </row>
    <row r="7494" spans="80:94" ht="22.5" customHeight="1">
      <c r="CB7494"/>
      <c r="CC7494"/>
      <c r="CD7494"/>
      <c r="CE7494" s="83"/>
      <c r="CF7494"/>
      <c r="CG7494"/>
      <c r="CH7494"/>
      <c r="CI7494"/>
      <c r="CJ7494"/>
      <c r="CK7494"/>
      <c r="CL7494"/>
      <c r="CM7494"/>
      <c r="CN7494"/>
      <c r="CO7494"/>
      <c r="CP7494"/>
    </row>
    <row r="7495" spans="80:94" ht="22.5" customHeight="1">
      <c r="CB7495"/>
      <c r="CC7495"/>
      <c r="CD7495"/>
      <c r="CE7495" s="83"/>
      <c r="CF7495"/>
      <c r="CG7495"/>
      <c r="CH7495"/>
      <c r="CI7495"/>
      <c r="CJ7495"/>
      <c r="CK7495"/>
      <c r="CL7495"/>
      <c r="CM7495"/>
      <c r="CN7495"/>
      <c r="CO7495"/>
      <c r="CP7495"/>
    </row>
    <row r="7496" spans="80:94" ht="22.5" customHeight="1">
      <c r="CB7496"/>
      <c r="CC7496"/>
      <c r="CD7496"/>
      <c r="CE7496" s="83"/>
      <c r="CF7496"/>
      <c r="CG7496"/>
      <c r="CH7496"/>
      <c r="CI7496"/>
      <c r="CJ7496"/>
      <c r="CK7496"/>
      <c r="CL7496"/>
      <c r="CM7496"/>
      <c r="CN7496"/>
      <c r="CO7496"/>
      <c r="CP7496"/>
    </row>
    <row r="7497" spans="80:94" ht="22.5" customHeight="1">
      <c r="CB7497"/>
      <c r="CC7497"/>
      <c r="CD7497"/>
      <c r="CE7497" s="83"/>
      <c r="CF7497"/>
      <c r="CG7497"/>
      <c r="CH7497"/>
      <c r="CI7497"/>
      <c r="CJ7497"/>
      <c r="CK7497"/>
      <c r="CL7497"/>
      <c r="CM7497"/>
      <c r="CN7497"/>
      <c r="CO7497"/>
      <c r="CP7497"/>
    </row>
    <row r="7498" spans="80:94" ht="22.5" customHeight="1">
      <c r="CB7498"/>
      <c r="CC7498"/>
      <c r="CD7498"/>
      <c r="CE7498" s="83"/>
      <c r="CF7498"/>
      <c r="CG7498"/>
      <c r="CH7498"/>
      <c r="CI7498"/>
      <c r="CJ7498"/>
      <c r="CK7498"/>
      <c r="CL7498"/>
      <c r="CM7498"/>
      <c r="CN7498"/>
      <c r="CO7498"/>
      <c r="CP7498"/>
    </row>
    <row r="7499" spans="80:94" ht="22.5" customHeight="1">
      <c r="CB7499"/>
      <c r="CC7499"/>
      <c r="CD7499"/>
      <c r="CE7499" s="83"/>
      <c r="CF7499"/>
      <c r="CG7499"/>
      <c r="CH7499"/>
      <c r="CI7499"/>
      <c r="CJ7499"/>
      <c r="CK7499"/>
      <c r="CL7499"/>
      <c r="CM7499"/>
      <c r="CN7499"/>
      <c r="CO7499"/>
      <c r="CP7499"/>
    </row>
    <row r="7500" spans="80:94" ht="22.5" customHeight="1">
      <c r="CB7500"/>
      <c r="CC7500"/>
      <c r="CD7500"/>
      <c r="CE7500" s="83"/>
      <c r="CF7500"/>
      <c r="CG7500"/>
      <c r="CH7500"/>
      <c r="CI7500"/>
      <c r="CJ7500"/>
      <c r="CK7500"/>
      <c r="CL7500"/>
      <c r="CM7500"/>
      <c r="CN7500"/>
      <c r="CO7500"/>
      <c r="CP7500"/>
    </row>
    <row r="7501" spans="80:94" ht="22.5" customHeight="1">
      <c r="CB7501"/>
      <c r="CC7501"/>
      <c r="CD7501"/>
      <c r="CE7501" s="83"/>
      <c r="CF7501"/>
      <c r="CG7501"/>
      <c r="CH7501"/>
      <c r="CI7501"/>
      <c r="CJ7501"/>
      <c r="CK7501"/>
      <c r="CL7501"/>
      <c r="CM7501"/>
      <c r="CN7501"/>
      <c r="CO7501"/>
      <c r="CP7501"/>
    </row>
    <row r="7502" spans="80:94" ht="22.5" customHeight="1">
      <c r="CB7502"/>
      <c r="CC7502"/>
      <c r="CD7502"/>
      <c r="CE7502" s="83"/>
      <c r="CF7502"/>
      <c r="CG7502"/>
      <c r="CH7502"/>
      <c r="CI7502"/>
      <c r="CJ7502"/>
      <c r="CK7502"/>
      <c r="CL7502"/>
      <c r="CM7502"/>
      <c r="CN7502"/>
      <c r="CO7502"/>
      <c r="CP7502"/>
    </row>
    <row r="7503" spans="80:94" ht="22.5" customHeight="1">
      <c r="CB7503"/>
      <c r="CC7503"/>
      <c r="CD7503"/>
      <c r="CE7503" s="83"/>
      <c r="CF7503"/>
      <c r="CG7503"/>
      <c r="CH7503"/>
      <c r="CI7503"/>
      <c r="CJ7503"/>
      <c r="CK7503"/>
      <c r="CL7503"/>
      <c r="CM7503"/>
      <c r="CN7503"/>
      <c r="CO7503"/>
      <c r="CP7503"/>
    </row>
    <row r="7504" spans="80:94" ht="22.5" customHeight="1">
      <c r="CB7504"/>
      <c r="CC7504"/>
      <c r="CD7504"/>
      <c r="CE7504" s="83"/>
      <c r="CF7504"/>
      <c r="CG7504"/>
      <c r="CH7504"/>
      <c r="CI7504"/>
      <c r="CJ7504"/>
      <c r="CK7504"/>
      <c r="CL7504"/>
      <c r="CM7504"/>
      <c r="CN7504"/>
      <c r="CO7504"/>
      <c r="CP7504"/>
    </row>
    <row r="7505" spans="80:94" ht="22.5" customHeight="1">
      <c r="CB7505"/>
      <c r="CC7505"/>
      <c r="CD7505"/>
      <c r="CE7505" s="83"/>
      <c r="CF7505"/>
      <c r="CG7505"/>
      <c r="CH7505"/>
      <c r="CI7505"/>
      <c r="CJ7505"/>
      <c r="CK7505"/>
      <c r="CL7505"/>
      <c r="CM7505"/>
      <c r="CN7505"/>
      <c r="CO7505"/>
      <c r="CP7505"/>
    </row>
    <row r="7506" spans="80:94" ht="22.5" customHeight="1">
      <c r="CB7506"/>
      <c r="CC7506"/>
      <c r="CD7506"/>
      <c r="CE7506" s="83"/>
      <c r="CF7506"/>
      <c r="CG7506"/>
      <c r="CH7506"/>
      <c r="CI7506"/>
      <c r="CJ7506"/>
      <c r="CK7506"/>
      <c r="CL7506"/>
      <c r="CM7506"/>
      <c r="CN7506"/>
      <c r="CO7506"/>
      <c r="CP7506"/>
    </row>
    <row r="7507" spans="80:94" ht="22.5" customHeight="1">
      <c r="CB7507"/>
      <c r="CC7507"/>
      <c r="CD7507"/>
      <c r="CE7507" s="83"/>
      <c r="CF7507"/>
      <c r="CG7507"/>
      <c r="CH7507"/>
      <c r="CI7507"/>
      <c r="CJ7507"/>
      <c r="CK7507"/>
      <c r="CL7507"/>
      <c r="CM7507"/>
      <c r="CN7507"/>
      <c r="CO7507"/>
      <c r="CP7507"/>
    </row>
    <row r="7508" spans="80:94" ht="22.5" customHeight="1">
      <c r="CB7508"/>
      <c r="CC7508"/>
      <c r="CD7508"/>
      <c r="CE7508" s="83"/>
      <c r="CF7508"/>
      <c r="CG7508"/>
      <c r="CH7508"/>
      <c r="CI7508"/>
      <c r="CJ7508"/>
      <c r="CK7508"/>
      <c r="CL7508"/>
      <c r="CM7508"/>
      <c r="CN7508"/>
      <c r="CO7508"/>
      <c r="CP7508"/>
    </row>
    <row r="7509" spans="80:94" ht="22.5" customHeight="1">
      <c r="CB7509"/>
      <c r="CC7509"/>
      <c r="CD7509"/>
      <c r="CE7509" s="83"/>
      <c r="CF7509"/>
      <c r="CG7509"/>
      <c r="CH7509"/>
      <c r="CI7509"/>
      <c r="CJ7509"/>
      <c r="CK7509"/>
      <c r="CL7509"/>
      <c r="CM7509"/>
      <c r="CN7509"/>
      <c r="CO7509"/>
      <c r="CP7509"/>
    </row>
    <row r="7510" spans="80:94" ht="22.5" customHeight="1">
      <c r="CB7510"/>
      <c r="CC7510"/>
      <c r="CD7510"/>
      <c r="CE7510" s="83"/>
      <c r="CF7510"/>
      <c r="CG7510"/>
      <c r="CH7510"/>
      <c r="CI7510"/>
      <c r="CJ7510"/>
      <c r="CK7510"/>
      <c r="CL7510"/>
      <c r="CM7510"/>
      <c r="CN7510"/>
      <c r="CO7510"/>
      <c r="CP7510"/>
    </row>
    <row r="7511" spans="80:94" ht="22.5" customHeight="1">
      <c r="CB7511"/>
      <c r="CC7511"/>
      <c r="CD7511"/>
      <c r="CE7511" s="83"/>
      <c r="CF7511"/>
      <c r="CG7511"/>
      <c r="CH7511"/>
      <c r="CI7511"/>
      <c r="CJ7511"/>
      <c r="CK7511"/>
      <c r="CL7511"/>
      <c r="CM7511"/>
      <c r="CN7511"/>
      <c r="CO7511"/>
      <c r="CP7511"/>
    </row>
    <row r="7512" spans="80:94" ht="22.5" customHeight="1">
      <c r="CB7512"/>
      <c r="CC7512"/>
      <c r="CD7512"/>
      <c r="CE7512" s="83"/>
      <c r="CF7512"/>
      <c r="CG7512"/>
      <c r="CH7512"/>
      <c r="CI7512"/>
      <c r="CJ7512"/>
      <c r="CK7512"/>
      <c r="CL7512"/>
      <c r="CM7512"/>
      <c r="CN7512"/>
      <c r="CO7512"/>
      <c r="CP7512"/>
    </row>
    <row r="7513" spans="80:94" ht="22.5" customHeight="1">
      <c r="CB7513"/>
      <c r="CC7513"/>
      <c r="CD7513"/>
      <c r="CE7513" s="83"/>
      <c r="CF7513"/>
      <c r="CG7513"/>
      <c r="CH7513"/>
      <c r="CI7513"/>
      <c r="CJ7513"/>
      <c r="CK7513"/>
      <c r="CL7513"/>
      <c r="CM7513"/>
      <c r="CN7513"/>
      <c r="CO7513"/>
      <c r="CP7513"/>
    </row>
    <row r="7514" spans="80:94" ht="22.5" customHeight="1">
      <c r="CB7514"/>
      <c r="CC7514"/>
      <c r="CD7514"/>
      <c r="CE7514" s="83"/>
      <c r="CF7514"/>
      <c r="CG7514"/>
      <c r="CH7514"/>
      <c r="CI7514"/>
      <c r="CJ7514"/>
      <c r="CK7514"/>
      <c r="CL7514"/>
      <c r="CM7514"/>
      <c r="CN7514"/>
      <c r="CO7514"/>
      <c r="CP7514"/>
    </row>
    <row r="7515" spans="80:94" ht="22.5" customHeight="1">
      <c r="CB7515"/>
      <c r="CC7515"/>
      <c r="CD7515"/>
      <c r="CE7515" s="83"/>
      <c r="CF7515"/>
      <c r="CG7515"/>
      <c r="CH7515"/>
      <c r="CI7515"/>
      <c r="CJ7515"/>
      <c r="CK7515"/>
      <c r="CL7515"/>
      <c r="CM7515"/>
      <c r="CN7515"/>
      <c r="CO7515"/>
      <c r="CP7515"/>
    </row>
    <row r="7516" spans="80:94" ht="22.5" customHeight="1">
      <c r="CB7516"/>
      <c r="CC7516"/>
      <c r="CD7516"/>
      <c r="CE7516" s="83"/>
      <c r="CF7516"/>
      <c r="CG7516"/>
      <c r="CH7516"/>
      <c r="CI7516"/>
      <c r="CJ7516"/>
      <c r="CK7516"/>
      <c r="CL7516"/>
      <c r="CM7516"/>
      <c r="CN7516"/>
      <c r="CO7516"/>
      <c r="CP7516"/>
    </row>
    <row r="7517" spans="80:94" ht="22.5" customHeight="1">
      <c r="CB7517"/>
      <c r="CC7517"/>
      <c r="CD7517"/>
      <c r="CE7517" s="83"/>
      <c r="CF7517"/>
      <c r="CG7517"/>
      <c r="CH7517"/>
      <c r="CI7517"/>
      <c r="CJ7517"/>
      <c r="CK7517"/>
      <c r="CL7517"/>
      <c r="CM7517"/>
      <c r="CN7517"/>
      <c r="CO7517"/>
      <c r="CP7517"/>
    </row>
    <row r="7518" spans="80:94" ht="22.5" customHeight="1">
      <c r="CB7518"/>
      <c r="CC7518"/>
      <c r="CD7518"/>
      <c r="CE7518" s="83"/>
      <c r="CF7518"/>
      <c r="CG7518"/>
      <c r="CH7518"/>
      <c r="CI7518"/>
      <c r="CJ7518"/>
      <c r="CK7518"/>
      <c r="CL7518"/>
      <c r="CM7518"/>
      <c r="CN7518"/>
      <c r="CO7518"/>
      <c r="CP7518"/>
    </row>
    <row r="7519" spans="80:94" ht="22.5" customHeight="1">
      <c r="CB7519"/>
      <c r="CC7519"/>
      <c r="CD7519"/>
      <c r="CE7519" s="83"/>
      <c r="CF7519"/>
      <c r="CG7519"/>
      <c r="CH7519"/>
      <c r="CI7519"/>
      <c r="CJ7519"/>
      <c r="CK7519"/>
      <c r="CL7519"/>
      <c r="CM7519"/>
      <c r="CN7519"/>
      <c r="CO7519"/>
      <c r="CP7519"/>
    </row>
    <row r="7520" spans="80:94" ht="22.5" customHeight="1">
      <c r="CB7520"/>
      <c r="CC7520"/>
      <c r="CD7520"/>
      <c r="CE7520" s="83"/>
      <c r="CF7520"/>
      <c r="CG7520"/>
      <c r="CH7520"/>
      <c r="CI7520"/>
      <c r="CJ7520"/>
      <c r="CK7520"/>
      <c r="CL7520"/>
      <c r="CM7520"/>
      <c r="CN7520"/>
      <c r="CO7520"/>
      <c r="CP7520"/>
    </row>
    <row r="7521" spans="80:94" ht="22.5" customHeight="1">
      <c r="CB7521"/>
      <c r="CC7521"/>
      <c r="CD7521"/>
      <c r="CE7521" s="83"/>
      <c r="CF7521"/>
      <c r="CG7521"/>
      <c r="CH7521"/>
      <c r="CI7521"/>
      <c r="CJ7521"/>
      <c r="CK7521"/>
      <c r="CL7521"/>
      <c r="CM7521"/>
      <c r="CN7521"/>
      <c r="CO7521"/>
      <c r="CP7521"/>
    </row>
    <row r="7522" spans="80:94" ht="22.5" customHeight="1">
      <c r="CB7522"/>
      <c r="CC7522"/>
      <c r="CD7522"/>
      <c r="CE7522" s="83"/>
      <c r="CF7522"/>
      <c r="CG7522"/>
      <c r="CH7522"/>
      <c r="CI7522"/>
      <c r="CJ7522"/>
      <c r="CK7522"/>
      <c r="CL7522"/>
      <c r="CM7522"/>
      <c r="CN7522"/>
      <c r="CO7522"/>
      <c r="CP7522"/>
    </row>
    <row r="7523" spans="80:94" ht="22.5" customHeight="1">
      <c r="CB7523"/>
      <c r="CC7523"/>
      <c r="CD7523"/>
      <c r="CE7523" s="83"/>
      <c r="CF7523"/>
      <c r="CG7523"/>
      <c r="CH7523"/>
      <c r="CI7523"/>
      <c r="CJ7523"/>
      <c r="CK7523"/>
      <c r="CL7523"/>
      <c r="CM7523"/>
      <c r="CN7523"/>
      <c r="CO7523"/>
      <c r="CP7523"/>
    </row>
    <row r="7524" spans="80:94" ht="22.5" customHeight="1">
      <c r="CB7524"/>
      <c r="CC7524"/>
      <c r="CD7524"/>
      <c r="CE7524" s="83"/>
      <c r="CF7524"/>
      <c r="CG7524"/>
      <c r="CH7524"/>
      <c r="CI7524"/>
      <c r="CJ7524"/>
      <c r="CK7524"/>
      <c r="CL7524"/>
      <c r="CM7524"/>
      <c r="CN7524"/>
      <c r="CO7524"/>
      <c r="CP7524"/>
    </row>
    <row r="7525" spans="80:94" ht="22.5" customHeight="1">
      <c r="CB7525"/>
      <c r="CC7525"/>
      <c r="CD7525"/>
      <c r="CE7525" s="83"/>
      <c r="CF7525"/>
      <c r="CG7525"/>
      <c r="CH7525"/>
      <c r="CI7525"/>
      <c r="CJ7525"/>
      <c r="CK7525"/>
      <c r="CL7525"/>
      <c r="CM7525"/>
      <c r="CN7525"/>
      <c r="CO7525"/>
      <c r="CP7525"/>
    </row>
    <row r="7526" spans="80:94" ht="22.5" customHeight="1">
      <c r="CB7526"/>
      <c r="CC7526"/>
      <c r="CD7526"/>
      <c r="CE7526" s="83"/>
      <c r="CF7526"/>
      <c r="CG7526"/>
      <c r="CH7526"/>
      <c r="CI7526"/>
      <c r="CJ7526"/>
      <c r="CK7526"/>
      <c r="CL7526"/>
      <c r="CM7526"/>
      <c r="CN7526"/>
      <c r="CO7526"/>
      <c r="CP7526"/>
    </row>
    <row r="7527" spans="80:94" ht="22.5" customHeight="1">
      <c r="CB7527"/>
      <c r="CC7527"/>
      <c r="CD7527"/>
      <c r="CE7527" s="83"/>
      <c r="CF7527"/>
      <c r="CG7527"/>
      <c r="CH7527"/>
      <c r="CI7527"/>
      <c r="CJ7527"/>
      <c r="CK7527"/>
      <c r="CL7527"/>
      <c r="CM7527"/>
      <c r="CN7527"/>
      <c r="CO7527"/>
      <c r="CP7527"/>
    </row>
    <row r="7528" spans="80:94" ht="22.5" customHeight="1">
      <c r="CB7528"/>
      <c r="CC7528"/>
      <c r="CD7528"/>
      <c r="CE7528" s="83"/>
      <c r="CF7528"/>
      <c r="CG7528"/>
      <c r="CH7528"/>
      <c r="CI7528"/>
      <c r="CJ7528"/>
      <c r="CK7528"/>
      <c r="CL7528"/>
      <c r="CM7528"/>
      <c r="CN7528"/>
      <c r="CO7528"/>
      <c r="CP7528"/>
    </row>
    <row r="7529" spans="80:94" ht="22.5" customHeight="1">
      <c r="CB7529"/>
      <c r="CC7529"/>
      <c r="CD7529"/>
      <c r="CE7529" s="83"/>
      <c r="CF7529"/>
      <c r="CG7529"/>
      <c r="CH7529"/>
      <c r="CI7529"/>
      <c r="CJ7529"/>
      <c r="CK7529"/>
      <c r="CL7529"/>
      <c r="CM7529"/>
      <c r="CN7529"/>
      <c r="CO7529"/>
      <c r="CP7529"/>
    </row>
    <row r="7530" spans="80:94" ht="22.5" customHeight="1">
      <c r="CB7530"/>
      <c r="CC7530"/>
      <c r="CD7530"/>
      <c r="CE7530" s="83"/>
      <c r="CF7530"/>
      <c r="CG7530"/>
      <c r="CH7530"/>
      <c r="CI7530"/>
      <c r="CJ7530"/>
      <c r="CK7530"/>
      <c r="CL7530"/>
      <c r="CM7530"/>
      <c r="CN7530"/>
      <c r="CO7530"/>
      <c r="CP7530"/>
    </row>
    <row r="7531" spans="80:94" ht="22.5" customHeight="1">
      <c r="CB7531"/>
      <c r="CC7531"/>
      <c r="CD7531"/>
      <c r="CE7531" s="83"/>
      <c r="CF7531"/>
      <c r="CG7531"/>
      <c r="CH7531"/>
      <c r="CI7531"/>
      <c r="CJ7531"/>
      <c r="CK7531"/>
      <c r="CL7531"/>
      <c r="CM7531"/>
      <c r="CN7531"/>
      <c r="CO7531"/>
      <c r="CP7531"/>
    </row>
    <row r="7532" spans="80:94" ht="22.5" customHeight="1">
      <c r="CB7532"/>
      <c r="CC7532"/>
      <c r="CD7532"/>
      <c r="CE7532" s="83"/>
      <c r="CF7532"/>
      <c r="CG7532"/>
      <c r="CH7532"/>
      <c r="CI7532"/>
      <c r="CJ7532"/>
      <c r="CK7532"/>
      <c r="CL7532"/>
      <c r="CM7532"/>
      <c r="CN7532"/>
      <c r="CO7532"/>
      <c r="CP7532"/>
    </row>
    <row r="7533" spans="80:94" ht="22.5" customHeight="1">
      <c r="CB7533"/>
      <c r="CC7533"/>
      <c r="CD7533"/>
      <c r="CE7533" s="83"/>
      <c r="CF7533"/>
      <c r="CG7533"/>
      <c r="CH7533"/>
      <c r="CI7533"/>
      <c r="CJ7533"/>
      <c r="CK7533"/>
      <c r="CL7533"/>
      <c r="CM7533"/>
      <c r="CN7533"/>
      <c r="CO7533"/>
      <c r="CP7533"/>
    </row>
    <row r="7534" spans="80:94" ht="22.5" customHeight="1">
      <c r="CB7534"/>
      <c r="CC7534"/>
      <c r="CD7534"/>
      <c r="CE7534" s="83"/>
      <c r="CF7534"/>
      <c r="CG7534"/>
      <c r="CH7534"/>
      <c r="CI7534"/>
      <c r="CJ7534"/>
      <c r="CK7534"/>
      <c r="CL7534"/>
      <c r="CM7534"/>
      <c r="CN7534"/>
      <c r="CO7534"/>
      <c r="CP7534"/>
    </row>
    <row r="7535" spans="80:94" ht="22.5" customHeight="1">
      <c r="CB7535"/>
      <c r="CC7535"/>
      <c r="CD7535"/>
      <c r="CE7535" s="83"/>
      <c r="CF7535"/>
      <c r="CG7535"/>
      <c r="CH7535"/>
      <c r="CI7535"/>
      <c r="CJ7535"/>
      <c r="CK7535"/>
      <c r="CL7535"/>
      <c r="CM7535"/>
      <c r="CN7535"/>
      <c r="CO7535"/>
      <c r="CP7535"/>
    </row>
    <row r="7536" spans="80:94" ht="22.5" customHeight="1">
      <c r="CB7536"/>
      <c r="CC7536"/>
      <c r="CD7536"/>
      <c r="CE7536" s="83"/>
      <c r="CF7536"/>
      <c r="CG7536"/>
      <c r="CH7536"/>
      <c r="CI7536"/>
      <c r="CJ7536"/>
      <c r="CK7536"/>
      <c r="CL7536"/>
      <c r="CM7536"/>
      <c r="CN7536"/>
      <c r="CO7536"/>
      <c r="CP7536"/>
    </row>
    <row r="7537" spans="80:94" ht="22.5" customHeight="1">
      <c r="CB7537"/>
      <c r="CC7537"/>
      <c r="CD7537"/>
      <c r="CE7537" s="83"/>
      <c r="CF7537"/>
      <c r="CG7537"/>
      <c r="CH7537"/>
      <c r="CI7537"/>
      <c r="CJ7537"/>
      <c r="CK7537"/>
      <c r="CL7537"/>
      <c r="CM7537"/>
      <c r="CN7537"/>
      <c r="CO7537"/>
      <c r="CP7537"/>
    </row>
    <row r="7538" spans="80:94" ht="22.5" customHeight="1">
      <c r="CB7538"/>
      <c r="CC7538"/>
      <c r="CD7538"/>
      <c r="CE7538" s="83"/>
      <c r="CF7538"/>
      <c r="CG7538"/>
      <c r="CH7538"/>
      <c r="CI7538"/>
      <c r="CJ7538"/>
      <c r="CK7538"/>
      <c r="CL7538"/>
      <c r="CM7538"/>
      <c r="CN7538"/>
      <c r="CO7538"/>
      <c r="CP7538"/>
    </row>
    <row r="7539" spans="80:94" ht="22.5" customHeight="1">
      <c r="CB7539"/>
      <c r="CC7539"/>
      <c r="CD7539"/>
      <c r="CE7539" s="83"/>
      <c r="CF7539"/>
      <c r="CG7539"/>
      <c r="CH7539"/>
      <c r="CI7539"/>
      <c r="CJ7539"/>
      <c r="CK7539"/>
      <c r="CL7539"/>
      <c r="CM7539"/>
      <c r="CN7539"/>
      <c r="CO7539"/>
      <c r="CP7539"/>
    </row>
    <row r="7540" spans="80:94" ht="22.5" customHeight="1">
      <c r="CB7540"/>
      <c r="CC7540"/>
      <c r="CD7540"/>
      <c r="CE7540" s="83"/>
      <c r="CF7540"/>
      <c r="CG7540"/>
      <c r="CH7540"/>
      <c r="CI7540"/>
      <c r="CJ7540"/>
      <c r="CK7540"/>
      <c r="CL7540"/>
      <c r="CM7540"/>
      <c r="CN7540"/>
      <c r="CO7540"/>
      <c r="CP7540"/>
    </row>
    <row r="7541" spans="80:94" ht="22.5" customHeight="1">
      <c r="CB7541"/>
      <c r="CC7541"/>
      <c r="CD7541"/>
      <c r="CE7541" s="83"/>
      <c r="CF7541"/>
      <c r="CG7541"/>
      <c r="CH7541"/>
      <c r="CI7541"/>
      <c r="CJ7541"/>
      <c r="CK7541"/>
      <c r="CL7541"/>
      <c r="CM7541"/>
      <c r="CN7541"/>
      <c r="CO7541"/>
      <c r="CP7541"/>
    </row>
    <row r="7542" spans="80:94" ht="22.5" customHeight="1">
      <c r="CB7542"/>
      <c r="CC7542"/>
      <c r="CD7542"/>
      <c r="CE7542" s="83"/>
      <c r="CF7542"/>
      <c r="CG7542"/>
      <c r="CH7542"/>
      <c r="CI7542"/>
      <c r="CJ7542"/>
      <c r="CK7542"/>
      <c r="CL7542"/>
      <c r="CM7542"/>
      <c r="CN7542"/>
      <c r="CO7542"/>
      <c r="CP7542"/>
    </row>
    <row r="7543" spans="80:94" ht="22.5" customHeight="1">
      <c r="CB7543"/>
      <c r="CC7543"/>
      <c r="CD7543"/>
      <c r="CE7543" s="83"/>
      <c r="CF7543"/>
      <c r="CG7543"/>
      <c r="CH7543"/>
      <c r="CI7543"/>
      <c r="CJ7543"/>
      <c r="CK7543"/>
      <c r="CL7543"/>
      <c r="CM7543"/>
      <c r="CN7543"/>
      <c r="CO7543"/>
      <c r="CP7543"/>
    </row>
    <row r="7544" spans="80:94" ht="22.5" customHeight="1">
      <c r="CB7544"/>
      <c r="CC7544"/>
      <c r="CD7544"/>
      <c r="CE7544" s="83"/>
      <c r="CF7544"/>
      <c r="CG7544"/>
      <c r="CH7544"/>
      <c r="CI7544"/>
      <c r="CJ7544"/>
      <c r="CK7544"/>
      <c r="CL7544"/>
      <c r="CM7544"/>
      <c r="CN7544"/>
      <c r="CO7544"/>
      <c r="CP7544"/>
    </row>
    <row r="7545" spans="80:94" ht="22.5" customHeight="1">
      <c r="CB7545"/>
      <c r="CC7545"/>
      <c r="CD7545"/>
      <c r="CE7545" s="83"/>
      <c r="CF7545"/>
      <c r="CG7545"/>
      <c r="CH7545"/>
      <c r="CI7545"/>
      <c r="CJ7545"/>
      <c r="CK7545"/>
      <c r="CL7545"/>
      <c r="CM7545"/>
      <c r="CN7545"/>
      <c r="CO7545"/>
      <c r="CP7545"/>
    </row>
    <row r="7546" spans="80:94" ht="22.5" customHeight="1">
      <c r="CB7546"/>
      <c r="CC7546"/>
      <c r="CD7546"/>
      <c r="CE7546" s="83"/>
      <c r="CF7546"/>
      <c r="CG7546"/>
      <c r="CH7546"/>
      <c r="CI7546"/>
      <c r="CJ7546"/>
      <c r="CK7546"/>
      <c r="CL7546"/>
      <c r="CM7546"/>
      <c r="CN7546"/>
      <c r="CO7546"/>
      <c r="CP7546"/>
    </row>
    <row r="7547" spans="80:94" ht="22.5" customHeight="1">
      <c r="CB7547"/>
      <c r="CC7547"/>
      <c r="CD7547"/>
      <c r="CE7547" s="83"/>
      <c r="CF7547"/>
      <c r="CG7547"/>
      <c r="CH7547"/>
      <c r="CI7547"/>
      <c r="CJ7547"/>
      <c r="CK7547"/>
      <c r="CL7547"/>
      <c r="CM7547"/>
      <c r="CN7547"/>
      <c r="CO7547"/>
      <c r="CP7547"/>
    </row>
    <row r="7548" spans="80:94" ht="22.5" customHeight="1">
      <c r="CB7548"/>
      <c r="CC7548"/>
      <c r="CD7548"/>
      <c r="CE7548" s="83"/>
      <c r="CF7548"/>
      <c r="CG7548"/>
      <c r="CH7548"/>
      <c r="CI7548"/>
      <c r="CJ7548"/>
      <c r="CK7548"/>
      <c r="CL7548"/>
      <c r="CM7548"/>
      <c r="CN7548"/>
      <c r="CO7548"/>
      <c r="CP7548"/>
    </row>
    <row r="7549" spans="80:94" ht="22.5" customHeight="1">
      <c r="CB7549"/>
      <c r="CC7549"/>
      <c r="CD7549"/>
      <c r="CE7549" s="83"/>
      <c r="CF7549"/>
      <c r="CG7549"/>
      <c r="CH7549"/>
      <c r="CI7549"/>
      <c r="CJ7549"/>
      <c r="CK7549"/>
      <c r="CL7549"/>
      <c r="CM7549"/>
      <c r="CN7549"/>
      <c r="CO7549"/>
      <c r="CP7549"/>
    </row>
    <row r="7550" spans="80:94" ht="22.5" customHeight="1">
      <c r="CB7550"/>
      <c r="CC7550"/>
      <c r="CD7550"/>
      <c r="CE7550" s="83"/>
      <c r="CF7550"/>
      <c r="CG7550"/>
      <c r="CH7550"/>
      <c r="CI7550"/>
      <c r="CJ7550"/>
      <c r="CK7550"/>
      <c r="CL7550"/>
      <c r="CM7550"/>
      <c r="CN7550"/>
      <c r="CO7550"/>
      <c r="CP7550"/>
    </row>
    <row r="7551" spans="80:94" ht="22.5" customHeight="1">
      <c r="CB7551"/>
      <c r="CC7551"/>
      <c r="CD7551"/>
      <c r="CE7551" s="83"/>
      <c r="CF7551"/>
      <c r="CG7551"/>
      <c r="CH7551"/>
      <c r="CI7551"/>
      <c r="CJ7551"/>
      <c r="CK7551"/>
      <c r="CL7551"/>
      <c r="CM7551"/>
      <c r="CN7551"/>
      <c r="CO7551"/>
      <c r="CP7551"/>
    </row>
    <row r="7552" spans="80:94" ht="22.5" customHeight="1">
      <c r="CB7552"/>
      <c r="CC7552"/>
      <c r="CD7552"/>
      <c r="CE7552" s="83"/>
      <c r="CF7552"/>
      <c r="CG7552"/>
      <c r="CH7552"/>
      <c r="CI7552"/>
      <c r="CJ7552"/>
      <c r="CK7552"/>
      <c r="CL7552"/>
      <c r="CM7552"/>
      <c r="CN7552"/>
      <c r="CO7552"/>
      <c r="CP7552"/>
    </row>
    <row r="7553" spans="80:94" ht="22.5" customHeight="1">
      <c r="CB7553"/>
      <c r="CC7553"/>
      <c r="CD7553"/>
      <c r="CE7553" s="83"/>
      <c r="CF7553"/>
      <c r="CG7553"/>
      <c r="CH7553"/>
      <c r="CI7553"/>
      <c r="CJ7553"/>
      <c r="CK7553"/>
      <c r="CL7553"/>
      <c r="CM7553"/>
      <c r="CN7553"/>
      <c r="CO7553"/>
      <c r="CP7553"/>
    </row>
    <row r="7554" spans="80:94" ht="22.5" customHeight="1">
      <c r="CB7554"/>
      <c r="CC7554"/>
      <c r="CD7554"/>
      <c r="CE7554" s="83"/>
      <c r="CF7554"/>
      <c r="CG7554"/>
      <c r="CH7554"/>
      <c r="CI7554"/>
      <c r="CJ7554"/>
      <c r="CK7554"/>
      <c r="CL7554"/>
      <c r="CM7554"/>
      <c r="CN7554"/>
      <c r="CO7554"/>
      <c r="CP7554"/>
    </row>
    <row r="7555" spans="80:94" ht="22.5" customHeight="1">
      <c r="CB7555"/>
      <c r="CC7555"/>
      <c r="CD7555"/>
      <c r="CE7555" s="83"/>
      <c r="CF7555"/>
      <c r="CG7555"/>
      <c r="CH7555"/>
      <c r="CI7555"/>
      <c r="CJ7555"/>
      <c r="CK7555"/>
      <c r="CL7555"/>
      <c r="CM7555"/>
      <c r="CN7555"/>
      <c r="CO7555"/>
      <c r="CP7555"/>
    </row>
    <row r="7556" spans="80:94" ht="22.5" customHeight="1">
      <c r="CB7556"/>
      <c r="CC7556"/>
      <c r="CD7556"/>
      <c r="CE7556" s="83"/>
      <c r="CF7556"/>
      <c r="CG7556"/>
      <c r="CH7556"/>
      <c r="CI7556"/>
      <c r="CJ7556"/>
      <c r="CK7556"/>
      <c r="CL7556"/>
      <c r="CM7556"/>
      <c r="CN7556"/>
      <c r="CO7556"/>
      <c r="CP7556"/>
    </row>
    <row r="7557" spans="80:94" ht="22.5" customHeight="1">
      <c r="CB7557"/>
      <c r="CC7557"/>
      <c r="CD7557"/>
      <c r="CE7557" s="83"/>
      <c r="CF7557"/>
      <c r="CG7557"/>
      <c r="CH7557"/>
      <c r="CI7557"/>
      <c r="CJ7557"/>
      <c r="CK7557"/>
      <c r="CL7557"/>
      <c r="CM7557"/>
      <c r="CN7557"/>
      <c r="CO7557"/>
      <c r="CP7557"/>
    </row>
    <row r="7558" spans="80:94" ht="22.5" customHeight="1">
      <c r="CB7558"/>
      <c r="CC7558"/>
      <c r="CD7558"/>
      <c r="CE7558" s="83"/>
      <c r="CF7558"/>
      <c r="CG7558"/>
      <c r="CH7558"/>
      <c r="CI7558"/>
      <c r="CJ7558"/>
      <c r="CK7558"/>
      <c r="CL7558"/>
      <c r="CM7558"/>
      <c r="CN7558"/>
      <c r="CO7558"/>
      <c r="CP7558"/>
    </row>
    <row r="7559" spans="80:94" ht="22.5" customHeight="1">
      <c r="CB7559"/>
      <c r="CC7559"/>
      <c r="CD7559"/>
      <c r="CE7559" s="83"/>
      <c r="CF7559"/>
      <c r="CG7559"/>
      <c r="CH7559"/>
      <c r="CI7559"/>
      <c r="CJ7559"/>
      <c r="CK7559"/>
      <c r="CL7559"/>
      <c r="CM7559"/>
      <c r="CN7559"/>
      <c r="CO7559"/>
      <c r="CP7559"/>
    </row>
    <row r="7560" spans="80:94" ht="22.5" customHeight="1">
      <c r="CB7560"/>
      <c r="CC7560"/>
      <c r="CD7560"/>
      <c r="CE7560" s="83"/>
      <c r="CF7560"/>
      <c r="CG7560"/>
      <c r="CH7560"/>
      <c r="CI7560"/>
      <c r="CJ7560"/>
      <c r="CK7560"/>
      <c r="CL7560"/>
      <c r="CM7560"/>
      <c r="CN7560"/>
      <c r="CO7560"/>
      <c r="CP7560"/>
    </row>
    <row r="7561" spans="80:94" ht="22.5" customHeight="1">
      <c r="CB7561"/>
      <c r="CC7561"/>
      <c r="CD7561"/>
      <c r="CE7561" s="83"/>
      <c r="CF7561"/>
      <c r="CG7561"/>
      <c r="CH7561"/>
      <c r="CI7561"/>
      <c r="CJ7561"/>
      <c r="CK7561"/>
      <c r="CL7561"/>
      <c r="CM7561"/>
      <c r="CN7561"/>
      <c r="CO7561"/>
      <c r="CP7561"/>
    </row>
    <row r="7562" spans="80:94" ht="22.5" customHeight="1">
      <c r="CB7562"/>
      <c r="CC7562"/>
      <c r="CD7562"/>
      <c r="CE7562" s="83"/>
      <c r="CF7562"/>
      <c r="CG7562"/>
      <c r="CH7562"/>
      <c r="CI7562"/>
      <c r="CJ7562"/>
      <c r="CK7562"/>
      <c r="CL7562"/>
      <c r="CM7562"/>
      <c r="CN7562"/>
      <c r="CO7562"/>
      <c r="CP7562"/>
    </row>
    <row r="7563" spans="80:94" ht="22.5" customHeight="1">
      <c r="CB7563"/>
      <c r="CC7563"/>
      <c r="CD7563"/>
      <c r="CE7563" s="83"/>
      <c r="CF7563"/>
      <c r="CG7563"/>
      <c r="CH7563"/>
      <c r="CI7563"/>
      <c r="CJ7563"/>
      <c r="CK7563"/>
      <c r="CL7563"/>
      <c r="CM7563"/>
      <c r="CN7563"/>
      <c r="CO7563"/>
      <c r="CP7563"/>
    </row>
    <row r="7564" spans="80:94" ht="22.5" customHeight="1">
      <c r="CB7564"/>
      <c r="CC7564"/>
      <c r="CD7564"/>
      <c r="CE7564" s="83"/>
      <c r="CF7564"/>
      <c r="CG7564"/>
      <c r="CH7564"/>
      <c r="CI7564"/>
      <c r="CJ7564"/>
      <c r="CK7564"/>
      <c r="CL7564"/>
      <c r="CM7564"/>
      <c r="CN7564"/>
      <c r="CO7564"/>
      <c r="CP7564"/>
    </row>
    <row r="7565" spans="80:94" ht="22.5" customHeight="1">
      <c r="CB7565"/>
      <c r="CC7565"/>
      <c r="CD7565"/>
      <c r="CE7565" s="83"/>
      <c r="CF7565"/>
      <c r="CG7565"/>
      <c r="CH7565"/>
      <c r="CI7565"/>
      <c r="CJ7565"/>
      <c r="CK7565"/>
      <c r="CL7565"/>
      <c r="CM7565"/>
      <c r="CN7565"/>
      <c r="CO7565"/>
      <c r="CP7565"/>
    </row>
    <row r="7566" spans="80:94" ht="22.5" customHeight="1">
      <c r="CB7566"/>
      <c r="CC7566"/>
      <c r="CD7566"/>
      <c r="CE7566" s="83"/>
      <c r="CF7566"/>
      <c r="CG7566"/>
      <c r="CH7566"/>
      <c r="CI7566"/>
      <c r="CJ7566"/>
      <c r="CK7566"/>
      <c r="CL7566"/>
      <c r="CM7566"/>
      <c r="CN7566"/>
      <c r="CO7566"/>
      <c r="CP7566"/>
    </row>
    <row r="7567" spans="80:94" ht="22.5" customHeight="1">
      <c r="CB7567"/>
      <c r="CC7567"/>
      <c r="CD7567"/>
      <c r="CE7567" s="83"/>
      <c r="CF7567"/>
      <c r="CG7567"/>
      <c r="CH7567"/>
      <c r="CI7567"/>
      <c r="CJ7567"/>
      <c r="CK7567"/>
      <c r="CL7567"/>
      <c r="CM7567"/>
      <c r="CN7567"/>
      <c r="CO7567"/>
      <c r="CP7567"/>
    </row>
    <row r="7568" spans="80:94" ht="22.5" customHeight="1">
      <c r="CB7568"/>
      <c r="CC7568"/>
      <c r="CD7568"/>
      <c r="CE7568" s="83"/>
      <c r="CF7568"/>
      <c r="CG7568"/>
      <c r="CH7568"/>
      <c r="CI7568"/>
      <c r="CJ7568"/>
      <c r="CK7568"/>
      <c r="CL7568"/>
      <c r="CM7568"/>
      <c r="CN7568"/>
      <c r="CO7568"/>
      <c r="CP7568"/>
    </row>
    <row r="7569" spans="80:94" ht="22.5" customHeight="1">
      <c r="CB7569"/>
      <c r="CC7569"/>
      <c r="CD7569"/>
      <c r="CE7569" s="83"/>
      <c r="CF7569"/>
      <c r="CG7569"/>
      <c r="CH7569"/>
      <c r="CI7569"/>
      <c r="CJ7569"/>
      <c r="CK7569"/>
      <c r="CL7569"/>
      <c r="CM7569"/>
      <c r="CN7569"/>
      <c r="CO7569"/>
      <c r="CP7569"/>
    </row>
    <row r="7570" spans="80:94" ht="22.5" customHeight="1">
      <c r="CB7570"/>
      <c r="CC7570"/>
      <c r="CD7570"/>
      <c r="CE7570" s="83"/>
      <c r="CF7570"/>
      <c r="CG7570"/>
      <c r="CH7570"/>
      <c r="CI7570"/>
      <c r="CJ7570"/>
      <c r="CK7570"/>
      <c r="CL7570"/>
      <c r="CM7570"/>
      <c r="CN7570"/>
      <c r="CO7570"/>
      <c r="CP7570"/>
    </row>
    <row r="7571" spans="80:94" ht="22.5" customHeight="1">
      <c r="CB7571"/>
      <c r="CC7571"/>
      <c r="CD7571"/>
      <c r="CE7571" s="83"/>
      <c r="CF7571"/>
      <c r="CG7571"/>
      <c r="CH7571"/>
      <c r="CI7571"/>
      <c r="CJ7571"/>
      <c r="CK7571"/>
      <c r="CL7571"/>
      <c r="CM7571"/>
      <c r="CN7571"/>
      <c r="CO7571"/>
      <c r="CP7571"/>
    </row>
    <row r="7572" spans="80:94" ht="22.5" customHeight="1">
      <c r="CB7572"/>
      <c r="CC7572"/>
      <c r="CD7572"/>
      <c r="CE7572" s="83"/>
      <c r="CF7572"/>
      <c r="CG7572"/>
      <c r="CH7572"/>
      <c r="CI7572"/>
      <c r="CJ7572"/>
      <c r="CK7572"/>
      <c r="CL7572"/>
      <c r="CM7572"/>
      <c r="CN7572"/>
      <c r="CO7572"/>
      <c r="CP7572"/>
    </row>
    <row r="7573" spans="80:94" ht="22.5" customHeight="1">
      <c r="CB7573"/>
      <c r="CC7573"/>
      <c r="CD7573"/>
      <c r="CE7573" s="83"/>
      <c r="CF7573"/>
      <c r="CG7573"/>
      <c r="CH7573"/>
      <c r="CI7573"/>
      <c r="CJ7573"/>
      <c r="CK7573"/>
      <c r="CL7573"/>
      <c r="CM7573"/>
      <c r="CN7573"/>
      <c r="CO7573"/>
      <c r="CP7573"/>
    </row>
    <row r="7574" spans="80:94" ht="22.5" customHeight="1">
      <c r="CB7574"/>
      <c r="CC7574"/>
      <c r="CD7574"/>
      <c r="CE7574" s="83"/>
      <c r="CF7574"/>
      <c r="CG7574"/>
      <c r="CH7574"/>
      <c r="CI7574"/>
      <c r="CJ7574"/>
      <c r="CK7574"/>
      <c r="CL7574"/>
      <c r="CM7574"/>
      <c r="CN7574"/>
      <c r="CO7574"/>
      <c r="CP7574"/>
    </row>
    <row r="7575" spans="80:94" ht="22.5" customHeight="1">
      <c r="CB7575"/>
      <c r="CC7575"/>
      <c r="CD7575"/>
      <c r="CE7575" s="83"/>
      <c r="CF7575"/>
      <c r="CG7575"/>
      <c r="CH7575"/>
      <c r="CI7575"/>
      <c r="CJ7575"/>
      <c r="CK7575"/>
      <c r="CL7575"/>
      <c r="CM7575"/>
      <c r="CN7575"/>
      <c r="CO7575"/>
      <c r="CP7575"/>
    </row>
    <row r="7576" spans="80:94" ht="22.5" customHeight="1">
      <c r="CB7576"/>
      <c r="CC7576"/>
      <c r="CD7576"/>
      <c r="CE7576" s="83"/>
      <c r="CF7576"/>
      <c r="CG7576"/>
      <c r="CH7576"/>
      <c r="CI7576"/>
      <c r="CJ7576"/>
      <c r="CK7576"/>
      <c r="CL7576"/>
      <c r="CM7576"/>
      <c r="CN7576"/>
      <c r="CO7576"/>
      <c r="CP7576"/>
    </row>
    <row r="7577" spans="80:94" ht="22.5" customHeight="1">
      <c r="CB7577"/>
      <c r="CC7577"/>
      <c r="CD7577"/>
      <c r="CE7577" s="83"/>
      <c r="CF7577"/>
      <c r="CG7577"/>
      <c r="CH7577"/>
      <c r="CI7577"/>
      <c r="CJ7577"/>
      <c r="CK7577"/>
      <c r="CL7577"/>
      <c r="CM7577"/>
      <c r="CN7577"/>
      <c r="CO7577"/>
      <c r="CP7577"/>
    </row>
    <row r="7578" spans="80:94" ht="22.5" customHeight="1">
      <c r="CB7578"/>
      <c r="CC7578"/>
      <c r="CD7578"/>
      <c r="CE7578" s="83"/>
      <c r="CF7578"/>
      <c r="CG7578"/>
      <c r="CH7578"/>
      <c r="CI7578"/>
      <c r="CJ7578"/>
      <c r="CK7578"/>
      <c r="CL7578"/>
      <c r="CM7578"/>
      <c r="CN7578"/>
      <c r="CO7578"/>
      <c r="CP7578"/>
    </row>
    <row r="7579" spans="80:94" ht="22.5" customHeight="1">
      <c r="CB7579"/>
      <c r="CC7579"/>
      <c r="CD7579"/>
      <c r="CE7579" s="83"/>
      <c r="CF7579"/>
      <c r="CG7579"/>
      <c r="CH7579"/>
      <c r="CI7579"/>
      <c r="CJ7579"/>
      <c r="CK7579"/>
      <c r="CL7579"/>
      <c r="CM7579"/>
      <c r="CN7579"/>
      <c r="CO7579"/>
      <c r="CP7579"/>
    </row>
    <row r="7580" spans="80:94" ht="22.5" customHeight="1">
      <c r="CB7580"/>
      <c r="CC7580"/>
      <c r="CD7580"/>
      <c r="CE7580" s="83"/>
      <c r="CF7580"/>
      <c r="CG7580"/>
      <c r="CH7580"/>
      <c r="CI7580"/>
      <c r="CJ7580"/>
      <c r="CK7580"/>
      <c r="CL7580"/>
      <c r="CM7580"/>
      <c r="CN7580"/>
      <c r="CO7580"/>
      <c r="CP7580"/>
    </row>
    <row r="7581" spans="80:94" ht="22.5" customHeight="1">
      <c r="CB7581"/>
      <c r="CC7581"/>
      <c r="CD7581"/>
      <c r="CE7581" s="83"/>
      <c r="CF7581"/>
      <c r="CG7581"/>
      <c r="CH7581"/>
      <c r="CI7581"/>
      <c r="CJ7581"/>
      <c r="CK7581"/>
      <c r="CL7581"/>
      <c r="CM7581"/>
      <c r="CN7581"/>
      <c r="CO7581"/>
      <c r="CP7581"/>
    </row>
    <row r="7582" spans="80:94" ht="22.5" customHeight="1">
      <c r="CB7582"/>
      <c r="CC7582"/>
      <c r="CD7582"/>
      <c r="CE7582" s="83"/>
      <c r="CF7582"/>
      <c r="CG7582"/>
      <c r="CH7582"/>
      <c r="CI7582"/>
      <c r="CJ7582"/>
      <c r="CK7582"/>
      <c r="CL7582"/>
      <c r="CM7582"/>
      <c r="CN7582"/>
      <c r="CO7582"/>
      <c r="CP7582"/>
    </row>
    <row r="7583" spans="80:94" ht="22.5" customHeight="1">
      <c r="CB7583"/>
      <c r="CC7583"/>
      <c r="CD7583"/>
      <c r="CE7583" s="83"/>
      <c r="CF7583"/>
      <c r="CG7583"/>
      <c r="CH7583"/>
      <c r="CI7583"/>
      <c r="CJ7583"/>
      <c r="CK7583"/>
      <c r="CL7583"/>
      <c r="CM7583"/>
      <c r="CN7583"/>
      <c r="CO7583"/>
      <c r="CP7583"/>
    </row>
    <row r="7584" spans="80:94" ht="22.5" customHeight="1">
      <c r="CB7584"/>
      <c r="CC7584"/>
      <c r="CD7584"/>
      <c r="CE7584" s="83"/>
      <c r="CF7584"/>
      <c r="CG7584"/>
      <c r="CH7584"/>
      <c r="CI7584"/>
      <c r="CJ7584"/>
      <c r="CK7584"/>
      <c r="CL7584"/>
      <c r="CM7584"/>
      <c r="CN7584"/>
      <c r="CO7584"/>
      <c r="CP7584"/>
    </row>
    <row r="7585" spans="80:94" ht="22.5" customHeight="1">
      <c r="CB7585"/>
      <c r="CC7585"/>
      <c r="CD7585"/>
      <c r="CE7585" s="83"/>
      <c r="CF7585"/>
      <c r="CG7585"/>
      <c r="CH7585"/>
      <c r="CI7585"/>
      <c r="CJ7585"/>
      <c r="CK7585"/>
      <c r="CL7585"/>
      <c r="CM7585"/>
      <c r="CN7585"/>
      <c r="CO7585"/>
      <c r="CP7585"/>
    </row>
    <row r="7586" spans="80:94" ht="22.5" customHeight="1">
      <c r="CB7586"/>
      <c r="CC7586"/>
      <c r="CD7586"/>
      <c r="CE7586" s="83"/>
      <c r="CF7586"/>
      <c r="CG7586"/>
      <c r="CH7586"/>
      <c r="CI7586"/>
      <c r="CJ7586"/>
      <c r="CK7586"/>
      <c r="CL7586"/>
      <c r="CM7586"/>
      <c r="CN7586"/>
      <c r="CO7586"/>
      <c r="CP7586"/>
    </row>
    <row r="7587" spans="80:94" ht="22.5" customHeight="1">
      <c r="CB7587"/>
      <c r="CC7587"/>
      <c r="CD7587"/>
      <c r="CE7587" s="83"/>
      <c r="CF7587"/>
      <c r="CG7587"/>
      <c r="CH7587"/>
      <c r="CI7587"/>
      <c r="CJ7587"/>
      <c r="CK7587"/>
      <c r="CL7587"/>
      <c r="CM7587"/>
      <c r="CN7587"/>
      <c r="CO7587"/>
      <c r="CP7587"/>
    </row>
    <row r="7588" spans="80:94" ht="22.5" customHeight="1">
      <c r="CB7588"/>
      <c r="CC7588"/>
      <c r="CD7588"/>
      <c r="CE7588" s="83"/>
      <c r="CF7588"/>
      <c r="CG7588"/>
      <c r="CH7588"/>
      <c r="CI7588"/>
      <c r="CJ7588"/>
      <c r="CK7588"/>
      <c r="CL7588"/>
      <c r="CM7588"/>
      <c r="CN7588"/>
      <c r="CO7588"/>
      <c r="CP7588"/>
    </row>
    <row r="7589" spans="80:94" ht="22.5" customHeight="1">
      <c r="CB7589"/>
      <c r="CC7589"/>
      <c r="CD7589"/>
      <c r="CE7589" s="83"/>
      <c r="CF7589"/>
      <c r="CG7589"/>
      <c r="CH7589"/>
      <c r="CI7589"/>
      <c r="CJ7589"/>
      <c r="CK7589"/>
      <c r="CL7589"/>
      <c r="CM7589"/>
      <c r="CN7589"/>
      <c r="CO7589"/>
      <c r="CP7589"/>
    </row>
    <row r="7590" spans="80:94" ht="22.5" customHeight="1">
      <c r="CB7590"/>
      <c r="CC7590"/>
      <c r="CD7590"/>
      <c r="CE7590" s="83"/>
      <c r="CF7590"/>
      <c r="CG7590"/>
      <c r="CH7590"/>
      <c r="CI7590"/>
      <c r="CJ7590"/>
      <c r="CK7590"/>
      <c r="CL7590"/>
      <c r="CM7590"/>
      <c r="CN7590"/>
      <c r="CO7590"/>
      <c r="CP7590"/>
    </row>
    <row r="7591" spans="80:94" ht="22.5" customHeight="1">
      <c r="CB7591"/>
      <c r="CC7591"/>
      <c r="CD7591"/>
      <c r="CE7591" s="83"/>
      <c r="CF7591"/>
      <c r="CG7591"/>
      <c r="CH7591"/>
      <c r="CI7591"/>
      <c r="CJ7591"/>
      <c r="CK7591"/>
      <c r="CL7591"/>
      <c r="CM7591"/>
      <c r="CN7591"/>
      <c r="CO7591"/>
      <c r="CP7591"/>
    </row>
    <row r="7592" spans="80:94" ht="22.5" customHeight="1">
      <c r="CB7592"/>
      <c r="CC7592"/>
      <c r="CD7592"/>
      <c r="CE7592" s="83"/>
      <c r="CF7592"/>
      <c r="CG7592"/>
      <c r="CH7592"/>
      <c r="CI7592"/>
      <c r="CJ7592"/>
      <c r="CK7592"/>
      <c r="CL7592"/>
      <c r="CM7592"/>
      <c r="CN7592"/>
      <c r="CO7592"/>
      <c r="CP7592"/>
    </row>
    <row r="7593" spans="80:94" ht="22.5" customHeight="1">
      <c r="CB7593"/>
      <c r="CC7593"/>
      <c r="CD7593"/>
      <c r="CE7593" s="83"/>
      <c r="CF7593"/>
      <c r="CG7593"/>
      <c r="CH7593"/>
      <c r="CI7593"/>
      <c r="CJ7593"/>
      <c r="CK7593"/>
      <c r="CL7593"/>
      <c r="CM7593"/>
      <c r="CN7593"/>
      <c r="CO7593"/>
      <c r="CP7593"/>
    </row>
    <row r="7594" spans="80:94" ht="22.5" customHeight="1">
      <c r="CB7594"/>
      <c r="CC7594"/>
      <c r="CD7594"/>
      <c r="CE7594" s="83"/>
      <c r="CF7594"/>
      <c r="CG7594"/>
      <c r="CH7594"/>
      <c r="CI7594"/>
      <c r="CJ7594"/>
      <c r="CK7594"/>
      <c r="CL7594"/>
      <c r="CM7594"/>
      <c r="CN7594"/>
      <c r="CO7594"/>
      <c r="CP7594"/>
    </row>
    <row r="7595" spans="80:94" ht="22.5" customHeight="1">
      <c r="CB7595"/>
      <c r="CC7595"/>
      <c r="CD7595"/>
      <c r="CE7595" s="83"/>
      <c r="CF7595"/>
      <c r="CG7595"/>
      <c r="CH7595"/>
      <c r="CI7595"/>
      <c r="CJ7595"/>
      <c r="CK7595"/>
      <c r="CL7595"/>
      <c r="CM7595"/>
      <c r="CN7595"/>
      <c r="CO7595"/>
      <c r="CP7595"/>
    </row>
    <row r="7596" spans="80:94" ht="22.5" customHeight="1">
      <c r="CB7596"/>
      <c r="CC7596"/>
      <c r="CD7596"/>
      <c r="CE7596" s="83"/>
      <c r="CF7596"/>
      <c r="CG7596"/>
      <c r="CH7596"/>
      <c r="CI7596"/>
      <c r="CJ7596"/>
      <c r="CK7596"/>
      <c r="CL7596"/>
      <c r="CM7596"/>
      <c r="CN7596"/>
      <c r="CO7596"/>
      <c r="CP7596"/>
    </row>
    <row r="7597" spans="80:94" ht="22.5" customHeight="1">
      <c r="CB7597"/>
      <c r="CC7597"/>
      <c r="CD7597"/>
      <c r="CE7597" s="83"/>
      <c r="CF7597"/>
      <c r="CG7597"/>
      <c r="CH7597"/>
      <c r="CI7597"/>
      <c r="CJ7597"/>
      <c r="CK7597"/>
      <c r="CL7597"/>
      <c r="CM7597"/>
      <c r="CN7597"/>
      <c r="CO7597"/>
      <c r="CP7597"/>
    </row>
    <row r="7598" spans="80:94" ht="22.5" customHeight="1">
      <c r="CB7598"/>
      <c r="CC7598"/>
      <c r="CD7598"/>
      <c r="CE7598" s="83"/>
      <c r="CF7598"/>
      <c r="CG7598"/>
      <c r="CH7598"/>
      <c r="CI7598"/>
      <c r="CJ7598"/>
      <c r="CK7598"/>
      <c r="CL7598"/>
      <c r="CM7598"/>
      <c r="CN7598"/>
      <c r="CO7598"/>
      <c r="CP7598"/>
    </row>
    <row r="7599" spans="80:94" ht="22.5" customHeight="1">
      <c r="CB7599"/>
      <c r="CC7599"/>
      <c r="CD7599"/>
      <c r="CE7599" s="83"/>
      <c r="CF7599"/>
      <c r="CG7599"/>
      <c r="CH7599"/>
      <c r="CI7599"/>
      <c r="CJ7599"/>
      <c r="CK7599"/>
      <c r="CL7599"/>
      <c r="CM7599"/>
      <c r="CN7599"/>
      <c r="CO7599"/>
      <c r="CP7599"/>
    </row>
    <row r="7600" spans="80:94" ht="22.5" customHeight="1">
      <c r="CB7600"/>
      <c r="CC7600"/>
      <c r="CD7600"/>
      <c r="CE7600" s="83"/>
      <c r="CF7600"/>
      <c r="CG7600"/>
      <c r="CH7600"/>
      <c r="CI7600"/>
      <c r="CJ7600"/>
      <c r="CK7600"/>
      <c r="CL7600"/>
      <c r="CM7600"/>
      <c r="CN7600"/>
      <c r="CO7600"/>
      <c r="CP7600"/>
    </row>
    <row r="7601" spans="80:94" ht="22.5" customHeight="1">
      <c r="CB7601"/>
      <c r="CC7601"/>
      <c r="CD7601"/>
      <c r="CE7601" s="83"/>
      <c r="CF7601"/>
      <c r="CG7601"/>
      <c r="CH7601"/>
      <c r="CI7601"/>
      <c r="CJ7601"/>
      <c r="CK7601"/>
      <c r="CL7601"/>
      <c r="CM7601"/>
      <c r="CN7601"/>
      <c r="CO7601"/>
      <c r="CP7601"/>
    </row>
    <row r="7602" spans="80:94" ht="22.5" customHeight="1">
      <c r="CB7602"/>
      <c r="CC7602"/>
      <c r="CD7602"/>
      <c r="CE7602" s="83"/>
      <c r="CF7602"/>
      <c r="CG7602"/>
      <c r="CH7602"/>
      <c r="CI7602"/>
      <c r="CJ7602"/>
      <c r="CK7602"/>
      <c r="CL7602"/>
      <c r="CM7602"/>
      <c r="CN7602"/>
      <c r="CO7602"/>
      <c r="CP7602"/>
    </row>
    <row r="7603" spans="80:94" ht="22.5" customHeight="1">
      <c r="CB7603"/>
      <c r="CC7603"/>
      <c r="CD7603"/>
      <c r="CE7603" s="83"/>
      <c r="CF7603"/>
      <c r="CG7603"/>
      <c r="CH7603"/>
      <c r="CI7603"/>
      <c r="CJ7603"/>
      <c r="CK7603"/>
      <c r="CL7603"/>
      <c r="CM7603"/>
      <c r="CN7603"/>
      <c r="CO7603"/>
      <c r="CP7603"/>
    </row>
    <row r="7604" spans="80:94" ht="22.5" customHeight="1">
      <c r="CB7604"/>
      <c r="CC7604"/>
      <c r="CD7604"/>
      <c r="CE7604" s="83"/>
      <c r="CF7604"/>
      <c r="CG7604"/>
      <c r="CH7604"/>
      <c r="CI7604"/>
      <c r="CJ7604"/>
      <c r="CK7604"/>
      <c r="CL7604"/>
      <c r="CM7604"/>
      <c r="CN7604"/>
      <c r="CO7604"/>
      <c r="CP7604"/>
    </row>
    <row r="7605" spans="80:94" ht="22.5" customHeight="1">
      <c r="CB7605"/>
      <c r="CC7605"/>
      <c r="CD7605"/>
      <c r="CE7605" s="83"/>
      <c r="CF7605"/>
      <c r="CG7605"/>
      <c r="CH7605"/>
      <c r="CI7605"/>
      <c r="CJ7605"/>
      <c r="CK7605"/>
      <c r="CL7605"/>
      <c r="CM7605"/>
      <c r="CN7605"/>
      <c r="CO7605"/>
      <c r="CP7605"/>
    </row>
    <row r="7606" spans="80:94" ht="22.5" customHeight="1">
      <c r="CB7606"/>
      <c r="CC7606"/>
      <c r="CD7606"/>
      <c r="CE7606" s="83"/>
      <c r="CF7606"/>
      <c r="CG7606"/>
      <c r="CH7606"/>
      <c r="CI7606"/>
      <c r="CJ7606"/>
      <c r="CK7606"/>
      <c r="CL7606"/>
      <c r="CM7606"/>
      <c r="CN7606"/>
      <c r="CO7606"/>
      <c r="CP7606"/>
    </row>
    <row r="7607" spans="80:94" ht="22.5" customHeight="1">
      <c r="CB7607"/>
      <c r="CC7607"/>
      <c r="CD7607"/>
      <c r="CE7607" s="83"/>
      <c r="CF7607"/>
      <c r="CG7607"/>
      <c r="CH7607"/>
      <c r="CI7607"/>
      <c r="CJ7607"/>
      <c r="CK7607"/>
      <c r="CL7607"/>
      <c r="CM7607"/>
      <c r="CN7607"/>
      <c r="CO7607"/>
      <c r="CP7607"/>
    </row>
    <row r="7608" spans="80:94" ht="22.5" customHeight="1">
      <c r="CB7608"/>
      <c r="CC7608"/>
      <c r="CD7608"/>
      <c r="CE7608" s="83"/>
      <c r="CF7608"/>
      <c r="CG7608"/>
      <c r="CH7608"/>
      <c r="CI7608"/>
      <c r="CJ7608"/>
      <c r="CK7608"/>
      <c r="CL7608"/>
      <c r="CM7608"/>
      <c r="CN7608"/>
      <c r="CO7608"/>
      <c r="CP7608"/>
    </row>
    <row r="7609" spans="80:94" ht="22.5" customHeight="1">
      <c r="CB7609"/>
      <c r="CC7609"/>
      <c r="CD7609"/>
      <c r="CE7609" s="83"/>
      <c r="CF7609"/>
      <c r="CG7609"/>
      <c r="CH7609"/>
      <c r="CI7609"/>
      <c r="CJ7609"/>
      <c r="CK7609"/>
      <c r="CL7609"/>
      <c r="CM7609"/>
      <c r="CN7609"/>
      <c r="CO7609"/>
      <c r="CP7609"/>
    </row>
    <row r="7610" spans="80:94" ht="22.5" customHeight="1">
      <c r="CB7610"/>
      <c r="CC7610"/>
      <c r="CD7610"/>
      <c r="CE7610" s="83"/>
      <c r="CF7610"/>
      <c r="CG7610"/>
      <c r="CH7610"/>
      <c r="CI7610"/>
      <c r="CJ7610"/>
      <c r="CK7610"/>
      <c r="CL7610"/>
      <c r="CM7610"/>
      <c r="CN7610"/>
      <c r="CO7610"/>
      <c r="CP7610"/>
    </row>
    <row r="7611" spans="80:94" ht="22.5" customHeight="1">
      <c r="CB7611"/>
      <c r="CC7611"/>
      <c r="CD7611"/>
      <c r="CE7611" s="83"/>
      <c r="CF7611"/>
      <c r="CG7611"/>
      <c r="CH7611"/>
      <c r="CI7611"/>
      <c r="CJ7611"/>
      <c r="CK7611"/>
      <c r="CL7611"/>
      <c r="CM7611"/>
      <c r="CN7611"/>
      <c r="CO7611"/>
      <c r="CP7611"/>
    </row>
    <row r="7612" spans="80:94" ht="22.5" customHeight="1">
      <c r="CB7612"/>
      <c r="CC7612"/>
      <c r="CD7612"/>
      <c r="CE7612" s="83"/>
      <c r="CF7612"/>
      <c r="CG7612"/>
      <c r="CH7612"/>
      <c r="CI7612"/>
      <c r="CJ7612"/>
      <c r="CK7612"/>
      <c r="CL7612"/>
      <c r="CM7612"/>
      <c r="CN7612"/>
      <c r="CO7612"/>
      <c r="CP7612"/>
    </row>
    <row r="7613" spans="80:94" ht="22.5" customHeight="1">
      <c r="CB7613"/>
      <c r="CC7613"/>
      <c r="CD7613"/>
      <c r="CE7613" s="83"/>
      <c r="CF7613"/>
      <c r="CG7613"/>
      <c r="CH7613"/>
      <c r="CI7613"/>
      <c r="CJ7613"/>
      <c r="CK7613"/>
      <c r="CL7613"/>
      <c r="CM7613"/>
      <c r="CN7613"/>
      <c r="CO7613"/>
      <c r="CP7613"/>
    </row>
    <row r="7614" spans="80:94" ht="22.5" customHeight="1">
      <c r="CB7614"/>
      <c r="CC7614"/>
      <c r="CD7614"/>
      <c r="CE7614" s="83"/>
      <c r="CF7614"/>
      <c r="CG7614"/>
      <c r="CH7614"/>
      <c r="CI7614"/>
      <c r="CJ7614"/>
      <c r="CK7614"/>
      <c r="CL7614"/>
      <c r="CM7614"/>
      <c r="CN7614"/>
      <c r="CO7614"/>
      <c r="CP7614"/>
    </row>
    <row r="7615" spans="80:94" ht="22.5" customHeight="1">
      <c r="CB7615"/>
      <c r="CC7615"/>
      <c r="CD7615"/>
      <c r="CE7615" s="83"/>
      <c r="CF7615"/>
      <c r="CG7615"/>
      <c r="CH7615"/>
      <c r="CI7615"/>
      <c r="CJ7615"/>
      <c r="CK7615"/>
      <c r="CL7615"/>
      <c r="CM7615"/>
      <c r="CN7615"/>
      <c r="CO7615"/>
      <c r="CP7615"/>
    </row>
    <row r="7616" spans="80:94" ht="22.5" customHeight="1">
      <c r="CB7616"/>
      <c r="CC7616"/>
      <c r="CD7616"/>
      <c r="CE7616" s="83"/>
      <c r="CF7616"/>
      <c r="CG7616"/>
      <c r="CH7616"/>
      <c r="CI7616"/>
      <c r="CJ7616"/>
      <c r="CK7616"/>
      <c r="CL7616"/>
      <c r="CM7616"/>
      <c r="CN7616"/>
      <c r="CO7616"/>
      <c r="CP7616"/>
    </row>
    <row r="7617" spans="80:94" ht="22.5" customHeight="1">
      <c r="CB7617"/>
      <c r="CC7617"/>
      <c r="CD7617"/>
      <c r="CE7617" s="83"/>
      <c r="CF7617"/>
      <c r="CG7617"/>
      <c r="CH7617"/>
      <c r="CI7617"/>
      <c r="CJ7617"/>
      <c r="CK7617"/>
      <c r="CL7617"/>
      <c r="CM7617"/>
      <c r="CN7617"/>
      <c r="CO7617"/>
      <c r="CP7617"/>
    </row>
    <row r="7618" spans="80:94" ht="22.5" customHeight="1">
      <c r="CB7618"/>
      <c r="CC7618"/>
      <c r="CD7618"/>
      <c r="CE7618" s="83"/>
      <c r="CF7618"/>
      <c r="CG7618"/>
      <c r="CH7618"/>
      <c r="CI7618"/>
      <c r="CJ7618"/>
      <c r="CK7618"/>
      <c r="CL7618"/>
      <c r="CM7618"/>
      <c r="CN7618"/>
      <c r="CO7618"/>
      <c r="CP7618"/>
    </row>
    <row r="7619" spans="80:94" ht="22.5" customHeight="1">
      <c r="CB7619"/>
      <c r="CC7619"/>
      <c r="CD7619"/>
      <c r="CE7619" s="83"/>
      <c r="CF7619"/>
      <c r="CG7619"/>
      <c r="CH7619"/>
      <c r="CI7619"/>
      <c r="CJ7619"/>
      <c r="CK7619"/>
      <c r="CL7619"/>
      <c r="CM7619"/>
      <c r="CN7619"/>
      <c r="CO7619"/>
      <c r="CP7619"/>
    </row>
    <row r="7620" spans="80:94" ht="22.5" customHeight="1">
      <c r="CB7620"/>
      <c r="CC7620"/>
      <c r="CD7620"/>
      <c r="CE7620" s="83"/>
      <c r="CF7620"/>
      <c r="CG7620"/>
      <c r="CH7620"/>
      <c r="CI7620"/>
      <c r="CJ7620"/>
      <c r="CK7620"/>
      <c r="CL7620"/>
      <c r="CM7620"/>
      <c r="CN7620"/>
      <c r="CO7620"/>
      <c r="CP7620"/>
    </row>
    <row r="7621" spans="80:94" ht="22.5" customHeight="1">
      <c r="CB7621"/>
      <c r="CC7621"/>
      <c r="CD7621"/>
      <c r="CE7621" s="83"/>
      <c r="CF7621"/>
      <c r="CG7621"/>
      <c r="CH7621"/>
      <c r="CI7621"/>
      <c r="CJ7621"/>
      <c r="CK7621"/>
      <c r="CL7621"/>
      <c r="CM7621"/>
      <c r="CN7621"/>
      <c r="CO7621"/>
      <c r="CP7621"/>
    </row>
    <row r="7622" spans="80:94" ht="22.5" customHeight="1">
      <c r="CB7622"/>
      <c r="CC7622"/>
      <c r="CD7622"/>
      <c r="CE7622" s="83"/>
      <c r="CF7622"/>
      <c r="CG7622"/>
      <c r="CH7622"/>
      <c r="CI7622"/>
      <c r="CJ7622"/>
      <c r="CK7622"/>
      <c r="CL7622"/>
      <c r="CM7622"/>
      <c r="CN7622"/>
      <c r="CO7622"/>
      <c r="CP7622"/>
    </row>
    <row r="7623" spans="80:94" ht="22.5" customHeight="1">
      <c r="CB7623"/>
      <c r="CC7623"/>
      <c r="CD7623"/>
      <c r="CE7623" s="83"/>
      <c r="CF7623"/>
      <c r="CG7623"/>
      <c r="CH7623"/>
      <c r="CI7623"/>
      <c r="CJ7623"/>
      <c r="CK7623"/>
      <c r="CL7623"/>
      <c r="CM7623"/>
      <c r="CN7623"/>
      <c r="CO7623"/>
      <c r="CP7623"/>
    </row>
    <row r="7624" spans="80:94" ht="22.5" customHeight="1">
      <c r="CB7624"/>
      <c r="CC7624"/>
      <c r="CD7624"/>
      <c r="CE7624" s="83"/>
      <c r="CF7624"/>
      <c r="CG7624"/>
      <c r="CH7624"/>
      <c r="CI7624"/>
      <c r="CJ7624"/>
      <c r="CK7624"/>
      <c r="CL7624"/>
      <c r="CM7624"/>
      <c r="CN7624"/>
      <c r="CO7624"/>
      <c r="CP7624"/>
    </row>
    <row r="7625" spans="80:94" ht="22.5" customHeight="1">
      <c r="CB7625"/>
      <c r="CC7625"/>
      <c r="CD7625"/>
      <c r="CE7625" s="83"/>
      <c r="CF7625"/>
      <c r="CG7625"/>
      <c r="CH7625"/>
      <c r="CI7625"/>
      <c r="CJ7625"/>
      <c r="CK7625"/>
      <c r="CL7625"/>
      <c r="CM7625"/>
      <c r="CN7625"/>
      <c r="CO7625"/>
      <c r="CP7625"/>
    </row>
    <row r="7626" spans="80:94" ht="22.5" customHeight="1">
      <c r="CB7626"/>
      <c r="CC7626"/>
      <c r="CD7626"/>
      <c r="CE7626" s="83"/>
      <c r="CF7626"/>
      <c r="CG7626"/>
      <c r="CH7626"/>
      <c r="CI7626"/>
      <c r="CJ7626"/>
      <c r="CK7626"/>
      <c r="CL7626"/>
      <c r="CM7626"/>
      <c r="CN7626"/>
      <c r="CO7626"/>
      <c r="CP7626"/>
    </row>
    <row r="7627" spans="80:94" ht="22.5" customHeight="1">
      <c r="CB7627"/>
      <c r="CC7627"/>
      <c r="CD7627"/>
      <c r="CE7627" s="83"/>
      <c r="CF7627"/>
      <c r="CG7627"/>
      <c r="CH7627"/>
      <c r="CI7627"/>
      <c r="CJ7627"/>
      <c r="CK7627"/>
      <c r="CL7627"/>
      <c r="CM7627"/>
      <c r="CN7627"/>
      <c r="CO7627"/>
      <c r="CP7627"/>
    </row>
    <row r="7628" spans="80:94" ht="22.5" customHeight="1">
      <c r="CB7628"/>
      <c r="CC7628"/>
      <c r="CD7628"/>
      <c r="CE7628" s="83"/>
      <c r="CF7628"/>
      <c r="CG7628"/>
      <c r="CH7628"/>
      <c r="CI7628"/>
      <c r="CJ7628"/>
      <c r="CK7628"/>
      <c r="CL7628"/>
      <c r="CM7628"/>
      <c r="CN7628"/>
      <c r="CO7628"/>
      <c r="CP7628"/>
    </row>
    <row r="7629" spans="80:94" ht="22.5" customHeight="1">
      <c r="CB7629"/>
      <c r="CC7629"/>
      <c r="CD7629"/>
      <c r="CE7629" s="83"/>
      <c r="CF7629"/>
      <c r="CG7629"/>
      <c r="CH7629"/>
      <c r="CI7629"/>
      <c r="CJ7629"/>
      <c r="CK7629"/>
      <c r="CL7629"/>
      <c r="CM7629"/>
      <c r="CN7629"/>
      <c r="CO7629"/>
      <c r="CP7629"/>
    </row>
    <row r="7630" spans="80:94" ht="22.5" customHeight="1">
      <c r="CB7630"/>
      <c r="CC7630"/>
      <c r="CD7630"/>
      <c r="CE7630" s="83"/>
      <c r="CF7630"/>
      <c r="CG7630"/>
      <c r="CH7630"/>
      <c r="CI7630"/>
      <c r="CJ7630"/>
      <c r="CK7630"/>
      <c r="CL7630"/>
      <c r="CM7630"/>
      <c r="CN7630"/>
      <c r="CO7630"/>
      <c r="CP7630"/>
    </row>
    <row r="7631" spans="80:94" ht="22.5" customHeight="1">
      <c r="CB7631"/>
      <c r="CC7631"/>
      <c r="CD7631"/>
      <c r="CE7631" s="83"/>
      <c r="CF7631"/>
      <c r="CG7631"/>
      <c r="CH7631"/>
      <c r="CI7631"/>
      <c r="CJ7631"/>
      <c r="CK7631"/>
      <c r="CL7631"/>
      <c r="CM7631"/>
      <c r="CN7631"/>
      <c r="CO7631"/>
      <c r="CP7631"/>
    </row>
    <row r="7632" spans="80:94" ht="22.5" customHeight="1">
      <c r="CB7632"/>
      <c r="CC7632"/>
      <c r="CD7632"/>
      <c r="CE7632" s="83"/>
      <c r="CF7632"/>
      <c r="CG7632"/>
      <c r="CH7632"/>
      <c r="CI7632"/>
      <c r="CJ7632"/>
      <c r="CK7632"/>
      <c r="CL7632"/>
      <c r="CM7632"/>
      <c r="CN7632"/>
      <c r="CO7632"/>
      <c r="CP7632"/>
    </row>
    <row r="7633" spans="80:94" ht="22.5" customHeight="1">
      <c r="CB7633"/>
      <c r="CC7633"/>
      <c r="CD7633"/>
      <c r="CE7633" s="83"/>
      <c r="CF7633"/>
      <c r="CG7633"/>
      <c r="CH7633"/>
      <c r="CI7633"/>
      <c r="CJ7633"/>
      <c r="CK7633"/>
      <c r="CL7633"/>
      <c r="CM7633"/>
      <c r="CN7633"/>
      <c r="CO7633"/>
      <c r="CP7633"/>
    </row>
    <row r="7634" spans="80:94" ht="22.5" customHeight="1">
      <c r="CB7634"/>
      <c r="CC7634"/>
      <c r="CD7634"/>
      <c r="CE7634" s="83"/>
      <c r="CF7634"/>
      <c r="CG7634"/>
      <c r="CH7634"/>
      <c r="CI7634"/>
      <c r="CJ7634"/>
      <c r="CK7634"/>
      <c r="CL7634"/>
      <c r="CM7634"/>
      <c r="CN7634"/>
      <c r="CO7634"/>
      <c r="CP7634"/>
    </row>
    <row r="7635" spans="80:94" ht="22.5" customHeight="1">
      <c r="CB7635"/>
      <c r="CC7635"/>
      <c r="CD7635"/>
      <c r="CE7635" s="83"/>
      <c r="CF7635"/>
      <c r="CG7635"/>
      <c r="CH7635"/>
      <c r="CI7635"/>
      <c r="CJ7635"/>
      <c r="CK7635"/>
      <c r="CL7635"/>
      <c r="CM7635"/>
      <c r="CN7635"/>
      <c r="CO7635"/>
      <c r="CP7635"/>
    </row>
    <row r="7636" spans="80:94" ht="22.5" customHeight="1">
      <c r="CB7636"/>
      <c r="CC7636"/>
      <c r="CD7636"/>
      <c r="CE7636" s="83"/>
      <c r="CF7636"/>
      <c r="CG7636"/>
      <c r="CH7636"/>
      <c r="CI7636"/>
      <c r="CJ7636"/>
      <c r="CK7636"/>
      <c r="CL7636"/>
      <c r="CM7636"/>
      <c r="CN7636"/>
      <c r="CO7636"/>
      <c r="CP7636"/>
    </row>
    <row r="7637" spans="80:94" ht="22.5" customHeight="1">
      <c r="CB7637"/>
      <c r="CC7637"/>
      <c r="CD7637"/>
      <c r="CE7637" s="83"/>
      <c r="CF7637"/>
      <c r="CG7637"/>
      <c r="CH7637"/>
      <c r="CI7637"/>
      <c r="CJ7637"/>
      <c r="CK7637"/>
      <c r="CL7637"/>
      <c r="CM7637"/>
      <c r="CN7637"/>
      <c r="CO7637"/>
      <c r="CP7637"/>
    </row>
    <row r="7638" spans="80:94" ht="22.5" customHeight="1">
      <c r="CB7638"/>
      <c r="CC7638"/>
      <c r="CD7638"/>
      <c r="CE7638" s="83"/>
      <c r="CF7638"/>
      <c r="CG7638"/>
      <c r="CH7638"/>
      <c r="CI7638"/>
      <c r="CJ7638"/>
      <c r="CK7638"/>
      <c r="CL7638"/>
      <c r="CM7638"/>
      <c r="CN7638"/>
      <c r="CO7638"/>
      <c r="CP7638"/>
    </row>
    <row r="7639" spans="80:94" ht="22.5" customHeight="1">
      <c r="CB7639"/>
      <c r="CC7639"/>
      <c r="CD7639"/>
      <c r="CE7639" s="83"/>
      <c r="CF7639"/>
      <c r="CG7639"/>
      <c r="CH7639"/>
      <c r="CI7639"/>
      <c r="CJ7639"/>
      <c r="CK7639"/>
      <c r="CL7639"/>
      <c r="CM7639"/>
      <c r="CN7639"/>
      <c r="CO7639"/>
      <c r="CP7639"/>
    </row>
    <row r="7640" spans="80:94" ht="22.5" customHeight="1">
      <c r="CB7640"/>
      <c r="CC7640"/>
      <c r="CD7640"/>
      <c r="CE7640" s="83"/>
      <c r="CF7640"/>
      <c r="CG7640"/>
      <c r="CH7640"/>
      <c r="CI7640"/>
      <c r="CJ7640"/>
      <c r="CK7640"/>
      <c r="CL7640"/>
      <c r="CM7640"/>
      <c r="CN7640"/>
      <c r="CO7640"/>
      <c r="CP7640"/>
    </row>
    <row r="7641" spans="80:94" ht="22.5" customHeight="1">
      <c r="CB7641"/>
      <c r="CC7641"/>
      <c r="CD7641"/>
      <c r="CE7641" s="83"/>
      <c r="CF7641"/>
      <c r="CG7641"/>
      <c r="CH7641"/>
      <c r="CI7641"/>
      <c r="CJ7641"/>
      <c r="CK7641"/>
      <c r="CL7641"/>
      <c r="CM7641"/>
      <c r="CN7641"/>
      <c r="CO7641"/>
      <c r="CP7641"/>
    </row>
    <row r="7642" spans="80:94" ht="22.5" customHeight="1">
      <c r="CB7642"/>
      <c r="CC7642"/>
      <c r="CD7642"/>
      <c r="CE7642" s="83"/>
      <c r="CF7642"/>
      <c r="CG7642"/>
      <c r="CH7642"/>
      <c r="CI7642"/>
      <c r="CJ7642"/>
      <c r="CK7642"/>
      <c r="CL7642"/>
      <c r="CM7642"/>
      <c r="CN7642"/>
      <c r="CO7642"/>
      <c r="CP7642"/>
    </row>
    <row r="7643" spans="80:94" ht="22.5" customHeight="1">
      <c r="CB7643"/>
      <c r="CC7643"/>
      <c r="CD7643"/>
      <c r="CE7643" s="83"/>
      <c r="CF7643"/>
      <c r="CG7643"/>
      <c r="CH7643"/>
      <c r="CI7643"/>
      <c r="CJ7643"/>
      <c r="CK7643"/>
      <c r="CL7643"/>
      <c r="CM7643"/>
      <c r="CN7643"/>
      <c r="CO7643"/>
      <c r="CP7643"/>
    </row>
    <row r="7644" spans="80:94" ht="22.5" customHeight="1">
      <c r="CB7644"/>
      <c r="CC7644"/>
      <c r="CD7644"/>
      <c r="CE7644" s="83"/>
      <c r="CF7644"/>
      <c r="CG7644"/>
      <c r="CH7644"/>
      <c r="CI7644"/>
      <c r="CJ7644"/>
      <c r="CK7644"/>
      <c r="CL7644"/>
      <c r="CM7644"/>
      <c r="CN7644"/>
      <c r="CO7644"/>
      <c r="CP7644"/>
    </row>
    <row r="7645" spans="80:94" ht="22.5" customHeight="1">
      <c r="CB7645"/>
      <c r="CC7645"/>
      <c r="CD7645"/>
      <c r="CE7645" s="83"/>
      <c r="CF7645"/>
      <c r="CG7645"/>
      <c r="CH7645"/>
      <c r="CI7645"/>
      <c r="CJ7645"/>
      <c r="CK7645"/>
      <c r="CL7645"/>
      <c r="CM7645"/>
      <c r="CN7645"/>
      <c r="CO7645"/>
      <c r="CP7645"/>
    </row>
    <row r="7646" spans="80:94" ht="22.5" customHeight="1">
      <c r="CB7646"/>
      <c r="CC7646"/>
      <c r="CD7646"/>
      <c r="CE7646" s="83"/>
      <c r="CF7646"/>
      <c r="CG7646"/>
      <c r="CH7646"/>
      <c r="CI7646"/>
      <c r="CJ7646"/>
      <c r="CK7646"/>
      <c r="CL7646"/>
      <c r="CM7646"/>
      <c r="CN7646"/>
      <c r="CO7646"/>
      <c r="CP7646"/>
    </row>
    <row r="7647" spans="80:94" ht="22.5" customHeight="1">
      <c r="CB7647"/>
      <c r="CC7647"/>
      <c r="CD7647"/>
      <c r="CE7647" s="83"/>
      <c r="CF7647"/>
      <c r="CG7647"/>
      <c r="CH7647"/>
      <c r="CI7647"/>
      <c r="CJ7647"/>
      <c r="CK7647"/>
      <c r="CL7647"/>
      <c r="CM7647"/>
      <c r="CN7647"/>
      <c r="CO7647"/>
      <c r="CP7647"/>
    </row>
    <row r="7648" spans="80:94" ht="22.5" customHeight="1">
      <c r="CB7648"/>
      <c r="CC7648"/>
      <c r="CD7648"/>
      <c r="CE7648" s="83"/>
      <c r="CF7648"/>
      <c r="CG7648"/>
      <c r="CH7648"/>
      <c r="CI7648"/>
      <c r="CJ7648"/>
      <c r="CK7648"/>
      <c r="CL7648"/>
      <c r="CM7648"/>
      <c r="CN7648"/>
      <c r="CO7648"/>
      <c r="CP7648"/>
    </row>
    <row r="7649" spans="80:94" ht="22.5" customHeight="1">
      <c r="CB7649"/>
      <c r="CC7649"/>
      <c r="CD7649"/>
      <c r="CE7649" s="83"/>
      <c r="CF7649"/>
      <c r="CG7649"/>
      <c r="CH7649"/>
      <c r="CI7649"/>
      <c r="CJ7649"/>
      <c r="CK7649"/>
      <c r="CL7649"/>
      <c r="CM7649"/>
      <c r="CN7649"/>
      <c r="CO7649"/>
      <c r="CP7649"/>
    </row>
    <row r="7650" spans="80:94" ht="22.5" customHeight="1">
      <c r="CB7650"/>
      <c r="CC7650"/>
      <c r="CD7650"/>
      <c r="CE7650" s="83"/>
      <c r="CF7650"/>
      <c r="CG7650"/>
      <c r="CH7650"/>
      <c r="CI7650"/>
      <c r="CJ7650"/>
      <c r="CK7650"/>
      <c r="CL7650"/>
      <c r="CM7650"/>
      <c r="CN7650"/>
      <c r="CO7650"/>
      <c r="CP7650"/>
    </row>
    <row r="7651" spans="80:94" ht="22.5" customHeight="1">
      <c r="CB7651"/>
      <c r="CC7651"/>
      <c r="CD7651"/>
      <c r="CE7651" s="83"/>
      <c r="CF7651"/>
      <c r="CG7651"/>
      <c r="CH7651"/>
      <c r="CI7651"/>
      <c r="CJ7651"/>
      <c r="CK7651"/>
      <c r="CL7651"/>
      <c r="CM7651"/>
      <c r="CN7651"/>
      <c r="CO7651"/>
      <c r="CP7651"/>
    </row>
    <row r="7652" spans="80:94" ht="22.5" customHeight="1">
      <c r="CB7652"/>
      <c r="CC7652"/>
      <c r="CD7652"/>
      <c r="CE7652" s="83"/>
      <c r="CF7652"/>
      <c r="CG7652"/>
      <c r="CH7652"/>
      <c r="CI7652"/>
      <c r="CJ7652"/>
      <c r="CK7652"/>
      <c r="CL7652"/>
      <c r="CM7652"/>
      <c r="CN7652"/>
      <c r="CO7652"/>
      <c r="CP7652"/>
    </row>
    <row r="7653" spans="80:94" ht="22.5" customHeight="1">
      <c r="CB7653"/>
      <c r="CC7653"/>
      <c r="CD7653"/>
      <c r="CE7653" s="83"/>
      <c r="CF7653"/>
      <c r="CG7653"/>
      <c r="CH7653"/>
      <c r="CI7653"/>
      <c r="CJ7653"/>
      <c r="CK7653"/>
      <c r="CL7653"/>
      <c r="CM7653"/>
      <c r="CN7653"/>
      <c r="CO7653"/>
      <c r="CP7653"/>
    </row>
    <row r="7654" spans="80:94" ht="22.5" customHeight="1">
      <c r="CB7654"/>
      <c r="CC7654"/>
      <c r="CD7654"/>
      <c r="CE7654" s="83"/>
      <c r="CF7654"/>
      <c r="CG7654"/>
      <c r="CH7654"/>
      <c r="CI7654"/>
      <c r="CJ7654"/>
      <c r="CK7654"/>
      <c r="CL7654"/>
      <c r="CM7654"/>
      <c r="CN7654"/>
      <c r="CO7654"/>
      <c r="CP7654"/>
    </row>
    <row r="7655" spans="80:94" ht="22.5" customHeight="1">
      <c r="CB7655"/>
      <c r="CC7655"/>
      <c r="CD7655"/>
      <c r="CE7655" s="83"/>
      <c r="CF7655"/>
      <c r="CG7655"/>
      <c r="CH7655"/>
      <c r="CI7655"/>
      <c r="CJ7655"/>
      <c r="CK7655"/>
      <c r="CL7655"/>
      <c r="CM7655"/>
      <c r="CN7655"/>
      <c r="CO7655"/>
      <c r="CP7655"/>
    </row>
    <row r="7656" spans="80:94" ht="22.5" customHeight="1">
      <c r="CB7656"/>
      <c r="CC7656"/>
      <c r="CD7656"/>
      <c r="CE7656" s="83"/>
      <c r="CF7656"/>
      <c r="CG7656"/>
      <c r="CH7656"/>
      <c r="CI7656"/>
      <c r="CJ7656"/>
      <c r="CK7656"/>
      <c r="CL7656"/>
      <c r="CM7656"/>
      <c r="CN7656"/>
      <c r="CO7656"/>
      <c r="CP7656"/>
    </row>
    <row r="7657" spans="80:94" ht="22.5" customHeight="1">
      <c r="CB7657"/>
      <c r="CC7657"/>
      <c r="CD7657"/>
      <c r="CE7657" s="83"/>
      <c r="CF7657"/>
      <c r="CG7657"/>
      <c r="CH7657"/>
      <c r="CI7657"/>
      <c r="CJ7657"/>
      <c r="CK7657"/>
      <c r="CL7657"/>
      <c r="CM7657"/>
      <c r="CN7657"/>
      <c r="CO7657"/>
      <c r="CP7657"/>
    </row>
    <row r="7658" spans="80:94" ht="22.5" customHeight="1">
      <c r="CB7658"/>
      <c r="CC7658"/>
      <c r="CD7658"/>
      <c r="CE7658" s="83"/>
      <c r="CF7658"/>
      <c r="CG7658"/>
      <c r="CH7658"/>
      <c r="CI7658"/>
      <c r="CJ7658"/>
      <c r="CK7658"/>
      <c r="CL7658"/>
      <c r="CM7658"/>
      <c r="CN7658"/>
      <c r="CO7658"/>
      <c r="CP7658"/>
    </row>
    <row r="7659" spans="80:94" ht="22.5" customHeight="1">
      <c r="CB7659"/>
      <c r="CC7659"/>
      <c r="CD7659"/>
      <c r="CE7659" s="83"/>
      <c r="CF7659"/>
      <c r="CG7659"/>
      <c r="CH7659"/>
      <c r="CI7659"/>
      <c r="CJ7659"/>
      <c r="CK7659"/>
      <c r="CL7659"/>
      <c r="CM7659"/>
      <c r="CN7659"/>
      <c r="CO7659"/>
      <c r="CP7659"/>
    </row>
    <row r="7660" spans="80:94" ht="22.5" customHeight="1">
      <c r="CB7660"/>
      <c r="CC7660"/>
      <c r="CD7660"/>
      <c r="CE7660" s="83"/>
      <c r="CF7660"/>
      <c r="CG7660"/>
      <c r="CH7660"/>
      <c r="CI7660"/>
      <c r="CJ7660"/>
      <c r="CK7660"/>
      <c r="CL7660"/>
      <c r="CM7660"/>
      <c r="CN7660"/>
      <c r="CO7660"/>
      <c r="CP7660"/>
    </row>
    <row r="7661" spans="80:94" ht="22.5" customHeight="1">
      <c r="CB7661"/>
      <c r="CC7661"/>
      <c r="CD7661"/>
      <c r="CE7661" s="83"/>
      <c r="CF7661"/>
      <c r="CG7661"/>
      <c r="CH7661"/>
      <c r="CI7661"/>
      <c r="CJ7661"/>
      <c r="CK7661"/>
      <c r="CL7661"/>
      <c r="CM7661"/>
      <c r="CN7661"/>
      <c r="CO7661"/>
      <c r="CP7661"/>
    </row>
    <row r="7662" spans="80:94" ht="22.5" customHeight="1">
      <c r="CB7662"/>
      <c r="CC7662"/>
      <c r="CD7662"/>
      <c r="CE7662" s="83"/>
      <c r="CF7662"/>
      <c r="CG7662"/>
      <c r="CH7662"/>
      <c r="CI7662"/>
      <c r="CJ7662"/>
      <c r="CK7662"/>
      <c r="CL7662"/>
      <c r="CM7662"/>
      <c r="CN7662"/>
      <c r="CO7662"/>
      <c r="CP7662"/>
    </row>
    <row r="7663" spans="80:94" ht="22.5" customHeight="1">
      <c r="CB7663"/>
      <c r="CC7663"/>
      <c r="CD7663"/>
      <c r="CE7663" s="83"/>
      <c r="CF7663"/>
      <c r="CG7663"/>
      <c r="CH7663"/>
      <c r="CI7663"/>
      <c r="CJ7663"/>
      <c r="CK7663"/>
      <c r="CL7663"/>
      <c r="CM7663"/>
      <c r="CN7663"/>
      <c r="CO7663"/>
      <c r="CP7663"/>
    </row>
    <row r="7664" spans="80:94" ht="22.5" customHeight="1">
      <c r="CB7664"/>
      <c r="CC7664"/>
      <c r="CD7664"/>
      <c r="CE7664" s="83"/>
      <c r="CF7664"/>
      <c r="CG7664"/>
      <c r="CH7664"/>
      <c r="CI7664"/>
      <c r="CJ7664"/>
      <c r="CK7664"/>
      <c r="CL7664"/>
      <c r="CM7664"/>
      <c r="CN7664"/>
      <c r="CO7664"/>
      <c r="CP7664"/>
    </row>
    <row r="7665" spans="80:94" ht="22.5" customHeight="1">
      <c r="CB7665"/>
      <c r="CC7665"/>
      <c r="CD7665"/>
      <c r="CE7665" s="83"/>
      <c r="CF7665"/>
      <c r="CG7665"/>
      <c r="CH7665"/>
      <c r="CI7665"/>
      <c r="CJ7665"/>
      <c r="CK7665"/>
      <c r="CL7665"/>
      <c r="CM7665"/>
      <c r="CN7665"/>
      <c r="CO7665"/>
      <c r="CP7665"/>
    </row>
    <row r="7666" spans="80:94" ht="22.5" customHeight="1">
      <c r="CB7666"/>
      <c r="CC7666"/>
      <c r="CD7666"/>
      <c r="CE7666" s="83"/>
      <c r="CF7666"/>
      <c r="CG7666"/>
      <c r="CH7666"/>
      <c r="CI7666"/>
      <c r="CJ7666"/>
      <c r="CK7666"/>
      <c r="CL7666"/>
      <c r="CM7666"/>
      <c r="CN7666"/>
      <c r="CO7666"/>
      <c r="CP7666"/>
    </row>
    <row r="7667" spans="80:94" ht="22.5" customHeight="1">
      <c r="CB7667"/>
      <c r="CC7667"/>
      <c r="CD7667"/>
      <c r="CE7667" s="83"/>
      <c r="CF7667"/>
      <c r="CG7667"/>
      <c r="CH7667"/>
      <c r="CI7667"/>
      <c r="CJ7667"/>
      <c r="CK7667"/>
      <c r="CL7667"/>
      <c r="CM7667"/>
      <c r="CN7667"/>
      <c r="CO7667"/>
      <c r="CP7667"/>
    </row>
    <row r="7668" spans="80:94" ht="22.5" customHeight="1">
      <c r="CB7668"/>
      <c r="CC7668"/>
      <c r="CD7668"/>
      <c r="CE7668" s="83"/>
      <c r="CF7668"/>
      <c r="CG7668"/>
      <c r="CH7668"/>
      <c r="CI7668"/>
      <c r="CJ7668"/>
      <c r="CK7668"/>
      <c r="CL7668"/>
      <c r="CM7668"/>
      <c r="CN7668"/>
      <c r="CO7668"/>
      <c r="CP7668"/>
    </row>
    <row r="7669" spans="80:94" ht="22.5" customHeight="1">
      <c r="CB7669"/>
      <c r="CC7669"/>
      <c r="CD7669"/>
      <c r="CE7669" s="83"/>
      <c r="CF7669"/>
      <c r="CG7669"/>
      <c r="CH7669"/>
      <c r="CI7669"/>
      <c r="CJ7669"/>
      <c r="CK7669"/>
      <c r="CL7669"/>
      <c r="CM7669"/>
      <c r="CN7669"/>
      <c r="CO7669"/>
      <c r="CP7669"/>
    </row>
    <row r="7670" spans="80:94" ht="22.5" customHeight="1">
      <c r="CB7670"/>
      <c r="CC7670"/>
      <c r="CD7670"/>
      <c r="CE7670" s="83"/>
      <c r="CF7670"/>
      <c r="CG7670"/>
      <c r="CH7670"/>
      <c r="CI7670"/>
      <c r="CJ7670"/>
      <c r="CK7670"/>
      <c r="CL7670"/>
      <c r="CM7670"/>
      <c r="CN7670"/>
      <c r="CO7670"/>
      <c r="CP7670"/>
    </row>
    <row r="7671" spans="80:94" ht="22.5" customHeight="1">
      <c r="CB7671"/>
      <c r="CC7671"/>
      <c r="CD7671"/>
      <c r="CE7671" s="83"/>
      <c r="CF7671"/>
      <c r="CG7671"/>
      <c r="CH7671"/>
      <c r="CI7671"/>
      <c r="CJ7671"/>
      <c r="CK7671"/>
      <c r="CL7671"/>
      <c r="CM7671"/>
      <c r="CN7671"/>
      <c r="CO7671"/>
      <c r="CP7671"/>
    </row>
    <row r="7672" spans="80:94" ht="22.5" customHeight="1">
      <c r="CB7672"/>
      <c r="CC7672"/>
      <c r="CD7672"/>
      <c r="CE7672" s="83"/>
      <c r="CF7672"/>
      <c r="CG7672"/>
      <c r="CH7672"/>
      <c r="CI7672"/>
      <c r="CJ7672"/>
      <c r="CK7672"/>
      <c r="CL7672"/>
      <c r="CM7672"/>
      <c r="CN7672"/>
      <c r="CO7672"/>
      <c r="CP7672"/>
    </row>
    <row r="7673" spans="80:94" ht="22.5" customHeight="1">
      <c r="CB7673"/>
      <c r="CC7673"/>
      <c r="CD7673"/>
      <c r="CE7673" s="83"/>
      <c r="CF7673"/>
      <c r="CG7673"/>
      <c r="CH7673"/>
      <c r="CI7673"/>
      <c r="CJ7673"/>
      <c r="CK7673"/>
      <c r="CL7673"/>
      <c r="CM7673"/>
      <c r="CN7673"/>
      <c r="CO7673"/>
      <c r="CP7673"/>
    </row>
    <row r="7674" spans="80:94" ht="22.5" customHeight="1">
      <c r="CB7674"/>
      <c r="CC7674"/>
      <c r="CD7674"/>
      <c r="CE7674" s="83"/>
      <c r="CF7674"/>
      <c r="CG7674"/>
      <c r="CH7674"/>
      <c r="CI7674"/>
      <c r="CJ7674"/>
      <c r="CK7674"/>
      <c r="CL7674"/>
      <c r="CM7674"/>
      <c r="CN7674"/>
      <c r="CO7674"/>
      <c r="CP7674"/>
    </row>
    <row r="7675" spans="80:94" ht="22.5" customHeight="1">
      <c r="CB7675"/>
      <c r="CC7675"/>
      <c r="CD7675"/>
      <c r="CE7675" s="83"/>
      <c r="CF7675"/>
      <c r="CG7675"/>
      <c r="CH7675"/>
      <c r="CI7675"/>
      <c r="CJ7675"/>
      <c r="CK7675"/>
      <c r="CL7675"/>
      <c r="CM7675"/>
      <c r="CN7675"/>
      <c r="CO7675"/>
      <c r="CP7675"/>
    </row>
    <row r="7676" spans="80:94" ht="22.5" customHeight="1">
      <c r="CB7676"/>
      <c r="CC7676"/>
      <c r="CD7676"/>
      <c r="CE7676" s="83"/>
      <c r="CF7676"/>
      <c r="CG7676"/>
      <c r="CH7676"/>
      <c r="CI7676"/>
      <c r="CJ7676"/>
      <c r="CK7676"/>
      <c r="CL7676"/>
      <c r="CM7676"/>
      <c r="CN7676"/>
      <c r="CO7676"/>
      <c r="CP7676"/>
    </row>
    <row r="7677" spans="80:94" ht="22.5" customHeight="1">
      <c r="CB7677"/>
      <c r="CC7677"/>
      <c r="CD7677"/>
      <c r="CE7677" s="83"/>
      <c r="CF7677"/>
      <c r="CG7677"/>
      <c r="CH7677"/>
      <c r="CI7677"/>
      <c r="CJ7677"/>
      <c r="CK7677"/>
      <c r="CL7677"/>
      <c r="CM7677"/>
      <c r="CN7677"/>
      <c r="CO7677"/>
      <c r="CP7677"/>
    </row>
    <row r="7678" spans="80:94" ht="22.5" customHeight="1">
      <c r="CB7678"/>
      <c r="CC7678"/>
      <c r="CD7678"/>
      <c r="CE7678" s="83"/>
      <c r="CF7678"/>
      <c r="CG7678"/>
      <c r="CH7678"/>
      <c r="CI7678"/>
      <c r="CJ7678"/>
      <c r="CK7678"/>
      <c r="CL7678"/>
      <c r="CM7678"/>
      <c r="CN7678"/>
      <c r="CO7678"/>
      <c r="CP7678"/>
    </row>
    <row r="7679" spans="80:94" ht="22.5" customHeight="1">
      <c r="CB7679"/>
      <c r="CC7679"/>
      <c r="CD7679"/>
      <c r="CE7679" s="83"/>
      <c r="CF7679"/>
      <c r="CG7679"/>
      <c r="CH7679"/>
      <c r="CI7679"/>
      <c r="CJ7679"/>
      <c r="CK7679"/>
      <c r="CL7679"/>
      <c r="CM7679"/>
      <c r="CN7679"/>
      <c r="CO7679"/>
      <c r="CP7679"/>
    </row>
    <row r="7680" spans="80:94" ht="22.5" customHeight="1">
      <c r="CB7680"/>
      <c r="CC7680"/>
      <c r="CD7680"/>
      <c r="CE7680" s="83"/>
      <c r="CF7680"/>
      <c r="CG7680"/>
      <c r="CH7680"/>
      <c r="CI7680"/>
      <c r="CJ7680"/>
      <c r="CK7680"/>
      <c r="CL7680"/>
      <c r="CM7680"/>
      <c r="CN7680"/>
      <c r="CO7680"/>
      <c r="CP7680"/>
    </row>
    <row r="7681" spans="80:94" ht="22.5" customHeight="1">
      <c r="CB7681"/>
      <c r="CC7681"/>
      <c r="CD7681"/>
      <c r="CE7681" s="83"/>
      <c r="CF7681"/>
      <c r="CG7681"/>
      <c r="CH7681"/>
      <c r="CI7681"/>
      <c r="CJ7681"/>
      <c r="CK7681"/>
      <c r="CL7681"/>
      <c r="CM7681"/>
      <c r="CN7681"/>
      <c r="CO7681"/>
      <c r="CP7681"/>
    </row>
    <row r="7682" spans="80:94" ht="22.5" customHeight="1">
      <c r="CB7682"/>
      <c r="CC7682"/>
      <c r="CD7682"/>
      <c r="CE7682" s="83"/>
      <c r="CF7682"/>
      <c r="CG7682"/>
      <c r="CH7682"/>
      <c r="CI7682"/>
      <c r="CJ7682"/>
      <c r="CK7682"/>
      <c r="CL7682"/>
      <c r="CM7682"/>
      <c r="CN7682"/>
      <c r="CO7682"/>
      <c r="CP7682"/>
    </row>
    <row r="7683" spans="80:94" ht="22.5" customHeight="1">
      <c r="CB7683"/>
      <c r="CC7683"/>
      <c r="CD7683"/>
      <c r="CE7683" s="83"/>
      <c r="CF7683"/>
      <c r="CG7683"/>
      <c r="CH7683"/>
      <c r="CI7683"/>
      <c r="CJ7683"/>
      <c r="CK7683"/>
      <c r="CL7683"/>
      <c r="CM7683"/>
      <c r="CN7683"/>
      <c r="CO7683"/>
      <c r="CP7683"/>
    </row>
    <row r="7684" spans="80:94" ht="22.5" customHeight="1">
      <c r="CB7684"/>
      <c r="CC7684"/>
      <c r="CD7684"/>
      <c r="CE7684" s="83"/>
      <c r="CF7684"/>
      <c r="CG7684"/>
      <c r="CH7684"/>
      <c r="CI7684"/>
      <c r="CJ7684"/>
      <c r="CK7684"/>
      <c r="CL7684"/>
      <c r="CM7684"/>
      <c r="CN7684"/>
      <c r="CO7684"/>
      <c r="CP7684"/>
    </row>
    <row r="7685" spans="80:94" ht="22.5" customHeight="1">
      <c r="CB7685"/>
      <c r="CC7685"/>
      <c r="CD7685"/>
      <c r="CE7685" s="83"/>
      <c r="CF7685"/>
      <c r="CG7685"/>
      <c r="CH7685"/>
      <c r="CI7685"/>
      <c r="CJ7685"/>
      <c r="CK7685"/>
      <c r="CL7685"/>
      <c r="CM7685"/>
      <c r="CN7685"/>
      <c r="CO7685"/>
      <c r="CP7685"/>
    </row>
    <row r="7686" spans="80:94" ht="22.5" customHeight="1">
      <c r="CB7686"/>
      <c r="CC7686"/>
      <c r="CD7686"/>
      <c r="CE7686" s="83"/>
      <c r="CF7686"/>
      <c r="CG7686"/>
      <c r="CH7686"/>
      <c r="CI7686"/>
      <c r="CJ7686"/>
      <c r="CK7686"/>
      <c r="CL7686"/>
      <c r="CM7686"/>
      <c r="CN7686"/>
      <c r="CO7686"/>
      <c r="CP7686"/>
    </row>
    <row r="7687" spans="80:94" ht="22.5" customHeight="1">
      <c r="CB7687"/>
      <c r="CC7687"/>
      <c r="CD7687"/>
      <c r="CE7687" s="83"/>
      <c r="CF7687"/>
      <c r="CG7687"/>
      <c r="CH7687"/>
      <c r="CI7687"/>
      <c r="CJ7687"/>
      <c r="CK7687"/>
      <c r="CL7687"/>
      <c r="CM7687"/>
      <c r="CN7687"/>
      <c r="CO7687"/>
      <c r="CP7687"/>
    </row>
    <row r="7688" spans="80:94" ht="22.5" customHeight="1">
      <c r="CB7688"/>
      <c r="CC7688"/>
      <c r="CD7688"/>
      <c r="CE7688" s="83"/>
      <c r="CF7688"/>
      <c r="CG7688"/>
      <c r="CH7688"/>
      <c r="CI7688"/>
      <c r="CJ7688"/>
      <c r="CK7688"/>
      <c r="CL7688"/>
      <c r="CM7688"/>
      <c r="CN7688"/>
      <c r="CO7688"/>
      <c r="CP7688"/>
    </row>
    <row r="7689" spans="80:94" ht="22.5" customHeight="1">
      <c r="CB7689"/>
      <c r="CC7689"/>
      <c r="CD7689"/>
      <c r="CE7689" s="83"/>
      <c r="CF7689"/>
      <c r="CG7689"/>
      <c r="CH7689"/>
      <c r="CI7689"/>
      <c r="CJ7689"/>
      <c r="CK7689"/>
      <c r="CL7689"/>
      <c r="CM7689"/>
      <c r="CN7689"/>
      <c r="CO7689"/>
      <c r="CP7689"/>
    </row>
    <row r="7690" spans="80:94" ht="22.5" customHeight="1">
      <c r="CB7690"/>
      <c r="CC7690"/>
      <c r="CD7690"/>
      <c r="CE7690" s="83"/>
      <c r="CF7690"/>
      <c r="CG7690"/>
      <c r="CH7690"/>
      <c r="CI7690"/>
      <c r="CJ7690"/>
      <c r="CK7690"/>
      <c r="CL7690"/>
      <c r="CM7690"/>
      <c r="CN7690"/>
      <c r="CO7690"/>
      <c r="CP7690"/>
    </row>
    <row r="7691" spans="80:94" ht="22.5" customHeight="1">
      <c r="CB7691"/>
      <c r="CC7691"/>
      <c r="CD7691"/>
      <c r="CE7691" s="83"/>
      <c r="CF7691"/>
      <c r="CG7691"/>
      <c r="CH7691"/>
      <c r="CI7691"/>
      <c r="CJ7691"/>
      <c r="CK7691"/>
      <c r="CL7691"/>
      <c r="CM7691"/>
      <c r="CN7691"/>
      <c r="CO7691"/>
      <c r="CP7691"/>
    </row>
    <row r="7692" spans="80:94" ht="22.5" customHeight="1">
      <c r="CB7692"/>
      <c r="CC7692"/>
      <c r="CD7692"/>
      <c r="CE7692" s="83"/>
      <c r="CF7692"/>
      <c r="CG7692"/>
      <c r="CH7692"/>
      <c r="CI7692"/>
      <c r="CJ7692"/>
      <c r="CK7692"/>
      <c r="CL7692"/>
      <c r="CM7692"/>
      <c r="CN7692"/>
      <c r="CO7692"/>
      <c r="CP7692"/>
    </row>
    <row r="7693" spans="80:94" ht="22.5" customHeight="1">
      <c r="CB7693"/>
      <c r="CC7693"/>
      <c r="CD7693"/>
      <c r="CE7693" s="83"/>
      <c r="CF7693"/>
      <c r="CG7693"/>
      <c r="CH7693"/>
      <c r="CI7693"/>
      <c r="CJ7693"/>
      <c r="CK7693"/>
      <c r="CL7693"/>
      <c r="CM7693"/>
      <c r="CN7693"/>
      <c r="CO7693"/>
      <c r="CP7693"/>
    </row>
    <row r="7694" spans="80:94" ht="22.5" customHeight="1">
      <c r="CB7694"/>
      <c r="CC7694"/>
      <c r="CD7694"/>
      <c r="CE7694" s="83"/>
      <c r="CF7694"/>
      <c r="CG7694"/>
      <c r="CH7694"/>
      <c r="CI7694"/>
      <c r="CJ7694"/>
      <c r="CK7694"/>
      <c r="CL7694"/>
      <c r="CM7694"/>
      <c r="CN7694"/>
      <c r="CO7694"/>
      <c r="CP7694"/>
    </row>
    <row r="7695" spans="80:94" ht="22.5" customHeight="1">
      <c r="CB7695"/>
      <c r="CC7695"/>
      <c r="CD7695"/>
      <c r="CE7695" s="83"/>
      <c r="CF7695"/>
      <c r="CG7695"/>
      <c r="CH7695"/>
      <c r="CI7695"/>
      <c r="CJ7695"/>
      <c r="CK7695"/>
      <c r="CL7695"/>
      <c r="CM7695"/>
      <c r="CN7695"/>
      <c r="CO7695"/>
      <c r="CP7695"/>
    </row>
    <row r="7696" spans="80:94" ht="22.5" customHeight="1">
      <c r="CB7696"/>
      <c r="CC7696"/>
      <c r="CD7696"/>
      <c r="CE7696" s="83"/>
      <c r="CF7696"/>
      <c r="CG7696"/>
      <c r="CH7696"/>
      <c r="CI7696"/>
      <c r="CJ7696"/>
      <c r="CK7696"/>
      <c r="CL7696"/>
      <c r="CM7696"/>
      <c r="CN7696"/>
      <c r="CO7696"/>
      <c r="CP7696"/>
    </row>
    <row r="7697" spans="80:94" ht="22.5" customHeight="1">
      <c r="CB7697"/>
      <c r="CC7697"/>
      <c r="CD7697"/>
      <c r="CE7697" s="83"/>
      <c r="CF7697"/>
      <c r="CG7697"/>
      <c r="CH7697"/>
      <c r="CI7697"/>
      <c r="CJ7697"/>
      <c r="CK7697"/>
      <c r="CL7697"/>
      <c r="CM7697"/>
      <c r="CN7697"/>
      <c r="CO7697"/>
      <c r="CP7697"/>
    </row>
    <row r="7698" spans="80:94" ht="22.5" customHeight="1">
      <c r="CB7698"/>
      <c r="CC7698"/>
      <c r="CD7698"/>
      <c r="CE7698" s="83"/>
      <c r="CF7698"/>
      <c r="CG7698"/>
      <c r="CH7698"/>
      <c r="CI7698"/>
      <c r="CJ7698"/>
      <c r="CK7698"/>
      <c r="CL7698"/>
      <c r="CM7698"/>
      <c r="CN7698"/>
      <c r="CO7698"/>
      <c r="CP7698"/>
    </row>
    <row r="7699" spans="80:94" ht="22.5" customHeight="1">
      <c r="CB7699"/>
      <c r="CC7699"/>
      <c r="CD7699"/>
      <c r="CE7699" s="83"/>
      <c r="CF7699"/>
      <c r="CG7699"/>
      <c r="CH7699"/>
      <c r="CI7699"/>
      <c r="CJ7699"/>
      <c r="CK7699"/>
      <c r="CL7699"/>
      <c r="CM7699"/>
      <c r="CN7699"/>
      <c r="CO7699"/>
      <c r="CP7699"/>
    </row>
    <row r="7700" spans="80:94" ht="22.5" customHeight="1">
      <c r="CB7700"/>
      <c r="CC7700"/>
      <c r="CD7700"/>
      <c r="CE7700" s="83"/>
      <c r="CF7700"/>
      <c r="CG7700"/>
      <c r="CH7700"/>
      <c r="CI7700"/>
      <c r="CJ7700"/>
      <c r="CK7700"/>
      <c r="CL7700"/>
      <c r="CM7700"/>
      <c r="CN7700"/>
      <c r="CO7700"/>
      <c r="CP7700"/>
    </row>
    <row r="7701" spans="80:94" ht="22.5" customHeight="1">
      <c r="CB7701"/>
      <c r="CC7701"/>
      <c r="CD7701"/>
      <c r="CE7701" s="83"/>
      <c r="CF7701"/>
      <c r="CG7701"/>
      <c r="CH7701"/>
      <c r="CI7701"/>
      <c r="CJ7701"/>
      <c r="CK7701"/>
      <c r="CL7701"/>
      <c r="CM7701"/>
      <c r="CN7701"/>
      <c r="CO7701"/>
      <c r="CP7701"/>
    </row>
    <row r="7702" spans="80:94" ht="22.5" customHeight="1">
      <c r="CB7702"/>
      <c r="CC7702"/>
      <c r="CD7702"/>
      <c r="CE7702" s="83"/>
      <c r="CF7702"/>
      <c r="CG7702"/>
      <c r="CH7702"/>
      <c r="CI7702"/>
      <c r="CJ7702"/>
      <c r="CK7702"/>
      <c r="CL7702"/>
      <c r="CM7702"/>
      <c r="CN7702"/>
      <c r="CO7702"/>
      <c r="CP7702"/>
    </row>
    <row r="7703" spans="80:94" ht="22.5" customHeight="1">
      <c r="CB7703"/>
      <c r="CC7703"/>
      <c r="CD7703"/>
      <c r="CE7703" s="83"/>
      <c r="CF7703"/>
      <c r="CG7703"/>
      <c r="CH7703"/>
      <c r="CI7703"/>
      <c r="CJ7703"/>
      <c r="CK7703"/>
      <c r="CL7703"/>
      <c r="CM7703"/>
      <c r="CN7703"/>
      <c r="CO7703"/>
      <c r="CP7703"/>
    </row>
    <row r="7704" spans="80:94" ht="22.5" customHeight="1">
      <c r="CB7704"/>
      <c r="CC7704"/>
      <c r="CD7704"/>
      <c r="CE7704" s="83"/>
      <c r="CF7704"/>
      <c r="CG7704"/>
      <c r="CH7704"/>
      <c r="CI7704"/>
      <c r="CJ7704"/>
      <c r="CK7704"/>
      <c r="CL7704"/>
      <c r="CM7704"/>
      <c r="CN7704"/>
      <c r="CO7704"/>
      <c r="CP7704"/>
    </row>
    <row r="7705" spans="80:94" ht="22.5" customHeight="1">
      <c r="CB7705"/>
      <c r="CC7705"/>
      <c r="CD7705"/>
      <c r="CE7705" s="83"/>
      <c r="CF7705"/>
      <c r="CG7705"/>
      <c r="CH7705"/>
      <c r="CI7705"/>
      <c r="CJ7705"/>
      <c r="CK7705"/>
      <c r="CL7705"/>
      <c r="CM7705"/>
      <c r="CN7705"/>
      <c r="CO7705"/>
      <c r="CP7705"/>
    </row>
    <row r="7706" spans="80:94" ht="22.5" customHeight="1">
      <c r="CB7706"/>
      <c r="CC7706"/>
      <c r="CD7706"/>
      <c r="CE7706" s="83"/>
      <c r="CF7706"/>
      <c r="CG7706"/>
      <c r="CH7706"/>
      <c r="CI7706"/>
      <c r="CJ7706"/>
      <c r="CK7706"/>
      <c r="CL7706"/>
      <c r="CM7706"/>
      <c r="CN7706"/>
      <c r="CO7706"/>
      <c r="CP7706"/>
    </row>
    <row r="7707" spans="80:94" ht="22.5" customHeight="1">
      <c r="CB7707"/>
      <c r="CC7707"/>
      <c r="CD7707"/>
      <c r="CE7707" s="83"/>
      <c r="CF7707"/>
      <c r="CG7707"/>
      <c r="CH7707"/>
      <c r="CI7707"/>
      <c r="CJ7707"/>
      <c r="CK7707"/>
      <c r="CL7707"/>
      <c r="CM7707"/>
      <c r="CN7707"/>
      <c r="CO7707"/>
      <c r="CP7707"/>
    </row>
    <row r="7708" spans="80:94" ht="22.5" customHeight="1">
      <c r="CB7708"/>
      <c r="CC7708"/>
      <c r="CD7708"/>
      <c r="CE7708" s="83"/>
      <c r="CF7708"/>
      <c r="CG7708"/>
      <c r="CH7708"/>
      <c r="CI7708"/>
      <c r="CJ7708"/>
      <c r="CK7708"/>
      <c r="CL7708"/>
      <c r="CM7708"/>
      <c r="CN7708"/>
      <c r="CO7708"/>
      <c r="CP7708"/>
    </row>
    <row r="7709" spans="80:94" ht="22.5" customHeight="1">
      <c r="CB7709"/>
      <c r="CC7709"/>
      <c r="CD7709"/>
      <c r="CE7709" s="83"/>
      <c r="CF7709"/>
      <c r="CG7709"/>
      <c r="CH7709"/>
      <c r="CI7709"/>
      <c r="CJ7709"/>
      <c r="CK7709"/>
      <c r="CL7709"/>
      <c r="CM7709"/>
      <c r="CN7709"/>
      <c r="CO7709"/>
      <c r="CP7709"/>
    </row>
    <row r="7710" spans="80:94" ht="22.5" customHeight="1">
      <c r="CB7710"/>
      <c r="CC7710"/>
      <c r="CD7710"/>
      <c r="CE7710" s="83"/>
      <c r="CF7710"/>
      <c r="CG7710"/>
      <c r="CH7710"/>
      <c r="CI7710"/>
      <c r="CJ7710"/>
      <c r="CK7710"/>
      <c r="CL7710"/>
      <c r="CM7710"/>
      <c r="CN7710"/>
      <c r="CO7710"/>
      <c r="CP7710"/>
    </row>
    <row r="7711" spans="80:94" ht="22.5" customHeight="1">
      <c r="CB7711"/>
      <c r="CC7711"/>
      <c r="CD7711"/>
      <c r="CE7711" s="83"/>
      <c r="CF7711"/>
      <c r="CG7711"/>
      <c r="CH7711"/>
      <c r="CI7711"/>
      <c r="CJ7711"/>
      <c r="CK7711"/>
      <c r="CL7711"/>
      <c r="CM7711"/>
      <c r="CN7711"/>
      <c r="CO7711"/>
      <c r="CP7711"/>
    </row>
    <row r="7712" spans="80:94" ht="22.5" customHeight="1">
      <c r="CB7712"/>
      <c r="CC7712"/>
      <c r="CD7712"/>
      <c r="CE7712" s="83"/>
      <c r="CF7712"/>
      <c r="CG7712"/>
      <c r="CH7712"/>
      <c r="CI7712"/>
      <c r="CJ7712"/>
      <c r="CK7712"/>
      <c r="CL7712"/>
      <c r="CM7712"/>
      <c r="CN7712"/>
      <c r="CO7712"/>
      <c r="CP7712"/>
    </row>
    <row r="7713" spans="80:94" ht="22.5" customHeight="1">
      <c r="CB7713"/>
      <c r="CC7713"/>
      <c r="CD7713"/>
      <c r="CE7713" s="83"/>
      <c r="CF7713"/>
      <c r="CG7713"/>
      <c r="CH7713"/>
      <c r="CI7713"/>
      <c r="CJ7713"/>
      <c r="CK7713"/>
      <c r="CL7713"/>
      <c r="CM7713"/>
      <c r="CN7713"/>
      <c r="CO7713"/>
      <c r="CP7713"/>
    </row>
    <row r="7714" spans="80:94" ht="22.5" customHeight="1">
      <c r="CB7714"/>
      <c r="CC7714"/>
      <c r="CD7714"/>
      <c r="CE7714" s="83"/>
      <c r="CF7714"/>
      <c r="CG7714"/>
      <c r="CH7714"/>
      <c r="CI7714"/>
      <c r="CJ7714"/>
      <c r="CK7714"/>
      <c r="CL7714"/>
      <c r="CM7714"/>
      <c r="CN7714"/>
      <c r="CO7714"/>
      <c r="CP7714"/>
    </row>
    <row r="7715" spans="80:94" ht="22.5" customHeight="1">
      <c r="CB7715"/>
      <c r="CC7715"/>
      <c r="CD7715"/>
      <c r="CE7715" s="83"/>
      <c r="CF7715"/>
      <c r="CG7715"/>
      <c r="CH7715"/>
      <c r="CI7715"/>
      <c r="CJ7715"/>
      <c r="CK7715"/>
      <c r="CL7715"/>
      <c r="CM7715"/>
      <c r="CN7715"/>
      <c r="CO7715"/>
      <c r="CP7715"/>
    </row>
    <row r="7716" spans="80:94" ht="22.5" customHeight="1">
      <c r="CB7716"/>
      <c r="CC7716"/>
      <c r="CD7716"/>
      <c r="CE7716" s="83"/>
      <c r="CF7716"/>
      <c r="CG7716"/>
      <c r="CH7716"/>
      <c r="CI7716"/>
      <c r="CJ7716"/>
      <c r="CK7716"/>
      <c r="CL7716"/>
      <c r="CM7716"/>
      <c r="CN7716"/>
      <c r="CO7716"/>
      <c r="CP7716"/>
    </row>
    <row r="7717" spans="80:94" ht="22.5" customHeight="1">
      <c r="CB7717"/>
      <c r="CC7717"/>
      <c r="CD7717"/>
      <c r="CE7717" s="83"/>
      <c r="CF7717"/>
      <c r="CG7717"/>
      <c r="CH7717"/>
      <c r="CI7717"/>
      <c r="CJ7717"/>
      <c r="CK7717"/>
      <c r="CL7717"/>
      <c r="CM7717"/>
      <c r="CN7717"/>
      <c r="CO7717"/>
      <c r="CP7717"/>
    </row>
    <row r="7718" spans="80:94" ht="22.5" customHeight="1">
      <c r="CB7718"/>
      <c r="CC7718"/>
      <c r="CD7718"/>
      <c r="CE7718" s="83"/>
      <c r="CF7718"/>
      <c r="CG7718"/>
      <c r="CH7718"/>
      <c r="CI7718"/>
      <c r="CJ7718"/>
      <c r="CK7718"/>
      <c r="CL7718"/>
      <c r="CM7718"/>
      <c r="CN7718"/>
      <c r="CO7718"/>
      <c r="CP7718"/>
    </row>
    <row r="7719" spans="80:94" ht="22.5" customHeight="1">
      <c r="CB7719"/>
      <c r="CC7719"/>
      <c r="CD7719"/>
      <c r="CE7719" s="83"/>
      <c r="CF7719"/>
      <c r="CG7719"/>
      <c r="CH7719"/>
      <c r="CI7719"/>
      <c r="CJ7719"/>
      <c r="CK7719"/>
      <c r="CL7719"/>
      <c r="CM7719"/>
      <c r="CN7719"/>
      <c r="CO7719"/>
      <c r="CP7719"/>
    </row>
    <row r="7720" spans="80:94" ht="22.5" customHeight="1">
      <c r="CB7720"/>
      <c r="CC7720"/>
      <c r="CD7720"/>
      <c r="CE7720" s="83"/>
      <c r="CF7720"/>
      <c r="CG7720"/>
      <c r="CH7720"/>
      <c r="CI7720"/>
      <c r="CJ7720"/>
      <c r="CK7720"/>
      <c r="CL7720"/>
      <c r="CM7720"/>
      <c r="CN7720"/>
      <c r="CO7720"/>
      <c r="CP7720"/>
    </row>
    <row r="7721" spans="80:94" ht="22.5" customHeight="1">
      <c r="CB7721"/>
      <c r="CC7721"/>
      <c r="CD7721"/>
      <c r="CE7721" s="83"/>
      <c r="CF7721"/>
      <c r="CG7721"/>
      <c r="CH7721"/>
      <c r="CI7721"/>
      <c r="CJ7721"/>
      <c r="CK7721"/>
      <c r="CL7721"/>
      <c r="CM7721"/>
      <c r="CN7721"/>
      <c r="CO7721"/>
      <c r="CP7721"/>
    </row>
    <row r="7722" spans="80:94" ht="22.5" customHeight="1">
      <c r="CB7722"/>
      <c r="CC7722"/>
      <c r="CD7722"/>
      <c r="CE7722" s="83"/>
      <c r="CF7722"/>
      <c r="CG7722"/>
      <c r="CH7722"/>
      <c r="CI7722"/>
      <c r="CJ7722"/>
      <c r="CK7722"/>
      <c r="CL7722"/>
      <c r="CM7722"/>
      <c r="CN7722"/>
      <c r="CO7722"/>
      <c r="CP7722"/>
    </row>
    <row r="7723" spans="80:94" ht="22.5" customHeight="1">
      <c r="CB7723"/>
      <c r="CC7723"/>
      <c r="CD7723"/>
      <c r="CE7723" s="83"/>
      <c r="CF7723"/>
      <c r="CG7723"/>
      <c r="CH7723"/>
      <c r="CI7723"/>
      <c r="CJ7723"/>
      <c r="CK7723"/>
      <c r="CL7723"/>
      <c r="CM7723"/>
      <c r="CN7723"/>
      <c r="CO7723"/>
      <c r="CP7723"/>
    </row>
    <row r="7724" spans="80:94" ht="22.5" customHeight="1">
      <c r="CB7724"/>
      <c r="CC7724"/>
      <c r="CD7724"/>
      <c r="CE7724" s="83"/>
      <c r="CF7724"/>
      <c r="CG7724"/>
      <c r="CH7724"/>
      <c r="CI7724"/>
      <c r="CJ7724"/>
      <c r="CK7724"/>
      <c r="CL7724"/>
      <c r="CM7724"/>
      <c r="CN7724"/>
      <c r="CO7724"/>
      <c r="CP7724"/>
    </row>
    <row r="7725" spans="80:94" ht="22.5" customHeight="1">
      <c r="CB7725"/>
      <c r="CC7725"/>
      <c r="CD7725"/>
      <c r="CE7725" s="83"/>
      <c r="CF7725"/>
      <c r="CG7725"/>
      <c r="CH7725"/>
      <c r="CI7725"/>
      <c r="CJ7725"/>
      <c r="CK7725"/>
      <c r="CL7725"/>
      <c r="CM7725"/>
      <c r="CN7725"/>
      <c r="CO7725"/>
      <c r="CP7725"/>
    </row>
    <row r="7726" spans="80:94" ht="22.5" customHeight="1">
      <c r="CB7726"/>
      <c r="CC7726"/>
      <c r="CD7726"/>
      <c r="CE7726" s="83"/>
      <c r="CF7726"/>
      <c r="CG7726"/>
      <c r="CH7726"/>
      <c r="CI7726"/>
      <c r="CJ7726"/>
      <c r="CK7726"/>
      <c r="CL7726"/>
      <c r="CM7726"/>
      <c r="CN7726"/>
      <c r="CO7726"/>
      <c r="CP7726"/>
    </row>
    <row r="7727" spans="80:94" ht="22.5" customHeight="1">
      <c r="CB7727"/>
      <c r="CC7727"/>
      <c r="CD7727"/>
      <c r="CE7727" s="83"/>
      <c r="CF7727"/>
      <c r="CG7727"/>
      <c r="CH7727"/>
      <c r="CI7727"/>
      <c r="CJ7727"/>
      <c r="CK7727"/>
      <c r="CL7727"/>
      <c r="CM7727"/>
      <c r="CN7727"/>
      <c r="CO7727"/>
      <c r="CP7727"/>
    </row>
    <row r="7728" spans="80:94" ht="22.5" customHeight="1">
      <c r="CB7728"/>
      <c r="CC7728"/>
      <c r="CD7728"/>
      <c r="CE7728" s="83"/>
      <c r="CF7728"/>
      <c r="CG7728"/>
      <c r="CH7728"/>
      <c r="CI7728"/>
      <c r="CJ7728"/>
      <c r="CK7728"/>
      <c r="CL7728"/>
      <c r="CM7728"/>
      <c r="CN7728"/>
      <c r="CO7728"/>
      <c r="CP7728"/>
    </row>
    <row r="7729" spans="80:94" ht="22.5" customHeight="1">
      <c r="CB7729"/>
      <c r="CC7729"/>
      <c r="CD7729"/>
      <c r="CE7729" s="83"/>
      <c r="CF7729"/>
      <c r="CG7729"/>
      <c r="CH7729"/>
      <c r="CI7729"/>
      <c r="CJ7729"/>
      <c r="CK7729"/>
      <c r="CL7729"/>
      <c r="CM7729"/>
      <c r="CN7729"/>
      <c r="CO7729"/>
      <c r="CP7729"/>
    </row>
    <row r="7730" spans="80:94" ht="22.5" customHeight="1">
      <c r="CB7730"/>
      <c r="CC7730"/>
      <c r="CD7730"/>
      <c r="CE7730" s="83"/>
      <c r="CF7730"/>
      <c r="CG7730"/>
      <c r="CH7730"/>
      <c r="CI7730"/>
      <c r="CJ7730"/>
      <c r="CK7730"/>
      <c r="CL7730"/>
      <c r="CM7730"/>
      <c r="CN7730"/>
      <c r="CO7730"/>
      <c r="CP7730"/>
    </row>
    <row r="7731" spans="80:94" ht="22.5" customHeight="1">
      <c r="CB7731"/>
      <c r="CC7731"/>
      <c r="CD7731"/>
      <c r="CE7731" s="83"/>
      <c r="CF7731"/>
      <c r="CG7731"/>
      <c r="CH7731"/>
      <c r="CI7731"/>
      <c r="CJ7731"/>
      <c r="CK7731"/>
      <c r="CL7731"/>
      <c r="CM7731"/>
      <c r="CN7731"/>
      <c r="CO7731"/>
      <c r="CP7731"/>
    </row>
    <row r="7732" spans="80:94" ht="22.5" customHeight="1">
      <c r="CB7732"/>
      <c r="CC7732"/>
      <c r="CD7732"/>
      <c r="CE7732" s="83"/>
      <c r="CF7732"/>
      <c r="CG7732"/>
      <c r="CH7732"/>
      <c r="CI7732"/>
      <c r="CJ7732"/>
      <c r="CK7732"/>
      <c r="CL7732"/>
      <c r="CM7732"/>
      <c r="CN7732"/>
      <c r="CO7732"/>
      <c r="CP7732"/>
    </row>
    <row r="7733" spans="80:94" ht="22.5" customHeight="1">
      <c r="CB7733"/>
      <c r="CC7733"/>
      <c r="CD7733"/>
      <c r="CE7733" s="83"/>
      <c r="CF7733"/>
      <c r="CG7733"/>
      <c r="CH7733"/>
      <c r="CI7733"/>
      <c r="CJ7733"/>
      <c r="CK7733"/>
      <c r="CL7733"/>
      <c r="CM7733"/>
      <c r="CN7733"/>
      <c r="CO7733"/>
      <c r="CP7733"/>
    </row>
    <row r="7734" spans="80:94" ht="22.5" customHeight="1">
      <c r="CB7734"/>
      <c r="CC7734"/>
      <c r="CD7734"/>
      <c r="CE7734" s="83"/>
      <c r="CF7734"/>
      <c r="CG7734"/>
      <c r="CH7734"/>
      <c r="CI7734"/>
      <c r="CJ7734"/>
      <c r="CK7734"/>
      <c r="CL7734"/>
      <c r="CM7734"/>
      <c r="CN7734"/>
      <c r="CO7734"/>
      <c r="CP7734"/>
    </row>
    <row r="7735" spans="80:94" ht="22.5" customHeight="1">
      <c r="CB7735"/>
      <c r="CC7735"/>
      <c r="CD7735"/>
      <c r="CE7735" s="83"/>
      <c r="CF7735"/>
      <c r="CG7735"/>
      <c r="CH7735"/>
      <c r="CI7735"/>
      <c r="CJ7735"/>
      <c r="CK7735"/>
      <c r="CL7735"/>
      <c r="CM7735"/>
      <c r="CN7735"/>
      <c r="CO7735"/>
      <c r="CP7735"/>
    </row>
    <row r="7736" spans="80:94" ht="22.5" customHeight="1">
      <c r="CB7736"/>
      <c r="CC7736"/>
      <c r="CD7736"/>
      <c r="CE7736" s="83"/>
      <c r="CF7736"/>
      <c r="CG7736"/>
      <c r="CH7736"/>
      <c r="CI7736"/>
      <c r="CJ7736"/>
      <c r="CK7736"/>
      <c r="CL7736"/>
      <c r="CM7736"/>
      <c r="CN7736"/>
      <c r="CO7736"/>
      <c r="CP7736"/>
    </row>
    <row r="7737" spans="80:94" ht="22.5" customHeight="1">
      <c r="CB7737"/>
      <c r="CC7737"/>
      <c r="CD7737"/>
      <c r="CE7737" s="83"/>
      <c r="CF7737"/>
      <c r="CG7737"/>
      <c r="CH7737"/>
      <c r="CI7737"/>
      <c r="CJ7737"/>
      <c r="CK7737"/>
      <c r="CL7737"/>
      <c r="CM7737"/>
      <c r="CN7737"/>
      <c r="CO7737"/>
      <c r="CP7737"/>
    </row>
    <row r="7738" spans="80:94" ht="22.5" customHeight="1">
      <c r="CB7738"/>
      <c r="CC7738"/>
      <c r="CD7738"/>
      <c r="CE7738" s="83"/>
      <c r="CF7738"/>
      <c r="CG7738"/>
      <c r="CH7738"/>
      <c r="CI7738"/>
      <c r="CJ7738"/>
      <c r="CK7738"/>
      <c r="CL7738"/>
      <c r="CM7738"/>
      <c r="CN7738"/>
      <c r="CO7738"/>
      <c r="CP7738"/>
    </row>
    <row r="7739" spans="80:94" ht="22.5" customHeight="1">
      <c r="CB7739"/>
      <c r="CC7739"/>
      <c r="CD7739"/>
      <c r="CE7739" s="83"/>
      <c r="CF7739"/>
      <c r="CG7739"/>
      <c r="CH7739"/>
      <c r="CI7739"/>
      <c r="CJ7739"/>
      <c r="CK7739"/>
      <c r="CL7739"/>
      <c r="CM7739"/>
      <c r="CN7739"/>
      <c r="CO7739"/>
      <c r="CP7739"/>
    </row>
    <row r="7740" spans="80:94" ht="22.5" customHeight="1">
      <c r="CB7740"/>
      <c r="CC7740"/>
      <c r="CD7740"/>
      <c r="CE7740" s="83"/>
      <c r="CF7740"/>
      <c r="CG7740"/>
      <c r="CH7740"/>
      <c r="CI7740"/>
      <c r="CJ7740"/>
      <c r="CK7740"/>
      <c r="CL7740"/>
      <c r="CM7740"/>
      <c r="CN7740"/>
      <c r="CO7740"/>
      <c r="CP7740"/>
    </row>
    <row r="7741" spans="80:94" ht="22.5" customHeight="1">
      <c r="CB7741"/>
      <c r="CC7741"/>
      <c r="CD7741"/>
      <c r="CE7741" s="83"/>
      <c r="CF7741"/>
      <c r="CG7741"/>
      <c r="CH7741"/>
      <c r="CI7741"/>
      <c r="CJ7741"/>
      <c r="CK7741"/>
      <c r="CL7741"/>
      <c r="CM7741"/>
      <c r="CN7741"/>
      <c r="CO7741"/>
      <c r="CP7741"/>
    </row>
    <row r="7742" spans="80:94" ht="22.5" customHeight="1">
      <c r="CB7742"/>
      <c r="CC7742"/>
      <c r="CD7742"/>
      <c r="CE7742" s="83"/>
      <c r="CF7742"/>
      <c r="CG7742"/>
      <c r="CH7742"/>
      <c r="CI7742"/>
      <c r="CJ7742"/>
      <c r="CK7742"/>
      <c r="CL7742"/>
      <c r="CM7742"/>
      <c r="CN7742"/>
      <c r="CO7742"/>
      <c r="CP7742"/>
    </row>
    <row r="7743" spans="80:94" ht="22.5" customHeight="1">
      <c r="CB7743"/>
      <c r="CC7743"/>
      <c r="CD7743"/>
      <c r="CE7743" s="83"/>
      <c r="CF7743"/>
      <c r="CG7743"/>
      <c r="CH7743"/>
      <c r="CI7743"/>
      <c r="CJ7743"/>
      <c r="CK7743"/>
      <c r="CL7743"/>
      <c r="CM7743"/>
      <c r="CN7743"/>
      <c r="CO7743"/>
      <c r="CP7743"/>
    </row>
    <row r="7744" spans="80:94" ht="22.5" customHeight="1">
      <c r="CB7744"/>
      <c r="CC7744"/>
      <c r="CD7744"/>
      <c r="CE7744" s="83"/>
      <c r="CF7744"/>
      <c r="CG7744"/>
      <c r="CH7744"/>
      <c r="CI7744"/>
      <c r="CJ7744"/>
      <c r="CK7744"/>
      <c r="CL7744"/>
      <c r="CM7744"/>
      <c r="CN7744"/>
      <c r="CO7744"/>
      <c r="CP7744"/>
    </row>
    <row r="7745" spans="80:94" ht="22.5" customHeight="1">
      <c r="CB7745"/>
      <c r="CC7745"/>
      <c r="CD7745"/>
      <c r="CE7745" s="83"/>
      <c r="CF7745"/>
      <c r="CG7745"/>
      <c r="CH7745"/>
      <c r="CI7745"/>
      <c r="CJ7745"/>
      <c r="CK7745"/>
      <c r="CL7745"/>
      <c r="CM7745"/>
      <c r="CN7745"/>
      <c r="CO7745"/>
      <c r="CP7745"/>
    </row>
    <row r="7746" spans="80:94" ht="22.5" customHeight="1">
      <c r="CB7746"/>
      <c r="CC7746"/>
      <c r="CD7746"/>
      <c r="CE7746" s="83"/>
      <c r="CF7746"/>
      <c r="CG7746"/>
      <c r="CH7746"/>
      <c r="CI7746"/>
      <c r="CJ7746"/>
      <c r="CK7746"/>
      <c r="CL7746"/>
      <c r="CM7746"/>
      <c r="CN7746"/>
      <c r="CO7746"/>
      <c r="CP7746"/>
    </row>
    <row r="7747" spans="80:94" ht="22.5" customHeight="1">
      <c r="CB7747"/>
      <c r="CC7747"/>
      <c r="CD7747"/>
      <c r="CE7747" s="83"/>
      <c r="CF7747"/>
      <c r="CG7747"/>
      <c r="CH7747"/>
      <c r="CI7747"/>
      <c r="CJ7747"/>
      <c r="CK7747"/>
      <c r="CL7747"/>
      <c r="CM7747"/>
      <c r="CN7747"/>
      <c r="CO7747"/>
      <c r="CP7747"/>
    </row>
    <row r="7748" spans="80:94" ht="22.5" customHeight="1">
      <c r="CB7748"/>
      <c r="CC7748"/>
      <c r="CD7748"/>
      <c r="CE7748" s="83"/>
      <c r="CF7748"/>
      <c r="CG7748"/>
      <c r="CH7748"/>
      <c r="CI7748"/>
      <c r="CJ7748"/>
      <c r="CK7748"/>
      <c r="CL7748"/>
      <c r="CM7748"/>
      <c r="CN7748"/>
      <c r="CO7748"/>
      <c r="CP7748"/>
    </row>
    <row r="7749" spans="80:94" ht="22.5" customHeight="1">
      <c r="CB7749"/>
      <c r="CC7749"/>
      <c r="CD7749"/>
      <c r="CE7749" s="83"/>
      <c r="CF7749"/>
      <c r="CG7749"/>
      <c r="CH7749"/>
      <c r="CI7749"/>
      <c r="CJ7749"/>
      <c r="CK7749"/>
      <c r="CL7749"/>
      <c r="CM7749"/>
      <c r="CN7749"/>
      <c r="CO7749"/>
      <c r="CP7749"/>
    </row>
    <row r="7750" spans="80:94" ht="22.5" customHeight="1">
      <c r="CB7750"/>
      <c r="CC7750"/>
      <c r="CD7750"/>
      <c r="CE7750" s="83"/>
      <c r="CF7750"/>
      <c r="CG7750"/>
      <c r="CH7750"/>
      <c r="CI7750"/>
      <c r="CJ7750"/>
      <c r="CK7750"/>
      <c r="CL7750"/>
      <c r="CM7750"/>
      <c r="CN7750"/>
      <c r="CO7750"/>
      <c r="CP7750"/>
    </row>
    <row r="7751" spans="80:94" ht="22.5" customHeight="1">
      <c r="CB7751"/>
      <c r="CC7751"/>
      <c r="CD7751"/>
      <c r="CE7751" s="83"/>
      <c r="CF7751"/>
      <c r="CG7751"/>
      <c r="CH7751"/>
      <c r="CI7751"/>
      <c r="CJ7751"/>
      <c r="CK7751"/>
      <c r="CL7751"/>
      <c r="CM7751"/>
      <c r="CN7751"/>
      <c r="CO7751"/>
      <c r="CP7751"/>
    </row>
    <row r="7752" spans="80:94" ht="22.5" customHeight="1">
      <c r="CB7752"/>
      <c r="CC7752"/>
      <c r="CD7752"/>
      <c r="CE7752" s="83"/>
      <c r="CF7752"/>
      <c r="CG7752"/>
      <c r="CH7752"/>
      <c r="CI7752"/>
      <c r="CJ7752"/>
      <c r="CK7752"/>
      <c r="CL7752"/>
      <c r="CM7752"/>
      <c r="CN7752"/>
      <c r="CO7752"/>
      <c r="CP7752"/>
    </row>
    <row r="7753" spans="80:94" ht="22.5" customHeight="1">
      <c r="CB7753"/>
      <c r="CC7753"/>
      <c r="CD7753"/>
      <c r="CE7753" s="83"/>
      <c r="CF7753"/>
      <c r="CG7753"/>
      <c r="CH7753"/>
      <c r="CI7753"/>
      <c r="CJ7753"/>
      <c r="CK7753"/>
      <c r="CL7753"/>
      <c r="CM7753"/>
      <c r="CN7753"/>
      <c r="CO7753"/>
      <c r="CP7753"/>
    </row>
    <row r="7754" spans="80:94" ht="22.5" customHeight="1">
      <c r="CB7754"/>
      <c r="CC7754"/>
      <c r="CD7754"/>
      <c r="CE7754" s="83"/>
      <c r="CF7754"/>
      <c r="CG7754"/>
      <c r="CH7754"/>
      <c r="CI7754"/>
      <c r="CJ7754"/>
      <c r="CK7754"/>
      <c r="CL7754"/>
      <c r="CM7754"/>
      <c r="CN7754"/>
      <c r="CO7754"/>
      <c r="CP7754"/>
    </row>
    <row r="7755" spans="80:94" ht="22.5" customHeight="1">
      <c r="CB7755"/>
      <c r="CC7755"/>
      <c r="CD7755"/>
      <c r="CE7755" s="83"/>
      <c r="CF7755"/>
      <c r="CG7755"/>
      <c r="CH7755"/>
      <c r="CI7755"/>
      <c r="CJ7755"/>
      <c r="CK7755"/>
      <c r="CL7755"/>
      <c r="CM7755"/>
      <c r="CN7755"/>
      <c r="CO7755"/>
      <c r="CP7755"/>
    </row>
    <row r="7756" spans="80:94" ht="22.5" customHeight="1">
      <c r="CB7756"/>
      <c r="CC7756"/>
      <c r="CD7756"/>
      <c r="CE7756" s="83"/>
      <c r="CF7756"/>
      <c r="CG7756"/>
      <c r="CH7756"/>
      <c r="CI7756"/>
      <c r="CJ7756"/>
      <c r="CK7756"/>
      <c r="CL7756"/>
      <c r="CM7756"/>
      <c r="CN7756"/>
      <c r="CO7756"/>
      <c r="CP7756"/>
    </row>
    <row r="7757" spans="80:94" ht="22.5" customHeight="1">
      <c r="CB7757"/>
      <c r="CC7757"/>
      <c r="CD7757"/>
      <c r="CE7757" s="83"/>
      <c r="CF7757"/>
      <c r="CG7757"/>
      <c r="CH7757"/>
      <c r="CI7757"/>
      <c r="CJ7757"/>
      <c r="CK7757"/>
      <c r="CL7757"/>
      <c r="CM7757"/>
      <c r="CN7757"/>
      <c r="CO7757"/>
      <c r="CP7757"/>
    </row>
    <row r="7758" spans="80:94" ht="22.5" customHeight="1">
      <c r="CB7758"/>
      <c r="CC7758"/>
      <c r="CD7758"/>
      <c r="CE7758" s="83"/>
      <c r="CF7758"/>
      <c r="CG7758"/>
      <c r="CH7758"/>
      <c r="CI7758"/>
      <c r="CJ7758"/>
      <c r="CK7758"/>
      <c r="CL7758"/>
      <c r="CM7758"/>
      <c r="CN7758"/>
      <c r="CO7758"/>
      <c r="CP7758"/>
    </row>
    <row r="7759" spans="80:94" ht="22.5" customHeight="1">
      <c r="CB7759"/>
      <c r="CC7759"/>
      <c r="CD7759"/>
      <c r="CE7759" s="83"/>
      <c r="CF7759"/>
      <c r="CG7759"/>
      <c r="CH7759"/>
      <c r="CI7759"/>
      <c r="CJ7759"/>
      <c r="CK7759"/>
      <c r="CL7759"/>
      <c r="CM7759"/>
      <c r="CN7759"/>
      <c r="CO7759"/>
      <c r="CP7759"/>
    </row>
    <row r="7760" spans="80:94" ht="22.5" customHeight="1">
      <c r="CB7760"/>
      <c r="CC7760"/>
      <c r="CD7760"/>
      <c r="CE7760" s="83"/>
      <c r="CF7760"/>
      <c r="CG7760"/>
      <c r="CH7760"/>
      <c r="CI7760"/>
      <c r="CJ7760"/>
      <c r="CK7760"/>
      <c r="CL7760"/>
      <c r="CM7760"/>
      <c r="CN7760"/>
      <c r="CO7760"/>
      <c r="CP7760"/>
    </row>
    <row r="7761" spans="80:94" ht="22.5" customHeight="1">
      <c r="CB7761"/>
      <c r="CC7761"/>
      <c r="CD7761"/>
      <c r="CE7761" s="83"/>
      <c r="CF7761"/>
      <c r="CG7761"/>
      <c r="CH7761"/>
      <c r="CI7761"/>
      <c r="CJ7761"/>
      <c r="CK7761"/>
      <c r="CL7761"/>
      <c r="CM7761"/>
      <c r="CN7761"/>
      <c r="CO7761"/>
      <c r="CP7761"/>
    </row>
    <row r="7762" spans="80:94" ht="22.5" customHeight="1">
      <c r="CB7762"/>
      <c r="CC7762"/>
      <c r="CD7762"/>
      <c r="CE7762" s="83"/>
      <c r="CF7762"/>
      <c r="CG7762"/>
      <c r="CH7762"/>
      <c r="CI7762"/>
      <c r="CJ7762"/>
      <c r="CK7762"/>
      <c r="CL7762"/>
      <c r="CM7762"/>
      <c r="CN7762"/>
      <c r="CO7762"/>
      <c r="CP7762"/>
    </row>
    <row r="7763" spans="80:94" ht="22.5" customHeight="1">
      <c r="CB7763"/>
      <c r="CC7763"/>
      <c r="CD7763"/>
      <c r="CE7763" s="83"/>
      <c r="CF7763"/>
      <c r="CG7763"/>
      <c r="CH7763"/>
      <c r="CI7763"/>
      <c r="CJ7763"/>
      <c r="CK7763"/>
      <c r="CL7763"/>
      <c r="CM7763"/>
      <c r="CN7763"/>
      <c r="CO7763"/>
      <c r="CP7763"/>
    </row>
    <row r="7764" spans="80:94" ht="22.5" customHeight="1">
      <c r="CB7764"/>
      <c r="CC7764"/>
      <c r="CD7764"/>
      <c r="CE7764" s="83"/>
      <c r="CF7764"/>
      <c r="CG7764"/>
      <c r="CH7764"/>
      <c r="CI7764"/>
      <c r="CJ7764"/>
      <c r="CK7764"/>
      <c r="CL7764"/>
      <c r="CM7764"/>
      <c r="CN7764"/>
      <c r="CO7764"/>
      <c r="CP7764"/>
    </row>
    <row r="7765" spans="80:94" ht="22.5" customHeight="1">
      <c r="CB7765"/>
      <c r="CC7765"/>
      <c r="CD7765"/>
      <c r="CE7765" s="83"/>
      <c r="CF7765"/>
      <c r="CG7765"/>
      <c r="CH7765"/>
      <c r="CI7765"/>
      <c r="CJ7765"/>
      <c r="CK7765"/>
      <c r="CL7765"/>
      <c r="CM7765"/>
      <c r="CN7765"/>
      <c r="CO7765"/>
      <c r="CP7765"/>
    </row>
    <row r="7766" spans="80:94" ht="22.5" customHeight="1">
      <c r="CB7766"/>
      <c r="CC7766"/>
      <c r="CD7766"/>
      <c r="CE7766" s="83"/>
      <c r="CF7766"/>
      <c r="CG7766"/>
      <c r="CH7766"/>
      <c r="CI7766"/>
      <c r="CJ7766"/>
      <c r="CK7766"/>
      <c r="CL7766"/>
      <c r="CM7766"/>
      <c r="CN7766"/>
      <c r="CO7766"/>
      <c r="CP7766"/>
    </row>
    <row r="7767" spans="80:94" ht="22.5" customHeight="1">
      <c r="CB7767"/>
      <c r="CC7767"/>
      <c r="CD7767"/>
      <c r="CE7767" s="83"/>
      <c r="CF7767"/>
      <c r="CG7767"/>
      <c r="CH7767"/>
      <c r="CI7767"/>
      <c r="CJ7767"/>
      <c r="CK7767"/>
      <c r="CL7767"/>
      <c r="CM7767"/>
      <c r="CN7767"/>
      <c r="CO7767"/>
      <c r="CP7767"/>
    </row>
    <row r="7768" spans="80:94" ht="22.5" customHeight="1">
      <c r="CB7768"/>
      <c r="CC7768"/>
      <c r="CD7768"/>
      <c r="CE7768" s="83"/>
      <c r="CF7768"/>
      <c r="CG7768"/>
      <c r="CH7768"/>
      <c r="CI7768"/>
      <c r="CJ7768"/>
      <c r="CK7768"/>
      <c r="CL7768"/>
      <c r="CM7768"/>
      <c r="CN7768"/>
      <c r="CO7768"/>
      <c r="CP7768"/>
    </row>
    <row r="7769" spans="80:94" ht="22.5" customHeight="1">
      <c r="CB7769"/>
      <c r="CC7769"/>
      <c r="CD7769"/>
      <c r="CE7769" s="83"/>
      <c r="CF7769"/>
      <c r="CG7769"/>
      <c r="CH7769"/>
      <c r="CI7769"/>
      <c r="CJ7769"/>
      <c r="CK7769"/>
      <c r="CL7769"/>
      <c r="CM7769"/>
      <c r="CN7769"/>
      <c r="CO7769"/>
      <c r="CP7769"/>
    </row>
    <row r="7770" spans="80:94" ht="22.5" customHeight="1">
      <c r="CB7770"/>
      <c r="CC7770"/>
      <c r="CD7770"/>
      <c r="CE7770" s="83"/>
      <c r="CF7770"/>
      <c r="CG7770"/>
      <c r="CH7770"/>
      <c r="CI7770"/>
      <c r="CJ7770"/>
      <c r="CK7770"/>
      <c r="CL7770"/>
      <c r="CM7770"/>
      <c r="CN7770"/>
      <c r="CO7770"/>
      <c r="CP7770"/>
    </row>
    <row r="7771" spans="80:94" ht="22.5" customHeight="1">
      <c r="CB7771"/>
      <c r="CC7771"/>
      <c r="CD7771"/>
      <c r="CE7771" s="83"/>
      <c r="CF7771"/>
      <c r="CG7771"/>
      <c r="CH7771"/>
      <c r="CI7771"/>
      <c r="CJ7771"/>
      <c r="CK7771"/>
      <c r="CL7771"/>
      <c r="CM7771"/>
      <c r="CN7771"/>
      <c r="CO7771"/>
      <c r="CP7771"/>
    </row>
    <row r="7772" spans="80:94" ht="22.5" customHeight="1">
      <c r="CB7772"/>
      <c r="CC7772"/>
      <c r="CD7772"/>
      <c r="CE7772" s="83"/>
      <c r="CF7772"/>
      <c r="CG7772"/>
      <c r="CH7772"/>
      <c r="CI7772"/>
      <c r="CJ7772"/>
      <c r="CK7772"/>
      <c r="CL7772"/>
      <c r="CM7772"/>
      <c r="CN7772"/>
      <c r="CO7772"/>
      <c r="CP7772"/>
    </row>
    <row r="7773" spans="80:94" ht="22.5" customHeight="1">
      <c r="CB7773"/>
      <c r="CC7773"/>
      <c r="CD7773"/>
      <c r="CE7773" s="83"/>
      <c r="CF7773"/>
      <c r="CG7773"/>
      <c r="CH7773"/>
      <c r="CI7773"/>
      <c r="CJ7773"/>
      <c r="CK7773"/>
      <c r="CL7773"/>
      <c r="CM7773"/>
      <c r="CN7773"/>
      <c r="CO7773"/>
      <c r="CP7773"/>
    </row>
    <row r="7774" spans="80:94" ht="22.5" customHeight="1">
      <c r="CB7774"/>
      <c r="CC7774"/>
      <c r="CD7774"/>
      <c r="CE7774" s="83"/>
      <c r="CF7774"/>
      <c r="CG7774"/>
      <c r="CH7774"/>
      <c r="CI7774"/>
      <c r="CJ7774"/>
      <c r="CK7774"/>
      <c r="CL7774"/>
      <c r="CM7774"/>
      <c r="CN7774"/>
      <c r="CO7774"/>
      <c r="CP7774"/>
    </row>
    <row r="7775" spans="80:94" ht="22.5" customHeight="1">
      <c r="CB7775"/>
      <c r="CC7775"/>
      <c r="CD7775"/>
      <c r="CE7775" s="83"/>
      <c r="CF7775"/>
      <c r="CG7775"/>
      <c r="CH7775"/>
      <c r="CI7775"/>
      <c r="CJ7775"/>
      <c r="CK7775"/>
      <c r="CL7775"/>
      <c r="CM7775"/>
      <c r="CN7775"/>
      <c r="CO7775"/>
      <c r="CP7775"/>
    </row>
    <row r="7776" spans="80:94" ht="22.5" customHeight="1">
      <c r="CB7776"/>
      <c r="CC7776"/>
      <c r="CD7776"/>
      <c r="CE7776" s="83"/>
      <c r="CF7776"/>
      <c r="CG7776"/>
      <c r="CH7776"/>
      <c r="CI7776"/>
      <c r="CJ7776"/>
      <c r="CK7776"/>
      <c r="CL7776"/>
      <c r="CM7776"/>
      <c r="CN7776"/>
      <c r="CO7776"/>
      <c r="CP7776"/>
    </row>
    <row r="7777" spans="80:94" ht="22.5" customHeight="1">
      <c r="CB7777"/>
      <c r="CC7777"/>
      <c r="CD7777"/>
      <c r="CE7777" s="83"/>
      <c r="CF7777"/>
      <c r="CG7777"/>
      <c r="CH7777"/>
      <c r="CI7777"/>
      <c r="CJ7777"/>
      <c r="CK7777"/>
      <c r="CL7777"/>
      <c r="CM7777"/>
      <c r="CN7777"/>
      <c r="CO7777"/>
      <c r="CP7777"/>
    </row>
    <row r="7778" spans="80:94" ht="22.5" customHeight="1">
      <c r="CB7778"/>
      <c r="CC7778"/>
      <c r="CD7778"/>
      <c r="CE7778" s="83"/>
      <c r="CF7778"/>
      <c r="CG7778"/>
      <c r="CH7778"/>
      <c r="CI7778"/>
      <c r="CJ7778"/>
      <c r="CK7778"/>
      <c r="CL7778"/>
      <c r="CM7778"/>
      <c r="CN7778"/>
      <c r="CO7778"/>
      <c r="CP7778"/>
    </row>
    <row r="7779" spans="80:94" ht="22.5" customHeight="1">
      <c r="CB7779"/>
      <c r="CC7779"/>
      <c r="CD7779"/>
      <c r="CE7779" s="83"/>
      <c r="CF7779"/>
      <c r="CG7779"/>
      <c r="CH7779"/>
      <c r="CI7779"/>
      <c r="CJ7779"/>
      <c r="CK7779"/>
      <c r="CL7779"/>
      <c r="CM7779"/>
      <c r="CN7779"/>
      <c r="CO7779"/>
      <c r="CP7779"/>
    </row>
    <row r="7780" spans="80:94" ht="22.5" customHeight="1">
      <c r="CB7780"/>
      <c r="CC7780"/>
      <c r="CD7780"/>
      <c r="CE7780" s="83"/>
      <c r="CF7780"/>
      <c r="CG7780"/>
      <c r="CH7780"/>
      <c r="CI7780"/>
      <c r="CJ7780"/>
      <c r="CK7780"/>
      <c r="CL7780"/>
      <c r="CM7780"/>
      <c r="CN7780"/>
      <c r="CO7780"/>
      <c r="CP7780"/>
    </row>
    <row r="7781" spans="80:94" ht="22.5" customHeight="1">
      <c r="CB7781"/>
      <c r="CC7781"/>
      <c r="CD7781"/>
      <c r="CE7781" s="83"/>
      <c r="CF7781"/>
      <c r="CG7781"/>
      <c r="CH7781"/>
      <c r="CI7781"/>
      <c r="CJ7781"/>
      <c r="CK7781"/>
      <c r="CL7781"/>
      <c r="CM7781"/>
      <c r="CN7781"/>
      <c r="CO7781"/>
      <c r="CP7781"/>
    </row>
    <row r="7782" spans="80:94" ht="22.5" customHeight="1">
      <c r="CB7782"/>
      <c r="CC7782"/>
      <c r="CD7782"/>
      <c r="CE7782" s="83"/>
      <c r="CF7782"/>
      <c r="CG7782"/>
      <c r="CH7782"/>
      <c r="CI7782"/>
      <c r="CJ7782"/>
      <c r="CK7782"/>
      <c r="CL7782"/>
      <c r="CM7782"/>
      <c r="CN7782"/>
      <c r="CO7782"/>
      <c r="CP7782"/>
    </row>
    <row r="7783" spans="80:94" ht="22.5" customHeight="1">
      <c r="CB7783"/>
      <c r="CC7783"/>
      <c r="CD7783"/>
      <c r="CE7783" s="83"/>
      <c r="CF7783"/>
      <c r="CG7783"/>
      <c r="CH7783"/>
      <c r="CI7783"/>
      <c r="CJ7783"/>
      <c r="CK7783"/>
      <c r="CL7783"/>
      <c r="CM7783"/>
      <c r="CN7783"/>
      <c r="CO7783"/>
      <c r="CP7783"/>
    </row>
    <row r="7784" spans="80:94" ht="22.5" customHeight="1">
      <c r="CB7784"/>
      <c r="CC7784"/>
      <c r="CD7784"/>
      <c r="CE7784" s="83"/>
      <c r="CF7784"/>
      <c r="CG7784"/>
      <c r="CH7784"/>
      <c r="CI7784"/>
      <c r="CJ7784"/>
      <c r="CK7784"/>
      <c r="CL7784"/>
      <c r="CM7784"/>
      <c r="CN7784"/>
      <c r="CO7784"/>
      <c r="CP7784"/>
    </row>
    <row r="7785" spans="80:94" ht="22.5" customHeight="1">
      <c r="CB7785"/>
      <c r="CC7785"/>
      <c r="CD7785"/>
      <c r="CE7785" s="83"/>
      <c r="CF7785"/>
      <c r="CG7785"/>
      <c r="CH7785"/>
      <c r="CI7785"/>
      <c r="CJ7785"/>
      <c r="CK7785"/>
      <c r="CL7785"/>
      <c r="CM7785"/>
      <c r="CN7785"/>
      <c r="CO7785"/>
      <c r="CP7785"/>
    </row>
    <row r="7786" spans="80:94" ht="22.5" customHeight="1">
      <c r="CB7786"/>
      <c r="CC7786"/>
      <c r="CD7786"/>
      <c r="CE7786" s="83"/>
      <c r="CF7786"/>
      <c r="CG7786"/>
      <c r="CH7786"/>
      <c r="CI7786"/>
      <c r="CJ7786"/>
      <c r="CK7786"/>
      <c r="CL7786"/>
      <c r="CM7786"/>
      <c r="CN7786"/>
      <c r="CO7786"/>
      <c r="CP7786"/>
    </row>
    <row r="7787" spans="80:94" ht="22.5" customHeight="1">
      <c r="CB7787"/>
      <c r="CC7787"/>
      <c r="CD7787"/>
      <c r="CE7787" s="83"/>
      <c r="CF7787"/>
      <c r="CG7787"/>
      <c r="CH7787"/>
      <c r="CI7787"/>
      <c r="CJ7787"/>
      <c r="CK7787"/>
      <c r="CL7787"/>
      <c r="CM7787"/>
      <c r="CN7787"/>
      <c r="CO7787"/>
      <c r="CP7787"/>
    </row>
    <row r="7788" spans="80:94" ht="22.5" customHeight="1">
      <c r="CB7788"/>
      <c r="CC7788"/>
      <c r="CD7788"/>
      <c r="CE7788" s="83"/>
      <c r="CF7788"/>
      <c r="CG7788"/>
      <c r="CH7788"/>
      <c r="CI7788"/>
      <c r="CJ7788"/>
      <c r="CK7788"/>
      <c r="CL7788"/>
      <c r="CM7788"/>
      <c r="CN7788"/>
      <c r="CO7788"/>
      <c r="CP7788"/>
    </row>
    <row r="7789" spans="80:94" ht="22.5" customHeight="1">
      <c r="CB7789"/>
      <c r="CC7789"/>
      <c r="CD7789"/>
      <c r="CE7789" s="83"/>
      <c r="CF7789"/>
      <c r="CG7789"/>
      <c r="CH7789"/>
      <c r="CI7789"/>
      <c r="CJ7789"/>
      <c r="CK7789"/>
      <c r="CL7789"/>
      <c r="CM7789"/>
      <c r="CN7789"/>
      <c r="CO7789"/>
      <c r="CP7789"/>
    </row>
    <row r="7790" spans="80:94" ht="22.5" customHeight="1">
      <c r="CB7790"/>
      <c r="CC7790"/>
      <c r="CD7790"/>
      <c r="CE7790" s="83"/>
      <c r="CF7790"/>
      <c r="CG7790"/>
      <c r="CH7790"/>
      <c r="CI7790"/>
      <c r="CJ7790"/>
      <c r="CK7790"/>
      <c r="CL7790"/>
      <c r="CM7790"/>
      <c r="CN7790"/>
      <c r="CO7790"/>
      <c r="CP7790"/>
    </row>
    <row r="7791" spans="80:94" ht="22.5" customHeight="1">
      <c r="CB7791"/>
      <c r="CC7791"/>
      <c r="CD7791"/>
      <c r="CE7791" s="83"/>
      <c r="CF7791"/>
      <c r="CG7791"/>
      <c r="CH7791"/>
      <c r="CI7791"/>
      <c r="CJ7791"/>
      <c r="CK7791"/>
      <c r="CL7791"/>
      <c r="CM7791"/>
      <c r="CN7791"/>
      <c r="CO7791"/>
      <c r="CP7791"/>
    </row>
    <row r="7792" spans="80:94" ht="22.5" customHeight="1">
      <c r="CB7792"/>
      <c r="CC7792"/>
      <c r="CD7792"/>
      <c r="CE7792" s="83"/>
      <c r="CF7792"/>
      <c r="CG7792"/>
      <c r="CH7792"/>
      <c r="CI7792"/>
      <c r="CJ7792"/>
      <c r="CK7792"/>
      <c r="CL7792"/>
      <c r="CM7792"/>
      <c r="CN7792"/>
      <c r="CO7792"/>
      <c r="CP7792"/>
    </row>
    <row r="7793" spans="80:94" ht="22.5" customHeight="1">
      <c r="CB7793"/>
      <c r="CC7793"/>
      <c r="CD7793"/>
      <c r="CE7793" s="83"/>
      <c r="CF7793"/>
      <c r="CG7793"/>
      <c r="CH7793"/>
      <c r="CI7793"/>
      <c r="CJ7793"/>
      <c r="CK7793"/>
      <c r="CL7793"/>
      <c r="CM7793"/>
      <c r="CN7793"/>
      <c r="CO7793"/>
      <c r="CP7793"/>
    </row>
    <row r="7794" spans="80:94" ht="22.5" customHeight="1">
      <c r="CB7794"/>
      <c r="CC7794"/>
      <c r="CD7794"/>
      <c r="CE7794" s="83"/>
      <c r="CF7794"/>
      <c r="CG7794"/>
      <c r="CH7794"/>
      <c r="CI7794"/>
      <c r="CJ7794"/>
      <c r="CK7794"/>
      <c r="CL7794"/>
      <c r="CM7794"/>
      <c r="CN7794"/>
      <c r="CO7794"/>
      <c r="CP7794"/>
    </row>
    <row r="7795" spans="80:94" ht="22.5" customHeight="1">
      <c r="CB7795"/>
      <c r="CC7795"/>
      <c r="CD7795"/>
      <c r="CE7795" s="83"/>
      <c r="CF7795"/>
      <c r="CG7795"/>
      <c r="CH7795"/>
      <c r="CI7795"/>
      <c r="CJ7795"/>
      <c r="CK7795"/>
      <c r="CL7795"/>
      <c r="CM7795"/>
      <c r="CN7795"/>
      <c r="CO7795"/>
      <c r="CP7795"/>
    </row>
    <row r="7796" spans="80:94" ht="22.5" customHeight="1">
      <c r="CB7796"/>
      <c r="CC7796"/>
      <c r="CD7796"/>
      <c r="CE7796" s="83"/>
      <c r="CF7796"/>
      <c r="CG7796"/>
      <c r="CH7796"/>
      <c r="CI7796"/>
      <c r="CJ7796"/>
      <c r="CK7796"/>
      <c r="CL7796"/>
      <c r="CM7796"/>
      <c r="CN7796"/>
      <c r="CO7796"/>
      <c r="CP7796"/>
    </row>
    <row r="7797" spans="80:94" ht="22.5" customHeight="1">
      <c r="CB7797"/>
      <c r="CC7797"/>
      <c r="CD7797"/>
      <c r="CE7797" s="83"/>
      <c r="CF7797"/>
      <c r="CG7797"/>
      <c r="CH7797"/>
      <c r="CI7797"/>
      <c r="CJ7797"/>
      <c r="CK7797"/>
      <c r="CL7797"/>
      <c r="CM7797"/>
      <c r="CN7797"/>
      <c r="CO7797"/>
      <c r="CP7797"/>
    </row>
    <row r="7798" spans="80:94" ht="22.5" customHeight="1">
      <c r="CB7798"/>
      <c r="CC7798"/>
      <c r="CD7798"/>
      <c r="CE7798" s="83"/>
      <c r="CF7798"/>
      <c r="CG7798"/>
      <c r="CH7798"/>
      <c r="CI7798"/>
      <c r="CJ7798"/>
      <c r="CK7798"/>
      <c r="CL7798"/>
      <c r="CM7798"/>
      <c r="CN7798"/>
      <c r="CO7798"/>
      <c r="CP7798"/>
    </row>
    <row r="7799" spans="80:94" ht="22.5" customHeight="1">
      <c r="CB7799"/>
      <c r="CC7799"/>
      <c r="CD7799"/>
      <c r="CE7799" s="83"/>
      <c r="CF7799"/>
      <c r="CG7799"/>
      <c r="CH7799"/>
      <c r="CI7799"/>
      <c r="CJ7799"/>
      <c r="CK7799"/>
      <c r="CL7799"/>
      <c r="CM7799"/>
      <c r="CN7799"/>
      <c r="CO7799"/>
      <c r="CP7799"/>
    </row>
    <row r="7800" spans="80:94" ht="22.5" customHeight="1">
      <c r="CB7800"/>
      <c r="CC7800"/>
      <c r="CD7800"/>
      <c r="CE7800" s="83"/>
      <c r="CF7800"/>
      <c r="CG7800"/>
      <c r="CH7800"/>
      <c r="CI7800"/>
      <c r="CJ7800"/>
      <c r="CK7800"/>
      <c r="CL7800"/>
      <c r="CM7800"/>
      <c r="CN7800"/>
      <c r="CO7800"/>
      <c r="CP7800"/>
    </row>
    <row r="7801" spans="80:94" ht="22.5" customHeight="1">
      <c r="CB7801"/>
      <c r="CC7801"/>
      <c r="CD7801"/>
      <c r="CE7801" s="83"/>
      <c r="CF7801"/>
      <c r="CG7801"/>
      <c r="CH7801"/>
      <c r="CI7801"/>
      <c r="CJ7801"/>
      <c r="CK7801"/>
      <c r="CL7801"/>
      <c r="CM7801"/>
      <c r="CN7801"/>
      <c r="CO7801"/>
      <c r="CP7801"/>
    </row>
    <row r="7802" spans="80:94" ht="22.5" customHeight="1">
      <c r="CB7802"/>
      <c r="CC7802"/>
      <c r="CD7802"/>
      <c r="CE7802" s="83"/>
      <c r="CF7802"/>
      <c r="CG7802"/>
      <c r="CH7802"/>
      <c r="CI7802"/>
      <c r="CJ7802"/>
      <c r="CK7802"/>
      <c r="CL7802"/>
      <c r="CM7802"/>
      <c r="CN7802"/>
      <c r="CO7802"/>
      <c r="CP7802"/>
    </row>
    <row r="7803" spans="80:94" ht="22.5" customHeight="1">
      <c r="CB7803"/>
      <c r="CC7803"/>
      <c r="CD7803"/>
      <c r="CE7803" s="83"/>
      <c r="CF7803"/>
      <c r="CG7803"/>
      <c r="CH7803"/>
      <c r="CI7803"/>
      <c r="CJ7803"/>
      <c r="CK7803"/>
      <c r="CL7803"/>
      <c r="CM7803"/>
      <c r="CN7803"/>
      <c r="CO7803"/>
      <c r="CP7803"/>
    </row>
    <row r="7804" spans="80:94" ht="22.5" customHeight="1">
      <c r="CB7804"/>
      <c r="CC7804"/>
      <c r="CD7804"/>
      <c r="CE7804" s="83"/>
      <c r="CF7804"/>
      <c r="CG7804"/>
      <c r="CH7804"/>
      <c r="CI7804"/>
      <c r="CJ7804"/>
      <c r="CK7804"/>
      <c r="CL7804"/>
      <c r="CM7804"/>
      <c r="CN7804"/>
      <c r="CO7804"/>
      <c r="CP7804"/>
    </row>
    <row r="7805" spans="80:94" ht="22.5" customHeight="1">
      <c r="CB7805"/>
      <c r="CC7805"/>
      <c r="CD7805"/>
      <c r="CE7805" s="83"/>
      <c r="CF7805"/>
      <c r="CG7805"/>
      <c r="CH7805"/>
      <c r="CI7805"/>
      <c r="CJ7805"/>
      <c r="CK7805"/>
      <c r="CL7805"/>
      <c r="CM7805"/>
      <c r="CN7805"/>
      <c r="CO7805"/>
      <c r="CP7805"/>
    </row>
    <row r="7806" spans="80:94" ht="22.5" customHeight="1">
      <c r="CB7806"/>
      <c r="CC7806"/>
      <c r="CD7806"/>
      <c r="CE7806" s="83"/>
      <c r="CF7806"/>
      <c r="CG7806"/>
      <c r="CH7806"/>
      <c r="CI7806"/>
      <c r="CJ7806"/>
      <c r="CK7806"/>
      <c r="CL7806"/>
      <c r="CM7806"/>
      <c r="CN7806"/>
      <c r="CO7806"/>
      <c r="CP7806"/>
    </row>
    <row r="7807" spans="80:94" ht="22.5" customHeight="1">
      <c r="CB7807"/>
      <c r="CC7807"/>
      <c r="CD7807"/>
      <c r="CE7807" s="83"/>
      <c r="CF7807"/>
      <c r="CG7807"/>
      <c r="CH7807"/>
      <c r="CI7807"/>
      <c r="CJ7807"/>
      <c r="CK7807"/>
      <c r="CL7807"/>
      <c r="CM7807"/>
      <c r="CN7807"/>
      <c r="CO7807"/>
      <c r="CP7807"/>
    </row>
    <row r="7808" spans="80:94" ht="22.5" customHeight="1">
      <c r="CB7808"/>
      <c r="CC7808"/>
      <c r="CD7808"/>
      <c r="CE7808" s="83"/>
      <c r="CF7808"/>
      <c r="CG7808"/>
      <c r="CH7808"/>
      <c r="CI7808"/>
      <c r="CJ7808"/>
      <c r="CK7808"/>
      <c r="CL7808"/>
      <c r="CM7808"/>
      <c r="CN7808"/>
      <c r="CO7808"/>
      <c r="CP7808"/>
    </row>
    <row r="7809" spans="80:94" ht="22.5" customHeight="1">
      <c r="CB7809"/>
      <c r="CC7809"/>
      <c r="CD7809"/>
      <c r="CE7809" s="83"/>
      <c r="CF7809"/>
      <c r="CG7809"/>
      <c r="CH7809"/>
      <c r="CI7809"/>
      <c r="CJ7809"/>
      <c r="CK7809"/>
      <c r="CL7809"/>
      <c r="CM7809"/>
      <c r="CN7809"/>
      <c r="CO7809"/>
      <c r="CP7809"/>
    </row>
    <row r="7810" spans="80:94" ht="22.5" customHeight="1">
      <c r="CB7810"/>
      <c r="CC7810"/>
      <c r="CD7810"/>
      <c r="CE7810" s="83"/>
      <c r="CF7810"/>
      <c r="CG7810"/>
      <c r="CH7810"/>
      <c r="CI7810"/>
      <c r="CJ7810"/>
      <c r="CK7810"/>
      <c r="CL7810"/>
      <c r="CM7810"/>
      <c r="CN7810"/>
      <c r="CO7810"/>
      <c r="CP7810"/>
    </row>
    <row r="7811" spans="80:94" ht="22.5" customHeight="1">
      <c r="CB7811"/>
      <c r="CC7811"/>
      <c r="CD7811"/>
      <c r="CE7811" s="83"/>
      <c r="CF7811"/>
      <c r="CG7811"/>
      <c r="CH7811"/>
      <c r="CI7811"/>
      <c r="CJ7811"/>
      <c r="CK7811"/>
      <c r="CL7811"/>
      <c r="CM7811"/>
      <c r="CN7811"/>
      <c r="CO7811"/>
      <c r="CP7811"/>
    </row>
    <row r="7812" spans="80:94" ht="22.5" customHeight="1">
      <c r="CB7812"/>
      <c r="CC7812"/>
      <c r="CD7812"/>
      <c r="CE7812" s="83"/>
      <c r="CF7812"/>
      <c r="CG7812"/>
      <c r="CH7812"/>
      <c r="CI7812"/>
      <c r="CJ7812"/>
      <c r="CK7812"/>
      <c r="CL7812"/>
      <c r="CM7812"/>
      <c r="CN7812"/>
      <c r="CO7812"/>
      <c r="CP7812"/>
    </row>
    <row r="7813" spans="80:94" ht="22.5" customHeight="1">
      <c r="CB7813"/>
      <c r="CC7813"/>
      <c r="CD7813"/>
      <c r="CE7813" s="83"/>
      <c r="CF7813"/>
      <c r="CG7813"/>
      <c r="CH7813"/>
      <c r="CI7813"/>
      <c r="CJ7813"/>
      <c r="CK7813"/>
      <c r="CL7813"/>
      <c r="CM7813"/>
      <c r="CN7813"/>
      <c r="CO7813"/>
      <c r="CP7813"/>
    </row>
    <row r="7814" spans="80:94" ht="22.5" customHeight="1">
      <c r="CB7814"/>
      <c r="CC7814"/>
      <c r="CD7814"/>
      <c r="CE7814" s="83"/>
      <c r="CF7814"/>
      <c r="CG7814"/>
      <c r="CH7814"/>
      <c r="CI7814"/>
      <c r="CJ7814"/>
      <c r="CK7814"/>
      <c r="CL7814"/>
      <c r="CM7814"/>
      <c r="CN7814"/>
      <c r="CO7814"/>
      <c r="CP7814"/>
    </row>
    <row r="7815" spans="80:94" ht="22.5" customHeight="1">
      <c r="CB7815"/>
      <c r="CC7815"/>
      <c r="CD7815"/>
      <c r="CE7815" s="83"/>
      <c r="CF7815"/>
      <c r="CG7815"/>
      <c r="CH7815"/>
      <c r="CI7815"/>
      <c r="CJ7815"/>
      <c r="CK7815"/>
      <c r="CL7815"/>
      <c r="CM7815"/>
      <c r="CN7815"/>
      <c r="CO7815"/>
      <c r="CP7815"/>
    </row>
    <row r="7816" spans="80:94" ht="22.5" customHeight="1">
      <c r="CB7816"/>
      <c r="CC7816"/>
      <c r="CD7816"/>
      <c r="CE7816" s="83"/>
      <c r="CF7816"/>
      <c r="CG7816"/>
      <c r="CH7816"/>
      <c r="CI7816"/>
      <c r="CJ7816"/>
      <c r="CK7816"/>
      <c r="CL7816"/>
      <c r="CM7816"/>
      <c r="CN7816"/>
      <c r="CO7816"/>
      <c r="CP7816"/>
    </row>
    <row r="7817" spans="80:94" ht="22.5" customHeight="1">
      <c r="CB7817"/>
      <c r="CC7817"/>
      <c r="CD7817"/>
      <c r="CE7817" s="83"/>
      <c r="CF7817"/>
      <c r="CG7817"/>
      <c r="CH7817"/>
      <c r="CI7817"/>
      <c r="CJ7817"/>
      <c r="CK7817"/>
      <c r="CL7817"/>
      <c r="CM7817"/>
      <c r="CN7817"/>
      <c r="CO7817"/>
      <c r="CP7817"/>
    </row>
    <row r="7818" spans="80:94" ht="22.5" customHeight="1">
      <c r="CB7818"/>
      <c r="CC7818"/>
      <c r="CD7818"/>
      <c r="CE7818" s="83"/>
      <c r="CF7818"/>
      <c r="CG7818"/>
      <c r="CH7818"/>
      <c r="CI7818"/>
      <c r="CJ7818"/>
      <c r="CK7818"/>
      <c r="CL7818"/>
      <c r="CM7818"/>
      <c r="CN7818"/>
      <c r="CO7818"/>
      <c r="CP7818"/>
    </row>
    <row r="7819" spans="80:94" ht="22.5" customHeight="1">
      <c r="CB7819"/>
      <c r="CC7819"/>
      <c r="CD7819"/>
      <c r="CE7819" s="83"/>
      <c r="CF7819"/>
      <c r="CG7819"/>
      <c r="CH7819"/>
      <c r="CI7819"/>
      <c r="CJ7819"/>
      <c r="CK7819"/>
      <c r="CL7819"/>
      <c r="CM7819"/>
      <c r="CN7819"/>
      <c r="CO7819"/>
      <c r="CP7819"/>
    </row>
    <row r="7820" spans="80:94" ht="22.5" customHeight="1">
      <c r="CB7820"/>
      <c r="CC7820"/>
      <c r="CD7820"/>
      <c r="CE7820" s="83"/>
      <c r="CF7820"/>
      <c r="CG7820"/>
      <c r="CH7820"/>
      <c r="CI7820"/>
      <c r="CJ7820"/>
      <c r="CK7820"/>
      <c r="CL7820"/>
      <c r="CM7820"/>
      <c r="CN7820"/>
      <c r="CO7820"/>
      <c r="CP7820"/>
    </row>
    <row r="7821" spans="80:94" ht="22.5" customHeight="1">
      <c r="CB7821"/>
      <c r="CC7821"/>
      <c r="CD7821"/>
      <c r="CE7821" s="83"/>
      <c r="CF7821"/>
      <c r="CG7821"/>
      <c r="CH7821"/>
      <c r="CI7821"/>
      <c r="CJ7821"/>
      <c r="CK7821"/>
      <c r="CL7821"/>
      <c r="CM7821"/>
      <c r="CN7821"/>
      <c r="CO7821"/>
      <c r="CP7821"/>
    </row>
    <row r="7822" spans="80:94" ht="22.5" customHeight="1">
      <c r="CB7822"/>
      <c r="CC7822"/>
      <c r="CD7822"/>
      <c r="CE7822" s="83"/>
      <c r="CF7822"/>
      <c r="CG7822"/>
      <c r="CH7822"/>
      <c r="CI7822"/>
      <c r="CJ7822"/>
      <c r="CK7822"/>
      <c r="CL7822"/>
      <c r="CM7822"/>
      <c r="CN7822"/>
      <c r="CO7822"/>
      <c r="CP7822"/>
    </row>
    <row r="7823" spans="80:94" ht="22.5" customHeight="1">
      <c r="CB7823"/>
      <c r="CC7823"/>
      <c r="CD7823"/>
      <c r="CE7823" s="83"/>
      <c r="CF7823"/>
      <c r="CG7823"/>
      <c r="CH7823"/>
      <c r="CI7823"/>
      <c r="CJ7823"/>
      <c r="CK7823"/>
      <c r="CL7823"/>
      <c r="CM7823"/>
      <c r="CN7823"/>
      <c r="CO7823"/>
      <c r="CP7823"/>
    </row>
    <row r="7824" spans="80:94" ht="22.5" customHeight="1">
      <c r="CB7824"/>
      <c r="CC7824"/>
      <c r="CD7824"/>
      <c r="CE7824" s="83"/>
      <c r="CF7824"/>
      <c r="CG7824"/>
      <c r="CH7824"/>
      <c r="CI7824"/>
      <c r="CJ7824"/>
      <c r="CK7824"/>
      <c r="CL7824"/>
      <c r="CM7824"/>
      <c r="CN7824"/>
      <c r="CO7824"/>
      <c r="CP7824"/>
    </row>
    <row r="7825" spans="80:94" ht="22.5" customHeight="1">
      <c r="CB7825"/>
      <c r="CC7825"/>
      <c r="CD7825"/>
      <c r="CE7825" s="83"/>
      <c r="CF7825"/>
      <c r="CG7825"/>
      <c r="CH7825"/>
      <c r="CI7825"/>
      <c r="CJ7825"/>
      <c r="CK7825"/>
      <c r="CL7825"/>
      <c r="CM7825"/>
      <c r="CN7825"/>
      <c r="CO7825"/>
      <c r="CP7825"/>
    </row>
    <row r="7826" spans="80:94" ht="22.5" customHeight="1">
      <c r="CB7826"/>
      <c r="CC7826"/>
      <c r="CD7826"/>
      <c r="CE7826" s="83"/>
      <c r="CF7826"/>
      <c r="CG7826"/>
      <c r="CH7826"/>
      <c r="CI7826"/>
      <c r="CJ7826"/>
      <c r="CK7826"/>
      <c r="CL7826"/>
      <c r="CM7826"/>
      <c r="CN7826"/>
      <c r="CO7826"/>
      <c r="CP7826"/>
    </row>
    <row r="7827" spans="80:94" ht="22.5" customHeight="1">
      <c r="CB7827"/>
      <c r="CC7827"/>
      <c r="CD7827"/>
      <c r="CE7827" s="83"/>
      <c r="CF7827"/>
      <c r="CG7827"/>
      <c r="CH7827"/>
      <c r="CI7827"/>
      <c r="CJ7827"/>
      <c r="CK7827"/>
      <c r="CL7827"/>
      <c r="CM7827"/>
      <c r="CN7827"/>
      <c r="CO7827"/>
      <c r="CP7827"/>
    </row>
    <row r="7828" spans="80:94" ht="22.5" customHeight="1">
      <c r="CB7828"/>
      <c r="CC7828"/>
      <c r="CD7828"/>
      <c r="CE7828" s="83"/>
      <c r="CF7828"/>
      <c r="CG7828"/>
      <c r="CH7828"/>
      <c r="CI7828"/>
      <c r="CJ7828"/>
      <c r="CK7828"/>
      <c r="CL7828"/>
      <c r="CM7828"/>
      <c r="CN7828"/>
      <c r="CO7828"/>
      <c r="CP7828"/>
    </row>
    <row r="7829" spans="80:94" ht="22.5" customHeight="1">
      <c r="CB7829"/>
      <c r="CC7829"/>
      <c r="CD7829"/>
      <c r="CE7829" s="83"/>
      <c r="CF7829"/>
      <c r="CG7829"/>
      <c r="CH7829"/>
      <c r="CI7829"/>
      <c r="CJ7829"/>
      <c r="CK7829"/>
      <c r="CL7829"/>
      <c r="CM7829"/>
      <c r="CN7829"/>
      <c r="CO7829"/>
      <c r="CP7829"/>
    </row>
    <row r="7830" spans="80:94" ht="22.5" customHeight="1">
      <c r="CB7830"/>
      <c r="CC7830"/>
      <c r="CD7830"/>
      <c r="CE7830" s="83"/>
      <c r="CF7830"/>
      <c r="CG7830"/>
      <c r="CH7830"/>
      <c r="CI7830"/>
      <c r="CJ7830"/>
      <c r="CK7830"/>
      <c r="CL7830"/>
      <c r="CM7830"/>
      <c r="CN7830"/>
      <c r="CO7830"/>
      <c r="CP7830"/>
    </row>
    <row r="7831" spans="80:94" ht="22.5" customHeight="1">
      <c r="CB7831"/>
      <c r="CC7831"/>
      <c r="CD7831"/>
      <c r="CE7831" s="83"/>
      <c r="CF7831"/>
      <c r="CG7831"/>
      <c r="CH7831"/>
      <c r="CI7831"/>
      <c r="CJ7831"/>
      <c r="CK7831"/>
      <c r="CL7831"/>
      <c r="CM7831"/>
      <c r="CN7831"/>
      <c r="CO7831"/>
      <c r="CP7831"/>
    </row>
    <row r="7832" spans="80:94" ht="22.5" customHeight="1">
      <c r="CB7832"/>
      <c r="CC7832"/>
      <c r="CD7832"/>
      <c r="CE7832" s="83"/>
      <c r="CF7832"/>
      <c r="CG7832"/>
      <c r="CH7832"/>
      <c r="CI7832"/>
      <c r="CJ7832"/>
      <c r="CK7832"/>
      <c r="CL7832"/>
      <c r="CM7832"/>
      <c r="CN7832"/>
      <c r="CO7832"/>
      <c r="CP7832"/>
    </row>
    <row r="7833" spans="80:94" ht="22.5" customHeight="1">
      <c r="CB7833"/>
      <c r="CC7833"/>
      <c r="CD7833"/>
      <c r="CE7833" s="83"/>
      <c r="CF7833"/>
      <c r="CG7833"/>
      <c r="CH7833"/>
      <c r="CI7833"/>
      <c r="CJ7833"/>
      <c r="CK7833"/>
      <c r="CL7833"/>
      <c r="CM7833"/>
      <c r="CN7833"/>
      <c r="CO7833"/>
      <c r="CP7833"/>
    </row>
    <row r="7834" spans="80:94" ht="22.5" customHeight="1">
      <c r="CB7834"/>
      <c r="CC7834"/>
      <c r="CD7834"/>
      <c r="CE7834" s="83"/>
      <c r="CF7834"/>
      <c r="CG7834"/>
      <c r="CH7834"/>
      <c r="CI7834"/>
      <c r="CJ7834"/>
      <c r="CK7834"/>
      <c r="CL7834"/>
      <c r="CM7834"/>
      <c r="CN7834"/>
      <c r="CO7834"/>
      <c r="CP7834"/>
    </row>
    <row r="7835" spans="80:94" ht="22.5" customHeight="1">
      <c r="CB7835"/>
      <c r="CC7835"/>
      <c r="CD7835"/>
      <c r="CE7835" s="83"/>
      <c r="CF7835"/>
      <c r="CG7835"/>
      <c r="CH7835"/>
      <c r="CI7835"/>
      <c r="CJ7835"/>
      <c r="CK7835"/>
      <c r="CL7835"/>
      <c r="CM7835"/>
      <c r="CN7835"/>
      <c r="CO7835"/>
      <c r="CP7835"/>
    </row>
    <row r="7836" spans="80:94" ht="22.5" customHeight="1">
      <c r="CB7836"/>
      <c r="CC7836"/>
      <c r="CD7836"/>
      <c r="CE7836" s="83"/>
      <c r="CF7836"/>
      <c r="CG7836"/>
      <c r="CH7836"/>
      <c r="CI7836"/>
      <c r="CJ7836"/>
      <c r="CK7836"/>
      <c r="CL7836"/>
      <c r="CM7836"/>
      <c r="CN7836"/>
      <c r="CO7836"/>
      <c r="CP7836"/>
    </row>
    <row r="7837" spans="80:94" ht="22.5" customHeight="1">
      <c r="CB7837"/>
      <c r="CC7837"/>
      <c r="CD7837"/>
      <c r="CE7837" s="83"/>
      <c r="CF7837"/>
      <c r="CG7837"/>
      <c r="CH7837"/>
      <c r="CI7837"/>
      <c r="CJ7837"/>
      <c r="CK7837"/>
      <c r="CL7837"/>
      <c r="CM7837"/>
      <c r="CN7837"/>
      <c r="CO7837"/>
      <c r="CP7837"/>
    </row>
    <row r="7838" spans="80:94" ht="22.5" customHeight="1">
      <c r="CB7838"/>
      <c r="CC7838"/>
      <c r="CD7838"/>
      <c r="CE7838" s="83"/>
      <c r="CF7838"/>
      <c r="CG7838"/>
      <c r="CH7838"/>
      <c r="CI7838"/>
      <c r="CJ7838"/>
      <c r="CK7838"/>
      <c r="CL7838"/>
      <c r="CM7838"/>
      <c r="CN7838"/>
      <c r="CO7838"/>
      <c r="CP7838"/>
    </row>
    <row r="7839" spans="80:94" ht="22.5" customHeight="1">
      <c r="CB7839"/>
      <c r="CC7839"/>
      <c r="CD7839"/>
      <c r="CE7839" s="83"/>
      <c r="CF7839"/>
      <c r="CG7839"/>
      <c r="CH7839"/>
      <c r="CI7839"/>
      <c r="CJ7839"/>
      <c r="CK7839"/>
      <c r="CL7839"/>
      <c r="CM7839"/>
      <c r="CN7839"/>
      <c r="CO7839"/>
      <c r="CP7839"/>
    </row>
    <row r="7840" spans="80:94" ht="22.5" customHeight="1">
      <c r="CB7840"/>
      <c r="CC7840"/>
      <c r="CD7840"/>
      <c r="CE7840" s="83"/>
      <c r="CF7840"/>
      <c r="CG7840"/>
      <c r="CH7840"/>
      <c r="CI7840"/>
      <c r="CJ7840"/>
      <c r="CK7840"/>
      <c r="CL7840"/>
      <c r="CM7840"/>
      <c r="CN7840"/>
      <c r="CO7840"/>
      <c r="CP7840"/>
    </row>
    <row r="7841" spans="80:94" ht="22.5" customHeight="1">
      <c r="CB7841"/>
      <c r="CC7841"/>
      <c r="CD7841"/>
      <c r="CE7841" s="83"/>
      <c r="CF7841"/>
      <c r="CG7841"/>
      <c r="CH7841"/>
      <c r="CI7841"/>
      <c r="CJ7841"/>
      <c r="CK7841"/>
      <c r="CL7841"/>
      <c r="CM7841"/>
      <c r="CN7841"/>
      <c r="CO7841"/>
      <c r="CP7841"/>
    </row>
    <row r="7842" spans="80:94" ht="22.5" customHeight="1">
      <c r="CB7842"/>
      <c r="CC7842"/>
      <c r="CD7842"/>
      <c r="CE7842" s="83"/>
      <c r="CF7842"/>
      <c r="CG7842"/>
      <c r="CH7842"/>
      <c r="CI7842"/>
      <c r="CJ7842"/>
      <c r="CK7842"/>
      <c r="CL7842"/>
      <c r="CM7842"/>
      <c r="CN7842"/>
      <c r="CO7842"/>
      <c r="CP7842"/>
    </row>
    <row r="7843" spans="80:94" ht="22.5" customHeight="1">
      <c r="CB7843"/>
      <c r="CC7843"/>
      <c r="CD7843"/>
      <c r="CE7843" s="83"/>
      <c r="CF7843"/>
      <c r="CG7843"/>
      <c r="CH7843"/>
      <c r="CI7843"/>
      <c r="CJ7843"/>
      <c r="CK7843"/>
      <c r="CL7843"/>
      <c r="CM7843"/>
      <c r="CN7843"/>
      <c r="CO7843"/>
      <c r="CP7843"/>
    </row>
    <row r="7844" spans="80:94" ht="22.5" customHeight="1">
      <c r="CB7844"/>
      <c r="CC7844"/>
      <c r="CD7844"/>
      <c r="CE7844" s="83"/>
      <c r="CF7844"/>
      <c r="CG7844"/>
      <c r="CH7844"/>
      <c r="CI7844"/>
      <c r="CJ7844"/>
      <c r="CK7844"/>
      <c r="CL7844"/>
      <c r="CM7844"/>
      <c r="CN7844"/>
      <c r="CO7844"/>
      <c r="CP7844"/>
    </row>
    <row r="7845" spans="80:94" ht="22.5" customHeight="1">
      <c r="CB7845"/>
      <c r="CC7845"/>
      <c r="CD7845"/>
      <c r="CE7845" s="83"/>
      <c r="CF7845"/>
      <c r="CG7845"/>
      <c r="CH7845"/>
      <c r="CI7845"/>
      <c r="CJ7845"/>
      <c r="CK7845"/>
      <c r="CL7845"/>
      <c r="CM7845"/>
      <c r="CN7845"/>
      <c r="CO7845"/>
      <c r="CP7845"/>
    </row>
    <row r="7846" spans="80:94" ht="22.5" customHeight="1">
      <c r="CB7846"/>
      <c r="CC7846"/>
      <c r="CD7846"/>
      <c r="CE7846" s="83"/>
      <c r="CF7846"/>
      <c r="CG7846"/>
      <c r="CH7846"/>
      <c r="CI7846"/>
      <c r="CJ7846"/>
      <c r="CK7846"/>
      <c r="CL7846"/>
      <c r="CM7846"/>
      <c r="CN7846"/>
      <c r="CO7846"/>
      <c r="CP7846"/>
    </row>
    <row r="7847" spans="80:94" ht="22.5" customHeight="1">
      <c r="CB7847"/>
      <c r="CC7847"/>
      <c r="CD7847"/>
      <c r="CE7847" s="83"/>
      <c r="CF7847"/>
      <c r="CG7847"/>
      <c r="CH7847"/>
      <c r="CI7847"/>
      <c r="CJ7847"/>
      <c r="CK7847"/>
      <c r="CL7847"/>
      <c r="CM7847"/>
      <c r="CN7847"/>
      <c r="CO7847"/>
      <c r="CP7847"/>
    </row>
    <row r="7848" spans="80:94" ht="22.5" customHeight="1">
      <c r="CB7848"/>
      <c r="CC7848"/>
      <c r="CD7848"/>
      <c r="CE7848" s="83"/>
      <c r="CF7848"/>
      <c r="CG7848"/>
      <c r="CH7848"/>
      <c r="CI7848"/>
      <c r="CJ7848"/>
      <c r="CK7848"/>
      <c r="CL7848"/>
      <c r="CM7848"/>
      <c r="CN7848"/>
      <c r="CO7848"/>
      <c r="CP7848"/>
    </row>
    <row r="7849" spans="80:94" ht="22.5" customHeight="1">
      <c r="CB7849"/>
      <c r="CC7849"/>
      <c r="CD7849"/>
      <c r="CE7849" s="83"/>
      <c r="CF7849"/>
      <c r="CG7849"/>
      <c r="CH7849"/>
      <c r="CI7849"/>
      <c r="CJ7849"/>
      <c r="CK7849"/>
      <c r="CL7849"/>
      <c r="CM7849"/>
      <c r="CN7849"/>
      <c r="CO7849"/>
      <c r="CP7849"/>
    </row>
    <row r="7850" spans="80:94" ht="22.5" customHeight="1">
      <c r="CB7850"/>
      <c r="CC7850"/>
      <c r="CD7850"/>
      <c r="CE7850" s="83"/>
      <c r="CF7850"/>
      <c r="CG7850"/>
      <c r="CH7850"/>
      <c r="CI7850"/>
      <c r="CJ7850"/>
      <c r="CK7850"/>
      <c r="CL7850"/>
      <c r="CM7850"/>
      <c r="CN7850"/>
      <c r="CO7850"/>
      <c r="CP7850"/>
    </row>
    <row r="7851" spans="80:94" ht="22.5" customHeight="1">
      <c r="CB7851"/>
      <c r="CC7851"/>
      <c r="CD7851"/>
      <c r="CE7851" s="83"/>
      <c r="CF7851"/>
      <c r="CG7851"/>
      <c r="CH7851"/>
      <c r="CI7851"/>
      <c r="CJ7851"/>
      <c r="CK7851"/>
      <c r="CL7851"/>
      <c r="CM7851"/>
      <c r="CN7851"/>
      <c r="CO7851"/>
      <c r="CP7851"/>
    </row>
    <row r="7852" spans="80:94" ht="22.5" customHeight="1">
      <c r="CB7852"/>
      <c r="CC7852"/>
      <c r="CD7852"/>
      <c r="CE7852" s="83"/>
      <c r="CF7852"/>
      <c r="CG7852"/>
      <c r="CH7852"/>
      <c r="CI7852"/>
      <c r="CJ7852"/>
      <c r="CK7852"/>
      <c r="CL7852"/>
      <c r="CM7852"/>
      <c r="CN7852"/>
      <c r="CO7852"/>
      <c r="CP7852"/>
    </row>
    <row r="7853" spans="80:94" ht="22.5" customHeight="1">
      <c r="CB7853"/>
      <c r="CC7853"/>
      <c r="CD7853"/>
      <c r="CE7853" s="83"/>
      <c r="CF7853"/>
      <c r="CG7853"/>
      <c r="CH7853"/>
      <c r="CI7853"/>
      <c r="CJ7853"/>
      <c r="CK7853"/>
      <c r="CL7853"/>
      <c r="CM7853"/>
      <c r="CN7853"/>
      <c r="CO7853"/>
      <c r="CP7853"/>
    </row>
    <row r="7854" spans="80:94" ht="22.5" customHeight="1">
      <c r="CB7854"/>
      <c r="CC7854"/>
      <c r="CD7854"/>
      <c r="CE7854" s="83"/>
      <c r="CF7854"/>
      <c r="CG7854"/>
      <c r="CH7854"/>
      <c r="CI7854"/>
      <c r="CJ7854"/>
      <c r="CK7854"/>
      <c r="CL7854"/>
      <c r="CM7854"/>
      <c r="CN7854"/>
      <c r="CO7854"/>
      <c r="CP7854"/>
    </row>
    <row r="7855" spans="80:94" ht="22.5" customHeight="1">
      <c r="CB7855"/>
      <c r="CC7855"/>
      <c r="CD7855"/>
      <c r="CE7855" s="83"/>
      <c r="CF7855"/>
      <c r="CG7855"/>
      <c r="CH7855"/>
      <c r="CI7855"/>
      <c r="CJ7855"/>
      <c r="CK7855"/>
      <c r="CL7855"/>
      <c r="CM7855"/>
      <c r="CN7855"/>
      <c r="CO7855"/>
      <c r="CP7855"/>
    </row>
    <row r="7856" spans="80:94" ht="22.5" customHeight="1">
      <c r="CB7856"/>
      <c r="CC7856"/>
      <c r="CD7856"/>
      <c r="CE7856" s="83"/>
      <c r="CF7856"/>
      <c r="CG7856"/>
      <c r="CH7856"/>
      <c r="CI7856"/>
      <c r="CJ7856"/>
      <c r="CK7856"/>
      <c r="CL7856"/>
      <c r="CM7856"/>
      <c r="CN7856"/>
      <c r="CO7856"/>
      <c r="CP7856"/>
    </row>
    <row r="7857" spans="80:94" ht="22.5" customHeight="1">
      <c r="CB7857"/>
      <c r="CC7857"/>
      <c r="CD7857"/>
      <c r="CE7857" s="83"/>
      <c r="CF7857"/>
      <c r="CG7857"/>
      <c r="CH7857"/>
      <c r="CI7857"/>
      <c r="CJ7857"/>
      <c r="CK7857"/>
      <c r="CL7857"/>
      <c r="CM7857"/>
      <c r="CN7857"/>
      <c r="CO7857"/>
      <c r="CP7857"/>
    </row>
    <row r="7858" spans="80:94" ht="22.5" customHeight="1">
      <c r="CB7858"/>
      <c r="CC7858"/>
      <c r="CD7858"/>
      <c r="CE7858" s="83"/>
      <c r="CF7858"/>
      <c r="CG7858"/>
      <c r="CH7858"/>
      <c r="CI7858"/>
      <c r="CJ7858"/>
      <c r="CK7858"/>
      <c r="CL7858"/>
      <c r="CM7858"/>
      <c r="CN7858"/>
      <c r="CO7858"/>
      <c r="CP7858"/>
    </row>
    <row r="7859" spans="80:94" ht="22.5" customHeight="1">
      <c r="CB7859"/>
      <c r="CC7859"/>
      <c r="CD7859"/>
      <c r="CE7859" s="83"/>
      <c r="CF7859"/>
      <c r="CG7859"/>
      <c r="CH7859"/>
      <c r="CI7859"/>
      <c r="CJ7859"/>
      <c r="CK7859"/>
      <c r="CL7859"/>
      <c r="CM7859"/>
      <c r="CN7859"/>
      <c r="CO7859"/>
      <c r="CP7859"/>
    </row>
    <row r="7860" spans="80:94" ht="22.5" customHeight="1">
      <c r="CB7860"/>
      <c r="CC7860"/>
      <c r="CD7860"/>
      <c r="CE7860" s="83"/>
      <c r="CF7860"/>
      <c r="CG7860"/>
      <c r="CH7860"/>
      <c r="CI7860"/>
      <c r="CJ7860"/>
      <c r="CK7860"/>
      <c r="CL7860"/>
      <c r="CM7860"/>
      <c r="CN7860"/>
      <c r="CO7860"/>
      <c r="CP7860"/>
    </row>
    <row r="7861" spans="80:94" ht="22.5" customHeight="1">
      <c r="CB7861"/>
      <c r="CC7861"/>
      <c r="CD7861"/>
      <c r="CE7861" s="83"/>
      <c r="CF7861"/>
      <c r="CG7861"/>
      <c r="CH7861"/>
      <c r="CI7861"/>
      <c r="CJ7861"/>
      <c r="CK7861"/>
      <c r="CL7861"/>
      <c r="CM7861"/>
      <c r="CN7861"/>
      <c r="CO7861"/>
      <c r="CP7861"/>
    </row>
    <row r="7862" spans="80:94" ht="22.5" customHeight="1">
      <c r="CB7862"/>
      <c r="CC7862"/>
      <c r="CD7862"/>
      <c r="CE7862" s="83"/>
      <c r="CF7862"/>
      <c r="CG7862"/>
      <c r="CH7862"/>
      <c r="CI7862"/>
      <c r="CJ7862"/>
      <c r="CK7862"/>
      <c r="CL7862"/>
      <c r="CM7862"/>
      <c r="CN7862"/>
      <c r="CO7862"/>
      <c r="CP7862"/>
    </row>
    <row r="7863" spans="80:94" ht="22.5" customHeight="1">
      <c r="CB7863"/>
      <c r="CC7863"/>
      <c r="CD7863"/>
      <c r="CE7863" s="83"/>
      <c r="CF7863"/>
      <c r="CG7863"/>
      <c r="CH7863"/>
      <c r="CI7863"/>
      <c r="CJ7863"/>
      <c r="CK7863"/>
      <c r="CL7863"/>
      <c r="CM7863"/>
      <c r="CN7863"/>
      <c r="CO7863"/>
      <c r="CP7863"/>
    </row>
    <row r="7864" spans="80:94" ht="22.5" customHeight="1">
      <c r="CB7864"/>
      <c r="CC7864"/>
      <c r="CD7864"/>
      <c r="CE7864" s="83"/>
      <c r="CF7864"/>
      <c r="CG7864"/>
      <c r="CH7864"/>
      <c r="CI7864"/>
      <c r="CJ7864"/>
      <c r="CK7864"/>
      <c r="CL7864"/>
      <c r="CM7864"/>
      <c r="CN7864"/>
      <c r="CO7864"/>
      <c r="CP7864"/>
    </row>
    <row r="7865" spans="80:94" ht="22.5" customHeight="1">
      <c r="CB7865"/>
      <c r="CC7865"/>
      <c r="CD7865"/>
      <c r="CE7865" s="83"/>
      <c r="CF7865"/>
      <c r="CG7865"/>
      <c r="CH7865"/>
      <c r="CI7865"/>
      <c r="CJ7865"/>
      <c r="CK7865"/>
      <c r="CL7865"/>
      <c r="CM7865"/>
      <c r="CN7865"/>
      <c r="CO7865"/>
      <c r="CP7865"/>
    </row>
    <row r="7866" spans="80:94" ht="22.5" customHeight="1">
      <c r="CB7866"/>
      <c r="CC7866"/>
      <c r="CD7866"/>
      <c r="CE7866" s="83"/>
      <c r="CF7866"/>
      <c r="CG7866"/>
      <c r="CH7866"/>
      <c r="CI7866"/>
      <c r="CJ7866"/>
      <c r="CK7866"/>
      <c r="CL7866"/>
      <c r="CM7866"/>
      <c r="CN7866"/>
      <c r="CO7866"/>
      <c r="CP7866"/>
    </row>
    <row r="7867" spans="80:94" ht="22.5" customHeight="1">
      <c r="CB7867"/>
      <c r="CC7867"/>
      <c r="CD7867"/>
      <c r="CE7867" s="83"/>
      <c r="CF7867"/>
      <c r="CG7867"/>
      <c r="CH7867"/>
      <c r="CI7867"/>
      <c r="CJ7867"/>
      <c r="CK7867"/>
      <c r="CL7867"/>
      <c r="CM7867"/>
      <c r="CN7867"/>
      <c r="CO7867"/>
      <c r="CP7867"/>
    </row>
    <row r="7868" spans="80:94" ht="22.5" customHeight="1">
      <c r="CB7868"/>
      <c r="CC7868"/>
      <c r="CD7868"/>
      <c r="CE7868" s="83"/>
      <c r="CF7868"/>
      <c r="CG7868"/>
      <c r="CH7868"/>
      <c r="CI7868"/>
      <c r="CJ7868"/>
      <c r="CK7868"/>
      <c r="CL7868"/>
      <c r="CM7868"/>
      <c r="CN7868"/>
      <c r="CO7868"/>
      <c r="CP7868"/>
    </row>
    <row r="7869" spans="80:94" ht="22.5" customHeight="1">
      <c r="CB7869"/>
      <c r="CC7869"/>
      <c r="CD7869"/>
      <c r="CE7869" s="83"/>
      <c r="CF7869"/>
      <c r="CG7869"/>
      <c r="CH7869"/>
      <c r="CI7869"/>
      <c r="CJ7869"/>
      <c r="CK7869"/>
      <c r="CL7869"/>
      <c r="CM7869"/>
      <c r="CN7869"/>
      <c r="CO7869"/>
      <c r="CP7869"/>
    </row>
    <row r="7870" spans="80:94" ht="22.5" customHeight="1">
      <c r="CB7870"/>
      <c r="CC7870"/>
      <c r="CD7870"/>
      <c r="CE7870" s="83"/>
      <c r="CF7870"/>
      <c r="CG7870"/>
      <c r="CH7870"/>
      <c r="CI7870"/>
      <c r="CJ7870"/>
      <c r="CK7870"/>
      <c r="CL7870"/>
      <c r="CM7870"/>
      <c r="CN7870"/>
      <c r="CO7870"/>
      <c r="CP7870"/>
    </row>
    <row r="7871" spans="80:94" ht="22.5" customHeight="1">
      <c r="CB7871"/>
      <c r="CC7871"/>
      <c r="CD7871"/>
      <c r="CE7871" s="83"/>
      <c r="CF7871"/>
      <c r="CG7871"/>
      <c r="CH7871"/>
      <c r="CI7871"/>
      <c r="CJ7871"/>
      <c r="CK7871"/>
      <c r="CL7871"/>
      <c r="CM7871"/>
      <c r="CN7871"/>
      <c r="CO7871"/>
      <c r="CP7871"/>
    </row>
    <row r="7872" spans="80:94" ht="22.5" customHeight="1">
      <c r="CB7872"/>
      <c r="CC7872"/>
      <c r="CD7872"/>
      <c r="CE7872" s="83"/>
      <c r="CF7872"/>
      <c r="CG7872"/>
      <c r="CH7872"/>
      <c r="CI7872"/>
      <c r="CJ7872"/>
      <c r="CK7872"/>
      <c r="CL7872"/>
      <c r="CM7872"/>
      <c r="CN7872"/>
      <c r="CO7872"/>
      <c r="CP7872"/>
    </row>
    <row r="7873" spans="80:94" ht="22.5" customHeight="1">
      <c r="CB7873"/>
      <c r="CC7873"/>
      <c r="CD7873"/>
      <c r="CE7873" s="83"/>
      <c r="CF7873"/>
      <c r="CG7873"/>
      <c r="CH7873"/>
      <c r="CI7873"/>
      <c r="CJ7873"/>
      <c r="CK7873"/>
      <c r="CL7873"/>
      <c r="CM7873"/>
      <c r="CN7873"/>
      <c r="CO7873"/>
      <c r="CP7873"/>
    </row>
    <row r="7874" spans="80:94" ht="22.5" customHeight="1">
      <c r="CB7874"/>
      <c r="CC7874"/>
      <c r="CD7874"/>
      <c r="CE7874" s="83"/>
      <c r="CF7874"/>
      <c r="CG7874"/>
      <c r="CH7874"/>
      <c r="CI7874"/>
      <c r="CJ7874"/>
      <c r="CK7874"/>
      <c r="CL7874"/>
      <c r="CM7874"/>
      <c r="CN7874"/>
      <c r="CO7874"/>
      <c r="CP7874"/>
    </row>
    <row r="7875" spans="80:94" ht="22.5" customHeight="1">
      <c r="CB7875"/>
      <c r="CC7875"/>
      <c r="CD7875"/>
      <c r="CE7875" s="83"/>
      <c r="CF7875"/>
      <c r="CG7875"/>
      <c r="CH7875"/>
      <c r="CI7875"/>
      <c r="CJ7875"/>
      <c r="CK7875"/>
      <c r="CL7875"/>
      <c r="CM7875"/>
      <c r="CN7875"/>
      <c r="CO7875"/>
      <c r="CP7875"/>
    </row>
    <row r="7876" spans="80:94" ht="22.5" customHeight="1">
      <c r="CB7876"/>
      <c r="CC7876"/>
      <c r="CD7876"/>
      <c r="CE7876" s="83"/>
      <c r="CF7876"/>
      <c r="CG7876"/>
      <c r="CH7876"/>
      <c r="CI7876"/>
      <c r="CJ7876"/>
      <c r="CK7876"/>
      <c r="CL7876"/>
      <c r="CM7876"/>
      <c r="CN7876"/>
      <c r="CO7876"/>
      <c r="CP7876"/>
    </row>
    <row r="7877" spans="80:94" ht="22.5" customHeight="1">
      <c r="CB7877"/>
      <c r="CC7877"/>
      <c r="CD7877"/>
      <c r="CE7877" s="83"/>
      <c r="CF7877"/>
      <c r="CG7877"/>
      <c r="CH7877"/>
      <c r="CI7877"/>
      <c r="CJ7877"/>
      <c r="CK7877"/>
      <c r="CL7877"/>
      <c r="CM7877"/>
      <c r="CN7877"/>
      <c r="CO7877"/>
      <c r="CP7877"/>
    </row>
    <row r="7878" spans="80:94" ht="22.5" customHeight="1">
      <c r="CB7878"/>
      <c r="CC7878"/>
      <c r="CD7878"/>
      <c r="CE7878" s="83"/>
      <c r="CF7878"/>
      <c r="CG7878"/>
      <c r="CH7878"/>
      <c r="CI7878"/>
      <c r="CJ7878"/>
      <c r="CK7878"/>
      <c r="CL7878"/>
      <c r="CM7878"/>
      <c r="CN7878"/>
      <c r="CO7878"/>
      <c r="CP7878"/>
    </row>
    <row r="7879" spans="80:94" ht="22.5" customHeight="1">
      <c r="CB7879"/>
      <c r="CC7879"/>
      <c r="CD7879"/>
      <c r="CE7879" s="83"/>
      <c r="CF7879"/>
      <c r="CG7879"/>
      <c r="CH7879"/>
      <c r="CI7879"/>
      <c r="CJ7879"/>
      <c r="CK7879"/>
      <c r="CL7879"/>
      <c r="CM7879"/>
      <c r="CN7879"/>
      <c r="CO7879"/>
      <c r="CP7879"/>
    </row>
    <row r="7880" spans="80:94" ht="22.5" customHeight="1">
      <c r="CB7880"/>
      <c r="CC7880"/>
      <c r="CD7880"/>
      <c r="CE7880" s="83"/>
      <c r="CF7880"/>
      <c r="CG7880"/>
      <c r="CH7880"/>
      <c r="CI7880"/>
      <c r="CJ7880"/>
      <c r="CK7880"/>
      <c r="CL7880"/>
      <c r="CM7880"/>
      <c r="CN7880"/>
      <c r="CO7880"/>
      <c r="CP7880"/>
    </row>
    <row r="7881" spans="80:94" ht="22.5" customHeight="1">
      <c r="CB7881"/>
      <c r="CC7881"/>
      <c r="CD7881"/>
      <c r="CE7881" s="83"/>
      <c r="CF7881"/>
      <c r="CG7881"/>
      <c r="CH7881"/>
      <c r="CI7881"/>
      <c r="CJ7881"/>
      <c r="CK7881"/>
      <c r="CL7881"/>
      <c r="CM7881"/>
      <c r="CN7881"/>
      <c r="CO7881"/>
      <c r="CP7881"/>
    </row>
    <row r="7882" spans="80:94" ht="22.5" customHeight="1">
      <c r="CB7882"/>
      <c r="CC7882"/>
      <c r="CD7882"/>
      <c r="CE7882" s="83"/>
      <c r="CF7882"/>
      <c r="CG7882"/>
      <c r="CH7882"/>
      <c r="CI7882"/>
      <c r="CJ7882"/>
      <c r="CK7882"/>
      <c r="CL7882"/>
      <c r="CM7882"/>
      <c r="CN7882"/>
      <c r="CO7882"/>
      <c r="CP7882"/>
    </row>
    <row r="7883" spans="80:94" ht="22.5" customHeight="1">
      <c r="CB7883"/>
      <c r="CC7883"/>
      <c r="CD7883"/>
      <c r="CE7883" s="83"/>
      <c r="CF7883"/>
      <c r="CG7883"/>
      <c r="CH7883"/>
      <c r="CI7883"/>
      <c r="CJ7883"/>
      <c r="CK7883"/>
      <c r="CL7883"/>
      <c r="CM7883"/>
      <c r="CN7883"/>
      <c r="CO7883"/>
      <c r="CP7883"/>
    </row>
    <row r="7884" spans="80:94" ht="22.5" customHeight="1">
      <c r="CB7884"/>
      <c r="CC7884"/>
      <c r="CD7884"/>
      <c r="CE7884" s="83"/>
      <c r="CF7884"/>
      <c r="CG7884"/>
      <c r="CH7884"/>
      <c r="CI7884"/>
      <c r="CJ7884"/>
      <c r="CK7884"/>
      <c r="CL7884"/>
      <c r="CM7884"/>
      <c r="CN7884"/>
      <c r="CO7884"/>
      <c r="CP7884"/>
    </row>
    <row r="7885" spans="80:94" ht="22.5" customHeight="1">
      <c r="CB7885"/>
      <c r="CC7885"/>
      <c r="CD7885"/>
      <c r="CE7885" s="83"/>
      <c r="CF7885"/>
      <c r="CG7885"/>
      <c r="CH7885"/>
      <c r="CI7885"/>
      <c r="CJ7885"/>
      <c r="CK7885"/>
      <c r="CL7885"/>
      <c r="CM7885"/>
      <c r="CN7885"/>
      <c r="CO7885"/>
      <c r="CP7885"/>
    </row>
    <row r="7886" spans="80:94" ht="22.5" customHeight="1">
      <c r="CB7886"/>
      <c r="CC7886"/>
      <c r="CD7886"/>
      <c r="CE7886" s="83"/>
      <c r="CF7886"/>
      <c r="CG7886"/>
      <c r="CH7886"/>
      <c r="CI7886"/>
      <c r="CJ7886"/>
      <c r="CK7886"/>
      <c r="CL7886"/>
      <c r="CM7886"/>
      <c r="CN7886"/>
      <c r="CO7886"/>
      <c r="CP7886"/>
    </row>
    <row r="7887" spans="80:94" ht="22.5" customHeight="1">
      <c r="CB7887"/>
      <c r="CC7887"/>
      <c r="CD7887"/>
      <c r="CE7887" s="83"/>
      <c r="CF7887"/>
      <c r="CG7887"/>
      <c r="CH7887"/>
      <c r="CI7887"/>
      <c r="CJ7887"/>
      <c r="CK7887"/>
      <c r="CL7887"/>
      <c r="CM7887"/>
      <c r="CN7887"/>
      <c r="CO7887"/>
      <c r="CP7887"/>
    </row>
    <row r="7888" spans="80:94" ht="22.5" customHeight="1">
      <c r="CB7888"/>
      <c r="CC7888"/>
      <c r="CD7888"/>
      <c r="CE7888" s="83"/>
      <c r="CF7888"/>
      <c r="CG7888"/>
      <c r="CH7888"/>
      <c r="CI7888"/>
      <c r="CJ7888"/>
      <c r="CK7888"/>
      <c r="CL7888"/>
      <c r="CM7888"/>
      <c r="CN7888"/>
      <c r="CO7888"/>
      <c r="CP7888"/>
    </row>
    <row r="7889" spans="80:94" ht="22.5" customHeight="1">
      <c r="CB7889"/>
      <c r="CC7889"/>
      <c r="CD7889"/>
      <c r="CE7889" s="83"/>
      <c r="CF7889"/>
      <c r="CG7889"/>
      <c r="CH7889"/>
      <c r="CI7889"/>
      <c r="CJ7889"/>
      <c r="CK7889"/>
      <c r="CL7889"/>
      <c r="CM7889"/>
      <c r="CN7889"/>
      <c r="CO7889"/>
      <c r="CP7889"/>
    </row>
    <row r="7890" spans="80:94" ht="22.5" customHeight="1">
      <c r="CB7890"/>
      <c r="CC7890"/>
      <c r="CD7890"/>
      <c r="CE7890" s="83"/>
      <c r="CF7890"/>
      <c r="CG7890"/>
      <c r="CH7890"/>
      <c r="CI7890"/>
      <c r="CJ7890"/>
      <c r="CK7890"/>
      <c r="CL7890"/>
      <c r="CM7890"/>
      <c r="CN7890"/>
      <c r="CO7890"/>
      <c r="CP7890"/>
    </row>
    <row r="7891" spans="80:94" ht="22.5" customHeight="1">
      <c r="CB7891"/>
      <c r="CC7891"/>
      <c r="CD7891"/>
      <c r="CE7891" s="83"/>
      <c r="CF7891"/>
      <c r="CG7891"/>
      <c r="CH7891"/>
      <c r="CI7891"/>
      <c r="CJ7891"/>
      <c r="CK7891"/>
      <c r="CL7891"/>
      <c r="CM7891"/>
      <c r="CN7891"/>
      <c r="CO7891"/>
      <c r="CP7891"/>
    </row>
    <row r="7892" spans="80:94" ht="22.5" customHeight="1">
      <c r="CB7892"/>
      <c r="CC7892"/>
      <c r="CD7892"/>
      <c r="CE7892" s="83"/>
      <c r="CF7892"/>
      <c r="CG7892"/>
      <c r="CH7892"/>
      <c r="CI7892"/>
      <c r="CJ7892"/>
      <c r="CK7892"/>
      <c r="CL7892"/>
      <c r="CM7892"/>
      <c r="CN7892"/>
      <c r="CO7892"/>
      <c r="CP7892"/>
    </row>
    <row r="7893" spans="80:94" ht="22.5" customHeight="1">
      <c r="CB7893"/>
      <c r="CC7893"/>
      <c r="CD7893"/>
      <c r="CE7893" s="83"/>
      <c r="CF7893"/>
      <c r="CG7893"/>
      <c r="CH7893"/>
      <c r="CI7893"/>
      <c r="CJ7893"/>
      <c r="CK7893"/>
      <c r="CL7893"/>
      <c r="CM7893"/>
      <c r="CN7893"/>
      <c r="CO7893"/>
      <c r="CP7893"/>
    </row>
    <row r="7894" spans="80:94" ht="22.5" customHeight="1">
      <c r="CB7894"/>
      <c r="CC7894"/>
      <c r="CD7894"/>
      <c r="CE7894" s="83"/>
      <c r="CF7894"/>
      <c r="CG7894"/>
      <c r="CH7894"/>
      <c r="CI7894"/>
      <c r="CJ7894"/>
      <c r="CK7894"/>
      <c r="CL7894"/>
      <c r="CM7894"/>
      <c r="CN7894"/>
      <c r="CO7894"/>
      <c r="CP7894"/>
    </row>
    <row r="7895" spans="80:94" ht="22.5" customHeight="1">
      <c r="CB7895"/>
      <c r="CC7895"/>
      <c r="CD7895"/>
      <c r="CE7895" s="83"/>
      <c r="CF7895"/>
      <c r="CG7895"/>
      <c r="CH7895"/>
      <c r="CI7895"/>
      <c r="CJ7895"/>
      <c r="CK7895"/>
      <c r="CL7895"/>
      <c r="CM7895"/>
      <c r="CN7895"/>
      <c r="CO7895"/>
      <c r="CP7895"/>
    </row>
    <row r="7896" spans="80:94" ht="22.5" customHeight="1">
      <c r="CB7896"/>
      <c r="CC7896"/>
      <c r="CD7896"/>
      <c r="CE7896" s="83"/>
      <c r="CF7896"/>
      <c r="CG7896"/>
      <c r="CH7896"/>
      <c r="CI7896"/>
      <c r="CJ7896"/>
      <c r="CK7896"/>
      <c r="CL7896"/>
      <c r="CM7896"/>
      <c r="CN7896"/>
      <c r="CO7896"/>
      <c r="CP7896"/>
    </row>
    <row r="7897" spans="80:94" ht="22.5" customHeight="1">
      <c r="CB7897"/>
      <c r="CC7897"/>
      <c r="CD7897"/>
      <c r="CE7897" s="83"/>
      <c r="CF7897"/>
      <c r="CG7897"/>
      <c r="CH7897"/>
      <c r="CI7897"/>
      <c r="CJ7897"/>
      <c r="CK7897"/>
      <c r="CL7897"/>
      <c r="CM7897"/>
      <c r="CN7897"/>
      <c r="CO7897"/>
      <c r="CP7897"/>
    </row>
    <row r="7898" spans="80:94" ht="22.5" customHeight="1">
      <c r="CB7898"/>
      <c r="CC7898"/>
      <c r="CD7898"/>
      <c r="CE7898" s="83"/>
      <c r="CF7898"/>
      <c r="CG7898"/>
      <c r="CH7898"/>
      <c r="CI7898"/>
      <c r="CJ7898"/>
      <c r="CK7898"/>
      <c r="CL7898"/>
      <c r="CM7898"/>
      <c r="CN7898"/>
      <c r="CO7898"/>
      <c r="CP7898"/>
    </row>
    <row r="7899" spans="80:94" ht="22.5" customHeight="1">
      <c r="CB7899"/>
      <c r="CC7899"/>
      <c r="CD7899"/>
      <c r="CE7899" s="83"/>
      <c r="CF7899"/>
      <c r="CG7899"/>
      <c r="CH7899"/>
      <c r="CI7899"/>
      <c r="CJ7899"/>
      <c r="CK7899"/>
      <c r="CL7899"/>
      <c r="CM7899"/>
      <c r="CN7899"/>
      <c r="CO7899"/>
      <c r="CP7899"/>
    </row>
    <row r="7900" spans="80:94" ht="22.5" customHeight="1">
      <c r="CB7900"/>
      <c r="CC7900"/>
      <c r="CD7900"/>
      <c r="CE7900" s="83"/>
      <c r="CF7900"/>
      <c r="CG7900"/>
      <c r="CH7900"/>
      <c r="CI7900"/>
      <c r="CJ7900"/>
      <c r="CK7900"/>
      <c r="CL7900"/>
      <c r="CM7900"/>
      <c r="CN7900"/>
      <c r="CO7900"/>
      <c r="CP7900"/>
    </row>
    <row r="7901" spans="80:94" ht="22.5" customHeight="1">
      <c r="CB7901"/>
      <c r="CC7901"/>
      <c r="CD7901"/>
      <c r="CE7901" s="83"/>
      <c r="CF7901"/>
      <c r="CG7901"/>
      <c r="CH7901"/>
      <c r="CI7901"/>
      <c r="CJ7901"/>
      <c r="CK7901"/>
      <c r="CL7901"/>
      <c r="CM7901"/>
      <c r="CN7901"/>
      <c r="CO7901"/>
      <c r="CP7901"/>
    </row>
    <row r="7902" spans="80:94" ht="22.5" customHeight="1">
      <c r="CB7902"/>
      <c r="CC7902"/>
      <c r="CD7902"/>
      <c r="CE7902" s="83"/>
      <c r="CF7902"/>
      <c r="CG7902"/>
      <c r="CH7902"/>
      <c r="CI7902"/>
      <c r="CJ7902"/>
      <c r="CK7902"/>
      <c r="CL7902"/>
      <c r="CM7902"/>
      <c r="CN7902"/>
      <c r="CO7902"/>
      <c r="CP7902"/>
    </row>
    <row r="7903" spans="80:94" ht="22.5" customHeight="1">
      <c r="CB7903"/>
      <c r="CC7903"/>
      <c r="CD7903"/>
      <c r="CE7903" s="83"/>
      <c r="CF7903"/>
      <c r="CG7903"/>
      <c r="CH7903"/>
      <c r="CI7903"/>
      <c r="CJ7903"/>
      <c r="CK7903"/>
      <c r="CL7903"/>
      <c r="CM7903"/>
      <c r="CN7903"/>
      <c r="CO7903"/>
      <c r="CP7903"/>
    </row>
    <row r="7904" spans="80:94" ht="22.5" customHeight="1">
      <c r="CB7904"/>
      <c r="CC7904"/>
      <c r="CD7904"/>
      <c r="CE7904" s="83"/>
      <c r="CF7904"/>
      <c r="CG7904"/>
      <c r="CH7904"/>
      <c r="CI7904"/>
      <c r="CJ7904"/>
      <c r="CK7904"/>
      <c r="CL7904"/>
      <c r="CM7904"/>
      <c r="CN7904"/>
      <c r="CO7904"/>
      <c r="CP7904"/>
    </row>
    <row r="7905" spans="80:94" ht="22.5" customHeight="1">
      <c r="CB7905"/>
      <c r="CC7905"/>
      <c r="CD7905"/>
      <c r="CE7905" s="83"/>
      <c r="CF7905"/>
      <c r="CG7905"/>
      <c r="CH7905"/>
      <c r="CI7905"/>
      <c r="CJ7905"/>
      <c r="CK7905"/>
      <c r="CL7905"/>
      <c r="CM7905"/>
      <c r="CN7905"/>
      <c r="CO7905"/>
      <c r="CP7905"/>
    </row>
    <row r="7906" spans="80:94" ht="22.5" customHeight="1">
      <c r="CB7906"/>
      <c r="CC7906"/>
      <c r="CD7906"/>
      <c r="CE7906" s="83"/>
      <c r="CF7906"/>
      <c r="CG7906"/>
      <c r="CH7906"/>
      <c r="CI7906"/>
      <c r="CJ7906"/>
      <c r="CK7906"/>
      <c r="CL7906"/>
      <c r="CM7906"/>
      <c r="CN7906"/>
      <c r="CO7906"/>
      <c r="CP7906"/>
    </row>
    <row r="7907" spans="80:94" ht="22.5" customHeight="1">
      <c r="CB7907"/>
      <c r="CC7907"/>
      <c r="CD7907"/>
      <c r="CE7907" s="83"/>
      <c r="CF7907"/>
      <c r="CG7907"/>
      <c r="CH7907"/>
      <c r="CI7907"/>
      <c r="CJ7907"/>
      <c r="CK7907"/>
      <c r="CL7907"/>
      <c r="CM7907"/>
      <c r="CN7907"/>
      <c r="CO7907"/>
      <c r="CP7907"/>
    </row>
    <row r="7908" spans="80:94" ht="22.5" customHeight="1">
      <c r="CB7908"/>
      <c r="CC7908"/>
      <c r="CD7908"/>
      <c r="CE7908" s="83"/>
      <c r="CF7908"/>
      <c r="CG7908"/>
      <c r="CH7908"/>
      <c r="CI7908"/>
      <c r="CJ7908"/>
      <c r="CK7908"/>
      <c r="CL7908"/>
      <c r="CM7908"/>
      <c r="CN7908"/>
      <c r="CO7908"/>
      <c r="CP7908"/>
    </row>
    <row r="7909" spans="80:94" ht="22.5" customHeight="1">
      <c r="CB7909"/>
      <c r="CC7909"/>
      <c r="CD7909"/>
      <c r="CE7909" s="83"/>
      <c r="CF7909"/>
      <c r="CG7909"/>
      <c r="CH7909"/>
      <c r="CI7909"/>
      <c r="CJ7909"/>
      <c r="CK7909"/>
      <c r="CL7909"/>
      <c r="CM7909"/>
      <c r="CN7909"/>
      <c r="CO7909"/>
      <c r="CP7909"/>
    </row>
    <row r="7910" spans="80:94" ht="22.5" customHeight="1">
      <c r="CB7910"/>
      <c r="CC7910"/>
      <c r="CD7910"/>
      <c r="CE7910" s="83"/>
      <c r="CF7910"/>
      <c r="CG7910"/>
      <c r="CH7910"/>
      <c r="CI7910"/>
      <c r="CJ7910"/>
      <c r="CK7910"/>
      <c r="CL7910"/>
      <c r="CM7910"/>
      <c r="CN7910"/>
      <c r="CO7910"/>
      <c r="CP7910"/>
    </row>
    <row r="7911" spans="80:94" ht="22.5" customHeight="1">
      <c r="CB7911"/>
      <c r="CC7911"/>
      <c r="CD7911"/>
      <c r="CE7911" s="83"/>
      <c r="CF7911"/>
      <c r="CG7911"/>
      <c r="CH7911"/>
      <c r="CI7911"/>
      <c r="CJ7911"/>
      <c r="CK7911"/>
      <c r="CL7911"/>
      <c r="CM7911"/>
      <c r="CN7911"/>
      <c r="CO7911"/>
      <c r="CP7911"/>
    </row>
    <row r="7912" spans="80:94" ht="22.5" customHeight="1">
      <c r="CB7912"/>
      <c r="CC7912"/>
      <c r="CD7912"/>
      <c r="CE7912" s="83"/>
      <c r="CF7912"/>
      <c r="CG7912"/>
      <c r="CH7912"/>
      <c r="CI7912"/>
      <c r="CJ7912"/>
      <c r="CK7912"/>
      <c r="CL7912"/>
      <c r="CM7912"/>
      <c r="CN7912"/>
      <c r="CO7912"/>
      <c r="CP7912"/>
    </row>
    <row r="7913" spans="80:94" ht="22.5" customHeight="1">
      <c r="CB7913"/>
      <c r="CC7913"/>
      <c r="CD7913"/>
      <c r="CE7913" s="83"/>
      <c r="CF7913"/>
      <c r="CG7913"/>
      <c r="CH7913"/>
      <c r="CI7913"/>
      <c r="CJ7913"/>
      <c r="CK7913"/>
      <c r="CL7913"/>
      <c r="CM7913"/>
      <c r="CN7913"/>
      <c r="CO7913"/>
      <c r="CP7913"/>
    </row>
    <row r="7914" spans="80:94" ht="22.5" customHeight="1">
      <c r="CB7914"/>
      <c r="CC7914"/>
      <c r="CD7914"/>
      <c r="CE7914" s="83"/>
      <c r="CF7914"/>
      <c r="CG7914"/>
      <c r="CH7914"/>
      <c r="CI7914"/>
      <c r="CJ7914"/>
      <c r="CK7914"/>
      <c r="CL7914"/>
      <c r="CM7914"/>
      <c r="CN7914"/>
      <c r="CO7914"/>
      <c r="CP7914"/>
    </row>
    <row r="7915" spans="80:94" ht="22.5" customHeight="1">
      <c r="CB7915"/>
      <c r="CC7915"/>
      <c r="CD7915"/>
      <c r="CE7915" s="83"/>
      <c r="CF7915"/>
      <c r="CG7915"/>
      <c r="CH7915"/>
      <c r="CI7915"/>
      <c r="CJ7915"/>
      <c r="CK7915"/>
      <c r="CL7915"/>
      <c r="CM7915"/>
      <c r="CN7915"/>
      <c r="CO7915"/>
      <c r="CP7915"/>
    </row>
    <row r="7916" spans="80:94" ht="22.5" customHeight="1">
      <c r="CB7916"/>
      <c r="CC7916"/>
      <c r="CD7916"/>
      <c r="CE7916" s="83"/>
      <c r="CF7916"/>
      <c r="CG7916"/>
      <c r="CH7916"/>
      <c r="CI7916"/>
      <c r="CJ7916"/>
      <c r="CK7916"/>
      <c r="CL7916"/>
      <c r="CM7916"/>
      <c r="CN7916"/>
      <c r="CO7916"/>
      <c r="CP7916"/>
    </row>
    <row r="7917" spans="80:94" ht="22.5" customHeight="1">
      <c r="CB7917"/>
      <c r="CC7917"/>
      <c r="CD7917"/>
      <c r="CE7917" s="83"/>
      <c r="CF7917"/>
      <c r="CG7917"/>
      <c r="CH7917"/>
      <c r="CI7917"/>
      <c r="CJ7917"/>
      <c r="CK7917"/>
      <c r="CL7917"/>
      <c r="CM7917"/>
      <c r="CN7917"/>
      <c r="CO7917"/>
      <c r="CP7917"/>
    </row>
    <row r="7918" spans="80:94" ht="22.5" customHeight="1">
      <c r="CB7918"/>
      <c r="CC7918"/>
      <c r="CD7918"/>
      <c r="CE7918" s="83"/>
      <c r="CF7918"/>
      <c r="CG7918"/>
      <c r="CH7918"/>
      <c r="CI7918"/>
      <c r="CJ7918"/>
      <c r="CK7918"/>
      <c r="CL7918"/>
      <c r="CM7918"/>
      <c r="CN7918"/>
      <c r="CO7918"/>
      <c r="CP7918"/>
    </row>
    <row r="7919" spans="80:94" ht="22.5" customHeight="1">
      <c r="CB7919"/>
      <c r="CC7919"/>
      <c r="CD7919"/>
      <c r="CE7919" s="83"/>
      <c r="CF7919"/>
      <c r="CG7919"/>
      <c r="CH7919"/>
      <c r="CI7919"/>
      <c r="CJ7919"/>
      <c r="CK7919"/>
      <c r="CL7919"/>
      <c r="CM7919"/>
      <c r="CN7919"/>
      <c r="CO7919"/>
      <c r="CP7919"/>
    </row>
    <row r="7920" spans="80:94" ht="22.5" customHeight="1">
      <c r="CB7920"/>
      <c r="CC7920"/>
      <c r="CD7920"/>
      <c r="CE7920" s="83"/>
      <c r="CF7920"/>
      <c r="CG7920"/>
      <c r="CH7920"/>
      <c r="CI7920"/>
      <c r="CJ7920"/>
      <c r="CK7920"/>
      <c r="CL7920"/>
      <c r="CM7920"/>
      <c r="CN7920"/>
      <c r="CO7920"/>
      <c r="CP7920"/>
    </row>
    <row r="7921" spans="80:94" ht="22.5" customHeight="1">
      <c r="CB7921"/>
      <c r="CC7921"/>
      <c r="CD7921"/>
      <c r="CE7921" s="83"/>
      <c r="CF7921"/>
      <c r="CG7921"/>
      <c r="CH7921"/>
      <c r="CI7921"/>
      <c r="CJ7921"/>
      <c r="CK7921"/>
      <c r="CL7921"/>
      <c r="CM7921"/>
      <c r="CN7921"/>
      <c r="CO7921"/>
      <c r="CP7921"/>
    </row>
    <row r="7922" spans="80:94" ht="22.5" customHeight="1">
      <c r="CB7922"/>
      <c r="CC7922"/>
      <c r="CD7922"/>
      <c r="CE7922" s="83"/>
      <c r="CF7922"/>
      <c r="CG7922"/>
      <c r="CH7922"/>
      <c r="CI7922"/>
      <c r="CJ7922"/>
      <c r="CK7922"/>
      <c r="CL7922"/>
      <c r="CM7922"/>
      <c r="CN7922"/>
      <c r="CO7922"/>
      <c r="CP7922"/>
    </row>
    <row r="7923" spans="80:94" ht="22.5" customHeight="1">
      <c r="CB7923"/>
      <c r="CC7923"/>
      <c r="CD7923"/>
      <c r="CE7923" s="83"/>
      <c r="CF7923"/>
      <c r="CG7923"/>
      <c r="CH7923"/>
      <c r="CI7923"/>
      <c r="CJ7923"/>
      <c r="CK7923"/>
      <c r="CL7923"/>
      <c r="CM7923"/>
      <c r="CN7923"/>
      <c r="CO7923"/>
      <c r="CP7923"/>
    </row>
    <row r="7924" spans="80:94" ht="22.5" customHeight="1">
      <c r="CB7924"/>
      <c r="CC7924"/>
      <c r="CD7924"/>
      <c r="CE7924" s="83"/>
      <c r="CF7924"/>
      <c r="CG7924"/>
      <c r="CH7924"/>
      <c r="CI7924"/>
      <c r="CJ7924"/>
      <c r="CK7924"/>
      <c r="CL7924"/>
      <c r="CM7924"/>
      <c r="CN7924"/>
      <c r="CO7924"/>
      <c r="CP7924"/>
    </row>
    <row r="7925" spans="80:94" ht="22.5" customHeight="1">
      <c r="CB7925"/>
      <c r="CC7925"/>
      <c r="CD7925"/>
      <c r="CE7925" s="83"/>
      <c r="CF7925"/>
      <c r="CG7925"/>
      <c r="CH7925"/>
      <c r="CI7925"/>
      <c r="CJ7925"/>
      <c r="CK7925"/>
      <c r="CL7925"/>
      <c r="CM7925"/>
      <c r="CN7925"/>
      <c r="CO7925"/>
      <c r="CP7925"/>
    </row>
    <row r="7926" spans="80:94" ht="22.5" customHeight="1">
      <c r="CB7926"/>
      <c r="CC7926"/>
      <c r="CD7926"/>
      <c r="CE7926" s="83"/>
      <c r="CF7926"/>
      <c r="CG7926"/>
      <c r="CH7926"/>
      <c r="CI7926"/>
      <c r="CJ7926"/>
      <c r="CK7926"/>
      <c r="CL7926"/>
      <c r="CM7926"/>
      <c r="CN7926"/>
      <c r="CO7926"/>
      <c r="CP7926"/>
    </row>
    <row r="7927" spans="80:94" ht="22.5" customHeight="1">
      <c r="CB7927"/>
      <c r="CC7927"/>
      <c r="CD7927"/>
      <c r="CE7927" s="83"/>
      <c r="CF7927"/>
      <c r="CG7927"/>
      <c r="CH7927"/>
      <c r="CI7927"/>
      <c r="CJ7927"/>
      <c r="CK7927"/>
      <c r="CL7927"/>
      <c r="CM7927"/>
      <c r="CN7927"/>
      <c r="CO7927"/>
      <c r="CP7927"/>
    </row>
    <row r="7928" spans="80:94" ht="22.5" customHeight="1">
      <c r="CB7928"/>
      <c r="CC7928"/>
      <c r="CD7928"/>
      <c r="CE7928" s="83"/>
      <c r="CF7928"/>
      <c r="CG7928"/>
      <c r="CH7928"/>
      <c r="CI7928"/>
      <c r="CJ7928"/>
      <c r="CK7928"/>
      <c r="CL7928"/>
      <c r="CM7928"/>
      <c r="CN7928"/>
      <c r="CO7928"/>
      <c r="CP7928"/>
    </row>
    <row r="7929" spans="80:94" ht="22.5" customHeight="1">
      <c r="CB7929"/>
      <c r="CC7929"/>
      <c r="CD7929"/>
      <c r="CE7929" s="83"/>
      <c r="CF7929"/>
      <c r="CG7929"/>
      <c r="CH7929"/>
      <c r="CI7929"/>
      <c r="CJ7929"/>
      <c r="CK7929"/>
      <c r="CL7929"/>
      <c r="CM7929"/>
      <c r="CN7929"/>
      <c r="CO7929"/>
      <c r="CP7929"/>
    </row>
    <row r="7930" spans="80:94" ht="22.5" customHeight="1">
      <c r="CB7930"/>
      <c r="CC7930"/>
      <c r="CD7930"/>
      <c r="CE7930" s="83"/>
      <c r="CF7930"/>
      <c r="CG7930"/>
      <c r="CH7930"/>
      <c r="CI7930"/>
      <c r="CJ7930"/>
      <c r="CK7930"/>
      <c r="CL7930"/>
      <c r="CM7930"/>
      <c r="CN7930"/>
      <c r="CO7930"/>
      <c r="CP7930"/>
    </row>
    <row r="7931" spans="80:94" ht="22.5" customHeight="1">
      <c r="CB7931"/>
      <c r="CC7931"/>
      <c r="CD7931"/>
      <c r="CE7931" s="83"/>
      <c r="CF7931"/>
      <c r="CG7931"/>
      <c r="CH7931"/>
      <c r="CI7931"/>
      <c r="CJ7931"/>
      <c r="CK7931"/>
      <c r="CL7931"/>
      <c r="CM7931"/>
      <c r="CN7931"/>
      <c r="CO7931"/>
      <c r="CP7931"/>
    </row>
    <row r="7932" spans="80:94" ht="22.5" customHeight="1">
      <c r="CB7932"/>
      <c r="CC7932"/>
      <c r="CD7932"/>
      <c r="CE7932" s="83"/>
      <c r="CF7932"/>
      <c r="CG7932"/>
      <c r="CH7932"/>
      <c r="CI7932"/>
      <c r="CJ7932"/>
      <c r="CK7932"/>
      <c r="CL7932"/>
      <c r="CM7932"/>
      <c r="CN7932"/>
      <c r="CO7932"/>
      <c r="CP7932"/>
    </row>
    <row r="7933" spans="80:94" ht="22.5" customHeight="1">
      <c r="CB7933"/>
      <c r="CC7933"/>
      <c r="CD7933"/>
      <c r="CE7933" s="83"/>
      <c r="CF7933"/>
      <c r="CG7933"/>
      <c r="CH7933"/>
      <c r="CI7933"/>
      <c r="CJ7933"/>
      <c r="CK7933"/>
      <c r="CL7933"/>
      <c r="CM7933"/>
      <c r="CN7933"/>
      <c r="CO7933"/>
      <c r="CP7933"/>
    </row>
    <row r="7934" spans="80:94" ht="22.5" customHeight="1">
      <c r="CB7934"/>
      <c r="CC7934"/>
      <c r="CD7934"/>
      <c r="CE7934" s="83"/>
      <c r="CF7934"/>
      <c r="CG7934"/>
      <c r="CH7934"/>
      <c r="CI7934"/>
      <c r="CJ7934"/>
      <c r="CK7934"/>
      <c r="CL7934"/>
      <c r="CM7934"/>
      <c r="CN7934"/>
      <c r="CO7934"/>
      <c r="CP7934"/>
    </row>
    <row r="7935" spans="80:94" ht="22.5" customHeight="1">
      <c r="CB7935"/>
      <c r="CC7935"/>
      <c r="CD7935"/>
      <c r="CE7935" s="83"/>
      <c r="CF7935"/>
      <c r="CG7935"/>
      <c r="CH7935"/>
      <c r="CI7935"/>
      <c r="CJ7935"/>
      <c r="CK7935"/>
      <c r="CL7935"/>
      <c r="CM7935"/>
      <c r="CN7935"/>
      <c r="CO7935"/>
      <c r="CP7935"/>
    </row>
    <row r="7936" spans="80:94" ht="22.5" customHeight="1">
      <c r="CB7936"/>
      <c r="CC7936"/>
      <c r="CD7936"/>
      <c r="CE7936" s="83"/>
      <c r="CF7936"/>
      <c r="CG7936"/>
      <c r="CH7936"/>
      <c r="CI7936"/>
      <c r="CJ7936"/>
      <c r="CK7936"/>
      <c r="CL7936"/>
      <c r="CM7936"/>
      <c r="CN7936"/>
      <c r="CO7936"/>
      <c r="CP7936"/>
    </row>
    <row r="7937" spans="80:94" ht="22.5" customHeight="1">
      <c r="CB7937"/>
      <c r="CC7937"/>
      <c r="CD7937"/>
      <c r="CE7937" s="83"/>
      <c r="CF7937"/>
      <c r="CG7937"/>
      <c r="CH7937"/>
      <c r="CI7937"/>
      <c r="CJ7937"/>
      <c r="CK7937"/>
      <c r="CL7937"/>
      <c r="CM7937"/>
      <c r="CN7937"/>
      <c r="CO7937"/>
      <c r="CP7937"/>
    </row>
    <row r="7938" spans="80:94" ht="22.5" customHeight="1">
      <c r="CB7938"/>
      <c r="CC7938"/>
      <c r="CD7938"/>
      <c r="CE7938" s="83"/>
      <c r="CF7938"/>
      <c r="CG7938"/>
      <c r="CH7938"/>
      <c r="CI7938"/>
      <c r="CJ7938"/>
      <c r="CK7938"/>
      <c r="CL7938"/>
      <c r="CM7938"/>
      <c r="CN7938"/>
      <c r="CO7938"/>
      <c r="CP7938"/>
    </row>
    <row r="7939" spans="80:94" ht="22.5" customHeight="1">
      <c r="CB7939"/>
      <c r="CC7939"/>
      <c r="CD7939"/>
      <c r="CE7939" s="83"/>
      <c r="CF7939"/>
      <c r="CG7939"/>
      <c r="CH7939"/>
      <c r="CI7939"/>
      <c r="CJ7939"/>
      <c r="CK7939"/>
      <c r="CL7939"/>
      <c r="CM7939"/>
      <c r="CN7939"/>
      <c r="CO7939"/>
      <c r="CP7939"/>
    </row>
    <row r="7940" spans="80:94" ht="22.5" customHeight="1">
      <c r="CB7940"/>
      <c r="CC7940"/>
      <c r="CD7940"/>
      <c r="CE7940" s="83"/>
      <c r="CF7940"/>
      <c r="CG7940"/>
      <c r="CH7940"/>
      <c r="CI7940"/>
      <c r="CJ7940"/>
      <c r="CK7940"/>
      <c r="CL7940"/>
      <c r="CM7940"/>
      <c r="CN7940"/>
      <c r="CO7940"/>
      <c r="CP7940"/>
    </row>
    <row r="7941" spans="80:94" ht="22.5" customHeight="1">
      <c r="CB7941"/>
      <c r="CC7941"/>
      <c r="CD7941"/>
      <c r="CE7941" s="83"/>
      <c r="CF7941"/>
      <c r="CG7941"/>
      <c r="CH7941"/>
      <c r="CI7941"/>
      <c r="CJ7941"/>
      <c r="CK7941"/>
      <c r="CL7941"/>
      <c r="CM7941"/>
      <c r="CN7941"/>
      <c r="CO7941"/>
      <c r="CP7941"/>
    </row>
    <row r="7942" spans="80:94" ht="22.5" customHeight="1">
      <c r="CB7942"/>
      <c r="CC7942"/>
      <c r="CD7942"/>
      <c r="CE7942" s="83"/>
      <c r="CF7942"/>
      <c r="CG7942"/>
      <c r="CH7942"/>
      <c r="CI7942"/>
      <c r="CJ7942"/>
      <c r="CK7942"/>
      <c r="CL7942"/>
      <c r="CM7942"/>
      <c r="CN7942"/>
      <c r="CO7942"/>
      <c r="CP7942"/>
    </row>
    <row r="7943" spans="80:94" ht="22.5" customHeight="1">
      <c r="CB7943"/>
      <c r="CC7943"/>
      <c r="CD7943"/>
      <c r="CE7943" s="83"/>
      <c r="CF7943"/>
      <c r="CG7943"/>
      <c r="CH7943"/>
      <c r="CI7943"/>
      <c r="CJ7943"/>
      <c r="CK7943"/>
      <c r="CL7943"/>
      <c r="CM7943"/>
      <c r="CN7943"/>
      <c r="CO7943"/>
      <c r="CP7943"/>
    </row>
    <row r="7944" spans="80:94" ht="22.5" customHeight="1">
      <c r="CB7944"/>
      <c r="CC7944"/>
      <c r="CD7944"/>
      <c r="CE7944" s="83"/>
      <c r="CF7944"/>
      <c r="CG7944"/>
      <c r="CH7944"/>
      <c r="CI7944"/>
      <c r="CJ7944"/>
      <c r="CK7944"/>
      <c r="CL7944"/>
      <c r="CM7944"/>
      <c r="CN7944"/>
      <c r="CO7944"/>
      <c r="CP7944"/>
    </row>
    <row r="7945" spans="80:94" ht="22.5" customHeight="1">
      <c r="CB7945"/>
      <c r="CC7945"/>
      <c r="CD7945"/>
      <c r="CE7945" s="83"/>
      <c r="CF7945"/>
      <c r="CG7945"/>
      <c r="CH7945"/>
      <c r="CI7945"/>
      <c r="CJ7945"/>
      <c r="CK7945"/>
      <c r="CL7945"/>
      <c r="CM7945"/>
      <c r="CN7945"/>
      <c r="CO7945"/>
      <c r="CP7945"/>
    </row>
    <row r="7946" spans="80:94" ht="22.5" customHeight="1">
      <c r="CB7946"/>
      <c r="CC7946"/>
      <c r="CD7946"/>
      <c r="CE7946" s="83"/>
      <c r="CF7946"/>
      <c r="CG7946"/>
      <c r="CH7946"/>
      <c r="CI7946"/>
      <c r="CJ7946"/>
      <c r="CK7946"/>
      <c r="CL7946"/>
      <c r="CM7946"/>
      <c r="CN7946"/>
      <c r="CO7946"/>
      <c r="CP7946"/>
    </row>
    <row r="7947" spans="80:94" ht="22.5" customHeight="1">
      <c r="CB7947"/>
      <c r="CC7947"/>
      <c r="CD7947"/>
      <c r="CE7947" s="83"/>
      <c r="CF7947"/>
      <c r="CG7947"/>
      <c r="CH7947"/>
      <c r="CI7947"/>
      <c r="CJ7947"/>
      <c r="CK7947"/>
      <c r="CL7947"/>
      <c r="CM7947"/>
      <c r="CN7947"/>
      <c r="CO7947"/>
      <c r="CP7947"/>
    </row>
    <row r="7948" spans="80:94" ht="22.5" customHeight="1">
      <c r="CB7948"/>
      <c r="CC7948"/>
      <c r="CD7948"/>
      <c r="CE7948" s="83"/>
      <c r="CF7948"/>
      <c r="CG7948"/>
      <c r="CH7948"/>
      <c r="CI7948"/>
      <c r="CJ7948"/>
      <c r="CK7948"/>
      <c r="CL7948"/>
      <c r="CM7948"/>
      <c r="CN7948"/>
      <c r="CO7948"/>
      <c r="CP7948"/>
    </row>
    <row r="7949" spans="80:94" ht="22.5" customHeight="1">
      <c r="CB7949"/>
      <c r="CC7949"/>
      <c r="CD7949"/>
      <c r="CE7949" s="83"/>
      <c r="CF7949"/>
      <c r="CG7949"/>
      <c r="CH7949"/>
      <c r="CI7949"/>
      <c r="CJ7949"/>
      <c r="CK7949"/>
      <c r="CL7949"/>
      <c r="CM7949"/>
      <c r="CN7949"/>
      <c r="CO7949"/>
      <c r="CP7949"/>
    </row>
    <row r="7950" spans="80:94" ht="22.5" customHeight="1">
      <c r="CB7950"/>
      <c r="CC7950"/>
      <c r="CD7950"/>
      <c r="CE7950" s="83"/>
      <c r="CF7950"/>
      <c r="CG7950"/>
      <c r="CH7950"/>
      <c r="CI7950"/>
      <c r="CJ7950"/>
      <c r="CK7950"/>
      <c r="CL7950"/>
      <c r="CM7950"/>
      <c r="CN7950"/>
      <c r="CO7950"/>
      <c r="CP7950"/>
    </row>
    <row r="7951" spans="80:94" ht="22.5" customHeight="1">
      <c r="CB7951"/>
      <c r="CC7951"/>
      <c r="CD7951"/>
      <c r="CE7951" s="83"/>
      <c r="CF7951"/>
      <c r="CG7951"/>
      <c r="CH7951"/>
      <c r="CI7951"/>
      <c r="CJ7951"/>
      <c r="CK7951"/>
      <c r="CL7951"/>
      <c r="CM7951"/>
      <c r="CN7951"/>
      <c r="CO7951"/>
      <c r="CP7951"/>
    </row>
    <row r="7952" spans="80:94" ht="22.5" customHeight="1">
      <c r="CB7952"/>
      <c r="CC7952"/>
      <c r="CD7952"/>
      <c r="CE7952" s="83"/>
      <c r="CF7952"/>
      <c r="CG7952"/>
      <c r="CH7952"/>
      <c r="CI7952"/>
      <c r="CJ7952"/>
      <c r="CK7952"/>
      <c r="CL7952"/>
      <c r="CM7952"/>
      <c r="CN7952"/>
      <c r="CO7952"/>
      <c r="CP7952"/>
    </row>
    <row r="7953" spans="80:94" ht="22.5" customHeight="1">
      <c r="CB7953"/>
      <c r="CC7953"/>
      <c r="CD7953"/>
      <c r="CE7953" s="83"/>
      <c r="CF7953"/>
      <c r="CG7953"/>
      <c r="CH7953"/>
      <c r="CI7953"/>
      <c r="CJ7953"/>
      <c r="CK7953"/>
      <c r="CL7953"/>
      <c r="CM7953"/>
      <c r="CN7953"/>
      <c r="CO7953"/>
      <c r="CP7953"/>
    </row>
    <row r="7954" spans="80:94" ht="22.5" customHeight="1">
      <c r="CB7954"/>
      <c r="CC7954"/>
      <c r="CD7954"/>
      <c r="CE7954" s="83"/>
      <c r="CF7954"/>
      <c r="CG7954"/>
      <c r="CH7954"/>
      <c r="CI7954"/>
      <c r="CJ7954"/>
      <c r="CK7954"/>
      <c r="CL7954"/>
      <c r="CM7954"/>
      <c r="CN7954"/>
      <c r="CO7954"/>
      <c r="CP7954"/>
    </row>
    <row r="7955" spans="80:94" ht="22.5" customHeight="1">
      <c r="CB7955"/>
      <c r="CC7955"/>
      <c r="CD7955"/>
      <c r="CE7955" s="83"/>
      <c r="CF7955"/>
      <c r="CG7955"/>
      <c r="CH7955"/>
      <c r="CI7955"/>
      <c r="CJ7955"/>
      <c r="CK7955"/>
      <c r="CL7955"/>
      <c r="CM7955"/>
      <c r="CN7955"/>
      <c r="CO7955"/>
      <c r="CP7955"/>
    </row>
    <row r="7956" spans="80:94" ht="22.5" customHeight="1">
      <c r="CB7956"/>
      <c r="CC7956"/>
      <c r="CD7956"/>
      <c r="CE7956" s="83"/>
      <c r="CF7956"/>
      <c r="CG7956"/>
      <c r="CH7956"/>
      <c r="CI7956"/>
      <c r="CJ7956"/>
      <c r="CK7956"/>
      <c r="CL7956"/>
      <c r="CM7956"/>
      <c r="CN7956"/>
      <c r="CO7956"/>
      <c r="CP7956"/>
    </row>
    <row r="7957" spans="80:94" ht="22.5" customHeight="1">
      <c r="CB7957"/>
      <c r="CC7957"/>
      <c r="CD7957"/>
      <c r="CE7957" s="83"/>
      <c r="CF7957"/>
      <c r="CG7957"/>
      <c r="CH7957"/>
      <c r="CI7957"/>
      <c r="CJ7957"/>
      <c r="CK7957"/>
      <c r="CL7957"/>
      <c r="CM7957"/>
      <c r="CN7957"/>
      <c r="CO7957"/>
      <c r="CP7957"/>
    </row>
    <row r="7958" spans="80:94" ht="22.5" customHeight="1">
      <c r="CB7958"/>
      <c r="CC7958"/>
      <c r="CD7958"/>
      <c r="CE7958" s="83"/>
      <c r="CF7958"/>
      <c r="CG7958"/>
      <c r="CH7958"/>
      <c r="CI7958"/>
      <c r="CJ7958"/>
      <c r="CK7958"/>
      <c r="CL7958"/>
      <c r="CM7958"/>
      <c r="CN7958"/>
      <c r="CO7958"/>
      <c r="CP7958"/>
    </row>
    <row r="7959" spans="80:94" ht="22.5" customHeight="1">
      <c r="CB7959"/>
      <c r="CC7959"/>
      <c r="CD7959"/>
      <c r="CE7959" s="83"/>
      <c r="CF7959"/>
      <c r="CG7959"/>
      <c r="CH7959"/>
      <c r="CI7959"/>
      <c r="CJ7959"/>
      <c r="CK7959"/>
      <c r="CL7959"/>
      <c r="CM7959"/>
      <c r="CN7959"/>
      <c r="CO7959"/>
      <c r="CP7959"/>
    </row>
    <row r="7960" spans="80:94" ht="22.5" customHeight="1">
      <c r="CB7960"/>
      <c r="CC7960"/>
      <c r="CD7960"/>
      <c r="CE7960" s="83"/>
      <c r="CF7960"/>
      <c r="CG7960"/>
      <c r="CH7960"/>
      <c r="CI7960"/>
      <c r="CJ7960"/>
      <c r="CK7960"/>
      <c r="CL7960"/>
      <c r="CM7960"/>
      <c r="CN7960"/>
      <c r="CO7960"/>
      <c r="CP7960"/>
    </row>
    <row r="7961" spans="80:94" ht="22.5" customHeight="1">
      <c r="CB7961"/>
      <c r="CC7961"/>
      <c r="CD7961"/>
      <c r="CE7961" s="83"/>
      <c r="CF7961"/>
      <c r="CG7961"/>
      <c r="CH7961"/>
      <c r="CI7961"/>
      <c r="CJ7961"/>
      <c r="CK7961"/>
      <c r="CL7961"/>
      <c r="CM7961"/>
      <c r="CN7961"/>
      <c r="CO7961"/>
      <c r="CP7961"/>
    </row>
    <row r="7962" spans="80:94" ht="22.5" customHeight="1">
      <c r="CB7962"/>
      <c r="CC7962"/>
      <c r="CD7962"/>
      <c r="CE7962" s="83"/>
      <c r="CF7962"/>
      <c r="CG7962"/>
      <c r="CH7962"/>
      <c r="CI7962"/>
      <c r="CJ7962"/>
      <c r="CK7962"/>
      <c r="CL7962"/>
      <c r="CM7962"/>
      <c r="CN7962"/>
      <c r="CO7962"/>
      <c r="CP7962"/>
    </row>
    <row r="7963" spans="80:94" ht="22.5" customHeight="1">
      <c r="CB7963"/>
      <c r="CC7963"/>
      <c r="CD7963"/>
      <c r="CE7963" s="83"/>
      <c r="CF7963"/>
      <c r="CG7963"/>
      <c r="CH7963"/>
      <c r="CI7963"/>
      <c r="CJ7963"/>
      <c r="CK7963"/>
      <c r="CL7963"/>
      <c r="CM7963"/>
      <c r="CN7963"/>
      <c r="CO7963"/>
      <c r="CP7963"/>
    </row>
    <row r="7964" spans="80:94" ht="22.5" customHeight="1">
      <c r="CB7964"/>
      <c r="CC7964"/>
      <c r="CD7964"/>
      <c r="CE7964" s="83"/>
      <c r="CF7964"/>
      <c r="CG7964"/>
      <c r="CH7964"/>
      <c r="CI7964"/>
      <c r="CJ7964"/>
      <c r="CK7964"/>
      <c r="CL7964"/>
      <c r="CM7964"/>
      <c r="CN7964"/>
      <c r="CO7964"/>
      <c r="CP7964"/>
    </row>
    <row r="7965" spans="80:94" ht="22.5" customHeight="1">
      <c r="CB7965"/>
      <c r="CC7965"/>
      <c r="CD7965"/>
      <c r="CE7965" s="83"/>
      <c r="CF7965"/>
      <c r="CG7965"/>
      <c r="CH7965"/>
      <c r="CI7965"/>
      <c r="CJ7965"/>
      <c r="CK7965"/>
      <c r="CL7965"/>
      <c r="CM7965"/>
      <c r="CN7965"/>
      <c r="CO7965"/>
      <c r="CP7965"/>
    </row>
    <row r="7966" spans="80:94" ht="22.5" customHeight="1">
      <c r="CB7966"/>
      <c r="CC7966"/>
      <c r="CD7966"/>
      <c r="CE7966" s="83"/>
      <c r="CF7966"/>
      <c r="CG7966"/>
      <c r="CH7966"/>
      <c r="CI7966"/>
      <c r="CJ7966"/>
      <c r="CK7966"/>
      <c r="CL7966"/>
      <c r="CM7966"/>
      <c r="CN7966"/>
      <c r="CO7966"/>
      <c r="CP7966"/>
    </row>
    <row r="7967" spans="80:94" ht="22.5" customHeight="1">
      <c r="CB7967"/>
      <c r="CC7967"/>
      <c r="CD7967"/>
      <c r="CE7967" s="83"/>
      <c r="CF7967"/>
      <c r="CG7967"/>
      <c r="CH7967"/>
      <c r="CI7967"/>
      <c r="CJ7967"/>
      <c r="CK7967"/>
      <c r="CL7967"/>
      <c r="CM7967"/>
      <c r="CN7967"/>
      <c r="CO7967"/>
      <c r="CP7967"/>
    </row>
    <row r="7968" spans="80:94" ht="22.5" customHeight="1">
      <c r="CB7968"/>
      <c r="CC7968"/>
      <c r="CD7968"/>
      <c r="CE7968" s="83"/>
      <c r="CF7968"/>
      <c r="CG7968"/>
      <c r="CH7968"/>
      <c r="CI7968"/>
      <c r="CJ7968"/>
      <c r="CK7968"/>
      <c r="CL7968"/>
      <c r="CM7968"/>
      <c r="CN7968"/>
      <c r="CO7968"/>
      <c r="CP7968"/>
    </row>
    <row r="7969" spans="80:94" ht="22.5" customHeight="1">
      <c r="CB7969"/>
      <c r="CC7969"/>
      <c r="CD7969"/>
      <c r="CE7969" s="83"/>
      <c r="CF7969"/>
      <c r="CG7969"/>
      <c r="CH7969"/>
      <c r="CI7969"/>
      <c r="CJ7969"/>
      <c r="CK7969"/>
      <c r="CL7969"/>
      <c r="CM7969"/>
      <c r="CN7969"/>
      <c r="CO7969"/>
      <c r="CP7969"/>
    </row>
    <row r="7970" spans="80:94" ht="22.5" customHeight="1">
      <c r="CB7970"/>
      <c r="CC7970"/>
      <c r="CD7970"/>
      <c r="CE7970" s="83"/>
      <c r="CF7970"/>
      <c r="CG7970"/>
      <c r="CH7970"/>
      <c r="CI7970"/>
      <c r="CJ7970"/>
      <c r="CK7970"/>
      <c r="CL7970"/>
      <c r="CM7970"/>
      <c r="CN7970"/>
      <c r="CO7970"/>
      <c r="CP7970"/>
    </row>
    <row r="7971" spans="80:94" ht="22.5" customHeight="1">
      <c r="CB7971"/>
      <c r="CC7971"/>
      <c r="CD7971"/>
      <c r="CE7971" s="83"/>
      <c r="CF7971"/>
      <c r="CG7971"/>
      <c r="CH7971"/>
      <c r="CI7971"/>
      <c r="CJ7971"/>
      <c r="CK7971"/>
      <c r="CL7971"/>
      <c r="CM7971"/>
      <c r="CN7971"/>
      <c r="CO7971"/>
      <c r="CP7971"/>
    </row>
    <row r="7972" spans="80:94" ht="22.5" customHeight="1">
      <c r="CB7972"/>
      <c r="CC7972"/>
      <c r="CD7972"/>
      <c r="CE7972" s="83"/>
      <c r="CF7972"/>
      <c r="CG7972"/>
      <c r="CH7972"/>
      <c r="CI7972"/>
      <c r="CJ7972"/>
      <c r="CK7972"/>
      <c r="CL7972"/>
      <c r="CM7972"/>
      <c r="CN7972"/>
      <c r="CO7972"/>
      <c r="CP7972"/>
    </row>
    <row r="7973" spans="80:94" ht="22.5" customHeight="1">
      <c r="CB7973"/>
      <c r="CC7973"/>
      <c r="CD7973"/>
      <c r="CE7973" s="83"/>
      <c r="CF7973"/>
      <c r="CG7973"/>
      <c r="CH7973"/>
      <c r="CI7973"/>
      <c r="CJ7973"/>
      <c r="CK7973"/>
      <c r="CL7973"/>
      <c r="CM7973"/>
      <c r="CN7973"/>
      <c r="CO7973"/>
      <c r="CP7973"/>
    </row>
    <row r="7974" spans="80:94" ht="22.5" customHeight="1">
      <c r="CB7974"/>
      <c r="CC7974"/>
      <c r="CD7974"/>
      <c r="CE7974" s="83"/>
      <c r="CF7974"/>
      <c r="CG7974"/>
      <c r="CH7974"/>
      <c r="CI7974"/>
      <c r="CJ7974"/>
      <c r="CK7974"/>
      <c r="CL7974"/>
      <c r="CM7974"/>
      <c r="CN7974"/>
      <c r="CO7974"/>
      <c r="CP7974"/>
    </row>
    <row r="7975" spans="80:94" ht="22.5" customHeight="1">
      <c r="CB7975"/>
      <c r="CC7975"/>
      <c r="CD7975"/>
      <c r="CE7975" s="83"/>
      <c r="CF7975"/>
      <c r="CG7975"/>
      <c r="CH7975"/>
      <c r="CI7975"/>
      <c r="CJ7975"/>
      <c r="CK7975"/>
      <c r="CL7975"/>
      <c r="CM7975"/>
      <c r="CN7975"/>
      <c r="CO7975"/>
      <c r="CP7975"/>
    </row>
    <row r="7976" spans="80:94" ht="22.5" customHeight="1">
      <c r="CB7976"/>
      <c r="CC7976"/>
      <c r="CD7976"/>
      <c r="CE7976" s="83"/>
      <c r="CF7976"/>
      <c r="CG7976"/>
      <c r="CH7976"/>
      <c r="CI7976"/>
      <c r="CJ7976"/>
      <c r="CK7976"/>
      <c r="CL7976"/>
      <c r="CM7976"/>
      <c r="CN7976"/>
      <c r="CO7976"/>
      <c r="CP7976"/>
    </row>
    <row r="7977" spans="80:94" ht="22.5" customHeight="1">
      <c r="CB7977"/>
      <c r="CC7977"/>
      <c r="CD7977"/>
      <c r="CE7977" s="83"/>
      <c r="CF7977"/>
      <c r="CG7977"/>
      <c r="CH7977"/>
      <c r="CI7977"/>
      <c r="CJ7977"/>
      <c r="CK7977"/>
      <c r="CL7977"/>
      <c r="CM7977"/>
      <c r="CN7977"/>
      <c r="CO7977"/>
      <c r="CP7977"/>
    </row>
    <row r="7978" spans="80:94" ht="22.5" customHeight="1">
      <c r="CB7978"/>
      <c r="CC7978"/>
      <c r="CD7978"/>
      <c r="CE7978" s="83"/>
      <c r="CF7978"/>
      <c r="CG7978"/>
      <c r="CH7978"/>
      <c r="CI7978"/>
      <c r="CJ7978"/>
      <c r="CK7978"/>
      <c r="CL7978"/>
      <c r="CM7978"/>
      <c r="CN7978"/>
      <c r="CO7978"/>
      <c r="CP7978"/>
    </row>
    <row r="7979" spans="80:94" ht="22.5" customHeight="1">
      <c r="CB7979"/>
      <c r="CC7979"/>
      <c r="CD7979"/>
      <c r="CE7979" s="83"/>
      <c r="CF7979"/>
      <c r="CG7979"/>
      <c r="CH7979"/>
      <c r="CI7979"/>
      <c r="CJ7979"/>
      <c r="CK7979"/>
      <c r="CL7979"/>
      <c r="CM7979"/>
      <c r="CN7979"/>
      <c r="CO7979"/>
      <c r="CP7979"/>
    </row>
    <row r="7980" spans="80:94" ht="22.5" customHeight="1">
      <c r="CB7980"/>
      <c r="CC7980"/>
      <c r="CD7980"/>
      <c r="CE7980" s="83"/>
      <c r="CF7980"/>
      <c r="CG7980"/>
      <c r="CH7980"/>
      <c r="CI7980"/>
      <c r="CJ7980"/>
      <c r="CK7980"/>
      <c r="CL7980"/>
      <c r="CM7980"/>
      <c r="CN7980"/>
      <c r="CO7980"/>
      <c r="CP7980"/>
    </row>
    <row r="7981" spans="80:94" ht="22.5" customHeight="1">
      <c r="CB7981"/>
      <c r="CC7981"/>
      <c r="CD7981"/>
      <c r="CE7981" s="83"/>
      <c r="CF7981"/>
      <c r="CG7981"/>
      <c r="CH7981"/>
      <c r="CI7981"/>
      <c r="CJ7981"/>
      <c r="CK7981"/>
      <c r="CL7981"/>
      <c r="CM7981"/>
      <c r="CN7981"/>
      <c r="CO7981"/>
      <c r="CP7981"/>
    </row>
    <row r="7982" spans="80:94" ht="22.5" customHeight="1">
      <c r="CB7982"/>
      <c r="CC7982"/>
      <c r="CD7982"/>
      <c r="CE7982" s="83"/>
      <c r="CF7982"/>
      <c r="CG7982"/>
      <c r="CH7982"/>
      <c r="CI7982"/>
      <c r="CJ7982"/>
      <c r="CK7982"/>
      <c r="CL7982"/>
      <c r="CM7982"/>
      <c r="CN7982"/>
      <c r="CO7982"/>
      <c r="CP7982"/>
    </row>
    <row r="7983" spans="80:94" ht="22.5" customHeight="1">
      <c r="CB7983"/>
      <c r="CC7983"/>
      <c r="CD7983"/>
      <c r="CE7983" s="83"/>
      <c r="CF7983"/>
      <c r="CG7983"/>
      <c r="CH7983"/>
      <c r="CI7983"/>
      <c r="CJ7983"/>
      <c r="CK7983"/>
      <c r="CL7983"/>
      <c r="CM7983"/>
      <c r="CN7983"/>
      <c r="CO7983"/>
      <c r="CP7983"/>
    </row>
    <row r="7984" spans="80:94" ht="22.5" customHeight="1">
      <c r="CB7984"/>
      <c r="CC7984"/>
      <c r="CD7984"/>
      <c r="CE7984" s="83"/>
      <c r="CF7984"/>
      <c r="CG7984"/>
      <c r="CH7984"/>
      <c r="CI7984"/>
      <c r="CJ7984"/>
      <c r="CK7984"/>
      <c r="CL7984"/>
      <c r="CM7984"/>
      <c r="CN7984"/>
      <c r="CO7984"/>
      <c r="CP7984"/>
    </row>
    <row r="7985" spans="80:94" ht="22.5" customHeight="1">
      <c r="CB7985"/>
      <c r="CC7985"/>
      <c r="CD7985"/>
      <c r="CE7985" s="83"/>
      <c r="CF7985"/>
      <c r="CG7985"/>
      <c r="CH7985"/>
      <c r="CI7985"/>
      <c r="CJ7985"/>
      <c r="CK7985"/>
      <c r="CL7985"/>
      <c r="CM7985"/>
      <c r="CN7985"/>
      <c r="CO7985"/>
      <c r="CP7985"/>
    </row>
    <row r="7986" spans="80:94" ht="22.5" customHeight="1">
      <c r="CB7986"/>
      <c r="CC7986"/>
      <c r="CD7986"/>
      <c r="CE7986" s="83"/>
      <c r="CF7986"/>
      <c r="CG7986"/>
      <c r="CH7986"/>
      <c r="CI7986"/>
      <c r="CJ7986"/>
      <c r="CK7986"/>
      <c r="CL7986"/>
      <c r="CM7986"/>
      <c r="CN7986"/>
      <c r="CO7986"/>
      <c r="CP7986"/>
    </row>
    <row r="7987" spans="80:94" ht="22.5" customHeight="1">
      <c r="CB7987"/>
      <c r="CC7987"/>
      <c r="CD7987"/>
      <c r="CE7987" s="83"/>
      <c r="CF7987"/>
      <c r="CG7987"/>
      <c r="CH7987"/>
      <c r="CI7987"/>
      <c r="CJ7987"/>
      <c r="CK7987"/>
      <c r="CL7987"/>
      <c r="CM7987"/>
      <c r="CN7987"/>
      <c r="CO7987"/>
      <c r="CP7987"/>
    </row>
    <row r="7988" spans="80:94" ht="22.5" customHeight="1">
      <c r="CB7988"/>
      <c r="CC7988"/>
      <c r="CD7988"/>
      <c r="CE7988" s="83"/>
      <c r="CF7988"/>
      <c r="CG7988"/>
      <c r="CH7988"/>
      <c r="CI7988"/>
      <c r="CJ7988"/>
      <c r="CK7988"/>
      <c r="CL7988"/>
      <c r="CM7988"/>
      <c r="CN7988"/>
      <c r="CO7988"/>
      <c r="CP7988"/>
    </row>
    <row r="7989" spans="80:94" ht="22.5" customHeight="1">
      <c r="CB7989"/>
      <c r="CC7989"/>
      <c r="CD7989"/>
      <c r="CE7989" s="83"/>
      <c r="CF7989"/>
      <c r="CG7989"/>
      <c r="CH7989"/>
      <c r="CI7989"/>
      <c r="CJ7989"/>
      <c r="CK7989"/>
      <c r="CL7989"/>
      <c r="CM7989"/>
      <c r="CN7989"/>
      <c r="CO7989"/>
      <c r="CP7989"/>
    </row>
    <row r="7990" spans="80:94" ht="22.5" customHeight="1">
      <c r="CB7990"/>
      <c r="CC7990"/>
      <c r="CD7990"/>
      <c r="CE7990" s="83"/>
      <c r="CF7990"/>
      <c r="CG7990"/>
      <c r="CH7990"/>
      <c r="CI7990"/>
      <c r="CJ7990"/>
      <c r="CK7990"/>
      <c r="CL7990"/>
      <c r="CM7990"/>
      <c r="CN7990"/>
      <c r="CO7990"/>
      <c r="CP7990"/>
    </row>
    <row r="7991" spans="80:94" ht="22.5" customHeight="1">
      <c r="CB7991"/>
      <c r="CC7991"/>
      <c r="CD7991"/>
      <c r="CE7991" s="83"/>
      <c r="CF7991"/>
      <c r="CG7991"/>
      <c r="CH7991"/>
      <c r="CI7991"/>
      <c r="CJ7991"/>
      <c r="CK7991"/>
      <c r="CL7991"/>
      <c r="CM7991"/>
      <c r="CN7991"/>
      <c r="CO7991"/>
      <c r="CP7991"/>
    </row>
    <row r="7992" spans="80:94" ht="22.5" customHeight="1">
      <c r="CB7992"/>
      <c r="CC7992"/>
      <c r="CD7992"/>
      <c r="CE7992" s="83"/>
      <c r="CF7992"/>
      <c r="CG7992"/>
      <c r="CH7992"/>
      <c r="CI7992"/>
      <c r="CJ7992"/>
      <c r="CK7992"/>
      <c r="CL7992"/>
      <c r="CM7992"/>
      <c r="CN7992"/>
      <c r="CO7992"/>
      <c r="CP7992"/>
    </row>
    <row r="7993" spans="80:94" ht="22.5" customHeight="1">
      <c r="CB7993"/>
      <c r="CC7993"/>
      <c r="CD7993"/>
      <c r="CE7993" s="83"/>
      <c r="CF7993"/>
      <c r="CG7993"/>
      <c r="CH7993"/>
      <c r="CI7993"/>
      <c r="CJ7993"/>
      <c r="CK7993"/>
      <c r="CL7993"/>
      <c r="CM7993"/>
      <c r="CN7993"/>
      <c r="CO7993"/>
      <c r="CP7993"/>
    </row>
    <row r="7994" spans="80:94" ht="22.5" customHeight="1">
      <c r="CB7994"/>
      <c r="CC7994"/>
      <c r="CD7994"/>
      <c r="CE7994" s="83"/>
      <c r="CF7994"/>
      <c r="CG7994"/>
      <c r="CH7994"/>
      <c r="CI7994"/>
      <c r="CJ7994"/>
      <c r="CK7994"/>
      <c r="CL7994"/>
      <c r="CM7994"/>
      <c r="CN7994"/>
      <c r="CO7994"/>
      <c r="CP7994"/>
    </row>
    <row r="7995" spans="80:94" ht="22.5" customHeight="1">
      <c r="CB7995"/>
      <c r="CC7995"/>
      <c r="CD7995"/>
      <c r="CE7995" s="83"/>
      <c r="CF7995"/>
      <c r="CG7995"/>
      <c r="CH7995"/>
      <c r="CI7995"/>
      <c r="CJ7995"/>
      <c r="CK7995"/>
      <c r="CL7995"/>
      <c r="CM7995"/>
      <c r="CN7995"/>
      <c r="CO7995"/>
      <c r="CP7995"/>
    </row>
    <row r="7996" spans="80:94" ht="22.5" customHeight="1">
      <c r="CB7996"/>
      <c r="CC7996"/>
      <c r="CD7996"/>
      <c r="CE7996" s="83"/>
      <c r="CF7996"/>
      <c r="CG7996"/>
      <c r="CH7996"/>
      <c r="CI7996"/>
      <c r="CJ7996"/>
      <c r="CK7996"/>
      <c r="CL7996"/>
      <c r="CM7996"/>
      <c r="CN7996"/>
      <c r="CO7996"/>
      <c r="CP7996"/>
    </row>
    <row r="7997" spans="80:94" ht="22.5" customHeight="1">
      <c r="CB7997"/>
      <c r="CC7997"/>
      <c r="CD7997"/>
      <c r="CE7997" s="83"/>
      <c r="CF7997"/>
      <c r="CG7997"/>
      <c r="CH7997"/>
      <c r="CI7997"/>
      <c r="CJ7997"/>
      <c r="CK7997"/>
      <c r="CL7997"/>
      <c r="CM7997"/>
      <c r="CN7997"/>
      <c r="CO7997"/>
      <c r="CP7997"/>
    </row>
    <row r="7998" spans="80:94" ht="22.5" customHeight="1">
      <c r="CB7998"/>
      <c r="CC7998"/>
      <c r="CD7998"/>
      <c r="CE7998" s="83"/>
      <c r="CF7998"/>
      <c r="CG7998"/>
      <c r="CH7998"/>
      <c r="CI7998"/>
      <c r="CJ7998"/>
      <c r="CK7998"/>
      <c r="CL7998"/>
      <c r="CM7998"/>
      <c r="CN7998"/>
      <c r="CO7998"/>
      <c r="CP7998"/>
    </row>
    <row r="7999" spans="80:94" ht="22.5" customHeight="1">
      <c r="CB7999"/>
      <c r="CC7999"/>
      <c r="CD7999"/>
      <c r="CE7999" s="83"/>
      <c r="CF7999"/>
      <c r="CG7999"/>
      <c r="CH7999"/>
      <c r="CI7999"/>
      <c r="CJ7999"/>
      <c r="CK7999"/>
      <c r="CL7999"/>
      <c r="CM7999"/>
      <c r="CN7999"/>
      <c r="CO7999"/>
      <c r="CP7999"/>
    </row>
    <row r="8000" spans="80:94" ht="22.5" customHeight="1">
      <c r="CB8000"/>
      <c r="CC8000"/>
      <c r="CD8000"/>
      <c r="CE8000" s="83"/>
      <c r="CF8000"/>
      <c r="CG8000"/>
      <c r="CH8000"/>
      <c r="CI8000"/>
      <c r="CJ8000"/>
      <c r="CK8000"/>
      <c r="CL8000"/>
      <c r="CM8000"/>
      <c r="CN8000"/>
      <c r="CO8000"/>
      <c r="CP8000"/>
    </row>
    <row r="8001" spans="80:94" ht="22.5" customHeight="1">
      <c r="CB8001"/>
      <c r="CC8001"/>
      <c r="CD8001"/>
      <c r="CE8001" s="83"/>
      <c r="CF8001"/>
      <c r="CG8001"/>
      <c r="CH8001"/>
      <c r="CI8001"/>
      <c r="CJ8001"/>
      <c r="CK8001"/>
      <c r="CL8001"/>
      <c r="CM8001"/>
      <c r="CN8001"/>
      <c r="CO8001"/>
      <c r="CP8001"/>
    </row>
    <row r="8002" spans="80:94" ht="22.5" customHeight="1">
      <c r="CB8002"/>
      <c r="CC8002"/>
      <c r="CD8002"/>
      <c r="CE8002" s="83"/>
      <c r="CF8002"/>
      <c r="CG8002"/>
      <c r="CH8002"/>
      <c r="CI8002"/>
      <c r="CJ8002"/>
      <c r="CK8002"/>
      <c r="CL8002"/>
      <c r="CM8002"/>
      <c r="CN8002"/>
      <c r="CO8002"/>
      <c r="CP8002"/>
    </row>
    <row r="8003" spans="80:94" ht="22.5" customHeight="1">
      <c r="CB8003"/>
      <c r="CC8003"/>
      <c r="CD8003"/>
      <c r="CE8003" s="83"/>
      <c r="CF8003"/>
      <c r="CG8003"/>
      <c r="CH8003"/>
      <c r="CI8003"/>
      <c r="CJ8003"/>
      <c r="CK8003"/>
      <c r="CL8003"/>
      <c r="CM8003"/>
      <c r="CN8003"/>
      <c r="CO8003"/>
      <c r="CP8003"/>
    </row>
    <row r="8004" spans="80:94" ht="22.5" customHeight="1">
      <c r="CB8004"/>
      <c r="CC8004"/>
      <c r="CD8004"/>
      <c r="CE8004" s="83"/>
      <c r="CF8004"/>
      <c r="CG8004"/>
      <c r="CH8004"/>
      <c r="CI8004"/>
      <c r="CJ8004"/>
      <c r="CK8004"/>
      <c r="CL8004"/>
      <c r="CM8004"/>
      <c r="CN8004"/>
      <c r="CO8004"/>
      <c r="CP8004"/>
    </row>
    <row r="8005" spans="80:94" ht="22.5" customHeight="1">
      <c r="CB8005"/>
      <c r="CC8005"/>
      <c r="CD8005"/>
      <c r="CE8005" s="83"/>
      <c r="CF8005"/>
      <c r="CG8005"/>
      <c r="CH8005"/>
      <c r="CI8005"/>
      <c r="CJ8005"/>
      <c r="CK8005"/>
      <c r="CL8005"/>
      <c r="CM8005"/>
      <c r="CN8005"/>
      <c r="CO8005"/>
      <c r="CP8005"/>
    </row>
    <row r="8006" spans="80:94" ht="22.5" customHeight="1">
      <c r="CB8006"/>
      <c r="CC8006"/>
      <c r="CD8006"/>
      <c r="CE8006" s="83"/>
      <c r="CF8006"/>
      <c r="CG8006"/>
      <c r="CH8006"/>
      <c r="CI8006"/>
      <c r="CJ8006"/>
      <c r="CK8006"/>
      <c r="CL8006"/>
      <c r="CM8006"/>
      <c r="CN8006"/>
      <c r="CO8006"/>
      <c r="CP8006"/>
    </row>
    <row r="8007" spans="80:94" ht="22.5" customHeight="1">
      <c r="CB8007"/>
      <c r="CC8007"/>
      <c r="CD8007"/>
      <c r="CE8007" s="83"/>
      <c r="CF8007"/>
      <c r="CG8007"/>
      <c r="CH8007"/>
      <c r="CI8007"/>
      <c r="CJ8007"/>
      <c r="CK8007"/>
      <c r="CL8007"/>
      <c r="CM8007"/>
      <c r="CN8007"/>
      <c r="CO8007"/>
      <c r="CP8007"/>
    </row>
    <row r="8008" spans="80:94" ht="22.5" customHeight="1">
      <c r="CB8008"/>
      <c r="CC8008"/>
      <c r="CD8008"/>
      <c r="CE8008" s="83"/>
      <c r="CF8008"/>
      <c r="CG8008"/>
      <c r="CH8008"/>
      <c r="CI8008"/>
      <c r="CJ8008"/>
      <c r="CK8008"/>
      <c r="CL8008"/>
      <c r="CM8008"/>
      <c r="CN8008"/>
      <c r="CO8008"/>
      <c r="CP8008"/>
    </row>
    <row r="8009" spans="80:94" ht="22.5" customHeight="1">
      <c r="CB8009"/>
      <c r="CC8009"/>
      <c r="CD8009"/>
      <c r="CE8009" s="83"/>
      <c r="CF8009"/>
      <c r="CG8009"/>
      <c r="CH8009"/>
      <c r="CI8009"/>
      <c r="CJ8009"/>
      <c r="CK8009"/>
      <c r="CL8009"/>
      <c r="CM8009"/>
      <c r="CN8009"/>
      <c r="CO8009"/>
      <c r="CP8009"/>
    </row>
    <row r="8010" spans="80:94" ht="22.5" customHeight="1">
      <c r="CB8010"/>
      <c r="CC8010"/>
      <c r="CD8010"/>
      <c r="CE8010" s="83"/>
      <c r="CF8010"/>
      <c r="CG8010"/>
      <c r="CH8010"/>
      <c r="CI8010"/>
      <c r="CJ8010"/>
      <c r="CK8010"/>
      <c r="CL8010"/>
      <c r="CM8010"/>
      <c r="CN8010"/>
      <c r="CO8010"/>
      <c r="CP8010"/>
    </row>
    <row r="8011" spans="80:94" ht="22.5" customHeight="1">
      <c r="CB8011"/>
      <c r="CC8011"/>
      <c r="CD8011"/>
      <c r="CE8011" s="83"/>
      <c r="CF8011"/>
      <c r="CG8011"/>
      <c r="CH8011"/>
      <c r="CI8011"/>
      <c r="CJ8011"/>
      <c r="CK8011"/>
      <c r="CL8011"/>
      <c r="CM8011"/>
      <c r="CN8011"/>
      <c r="CO8011"/>
      <c r="CP8011"/>
    </row>
    <row r="8012" spans="80:94" ht="22.5" customHeight="1">
      <c r="CB8012"/>
      <c r="CC8012"/>
      <c r="CD8012"/>
      <c r="CE8012" s="83"/>
      <c r="CF8012"/>
      <c r="CG8012"/>
      <c r="CH8012"/>
      <c r="CI8012"/>
      <c r="CJ8012"/>
      <c r="CK8012"/>
      <c r="CL8012"/>
      <c r="CM8012"/>
      <c r="CN8012"/>
      <c r="CO8012"/>
      <c r="CP8012"/>
    </row>
    <row r="8013" spans="80:94" ht="22.5" customHeight="1">
      <c r="CB8013"/>
      <c r="CC8013"/>
      <c r="CD8013"/>
      <c r="CE8013" s="83"/>
      <c r="CF8013"/>
      <c r="CG8013"/>
      <c r="CH8013"/>
      <c r="CI8013"/>
      <c r="CJ8013"/>
      <c r="CK8013"/>
      <c r="CL8013"/>
      <c r="CM8013"/>
      <c r="CN8013"/>
      <c r="CO8013"/>
      <c r="CP8013"/>
    </row>
    <row r="8014" spans="80:94" ht="22.5" customHeight="1">
      <c r="CB8014"/>
      <c r="CC8014"/>
      <c r="CD8014"/>
      <c r="CE8014" s="83"/>
      <c r="CF8014"/>
      <c r="CG8014"/>
      <c r="CH8014"/>
      <c r="CI8014"/>
      <c r="CJ8014"/>
      <c r="CK8014"/>
      <c r="CL8014"/>
      <c r="CM8014"/>
      <c r="CN8014"/>
      <c r="CO8014"/>
      <c r="CP8014"/>
    </row>
    <row r="8015" spans="80:94" ht="22.5" customHeight="1">
      <c r="CB8015"/>
      <c r="CC8015"/>
      <c r="CD8015"/>
      <c r="CE8015" s="83"/>
      <c r="CF8015"/>
      <c r="CG8015"/>
      <c r="CH8015"/>
      <c r="CI8015"/>
      <c r="CJ8015"/>
      <c r="CK8015"/>
      <c r="CL8015"/>
      <c r="CM8015"/>
      <c r="CN8015"/>
      <c r="CO8015"/>
      <c r="CP8015"/>
    </row>
    <row r="8016" spans="80:94" ht="22.5" customHeight="1">
      <c r="CB8016"/>
      <c r="CC8016"/>
      <c r="CD8016"/>
      <c r="CE8016" s="83"/>
      <c r="CF8016"/>
      <c r="CG8016"/>
      <c r="CH8016"/>
      <c r="CI8016"/>
      <c r="CJ8016"/>
      <c r="CK8016"/>
      <c r="CL8016"/>
      <c r="CM8016"/>
      <c r="CN8016"/>
      <c r="CO8016"/>
      <c r="CP8016"/>
    </row>
    <row r="8017" spans="80:94" ht="22.5" customHeight="1">
      <c r="CB8017"/>
      <c r="CC8017"/>
      <c r="CD8017"/>
      <c r="CE8017" s="83"/>
      <c r="CF8017"/>
      <c r="CG8017"/>
      <c r="CH8017"/>
      <c r="CI8017"/>
      <c r="CJ8017"/>
      <c r="CK8017"/>
      <c r="CL8017"/>
      <c r="CM8017"/>
      <c r="CN8017"/>
      <c r="CO8017"/>
      <c r="CP8017"/>
    </row>
    <row r="8018" spans="80:94" ht="22.5" customHeight="1">
      <c r="CB8018"/>
      <c r="CC8018"/>
      <c r="CD8018"/>
      <c r="CE8018" s="83"/>
      <c r="CF8018"/>
      <c r="CG8018"/>
      <c r="CH8018"/>
      <c r="CI8018"/>
      <c r="CJ8018"/>
      <c r="CK8018"/>
      <c r="CL8018"/>
      <c r="CM8018"/>
      <c r="CN8018"/>
      <c r="CO8018"/>
      <c r="CP8018"/>
    </row>
    <row r="8019" spans="80:94" ht="22.5" customHeight="1">
      <c r="CB8019"/>
      <c r="CC8019"/>
      <c r="CD8019"/>
      <c r="CE8019" s="83"/>
      <c r="CF8019"/>
      <c r="CG8019"/>
      <c r="CH8019"/>
      <c r="CI8019"/>
      <c r="CJ8019"/>
      <c r="CK8019"/>
      <c r="CL8019"/>
      <c r="CM8019"/>
      <c r="CN8019"/>
      <c r="CO8019"/>
      <c r="CP8019"/>
    </row>
    <row r="8020" spans="80:94" ht="22.5" customHeight="1">
      <c r="CB8020"/>
      <c r="CC8020"/>
      <c r="CD8020"/>
      <c r="CE8020" s="83"/>
      <c r="CF8020"/>
      <c r="CG8020"/>
      <c r="CH8020"/>
      <c r="CI8020"/>
      <c r="CJ8020"/>
      <c r="CK8020"/>
      <c r="CL8020"/>
      <c r="CM8020"/>
      <c r="CN8020"/>
      <c r="CO8020"/>
      <c r="CP8020"/>
    </row>
    <row r="8021" spans="80:94" ht="22.5" customHeight="1">
      <c r="CB8021"/>
      <c r="CC8021"/>
      <c r="CD8021"/>
      <c r="CE8021" s="83"/>
      <c r="CF8021"/>
      <c r="CG8021"/>
      <c r="CH8021"/>
      <c r="CI8021"/>
      <c r="CJ8021"/>
      <c r="CK8021"/>
      <c r="CL8021"/>
      <c r="CM8021"/>
      <c r="CN8021"/>
      <c r="CO8021"/>
      <c r="CP8021"/>
    </row>
    <row r="8022" spans="80:94" ht="22.5" customHeight="1">
      <c r="CB8022"/>
      <c r="CC8022"/>
      <c r="CD8022"/>
      <c r="CE8022" s="83"/>
      <c r="CF8022"/>
      <c r="CG8022"/>
      <c r="CH8022"/>
      <c r="CI8022"/>
      <c r="CJ8022"/>
      <c r="CK8022"/>
      <c r="CL8022"/>
      <c r="CM8022"/>
      <c r="CN8022"/>
      <c r="CO8022"/>
      <c r="CP8022"/>
    </row>
    <row r="8023" spans="80:94" ht="22.5" customHeight="1">
      <c r="CB8023"/>
      <c r="CC8023"/>
      <c r="CD8023"/>
      <c r="CE8023" s="83"/>
      <c r="CF8023"/>
      <c r="CG8023"/>
      <c r="CH8023"/>
      <c r="CI8023"/>
      <c r="CJ8023"/>
      <c r="CK8023"/>
      <c r="CL8023"/>
      <c r="CM8023"/>
      <c r="CN8023"/>
      <c r="CO8023"/>
      <c r="CP8023"/>
    </row>
    <row r="8024" spans="80:94" ht="22.5" customHeight="1">
      <c r="CB8024"/>
      <c r="CC8024"/>
      <c r="CD8024"/>
      <c r="CE8024" s="83"/>
      <c r="CF8024"/>
      <c r="CG8024"/>
      <c r="CH8024"/>
      <c r="CI8024"/>
      <c r="CJ8024"/>
      <c r="CK8024"/>
      <c r="CL8024"/>
      <c r="CM8024"/>
      <c r="CN8024"/>
      <c r="CO8024"/>
      <c r="CP8024"/>
    </row>
    <row r="8025" spans="80:94" ht="22.5" customHeight="1">
      <c r="CB8025"/>
      <c r="CC8025"/>
      <c r="CD8025"/>
      <c r="CE8025" s="83"/>
      <c r="CF8025"/>
      <c r="CG8025"/>
      <c r="CH8025"/>
      <c r="CI8025"/>
      <c r="CJ8025"/>
      <c r="CK8025"/>
      <c r="CL8025"/>
      <c r="CM8025"/>
      <c r="CN8025"/>
      <c r="CO8025"/>
      <c r="CP8025"/>
    </row>
    <row r="8026" spans="80:94" ht="22.5" customHeight="1">
      <c r="CB8026"/>
      <c r="CC8026"/>
      <c r="CD8026"/>
      <c r="CE8026" s="83"/>
      <c r="CF8026"/>
      <c r="CG8026"/>
      <c r="CH8026"/>
      <c r="CI8026"/>
      <c r="CJ8026"/>
      <c r="CK8026"/>
      <c r="CL8026"/>
      <c r="CM8026"/>
      <c r="CN8026"/>
      <c r="CO8026"/>
      <c r="CP8026"/>
    </row>
    <row r="8027" spans="80:94" ht="22.5" customHeight="1">
      <c r="CB8027"/>
      <c r="CC8027"/>
      <c r="CD8027"/>
      <c r="CE8027" s="83"/>
      <c r="CF8027"/>
      <c r="CG8027"/>
      <c r="CH8027"/>
      <c r="CI8027"/>
      <c r="CJ8027"/>
      <c r="CK8027"/>
      <c r="CL8027"/>
      <c r="CM8027"/>
      <c r="CN8027"/>
      <c r="CO8027"/>
      <c r="CP8027"/>
    </row>
    <row r="8028" spans="80:94" ht="22.5" customHeight="1">
      <c r="CB8028"/>
      <c r="CC8028"/>
      <c r="CD8028"/>
      <c r="CE8028" s="83"/>
      <c r="CF8028"/>
      <c r="CG8028"/>
      <c r="CH8028"/>
      <c r="CI8028"/>
      <c r="CJ8028"/>
      <c r="CK8028"/>
      <c r="CL8028"/>
      <c r="CM8028"/>
      <c r="CN8028"/>
      <c r="CO8028"/>
      <c r="CP8028"/>
    </row>
    <row r="8029" spans="80:94" ht="22.5" customHeight="1">
      <c r="CB8029"/>
      <c r="CC8029"/>
      <c r="CD8029"/>
      <c r="CE8029" s="83"/>
      <c r="CF8029"/>
      <c r="CG8029"/>
      <c r="CH8029"/>
      <c r="CI8029"/>
      <c r="CJ8029"/>
      <c r="CK8029"/>
      <c r="CL8029"/>
      <c r="CM8029"/>
      <c r="CN8029"/>
      <c r="CO8029"/>
      <c r="CP8029"/>
    </row>
    <row r="8030" spans="80:94" ht="22.5" customHeight="1">
      <c r="CB8030"/>
      <c r="CC8030"/>
      <c r="CD8030"/>
      <c r="CE8030" s="83"/>
      <c r="CF8030"/>
      <c r="CG8030"/>
      <c r="CH8030"/>
      <c r="CI8030"/>
      <c r="CJ8030"/>
      <c r="CK8030"/>
      <c r="CL8030"/>
      <c r="CM8030"/>
      <c r="CN8030"/>
      <c r="CO8030"/>
      <c r="CP8030"/>
    </row>
    <row r="8031" spans="80:94" ht="22.5" customHeight="1">
      <c r="CB8031"/>
      <c r="CC8031"/>
      <c r="CD8031"/>
      <c r="CE8031" s="83"/>
      <c r="CF8031"/>
      <c r="CG8031"/>
      <c r="CH8031"/>
      <c r="CI8031"/>
      <c r="CJ8031"/>
      <c r="CK8031"/>
      <c r="CL8031"/>
      <c r="CM8031"/>
      <c r="CN8031"/>
      <c r="CO8031"/>
      <c r="CP8031"/>
    </row>
    <row r="8032" spans="80:94" ht="22.5" customHeight="1">
      <c r="CB8032"/>
      <c r="CC8032"/>
      <c r="CD8032"/>
      <c r="CE8032" s="83"/>
      <c r="CF8032"/>
      <c r="CG8032"/>
      <c r="CH8032"/>
      <c r="CI8032"/>
      <c r="CJ8032"/>
      <c r="CK8032"/>
      <c r="CL8032"/>
      <c r="CM8032"/>
      <c r="CN8032"/>
      <c r="CO8032"/>
      <c r="CP8032"/>
    </row>
    <row r="8033" spans="80:94" ht="22.5" customHeight="1">
      <c r="CB8033"/>
      <c r="CC8033"/>
      <c r="CD8033"/>
      <c r="CE8033" s="83"/>
      <c r="CF8033"/>
      <c r="CG8033"/>
      <c r="CH8033"/>
      <c r="CI8033"/>
      <c r="CJ8033"/>
      <c r="CK8033"/>
      <c r="CL8033"/>
      <c r="CM8033"/>
      <c r="CN8033"/>
      <c r="CO8033"/>
      <c r="CP8033"/>
    </row>
    <row r="8034" spans="80:94" ht="22.5" customHeight="1">
      <c r="CB8034"/>
      <c r="CC8034"/>
      <c r="CD8034"/>
      <c r="CE8034" s="83"/>
      <c r="CF8034"/>
      <c r="CG8034"/>
      <c r="CH8034"/>
      <c r="CI8034"/>
      <c r="CJ8034"/>
      <c r="CK8034"/>
      <c r="CL8034"/>
      <c r="CM8034"/>
      <c r="CN8034"/>
      <c r="CO8034"/>
      <c r="CP8034"/>
    </row>
    <row r="8035" spans="80:94" ht="22.5" customHeight="1">
      <c r="CB8035"/>
      <c r="CC8035"/>
      <c r="CD8035"/>
      <c r="CE8035" s="83"/>
      <c r="CF8035"/>
      <c r="CG8035"/>
      <c r="CH8035"/>
      <c r="CI8035"/>
      <c r="CJ8035"/>
      <c r="CK8035"/>
      <c r="CL8035"/>
      <c r="CM8035"/>
      <c r="CN8035"/>
      <c r="CO8035"/>
      <c r="CP8035"/>
    </row>
    <row r="8036" spans="80:94" ht="22.5" customHeight="1">
      <c r="CB8036"/>
      <c r="CC8036"/>
      <c r="CD8036"/>
      <c r="CE8036" s="83"/>
      <c r="CF8036"/>
      <c r="CG8036"/>
      <c r="CH8036"/>
      <c r="CI8036"/>
      <c r="CJ8036"/>
      <c r="CK8036"/>
      <c r="CL8036"/>
      <c r="CM8036"/>
      <c r="CN8036"/>
      <c r="CO8036"/>
      <c r="CP8036"/>
    </row>
    <row r="8037" spans="80:94" ht="22.5" customHeight="1">
      <c r="CB8037"/>
      <c r="CC8037"/>
      <c r="CD8037"/>
      <c r="CE8037" s="83"/>
      <c r="CF8037"/>
      <c r="CG8037"/>
      <c r="CH8037"/>
      <c r="CI8037"/>
      <c r="CJ8037"/>
      <c r="CK8037"/>
      <c r="CL8037"/>
      <c r="CM8037"/>
      <c r="CN8037"/>
      <c r="CO8037"/>
      <c r="CP8037"/>
    </row>
    <row r="8038" spans="80:94" ht="22.5" customHeight="1">
      <c r="CB8038"/>
      <c r="CC8038"/>
      <c r="CD8038"/>
      <c r="CE8038" s="83"/>
      <c r="CF8038"/>
      <c r="CG8038"/>
      <c r="CH8038"/>
      <c r="CI8038"/>
      <c r="CJ8038"/>
      <c r="CK8038"/>
      <c r="CL8038"/>
      <c r="CM8038"/>
      <c r="CN8038"/>
      <c r="CO8038"/>
      <c r="CP8038"/>
    </row>
    <row r="8039" spans="80:94" ht="22.5" customHeight="1">
      <c r="CB8039"/>
      <c r="CC8039"/>
      <c r="CD8039"/>
      <c r="CE8039" s="83"/>
      <c r="CF8039"/>
      <c r="CG8039"/>
      <c r="CH8039"/>
      <c r="CI8039"/>
      <c r="CJ8039"/>
      <c r="CK8039"/>
      <c r="CL8039"/>
      <c r="CM8039"/>
      <c r="CN8039"/>
      <c r="CO8039"/>
      <c r="CP8039"/>
    </row>
    <row r="8040" spans="80:94" ht="22.5" customHeight="1">
      <c r="CB8040"/>
      <c r="CC8040"/>
      <c r="CD8040"/>
      <c r="CE8040" s="83"/>
      <c r="CF8040"/>
      <c r="CG8040"/>
      <c r="CH8040"/>
      <c r="CI8040"/>
      <c r="CJ8040"/>
      <c r="CK8040"/>
      <c r="CL8040"/>
      <c r="CM8040"/>
      <c r="CN8040"/>
      <c r="CO8040"/>
      <c r="CP8040"/>
    </row>
    <row r="8041" spans="80:94" ht="22.5" customHeight="1">
      <c r="CB8041"/>
      <c r="CC8041"/>
      <c r="CD8041"/>
      <c r="CE8041" s="83"/>
      <c r="CF8041"/>
      <c r="CG8041"/>
      <c r="CH8041"/>
      <c r="CI8041"/>
      <c r="CJ8041"/>
      <c r="CK8041"/>
      <c r="CL8041"/>
      <c r="CM8041"/>
      <c r="CN8041"/>
      <c r="CO8041"/>
      <c r="CP8041"/>
    </row>
    <row r="8042" spans="80:94" ht="22.5" customHeight="1">
      <c r="CB8042"/>
      <c r="CC8042"/>
      <c r="CD8042"/>
      <c r="CE8042" s="83"/>
      <c r="CF8042"/>
      <c r="CG8042"/>
      <c r="CH8042"/>
      <c r="CI8042"/>
      <c r="CJ8042"/>
      <c r="CK8042"/>
      <c r="CL8042"/>
      <c r="CM8042"/>
      <c r="CN8042"/>
      <c r="CO8042"/>
      <c r="CP8042"/>
    </row>
    <row r="8043" spans="80:94" ht="22.5" customHeight="1">
      <c r="CB8043"/>
      <c r="CC8043"/>
      <c r="CD8043"/>
      <c r="CE8043" s="83"/>
      <c r="CF8043"/>
      <c r="CG8043"/>
      <c r="CH8043"/>
      <c r="CI8043"/>
      <c r="CJ8043"/>
      <c r="CK8043"/>
      <c r="CL8043"/>
      <c r="CM8043"/>
      <c r="CN8043"/>
      <c r="CO8043"/>
      <c r="CP8043"/>
    </row>
    <row r="8044" spans="80:94" ht="22.5" customHeight="1">
      <c r="CB8044"/>
      <c r="CC8044"/>
      <c r="CD8044"/>
      <c r="CE8044" s="83"/>
      <c r="CF8044"/>
      <c r="CG8044"/>
      <c r="CH8044"/>
      <c r="CI8044"/>
      <c r="CJ8044"/>
      <c r="CK8044"/>
      <c r="CL8044"/>
      <c r="CM8044"/>
      <c r="CN8044"/>
      <c r="CO8044"/>
      <c r="CP8044"/>
    </row>
    <row r="8045" spans="80:94" ht="22.5" customHeight="1">
      <c r="CB8045"/>
      <c r="CC8045"/>
      <c r="CD8045"/>
      <c r="CE8045" s="83"/>
      <c r="CF8045"/>
      <c r="CG8045"/>
      <c r="CH8045"/>
      <c r="CI8045"/>
      <c r="CJ8045"/>
      <c r="CK8045"/>
      <c r="CL8045"/>
      <c r="CM8045"/>
      <c r="CN8045"/>
      <c r="CO8045"/>
      <c r="CP8045"/>
    </row>
    <row r="8046" spans="80:94" ht="22.5" customHeight="1">
      <c r="CB8046"/>
      <c r="CC8046"/>
      <c r="CD8046"/>
      <c r="CE8046" s="83"/>
      <c r="CF8046"/>
      <c r="CG8046"/>
      <c r="CH8046"/>
      <c r="CI8046"/>
      <c r="CJ8046"/>
      <c r="CK8046"/>
      <c r="CL8046"/>
      <c r="CM8046"/>
      <c r="CN8046"/>
      <c r="CO8046"/>
      <c r="CP8046"/>
    </row>
    <row r="8047" spans="80:94" ht="22.5" customHeight="1">
      <c r="CB8047"/>
      <c r="CC8047"/>
      <c r="CD8047"/>
      <c r="CE8047" s="83"/>
      <c r="CF8047"/>
      <c r="CG8047"/>
      <c r="CH8047"/>
      <c r="CI8047"/>
      <c r="CJ8047"/>
      <c r="CK8047"/>
      <c r="CL8047"/>
      <c r="CM8047"/>
      <c r="CN8047"/>
      <c r="CO8047"/>
      <c r="CP8047"/>
    </row>
    <row r="8048" spans="80:94" ht="22.5" customHeight="1">
      <c r="CB8048"/>
      <c r="CC8048"/>
      <c r="CD8048"/>
      <c r="CE8048" s="83"/>
      <c r="CF8048"/>
      <c r="CG8048"/>
      <c r="CH8048"/>
      <c r="CI8048"/>
      <c r="CJ8048"/>
      <c r="CK8048"/>
      <c r="CL8048"/>
      <c r="CM8048"/>
      <c r="CN8048"/>
      <c r="CO8048"/>
      <c r="CP8048"/>
    </row>
    <row r="8049" spans="80:94" ht="22.5" customHeight="1">
      <c r="CB8049"/>
      <c r="CC8049"/>
      <c r="CD8049"/>
      <c r="CE8049" s="83"/>
      <c r="CF8049"/>
      <c r="CG8049"/>
      <c r="CH8049"/>
      <c r="CI8049"/>
      <c r="CJ8049"/>
      <c r="CK8049"/>
      <c r="CL8049"/>
      <c r="CM8049"/>
      <c r="CN8049"/>
      <c r="CO8049"/>
      <c r="CP8049"/>
    </row>
    <row r="8050" spans="80:94" ht="22.5" customHeight="1">
      <c r="CB8050"/>
      <c r="CC8050"/>
      <c r="CD8050"/>
      <c r="CE8050" s="83"/>
      <c r="CF8050"/>
      <c r="CG8050"/>
      <c r="CH8050"/>
      <c r="CI8050"/>
      <c r="CJ8050"/>
      <c r="CK8050"/>
      <c r="CL8050"/>
      <c r="CM8050"/>
      <c r="CN8050"/>
      <c r="CO8050"/>
      <c r="CP8050"/>
    </row>
    <row r="8051" spans="80:94" ht="22.5" customHeight="1">
      <c r="CB8051"/>
      <c r="CC8051"/>
      <c r="CD8051"/>
      <c r="CE8051" s="83"/>
      <c r="CF8051"/>
      <c r="CG8051"/>
      <c r="CH8051"/>
      <c r="CI8051"/>
      <c r="CJ8051"/>
      <c r="CK8051"/>
      <c r="CL8051"/>
      <c r="CM8051"/>
      <c r="CN8051"/>
      <c r="CO8051"/>
      <c r="CP8051"/>
    </row>
    <row r="8052" spans="80:94" ht="22.5" customHeight="1">
      <c r="CB8052"/>
      <c r="CC8052"/>
      <c r="CD8052"/>
      <c r="CE8052" s="83"/>
      <c r="CF8052"/>
      <c r="CG8052"/>
      <c r="CH8052"/>
      <c r="CI8052"/>
      <c r="CJ8052"/>
      <c r="CK8052"/>
      <c r="CL8052"/>
      <c r="CM8052"/>
      <c r="CN8052"/>
      <c r="CO8052"/>
      <c r="CP8052"/>
    </row>
    <row r="8053" spans="80:94" ht="22.5" customHeight="1">
      <c r="CB8053"/>
      <c r="CC8053"/>
      <c r="CD8053"/>
      <c r="CE8053" s="83"/>
      <c r="CF8053"/>
      <c r="CG8053"/>
      <c r="CH8053"/>
      <c r="CI8053"/>
      <c r="CJ8053"/>
      <c r="CK8053"/>
      <c r="CL8053"/>
      <c r="CM8053"/>
      <c r="CN8053"/>
      <c r="CO8053"/>
      <c r="CP8053"/>
    </row>
    <row r="8054" spans="80:94" ht="22.5" customHeight="1">
      <c r="CB8054"/>
      <c r="CC8054"/>
      <c r="CD8054"/>
      <c r="CE8054" s="83"/>
      <c r="CF8054"/>
      <c r="CG8054"/>
      <c r="CH8054"/>
      <c r="CI8054"/>
      <c r="CJ8054"/>
      <c r="CK8054"/>
      <c r="CL8054"/>
      <c r="CM8054"/>
      <c r="CN8054"/>
      <c r="CO8054"/>
      <c r="CP8054"/>
    </row>
    <row r="8055" spans="80:94" ht="22.5" customHeight="1">
      <c r="CB8055"/>
      <c r="CC8055"/>
      <c r="CD8055"/>
      <c r="CE8055" s="83"/>
      <c r="CF8055"/>
      <c r="CG8055"/>
      <c r="CH8055"/>
      <c r="CI8055"/>
      <c r="CJ8055"/>
      <c r="CK8055"/>
      <c r="CL8055"/>
      <c r="CM8055"/>
      <c r="CN8055"/>
      <c r="CO8055"/>
      <c r="CP8055"/>
    </row>
    <row r="8056" spans="80:94" ht="22.5" customHeight="1">
      <c r="CB8056"/>
      <c r="CC8056"/>
      <c r="CD8056"/>
      <c r="CE8056" s="83"/>
      <c r="CF8056"/>
      <c r="CG8056"/>
      <c r="CH8056"/>
      <c r="CI8056"/>
      <c r="CJ8056"/>
      <c r="CK8056"/>
      <c r="CL8056"/>
      <c r="CM8056"/>
      <c r="CN8056"/>
      <c r="CO8056"/>
      <c r="CP8056"/>
    </row>
    <row r="8057" spans="80:94" ht="22.5" customHeight="1">
      <c r="CB8057"/>
      <c r="CC8057"/>
      <c r="CD8057"/>
      <c r="CE8057" s="83"/>
      <c r="CF8057"/>
      <c r="CG8057"/>
      <c r="CH8057"/>
      <c r="CI8057"/>
      <c r="CJ8057"/>
      <c r="CK8057"/>
      <c r="CL8057"/>
      <c r="CM8057"/>
      <c r="CN8057"/>
      <c r="CO8057"/>
      <c r="CP8057"/>
    </row>
    <row r="8058" spans="80:94" ht="22.5" customHeight="1">
      <c r="CB8058"/>
      <c r="CC8058"/>
      <c r="CD8058"/>
      <c r="CE8058" s="83"/>
      <c r="CF8058"/>
      <c r="CG8058"/>
      <c r="CH8058"/>
      <c r="CI8058"/>
      <c r="CJ8058"/>
      <c r="CK8058"/>
      <c r="CL8058"/>
      <c r="CM8058"/>
      <c r="CN8058"/>
      <c r="CO8058"/>
      <c r="CP8058"/>
    </row>
    <row r="8059" spans="80:94" ht="22.5" customHeight="1">
      <c r="CB8059"/>
      <c r="CC8059"/>
      <c r="CD8059"/>
      <c r="CE8059" s="83"/>
      <c r="CF8059"/>
      <c r="CG8059"/>
      <c r="CH8059"/>
      <c r="CI8059"/>
      <c r="CJ8059"/>
      <c r="CK8059"/>
      <c r="CL8059"/>
      <c r="CM8059"/>
      <c r="CN8059"/>
      <c r="CO8059"/>
      <c r="CP8059"/>
    </row>
    <row r="8060" spans="80:94" ht="22.5" customHeight="1">
      <c r="CB8060"/>
      <c r="CC8060"/>
      <c r="CD8060"/>
      <c r="CE8060" s="83"/>
      <c r="CF8060"/>
      <c r="CG8060"/>
      <c r="CH8060"/>
      <c r="CI8060"/>
      <c r="CJ8060"/>
      <c r="CK8060"/>
      <c r="CL8060"/>
      <c r="CM8060"/>
      <c r="CN8060"/>
      <c r="CO8060"/>
      <c r="CP8060"/>
    </row>
    <row r="8061" spans="80:94" ht="22.5" customHeight="1">
      <c r="CB8061"/>
      <c r="CC8061"/>
      <c r="CD8061"/>
      <c r="CE8061" s="83"/>
      <c r="CF8061"/>
      <c r="CG8061"/>
      <c r="CH8061"/>
      <c r="CI8061"/>
      <c r="CJ8061"/>
      <c r="CK8061"/>
      <c r="CL8061"/>
      <c r="CM8061"/>
      <c r="CN8061"/>
      <c r="CO8061"/>
      <c r="CP8061"/>
    </row>
    <row r="8062" spans="80:94" ht="22.5" customHeight="1">
      <c r="CB8062"/>
      <c r="CC8062"/>
      <c r="CD8062"/>
      <c r="CE8062" s="83"/>
      <c r="CF8062"/>
      <c r="CG8062"/>
      <c r="CH8062"/>
      <c r="CI8062"/>
      <c r="CJ8062"/>
      <c r="CK8062"/>
      <c r="CL8062"/>
      <c r="CM8062"/>
      <c r="CN8062"/>
      <c r="CO8062"/>
      <c r="CP8062"/>
    </row>
    <row r="8063" spans="80:94" ht="22.5" customHeight="1">
      <c r="CB8063"/>
      <c r="CC8063"/>
      <c r="CD8063"/>
      <c r="CE8063" s="83"/>
      <c r="CF8063"/>
      <c r="CG8063"/>
      <c r="CH8063"/>
      <c r="CI8063"/>
      <c r="CJ8063"/>
      <c r="CK8063"/>
      <c r="CL8063"/>
      <c r="CM8063"/>
      <c r="CN8063"/>
      <c r="CO8063"/>
      <c r="CP8063"/>
    </row>
    <row r="8064" spans="80:94" ht="22.5" customHeight="1">
      <c r="CB8064"/>
      <c r="CC8064"/>
      <c r="CD8064"/>
      <c r="CE8064" s="83"/>
      <c r="CF8064"/>
      <c r="CG8064"/>
      <c r="CH8064"/>
      <c r="CI8064"/>
      <c r="CJ8064"/>
      <c r="CK8064"/>
      <c r="CL8064"/>
      <c r="CM8064"/>
      <c r="CN8064"/>
      <c r="CO8064"/>
      <c r="CP8064"/>
    </row>
    <row r="8065" spans="80:94" ht="22.5" customHeight="1">
      <c r="CB8065"/>
      <c r="CC8065"/>
      <c r="CD8065"/>
      <c r="CE8065" s="83"/>
      <c r="CF8065"/>
      <c r="CG8065"/>
      <c r="CH8065"/>
      <c r="CI8065"/>
      <c r="CJ8065"/>
      <c r="CK8065"/>
      <c r="CL8065"/>
      <c r="CM8065"/>
      <c r="CN8065"/>
      <c r="CO8065"/>
      <c r="CP8065"/>
    </row>
    <row r="8066" spans="80:94" ht="22.5" customHeight="1">
      <c r="CB8066"/>
      <c r="CC8066"/>
      <c r="CD8066"/>
      <c r="CE8066" s="83"/>
      <c r="CF8066"/>
      <c r="CG8066"/>
      <c r="CH8066"/>
      <c r="CI8066"/>
      <c r="CJ8066"/>
      <c r="CK8066"/>
      <c r="CL8066"/>
      <c r="CM8066"/>
      <c r="CN8066"/>
      <c r="CO8066"/>
      <c r="CP8066"/>
    </row>
    <row r="8067" spans="80:94" ht="22.5" customHeight="1">
      <c r="CB8067"/>
      <c r="CC8067"/>
      <c r="CD8067"/>
      <c r="CE8067" s="83"/>
      <c r="CF8067"/>
      <c r="CG8067"/>
      <c r="CH8067"/>
      <c r="CI8067"/>
      <c r="CJ8067"/>
      <c r="CK8067"/>
      <c r="CL8067"/>
      <c r="CM8067"/>
      <c r="CN8067"/>
      <c r="CO8067"/>
      <c r="CP8067"/>
    </row>
    <row r="8068" spans="80:94" ht="22.5" customHeight="1">
      <c r="CB8068"/>
      <c r="CC8068"/>
      <c r="CD8068"/>
      <c r="CE8068" s="83"/>
      <c r="CF8068"/>
      <c r="CG8068"/>
      <c r="CH8068"/>
      <c r="CI8068"/>
      <c r="CJ8068"/>
      <c r="CK8068"/>
      <c r="CL8068"/>
      <c r="CM8068"/>
      <c r="CN8068"/>
      <c r="CO8068"/>
      <c r="CP8068"/>
    </row>
    <row r="8069" spans="80:94" ht="22.5" customHeight="1">
      <c r="CB8069"/>
      <c r="CC8069"/>
      <c r="CD8069"/>
      <c r="CE8069" s="83"/>
      <c r="CF8069"/>
      <c r="CG8069"/>
      <c r="CH8069"/>
      <c r="CI8069"/>
      <c r="CJ8069"/>
      <c r="CK8069"/>
      <c r="CL8069"/>
      <c r="CM8069"/>
      <c r="CN8069"/>
      <c r="CO8069"/>
      <c r="CP8069"/>
    </row>
    <row r="8070" spans="80:94" ht="22.5" customHeight="1">
      <c r="CB8070"/>
      <c r="CC8070"/>
      <c r="CD8070"/>
      <c r="CE8070" s="83"/>
      <c r="CF8070"/>
      <c r="CG8070"/>
      <c r="CH8070"/>
      <c r="CI8070"/>
      <c r="CJ8070"/>
      <c r="CK8070"/>
      <c r="CL8070"/>
      <c r="CM8070"/>
      <c r="CN8070"/>
      <c r="CO8070"/>
      <c r="CP8070"/>
    </row>
    <row r="8071" spans="80:94" ht="22.5" customHeight="1">
      <c r="CB8071"/>
      <c r="CC8071"/>
      <c r="CD8071"/>
      <c r="CE8071" s="83"/>
      <c r="CF8071"/>
      <c r="CG8071"/>
      <c r="CH8071"/>
      <c r="CI8071"/>
      <c r="CJ8071"/>
      <c r="CK8071"/>
      <c r="CL8071"/>
      <c r="CM8071"/>
      <c r="CN8071"/>
      <c r="CO8071"/>
      <c r="CP8071"/>
    </row>
    <row r="8072" spans="80:94" ht="22.5" customHeight="1">
      <c r="CB8072"/>
      <c r="CC8072"/>
      <c r="CD8072"/>
      <c r="CE8072" s="83"/>
      <c r="CF8072"/>
      <c r="CG8072"/>
      <c r="CH8072"/>
      <c r="CI8072"/>
      <c r="CJ8072"/>
      <c r="CK8072"/>
      <c r="CL8072"/>
      <c r="CM8072"/>
      <c r="CN8072"/>
      <c r="CO8072"/>
      <c r="CP8072"/>
    </row>
    <row r="8073" spans="80:94" ht="22.5" customHeight="1">
      <c r="CB8073"/>
      <c r="CC8073"/>
      <c r="CD8073"/>
      <c r="CE8073" s="83"/>
      <c r="CF8073"/>
      <c r="CG8073"/>
      <c r="CH8073"/>
      <c r="CI8073"/>
      <c r="CJ8073"/>
      <c r="CK8073"/>
      <c r="CL8073"/>
      <c r="CM8073"/>
      <c r="CN8073"/>
      <c r="CO8073"/>
      <c r="CP8073"/>
    </row>
    <row r="8074" spans="80:94" ht="22.5" customHeight="1">
      <c r="CB8074"/>
      <c r="CC8074"/>
      <c r="CD8074"/>
      <c r="CE8074" s="83"/>
      <c r="CF8074"/>
      <c r="CG8074"/>
      <c r="CH8074"/>
      <c r="CI8074"/>
      <c r="CJ8074"/>
      <c r="CK8074"/>
      <c r="CL8074"/>
      <c r="CM8074"/>
      <c r="CN8074"/>
      <c r="CO8074"/>
      <c r="CP8074"/>
    </row>
    <row r="8075" spans="80:94" ht="22.5" customHeight="1">
      <c r="CB8075"/>
      <c r="CC8075"/>
      <c r="CD8075"/>
      <c r="CE8075" s="83"/>
      <c r="CF8075"/>
      <c r="CG8075"/>
      <c r="CH8075"/>
      <c r="CI8075"/>
      <c r="CJ8075"/>
      <c r="CK8075"/>
      <c r="CL8075"/>
      <c r="CM8075"/>
      <c r="CN8075"/>
      <c r="CO8075"/>
      <c r="CP8075"/>
    </row>
    <row r="8076" spans="80:94" ht="22.5" customHeight="1">
      <c r="CB8076"/>
      <c r="CC8076"/>
      <c r="CD8076"/>
      <c r="CE8076" s="83"/>
      <c r="CF8076"/>
      <c r="CG8076"/>
      <c r="CH8076"/>
      <c r="CI8076"/>
      <c r="CJ8076"/>
      <c r="CK8076"/>
      <c r="CL8076"/>
      <c r="CM8076"/>
      <c r="CN8076"/>
      <c r="CO8076"/>
      <c r="CP8076"/>
    </row>
    <row r="8077" spans="80:94" ht="22.5" customHeight="1">
      <c r="CB8077"/>
      <c r="CC8077"/>
      <c r="CD8077"/>
      <c r="CE8077" s="83"/>
      <c r="CF8077"/>
      <c r="CG8077"/>
      <c r="CH8077"/>
      <c r="CI8077"/>
      <c r="CJ8077"/>
      <c r="CK8077"/>
      <c r="CL8077"/>
      <c r="CM8077"/>
      <c r="CN8077"/>
      <c r="CO8077"/>
      <c r="CP8077"/>
    </row>
    <row r="8078" spans="80:94" ht="22.5" customHeight="1">
      <c r="CB8078"/>
      <c r="CC8078"/>
      <c r="CD8078"/>
      <c r="CE8078" s="83"/>
      <c r="CF8078"/>
      <c r="CG8078"/>
      <c r="CH8078"/>
      <c r="CI8078"/>
      <c r="CJ8078"/>
      <c r="CK8078"/>
      <c r="CL8078"/>
      <c r="CM8078"/>
      <c r="CN8078"/>
      <c r="CO8078"/>
      <c r="CP8078"/>
    </row>
    <row r="8079" spans="80:94" ht="22.5" customHeight="1">
      <c r="CB8079"/>
      <c r="CC8079"/>
      <c r="CD8079"/>
      <c r="CE8079" s="83"/>
      <c r="CF8079"/>
      <c r="CG8079"/>
      <c r="CH8079"/>
      <c r="CI8079"/>
      <c r="CJ8079"/>
      <c r="CK8079"/>
      <c r="CL8079"/>
      <c r="CM8079"/>
      <c r="CN8079"/>
      <c r="CO8079"/>
      <c r="CP8079"/>
    </row>
    <row r="8080" spans="80:94" ht="22.5" customHeight="1">
      <c r="CB8080"/>
      <c r="CC8080"/>
      <c r="CD8080"/>
      <c r="CE8080" s="83"/>
      <c r="CF8080"/>
      <c r="CG8080"/>
      <c r="CH8080"/>
      <c r="CI8080"/>
      <c r="CJ8080"/>
      <c r="CK8080"/>
      <c r="CL8080"/>
      <c r="CM8080"/>
      <c r="CN8080"/>
      <c r="CO8080"/>
      <c r="CP8080"/>
    </row>
    <row r="8081" spans="80:94" ht="22.5" customHeight="1">
      <c r="CB8081"/>
      <c r="CC8081"/>
      <c r="CD8081"/>
      <c r="CE8081" s="83"/>
      <c r="CF8081"/>
      <c r="CG8081"/>
      <c r="CH8081"/>
      <c r="CI8081"/>
      <c r="CJ8081"/>
      <c r="CK8081"/>
      <c r="CL8081"/>
      <c r="CM8081"/>
      <c r="CN8081"/>
      <c r="CO8081"/>
      <c r="CP8081"/>
    </row>
    <row r="8082" spans="80:94" ht="22.5" customHeight="1">
      <c r="CB8082"/>
      <c r="CC8082"/>
      <c r="CD8082"/>
      <c r="CE8082" s="83"/>
      <c r="CF8082"/>
      <c r="CG8082"/>
      <c r="CH8082"/>
      <c r="CI8082"/>
      <c r="CJ8082"/>
      <c r="CK8082"/>
      <c r="CL8082"/>
      <c r="CM8082"/>
      <c r="CN8082"/>
      <c r="CO8082"/>
      <c r="CP8082"/>
    </row>
    <row r="8083" spans="80:94" ht="22.5" customHeight="1">
      <c r="CB8083"/>
      <c r="CC8083"/>
      <c r="CD8083"/>
      <c r="CE8083" s="83"/>
      <c r="CF8083"/>
      <c r="CG8083"/>
      <c r="CH8083"/>
      <c r="CI8083"/>
      <c r="CJ8083"/>
      <c r="CK8083"/>
      <c r="CL8083"/>
      <c r="CM8083"/>
      <c r="CN8083"/>
      <c r="CO8083"/>
      <c r="CP8083"/>
    </row>
    <row r="8084" spans="80:94" ht="22.5" customHeight="1">
      <c r="CB8084"/>
      <c r="CC8084"/>
      <c r="CD8084"/>
      <c r="CE8084" s="83"/>
      <c r="CF8084"/>
      <c r="CG8084"/>
      <c r="CH8084"/>
      <c r="CI8084"/>
      <c r="CJ8084"/>
      <c r="CK8084"/>
      <c r="CL8084"/>
      <c r="CM8084"/>
      <c r="CN8084"/>
      <c r="CO8084"/>
      <c r="CP8084"/>
    </row>
    <row r="8085" spans="80:94" ht="22.5" customHeight="1">
      <c r="CB8085"/>
      <c r="CC8085"/>
      <c r="CD8085"/>
      <c r="CE8085" s="83"/>
      <c r="CF8085"/>
      <c r="CG8085"/>
      <c r="CH8085"/>
      <c r="CI8085"/>
      <c r="CJ8085"/>
      <c r="CK8085"/>
      <c r="CL8085"/>
      <c r="CM8085"/>
      <c r="CN8085"/>
      <c r="CO8085"/>
      <c r="CP8085"/>
    </row>
    <row r="8086" spans="80:94" ht="22.5" customHeight="1">
      <c r="CB8086"/>
      <c r="CC8086"/>
      <c r="CD8086"/>
      <c r="CE8086" s="83"/>
      <c r="CF8086"/>
      <c r="CG8086"/>
      <c r="CH8086"/>
      <c r="CI8086"/>
      <c r="CJ8086"/>
      <c r="CK8086"/>
      <c r="CL8086"/>
      <c r="CM8086"/>
      <c r="CN8086"/>
      <c r="CO8086"/>
      <c r="CP8086"/>
    </row>
    <row r="8087" spans="80:94" ht="22.5" customHeight="1">
      <c r="CB8087"/>
      <c r="CC8087"/>
      <c r="CD8087"/>
      <c r="CE8087" s="83"/>
      <c r="CF8087"/>
      <c r="CG8087"/>
      <c r="CH8087"/>
      <c r="CI8087"/>
      <c r="CJ8087"/>
      <c r="CK8087"/>
      <c r="CL8087"/>
      <c r="CM8087"/>
      <c r="CN8087"/>
      <c r="CO8087"/>
      <c r="CP8087"/>
    </row>
    <row r="8088" spans="80:94" ht="22.5" customHeight="1">
      <c r="CB8088"/>
      <c r="CC8088"/>
      <c r="CD8088"/>
      <c r="CE8088" s="83"/>
      <c r="CF8088"/>
      <c r="CG8088"/>
      <c r="CH8088"/>
      <c r="CI8088"/>
      <c r="CJ8088"/>
      <c r="CK8088"/>
      <c r="CL8088"/>
      <c r="CM8088"/>
      <c r="CN8088"/>
      <c r="CO8088"/>
      <c r="CP8088"/>
    </row>
    <row r="8089" spans="80:94" ht="22.5" customHeight="1">
      <c r="CB8089"/>
      <c r="CC8089"/>
      <c r="CD8089"/>
      <c r="CE8089" s="83"/>
      <c r="CF8089"/>
      <c r="CG8089"/>
      <c r="CH8089"/>
      <c r="CI8089"/>
      <c r="CJ8089"/>
      <c r="CK8089"/>
      <c r="CL8089"/>
      <c r="CM8089"/>
      <c r="CN8089"/>
      <c r="CO8089"/>
      <c r="CP8089"/>
    </row>
    <row r="8090" spans="80:94" ht="22.5" customHeight="1">
      <c r="CB8090"/>
      <c r="CC8090"/>
      <c r="CD8090"/>
      <c r="CE8090" s="83"/>
      <c r="CF8090"/>
      <c r="CG8090"/>
      <c r="CH8090"/>
      <c r="CI8090"/>
      <c r="CJ8090"/>
      <c r="CK8090"/>
      <c r="CL8090"/>
      <c r="CM8090"/>
      <c r="CN8090"/>
      <c r="CO8090"/>
      <c r="CP8090"/>
    </row>
    <row r="8091" spans="80:94" ht="22.5" customHeight="1">
      <c r="CB8091"/>
      <c r="CC8091"/>
      <c r="CD8091"/>
      <c r="CE8091" s="83"/>
      <c r="CF8091"/>
      <c r="CG8091"/>
      <c r="CH8091"/>
      <c r="CI8091"/>
      <c r="CJ8091"/>
      <c r="CK8091"/>
      <c r="CL8091"/>
      <c r="CM8091"/>
      <c r="CN8091"/>
      <c r="CO8091"/>
      <c r="CP8091"/>
    </row>
    <row r="8092" spans="80:94" ht="22.5" customHeight="1">
      <c r="CB8092"/>
      <c r="CC8092"/>
      <c r="CD8092"/>
      <c r="CE8092" s="83"/>
      <c r="CF8092"/>
      <c r="CG8092"/>
      <c r="CH8092"/>
      <c r="CI8092"/>
      <c r="CJ8092"/>
      <c r="CK8092"/>
      <c r="CL8092"/>
      <c r="CM8092"/>
      <c r="CN8092"/>
      <c r="CO8092"/>
      <c r="CP8092"/>
    </row>
    <row r="8093" spans="80:94" ht="22.5" customHeight="1">
      <c r="CB8093"/>
      <c r="CC8093"/>
      <c r="CD8093"/>
      <c r="CE8093" s="83"/>
      <c r="CF8093"/>
      <c r="CG8093"/>
      <c r="CH8093"/>
      <c r="CI8093"/>
      <c r="CJ8093"/>
      <c r="CK8093"/>
      <c r="CL8093"/>
      <c r="CM8093"/>
      <c r="CN8093"/>
      <c r="CO8093"/>
      <c r="CP8093"/>
    </row>
    <row r="8094" spans="80:94" ht="22.5" customHeight="1">
      <c r="CB8094"/>
      <c r="CC8094"/>
      <c r="CD8094"/>
      <c r="CE8094" s="83"/>
      <c r="CF8094"/>
      <c r="CG8094"/>
      <c r="CH8094"/>
      <c r="CI8094"/>
      <c r="CJ8094"/>
      <c r="CK8094"/>
      <c r="CL8094"/>
      <c r="CM8094"/>
      <c r="CN8094"/>
      <c r="CO8094"/>
      <c r="CP8094"/>
    </row>
    <row r="8095" spans="80:94" ht="22.5" customHeight="1">
      <c r="CB8095"/>
      <c r="CC8095"/>
      <c r="CD8095"/>
      <c r="CE8095" s="83"/>
      <c r="CF8095"/>
      <c r="CG8095"/>
      <c r="CH8095"/>
      <c r="CI8095"/>
      <c r="CJ8095"/>
      <c r="CK8095"/>
      <c r="CL8095"/>
      <c r="CM8095"/>
      <c r="CN8095"/>
      <c r="CO8095"/>
      <c r="CP8095"/>
    </row>
    <row r="8096" spans="80:94" ht="22.5" customHeight="1">
      <c r="CB8096"/>
      <c r="CC8096"/>
      <c r="CD8096"/>
      <c r="CE8096" s="83"/>
      <c r="CF8096"/>
      <c r="CG8096"/>
      <c r="CH8096"/>
      <c r="CI8096"/>
      <c r="CJ8096"/>
      <c r="CK8096"/>
      <c r="CL8096"/>
      <c r="CM8096"/>
      <c r="CN8096"/>
      <c r="CO8096"/>
      <c r="CP8096"/>
    </row>
    <row r="8097" spans="80:94" ht="22.5" customHeight="1">
      <c r="CB8097"/>
      <c r="CC8097"/>
      <c r="CD8097"/>
      <c r="CE8097" s="83"/>
      <c r="CF8097"/>
      <c r="CG8097"/>
      <c r="CH8097"/>
      <c r="CI8097"/>
      <c r="CJ8097"/>
      <c r="CK8097"/>
      <c r="CL8097"/>
      <c r="CM8097"/>
      <c r="CN8097"/>
      <c r="CO8097"/>
      <c r="CP8097"/>
    </row>
    <row r="8098" spans="80:94" ht="22.5" customHeight="1">
      <c r="CB8098"/>
      <c r="CC8098"/>
      <c r="CD8098"/>
      <c r="CE8098" s="83"/>
      <c r="CF8098"/>
      <c r="CG8098"/>
      <c r="CH8098"/>
      <c r="CI8098"/>
      <c r="CJ8098"/>
      <c r="CK8098"/>
      <c r="CL8098"/>
      <c r="CM8098"/>
      <c r="CN8098"/>
      <c r="CO8098"/>
      <c r="CP8098"/>
    </row>
    <row r="8099" spans="80:94" ht="22.5" customHeight="1">
      <c r="CB8099"/>
      <c r="CC8099"/>
      <c r="CD8099"/>
      <c r="CE8099" s="83"/>
      <c r="CF8099"/>
      <c r="CG8099"/>
      <c r="CH8099"/>
      <c r="CI8099"/>
      <c r="CJ8099"/>
      <c r="CK8099"/>
      <c r="CL8099"/>
      <c r="CM8099"/>
      <c r="CN8099"/>
      <c r="CO8099"/>
      <c r="CP8099"/>
    </row>
    <row r="8100" spans="80:94" ht="22.5" customHeight="1">
      <c r="CB8100"/>
      <c r="CC8100"/>
      <c r="CD8100"/>
      <c r="CE8100" s="83"/>
      <c r="CF8100"/>
      <c r="CG8100"/>
      <c r="CH8100"/>
      <c r="CI8100"/>
      <c r="CJ8100"/>
      <c r="CK8100"/>
      <c r="CL8100"/>
      <c r="CM8100"/>
      <c r="CN8100"/>
      <c r="CO8100"/>
      <c r="CP8100"/>
    </row>
    <row r="8101" spans="80:94" ht="22.5" customHeight="1">
      <c r="CB8101"/>
      <c r="CC8101"/>
      <c r="CD8101"/>
      <c r="CE8101" s="83"/>
      <c r="CF8101"/>
      <c r="CG8101"/>
      <c r="CH8101"/>
      <c r="CI8101"/>
      <c r="CJ8101"/>
      <c r="CK8101"/>
      <c r="CL8101"/>
      <c r="CM8101"/>
      <c r="CN8101"/>
      <c r="CO8101"/>
      <c r="CP8101"/>
    </row>
    <row r="8102" spans="80:94" ht="22.5" customHeight="1">
      <c r="CB8102"/>
      <c r="CC8102"/>
      <c r="CD8102"/>
      <c r="CE8102" s="83"/>
      <c r="CF8102"/>
      <c r="CG8102"/>
      <c r="CH8102"/>
      <c r="CI8102"/>
      <c r="CJ8102"/>
      <c r="CK8102"/>
      <c r="CL8102"/>
      <c r="CM8102"/>
      <c r="CN8102"/>
      <c r="CO8102"/>
      <c r="CP8102"/>
    </row>
    <row r="8103" spans="80:94" ht="22.5" customHeight="1">
      <c r="CB8103"/>
      <c r="CC8103"/>
      <c r="CD8103"/>
      <c r="CE8103" s="83"/>
      <c r="CF8103"/>
      <c r="CG8103"/>
      <c r="CH8103"/>
      <c r="CI8103"/>
      <c r="CJ8103"/>
      <c r="CK8103"/>
      <c r="CL8103"/>
      <c r="CM8103"/>
      <c r="CN8103"/>
      <c r="CO8103"/>
      <c r="CP8103"/>
    </row>
    <row r="8104" spans="80:94" ht="22.5" customHeight="1">
      <c r="CB8104"/>
      <c r="CC8104"/>
      <c r="CD8104"/>
      <c r="CE8104" s="83"/>
      <c r="CF8104"/>
      <c r="CG8104"/>
      <c r="CH8104"/>
      <c r="CI8104"/>
      <c r="CJ8104"/>
      <c r="CK8104"/>
      <c r="CL8104"/>
      <c r="CM8104"/>
      <c r="CN8104"/>
      <c r="CO8104"/>
      <c r="CP8104"/>
    </row>
    <row r="8105" spans="80:94" ht="22.5" customHeight="1">
      <c r="CB8105"/>
      <c r="CC8105"/>
      <c r="CD8105"/>
      <c r="CE8105" s="83"/>
      <c r="CF8105"/>
      <c r="CG8105"/>
      <c r="CH8105"/>
      <c r="CI8105"/>
      <c r="CJ8105"/>
      <c r="CK8105"/>
      <c r="CL8105"/>
      <c r="CM8105"/>
      <c r="CN8105"/>
      <c r="CO8105"/>
      <c r="CP8105"/>
    </row>
    <row r="8106" spans="80:94" ht="22.5" customHeight="1">
      <c r="CB8106"/>
      <c r="CC8106"/>
      <c r="CD8106"/>
      <c r="CE8106" s="83"/>
      <c r="CF8106"/>
      <c r="CG8106"/>
      <c r="CH8106"/>
      <c r="CI8106"/>
      <c r="CJ8106"/>
      <c r="CK8106"/>
      <c r="CL8106"/>
      <c r="CM8106"/>
      <c r="CN8106"/>
      <c r="CO8106"/>
      <c r="CP8106"/>
    </row>
    <row r="8107" spans="80:94" ht="22.5" customHeight="1">
      <c r="CB8107"/>
      <c r="CC8107"/>
      <c r="CD8107"/>
      <c r="CE8107" s="83"/>
      <c r="CF8107"/>
      <c r="CG8107"/>
      <c r="CH8107"/>
      <c r="CI8107"/>
      <c r="CJ8107"/>
      <c r="CK8107"/>
      <c r="CL8107"/>
      <c r="CM8107"/>
      <c r="CN8107"/>
      <c r="CO8107"/>
      <c r="CP8107"/>
    </row>
    <row r="8108" spans="80:94" ht="22.5" customHeight="1">
      <c r="CB8108"/>
      <c r="CC8108"/>
      <c r="CD8108"/>
      <c r="CE8108" s="83"/>
      <c r="CF8108"/>
      <c r="CG8108"/>
      <c r="CH8108"/>
      <c r="CI8108"/>
      <c r="CJ8108"/>
      <c r="CK8108"/>
      <c r="CL8108"/>
      <c r="CM8108"/>
      <c r="CN8108"/>
      <c r="CO8108"/>
      <c r="CP8108"/>
    </row>
    <row r="8109" spans="80:94" ht="22.5" customHeight="1">
      <c r="CB8109"/>
      <c r="CC8109"/>
      <c r="CD8109"/>
      <c r="CE8109" s="83"/>
      <c r="CF8109"/>
      <c r="CG8109"/>
      <c r="CH8109"/>
      <c r="CI8109"/>
      <c r="CJ8109"/>
      <c r="CK8109"/>
      <c r="CL8109"/>
      <c r="CM8109"/>
      <c r="CN8109"/>
      <c r="CO8109"/>
      <c r="CP8109"/>
    </row>
    <row r="8110" spans="80:94" ht="22.5" customHeight="1">
      <c r="CB8110"/>
      <c r="CC8110"/>
      <c r="CD8110"/>
      <c r="CE8110" s="83"/>
      <c r="CF8110"/>
      <c r="CG8110"/>
      <c r="CH8110"/>
      <c r="CI8110"/>
      <c r="CJ8110"/>
      <c r="CK8110"/>
      <c r="CL8110"/>
      <c r="CM8110"/>
      <c r="CN8110"/>
      <c r="CO8110"/>
      <c r="CP8110"/>
    </row>
    <row r="8111" spans="80:94" ht="22.5" customHeight="1">
      <c r="CB8111"/>
      <c r="CC8111"/>
      <c r="CD8111"/>
      <c r="CE8111" s="83"/>
      <c r="CF8111"/>
      <c r="CG8111"/>
      <c r="CH8111"/>
      <c r="CI8111"/>
      <c r="CJ8111"/>
      <c r="CK8111"/>
      <c r="CL8111"/>
      <c r="CM8111"/>
      <c r="CN8111"/>
      <c r="CO8111"/>
      <c r="CP8111"/>
    </row>
    <row r="8112" spans="80:94" ht="22.5" customHeight="1">
      <c r="CB8112"/>
      <c r="CC8112"/>
      <c r="CD8112"/>
      <c r="CE8112" s="83"/>
      <c r="CF8112"/>
      <c r="CG8112"/>
      <c r="CH8112"/>
      <c r="CI8112"/>
      <c r="CJ8112"/>
      <c r="CK8112"/>
      <c r="CL8112"/>
      <c r="CM8112"/>
      <c r="CN8112"/>
      <c r="CO8112"/>
      <c r="CP8112"/>
    </row>
    <row r="8113" spans="80:94" ht="22.5" customHeight="1">
      <c r="CB8113"/>
      <c r="CC8113"/>
      <c r="CD8113"/>
      <c r="CE8113" s="83"/>
      <c r="CF8113"/>
      <c r="CG8113"/>
      <c r="CH8113"/>
      <c r="CI8113"/>
      <c r="CJ8113"/>
      <c r="CK8113"/>
      <c r="CL8113"/>
      <c r="CM8113"/>
      <c r="CN8113"/>
      <c r="CO8113"/>
      <c r="CP8113"/>
    </row>
    <row r="8114" spans="80:94" ht="22.5" customHeight="1">
      <c r="CB8114"/>
      <c r="CC8114"/>
      <c r="CD8114"/>
      <c r="CE8114" s="83"/>
      <c r="CF8114"/>
      <c r="CG8114"/>
      <c r="CH8114"/>
      <c r="CI8114"/>
      <c r="CJ8114"/>
      <c r="CK8114"/>
      <c r="CL8114"/>
      <c r="CM8114"/>
      <c r="CN8114"/>
      <c r="CO8114"/>
      <c r="CP8114"/>
    </row>
    <row r="8115" spans="80:94" ht="22.5" customHeight="1">
      <c r="CB8115"/>
      <c r="CC8115"/>
      <c r="CD8115"/>
      <c r="CE8115" s="83"/>
      <c r="CF8115"/>
      <c r="CG8115"/>
      <c r="CH8115"/>
      <c r="CI8115"/>
      <c r="CJ8115"/>
      <c r="CK8115"/>
      <c r="CL8115"/>
      <c r="CM8115"/>
      <c r="CN8115"/>
      <c r="CO8115"/>
      <c r="CP8115"/>
    </row>
    <row r="8116" spans="80:94" ht="22.5" customHeight="1">
      <c r="CB8116"/>
      <c r="CC8116"/>
      <c r="CD8116"/>
      <c r="CE8116" s="83"/>
      <c r="CF8116"/>
      <c r="CG8116"/>
      <c r="CH8116"/>
      <c r="CI8116"/>
      <c r="CJ8116"/>
      <c r="CK8116"/>
      <c r="CL8116"/>
      <c r="CM8116"/>
      <c r="CN8116"/>
      <c r="CO8116"/>
      <c r="CP8116"/>
    </row>
    <row r="8117" spans="80:94" ht="22.5" customHeight="1">
      <c r="CB8117"/>
      <c r="CC8117"/>
      <c r="CD8117"/>
      <c r="CE8117" s="83"/>
      <c r="CF8117"/>
      <c r="CG8117"/>
      <c r="CH8117"/>
      <c r="CI8117"/>
      <c r="CJ8117"/>
      <c r="CK8117"/>
      <c r="CL8117"/>
      <c r="CM8117"/>
      <c r="CN8117"/>
      <c r="CO8117"/>
      <c r="CP8117"/>
    </row>
    <row r="8118" spans="80:94" ht="22.5" customHeight="1">
      <c r="CB8118"/>
      <c r="CC8118"/>
      <c r="CD8118"/>
      <c r="CE8118" s="83"/>
      <c r="CF8118"/>
      <c r="CG8118"/>
      <c r="CH8118"/>
      <c r="CI8118"/>
      <c r="CJ8118"/>
      <c r="CK8118"/>
      <c r="CL8118"/>
      <c r="CM8118"/>
      <c r="CN8118"/>
      <c r="CO8118"/>
      <c r="CP8118"/>
    </row>
    <row r="8119" spans="80:94" ht="22.5" customHeight="1">
      <c r="CB8119"/>
      <c r="CC8119"/>
      <c r="CD8119"/>
      <c r="CE8119" s="83"/>
      <c r="CF8119"/>
      <c r="CG8119"/>
      <c r="CH8119"/>
      <c r="CI8119"/>
      <c r="CJ8119"/>
      <c r="CK8119"/>
      <c r="CL8119"/>
      <c r="CM8119"/>
      <c r="CN8119"/>
      <c r="CO8119"/>
      <c r="CP8119"/>
    </row>
    <row r="8120" spans="80:94" ht="22.5" customHeight="1">
      <c r="CB8120"/>
      <c r="CC8120"/>
      <c r="CD8120"/>
      <c r="CE8120" s="83"/>
      <c r="CF8120"/>
      <c r="CG8120"/>
      <c r="CH8120"/>
      <c r="CI8120"/>
      <c r="CJ8120"/>
      <c r="CK8120"/>
      <c r="CL8120"/>
      <c r="CM8120"/>
      <c r="CN8120"/>
      <c r="CO8120"/>
      <c r="CP8120"/>
    </row>
    <row r="8121" spans="80:94" ht="22.5" customHeight="1">
      <c r="CB8121"/>
      <c r="CC8121"/>
      <c r="CD8121"/>
      <c r="CE8121" s="83"/>
      <c r="CF8121"/>
      <c r="CG8121"/>
      <c r="CH8121"/>
      <c r="CI8121"/>
      <c r="CJ8121"/>
      <c r="CK8121"/>
      <c r="CL8121"/>
      <c r="CM8121"/>
      <c r="CN8121"/>
      <c r="CO8121"/>
      <c r="CP8121"/>
    </row>
    <row r="8122" spans="80:94" ht="22.5" customHeight="1">
      <c r="CB8122"/>
      <c r="CC8122"/>
      <c r="CD8122"/>
      <c r="CE8122" s="83"/>
      <c r="CF8122"/>
      <c r="CG8122"/>
      <c r="CH8122"/>
      <c r="CI8122"/>
      <c r="CJ8122"/>
      <c r="CK8122"/>
      <c r="CL8122"/>
      <c r="CM8122"/>
      <c r="CN8122"/>
      <c r="CO8122"/>
      <c r="CP8122"/>
    </row>
    <row r="8123" spans="80:94" ht="22.5" customHeight="1">
      <c r="CB8123"/>
      <c r="CC8123"/>
      <c r="CD8123"/>
      <c r="CE8123" s="83"/>
      <c r="CF8123"/>
      <c r="CG8123"/>
      <c r="CH8123"/>
      <c r="CI8123"/>
      <c r="CJ8123"/>
      <c r="CK8123"/>
      <c r="CL8123"/>
      <c r="CM8123"/>
      <c r="CN8123"/>
      <c r="CO8123"/>
      <c r="CP8123"/>
    </row>
    <row r="8124" spans="80:94" ht="22.5" customHeight="1">
      <c r="CB8124"/>
      <c r="CC8124"/>
      <c r="CD8124"/>
      <c r="CE8124" s="83"/>
      <c r="CF8124"/>
      <c r="CG8124"/>
      <c r="CH8124"/>
      <c r="CI8124"/>
      <c r="CJ8124"/>
      <c r="CK8124"/>
      <c r="CL8124"/>
      <c r="CM8124"/>
      <c r="CN8124"/>
      <c r="CO8124"/>
      <c r="CP8124"/>
    </row>
    <row r="8125" spans="80:94" ht="22.5" customHeight="1">
      <c r="CB8125"/>
      <c r="CC8125"/>
      <c r="CD8125"/>
      <c r="CE8125" s="83"/>
      <c r="CF8125"/>
      <c r="CG8125"/>
      <c r="CH8125"/>
      <c r="CI8125"/>
      <c r="CJ8125"/>
      <c r="CK8125"/>
      <c r="CL8125"/>
      <c r="CM8125"/>
      <c r="CN8125"/>
      <c r="CO8125"/>
      <c r="CP8125"/>
    </row>
    <row r="8126" spans="80:94" ht="22.5" customHeight="1">
      <c r="CB8126"/>
      <c r="CC8126"/>
      <c r="CD8126"/>
      <c r="CE8126" s="83"/>
      <c r="CF8126"/>
      <c r="CG8126"/>
      <c r="CH8126"/>
      <c r="CI8126"/>
      <c r="CJ8126"/>
      <c r="CK8126"/>
      <c r="CL8126"/>
      <c r="CM8126"/>
      <c r="CN8126"/>
      <c r="CO8126"/>
      <c r="CP8126"/>
    </row>
    <row r="8127" spans="80:94" ht="22.5" customHeight="1">
      <c r="CB8127"/>
      <c r="CC8127"/>
      <c r="CD8127"/>
      <c r="CE8127" s="83"/>
      <c r="CF8127"/>
      <c r="CG8127"/>
      <c r="CH8127"/>
      <c r="CI8127"/>
      <c r="CJ8127"/>
      <c r="CK8127"/>
      <c r="CL8127"/>
      <c r="CM8127"/>
      <c r="CN8127"/>
      <c r="CO8127"/>
      <c r="CP8127"/>
    </row>
    <row r="8128" spans="80:94" ht="22.5" customHeight="1">
      <c r="CB8128"/>
      <c r="CC8128"/>
      <c r="CD8128"/>
      <c r="CE8128" s="83"/>
      <c r="CF8128"/>
      <c r="CG8128"/>
      <c r="CH8128"/>
      <c r="CI8128"/>
      <c r="CJ8128"/>
      <c r="CK8128"/>
      <c r="CL8128"/>
      <c r="CM8128"/>
      <c r="CN8128"/>
      <c r="CO8128"/>
      <c r="CP8128"/>
    </row>
    <row r="8129" spans="80:94" ht="22.5" customHeight="1">
      <c r="CB8129"/>
      <c r="CC8129"/>
      <c r="CD8129"/>
      <c r="CE8129" s="83"/>
      <c r="CF8129"/>
      <c r="CG8129"/>
      <c r="CH8129"/>
      <c r="CI8129"/>
      <c r="CJ8129"/>
      <c r="CK8129"/>
      <c r="CL8129"/>
      <c r="CM8129"/>
      <c r="CN8129"/>
      <c r="CO8129"/>
      <c r="CP8129"/>
    </row>
    <row r="8130" spans="80:94" ht="22.5" customHeight="1">
      <c r="CB8130"/>
      <c r="CC8130"/>
      <c r="CD8130"/>
      <c r="CE8130" s="83"/>
      <c r="CF8130"/>
      <c r="CG8130"/>
      <c r="CH8130"/>
      <c r="CI8130"/>
      <c r="CJ8130"/>
      <c r="CK8130"/>
      <c r="CL8130"/>
      <c r="CM8130"/>
      <c r="CN8130"/>
      <c r="CO8130"/>
      <c r="CP8130"/>
    </row>
    <row r="8131" spans="80:94" ht="22.5" customHeight="1">
      <c r="CB8131"/>
      <c r="CC8131"/>
      <c r="CD8131"/>
      <c r="CE8131" s="83"/>
      <c r="CF8131"/>
      <c r="CG8131"/>
      <c r="CH8131"/>
      <c r="CI8131"/>
      <c r="CJ8131"/>
      <c r="CK8131"/>
      <c r="CL8131"/>
      <c r="CM8131"/>
      <c r="CN8131"/>
      <c r="CO8131"/>
      <c r="CP8131"/>
    </row>
    <row r="8132" spans="80:94" ht="22.5" customHeight="1">
      <c r="CB8132"/>
      <c r="CC8132"/>
      <c r="CD8132"/>
      <c r="CE8132" s="83"/>
      <c r="CF8132"/>
      <c r="CG8132"/>
      <c r="CH8132"/>
      <c r="CI8132"/>
      <c r="CJ8132"/>
      <c r="CK8132"/>
      <c r="CL8132"/>
      <c r="CM8132"/>
      <c r="CN8132"/>
      <c r="CO8132"/>
      <c r="CP8132"/>
    </row>
    <row r="8133" spans="80:94" ht="22.5" customHeight="1">
      <c r="CB8133"/>
      <c r="CC8133"/>
      <c r="CD8133"/>
      <c r="CE8133" s="83"/>
      <c r="CF8133"/>
      <c r="CG8133"/>
      <c r="CH8133"/>
      <c r="CI8133"/>
      <c r="CJ8133"/>
      <c r="CK8133"/>
      <c r="CL8133"/>
      <c r="CM8133"/>
      <c r="CN8133"/>
      <c r="CO8133"/>
      <c r="CP8133"/>
    </row>
    <row r="8134" spans="80:94" ht="22.5" customHeight="1">
      <c r="CB8134"/>
      <c r="CC8134"/>
      <c r="CD8134"/>
      <c r="CE8134" s="83"/>
      <c r="CF8134"/>
      <c r="CG8134"/>
      <c r="CH8134"/>
      <c r="CI8134"/>
      <c r="CJ8134"/>
      <c r="CK8134"/>
      <c r="CL8134"/>
      <c r="CM8134"/>
      <c r="CN8134"/>
      <c r="CO8134"/>
      <c r="CP8134"/>
    </row>
    <row r="8135" spans="80:94" ht="22.5" customHeight="1">
      <c r="CB8135"/>
      <c r="CC8135"/>
      <c r="CD8135"/>
      <c r="CE8135" s="83"/>
      <c r="CF8135"/>
      <c r="CG8135"/>
      <c r="CH8135"/>
      <c r="CI8135"/>
      <c r="CJ8135"/>
      <c r="CK8135"/>
      <c r="CL8135"/>
      <c r="CM8135"/>
      <c r="CN8135"/>
      <c r="CO8135"/>
      <c r="CP8135"/>
    </row>
    <row r="8136" spans="80:94" ht="22.5" customHeight="1">
      <c r="CB8136"/>
      <c r="CC8136"/>
      <c r="CD8136"/>
      <c r="CE8136" s="83"/>
      <c r="CF8136"/>
      <c r="CG8136"/>
      <c r="CH8136"/>
      <c r="CI8136"/>
      <c r="CJ8136"/>
      <c r="CK8136"/>
      <c r="CL8136"/>
      <c r="CM8136"/>
      <c r="CN8136"/>
      <c r="CO8136"/>
      <c r="CP8136"/>
    </row>
    <row r="8137" spans="80:94" ht="22.5" customHeight="1">
      <c r="CB8137"/>
      <c r="CC8137"/>
      <c r="CD8137"/>
      <c r="CE8137" s="83"/>
      <c r="CF8137"/>
      <c r="CG8137"/>
      <c r="CH8137"/>
      <c r="CI8137"/>
      <c r="CJ8137"/>
      <c r="CK8137"/>
      <c r="CL8137"/>
      <c r="CM8137"/>
      <c r="CN8137"/>
      <c r="CO8137"/>
      <c r="CP8137"/>
    </row>
    <row r="8138" spans="80:94" ht="22.5" customHeight="1">
      <c r="CB8138"/>
      <c r="CC8138"/>
      <c r="CD8138"/>
      <c r="CE8138" s="83"/>
      <c r="CF8138"/>
      <c r="CG8138"/>
      <c r="CH8138"/>
      <c r="CI8138"/>
      <c r="CJ8138"/>
      <c r="CK8138"/>
      <c r="CL8138"/>
      <c r="CM8138"/>
      <c r="CN8138"/>
      <c r="CO8138"/>
      <c r="CP8138"/>
    </row>
    <row r="8139" spans="80:94" ht="22.5" customHeight="1">
      <c r="CB8139"/>
      <c r="CC8139"/>
      <c r="CD8139"/>
      <c r="CE8139" s="83"/>
      <c r="CF8139"/>
      <c r="CG8139"/>
      <c r="CH8139"/>
      <c r="CI8139"/>
      <c r="CJ8139"/>
      <c r="CK8139"/>
      <c r="CL8139"/>
      <c r="CM8139"/>
      <c r="CN8139"/>
      <c r="CO8139"/>
      <c r="CP8139"/>
    </row>
    <row r="8140" spans="80:94" ht="22.5" customHeight="1">
      <c r="CB8140"/>
      <c r="CC8140"/>
      <c r="CD8140"/>
      <c r="CE8140" s="83"/>
      <c r="CF8140"/>
      <c r="CG8140"/>
      <c r="CH8140"/>
      <c r="CI8140"/>
      <c r="CJ8140"/>
      <c r="CK8140"/>
      <c r="CL8140"/>
      <c r="CM8140"/>
      <c r="CN8140"/>
      <c r="CO8140"/>
      <c r="CP8140"/>
    </row>
    <row r="8141" spans="80:94" ht="22.5" customHeight="1">
      <c r="CB8141"/>
      <c r="CC8141"/>
      <c r="CD8141"/>
      <c r="CE8141" s="83"/>
      <c r="CF8141"/>
      <c r="CG8141"/>
      <c r="CH8141"/>
      <c r="CI8141"/>
      <c r="CJ8141"/>
      <c r="CK8141"/>
      <c r="CL8141"/>
      <c r="CM8141"/>
      <c r="CN8141"/>
      <c r="CO8141"/>
      <c r="CP8141"/>
    </row>
    <row r="8142" spans="80:94" ht="22.5" customHeight="1">
      <c r="CB8142"/>
      <c r="CC8142"/>
      <c r="CD8142"/>
      <c r="CE8142" s="83"/>
      <c r="CF8142"/>
      <c r="CG8142"/>
      <c r="CH8142"/>
      <c r="CI8142"/>
      <c r="CJ8142"/>
      <c r="CK8142"/>
      <c r="CL8142"/>
      <c r="CM8142"/>
      <c r="CN8142"/>
      <c r="CO8142"/>
      <c r="CP8142"/>
    </row>
    <row r="8143" spans="80:94" ht="22.5" customHeight="1">
      <c r="CB8143"/>
      <c r="CC8143"/>
      <c r="CD8143"/>
      <c r="CE8143" s="83"/>
      <c r="CF8143"/>
      <c r="CG8143"/>
      <c r="CH8143"/>
      <c r="CI8143"/>
      <c r="CJ8143"/>
      <c r="CK8143"/>
      <c r="CL8143"/>
      <c r="CM8143"/>
      <c r="CN8143"/>
      <c r="CO8143"/>
      <c r="CP8143"/>
    </row>
    <row r="8144" spans="80:94" ht="22.5" customHeight="1">
      <c r="CB8144"/>
      <c r="CC8144"/>
      <c r="CD8144"/>
      <c r="CE8144" s="83"/>
      <c r="CF8144"/>
      <c r="CG8144"/>
      <c r="CH8144"/>
      <c r="CI8144"/>
      <c r="CJ8144"/>
      <c r="CK8144"/>
      <c r="CL8144"/>
      <c r="CM8144"/>
      <c r="CN8144"/>
      <c r="CO8144"/>
      <c r="CP8144"/>
    </row>
    <row r="8145" spans="80:94" ht="22.5" customHeight="1">
      <c r="CB8145"/>
      <c r="CC8145"/>
      <c r="CD8145"/>
      <c r="CE8145" s="83"/>
      <c r="CF8145"/>
      <c r="CG8145"/>
      <c r="CH8145"/>
      <c r="CI8145"/>
      <c r="CJ8145"/>
      <c r="CK8145"/>
      <c r="CL8145"/>
      <c r="CM8145"/>
      <c r="CN8145"/>
      <c r="CO8145"/>
      <c r="CP8145"/>
    </row>
    <row r="8146" spans="80:94" ht="22.5" customHeight="1">
      <c r="CB8146"/>
      <c r="CC8146"/>
      <c r="CD8146"/>
      <c r="CE8146" s="83"/>
      <c r="CF8146"/>
      <c r="CG8146"/>
      <c r="CH8146"/>
      <c r="CI8146"/>
      <c r="CJ8146"/>
      <c r="CK8146"/>
      <c r="CL8146"/>
      <c r="CM8146"/>
      <c r="CN8146"/>
      <c r="CO8146"/>
      <c r="CP8146"/>
    </row>
    <row r="8147" spans="80:94" ht="22.5" customHeight="1">
      <c r="CB8147"/>
      <c r="CC8147"/>
      <c r="CD8147"/>
      <c r="CE8147" s="83"/>
      <c r="CF8147"/>
      <c r="CG8147"/>
      <c r="CH8147"/>
      <c r="CI8147"/>
      <c r="CJ8147"/>
      <c r="CK8147"/>
      <c r="CL8147"/>
      <c r="CM8147"/>
      <c r="CN8147"/>
      <c r="CO8147"/>
      <c r="CP8147"/>
    </row>
    <row r="8148" spans="80:94" ht="22.5" customHeight="1">
      <c r="CB8148"/>
      <c r="CC8148"/>
      <c r="CD8148"/>
      <c r="CE8148" s="83"/>
      <c r="CF8148"/>
      <c r="CG8148"/>
      <c r="CH8148"/>
      <c r="CI8148"/>
      <c r="CJ8148"/>
      <c r="CK8148"/>
      <c r="CL8148"/>
      <c r="CM8148"/>
      <c r="CN8148"/>
      <c r="CO8148"/>
      <c r="CP8148"/>
    </row>
    <row r="8149" spans="80:94" ht="22.5" customHeight="1">
      <c r="CB8149"/>
      <c r="CC8149"/>
      <c r="CD8149"/>
      <c r="CE8149" s="83"/>
      <c r="CF8149"/>
      <c r="CG8149"/>
      <c r="CH8149"/>
      <c r="CI8149"/>
      <c r="CJ8149"/>
      <c r="CK8149"/>
      <c r="CL8149"/>
      <c r="CM8149"/>
      <c r="CN8149"/>
      <c r="CO8149"/>
      <c r="CP8149"/>
    </row>
    <row r="8150" spans="80:94" ht="22.5" customHeight="1">
      <c r="CB8150"/>
      <c r="CC8150"/>
      <c r="CD8150"/>
      <c r="CE8150" s="83"/>
      <c r="CF8150"/>
      <c r="CG8150"/>
      <c r="CH8150"/>
      <c r="CI8150"/>
      <c r="CJ8150"/>
      <c r="CK8150"/>
      <c r="CL8150"/>
      <c r="CM8150"/>
      <c r="CN8150"/>
      <c r="CO8150"/>
      <c r="CP8150"/>
    </row>
    <row r="8151" spans="80:94" ht="22.5" customHeight="1">
      <c r="CB8151"/>
      <c r="CC8151"/>
      <c r="CD8151"/>
      <c r="CE8151" s="83"/>
      <c r="CF8151"/>
      <c r="CG8151"/>
      <c r="CH8151"/>
      <c r="CI8151"/>
      <c r="CJ8151"/>
      <c r="CK8151"/>
      <c r="CL8151"/>
      <c r="CM8151"/>
      <c r="CN8151"/>
      <c r="CO8151"/>
      <c r="CP8151"/>
    </row>
    <row r="8152" spans="80:94" ht="22.5" customHeight="1">
      <c r="CB8152"/>
      <c r="CC8152"/>
      <c r="CD8152"/>
      <c r="CE8152" s="83"/>
      <c r="CF8152"/>
      <c r="CG8152"/>
      <c r="CH8152"/>
      <c r="CI8152"/>
      <c r="CJ8152"/>
      <c r="CK8152"/>
      <c r="CL8152"/>
      <c r="CM8152"/>
      <c r="CN8152"/>
      <c r="CO8152"/>
      <c r="CP8152"/>
    </row>
    <row r="8153" spans="80:94" ht="22.5" customHeight="1">
      <c r="CB8153"/>
      <c r="CC8153"/>
      <c r="CD8153"/>
      <c r="CE8153" s="83"/>
      <c r="CF8153"/>
      <c r="CG8153"/>
      <c r="CH8153"/>
      <c r="CI8153"/>
      <c r="CJ8153"/>
      <c r="CK8153"/>
      <c r="CL8153"/>
      <c r="CM8153"/>
      <c r="CN8153"/>
      <c r="CO8153"/>
      <c r="CP8153"/>
    </row>
    <row r="8154" spans="80:94" ht="22.5" customHeight="1">
      <c r="CB8154"/>
      <c r="CC8154"/>
      <c r="CD8154"/>
      <c r="CE8154" s="83"/>
      <c r="CF8154"/>
      <c r="CG8154"/>
      <c r="CH8154"/>
      <c r="CI8154"/>
      <c r="CJ8154"/>
      <c r="CK8154"/>
      <c r="CL8154"/>
      <c r="CM8154"/>
      <c r="CN8154"/>
      <c r="CO8154"/>
      <c r="CP8154"/>
    </row>
    <row r="8155" spans="80:94" ht="22.5" customHeight="1">
      <c r="CB8155"/>
      <c r="CC8155"/>
      <c r="CD8155"/>
      <c r="CE8155" s="83"/>
      <c r="CF8155"/>
      <c r="CG8155"/>
      <c r="CH8155"/>
      <c r="CI8155"/>
      <c r="CJ8155"/>
      <c r="CK8155"/>
      <c r="CL8155"/>
      <c r="CM8155"/>
      <c r="CN8155"/>
      <c r="CO8155"/>
      <c r="CP8155"/>
    </row>
    <row r="8156" spans="80:94" ht="22.5" customHeight="1">
      <c r="CB8156"/>
      <c r="CC8156"/>
      <c r="CD8156"/>
      <c r="CE8156" s="83"/>
      <c r="CF8156"/>
      <c r="CG8156"/>
      <c r="CH8156"/>
      <c r="CI8156"/>
      <c r="CJ8156"/>
      <c r="CK8156"/>
      <c r="CL8156"/>
      <c r="CM8156"/>
      <c r="CN8156"/>
      <c r="CO8156"/>
      <c r="CP8156"/>
    </row>
    <row r="8157" spans="80:94" ht="22.5" customHeight="1">
      <c r="CB8157"/>
      <c r="CC8157"/>
      <c r="CD8157"/>
      <c r="CE8157" s="83"/>
      <c r="CF8157"/>
      <c r="CG8157"/>
      <c r="CH8157"/>
      <c r="CI8157"/>
      <c r="CJ8157"/>
      <c r="CK8157"/>
      <c r="CL8157"/>
      <c r="CM8157"/>
      <c r="CN8157"/>
      <c r="CO8157"/>
      <c r="CP8157"/>
    </row>
    <row r="8158" spans="80:94" ht="22.5" customHeight="1">
      <c r="CB8158"/>
      <c r="CC8158"/>
      <c r="CD8158"/>
      <c r="CE8158" s="83"/>
      <c r="CF8158"/>
      <c r="CG8158"/>
      <c r="CH8158"/>
      <c r="CI8158"/>
      <c r="CJ8158"/>
      <c r="CK8158"/>
      <c r="CL8158"/>
      <c r="CM8158"/>
      <c r="CN8158"/>
      <c r="CO8158"/>
      <c r="CP8158"/>
    </row>
    <row r="8159" spans="80:94" ht="22.5" customHeight="1">
      <c r="CB8159"/>
      <c r="CC8159"/>
      <c r="CD8159"/>
      <c r="CE8159" s="83"/>
      <c r="CF8159"/>
      <c r="CG8159"/>
      <c r="CH8159"/>
      <c r="CI8159"/>
      <c r="CJ8159"/>
      <c r="CK8159"/>
      <c r="CL8159"/>
      <c r="CM8159"/>
      <c r="CN8159"/>
      <c r="CO8159"/>
      <c r="CP8159"/>
    </row>
    <row r="8160" spans="80:94" ht="22.5" customHeight="1">
      <c r="CB8160"/>
      <c r="CC8160"/>
      <c r="CD8160"/>
      <c r="CE8160" s="83"/>
      <c r="CF8160"/>
      <c r="CG8160"/>
      <c r="CH8160"/>
      <c r="CI8160"/>
      <c r="CJ8160"/>
      <c r="CK8160"/>
      <c r="CL8160"/>
      <c r="CM8160"/>
      <c r="CN8160"/>
      <c r="CO8160"/>
      <c r="CP8160"/>
    </row>
    <row r="8161" spans="80:94" ht="22.5" customHeight="1">
      <c r="CB8161"/>
      <c r="CC8161"/>
      <c r="CD8161"/>
      <c r="CE8161" s="83"/>
      <c r="CF8161"/>
      <c r="CG8161"/>
      <c r="CH8161"/>
      <c r="CI8161"/>
      <c r="CJ8161"/>
      <c r="CK8161"/>
      <c r="CL8161"/>
      <c r="CM8161"/>
      <c r="CN8161"/>
      <c r="CO8161"/>
      <c r="CP8161"/>
    </row>
    <row r="8162" spans="80:94" ht="22.5" customHeight="1">
      <c r="CB8162"/>
      <c r="CC8162"/>
      <c r="CD8162"/>
      <c r="CE8162" s="83"/>
      <c r="CF8162"/>
      <c r="CG8162"/>
      <c r="CH8162"/>
      <c r="CI8162"/>
      <c r="CJ8162"/>
      <c r="CK8162"/>
      <c r="CL8162"/>
      <c r="CM8162"/>
      <c r="CN8162"/>
      <c r="CO8162"/>
      <c r="CP8162"/>
    </row>
    <row r="8163" spans="80:94" ht="22.5" customHeight="1">
      <c r="CB8163"/>
      <c r="CC8163"/>
      <c r="CD8163"/>
      <c r="CE8163" s="83"/>
      <c r="CF8163"/>
      <c r="CG8163"/>
      <c r="CH8163"/>
      <c r="CI8163"/>
      <c r="CJ8163"/>
      <c r="CK8163"/>
      <c r="CL8163"/>
      <c r="CM8163"/>
      <c r="CN8163"/>
      <c r="CO8163"/>
      <c r="CP8163"/>
    </row>
    <row r="8164" spans="80:94" ht="22.5" customHeight="1">
      <c r="CB8164"/>
      <c r="CC8164"/>
      <c r="CD8164"/>
      <c r="CE8164" s="83"/>
      <c r="CF8164"/>
      <c r="CG8164"/>
      <c r="CH8164"/>
      <c r="CI8164"/>
      <c r="CJ8164"/>
      <c r="CK8164"/>
      <c r="CL8164"/>
      <c r="CM8164"/>
      <c r="CN8164"/>
      <c r="CO8164"/>
      <c r="CP8164"/>
    </row>
    <row r="8165" spans="80:94" ht="22.5" customHeight="1">
      <c r="CB8165"/>
      <c r="CC8165"/>
      <c r="CD8165"/>
      <c r="CE8165" s="83"/>
      <c r="CF8165"/>
      <c r="CG8165"/>
      <c r="CH8165"/>
      <c r="CI8165"/>
      <c r="CJ8165"/>
      <c r="CK8165"/>
      <c r="CL8165"/>
      <c r="CM8165"/>
      <c r="CN8165"/>
      <c r="CO8165"/>
      <c r="CP8165"/>
    </row>
    <row r="8166" spans="80:94" ht="22.5" customHeight="1">
      <c r="CB8166"/>
      <c r="CC8166"/>
      <c r="CD8166"/>
      <c r="CE8166" s="83"/>
      <c r="CF8166"/>
      <c r="CG8166"/>
      <c r="CH8166"/>
      <c r="CI8166"/>
      <c r="CJ8166"/>
      <c r="CK8166"/>
      <c r="CL8166"/>
      <c r="CM8166"/>
      <c r="CN8166"/>
      <c r="CO8166"/>
      <c r="CP8166"/>
    </row>
    <row r="8167" spans="80:94" ht="22.5" customHeight="1">
      <c r="CB8167"/>
      <c r="CC8167"/>
      <c r="CD8167"/>
      <c r="CE8167" s="83"/>
      <c r="CF8167"/>
      <c r="CG8167"/>
      <c r="CH8167"/>
      <c r="CI8167"/>
      <c r="CJ8167"/>
      <c r="CK8167"/>
      <c r="CL8167"/>
      <c r="CM8167"/>
      <c r="CN8167"/>
      <c r="CO8167"/>
      <c r="CP8167"/>
    </row>
    <row r="8168" spans="80:94" ht="22.5" customHeight="1">
      <c r="CB8168"/>
      <c r="CC8168"/>
      <c r="CD8168"/>
      <c r="CE8168" s="83"/>
      <c r="CF8168"/>
      <c r="CG8168"/>
      <c r="CH8168"/>
      <c r="CI8168"/>
      <c r="CJ8168"/>
      <c r="CK8168"/>
      <c r="CL8168"/>
      <c r="CM8168"/>
      <c r="CN8168"/>
      <c r="CO8168"/>
      <c r="CP8168"/>
    </row>
    <row r="8169" spans="80:94" ht="22.5" customHeight="1">
      <c r="CB8169"/>
      <c r="CC8169"/>
      <c r="CD8169"/>
      <c r="CE8169" s="83"/>
      <c r="CF8169"/>
      <c r="CG8169"/>
      <c r="CH8169"/>
      <c r="CI8169"/>
      <c r="CJ8169"/>
      <c r="CK8169"/>
      <c r="CL8169"/>
      <c r="CM8169"/>
      <c r="CN8169"/>
      <c r="CO8169"/>
      <c r="CP8169"/>
    </row>
    <row r="8170" spans="80:94" ht="22.5" customHeight="1">
      <c r="CB8170"/>
      <c r="CC8170"/>
      <c r="CD8170"/>
      <c r="CE8170" s="83"/>
      <c r="CF8170"/>
      <c r="CG8170"/>
      <c r="CH8170"/>
      <c r="CI8170"/>
      <c r="CJ8170"/>
      <c r="CK8170"/>
      <c r="CL8170"/>
      <c r="CM8170"/>
      <c r="CN8170"/>
      <c r="CO8170"/>
      <c r="CP8170"/>
    </row>
    <row r="8171" spans="80:94" ht="22.5" customHeight="1">
      <c r="CB8171"/>
      <c r="CC8171"/>
      <c r="CD8171"/>
      <c r="CE8171" s="83"/>
      <c r="CF8171"/>
      <c r="CG8171"/>
      <c r="CH8171"/>
      <c r="CI8171"/>
      <c r="CJ8171"/>
      <c r="CK8171"/>
      <c r="CL8171"/>
      <c r="CM8171"/>
      <c r="CN8171"/>
      <c r="CO8171"/>
      <c r="CP8171"/>
    </row>
    <row r="8172" spans="80:94" ht="22.5" customHeight="1">
      <c r="CB8172"/>
      <c r="CC8172"/>
      <c r="CD8172"/>
      <c r="CE8172" s="83"/>
      <c r="CF8172"/>
      <c r="CG8172"/>
      <c r="CH8172"/>
      <c r="CI8172"/>
      <c r="CJ8172"/>
      <c r="CK8172"/>
      <c r="CL8172"/>
      <c r="CM8172"/>
      <c r="CN8172"/>
      <c r="CO8172"/>
      <c r="CP8172"/>
    </row>
    <row r="8173" spans="80:94" ht="22.5" customHeight="1">
      <c r="CB8173"/>
      <c r="CC8173"/>
      <c r="CD8173"/>
      <c r="CE8173" s="83"/>
      <c r="CF8173"/>
      <c r="CG8173"/>
      <c r="CH8173"/>
      <c r="CI8173"/>
      <c r="CJ8173"/>
      <c r="CK8173"/>
      <c r="CL8173"/>
      <c r="CM8173"/>
      <c r="CN8173"/>
      <c r="CO8173"/>
      <c r="CP8173"/>
    </row>
    <row r="8174" spans="80:94" ht="22.5" customHeight="1">
      <c r="CB8174"/>
      <c r="CC8174"/>
      <c r="CD8174"/>
      <c r="CE8174" s="83"/>
      <c r="CF8174"/>
      <c r="CG8174"/>
      <c r="CH8174"/>
      <c r="CI8174"/>
      <c r="CJ8174"/>
      <c r="CK8174"/>
      <c r="CL8174"/>
      <c r="CM8174"/>
      <c r="CN8174"/>
      <c r="CO8174"/>
      <c r="CP8174"/>
    </row>
    <row r="8175" spans="80:94" ht="22.5" customHeight="1">
      <c r="CB8175"/>
      <c r="CC8175"/>
      <c r="CD8175"/>
      <c r="CE8175" s="83"/>
      <c r="CF8175"/>
      <c r="CG8175"/>
      <c r="CH8175"/>
      <c r="CI8175"/>
      <c r="CJ8175"/>
      <c r="CK8175"/>
      <c r="CL8175"/>
      <c r="CM8175"/>
      <c r="CN8175"/>
      <c r="CO8175"/>
      <c r="CP8175"/>
    </row>
    <row r="8176" spans="80:94" ht="22.5" customHeight="1">
      <c r="CB8176"/>
      <c r="CC8176"/>
      <c r="CD8176"/>
      <c r="CE8176" s="83"/>
      <c r="CF8176"/>
      <c r="CG8176"/>
      <c r="CH8176"/>
      <c r="CI8176"/>
      <c r="CJ8176"/>
      <c r="CK8176"/>
      <c r="CL8176"/>
      <c r="CM8176"/>
      <c r="CN8176"/>
      <c r="CO8176"/>
      <c r="CP8176"/>
    </row>
    <row r="8177" spans="80:94" ht="22.5" customHeight="1">
      <c r="CB8177"/>
      <c r="CC8177"/>
      <c r="CD8177"/>
      <c r="CE8177" s="83"/>
      <c r="CF8177"/>
      <c r="CG8177"/>
      <c r="CH8177"/>
      <c r="CI8177"/>
      <c r="CJ8177"/>
      <c r="CK8177"/>
      <c r="CL8177"/>
      <c r="CM8177"/>
      <c r="CN8177"/>
      <c r="CO8177"/>
      <c r="CP8177"/>
    </row>
    <row r="8178" spans="80:94" ht="22.5" customHeight="1">
      <c r="CB8178"/>
      <c r="CC8178"/>
      <c r="CD8178"/>
      <c r="CE8178" s="83"/>
      <c r="CF8178"/>
      <c r="CG8178"/>
      <c r="CH8178"/>
      <c r="CI8178"/>
      <c r="CJ8178"/>
      <c r="CK8178"/>
      <c r="CL8178"/>
      <c r="CM8178"/>
      <c r="CN8178"/>
      <c r="CO8178"/>
      <c r="CP8178"/>
    </row>
    <row r="8179" spans="80:94" ht="22.5" customHeight="1">
      <c r="CB8179"/>
      <c r="CC8179"/>
      <c r="CD8179"/>
      <c r="CE8179" s="83"/>
      <c r="CF8179"/>
      <c r="CG8179"/>
      <c r="CH8179"/>
      <c r="CI8179"/>
      <c r="CJ8179"/>
      <c r="CK8179"/>
      <c r="CL8179"/>
      <c r="CM8179"/>
      <c r="CN8179"/>
      <c r="CO8179"/>
      <c r="CP8179"/>
    </row>
    <row r="8180" spans="80:94" ht="22.5" customHeight="1">
      <c r="CB8180"/>
      <c r="CC8180"/>
      <c r="CD8180"/>
      <c r="CE8180" s="83"/>
      <c r="CF8180"/>
      <c r="CG8180"/>
      <c r="CH8180"/>
      <c r="CI8180"/>
      <c r="CJ8180"/>
      <c r="CK8180"/>
      <c r="CL8180"/>
      <c r="CM8180"/>
      <c r="CN8180"/>
      <c r="CO8180"/>
      <c r="CP8180"/>
    </row>
    <row r="8181" spans="80:94" ht="22.5" customHeight="1">
      <c r="CB8181"/>
      <c r="CC8181"/>
      <c r="CD8181"/>
      <c r="CE8181" s="83"/>
      <c r="CF8181"/>
      <c r="CG8181"/>
      <c r="CH8181"/>
      <c r="CI8181"/>
      <c r="CJ8181"/>
      <c r="CK8181"/>
      <c r="CL8181"/>
      <c r="CM8181"/>
      <c r="CN8181"/>
      <c r="CO8181"/>
      <c r="CP8181"/>
    </row>
    <row r="8182" spans="80:94" ht="22.5" customHeight="1">
      <c r="CB8182"/>
      <c r="CC8182"/>
      <c r="CD8182"/>
      <c r="CE8182" s="83"/>
      <c r="CF8182"/>
      <c r="CG8182"/>
      <c r="CH8182"/>
      <c r="CI8182"/>
      <c r="CJ8182"/>
      <c r="CK8182"/>
      <c r="CL8182"/>
      <c r="CM8182"/>
      <c r="CN8182"/>
      <c r="CO8182"/>
      <c r="CP8182"/>
    </row>
    <row r="8183" spans="80:94" ht="22.5" customHeight="1">
      <c r="CB8183"/>
      <c r="CC8183"/>
      <c r="CD8183"/>
      <c r="CE8183" s="83"/>
      <c r="CF8183"/>
      <c r="CG8183"/>
      <c r="CH8183"/>
      <c r="CI8183"/>
      <c r="CJ8183"/>
      <c r="CK8183"/>
      <c r="CL8183"/>
      <c r="CM8183"/>
      <c r="CN8183"/>
      <c r="CO8183"/>
      <c r="CP8183"/>
    </row>
    <row r="8184" spans="80:94" ht="22.5" customHeight="1">
      <c r="CB8184"/>
      <c r="CC8184"/>
      <c r="CD8184"/>
      <c r="CE8184" s="83"/>
      <c r="CF8184"/>
      <c r="CG8184"/>
      <c r="CH8184"/>
      <c r="CI8184"/>
      <c r="CJ8184"/>
      <c r="CK8184"/>
      <c r="CL8184"/>
      <c r="CM8184"/>
      <c r="CN8184"/>
      <c r="CO8184"/>
      <c r="CP8184"/>
    </row>
    <row r="8185" spans="80:94" ht="22.5" customHeight="1">
      <c r="CB8185"/>
      <c r="CC8185"/>
      <c r="CD8185"/>
      <c r="CE8185" s="83"/>
      <c r="CF8185"/>
      <c r="CG8185"/>
      <c r="CH8185"/>
      <c r="CI8185"/>
      <c r="CJ8185"/>
      <c r="CK8185"/>
      <c r="CL8185"/>
      <c r="CM8185"/>
      <c r="CN8185"/>
      <c r="CO8185"/>
      <c r="CP8185"/>
    </row>
    <row r="8186" spans="80:94" ht="22.5" customHeight="1">
      <c r="CB8186"/>
      <c r="CC8186"/>
      <c r="CD8186"/>
      <c r="CE8186" s="83"/>
      <c r="CF8186"/>
      <c r="CG8186"/>
      <c r="CH8186"/>
      <c r="CI8186"/>
      <c r="CJ8186"/>
      <c r="CK8186"/>
      <c r="CL8186"/>
      <c r="CM8186"/>
      <c r="CN8186"/>
      <c r="CO8186"/>
      <c r="CP8186"/>
    </row>
    <row r="8187" spans="80:94" ht="22.5" customHeight="1">
      <c r="CB8187"/>
      <c r="CC8187"/>
      <c r="CD8187"/>
      <c r="CE8187" s="83"/>
      <c r="CF8187"/>
      <c r="CG8187"/>
      <c r="CH8187"/>
      <c r="CI8187"/>
      <c r="CJ8187"/>
      <c r="CK8187"/>
      <c r="CL8187"/>
      <c r="CM8187"/>
      <c r="CN8187"/>
      <c r="CO8187"/>
      <c r="CP8187"/>
    </row>
    <row r="8188" spans="80:94" ht="22.5" customHeight="1">
      <c r="CB8188"/>
      <c r="CC8188"/>
      <c r="CD8188"/>
      <c r="CE8188" s="83"/>
      <c r="CF8188"/>
      <c r="CG8188"/>
      <c r="CH8188"/>
      <c r="CI8188"/>
      <c r="CJ8188"/>
      <c r="CK8188"/>
      <c r="CL8188"/>
      <c r="CM8188"/>
      <c r="CN8188"/>
      <c r="CO8188"/>
      <c r="CP8188"/>
    </row>
    <row r="8189" spans="80:94" ht="22.5" customHeight="1">
      <c r="CB8189"/>
      <c r="CC8189"/>
      <c r="CD8189"/>
      <c r="CE8189" s="83"/>
      <c r="CF8189"/>
      <c r="CG8189"/>
      <c r="CH8189"/>
      <c r="CI8189"/>
      <c r="CJ8189"/>
      <c r="CK8189"/>
      <c r="CL8189"/>
      <c r="CM8189"/>
      <c r="CN8189"/>
      <c r="CO8189"/>
      <c r="CP8189"/>
    </row>
    <row r="8190" spans="80:94" ht="22.5" customHeight="1">
      <c r="CB8190"/>
      <c r="CC8190"/>
      <c r="CD8190"/>
      <c r="CE8190" s="83"/>
      <c r="CF8190"/>
      <c r="CG8190"/>
      <c r="CH8190"/>
      <c r="CI8190"/>
      <c r="CJ8190"/>
      <c r="CK8190"/>
      <c r="CL8190"/>
      <c r="CM8190"/>
      <c r="CN8190"/>
      <c r="CO8190"/>
      <c r="CP8190"/>
    </row>
    <row r="8191" spans="80:94" ht="22.5" customHeight="1">
      <c r="CB8191"/>
      <c r="CC8191"/>
      <c r="CD8191"/>
      <c r="CE8191" s="83"/>
      <c r="CF8191"/>
      <c r="CG8191"/>
      <c r="CH8191"/>
      <c r="CI8191"/>
      <c r="CJ8191"/>
      <c r="CK8191"/>
      <c r="CL8191"/>
      <c r="CM8191"/>
      <c r="CN8191"/>
      <c r="CO8191"/>
      <c r="CP8191"/>
    </row>
    <row r="8192" spans="80:94" ht="22.5" customHeight="1">
      <c r="CB8192"/>
      <c r="CC8192"/>
      <c r="CD8192"/>
      <c r="CE8192" s="83"/>
      <c r="CF8192"/>
      <c r="CG8192"/>
      <c r="CH8192"/>
      <c r="CI8192"/>
      <c r="CJ8192"/>
      <c r="CK8192"/>
      <c r="CL8192"/>
      <c r="CM8192"/>
      <c r="CN8192"/>
      <c r="CO8192"/>
      <c r="CP8192"/>
    </row>
    <row r="8193" spans="80:94" ht="22.5" customHeight="1">
      <c r="CB8193"/>
      <c r="CC8193"/>
      <c r="CD8193"/>
      <c r="CE8193" s="83"/>
      <c r="CF8193"/>
      <c r="CG8193"/>
      <c r="CH8193"/>
      <c r="CI8193"/>
      <c r="CJ8193"/>
      <c r="CK8193"/>
      <c r="CL8193"/>
      <c r="CM8193"/>
      <c r="CN8193"/>
      <c r="CO8193"/>
      <c r="CP8193"/>
    </row>
    <row r="8194" spans="80:94" ht="22.5" customHeight="1">
      <c r="CB8194"/>
      <c r="CC8194"/>
      <c r="CD8194"/>
      <c r="CE8194" s="83"/>
      <c r="CF8194"/>
      <c r="CG8194"/>
      <c r="CH8194"/>
      <c r="CI8194"/>
      <c r="CJ8194"/>
      <c r="CK8194"/>
      <c r="CL8194"/>
      <c r="CM8194"/>
      <c r="CN8194"/>
      <c r="CO8194"/>
      <c r="CP8194"/>
    </row>
    <row r="8195" spans="80:94" ht="22.5" customHeight="1">
      <c r="CB8195"/>
      <c r="CC8195"/>
      <c r="CD8195"/>
      <c r="CE8195" s="83"/>
      <c r="CF8195"/>
      <c r="CG8195"/>
      <c r="CH8195"/>
      <c r="CI8195"/>
      <c r="CJ8195"/>
      <c r="CK8195"/>
      <c r="CL8195"/>
      <c r="CM8195"/>
      <c r="CN8195"/>
      <c r="CO8195"/>
      <c r="CP8195"/>
    </row>
    <row r="8196" spans="80:94" ht="22.5" customHeight="1">
      <c r="CB8196"/>
      <c r="CC8196"/>
      <c r="CD8196"/>
      <c r="CE8196" s="83"/>
      <c r="CF8196"/>
      <c r="CG8196"/>
      <c r="CH8196"/>
      <c r="CI8196"/>
      <c r="CJ8196"/>
      <c r="CK8196"/>
      <c r="CL8196"/>
      <c r="CM8196"/>
      <c r="CN8196"/>
      <c r="CO8196"/>
      <c r="CP8196"/>
    </row>
    <row r="8197" spans="80:94" ht="22.5" customHeight="1">
      <c r="CB8197"/>
      <c r="CC8197"/>
      <c r="CD8197"/>
      <c r="CE8197" s="83"/>
      <c r="CF8197"/>
      <c r="CG8197"/>
      <c r="CH8197"/>
      <c r="CI8197"/>
      <c r="CJ8197"/>
      <c r="CK8197"/>
      <c r="CL8197"/>
      <c r="CM8197"/>
      <c r="CN8197"/>
      <c r="CO8197"/>
      <c r="CP8197"/>
    </row>
    <row r="8198" spans="80:94" ht="22.5" customHeight="1">
      <c r="CB8198"/>
      <c r="CC8198"/>
      <c r="CD8198"/>
      <c r="CE8198" s="83"/>
      <c r="CF8198"/>
      <c r="CG8198"/>
      <c r="CH8198"/>
      <c r="CI8198"/>
      <c r="CJ8198"/>
      <c r="CK8198"/>
      <c r="CL8198"/>
      <c r="CM8198"/>
      <c r="CN8198"/>
      <c r="CO8198"/>
      <c r="CP8198"/>
    </row>
    <row r="8199" spans="80:94" ht="22.5" customHeight="1">
      <c r="CB8199"/>
      <c r="CC8199"/>
      <c r="CD8199"/>
      <c r="CE8199" s="83"/>
      <c r="CF8199"/>
      <c r="CG8199"/>
      <c r="CH8199"/>
      <c r="CI8199"/>
      <c r="CJ8199"/>
      <c r="CK8199"/>
      <c r="CL8199"/>
      <c r="CM8199"/>
      <c r="CN8199"/>
      <c r="CO8199"/>
      <c r="CP8199"/>
    </row>
    <row r="8200" spans="80:94" ht="22.5" customHeight="1">
      <c r="CB8200"/>
      <c r="CC8200"/>
      <c r="CD8200"/>
      <c r="CE8200" s="83"/>
      <c r="CF8200"/>
      <c r="CG8200"/>
      <c r="CH8200"/>
      <c r="CI8200"/>
      <c r="CJ8200"/>
      <c r="CK8200"/>
      <c r="CL8200"/>
      <c r="CM8200"/>
      <c r="CN8200"/>
      <c r="CO8200"/>
      <c r="CP8200"/>
    </row>
    <row r="8201" spans="80:94" ht="22.5" customHeight="1">
      <c r="CB8201"/>
      <c r="CC8201"/>
      <c r="CD8201"/>
      <c r="CE8201" s="83"/>
      <c r="CF8201"/>
      <c r="CG8201"/>
      <c r="CH8201"/>
      <c r="CI8201"/>
      <c r="CJ8201"/>
      <c r="CK8201"/>
      <c r="CL8201"/>
      <c r="CM8201"/>
      <c r="CN8201"/>
      <c r="CO8201"/>
      <c r="CP8201"/>
    </row>
    <row r="8202" spans="80:94" ht="22.5" customHeight="1">
      <c r="CB8202"/>
      <c r="CC8202"/>
      <c r="CD8202"/>
      <c r="CE8202" s="83"/>
      <c r="CF8202"/>
      <c r="CG8202"/>
      <c r="CH8202"/>
      <c r="CI8202"/>
      <c r="CJ8202"/>
      <c r="CK8202"/>
      <c r="CL8202"/>
      <c r="CM8202"/>
      <c r="CN8202"/>
      <c r="CO8202"/>
      <c r="CP8202"/>
    </row>
    <row r="8203" spans="80:94" ht="22.5" customHeight="1">
      <c r="CB8203"/>
      <c r="CC8203"/>
      <c r="CD8203"/>
      <c r="CE8203" s="83"/>
      <c r="CF8203"/>
      <c r="CG8203"/>
      <c r="CH8203"/>
      <c r="CI8203"/>
      <c r="CJ8203"/>
      <c r="CK8203"/>
      <c r="CL8203"/>
      <c r="CM8203"/>
      <c r="CN8203"/>
      <c r="CO8203"/>
      <c r="CP8203"/>
    </row>
    <row r="8204" spans="80:94" ht="22.5" customHeight="1">
      <c r="CB8204"/>
      <c r="CC8204"/>
      <c r="CD8204"/>
      <c r="CE8204" s="83"/>
      <c r="CF8204"/>
      <c r="CG8204"/>
      <c r="CH8204"/>
      <c r="CI8204"/>
      <c r="CJ8204"/>
      <c r="CK8204"/>
      <c r="CL8204"/>
      <c r="CM8204"/>
      <c r="CN8204"/>
      <c r="CO8204"/>
      <c r="CP8204"/>
    </row>
    <row r="8205" spans="80:94" ht="22.5" customHeight="1">
      <c r="CB8205"/>
      <c r="CC8205"/>
      <c r="CD8205"/>
      <c r="CE8205" s="83"/>
      <c r="CF8205"/>
      <c r="CG8205"/>
      <c r="CH8205"/>
      <c r="CI8205"/>
      <c r="CJ8205"/>
      <c r="CK8205"/>
      <c r="CL8205"/>
      <c r="CM8205"/>
      <c r="CN8205"/>
      <c r="CO8205"/>
      <c r="CP8205"/>
    </row>
    <row r="8206" spans="80:94" ht="22.5" customHeight="1">
      <c r="CB8206"/>
      <c r="CC8206"/>
      <c r="CD8206"/>
      <c r="CE8206" s="83"/>
      <c r="CF8206"/>
      <c r="CG8206"/>
      <c r="CH8206"/>
      <c r="CI8206"/>
      <c r="CJ8206"/>
      <c r="CK8206"/>
      <c r="CL8206"/>
      <c r="CM8206"/>
      <c r="CN8206"/>
      <c r="CO8206"/>
      <c r="CP8206"/>
    </row>
    <row r="8207" spans="80:94" ht="22.5" customHeight="1">
      <c r="CB8207"/>
      <c r="CC8207"/>
      <c r="CD8207"/>
      <c r="CE8207" s="83"/>
      <c r="CF8207"/>
      <c r="CG8207"/>
      <c r="CH8207"/>
      <c r="CI8207"/>
      <c r="CJ8207"/>
      <c r="CK8207"/>
      <c r="CL8207"/>
      <c r="CM8207"/>
      <c r="CN8207"/>
      <c r="CO8207"/>
      <c r="CP8207"/>
    </row>
    <row r="8208" spans="80:94" ht="22.5" customHeight="1">
      <c r="CB8208"/>
      <c r="CC8208"/>
      <c r="CD8208"/>
      <c r="CE8208" s="83"/>
      <c r="CF8208"/>
      <c r="CG8208"/>
      <c r="CH8208"/>
      <c r="CI8208"/>
      <c r="CJ8208"/>
      <c r="CK8208"/>
      <c r="CL8208"/>
      <c r="CM8208"/>
      <c r="CN8208"/>
      <c r="CO8208"/>
      <c r="CP8208"/>
    </row>
    <row r="8209" spans="80:94" ht="22.5" customHeight="1">
      <c r="CB8209"/>
      <c r="CC8209"/>
      <c r="CD8209"/>
      <c r="CE8209" s="83"/>
      <c r="CF8209"/>
      <c r="CG8209"/>
      <c r="CH8209"/>
      <c r="CI8209"/>
      <c r="CJ8209"/>
      <c r="CK8209"/>
      <c r="CL8209"/>
      <c r="CM8209"/>
      <c r="CN8209"/>
      <c r="CO8209"/>
      <c r="CP8209"/>
    </row>
    <row r="8210" spans="80:94" ht="22.5" customHeight="1">
      <c r="CB8210"/>
      <c r="CC8210"/>
      <c r="CD8210"/>
      <c r="CE8210" s="83"/>
      <c r="CF8210"/>
      <c r="CG8210"/>
      <c r="CH8210"/>
      <c r="CI8210"/>
      <c r="CJ8210"/>
      <c r="CK8210"/>
      <c r="CL8210"/>
      <c r="CM8210"/>
      <c r="CN8210"/>
      <c r="CO8210"/>
      <c r="CP8210"/>
    </row>
    <row r="8211" spans="80:94" ht="22.5" customHeight="1">
      <c r="CB8211"/>
      <c r="CC8211"/>
      <c r="CD8211"/>
      <c r="CE8211" s="83"/>
      <c r="CF8211"/>
      <c r="CG8211"/>
      <c r="CH8211"/>
      <c r="CI8211"/>
      <c r="CJ8211"/>
      <c r="CK8211"/>
      <c r="CL8211"/>
      <c r="CM8211"/>
      <c r="CN8211"/>
      <c r="CO8211"/>
      <c r="CP8211"/>
    </row>
    <row r="8212" spans="80:94" ht="22.5" customHeight="1">
      <c r="CB8212"/>
      <c r="CC8212"/>
      <c r="CD8212"/>
      <c r="CE8212" s="83"/>
      <c r="CF8212"/>
      <c r="CG8212"/>
      <c r="CH8212"/>
      <c r="CI8212"/>
      <c r="CJ8212"/>
      <c r="CK8212"/>
      <c r="CL8212"/>
      <c r="CM8212"/>
      <c r="CN8212"/>
      <c r="CO8212"/>
      <c r="CP8212"/>
    </row>
    <row r="8213" spans="80:94" ht="22.5" customHeight="1">
      <c r="CB8213"/>
      <c r="CC8213"/>
      <c r="CD8213"/>
      <c r="CE8213" s="83"/>
      <c r="CF8213"/>
      <c r="CG8213"/>
      <c r="CH8213"/>
      <c r="CI8213"/>
      <c r="CJ8213"/>
      <c r="CK8213"/>
      <c r="CL8213"/>
      <c r="CM8213"/>
      <c r="CN8213"/>
      <c r="CO8213"/>
      <c r="CP8213"/>
    </row>
    <row r="8214" spans="80:94" ht="22.5" customHeight="1">
      <c r="CB8214"/>
      <c r="CC8214"/>
      <c r="CD8214"/>
      <c r="CE8214" s="83"/>
      <c r="CF8214"/>
      <c r="CG8214"/>
      <c r="CH8214"/>
      <c r="CI8214"/>
      <c r="CJ8214"/>
      <c r="CK8214"/>
      <c r="CL8214"/>
      <c r="CM8214"/>
      <c r="CN8214"/>
      <c r="CO8214"/>
      <c r="CP8214"/>
    </row>
    <row r="8215" spans="80:94" ht="22.5" customHeight="1">
      <c r="CB8215"/>
      <c r="CC8215"/>
      <c r="CD8215"/>
      <c r="CE8215" s="83"/>
      <c r="CF8215"/>
      <c r="CG8215"/>
      <c r="CH8215"/>
      <c r="CI8215"/>
      <c r="CJ8215"/>
      <c r="CK8215"/>
      <c r="CL8215"/>
      <c r="CM8215"/>
      <c r="CN8215"/>
      <c r="CO8215"/>
      <c r="CP8215"/>
    </row>
    <row r="8216" spans="80:94" ht="22.5" customHeight="1">
      <c r="CB8216"/>
      <c r="CC8216"/>
      <c r="CD8216"/>
      <c r="CE8216" s="83"/>
      <c r="CF8216"/>
      <c r="CG8216"/>
      <c r="CH8216"/>
      <c r="CI8216"/>
      <c r="CJ8216"/>
      <c r="CK8216"/>
      <c r="CL8216"/>
      <c r="CM8216"/>
      <c r="CN8216"/>
      <c r="CO8216"/>
      <c r="CP8216"/>
    </row>
    <row r="8217" spans="80:94" ht="22.5" customHeight="1">
      <c r="CB8217"/>
      <c r="CC8217"/>
      <c r="CD8217"/>
      <c r="CE8217" s="83"/>
      <c r="CF8217"/>
      <c r="CG8217"/>
      <c r="CH8217"/>
      <c r="CI8217"/>
      <c r="CJ8217"/>
      <c r="CK8217"/>
      <c r="CL8217"/>
      <c r="CM8217"/>
      <c r="CN8217"/>
      <c r="CO8217"/>
      <c r="CP8217"/>
    </row>
    <row r="8218" spans="80:94" ht="22.5" customHeight="1">
      <c r="CB8218"/>
      <c r="CC8218"/>
      <c r="CD8218"/>
      <c r="CE8218" s="83"/>
      <c r="CF8218"/>
      <c r="CG8218"/>
      <c r="CH8218"/>
      <c r="CI8218"/>
      <c r="CJ8218"/>
      <c r="CK8218"/>
      <c r="CL8218"/>
      <c r="CM8218"/>
      <c r="CN8218"/>
      <c r="CO8218"/>
      <c r="CP8218"/>
    </row>
    <row r="8219" spans="80:94" ht="22.5" customHeight="1">
      <c r="CB8219"/>
      <c r="CC8219"/>
      <c r="CD8219"/>
      <c r="CE8219" s="83"/>
      <c r="CF8219"/>
      <c r="CG8219"/>
      <c r="CH8219"/>
      <c r="CI8219"/>
      <c r="CJ8219"/>
      <c r="CK8219"/>
      <c r="CL8219"/>
      <c r="CM8219"/>
      <c r="CN8219"/>
      <c r="CO8219"/>
      <c r="CP8219"/>
    </row>
    <row r="8220" spans="80:94" ht="22.5" customHeight="1">
      <c r="CB8220"/>
      <c r="CC8220"/>
      <c r="CD8220"/>
      <c r="CE8220" s="83"/>
      <c r="CF8220"/>
      <c r="CG8220"/>
      <c r="CH8220"/>
      <c r="CI8220"/>
      <c r="CJ8220"/>
      <c r="CK8220"/>
      <c r="CL8220"/>
      <c r="CM8220"/>
      <c r="CN8220"/>
      <c r="CO8220"/>
      <c r="CP8220"/>
    </row>
    <row r="8221" spans="80:94" ht="22.5" customHeight="1">
      <c r="CB8221"/>
      <c r="CC8221"/>
      <c r="CD8221"/>
      <c r="CE8221" s="83"/>
      <c r="CF8221"/>
      <c r="CG8221"/>
      <c r="CH8221"/>
      <c r="CI8221"/>
      <c r="CJ8221"/>
      <c r="CK8221"/>
      <c r="CL8221"/>
      <c r="CM8221"/>
      <c r="CN8221"/>
      <c r="CO8221"/>
      <c r="CP8221"/>
    </row>
    <row r="8222" spans="80:94" ht="22.5" customHeight="1">
      <c r="CB8222"/>
      <c r="CC8222"/>
      <c r="CD8222"/>
      <c r="CE8222" s="83"/>
      <c r="CF8222"/>
      <c r="CG8222"/>
      <c r="CH8222"/>
      <c r="CI8222"/>
      <c r="CJ8222"/>
      <c r="CK8222"/>
      <c r="CL8222"/>
      <c r="CM8222"/>
      <c r="CN8222"/>
      <c r="CO8222"/>
      <c r="CP8222"/>
    </row>
    <row r="8223" spans="80:94" ht="22.5" customHeight="1">
      <c r="CB8223"/>
      <c r="CC8223"/>
      <c r="CD8223"/>
      <c r="CE8223" s="83"/>
      <c r="CF8223"/>
      <c r="CG8223"/>
      <c r="CH8223"/>
      <c r="CI8223"/>
      <c r="CJ8223"/>
      <c r="CK8223"/>
      <c r="CL8223"/>
      <c r="CM8223"/>
      <c r="CN8223"/>
      <c r="CO8223"/>
      <c r="CP8223"/>
    </row>
    <row r="8224" spans="80:94" ht="22.5" customHeight="1">
      <c r="CB8224"/>
      <c r="CC8224"/>
      <c r="CD8224"/>
      <c r="CE8224" s="83"/>
      <c r="CF8224"/>
      <c r="CG8224"/>
      <c r="CH8224"/>
      <c r="CI8224"/>
      <c r="CJ8224"/>
      <c r="CK8224"/>
      <c r="CL8224"/>
      <c r="CM8224"/>
      <c r="CN8224"/>
      <c r="CO8224"/>
      <c r="CP8224"/>
    </row>
    <row r="8225" spans="80:94" ht="22.5" customHeight="1">
      <c r="CB8225"/>
      <c r="CC8225"/>
      <c r="CD8225"/>
      <c r="CE8225" s="83"/>
      <c r="CF8225"/>
      <c r="CG8225"/>
      <c r="CH8225"/>
      <c r="CI8225"/>
      <c r="CJ8225"/>
      <c r="CK8225"/>
      <c r="CL8225"/>
      <c r="CM8225"/>
      <c r="CN8225"/>
      <c r="CO8225"/>
      <c r="CP8225"/>
    </row>
    <row r="8226" spans="80:94" ht="22.5" customHeight="1">
      <c r="CB8226"/>
      <c r="CC8226"/>
      <c r="CD8226"/>
      <c r="CE8226" s="83"/>
      <c r="CF8226"/>
      <c r="CG8226"/>
      <c r="CH8226"/>
      <c r="CI8226"/>
      <c r="CJ8226"/>
      <c r="CK8226"/>
      <c r="CL8226"/>
      <c r="CM8226"/>
      <c r="CN8226"/>
      <c r="CO8226"/>
      <c r="CP8226"/>
    </row>
    <row r="8227" spans="80:94" ht="22.5" customHeight="1">
      <c r="CB8227"/>
      <c r="CC8227"/>
      <c r="CD8227"/>
      <c r="CE8227" s="83"/>
      <c r="CF8227"/>
      <c r="CG8227"/>
      <c r="CH8227"/>
      <c r="CI8227"/>
      <c r="CJ8227"/>
      <c r="CK8227"/>
      <c r="CL8227"/>
      <c r="CM8227"/>
      <c r="CN8227"/>
      <c r="CO8227"/>
      <c r="CP8227"/>
    </row>
    <row r="8228" spans="80:94" ht="22.5" customHeight="1">
      <c r="CB8228"/>
      <c r="CC8228"/>
      <c r="CD8228"/>
      <c r="CE8228" s="83"/>
      <c r="CF8228"/>
      <c r="CG8228"/>
      <c r="CH8228"/>
      <c r="CI8228"/>
      <c r="CJ8228"/>
      <c r="CK8228"/>
      <c r="CL8228"/>
      <c r="CM8228"/>
      <c r="CN8228"/>
      <c r="CO8228"/>
      <c r="CP8228"/>
    </row>
    <row r="8229" spans="80:94" ht="22.5" customHeight="1">
      <c r="CB8229"/>
      <c r="CC8229"/>
      <c r="CD8229"/>
      <c r="CE8229" s="83"/>
      <c r="CF8229"/>
      <c r="CG8229"/>
      <c r="CH8229"/>
      <c r="CI8229"/>
      <c r="CJ8229"/>
      <c r="CK8229"/>
      <c r="CL8229"/>
      <c r="CM8229"/>
      <c r="CN8229"/>
      <c r="CO8229"/>
      <c r="CP8229"/>
    </row>
    <row r="8230" spans="80:94" ht="22.5" customHeight="1">
      <c r="CB8230"/>
      <c r="CC8230"/>
      <c r="CD8230"/>
      <c r="CE8230" s="83"/>
      <c r="CF8230"/>
      <c r="CG8230"/>
      <c r="CH8230"/>
      <c r="CI8230"/>
      <c r="CJ8230"/>
      <c r="CK8230"/>
      <c r="CL8230"/>
      <c r="CM8230"/>
      <c r="CN8230"/>
      <c r="CO8230"/>
      <c r="CP8230"/>
    </row>
    <row r="8231" spans="80:94" ht="22.5" customHeight="1">
      <c r="CB8231"/>
      <c r="CC8231"/>
      <c r="CD8231"/>
      <c r="CE8231" s="83"/>
      <c r="CF8231"/>
      <c r="CG8231"/>
      <c r="CH8231"/>
      <c r="CI8231"/>
      <c r="CJ8231"/>
      <c r="CK8231"/>
      <c r="CL8231"/>
      <c r="CM8231"/>
      <c r="CN8231"/>
      <c r="CO8231"/>
      <c r="CP8231"/>
    </row>
    <row r="8232" spans="80:94" ht="22.5" customHeight="1">
      <c r="CB8232"/>
      <c r="CC8232"/>
      <c r="CD8232"/>
      <c r="CE8232" s="83"/>
      <c r="CF8232"/>
      <c r="CG8232"/>
      <c r="CH8232"/>
      <c r="CI8232"/>
      <c r="CJ8232"/>
      <c r="CK8232"/>
      <c r="CL8232"/>
      <c r="CM8232"/>
      <c r="CN8232"/>
      <c r="CO8232"/>
      <c r="CP8232"/>
    </row>
    <row r="8233" spans="80:94" ht="22.5" customHeight="1">
      <c r="CB8233"/>
      <c r="CC8233"/>
      <c r="CD8233"/>
      <c r="CE8233" s="83"/>
      <c r="CF8233"/>
      <c r="CG8233"/>
      <c r="CH8233"/>
      <c r="CI8233"/>
      <c r="CJ8233"/>
      <c r="CK8233"/>
      <c r="CL8233"/>
      <c r="CM8233"/>
      <c r="CN8233"/>
      <c r="CO8233"/>
      <c r="CP8233"/>
    </row>
    <row r="8234" spans="80:94" ht="22.5" customHeight="1">
      <c r="CB8234"/>
      <c r="CC8234"/>
      <c r="CD8234"/>
      <c r="CE8234" s="83"/>
      <c r="CF8234"/>
      <c r="CG8234"/>
      <c r="CH8234"/>
      <c r="CI8234"/>
      <c r="CJ8234"/>
      <c r="CK8234"/>
      <c r="CL8234"/>
      <c r="CM8234"/>
      <c r="CN8234"/>
      <c r="CO8234"/>
      <c r="CP8234"/>
    </row>
    <row r="8235" spans="80:94" ht="22.5" customHeight="1">
      <c r="CB8235"/>
      <c r="CC8235"/>
      <c r="CD8235"/>
      <c r="CE8235" s="83"/>
      <c r="CF8235"/>
      <c r="CG8235"/>
      <c r="CH8235"/>
      <c r="CI8235"/>
      <c r="CJ8235"/>
      <c r="CK8235"/>
      <c r="CL8235"/>
      <c r="CM8235"/>
      <c r="CN8235"/>
      <c r="CO8235"/>
      <c r="CP8235"/>
    </row>
    <row r="8236" spans="80:94" ht="22.5" customHeight="1">
      <c r="CB8236"/>
      <c r="CC8236"/>
      <c r="CD8236"/>
      <c r="CE8236" s="83"/>
      <c r="CF8236"/>
      <c r="CG8236"/>
      <c r="CH8236"/>
      <c r="CI8236"/>
      <c r="CJ8236"/>
      <c r="CK8236"/>
      <c r="CL8236"/>
      <c r="CM8236"/>
      <c r="CN8236"/>
      <c r="CO8236"/>
      <c r="CP8236"/>
    </row>
    <row r="8237" spans="80:94" ht="22.5" customHeight="1">
      <c r="CB8237"/>
      <c r="CC8237"/>
      <c r="CD8237"/>
      <c r="CE8237" s="83"/>
      <c r="CF8237"/>
      <c r="CG8237"/>
      <c r="CH8237"/>
      <c r="CI8237"/>
      <c r="CJ8237"/>
      <c r="CK8237"/>
      <c r="CL8237"/>
      <c r="CM8237"/>
      <c r="CN8237"/>
      <c r="CO8237"/>
      <c r="CP8237"/>
    </row>
    <row r="8238" spans="80:94" ht="22.5" customHeight="1">
      <c r="CB8238"/>
      <c r="CC8238"/>
      <c r="CD8238"/>
      <c r="CE8238" s="83"/>
      <c r="CF8238"/>
      <c r="CG8238"/>
      <c r="CH8238"/>
      <c r="CI8238"/>
      <c r="CJ8238"/>
      <c r="CK8238"/>
      <c r="CL8238"/>
      <c r="CM8238"/>
      <c r="CN8238"/>
      <c r="CO8238"/>
      <c r="CP8238"/>
    </row>
    <row r="8239" spans="80:94" ht="22.5" customHeight="1">
      <c r="CB8239"/>
      <c r="CC8239"/>
      <c r="CD8239"/>
      <c r="CE8239" s="83"/>
      <c r="CF8239"/>
      <c r="CG8239"/>
      <c r="CH8239"/>
      <c r="CI8239"/>
      <c r="CJ8239"/>
      <c r="CK8239"/>
      <c r="CL8239"/>
      <c r="CM8239"/>
      <c r="CN8239"/>
      <c r="CO8239"/>
      <c r="CP8239"/>
    </row>
    <row r="8240" spans="80:94" ht="22.5" customHeight="1">
      <c r="CB8240"/>
      <c r="CC8240"/>
      <c r="CD8240"/>
      <c r="CE8240" s="83"/>
      <c r="CF8240"/>
      <c r="CG8240"/>
      <c r="CH8240"/>
      <c r="CI8240"/>
      <c r="CJ8240"/>
      <c r="CK8240"/>
      <c r="CL8240"/>
      <c r="CM8240"/>
      <c r="CN8240"/>
      <c r="CO8240"/>
      <c r="CP8240"/>
    </row>
    <row r="8241" spans="80:94" ht="22.5" customHeight="1">
      <c r="CB8241"/>
      <c r="CC8241"/>
      <c r="CD8241"/>
      <c r="CE8241" s="83"/>
      <c r="CF8241"/>
      <c r="CG8241"/>
      <c r="CH8241"/>
      <c r="CI8241"/>
      <c r="CJ8241"/>
      <c r="CK8241"/>
      <c r="CL8241"/>
      <c r="CM8241"/>
      <c r="CN8241"/>
      <c r="CO8241"/>
      <c r="CP8241"/>
    </row>
    <row r="8242" spans="80:94" ht="22.5" customHeight="1">
      <c r="CB8242"/>
      <c r="CC8242"/>
      <c r="CD8242"/>
      <c r="CE8242" s="83"/>
      <c r="CF8242"/>
      <c r="CG8242"/>
      <c r="CH8242"/>
      <c r="CI8242"/>
      <c r="CJ8242"/>
      <c r="CK8242"/>
      <c r="CL8242"/>
      <c r="CM8242"/>
      <c r="CN8242"/>
      <c r="CO8242"/>
      <c r="CP8242"/>
    </row>
    <row r="8243" spans="80:94" ht="22.5" customHeight="1">
      <c r="CB8243"/>
      <c r="CC8243"/>
      <c r="CD8243"/>
      <c r="CE8243" s="83"/>
      <c r="CF8243"/>
      <c r="CG8243"/>
      <c r="CH8243"/>
      <c r="CI8243"/>
      <c r="CJ8243"/>
      <c r="CK8243"/>
      <c r="CL8243"/>
      <c r="CM8243"/>
      <c r="CN8243"/>
      <c r="CO8243"/>
      <c r="CP8243"/>
    </row>
    <row r="8244" spans="80:94" ht="22.5" customHeight="1">
      <c r="CB8244"/>
      <c r="CC8244"/>
      <c r="CD8244"/>
      <c r="CE8244" s="83"/>
      <c r="CF8244"/>
      <c r="CG8244"/>
      <c r="CH8244"/>
      <c r="CI8244"/>
      <c r="CJ8244"/>
      <c r="CK8244"/>
      <c r="CL8244"/>
      <c r="CM8244"/>
      <c r="CN8244"/>
      <c r="CO8244"/>
      <c r="CP8244"/>
    </row>
    <row r="8245" spans="80:94" ht="22.5" customHeight="1">
      <c r="CB8245"/>
      <c r="CC8245"/>
      <c r="CD8245"/>
      <c r="CE8245" s="83"/>
      <c r="CF8245"/>
      <c r="CG8245"/>
      <c r="CH8245"/>
      <c r="CI8245"/>
      <c r="CJ8245"/>
      <c r="CK8245"/>
      <c r="CL8245"/>
      <c r="CM8245"/>
      <c r="CN8245"/>
      <c r="CO8245"/>
      <c r="CP8245"/>
    </row>
    <row r="8246" spans="80:94" ht="22.5" customHeight="1">
      <c r="CB8246"/>
      <c r="CC8246"/>
      <c r="CD8246"/>
      <c r="CE8246" s="83"/>
      <c r="CF8246"/>
      <c r="CG8246"/>
      <c r="CH8246"/>
      <c r="CI8246"/>
      <c r="CJ8246"/>
      <c r="CK8246"/>
      <c r="CL8246"/>
      <c r="CM8246"/>
      <c r="CN8246"/>
      <c r="CO8246"/>
      <c r="CP8246"/>
    </row>
    <row r="8247" spans="80:94" ht="22.5" customHeight="1">
      <c r="CB8247"/>
      <c r="CC8247"/>
      <c r="CD8247"/>
      <c r="CE8247" s="83"/>
      <c r="CF8247"/>
      <c r="CG8247"/>
      <c r="CH8247"/>
      <c r="CI8247"/>
      <c r="CJ8247"/>
      <c r="CK8247"/>
      <c r="CL8247"/>
      <c r="CM8247"/>
      <c r="CN8247"/>
      <c r="CO8247"/>
      <c r="CP8247"/>
    </row>
    <row r="8248" spans="80:94" ht="22.5" customHeight="1">
      <c r="CB8248"/>
      <c r="CC8248"/>
      <c r="CD8248"/>
      <c r="CE8248" s="83"/>
      <c r="CF8248"/>
      <c r="CG8248"/>
      <c r="CH8248"/>
      <c r="CI8248"/>
      <c r="CJ8248"/>
      <c r="CK8248"/>
      <c r="CL8248"/>
      <c r="CM8248"/>
      <c r="CN8248"/>
      <c r="CO8248"/>
      <c r="CP8248"/>
    </row>
    <row r="8249" spans="80:94" ht="22.5" customHeight="1">
      <c r="CB8249"/>
      <c r="CC8249"/>
      <c r="CD8249"/>
      <c r="CE8249" s="83"/>
      <c r="CF8249"/>
      <c r="CG8249"/>
      <c r="CH8249"/>
      <c r="CI8249"/>
      <c r="CJ8249"/>
      <c r="CK8249"/>
      <c r="CL8249"/>
      <c r="CM8249"/>
      <c r="CN8249"/>
      <c r="CO8249"/>
      <c r="CP8249"/>
    </row>
    <row r="8250" spans="80:94" ht="22.5" customHeight="1">
      <c r="CB8250"/>
      <c r="CC8250"/>
      <c r="CD8250"/>
      <c r="CE8250" s="83"/>
      <c r="CF8250"/>
      <c r="CG8250"/>
      <c r="CH8250"/>
      <c r="CI8250"/>
      <c r="CJ8250"/>
      <c r="CK8250"/>
      <c r="CL8250"/>
      <c r="CM8250"/>
      <c r="CN8250"/>
      <c r="CO8250"/>
      <c r="CP8250"/>
    </row>
    <row r="8251" spans="80:94" ht="22.5" customHeight="1">
      <c r="CB8251"/>
      <c r="CC8251"/>
      <c r="CD8251"/>
      <c r="CE8251" s="83"/>
      <c r="CF8251"/>
      <c r="CG8251"/>
      <c r="CH8251"/>
      <c r="CI8251"/>
      <c r="CJ8251"/>
      <c r="CK8251"/>
      <c r="CL8251"/>
      <c r="CM8251"/>
      <c r="CN8251"/>
      <c r="CO8251"/>
      <c r="CP8251"/>
    </row>
    <row r="8252" spans="80:94" ht="22.5" customHeight="1">
      <c r="CB8252"/>
      <c r="CC8252"/>
      <c r="CD8252"/>
      <c r="CE8252" s="83"/>
      <c r="CF8252"/>
      <c r="CG8252"/>
      <c r="CH8252"/>
      <c r="CI8252"/>
      <c r="CJ8252"/>
      <c r="CK8252"/>
      <c r="CL8252"/>
      <c r="CM8252"/>
      <c r="CN8252"/>
      <c r="CO8252"/>
      <c r="CP8252"/>
    </row>
    <row r="8253" spans="80:94" ht="22.5" customHeight="1">
      <c r="CB8253"/>
      <c r="CC8253"/>
      <c r="CD8253"/>
      <c r="CE8253" s="83"/>
      <c r="CF8253"/>
      <c r="CG8253"/>
      <c r="CH8253"/>
      <c r="CI8253"/>
      <c r="CJ8253"/>
      <c r="CK8253"/>
      <c r="CL8253"/>
      <c r="CM8253"/>
      <c r="CN8253"/>
      <c r="CO8253"/>
      <c r="CP8253"/>
    </row>
    <row r="8254" spans="80:94" ht="22.5" customHeight="1">
      <c r="CB8254"/>
      <c r="CC8254"/>
      <c r="CD8254"/>
      <c r="CE8254" s="83"/>
      <c r="CF8254"/>
      <c r="CG8254"/>
      <c r="CH8254"/>
      <c r="CI8254"/>
      <c r="CJ8254"/>
      <c r="CK8254"/>
      <c r="CL8254"/>
      <c r="CM8254"/>
      <c r="CN8254"/>
      <c r="CO8254"/>
      <c r="CP8254"/>
    </row>
    <row r="8255" spans="80:94" ht="22.5" customHeight="1">
      <c r="CB8255"/>
      <c r="CC8255"/>
      <c r="CD8255"/>
      <c r="CE8255" s="83"/>
      <c r="CF8255"/>
      <c r="CG8255"/>
      <c r="CH8255"/>
      <c r="CI8255"/>
      <c r="CJ8255"/>
      <c r="CK8255"/>
      <c r="CL8255"/>
      <c r="CM8255"/>
      <c r="CN8255"/>
      <c r="CO8255"/>
      <c r="CP8255"/>
    </row>
    <row r="8256" spans="80:94" ht="22.5" customHeight="1">
      <c r="CB8256"/>
      <c r="CC8256"/>
      <c r="CD8256"/>
      <c r="CE8256" s="83"/>
      <c r="CF8256"/>
      <c r="CG8256"/>
      <c r="CH8256"/>
      <c r="CI8256"/>
      <c r="CJ8256"/>
      <c r="CK8256"/>
      <c r="CL8256"/>
      <c r="CM8256"/>
      <c r="CN8256"/>
      <c r="CO8256"/>
      <c r="CP8256"/>
    </row>
    <row r="8257" spans="80:94" ht="22.5" customHeight="1">
      <c r="CB8257"/>
      <c r="CC8257"/>
      <c r="CD8257"/>
      <c r="CE8257" s="83"/>
      <c r="CF8257"/>
      <c r="CG8257"/>
      <c r="CH8257"/>
      <c r="CI8257"/>
      <c r="CJ8257"/>
      <c r="CK8257"/>
      <c r="CL8257"/>
      <c r="CM8257"/>
      <c r="CN8257"/>
      <c r="CO8257"/>
      <c r="CP8257"/>
    </row>
    <row r="8258" spans="80:94" ht="22.5" customHeight="1">
      <c r="CB8258"/>
      <c r="CC8258"/>
      <c r="CD8258"/>
      <c r="CE8258" s="83"/>
      <c r="CF8258"/>
      <c r="CG8258"/>
      <c r="CH8258"/>
      <c r="CI8258"/>
      <c r="CJ8258"/>
      <c r="CK8258"/>
      <c r="CL8258"/>
      <c r="CM8258"/>
      <c r="CN8258"/>
      <c r="CO8258"/>
      <c r="CP8258"/>
    </row>
    <row r="8259" spans="80:94" ht="22.5" customHeight="1">
      <c r="CB8259"/>
      <c r="CC8259"/>
      <c r="CD8259"/>
      <c r="CE8259" s="83"/>
      <c r="CF8259"/>
      <c r="CG8259"/>
      <c r="CH8259"/>
      <c r="CI8259"/>
      <c r="CJ8259"/>
      <c r="CK8259"/>
      <c r="CL8259"/>
      <c r="CM8259"/>
      <c r="CN8259"/>
      <c r="CO8259"/>
      <c r="CP8259"/>
    </row>
    <row r="8260" spans="80:94" ht="22.5" customHeight="1">
      <c r="CB8260"/>
      <c r="CC8260"/>
      <c r="CD8260"/>
      <c r="CE8260" s="83"/>
      <c r="CF8260"/>
      <c r="CG8260"/>
      <c r="CH8260"/>
      <c r="CI8260"/>
      <c r="CJ8260"/>
      <c r="CK8260"/>
      <c r="CL8260"/>
      <c r="CM8260"/>
      <c r="CN8260"/>
      <c r="CO8260"/>
      <c r="CP8260"/>
    </row>
    <row r="8261" spans="80:94" ht="22.5" customHeight="1">
      <c r="CB8261"/>
      <c r="CC8261"/>
      <c r="CD8261"/>
      <c r="CE8261" s="83"/>
      <c r="CF8261"/>
      <c r="CG8261"/>
      <c r="CH8261"/>
      <c r="CI8261"/>
      <c r="CJ8261"/>
      <c r="CK8261"/>
      <c r="CL8261"/>
      <c r="CM8261"/>
      <c r="CN8261"/>
      <c r="CO8261"/>
      <c r="CP8261"/>
    </row>
    <row r="8262" spans="80:94" ht="22.5" customHeight="1">
      <c r="CB8262"/>
      <c r="CC8262"/>
      <c r="CD8262"/>
      <c r="CE8262" s="83"/>
      <c r="CF8262"/>
      <c r="CG8262"/>
      <c r="CH8262"/>
      <c r="CI8262"/>
      <c r="CJ8262"/>
      <c r="CK8262"/>
      <c r="CL8262"/>
      <c r="CM8262"/>
      <c r="CN8262"/>
      <c r="CO8262"/>
      <c r="CP8262"/>
    </row>
    <row r="8263" spans="80:94" ht="22.5" customHeight="1">
      <c r="CB8263"/>
      <c r="CC8263"/>
      <c r="CD8263"/>
      <c r="CE8263" s="83"/>
      <c r="CF8263"/>
      <c r="CG8263"/>
      <c r="CH8263"/>
      <c r="CI8263"/>
      <c r="CJ8263"/>
      <c r="CK8263"/>
      <c r="CL8263"/>
      <c r="CM8263"/>
      <c r="CN8263"/>
      <c r="CO8263"/>
      <c r="CP8263"/>
    </row>
    <row r="8264" spans="80:94" ht="22.5" customHeight="1">
      <c r="CB8264"/>
      <c r="CC8264"/>
      <c r="CD8264"/>
      <c r="CE8264" s="83"/>
      <c r="CF8264"/>
      <c r="CG8264"/>
      <c r="CH8264"/>
      <c r="CI8264"/>
      <c r="CJ8264"/>
      <c r="CK8264"/>
      <c r="CL8264"/>
      <c r="CM8264"/>
      <c r="CN8264"/>
      <c r="CO8264"/>
      <c r="CP8264"/>
    </row>
    <row r="8265" spans="80:94" ht="22.5" customHeight="1">
      <c r="CB8265"/>
      <c r="CC8265"/>
      <c r="CD8265"/>
      <c r="CE8265" s="83"/>
      <c r="CF8265"/>
      <c r="CG8265"/>
      <c r="CH8265"/>
      <c r="CI8265"/>
      <c r="CJ8265"/>
      <c r="CK8265"/>
      <c r="CL8265"/>
      <c r="CM8265"/>
      <c r="CN8265"/>
      <c r="CO8265"/>
      <c r="CP8265"/>
    </row>
    <row r="8266" spans="80:94" ht="22.5" customHeight="1">
      <c r="CB8266"/>
      <c r="CC8266"/>
      <c r="CD8266"/>
      <c r="CE8266" s="83"/>
      <c r="CF8266"/>
      <c r="CG8266"/>
      <c r="CH8266"/>
      <c r="CI8266"/>
      <c r="CJ8266"/>
      <c r="CK8266"/>
      <c r="CL8266"/>
      <c r="CM8266"/>
      <c r="CN8266"/>
      <c r="CO8266"/>
      <c r="CP8266"/>
    </row>
    <row r="8267" spans="80:94" ht="22.5" customHeight="1">
      <c r="CB8267"/>
      <c r="CC8267"/>
      <c r="CD8267"/>
      <c r="CE8267" s="83"/>
      <c r="CF8267"/>
      <c r="CG8267"/>
      <c r="CH8267"/>
      <c r="CI8267"/>
      <c r="CJ8267"/>
      <c r="CK8267"/>
      <c r="CL8267"/>
      <c r="CM8267"/>
      <c r="CN8267"/>
      <c r="CO8267"/>
      <c r="CP8267"/>
    </row>
    <row r="8268" spans="80:94" ht="22.5" customHeight="1">
      <c r="CB8268"/>
      <c r="CC8268"/>
      <c r="CD8268"/>
      <c r="CE8268" s="83"/>
      <c r="CF8268"/>
      <c r="CG8268"/>
      <c r="CH8268"/>
      <c r="CI8268"/>
      <c r="CJ8268"/>
      <c r="CK8268"/>
      <c r="CL8268"/>
      <c r="CM8268"/>
      <c r="CN8268"/>
      <c r="CO8268"/>
      <c r="CP8268"/>
    </row>
    <row r="8269" spans="80:94" ht="22.5" customHeight="1">
      <c r="CB8269"/>
      <c r="CC8269"/>
      <c r="CD8269"/>
      <c r="CE8269" s="83"/>
      <c r="CF8269"/>
      <c r="CG8269"/>
      <c r="CH8269"/>
      <c r="CI8269"/>
      <c r="CJ8269"/>
      <c r="CK8269"/>
      <c r="CL8269"/>
      <c r="CM8269"/>
      <c r="CN8269"/>
      <c r="CO8269"/>
      <c r="CP8269"/>
    </row>
    <row r="8270" spans="80:94" ht="22.5" customHeight="1">
      <c r="CB8270"/>
      <c r="CC8270"/>
      <c r="CD8270"/>
      <c r="CE8270" s="83"/>
      <c r="CF8270"/>
      <c r="CG8270"/>
      <c r="CH8270"/>
      <c r="CI8270"/>
      <c r="CJ8270"/>
      <c r="CK8270"/>
      <c r="CL8270"/>
      <c r="CM8270"/>
      <c r="CN8270"/>
      <c r="CO8270"/>
      <c r="CP8270"/>
    </row>
    <row r="8271" spans="80:94" ht="22.5" customHeight="1">
      <c r="CB8271"/>
      <c r="CC8271"/>
      <c r="CD8271"/>
      <c r="CE8271" s="83"/>
      <c r="CF8271"/>
      <c r="CG8271"/>
      <c r="CH8271"/>
      <c r="CI8271"/>
      <c r="CJ8271"/>
      <c r="CK8271"/>
      <c r="CL8271"/>
      <c r="CM8271"/>
      <c r="CN8271"/>
      <c r="CO8271"/>
      <c r="CP8271"/>
    </row>
    <row r="8272" spans="80:94" ht="22.5" customHeight="1">
      <c r="CB8272"/>
      <c r="CC8272"/>
      <c r="CD8272"/>
      <c r="CE8272" s="83"/>
      <c r="CF8272"/>
      <c r="CG8272"/>
      <c r="CH8272"/>
      <c r="CI8272"/>
      <c r="CJ8272"/>
      <c r="CK8272"/>
      <c r="CL8272"/>
      <c r="CM8272"/>
      <c r="CN8272"/>
      <c r="CO8272"/>
      <c r="CP8272"/>
    </row>
    <row r="8273" spans="80:94" ht="22.5" customHeight="1">
      <c r="CB8273"/>
      <c r="CC8273"/>
      <c r="CD8273"/>
      <c r="CE8273" s="83"/>
      <c r="CF8273"/>
      <c r="CG8273"/>
      <c r="CH8273"/>
      <c r="CI8273"/>
      <c r="CJ8273"/>
      <c r="CK8273"/>
      <c r="CL8273"/>
      <c r="CM8273"/>
      <c r="CN8273"/>
      <c r="CO8273"/>
      <c r="CP8273"/>
    </row>
    <row r="8274" spans="80:94" ht="22.5" customHeight="1">
      <c r="CB8274"/>
      <c r="CC8274"/>
      <c r="CD8274"/>
      <c r="CE8274" s="83"/>
      <c r="CF8274"/>
      <c r="CG8274"/>
      <c r="CH8274"/>
      <c r="CI8274"/>
      <c r="CJ8274"/>
      <c r="CK8274"/>
      <c r="CL8274"/>
      <c r="CM8274"/>
      <c r="CN8274"/>
      <c r="CO8274"/>
      <c r="CP8274"/>
    </row>
    <row r="8275" spans="80:94" ht="22.5" customHeight="1">
      <c r="CB8275"/>
      <c r="CC8275"/>
      <c r="CD8275"/>
      <c r="CE8275" s="83"/>
      <c r="CF8275"/>
      <c r="CG8275"/>
      <c r="CH8275"/>
      <c r="CI8275"/>
      <c r="CJ8275"/>
      <c r="CK8275"/>
      <c r="CL8275"/>
      <c r="CM8275"/>
      <c r="CN8275"/>
      <c r="CO8275"/>
      <c r="CP8275"/>
    </row>
    <row r="8276" spans="80:94" ht="22.5" customHeight="1">
      <c r="CB8276"/>
      <c r="CC8276"/>
      <c r="CD8276"/>
      <c r="CE8276" s="83"/>
      <c r="CF8276"/>
      <c r="CG8276"/>
      <c r="CH8276"/>
      <c r="CI8276"/>
      <c r="CJ8276"/>
      <c r="CK8276"/>
      <c r="CL8276"/>
      <c r="CM8276"/>
      <c r="CN8276"/>
      <c r="CO8276"/>
      <c r="CP8276"/>
    </row>
    <row r="8277" spans="80:94" ht="22.5" customHeight="1">
      <c r="CB8277"/>
      <c r="CC8277"/>
      <c r="CD8277"/>
      <c r="CE8277" s="83"/>
      <c r="CF8277"/>
      <c r="CG8277"/>
      <c r="CH8277"/>
      <c r="CI8277"/>
      <c r="CJ8277"/>
      <c r="CK8277"/>
      <c r="CL8277"/>
      <c r="CM8277"/>
      <c r="CN8277"/>
      <c r="CO8277"/>
      <c r="CP8277"/>
    </row>
    <row r="8278" spans="80:94" ht="22.5" customHeight="1">
      <c r="CB8278"/>
      <c r="CC8278"/>
      <c r="CD8278"/>
      <c r="CE8278" s="83"/>
      <c r="CF8278"/>
      <c r="CG8278"/>
      <c r="CH8278"/>
      <c r="CI8278"/>
      <c r="CJ8278"/>
      <c r="CK8278"/>
      <c r="CL8278"/>
      <c r="CM8278"/>
      <c r="CN8278"/>
      <c r="CO8278"/>
      <c r="CP8278"/>
    </row>
    <row r="8279" spans="80:94" ht="22.5" customHeight="1">
      <c r="CB8279"/>
      <c r="CC8279"/>
      <c r="CD8279"/>
      <c r="CE8279" s="83"/>
      <c r="CF8279"/>
      <c r="CG8279"/>
      <c r="CH8279"/>
      <c r="CI8279"/>
      <c r="CJ8279"/>
      <c r="CK8279"/>
      <c r="CL8279"/>
      <c r="CM8279"/>
      <c r="CN8279"/>
      <c r="CO8279"/>
      <c r="CP8279"/>
    </row>
    <row r="8280" spans="80:94" ht="22.5" customHeight="1">
      <c r="CB8280"/>
      <c r="CC8280"/>
      <c r="CD8280"/>
      <c r="CE8280" s="83"/>
      <c r="CF8280"/>
      <c r="CG8280"/>
      <c r="CH8280"/>
      <c r="CI8280"/>
      <c r="CJ8280"/>
      <c r="CK8280"/>
      <c r="CL8280"/>
      <c r="CM8280"/>
      <c r="CN8280"/>
      <c r="CO8280"/>
      <c r="CP8280"/>
    </row>
    <row r="8281" spans="80:94" ht="22.5" customHeight="1">
      <c r="CB8281"/>
      <c r="CC8281"/>
      <c r="CD8281"/>
      <c r="CE8281" s="83"/>
      <c r="CF8281"/>
      <c r="CG8281"/>
      <c r="CH8281"/>
      <c r="CI8281"/>
      <c r="CJ8281"/>
      <c r="CK8281"/>
      <c r="CL8281"/>
      <c r="CM8281"/>
      <c r="CN8281"/>
      <c r="CO8281"/>
      <c r="CP8281"/>
    </row>
    <row r="8282" spans="80:94" ht="22.5" customHeight="1">
      <c r="CB8282"/>
      <c r="CC8282"/>
      <c r="CD8282"/>
      <c r="CE8282" s="83"/>
      <c r="CF8282"/>
      <c r="CG8282"/>
      <c r="CH8282"/>
      <c r="CI8282"/>
      <c r="CJ8282"/>
      <c r="CK8282"/>
      <c r="CL8282"/>
      <c r="CM8282"/>
      <c r="CN8282"/>
      <c r="CO8282"/>
      <c r="CP8282"/>
    </row>
    <row r="8283" spans="80:94" ht="22.5" customHeight="1">
      <c r="CB8283"/>
      <c r="CC8283"/>
      <c r="CD8283"/>
      <c r="CE8283" s="83"/>
      <c r="CF8283"/>
      <c r="CG8283"/>
      <c r="CH8283"/>
      <c r="CI8283"/>
      <c r="CJ8283"/>
      <c r="CK8283"/>
      <c r="CL8283"/>
      <c r="CM8283"/>
      <c r="CN8283"/>
      <c r="CO8283"/>
      <c r="CP8283"/>
    </row>
    <row r="8284" spans="80:94" ht="22.5" customHeight="1">
      <c r="CB8284"/>
      <c r="CC8284"/>
      <c r="CD8284"/>
      <c r="CE8284" s="83"/>
      <c r="CF8284"/>
      <c r="CG8284"/>
      <c r="CH8284"/>
      <c r="CI8284"/>
      <c r="CJ8284"/>
      <c r="CK8284"/>
      <c r="CL8284"/>
      <c r="CM8284"/>
      <c r="CN8284"/>
      <c r="CO8284"/>
      <c r="CP8284"/>
    </row>
    <row r="8285" spans="80:94" ht="22.5" customHeight="1">
      <c r="CB8285"/>
      <c r="CC8285"/>
      <c r="CD8285"/>
      <c r="CE8285" s="83"/>
      <c r="CF8285"/>
      <c r="CG8285"/>
      <c r="CH8285"/>
      <c r="CI8285"/>
      <c r="CJ8285"/>
      <c r="CK8285"/>
      <c r="CL8285"/>
      <c r="CM8285"/>
      <c r="CN8285"/>
      <c r="CO8285"/>
      <c r="CP8285"/>
    </row>
    <row r="8286" spans="80:94" ht="22.5" customHeight="1">
      <c r="CB8286"/>
      <c r="CC8286"/>
      <c r="CD8286"/>
      <c r="CE8286" s="83"/>
      <c r="CF8286"/>
      <c r="CG8286"/>
      <c r="CH8286"/>
      <c r="CI8286"/>
      <c r="CJ8286"/>
      <c r="CK8286"/>
      <c r="CL8286"/>
      <c r="CM8286"/>
      <c r="CN8286"/>
      <c r="CO8286"/>
      <c r="CP8286"/>
    </row>
    <row r="8287" spans="80:94" ht="22.5" customHeight="1">
      <c r="CB8287"/>
      <c r="CC8287"/>
      <c r="CD8287"/>
      <c r="CE8287" s="83"/>
      <c r="CF8287"/>
      <c r="CG8287"/>
      <c r="CH8287"/>
      <c r="CI8287"/>
      <c r="CJ8287"/>
      <c r="CK8287"/>
      <c r="CL8287"/>
      <c r="CM8287"/>
      <c r="CN8287"/>
      <c r="CO8287"/>
      <c r="CP8287"/>
    </row>
    <row r="8288" spans="80:94" ht="22.5" customHeight="1">
      <c r="CB8288"/>
      <c r="CC8288"/>
      <c r="CD8288"/>
      <c r="CE8288" s="83"/>
      <c r="CF8288"/>
      <c r="CG8288"/>
      <c r="CH8288"/>
      <c r="CI8288"/>
      <c r="CJ8288"/>
      <c r="CK8288"/>
      <c r="CL8288"/>
      <c r="CM8288"/>
      <c r="CN8288"/>
      <c r="CO8288"/>
      <c r="CP8288"/>
    </row>
    <row r="8289" spans="80:94" ht="22.5" customHeight="1">
      <c r="CB8289"/>
      <c r="CC8289"/>
      <c r="CD8289"/>
      <c r="CE8289" s="83"/>
      <c r="CF8289"/>
      <c r="CG8289"/>
      <c r="CH8289"/>
      <c r="CI8289"/>
      <c r="CJ8289"/>
      <c r="CK8289"/>
      <c r="CL8289"/>
      <c r="CM8289"/>
      <c r="CN8289"/>
      <c r="CO8289"/>
      <c r="CP8289"/>
    </row>
    <row r="8290" spans="80:94" ht="22.5" customHeight="1">
      <c r="CB8290"/>
      <c r="CC8290"/>
      <c r="CD8290"/>
      <c r="CE8290" s="83"/>
      <c r="CF8290"/>
      <c r="CG8290"/>
      <c r="CH8290"/>
      <c r="CI8290"/>
      <c r="CJ8290"/>
      <c r="CK8290"/>
      <c r="CL8290"/>
      <c r="CM8290"/>
      <c r="CN8290"/>
      <c r="CO8290"/>
      <c r="CP8290"/>
    </row>
    <row r="8291" spans="80:94" ht="22.5" customHeight="1">
      <c r="CB8291"/>
      <c r="CC8291"/>
      <c r="CD8291"/>
      <c r="CE8291" s="83"/>
      <c r="CF8291"/>
      <c r="CG8291"/>
      <c r="CH8291"/>
      <c r="CI8291"/>
      <c r="CJ8291"/>
      <c r="CK8291"/>
      <c r="CL8291"/>
      <c r="CM8291"/>
      <c r="CN8291"/>
      <c r="CO8291"/>
      <c r="CP8291"/>
    </row>
    <row r="8292" spans="80:94" ht="22.5" customHeight="1">
      <c r="CB8292"/>
      <c r="CC8292"/>
      <c r="CD8292"/>
      <c r="CE8292" s="83"/>
      <c r="CF8292"/>
      <c r="CG8292"/>
      <c r="CH8292"/>
      <c r="CI8292"/>
      <c r="CJ8292"/>
      <c r="CK8292"/>
      <c r="CL8292"/>
      <c r="CM8292"/>
      <c r="CN8292"/>
      <c r="CO8292"/>
      <c r="CP8292"/>
    </row>
    <row r="8293" spans="80:94" ht="22.5" customHeight="1">
      <c r="CB8293"/>
      <c r="CC8293"/>
      <c r="CD8293"/>
      <c r="CE8293" s="83"/>
      <c r="CF8293"/>
      <c r="CG8293"/>
      <c r="CH8293"/>
      <c r="CI8293"/>
      <c r="CJ8293"/>
      <c r="CK8293"/>
      <c r="CL8293"/>
      <c r="CM8293"/>
      <c r="CN8293"/>
      <c r="CO8293"/>
      <c r="CP8293"/>
    </row>
    <row r="8294" spans="80:94" ht="22.5" customHeight="1">
      <c r="CB8294"/>
      <c r="CC8294"/>
      <c r="CD8294"/>
      <c r="CE8294" s="83"/>
      <c r="CF8294"/>
      <c r="CG8294"/>
      <c r="CH8294"/>
      <c r="CI8294"/>
      <c r="CJ8294"/>
      <c r="CK8294"/>
      <c r="CL8294"/>
      <c r="CM8294"/>
      <c r="CN8294"/>
      <c r="CO8294"/>
      <c r="CP8294"/>
    </row>
    <row r="8295" spans="80:94" ht="22.5" customHeight="1">
      <c r="CB8295"/>
      <c r="CC8295"/>
      <c r="CD8295"/>
      <c r="CE8295" s="83"/>
      <c r="CF8295"/>
      <c r="CG8295"/>
      <c r="CH8295"/>
      <c r="CI8295"/>
      <c r="CJ8295"/>
      <c r="CK8295"/>
      <c r="CL8295"/>
      <c r="CM8295"/>
      <c r="CN8295"/>
      <c r="CO8295"/>
      <c r="CP8295"/>
    </row>
    <row r="8296" spans="80:94" ht="22.5" customHeight="1">
      <c r="CB8296"/>
      <c r="CC8296"/>
      <c r="CD8296"/>
      <c r="CE8296" s="83"/>
      <c r="CF8296"/>
      <c r="CG8296"/>
      <c r="CH8296"/>
      <c r="CI8296"/>
      <c r="CJ8296"/>
      <c r="CK8296"/>
      <c r="CL8296"/>
      <c r="CM8296"/>
      <c r="CN8296"/>
      <c r="CO8296"/>
      <c r="CP8296"/>
    </row>
    <row r="8297" spans="80:94" ht="22.5" customHeight="1">
      <c r="CB8297"/>
      <c r="CC8297"/>
      <c r="CD8297"/>
      <c r="CE8297" s="83"/>
      <c r="CF8297"/>
      <c r="CG8297"/>
      <c r="CH8297"/>
      <c r="CI8297"/>
      <c r="CJ8297"/>
      <c r="CK8297"/>
      <c r="CL8297"/>
      <c r="CM8297"/>
      <c r="CN8297"/>
      <c r="CO8297"/>
      <c r="CP8297"/>
    </row>
    <row r="8298" spans="80:94" ht="22.5" customHeight="1">
      <c r="CB8298"/>
      <c r="CC8298"/>
      <c r="CD8298"/>
      <c r="CE8298" s="83"/>
      <c r="CF8298"/>
      <c r="CG8298"/>
      <c r="CH8298"/>
      <c r="CI8298"/>
      <c r="CJ8298"/>
      <c r="CK8298"/>
      <c r="CL8298"/>
      <c r="CM8298"/>
      <c r="CN8298"/>
      <c r="CO8298"/>
      <c r="CP8298"/>
    </row>
    <row r="8299" spans="80:94" ht="22.5" customHeight="1">
      <c r="CB8299"/>
      <c r="CC8299"/>
      <c r="CD8299"/>
      <c r="CE8299" s="83"/>
      <c r="CF8299"/>
      <c r="CG8299"/>
      <c r="CH8299"/>
      <c r="CI8299"/>
      <c r="CJ8299"/>
      <c r="CK8299"/>
      <c r="CL8299"/>
      <c r="CM8299"/>
      <c r="CN8299"/>
      <c r="CO8299"/>
      <c r="CP8299"/>
    </row>
    <row r="8300" spans="80:94" ht="22.5" customHeight="1">
      <c r="CB8300"/>
      <c r="CC8300"/>
      <c r="CD8300"/>
      <c r="CE8300" s="83"/>
      <c r="CF8300"/>
      <c r="CG8300"/>
      <c r="CH8300"/>
      <c r="CI8300"/>
      <c r="CJ8300"/>
      <c r="CK8300"/>
      <c r="CL8300"/>
      <c r="CM8300"/>
      <c r="CN8300"/>
      <c r="CO8300"/>
      <c r="CP8300"/>
    </row>
    <row r="8301" spans="80:94" ht="22.5" customHeight="1">
      <c r="CB8301"/>
      <c r="CC8301"/>
      <c r="CD8301"/>
      <c r="CE8301" s="83"/>
      <c r="CF8301"/>
      <c r="CG8301"/>
      <c r="CH8301"/>
      <c r="CI8301"/>
      <c r="CJ8301"/>
      <c r="CK8301"/>
      <c r="CL8301"/>
      <c r="CM8301"/>
      <c r="CN8301"/>
      <c r="CO8301"/>
      <c r="CP8301"/>
    </row>
    <row r="8302" spans="80:94" ht="22.5" customHeight="1">
      <c r="CB8302"/>
      <c r="CC8302"/>
      <c r="CD8302"/>
      <c r="CE8302" s="83"/>
      <c r="CF8302"/>
      <c r="CG8302"/>
      <c r="CH8302"/>
      <c r="CI8302"/>
      <c r="CJ8302"/>
      <c r="CK8302"/>
      <c r="CL8302"/>
      <c r="CM8302"/>
      <c r="CN8302"/>
      <c r="CO8302"/>
      <c r="CP8302"/>
    </row>
    <row r="8303" spans="80:94" ht="22.5" customHeight="1">
      <c r="CB8303"/>
      <c r="CC8303"/>
      <c r="CD8303"/>
      <c r="CE8303" s="83"/>
      <c r="CF8303"/>
      <c r="CG8303"/>
      <c r="CH8303"/>
      <c r="CI8303"/>
      <c r="CJ8303"/>
      <c r="CK8303"/>
      <c r="CL8303"/>
      <c r="CM8303"/>
      <c r="CN8303"/>
      <c r="CO8303"/>
      <c r="CP8303"/>
    </row>
    <row r="8304" spans="80:94" ht="22.5" customHeight="1">
      <c r="CB8304"/>
      <c r="CC8304"/>
      <c r="CD8304"/>
      <c r="CE8304" s="83"/>
      <c r="CF8304"/>
      <c r="CG8304"/>
      <c r="CH8304"/>
      <c r="CI8304"/>
      <c r="CJ8304"/>
      <c r="CK8304"/>
      <c r="CL8304"/>
      <c r="CM8304"/>
      <c r="CN8304"/>
      <c r="CO8304"/>
      <c r="CP8304"/>
    </row>
    <row r="8305" spans="80:94" ht="22.5" customHeight="1">
      <c r="CB8305"/>
      <c r="CC8305"/>
      <c r="CD8305"/>
      <c r="CE8305" s="83"/>
      <c r="CF8305"/>
      <c r="CG8305"/>
      <c r="CH8305"/>
      <c r="CI8305"/>
      <c r="CJ8305"/>
      <c r="CK8305"/>
      <c r="CL8305"/>
      <c r="CM8305"/>
      <c r="CN8305"/>
      <c r="CO8305"/>
      <c r="CP8305"/>
    </row>
    <row r="8306" spans="80:94" ht="22.5" customHeight="1">
      <c r="CB8306"/>
      <c r="CC8306"/>
      <c r="CD8306"/>
      <c r="CE8306" s="83"/>
      <c r="CF8306"/>
      <c r="CG8306"/>
      <c r="CH8306"/>
      <c r="CI8306"/>
      <c r="CJ8306"/>
      <c r="CK8306"/>
      <c r="CL8306"/>
      <c r="CM8306"/>
      <c r="CN8306"/>
      <c r="CO8306"/>
      <c r="CP8306"/>
    </row>
    <row r="8307" spans="80:94" ht="22.5" customHeight="1">
      <c r="CB8307"/>
      <c r="CC8307"/>
      <c r="CD8307"/>
      <c r="CE8307" s="83"/>
      <c r="CF8307"/>
      <c r="CG8307"/>
      <c r="CH8307"/>
      <c r="CI8307"/>
      <c r="CJ8307"/>
      <c r="CK8307"/>
      <c r="CL8307"/>
      <c r="CM8307"/>
      <c r="CN8307"/>
      <c r="CO8307"/>
      <c r="CP8307"/>
    </row>
    <row r="8308" spans="80:94" ht="22.5" customHeight="1">
      <c r="CB8308"/>
      <c r="CC8308"/>
      <c r="CD8308"/>
      <c r="CE8308" s="83"/>
      <c r="CF8308"/>
      <c r="CG8308"/>
      <c r="CH8308"/>
      <c r="CI8308"/>
      <c r="CJ8308"/>
      <c r="CK8308"/>
      <c r="CL8308"/>
      <c r="CM8308"/>
      <c r="CN8308"/>
      <c r="CO8308"/>
      <c r="CP8308"/>
    </row>
    <row r="8309" spans="80:94" ht="22.5" customHeight="1">
      <c r="CB8309"/>
      <c r="CC8309"/>
      <c r="CD8309"/>
      <c r="CE8309" s="83"/>
      <c r="CF8309"/>
      <c r="CG8309"/>
      <c r="CH8309"/>
      <c r="CI8309"/>
      <c r="CJ8309"/>
      <c r="CK8309"/>
      <c r="CL8309"/>
      <c r="CM8309"/>
      <c r="CN8309"/>
      <c r="CO8309"/>
      <c r="CP8309"/>
    </row>
    <row r="8310" spans="80:94" ht="22.5" customHeight="1">
      <c r="CB8310"/>
      <c r="CC8310"/>
      <c r="CD8310"/>
      <c r="CE8310" s="83"/>
      <c r="CF8310"/>
      <c r="CG8310"/>
      <c r="CH8310"/>
      <c r="CI8310"/>
      <c r="CJ8310"/>
      <c r="CK8310"/>
      <c r="CL8310"/>
      <c r="CM8310"/>
      <c r="CN8310"/>
      <c r="CO8310"/>
      <c r="CP8310"/>
    </row>
    <row r="8311" spans="80:94" ht="22.5" customHeight="1">
      <c r="CB8311"/>
      <c r="CC8311"/>
      <c r="CD8311"/>
      <c r="CE8311" s="83"/>
      <c r="CF8311"/>
      <c r="CG8311"/>
      <c r="CH8311"/>
      <c r="CI8311"/>
      <c r="CJ8311"/>
      <c r="CK8311"/>
      <c r="CL8311"/>
      <c r="CM8311"/>
      <c r="CN8311"/>
      <c r="CO8311"/>
      <c r="CP8311"/>
    </row>
    <row r="8312" spans="80:94" ht="22.5" customHeight="1">
      <c r="CB8312"/>
      <c r="CC8312"/>
      <c r="CD8312"/>
      <c r="CE8312" s="83"/>
      <c r="CF8312"/>
      <c r="CG8312"/>
      <c r="CH8312"/>
      <c r="CI8312"/>
      <c r="CJ8312"/>
      <c r="CK8312"/>
      <c r="CL8312"/>
      <c r="CM8312"/>
      <c r="CN8312"/>
      <c r="CO8312"/>
      <c r="CP8312"/>
    </row>
    <row r="8313" spans="80:94" ht="22.5" customHeight="1">
      <c r="CB8313"/>
      <c r="CC8313"/>
      <c r="CD8313"/>
      <c r="CE8313" s="83"/>
      <c r="CF8313"/>
      <c r="CG8313"/>
      <c r="CH8313"/>
      <c r="CI8313"/>
      <c r="CJ8313"/>
      <c r="CK8313"/>
      <c r="CL8313"/>
      <c r="CM8313"/>
      <c r="CN8313"/>
      <c r="CO8313"/>
      <c r="CP8313"/>
    </row>
    <row r="8314" spans="80:94" ht="22.5" customHeight="1">
      <c r="CB8314"/>
      <c r="CC8314"/>
      <c r="CD8314"/>
      <c r="CE8314" s="83"/>
      <c r="CF8314"/>
      <c r="CG8314"/>
      <c r="CH8314"/>
      <c r="CI8314"/>
      <c r="CJ8314"/>
      <c r="CK8314"/>
      <c r="CL8314"/>
      <c r="CM8314"/>
      <c r="CN8314"/>
      <c r="CO8314"/>
      <c r="CP8314"/>
    </row>
    <row r="8315" spans="80:94" ht="22.5" customHeight="1">
      <c r="CB8315"/>
      <c r="CC8315"/>
      <c r="CD8315"/>
      <c r="CE8315" s="83"/>
      <c r="CF8315"/>
      <c r="CG8315"/>
      <c r="CH8315"/>
      <c r="CI8315"/>
      <c r="CJ8315"/>
      <c r="CK8315"/>
      <c r="CL8315"/>
      <c r="CM8315"/>
      <c r="CN8315"/>
      <c r="CO8315"/>
      <c r="CP8315"/>
    </row>
    <row r="8316" spans="80:94" ht="22.5" customHeight="1">
      <c r="CB8316"/>
      <c r="CC8316"/>
      <c r="CD8316"/>
      <c r="CE8316" s="83"/>
      <c r="CF8316"/>
      <c r="CG8316"/>
      <c r="CH8316"/>
      <c r="CI8316"/>
      <c r="CJ8316"/>
      <c r="CK8316"/>
      <c r="CL8316"/>
      <c r="CM8316"/>
      <c r="CN8316"/>
      <c r="CO8316"/>
      <c r="CP8316"/>
    </row>
    <row r="8317" spans="80:94" ht="22.5" customHeight="1">
      <c r="CB8317"/>
      <c r="CC8317"/>
      <c r="CD8317"/>
      <c r="CE8317" s="83"/>
      <c r="CF8317"/>
      <c r="CG8317"/>
      <c r="CH8317"/>
      <c r="CI8317"/>
      <c r="CJ8317"/>
      <c r="CK8317"/>
      <c r="CL8317"/>
      <c r="CM8317"/>
      <c r="CN8317"/>
      <c r="CO8317"/>
      <c r="CP8317"/>
    </row>
    <row r="8318" spans="80:94" ht="22.5" customHeight="1">
      <c r="CB8318"/>
      <c r="CC8318"/>
      <c r="CD8318"/>
      <c r="CE8318" s="83"/>
      <c r="CF8318"/>
      <c r="CG8318"/>
      <c r="CH8318"/>
      <c r="CI8318"/>
      <c r="CJ8318"/>
      <c r="CK8318"/>
      <c r="CL8318"/>
      <c r="CM8318"/>
      <c r="CN8318"/>
      <c r="CO8318"/>
      <c r="CP8318"/>
    </row>
    <row r="8319" spans="80:94" ht="22.5" customHeight="1">
      <c r="CB8319"/>
      <c r="CC8319"/>
      <c r="CD8319"/>
      <c r="CE8319" s="83"/>
      <c r="CF8319"/>
      <c r="CG8319"/>
      <c r="CH8319"/>
      <c r="CI8319"/>
      <c r="CJ8319"/>
      <c r="CK8319"/>
      <c r="CL8319"/>
      <c r="CM8319"/>
      <c r="CN8319"/>
      <c r="CO8319"/>
      <c r="CP8319"/>
    </row>
    <row r="8320" spans="80:94" ht="22.5" customHeight="1">
      <c r="CB8320"/>
      <c r="CC8320"/>
      <c r="CD8320"/>
      <c r="CE8320" s="83"/>
      <c r="CF8320"/>
      <c r="CG8320"/>
      <c r="CH8320"/>
      <c r="CI8320"/>
      <c r="CJ8320"/>
      <c r="CK8320"/>
      <c r="CL8320"/>
      <c r="CM8320"/>
      <c r="CN8320"/>
      <c r="CO8320"/>
      <c r="CP8320"/>
    </row>
    <row r="8321" spans="80:94" ht="22.5" customHeight="1">
      <c r="CB8321"/>
      <c r="CC8321"/>
      <c r="CD8321"/>
      <c r="CE8321" s="83"/>
      <c r="CF8321"/>
      <c r="CG8321"/>
      <c r="CH8321"/>
      <c r="CI8321"/>
      <c r="CJ8321"/>
      <c r="CK8321"/>
      <c r="CL8321"/>
      <c r="CM8321"/>
      <c r="CN8321"/>
      <c r="CO8321"/>
      <c r="CP8321"/>
    </row>
    <row r="8322" spans="80:94" ht="22.5" customHeight="1">
      <c r="CB8322"/>
      <c r="CC8322"/>
      <c r="CD8322"/>
      <c r="CE8322" s="83"/>
      <c r="CF8322"/>
      <c r="CG8322"/>
      <c r="CH8322"/>
      <c r="CI8322"/>
      <c r="CJ8322"/>
      <c r="CK8322"/>
      <c r="CL8322"/>
      <c r="CM8322"/>
      <c r="CN8322"/>
      <c r="CO8322"/>
      <c r="CP8322"/>
    </row>
    <row r="8323" spans="80:94" ht="22.5" customHeight="1">
      <c r="CB8323"/>
      <c r="CC8323"/>
      <c r="CD8323"/>
      <c r="CE8323" s="83"/>
      <c r="CF8323"/>
      <c r="CG8323"/>
      <c r="CH8323"/>
      <c r="CI8323"/>
      <c r="CJ8323"/>
      <c r="CK8323"/>
      <c r="CL8323"/>
      <c r="CM8323"/>
      <c r="CN8323"/>
      <c r="CO8323"/>
      <c r="CP8323"/>
    </row>
    <row r="8324" spans="80:94" ht="22.5" customHeight="1">
      <c r="CB8324"/>
      <c r="CC8324"/>
      <c r="CD8324"/>
      <c r="CE8324" s="83"/>
      <c r="CF8324"/>
      <c r="CG8324"/>
      <c r="CH8324"/>
      <c r="CI8324"/>
      <c r="CJ8324"/>
      <c r="CK8324"/>
      <c r="CL8324"/>
      <c r="CM8324"/>
      <c r="CN8324"/>
      <c r="CO8324"/>
      <c r="CP8324"/>
    </row>
    <row r="8325" spans="80:94" ht="22.5" customHeight="1">
      <c r="CB8325"/>
      <c r="CC8325"/>
      <c r="CD8325"/>
      <c r="CE8325" s="83"/>
      <c r="CF8325"/>
      <c r="CG8325"/>
      <c r="CH8325"/>
      <c r="CI8325"/>
      <c r="CJ8325"/>
      <c r="CK8325"/>
      <c r="CL8325"/>
      <c r="CM8325"/>
      <c r="CN8325"/>
      <c r="CO8325"/>
      <c r="CP8325"/>
    </row>
    <row r="8326" spans="80:94" ht="22.5" customHeight="1">
      <c r="CB8326"/>
      <c r="CC8326"/>
      <c r="CD8326"/>
      <c r="CE8326" s="83"/>
      <c r="CF8326"/>
      <c r="CG8326"/>
      <c r="CH8326"/>
      <c r="CI8326"/>
      <c r="CJ8326"/>
      <c r="CK8326"/>
      <c r="CL8326"/>
      <c r="CM8326"/>
      <c r="CN8326"/>
      <c r="CO8326"/>
      <c r="CP8326"/>
    </row>
    <row r="8327" spans="80:94" ht="22.5" customHeight="1">
      <c r="CB8327"/>
      <c r="CC8327"/>
      <c r="CD8327"/>
      <c r="CE8327" s="83"/>
      <c r="CF8327"/>
      <c r="CG8327"/>
      <c r="CH8327"/>
      <c r="CI8327"/>
      <c r="CJ8327"/>
      <c r="CK8327"/>
      <c r="CL8327"/>
      <c r="CM8327"/>
      <c r="CN8327"/>
      <c r="CO8327"/>
      <c r="CP8327"/>
    </row>
    <row r="8328" spans="80:94" ht="22.5" customHeight="1">
      <c r="CB8328"/>
      <c r="CC8328"/>
      <c r="CD8328"/>
      <c r="CE8328" s="83"/>
      <c r="CF8328"/>
      <c r="CG8328"/>
      <c r="CH8328"/>
      <c r="CI8328"/>
      <c r="CJ8328"/>
      <c r="CK8328"/>
      <c r="CL8328"/>
      <c r="CM8328"/>
      <c r="CN8328"/>
      <c r="CO8328"/>
      <c r="CP8328"/>
    </row>
    <row r="8329" spans="80:94" ht="22.5" customHeight="1">
      <c r="CB8329"/>
      <c r="CC8329"/>
      <c r="CD8329"/>
      <c r="CE8329" s="83"/>
      <c r="CF8329"/>
      <c r="CG8329"/>
      <c r="CH8329"/>
      <c r="CI8329"/>
      <c r="CJ8329"/>
      <c r="CK8329"/>
      <c r="CL8329"/>
      <c r="CM8329"/>
      <c r="CN8329"/>
      <c r="CO8329"/>
      <c r="CP8329"/>
    </row>
    <row r="8330" spans="80:94" ht="22.5" customHeight="1">
      <c r="CB8330"/>
      <c r="CC8330"/>
      <c r="CD8330"/>
      <c r="CE8330" s="83"/>
      <c r="CF8330"/>
      <c r="CG8330"/>
      <c r="CH8330"/>
      <c r="CI8330"/>
      <c r="CJ8330"/>
      <c r="CK8330"/>
      <c r="CL8330"/>
      <c r="CM8330"/>
      <c r="CN8330"/>
      <c r="CO8330"/>
      <c r="CP8330"/>
    </row>
    <row r="8331" spans="80:94" ht="22.5" customHeight="1">
      <c r="CB8331"/>
      <c r="CC8331"/>
      <c r="CD8331"/>
      <c r="CE8331" s="83"/>
      <c r="CF8331"/>
      <c r="CG8331"/>
      <c r="CH8331"/>
      <c r="CI8331"/>
      <c r="CJ8331"/>
      <c r="CK8331"/>
      <c r="CL8331"/>
      <c r="CM8331"/>
      <c r="CN8331"/>
      <c r="CO8331"/>
      <c r="CP8331"/>
    </row>
    <row r="8332" spans="80:94" ht="22.5" customHeight="1">
      <c r="CB8332"/>
      <c r="CC8332"/>
      <c r="CD8332"/>
      <c r="CE8332" s="83"/>
      <c r="CF8332"/>
      <c r="CG8332"/>
      <c r="CH8332"/>
      <c r="CI8332"/>
      <c r="CJ8332"/>
      <c r="CK8332"/>
      <c r="CL8332"/>
      <c r="CM8332"/>
      <c r="CN8332"/>
      <c r="CO8332"/>
      <c r="CP8332"/>
    </row>
    <row r="8333" spans="80:94" ht="22.5" customHeight="1">
      <c r="CB8333"/>
      <c r="CC8333"/>
      <c r="CD8333"/>
      <c r="CE8333" s="83"/>
      <c r="CF8333"/>
      <c r="CG8333"/>
      <c r="CH8333"/>
      <c r="CI8333"/>
      <c r="CJ8333"/>
      <c r="CK8333"/>
      <c r="CL8333"/>
      <c r="CM8333"/>
      <c r="CN8333"/>
      <c r="CO8333"/>
      <c r="CP8333"/>
    </row>
    <row r="8334" spans="80:94" ht="22.5" customHeight="1">
      <c r="CB8334"/>
      <c r="CC8334"/>
      <c r="CD8334"/>
      <c r="CE8334" s="83"/>
      <c r="CF8334"/>
      <c r="CG8334"/>
      <c r="CH8334"/>
      <c r="CI8334"/>
      <c r="CJ8334"/>
      <c r="CK8334"/>
      <c r="CL8334"/>
      <c r="CM8334"/>
      <c r="CN8334"/>
      <c r="CO8334"/>
      <c r="CP8334"/>
    </row>
    <row r="8335" spans="80:94" ht="22.5" customHeight="1">
      <c r="CB8335"/>
      <c r="CC8335"/>
      <c r="CD8335"/>
      <c r="CE8335" s="83"/>
      <c r="CF8335"/>
      <c r="CG8335"/>
      <c r="CH8335"/>
      <c r="CI8335"/>
      <c r="CJ8335"/>
      <c r="CK8335"/>
      <c r="CL8335"/>
      <c r="CM8335"/>
      <c r="CN8335"/>
      <c r="CO8335"/>
      <c r="CP8335"/>
    </row>
    <row r="8336" spans="80:94" ht="22.5" customHeight="1">
      <c r="CB8336"/>
      <c r="CC8336"/>
      <c r="CD8336"/>
      <c r="CE8336" s="83"/>
      <c r="CF8336"/>
      <c r="CG8336"/>
      <c r="CH8336"/>
      <c r="CI8336"/>
      <c r="CJ8336"/>
      <c r="CK8336"/>
      <c r="CL8336"/>
      <c r="CM8336"/>
      <c r="CN8336"/>
      <c r="CO8336"/>
      <c r="CP8336"/>
    </row>
    <row r="8337" spans="80:94" ht="22.5" customHeight="1">
      <c r="CB8337"/>
      <c r="CC8337"/>
      <c r="CD8337"/>
      <c r="CE8337" s="83"/>
      <c r="CF8337"/>
      <c r="CG8337"/>
      <c r="CH8337"/>
      <c r="CI8337"/>
      <c r="CJ8337"/>
      <c r="CK8337"/>
      <c r="CL8337"/>
      <c r="CM8337"/>
      <c r="CN8337"/>
      <c r="CO8337"/>
      <c r="CP8337"/>
    </row>
    <row r="8338" spans="80:94" ht="22.5" customHeight="1">
      <c r="CB8338"/>
      <c r="CC8338"/>
      <c r="CD8338"/>
      <c r="CE8338" s="83"/>
      <c r="CF8338"/>
      <c r="CG8338"/>
      <c r="CH8338"/>
      <c r="CI8338"/>
      <c r="CJ8338"/>
      <c r="CK8338"/>
      <c r="CL8338"/>
      <c r="CM8338"/>
      <c r="CN8338"/>
      <c r="CO8338"/>
      <c r="CP8338"/>
    </row>
    <row r="8339" spans="80:94" ht="22.5" customHeight="1">
      <c r="CB8339"/>
      <c r="CC8339"/>
      <c r="CD8339"/>
      <c r="CE8339" s="83"/>
      <c r="CF8339"/>
      <c r="CG8339"/>
      <c r="CH8339"/>
      <c r="CI8339"/>
      <c r="CJ8339"/>
      <c r="CK8339"/>
      <c r="CL8339"/>
      <c r="CM8339"/>
      <c r="CN8339"/>
      <c r="CO8339"/>
      <c r="CP8339"/>
    </row>
    <row r="8340" spans="80:94" ht="22.5" customHeight="1">
      <c r="CB8340"/>
      <c r="CC8340"/>
      <c r="CD8340"/>
      <c r="CE8340" s="83"/>
      <c r="CF8340"/>
      <c r="CG8340"/>
      <c r="CH8340"/>
      <c r="CI8340"/>
      <c r="CJ8340"/>
      <c r="CK8340"/>
      <c r="CL8340"/>
      <c r="CM8340"/>
      <c r="CN8340"/>
      <c r="CO8340"/>
      <c r="CP8340"/>
    </row>
    <row r="8341" spans="80:94" ht="22.5" customHeight="1">
      <c r="CB8341"/>
      <c r="CC8341"/>
      <c r="CD8341"/>
      <c r="CE8341" s="83"/>
      <c r="CF8341"/>
      <c r="CG8341"/>
      <c r="CH8341"/>
      <c r="CI8341"/>
      <c r="CJ8341"/>
      <c r="CK8341"/>
      <c r="CL8341"/>
      <c r="CM8341"/>
      <c r="CN8341"/>
      <c r="CO8341"/>
      <c r="CP8341"/>
    </row>
    <row r="8342" spans="80:94" ht="22.5" customHeight="1">
      <c r="CB8342"/>
      <c r="CC8342"/>
      <c r="CD8342"/>
      <c r="CE8342" s="83"/>
      <c r="CF8342"/>
      <c r="CG8342"/>
      <c r="CH8342"/>
      <c r="CI8342"/>
      <c r="CJ8342"/>
      <c r="CK8342"/>
      <c r="CL8342"/>
      <c r="CM8342"/>
      <c r="CN8342"/>
      <c r="CO8342"/>
      <c r="CP8342"/>
    </row>
    <row r="8343" spans="80:94" ht="22.5" customHeight="1">
      <c r="CB8343"/>
      <c r="CC8343"/>
      <c r="CD8343"/>
      <c r="CE8343" s="83"/>
      <c r="CF8343"/>
      <c r="CG8343"/>
      <c r="CH8343"/>
      <c r="CI8343"/>
      <c r="CJ8343"/>
      <c r="CK8343"/>
      <c r="CL8343"/>
      <c r="CM8343"/>
      <c r="CN8343"/>
      <c r="CO8343"/>
      <c r="CP8343"/>
    </row>
    <row r="8344" spans="80:94" ht="22.5" customHeight="1">
      <c r="CB8344"/>
      <c r="CC8344"/>
      <c r="CD8344"/>
      <c r="CE8344" s="83"/>
      <c r="CF8344"/>
      <c r="CG8344"/>
      <c r="CH8344"/>
      <c r="CI8344"/>
      <c r="CJ8344"/>
      <c r="CK8344"/>
      <c r="CL8344"/>
      <c r="CM8344"/>
      <c r="CN8344"/>
      <c r="CO8344"/>
      <c r="CP8344"/>
    </row>
    <row r="8345" spans="80:94" ht="22.5" customHeight="1">
      <c r="CB8345"/>
      <c r="CC8345"/>
      <c r="CD8345"/>
      <c r="CE8345" s="83"/>
      <c r="CF8345"/>
      <c r="CG8345"/>
      <c r="CH8345"/>
      <c r="CI8345"/>
      <c r="CJ8345"/>
      <c r="CK8345"/>
      <c r="CL8345"/>
      <c r="CM8345"/>
      <c r="CN8345"/>
      <c r="CO8345"/>
      <c r="CP8345"/>
    </row>
    <row r="8346" spans="80:94" ht="22.5" customHeight="1">
      <c r="CB8346"/>
      <c r="CC8346"/>
      <c r="CD8346"/>
      <c r="CE8346" s="83"/>
      <c r="CF8346"/>
      <c r="CG8346"/>
      <c r="CH8346"/>
      <c r="CI8346"/>
      <c r="CJ8346"/>
      <c r="CK8346"/>
      <c r="CL8346"/>
      <c r="CM8346"/>
      <c r="CN8346"/>
      <c r="CO8346"/>
      <c r="CP8346"/>
    </row>
    <row r="8347" spans="80:94" ht="22.5" customHeight="1">
      <c r="CB8347"/>
      <c r="CC8347"/>
      <c r="CD8347"/>
      <c r="CE8347" s="83"/>
      <c r="CF8347"/>
      <c r="CG8347"/>
      <c r="CH8347"/>
      <c r="CI8347"/>
      <c r="CJ8347"/>
      <c r="CK8347"/>
      <c r="CL8347"/>
      <c r="CM8347"/>
      <c r="CN8347"/>
      <c r="CO8347"/>
      <c r="CP8347"/>
    </row>
    <row r="8348" spans="80:94" ht="22.5" customHeight="1">
      <c r="CB8348"/>
      <c r="CC8348"/>
      <c r="CD8348"/>
      <c r="CE8348" s="83"/>
      <c r="CF8348"/>
      <c r="CG8348"/>
      <c r="CH8348"/>
      <c r="CI8348"/>
      <c r="CJ8348"/>
      <c r="CK8348"/>
      <c r="CL8348"/>
      <c r="CM8348"/>
      <c r="CN8348"/>
      <c r="CO8348"/>
      <c r="CP8348"/>
    </row>
    <row r="8349" spans="80:94" ht="22.5" customHeight="1">
      <c r="CB8349"/>
      <c r="CC8349"/>
      <c r="CD8349"/>
      <c r="CE8349" s="83"/>
      <c r="CF8349"/>
      <c r="CG8349"/>
      <c r="CH8349"/>
      <c r="CI8349"/>
      <c r="CJ8349"/>
      <c r="CK8349"/>
      <c r="CL8349"/>
      <c r="CM8349"/>
      <c r="CN8349"/>
      <c r="CO8349"/>
      <c r="CP8349"/>
    </row>
    <row r="8350" spans="80:94" ht="22.5" customHeight="1">
      <c r="CB8350"/>
      <c r="CC8350"/>
      <c r="CD8350"/>
      <c r="CE8350" s="83"/>
      <c r="CF8350"/>
      <c r="CG8350"/>
      <c r="CH8350"/>
      <c r="CI8350"/>
      <c r="CJ8350"/>
      <c r="CK8350"/>
      <c r="CL8350"/>
      <c r="CM8350"/>
      <c r="CN8350"/>
      <c r="CO8350"/>
      <c r="CP8350"/>
    </row>
    <row r="8351" spans="80:94" ht="22.5" customHeight="1">
      <c r="CB8351"/>
      <c r="CC8351"/>
      <c r="CD8351"/>
      <c r="CE8351" s="83"/>
      <c r="CF8351"/>
      <c r="CG8351"/>
      <c r="CH8351"/>
      <c r="CI8351"/>
      <c r="CJ8351"/>
      <c r="CK8351"/>
      <c r="CL8351"/>
      <c r="CM8351"/>
      <c r="CN8351"/>
      <c r="CO8351"/>
      <c r="CP8351"/>
    </row>
    <row r="8352" spans="80:94" ht="22.5" customHeight="1">
      <c r="CB8352"/>
      <c r="CC8352"/>
      <c r="CD8352"/>
      <c r="CE8352" s="83"/>
      <c r="CF8352"/>
      <c r="CG8352"/>
      <c r="CH8352"/>
      <c r="CI8352"/>
      <c r="CJ8352"/>
      <c r="CK8352"/>
      <c r="CL8352"/>
      <c r="CM8352"/>
      <c r="CN8352"/>
      <c r="CO8352"/>
      <c r="CP8352"/>
    </row>
    <row r="8353" spans="80:94" ht="22.5" customHeight="1">
      <c r="CB8353"/>
      <c r="CC8353"/>
      <c r="CD8353"/>
      <c r="CE8353" s="83"/>
      <c r="CF8353"/>
      <c r="CG8353"/>
      <c r="CH8353"/>
      <c r="CI8353"/>
      <c r="CJ8353"/>
      <c r="CK8353"/>
      <c r="CL8353"/>
      <c r="CM8353"/>
      <c r="CN8353"/>
      <c r="CO8353"/>
      <c r="CP8353"/>
    </row>
    <row r="8354" spans="80:94" ht="22.5" customHeight="1">
      <c r="CB8354"/>
      <c r="CC8354"/>
      <c r="CD8354"/>
      <c r="CE8354" s="83"/>
      <c r="CF8354"/>
      <c r="CG8354"/>
      <c r="CH8354"/>
      <c r="CI8354"/>
      <c r="CJ8354"/>
      <c r="CK8354"/>
      <c r="CL8354"/>
      <c r="CM8354"/>
      <c r="CN8354"/>
      <c r="CO8354"/>
      <c r="CP8354"/>
    </row>
    <row r="8355" spans="80:94" ht="22.5" customHeight="1">
      <c r="CB8355"/>
      <c r="CC8355"/>
      <c r="CD8355"/>
      <c r="CE8355" s="83"/>
      <c r="CF8355"/>
      <c r="CG8355"/>
      <c r="CH8355"/>
      <c r="CI8355"/>
      <c r="CJ8355"/>
      <c r="CK8355"/>
      <c r="CL8355"/>
      <c r="CM8355"/>
      <c r="CN8355"/>
      <c r="CO8355"/>
      <c r="CP8355"/>
    </row>
    <row r="8356" spans="80:94" ht="22.5" customHeight="1">
      <c r="CB8356"/>
      <c r="CC8356"/>
      <c r="CD8356"/>
      <c r="CE8356" s="83"/>
      <c r="CF8356"/>
      <c r="CG8356"/>
      <c r="CH8356"/>
      <c r="CI8356"/>
      <c r="CJ8356"/>
      <c r="CK8356"/>
      <c r="CL8356"/>
      <c r="CM8356"/>
      <c r="CN8356"/>
      <c r="CO8356"/>
      <c r="CP8356"/>
    </row>
    <row r="8357" spans="80:94" ht="22.5" customHeight="1">
      <c r="CB8357"/>
      <c r="CC8357"/>
      <c r="CD8357"/>
      <c r="CE8357" s="83"/>
      <c r="CF8357"/>
      <c r="CG8357"/>
      <c r="CH8357"/>
      <c r="CI8357"/>
      <c r="CJ8357"/>
      <c r="CK8357"/>
      <c r="CL8357"/>
      <c r="CM8357"/>
      <c r="CN8357"/>
      <c r="CO8357"/>
      <c r="CP8357"/>
    </row>
    <row r="8358" spans="80:94" ht="22.5" customHeight="1">
      <c r="CB8358"/>
      <c r="CC8358"/>
      <c r="CD8358"/>
      <c r="CE8358" s="83"/>
      <c r="CF8358"/>
      <c r="CG8358"/>
      <c r="CH8358"/>
      <c r="CI8358"/>
      <c r="CJ8358"/>
      <c r="CK8358"/>
      <c r="CL8358"/>
      <c r="CM8358"/>
      <c r="CN8358"/>
      <c r="CO8358"/>
      <c r="CP8358"/>
    </row>
    <row r="8359" spans="80:94" ht="22.5" customHeight="1">
      <c r="CB8359"/>
      <c r="CC8359"/>
      <c r="CD8359"/>
      <c r="CE8359" s="83"/>
      <c r="CF8359"/>
      <c r="CG8359"/>
      <c r="CH8359"/>
      <c r="CI8359"/>
      <c r="CJ8359"/>
      <c r="CK8359"/>
      <c r="CL8359"/>
      <c r="CM8359"/>
      <c r="CN8359"/>
      <c r="CO8359"/>
      <c r="CP8359"/>
    </row>
    <row r="8360" spans="80:94" ht="22.5" customHeight="1">
      <c r="CB8360"/>
      <c r="CC8360"/>
      <c r="CD8360"/>
      <c r="CE8360" s="83"/>
      <c r="CF8360"/>
      <c r="CG8360"/>
      <c r="CH8360"/>
      <c r="CI8360"/>
      <c r="CJ8360"/>
      <c r="CK8360"/>
      <c r="CL8360"/>
      <c r="CM8360"/>
      <c r="CN8360"/>
      <c r="CO8360"/>
      <c r="CP8360"/>
    </row>
    <row r="8361" spans="80:94" ht="22.5" customHeight="1">
      <c r="CB8361"/>
      <c r="CC8361"/>
      <c r="CD8361"/>
      <c r="CE8361" s="83"/>
      <c r="CF8361"/>
      <c r="CG8361"/>
      <c r="CH8361"/>
      <c r="CI8361"/>
      <c r="CJ8361"/>
      <c r="CK8361"/>
      <c r="CL8361"/>
      <c r="CM8361"/>
      <c r="CN8361"/>
      <c r="CO8361"/>
      <c r="CP8361"/>
    </row>
    <row r="8362" spans="80:94" ht="22.5" customHeight="1">
      <c r="CB8362"/>
      <c r="CC8362"/>
      <c r="CD8362"/>
      <c r="CE8362" s="83"/>
      <c r="CF8362"/>
      <c r="CG8362"/>
      <c r="CH8362"/>
      <c r="CI8362"/>
      <c r="CJ8362"/>
      <c r="CK8362"/>
      <c r="CL8362"/>
      <c r="CM8362"/>
      <c r="CN8362"/>
      <c r="CO8362"/>
      <c r="CP8362"/>
    </row>
    <row r="8363" spans="80:94" ht="22.5" customHeight="1">
      <c r="CB8363"/>
      <c r="CC8363"/>
      <c r="CD8363"/>
      <c r="CE8363" s="83"/>
      <c r="CF8363"/>
      <c r="CG8363"/>
      <c r="CH8363"/>
      <c r="CI8363"/>
      <c r="CJ8363"/>
      <c r="CK8363"/>
      <c r="CL8363"/>
      <c r="CM8363"/>
      <c r="CN8363"/>
      <c r="CO8363"/>
      <c r="CP8363"/>
    </row>
    <row r="8364" spans="80:94" ht="22.5" customHeight="1">
      <c r="CB8364"/>
      <c r="CC8364"/>
      <c r="CD8364"/>
      <c r="CE8364" s="83"/>
      <c r="CF8364"/>
      <c r="CG8364"/>
      <c r="CH8364"/>
      <c r="CI8364"/>
      <c r="CJ8364"/>
      <c r="CK8364"/>
      <c r="CL8364"/>
      <c r="CM8364"/>
      <c r="CN8364"/>
      <c r="CO8364"/>
      <c r="CP8364"/>
    </row>
    <row r="8365" spans="80:94" ht="22.5" customHeight="1">
      <c r="CB8365"/>
      <c r="CC8365"/>
      <c r="CD8365"/>
      <c r="CE8365" s="83"/>
      <c r="CF8365"/>
      <c r="CG8365"/>
      <c r="CH8365"/>
      <c r="CI8365"/>
      <c r="CJ8365"/>
      <c r="CK8365"/>
      <c r="CL8365"/>
      <c r="CM8365"/>
      <c r="CN8365"/>
      <c r="CO8365"/>
      <c r="CP8365"/>
    </row>
    <row r="8366" spans="80:94" ht="22.5" customHeight="1">
      <c r="CB8366"/>
      <c r="CC8366"/>
      <c r="CD8366"/>
      <c r="CE8366" s="83"/>
      <c r="CF8366"/>
      <c r="CG8366"/>
      <c r="CH8366"/>
      <c r="CI8366"/>
      <c r="CJ8366"/>
      <c r="CK8366"/>
      <c r="CL8366"/>
      <c r="CM8366"/>
      <c r="CN8366"/>
      <c r="CO8366"/>
      <c r="CP8366"/>
    </row>
    <row r="8367" spans="80:94" ht="22.5" customHeight="1">
      <c r="CB8367"/>
      <c r="CC8367"/>
      <c r="CD8367"/>
      <c r="CE8367" s="83"/>
      <c r="CF8367"/>
      <c r="CG8367"/>
      <c r="CH8367"/>
      <c r="CI8367"/>
      <c r="CJ8367"/>
      <c r="CK8367"/>
      <c r="CL8367"/>
      <c r="CM8367"/>
      <c r="CN8367"/>
      <c r="CO8367"/>
      <c r="CP8367"/>
    </row>
    <row r="8368" spans="80:94" ht="22.5" customHeight="1">
      <c r="CB8368"/>
      <c r="CC8368"/>
      <c r="CD8368"/>
      <c r="CE8368" s="83"/>
      <c r="CF8368"/>
      <c r="CG8368"/>
      <c r="CH8368"/>
      <c r="CI8368"/>
      <c r="CJ8368"/>
      <c r="CK8368"/>
      <c r="CL8368"/>
      <c r="CM8368"/>
      <c r="CN8368"/>
      <c r="CO8368"/>
      <c r="CP8368"/>
    </row>
    <row r="8369" spans="80:94" ht="22.5" customHeight="1">
      <c r="CB8369"/>
      <c r="CC8369"/>
      <c r="CD8369"/>
      <c r="CE8369" s="83"/>
      <c r="CF8369"/>
      <c r="CG8369"/>
      <c r="CH8369"/>
      <c r="CI8369"/>
      <c r="CJ8369"/>
      <c r="CK8369"/>
      <c r="CL8369"/>
      <c r="CM8369"/>
      <c r="CN8369"/>
      <c r="CO8369"/>
      <c r="CP8369"/>
    </row>
    <row r="8370" spans="80:94" ht="22.5" customHeight="1">
      <c r="CB8370"/>
      <c r="CC8370"/>
      <c r="CD8370"/>
      <c r="CE8370" s="83"/>
      <c r="CF8370"/>
      <c r="CG8370"/>
      <c r="CH8370"/>
      <c r="CI8370"/>
      <c r="CJ8370"/>
      <c r="CK8370"/>
      <c r="CL8370"/>
      <c r="CM8370"/>
      <c r="CN8370"/>
      <c r="CO8370"/>
      <c r="CP8370"/>
    </row>
    <row r="8371" spans="80:94" ht="22.5" customHeight="1">
      <c r="CB8371"/>
      <c r="CC8371"/>
      <c r="CD8371"/>
      <c r="CE8371" s="83"/>
      <c r="CF8371"/>
      <c r="CG8371"/>
      <c r="CH8371"/>
      <c r="CI8371"/>
      <c r="CJ8371"/>
      <c r="CK8371"/>
      <c r="CL8371"/>
      <c r="CM8371"/>
      <c r="CN8371"/>
      <c r="CO8371"/>
      <c r="CP8371"/>
    </row>
    <row r="8372" spans="80:94" ht="22.5" customHeight="1">
      <c r="CB8372"/>
      <c r="CC8372"/>
      <c r="CD8372"/>
      <c r="CE8372" s="83"/>
      <c r="CF8372"/>
      <c r="CG8372"/>
      <c r="CH8372"/>
      <c r="CI8372"/>
      <c r="CJ8372"/>
      <c r="CK8372"/>
      <c r="CL8372"/>
      <c r="CM8372"/>
      <c r="CN8372"/>
      <c r="CO8372"/>
      <c r="CP8372"/>
    </row>
    <row r="8373" spans="80:94" ht="22.5" customHeight="1">
      <c r="CB8373"/>
      <c r="CC8373"/>
      <c r="CD8373"/>
      <c r="CE8373" s="83"/>
      <c r="CF8373"/>
      <c r="CG8373"/>
      <c r="CH8373"/>
      <c r="CI8373"/>
      <c r="CJ8373"/>
      <c r="CK8373"/>
      <c r="CL8373"/>
      <c r="CM8373"/>
      <c r="CN8373"/>
      <c r="CO8373"/>
      <c r="CP8373"/>
    </row>
    <row r="8374" spans="80:94" ht="22.5" customHeight="1">
      <c r="CB8374"/>
      <c r="CC8374"/>
      <c r="CD8374"/>
      <c r="CE8374" s="83"/>
      <c r="CF8374"/>
      <c r="CG8374"/>
      <c r="CH8374"/>
      <c r="CI8374"/>
      <c r="CJ8374"/>
      <c r="CK8374"/>
      <c r="CL8374"/>
      <c r="CM8374"/>
      <c r="CN8374"/>
      <c r="CO8374"/>
      <c r="CP8374"/>
    </row>
    <row r="8375" spans="80:94" ht="22.5" customHeight="1">
      <c r="CB8375"/>
      <c r="CC8375"/>
      <c r="CD8375"/>
      <c r="CE8375" s="83"/>
      <c r="CF8375"/>
      <c r="CG8375"/>
      <c r="CH8375"/>
      <c r="CI8375"/>
      <c r="CJ8375"/>
      <c r="CK8375"/>
      <c r="CL8375"/>
      <c r="CM8375"/>
      <c r="CN8375"/>
      <c r="CO8375"/>
      <c r="CP8375"/>
    </row>
    <row r="8376" spans="80:94" ht="22.5" customHeight="1">
      <c r="CB8376"/>
      <c r="CC8376"/>
      <c r="CD8376"/>
      <c r="CE8376" s="83"/>
      <c r="CF8376"/>
      <c r="CG8376"/>
      <c r="CH8376"/>
      <c r="CI8376"/>
      <c r="CJ8376"/>
      <c r="CK8376"/>
      <c r="CL8376"/>
      <c r="CM8376"/>
      <c r="CN8376"/>
      <c r="CO8376"/>
      <c r="CP8376"/>
    </row>
    <row r="8377" spans="80:94" ht="22.5" customHeight="1">
      <c r="CB8377"/>
      <c r="CC8377"/>
      <c r="CD8377"/>
      <c r="CE8377" s="83"/>
      <c r="CF8377"/>
      <c r="CG8377"/>
      <c r="CH8377"/>
      <c r="CI8377"/>
      <c r="CJ8377"/>
      <c r="CK8377"/>
      <c r="CL8377"/>
      <c r="CM8377"/>
      <c r="CN8377"/>
      <c r="CO8377"/>
      <c r="CP8377"/>
    </row>
    <row r="8378" spans="80:94" ht="22.5" customHeight="1">
      <c r="CB8378"/>
      <c r="CC8378"/>
      <c r="CD8378"/>
      <c r="CE8378" s="83"/>
      <c r="CF8378"/>
      <c r="CG8378"/>
      <c r="CH8378"/>
      <c r="CI8378"/>
      <c r="CJ8378"/>
      <c r="CK8378"/>
      <c r="CL8378"/>
      <c r="CM8378"/>
      <c r="CN8378"/>
      <c r="CO8378"/>
      <c r="CP8378"/>
    </row>
    <row r="8379" spans="80:94" ht="22.5" customHeight="1">
      <c r="CB8379"/>
      <c r="CC8379"/>
      <c r="CD8379"/>
      <c r="CE8379" s="83"/>
      <c r="CF8379"/>
      <c r="CG8379"/>
      <c r="CH8379"/>
      <c r="CI8379"/>
      <c r="CJ8379"/>
      <c r="CK8379"/>
      <c r="CL8379"/>
      <c r="CM8379"/>
      <c r="CN8379"/>
      <c r="CO8379"/>
      <c r="CP8379"/>
    </row>
    <row r="8380" spans="80:94" ht="22.5" customHeight="1">
      <c r="CB8380"/>
      <c r="CC8380"/>
      <c r="CD8380"/>
      <c r="CE8380" s="83"/>
      <c r="CF8380"/>
      <c r="CG8380"/>
      <c r="CH8380"/>
      <c r="CI8380"/>
      <c r="CJ8380"/>
      <c r="CK8380"/>
      <c r="CL8380"/>
      <c r="CM8380"/>
      <c r="CN8380"/>
      <c r="CO8380"/>
      <c r="CP8380"/>
    </row>
    <row r="8381" spans="80:94" ht="22.5" customHeight="1">
      <c r="CB8381"/>
      <c r="CC8381"/>
      <c r="CD8381"/>
      <c r="CE8381" s="83"/>
      <c r="CF8381"/>
      <c r="CG8381"/>
      <c r="CH8381"/>
      <c r="CI8381"/>
      <c r="CJ8381"/>
      <c r="CK8381"/>
      <c r="CL8381"/>
      <c r="CM8381"/>
      <c r="CN8381"/>
      <c r="CO8381"/>
      <c r="CP8381"/>
    </row>
    <row r="8382" spans="80:94" ht="22.5" customHeight="1">
      <c r="CB8382"/>
      <c r="CC8382"/>
      <c r="CD8382"/>
      <c r="CE8382" s="83"/>
      <c r="CF8382"/>
      <c r="CG8382"/>
      <c r="CH8382"/>
      <c r="CI8382"/>
      <c r="CJ8382"/>
      <c r="CK8382"/>
      <c r="CL8382"/>
      <c r="CM8382"/>
      <c r="CN8382"/>
      <c r="CO8382"/>
      <c r="CP8382"/>
    </row>
    <row r="8383" spans="80:94" ht="22.5" customHeight="1">
      <c r="CB8383"/>
      <c r="CC8383"/>
      <c r="CD8383"/>
      <c r="CE8383" s="83"/>
      <c r="CF8383"/>
      <c r="CG8383"/>
      <c r="CH8383"/>
      <c r="CI8383"/>
      <c r="CJ8383"/>
      <c r="CK8383"/>
      <c r="CL8383"/>
      <c r="CM8383"/>
      <c r="CN8383"/>
      <c r="CO8383"/>
      <c r="CP8383"/>
    </row>
    <row r="8384" spans="80:94" ht="22.5" customHeight="1">
      <c r="CB8384"/>
      <c r="CC8384"/>
      <c r="CD8384"/>
      <c r="CE8384" s="83"/>
      <c r="CF8384"/>
      <c r="CG8384"/>
      <c r="CH8384"/>
      <c r="CI8384"/>
      <c r="CJ8384"/>
      <c r="CK8384"/>
      <c r="CL8384"/>
      <c r="CM8384"/>
      <c r="CN8384"/>
      <c r="CO8384"/>
      <c r="CP8384"/>
    </row>
    <row r="8385" spans="80:94" ht="22.5" customHeight="1">
      <c r="CB8385"/>
      <c r="CC8385"/>
      <c r="CD8385"/>
      <c r="CE8385" s="83"/>
      <c r="CF8385"/>
      <c r="CG8385"/>
      <c r="CH8385"/>
      <c r="CI8385"/>
      <c r="CJ8385"/>
      <c r="CK8385"/>
      <c r="CL8385"/>
      <c r="CM8385"/>
      <c r="CN8385"/>
      <c r="CO8385"/>
      <c r="CP8385"/>
    </row>
    <row r="8386" spans="80:94" ht="22.5" customHeight="1">
      <c r="CB8386"/>
      <c r="CC8386"/>
      <c r="CD8386"/>
      <c r="CE8386" s="83"/>
      <c r="CF8386"/>
      <c r="CG8386"/>
      <c r="CH8386"/>
      <c r="CI8386"/>
      <c r="CJ8386"/>
      <c r="CK8386"/>
      <c r="CL8386"/>
      <c r="CM8386"/>
      <c r="CN8386"/>
      <c r="CO8386"/>
      <c r="CP8386"/>
    </row>
    <row r="8387" spans="80:94" ht="22.5" customHeight="1">
      <c r="CB8387"/>
      <c r="CC8387"/>
      <c r="CD8387"/>
      <c r="CE8387" s="83"/>
      <c r="CF8387"/>
      <c r="CG8387"/>
      <c r="CH8387"/>
      <c r="CI8387"/>
      <c r="CJ8387"/>
      <c r="CK8387"/>
      <c r="CL8387"/>
      <c r="CM8387"/>
      <c r="CN8387"/>
      <c r="CO8387"/>
      <c r="CP8387"/>
    </row>
    <row r="8388" spans="80:94" ht="22.5" customHeight="1">
      <c r="CB8388"/>
      <c r="CC8388"/>
      <c r="CD8388"/>
      <c r="CE8388" s="83"/>
      <c r="CF8388"/>
      <c r="CG8388"/>
      <c r="CH8388"/>
      <c r="CI8388"/>
      <c r="CJ8388"/>
      <c r="CK8388"/>
      <c r="CL8388"/>
      <c r="CM8388"/>
      <c r="CN8388"/>
      <c r="CO8388"/>
      <c r="CP8388"/>
    </row>
    <row r="8389" spans="80:94" ht="22.5" customHeight="1">
      <c r="CB8389"/>
      <c r="CC8389"/>
      <c r="CD8389"/>
      <c r="CE8389" s="83"/>
      <c r="CF8389"/>
      <c r="CG8389"/>
      <c r="CH8389"/>
      <c r="CI8389"/>
      <c r="CJ8389"/>
      <c r="CK8389"/>
      <c r="CL8389"/>
      <c r="CM8389"/>
      <c r="CN8389"/>
      <c r="CO8389"/>
      <c r="CP8389"/>
    </row>
    <row r="8390" spans="80:94" ht="22.5" customHeight="1">
      <c r="CB8390"/>
      <c r="CC8390"/>
      <c r="CD8390"/>
      <c r="CE8390" s="83"/>
      <c r="CF8390"/>
      <c r="CG8390"/>
      <c r="CH8390"/>
      <c r="CI8390"/>
      <c r="CJ8390"/>
      <c r="CK8390"/>
      <c r="CL8390"/>
      <c r="CM8390"/>
      <c r="CN8390"/>
      <c r="CO8390"/>
      <c r="CP8390"/>
    </row>
    <row r="8391" spans="80:94" ht="22.5" customHeight="1">
      <c r="CB8391"/>
      <c r="CC8391"/>
      <c r="CD8391"/>
      <c r="CE8391" s="83"/>
      <c r="CF8391"/>
      <c r="CG8391"/>
      <c r="CH8391"/>
      <c r="CI8391"/>
      <c r="CJ8391"/>
      <c r="CK8391"/>
      <c r="CL8391"/>
      <c r="CM8391"/>
      <c r="CN8391"/>
      <c r="CO8391"/>
      <c r="CP8391"/>
    </row>
    <row r="8392" spans="80:94" ht="22.5" customHeight="1">
      <c r="CB8392"/>
      <c r="CC8392"/>
      <c r="CD8392"/>
      <c r="CE8392" s="83"/>
      <c r="CF8392"/>
      <c r="CG8392"/>
      <c r="CH8392"/>
      <c r="CI8392"/>
      <c r="CJ8392"/>
      <c r="CK8392"/>
      <c r="CL8392"/>
      <c r="CM8392"/>
      <c r="CN8392"/>
      <c r="CO8392"/>
      <c r="CP8392"/>
    </row>
    <row r="8393" spans="80:94" ht="22.5" customHeight="1">
      <c r="CB8393"/>
      <c r="CC8393"/>
      <c r="CD8393"/>
      <c r="CE8393" s="83"/>
      <c r="CF8393"/>
      <c r="CG8393"/>
      <c r="CH8393"/>
      <c r="CI8393"/>
      <c r="CJ8393"/>
      <c r="CK8393"/>
      <c r="CL8393"/>
      <c r="CM8393"/>
      <c r="CN8393"/>
      <c r="CO8393"/>
      <c r="CP8393"/>
    </row>
    <row r="8394" spans="80:94" ht="22.5" customHeight="1">
      <c r="CB8394"/>
      <c r="CC8394"/>
      <c r="CD8394"/>
      <c r="CE8394" s="83"/>
      <c r="CF8394"/>
      <c r="CG8394"/>
      <c r="CH8394"/>
      <c r="CI8394"/>
      <c r="CJ8394"/>
      <c r="CK8394"/>
      <c r="CL8394"/>
      <c r="CM8394"/>
      <c r="CN8394"/>
      <c r="CO8394"/>
      <c r="CP8394"/>
    </row>
    <row r="8395" spans="80:94" ht="22.5" customHeight="1">
      <c r="CB8395"/>
      <c r="CC8395"/>
      <c r="CD8395"/>
      <c r="CE8395" s="83"/>
      <c r="CF8395"/>
      <c r="CG8395"/>
      <c r="CH8395"/>
      <c r="CI8395"/>
      <c r="CJ8395"/>
      <c r="CK8395"/>
      <c r="CL8395"/>
      <c r="CM8395"/>
      <c r="CN8395"/>
      <c r="CO8395"/>
      <c r="CP8395"/>
    </row>
    <row r="8396" spans="80:94" ht="22.5" customHeight="1">
      <c r="CB8396"/>
      <c r="CC8396"/>
      <c r="CD8396"/>
      <c r="CE8396" s="83"/>
      <c r="CF8396"/>
      <c r="CG8396"/>
      <c r="CH8396"/>
      <c r="CI8396"/>
      <c r="CJ8396"/>
      <c r="CK8396"/>
      <c r="CL8396"/>
      <c r="CM8396"/>
      <c r="CN8396"/>
      <c r="CO8396"/>
      <c r="CP8396"/>
    </row>
    <row r="8397" spans="80:94" ht="22.5" customHeight="1">
      <c r="CB8397"/>
      <c r="CC8397"/>
      <c r="CD8397"/>
      <c r="CE8397" s="83"/>
      <c r="CF8397"/>
      <c r="CG8397"/>
      <c r="CH8397"/>
      <c r="CI8397"/>
      <c r="CJ8397"/>
      <c r="CK8397"/>
      <c r="CL8397"/>
      <c r="CM8397"/>
      <c r="CN8397"/>
      <c r="CO8397"/>
      <c r="CP8397"/>
    </row>
    <row r="8398" spans="80:94" ht="22.5" customHeight="1">
      <c r="CB8398"/>
      <c r="CC8398"/>
      <c r="CD8398"/>
      <c r="CE8398" s="83"/>
      <c r="CF8398"/>
      <c r="CG8398"/>
      <c r="CH8398"/>
      <c r="CI8398"/>
      <c r="CJ8398"/>
      <c r="CK8398"/>
      <c r="CL8398"/>
      <c r="CM8398"/>
      <c r="CN8398"/>
      <c r="CO8398"/>
      <c r="CP8398"/>
    </row>
    <row r="8399" spans="80:94" ht="22.5" customHeight="1">
      <c r="CB8399"/>
      <c r="CC8399"/>
      <c r="CD8399"/>
      <c r="CE8399" s="83"/>
      <c r="CF8399"/>
      <c r="CG8399"/>
      <c r="CH8399"/>
      <c r="CI8399"/>
      <c r="CJ8399"/>
      <c r="CK8399"/>
      <c r="CL8399"/>
      <c r="CM8399"/>
      <c r="CN8399"/>
      <c r="CO8399"/>
      <c r="CP8399"/>
    </row>
    <row r="8400" spans="80:94" ht="22.5" customHeight="1">
      <c r="CB8400"/>
      <c r="CC8400"/>
      <c r="CD8400"/>
      <c r="CE8400" s="83"/>
      <c r="CF8400"/>
      <c r="CG8400"/>
      <c r="CH8400"/>
      <c r="CI8400"/>
      <c r="CJ8400"/>
      <c r="CK8400"/>
      <c r="CL8400"/>
      <c r="CM8400"/>
      <c r="CN8400"/>
      <c r="CO8400"/>
      <c r="CP8400"/>
    </row>
    <row r="8401" spans="80:94" ht="22.5" customHeight="1">
      <c r="CB8401"/>
      <c r="CC8401"/>
      <c r="CD8401"/>
      <c r="CE8401" s="83"/>
      <c r="CF8401"/>
      <c r="CG8401"/>
      <c r="CH8401"/>
      <c r="CI8401"/>
      <c r="CJ8401"/>
      <c r="CK8401"/>
      <c r="CL8401"/>
      <c r="CM8401"/>
      <c r="CN8401"/>
      <c r="CO8401"/>
      <c r="CP8401"/>
    </row>
    <row r="8402" spans="80:94" ht="22.5" customHeight="1">
      <c r="CB8402"/>
      <c r="CC8402"/>
      <c r="CD8402"/>
      <c r="CE8402" s="83"/>
      <c r="CF8402"/>
      <c r="CG8402"/>
      <c r="CH8402"/>
      <c r="CI8402"/>
      <c r="CJ8402"/>
      <c r="CK8402"/>
      <c r="CL8402"/>
      <c r="CM8402"/>
      <c r="CN8402"/>
      <c r="CO8402"/>
      <c r="CP8402"/>
    </row>
    <row r="8403" spans="80:94" ht="22.5" customHeight="1">
      <c r="CB8403"/>
      <c r="CC8403"/>
      <c r="CD8403"/>
      <c r="CE8403" s="83"/>
      <c r="CF8403"/>
      <c r="CG8403"/>
      <c r="CH8403"/>
      <c r="CI8403"/>
      <c r="CJ8403"/>
      <c r="CK8403"/>
      <c r="CL8403"/>
      <c r="CM8403"/>
      <c r="CN8403"/>
      <c r="CO8403"/>
      <c r="CP8403"/>
    </row>
    <row r="8404" spans="80:94" ht="22.5" customHeight="1">
      <c r="CB8404"/>
      <c r="CC8404"/>
      <c r="CD8404"/>
      <c r="CE8404" s="83"/>
      <c r="CF8404"/>
      <c r="CG8404"/>
      <c r="CH8404"/>
      <c r="CI8404"/>
      <c r="CJ8404"/>
      <c r="CK8404"/>
      <c r="CL8404"/>
      <c r="CM8404"/>
      <c r="CN8404"/>
      <c r="CO8404"/>
      <c r="CP8404"/>
    </row>
    <row r="8405" spans="80:94" ht="22.5" customHeight="1">
      <c r="CB8405"/>
      <c r="CC8405"/>
      <c r="CD8405"/>
      <c r="CE8405" s="83"/>
      <c r="CF8405"/>
      <c r="CG8405"/>
      <c r="CH8405"/>
      <c r="CI8405"/>
      <c r="CJ8405"/>
      <c r="CK8405"/>
      <c r="CL8405"/>
      <c r="CM8405"/>
      <c r="CN8405"/>
      <c r="CO8405"/>
      <c r="CP8405"/>
    </row>
    <row r="8406" spans="80:94" ht="22.5" customHeight="1">
      <c r="CB8406"/>
      <c r="CC8406"/>
      <c r="CD8406"/>
      <c r="CE8406" s="83"/>
      <c r="CF8406"/>
      <c r="CG8406"/>
      <c r="CH8406"/>
      <c r="CI8406"/>
      <c r="CJ8406"/>
      <c r="CK8406"/>
      <c r="CL8406"/>
      <c r="CM8406"/>
      <c r="CN8406"/>
      <c r="CO8406"/>
      <c r="CP8406"/>
    </row>
    <row r="8407" spans="80:94" ht="22.5" customHeight="1">
      <c r="CB8407"/>
      <c r="CC8407"/>
      <c r="CD8407"/>
      <c r="CE8407" s="83"/>
      <c r="CF8407"/>
      <c r="CG8407"/>
      <c r="CH8407"/>
      <c r="CI8407"/>
      <c r="CJ8407"/>
      <c r="CK8407"/>
      <c r="CL8407"/>
      <c r="CM8407"/>
      <c r="CN8407"/>
      <c r="CO8407"/>
      <c r="CP8407"/>
    </row>
    <row r="8408" spans="80:94" ht="22.5" customHeight="1">
      <c r="CB8408"/>
      <c r="CC8408"/>
      <c r="CD8408"/>
      <c r="CE8408" s="83"/>
      <c r="CF8408"/>
      <c r="CG8408"/>
      <c r="CH8408"/>
      <c r="CI8408"/>
      <c r="CJ8408"/>
      <c r="CK8408"/>
      <c r="CL8408"/>
      <c r="CM8408"/>
      <c r="CN8408"/>
      <c r="CO8408"/>
      <c r="CP8408"/>
    </row>
    <row r="8409" spans="80:94" ht="22.5" customHeight="1">
      <c r="CB8409"/>
      <c r="CC8409"/>
      <c r="CD8409"/>
      <c r="CE8409" s="83"/>
      <c r="CF8409"/>
      <c r="CG8409"/>
      <c r="CH8409"/>
      <c r="CI8409"/>
      <c r="CJ8409"/>
      <c r="CK8409"/>
      <c r="CL8409"/>
      <c r="CM8409"/>
      <c r="CN8409"/>
      <c r="CO8409"/>
      <c r="CP8409"/>
    </row>
    <row r="8410" spans="80:94" ht="22.5" customHeight="1">
      <c r="CB8410"/>
      <c r="CC8410"/>
      <c r="CD8410"/>
      <c r="CE8410" s="83"/>
      <c r="CF8410"/>
      <c r="CG8410"/>
      <c r="CH8410"/>
      <c r="CI8410"/>
      <c r="CJ8410"/>
      <c r="CK8410"/>
      <c r="CL8410"/>
      <c r="CM8410"/>
      <c r="CN8410"/>
      <c r="CO8410"/>
      <c r="CP8410"/>
    </row>
    <row r="8411" spans="80:94" ht="22.5" customHeight="1">
      <c r="CB8411"/>
      <c r="CC8411"/>
      <c r="CD8411"/>
      <c r="CE8411" s="83"/>
      <c r="CF8411"/>
      <c r="CG8411"/>
      <c r="CH8411"/>
      <c r="CI8411"/>
      <c r="CJ8411"/>
      <c r="CK8411"/>
      <c r="CL8411"/>
      <c r="CM8411"/>
      <c r="CN8411"/>
      <c r="CO8411"/>
      <c r="CP8411"/>
    </row>
    <row r="8412" spans="80:94" ht="22.5" customHeight="1">
      <c r="CB8412"/>
      <c r="CC8412"/>
      <c r="CD8412"/>
      <c r="CE8412" s="83"/>
      <c r="CF8412"/>
      <c r="CG8412"/>
      <c r="CH8412"/>
      <c r="CI8412"/>
      <c r="CJ8412"/>
      <c r="CK8412"/>
      <c r="CL8412"/>
      <c r="CM8412"/>
      <c r="CN8412"/>
      <c r="CO8412"/>
      <c r="CP8412"/>
    </row>
    <row r="8413" spans="80:94" ht="22.5" customHeight="1">
      <c r="CB8413"/>
      <c r="CC8413"/>
      <c r="CD8413"/>
      <c r="CE8413" s="83"/>
      <c r="CF8413"/>
      <c r="CG8413"/>
      <c r="CH8413"/>
      <c r="CI8413"/>
      <c r="CJ8413"/>
      <c r="CK8413"/>
      <c r="CL8413"/>
      <c r="CM8413"/>
      <c r="CN8413"/>
      <c r="CO8413"/>
      <c r="CP8413"/>
    </row>
    <row r="8414" spans="80:94" ht="22.5" customHeight="1">
      <c r="CB8414"/>
      <c r="CC8414"/>
      <c r="CD8414"/>
      <c r="CE8414" s="83"/>
      <c r="CF8414"/>
      <c r="CG8414"/>
      <c r="CH8414"/>
      <c r="CI8414"/>
      <c r="CJ8414"/>
      <c r="CK8414"/>
      <c r="CL8414"/>
      <c r="CM8414"/>
      <c r="CN8414"/>
      <c r="CO8414"/>
      <c r="CP8414"/>
    </row>
    <row r="8415" spans="80:94" ht="22.5" customHeight="1">
      <c r="CB8415"/>
      <c r="CC8415"/>
      <c r="CD8415"/>
      <c r="CE8415" s="83"/>
      <c r="CF8415"/>
      <c r="CG8415"/>
      <c r="CH8415"/>
      <c r="CI8415"/>
      <c r="CJ8415"/>
      <c r="CK8415"/>
      <c r="CL8415"/>
      <c r="CM8415"/>
      <c r="CN8415"/>
      <c r="CO8415"/>
      <c r="CP8415"/>
    </row>
    <row r="8416" spans="80:94" ht="22.5" customHeight="1">
      <c r="CB8416"/>
      <c r="CC8416"/>
      <c r="CD8416"/>
      <c r="CE8416" s="83"/>
      <c r="CF8416"/>
      <c r="CG8416"/>
      <c r="CH8416"/>
      <c r="CI8416"/>
      <c r="CJ8416"/>
      <c r="CK8416"/>
      <c r="CL8416"/>
      <c r="CM8416"/>
      <c r="CN8416"/>
      <c r="CO8416"/>
      <c r="CP8416"/>
    </row>
    <row r="8417" spans="80:94" ht="22.5" customHeight="1">
      <c r="CB8417"/>
      <c r="CC8417"/>
      <c r="CD8417"/>
      <c r="CE8417" s="83"/>
      <c r="CF8417"/>
      <c r="CG8417"/>
      <c r="CH8417"/>
      <c r="CI8417"/>
      <c r="CJ8417"/>
      <c r="CK8417"/>
      <c r="CL8417"/>
      <c r="CM8417"/>
      <c r="CN8417"/>
      <c r="CO8417"/>
      <c r="CP8417"/>
    </row>
    <row r="8418" spans="80:94" ht="22.5" customHeight="1">
      <c r="CB8418"/>
      <c r="CC8418"/>
      <c r="CD8418"/>
      <c r="CE8418" s="83"/>
      <c r="CF8418"/>
      <c r="CG8418"/>
      <c r="CH8418"/>
      <c r="CI8418"/>
      <c r="CJ8418"/>
      <c r="CK8418"/>
      <c r="CL8418"/>
      <c r="CM8418"/>
      <c r="CN8418"/>
      <c r="CO8418"/>
      <c r="CP8418"/>
    </row>
    <row r="8419" spans="80:94" ht="22.5" customHeight="1">
      <c r="CB8419"/>
      <c r="CC8419"/>
      <c r="CD8419"/>
      <c r="CE8419" s="83"/>
      <c r="CF8419"/>
      <c r="CG8419"/>
      <c r="CH8419"/>
      <c r="CI8419"/>
      <c r="CJ8419"/>
      <c r="CK8419"/>
      <c r="CL8419"/>
      <c r="CM8419"/>
      <c r="CN8419"/>
      <c r="CO8419"/>
      <c r="CP8419"/>
    </row>
    <row r="8420" spans="80:94" ht="22.5" customHeight="1">
      <c r="CB8420"/>
      <c r="CC8420"/>
      <c r="CD8420"/>
      <c r="CE8420" s="83"/>
      <c r="CF8420"/>
      <c r="CG8420"/>
      <c r="CH8420"/>
      <c r="CI8420"/>
      <c r="CJ8420"/>
      <c r="CK8420"/>
      <c r="CL8420"/>
      <c r="CM8420"/>
      <c r="CN8420"/>
      <c r="CO8420"/>
      <c r="CP8420"/>
    </row>
    <row r="8421" spans="80:94" ht="22.5" customHeight="1">
      <c r="CB8421"/>
      <c r="CC8421"/>
      <c r="CD8421"/>
      <c r="CE8421" s="83"/>
      <c r="CF8421"/>
      <c r="CG8421"/>
      <c r="CH8421"/>
      <c r="CI8421"/>
      <c r="CJ8421"/>
      <c r="CK8421"/>
      <c r="CL8421"/>
      <c r="CM8421"/>
      <c r="CN8421"/>
      <c r="CO8421"/>
      <c r="CP8421"/>
    </row>
    <row r="8422" spans="80:94" ht="22.5" customHeight="1">
      <c r="CB8422"/>
      <c r="CC8422"/>
      <c r="CD8422"/>
      <c r="CE8422" s="83"/>
      <c r="CF8422"/>
      <c r="CG8422"/>
      <c r="CH8422"/>
      <c r="CI8422"/>
      <c r="CJ8422"/>
      <c r="CK8422"/>
      <c r="CL8422"/>
      <c r="CM8422"/>
      <c r="CN8422"/>
      <c r="CO8422"/>
      <c r="CP8422"/>
    </row>
    <row r="8423" spans="80:94" ht="22.5" customHeight="1">
      <c r="CB8423"/>
      <c r="CC8423"/>
      <c r="CD8423"/>
      <c r="CE8423" s="83"/>
      <c r="CF8423"/>
      <c r="CG8423"/>
      <c r="CH8423"/>
      <c r="CI8423"/>
      <c r="CJ8423"/>
      <c r="CK8423"/>
      <c r="CL8423"/>
      <c r="CM8423"/>
      <c r="CN8423"/>
      <c r="CO8423"/>
      <c r="CP8423"/>
    </row>
    <row r="8424" spans="80:94" ht="22.5" customHeight="1">
      <c r="CB8424"/>
      <c r="CC8424"/>
      <c r="CD8424"/>
      <c r="CE8424" s="83"/>
      <c r="CF8424"/>
      <c r="CG8424"/>
      <c r="CH8424"/>
      <c r="CI8424"/>
      <c r="CJ8424"/>
      <c r="CK8424"/>
      <c r="CL8424"/>
      <c r="CM8424"/>
      <c r="CN8424"/>
      <c r="CO8424"/>
      <c r="CP8424"/>
    </row>
    <row r="8425" spans="80:94" ht="22.5" customHeight="1">
      <c r="CB8425"/>
      <c r="CC8425"/>
      <c r="CD8425"/>
      <c r="CE8425" s="83"/>
      <c r="CF8425"/>
      <c r="CG8425"/>
      <c r="CH8425"/>
      <c r="CI8425"/>
      <c r="CJ8425"/>
      <c r="CK8425"/>
      <c r="CL8425"/>
      <c r="CM8425"/>
      <c r="CN8425"/>
      <c r="CO8425"/>
      <c r="CP8425"/>
    </row>
    <row r="8426" spans="80:94" ht="22.5" customHeight="1">
      <c r="CB8426"/>
      <c r="CC8426"/>
      <c r="CD8426"/>
      <c r="CE8426" s="83"/>
      <c r="CF8426"/>
      <c r="CG8426"/>
      <c r="CH8426"/>
      <c r="CI8426"/>
      <c r="CJ8426"/>
      <c r="CK8426"/>
      <c r="CL8426"/>
      <c r="CM8426"/>
      <c r="CN8426"/>
      <c r="CO8426"/>
      <c r="CP8426"/>
    </row>
    <row r="8427" spans="80:94" ht="22.5" customHeight="1">
      <c r="CB8427"/>
      <c r="CC8427"/>
      <c r="CD8427"/>
      <c r="CE8427" s="83"/>
      <c r="CF8427"/>
      <c r="CG8427"/>
      <c r="CH8427"/>
      <c r="CI8427"/>
      <c r="CJ8427"/>
      <c r="CK8427"/>
      <c r="CL8427"/>
      <c r="CM8427"/>
      <c r="CN8427"/>
      <c r="CO8427"/>
      <c r="CP8427"/>
    </row>
    <row r="8428" spans="80:94" ht="22.5" customHeight="1">
      <c r="CB8428"/>
      <c r="CC8428"/>
      <c r="CD8428"/>
      <c r="CE8428" s="83"/>
      <c r="CF8428"/>
      <c r="CG8428"/>
      <c r="CH8428"/>
      <c r="CI8428"/>
      <c r="CJ8428"/>
      <c r="CK8428"/>
      <c r="CL8428"/>
      <c r="CM8428"/>
      <c r="CN8428"/>
      <c r="CO8428"/>
      <c r="CP8428"/>
    </row>
    <row r="8429" spans="80:94" ht="22.5" customHeight="1">
      <c r="CB8429"/>
      <c r="CC8429"/>
      <c r="CD8429"/>
      <c r="CE8429" s="83"/>
      <c r="CF8429"/>
      <c r="CG8429"/>
      <c r="CH8429"/>
      <c r="CI8429"/>
      <c r="CJ8429"/>
      <c r="CK8429"/>
      <c r="CL8429"/>
      <c r="CM8429"/>
      <c r="CN8429"/>
      <c r="CO8429"/>
      <c r="CP8429"/>
    </row>
    <row r="8430" spans="80:94" ht="22.5" customHeight="1">
      <c r="CB8430"/>
      <c r="CC8430"/>
      <c r="CD8430"/>
      <c r="CE8430" s="83"/>
      <c r="CF8430"/>
      <c r="CG8430"/>
      <c r="CH8430"/>
      <c r="CI8430"/>
      <c r="CJ8430"/>
      <c r="CK8430"/>
      <c r="CL8430"/>
      <c r="CM8430"/>
      <c r="CN8430"/>
      <c r="CO8430"/>
      <c r="CP8430"/>
    </row>
    <row r="8431" spans="80:94" ht="22.5" customHeight="1">
      <c r="CB8431"/>
      <c r="CC8431"/>
      <c r="CD8431"/>
      <c r="CE8431" s="83"/>
      <c r="CF8431"/>
      <c r="CG8431"/>
      <c r="CH8431"/>
      <c r="CI8431"/>
      <c r="CJ8431"/>
      <c r="CK8431"/>
      <c r="CL8431"/>
      <c r="CM8431"/>
      <c r="CN8431"/>
      <c r="CO8431"/>
      <c r="CP8431"/>
    </row>
    <row r="8432" spans="80:94" ht="22.5" customHeight="1">
      <c r="CB8432"/>
      <c r="CC8432"/>
      <c r="CD8432"/>
      <c r="CE8432" s="83"/>
      <c r="CF8432"/>
      <c r="CG8432"/>
      <c r="CH8432"/>
      <c r="CI8432"/>
      <c r="CJ8432"/>
      <c r="CK8432"/>
      <c r="CL8432"/>
      <c r="CM8432"/>
      <c r="CN8432"/>
      <c r="CO8432"/>
      <c r="CP8432"/>
    </row>
    <row r="8433" spans="80:94" ht="22.5" customHeight="1">
      <c r="CB8433"/>
      <c r="CC8433"/>
      <c r="CD8433"/>
      <c r="CE8433" s="83"/>
      <c r="CF8433"/>
      <c r="CG8433"/>
      <c r="CH8433"/>
      <c r="CI8433"/>
      <c r="CJ8433"/>
      <c r="CK8433"/>
      <c r="CL8433"/>
      <c r="CM8433"/>
      <c r="CN8433"/>
      <c r="CO8433"/>
      <c r="CP8433"/>
    </row>
    <row r="8434" spans="80:94" ht="22.5" customHeight="1">
      <c r="CB8434"/>
      <c r="CC8434"/>
      <c r="CD8434"/>
      <c r="CE8434" s="83"/>
      <c r="CF8434"/>
      <c r="CG8434"/>
      <c r="CH8434"/>
      <c r="CI8434"/>
      <c r="CJ8434"/>
      <c r="CK8434"/>
      <c r="CL8434"/>
      <c r="CM8434"/>
      <c r="CN8434"/>
      <c r="CO8434"/>
      <c r="CP8434"/>
    </row>
    <row r="8435" spans="80:94" ht="22.5" customHeight="1">
      <c r="CB8435"/>
      <c r="CC8435"/>
      <c r="CD8435"/>
      <c r="CE8435" s="83"/>
      <c r="CF8435"/>
      <c r="CG8435"/>
      <c r="CH8435"/>
      <c r="CI8435"/>
      <c r="CJ8435"/>
      <c r="CK8435"/>
      <c r="CL8435"/>
      <c r="CM8435"/>
      <c r="CN8435"/>
      <c r="CO8435"/>
      <c r="CP8435"/>
    </row>
    <row r="8436" spans="80:94" ht="22.5" customHeight="1">
      <c r="CB8436"/>
      <c r="CC8436"/>
      <c r="CD8436"/>
      <c r="CE8436" s="83"/>
      <c r="CF8436"/>
      <c r="CG8436"/>
      <c r="CH8436"/>
      <c r="CI8436"/>
      <c r="CJ8436"/>
      <c r="CK8436"/>
      <c r="CL8436"/>
      <c r="CM8436"/>
      <c r="CN8436"/>
      <c r="CO8436"/>
      <c r="CP8436"/>
    </row>
    <row r="8437" spans="80:94" ht="22.5" customHeight="1">
      <c r="CB8437"/>
      <c r="CC8437"/>
      <c r="CD8437"/>
      <c r="CE8437" s="83"/>
      <c r="CF8437"/>
      <c r="CG8437"/>
      <c r="CH8437"/>
      <c r="CI8437"/>
      <c r="CJ8437"/>
      <c r="CK8437"/>
      <c r="CL8437"/>
      <c r="CM8437"/>
      <c r="CN8437"/>
      <c r="CO8437"/>
      <c r="CP8437"/>
    </row>
    <row r="8438" spans="80:94" ht="22.5" customHeight="1">
      <c r="CB8438"/>
      <c r="CC8438"/>
      <c r="CD8438"/>
      <c r="CE8438" s="83"/>
      <c r="CF8438"/>
      <c r="CG8438"/>
      <c r="CH8438"/>
      <c r="CI8438"/>
      <c r="CJ8438"/>
      <c r="CK8438"/>
      <c r="CL8438"/>
      <c r="CM8438"/>
      <c r="CN8438"/>
      <c r="CO8438"/>
      <c r="CP8438"/>
    </row>
    <row r="8439" spans="80:94" ht="22.5" customHeight="1">
      <c r="CB8439"/>
      <c r="CC8439"/>
      <c r="CD8439"/>
      <c r="CE8439" s="83"/>
      <c r="CF8439"/>
      <c r="CG8439"/>
      <c r="CH8439"/>
      <c r="CI8439"/>
      <c r="CJ8439"/>
      <c r="CK8439"/>
      <c r="CL8439"/>
      <c r="CM8439"/>
      <c r="CN8439"/>
      <c r="CO8439"/>
      <c r="CP8439"/>
    </row>
    <row r="8440" spans="80:94" ht="22.5" customHeight="1">
      <c r="CB8440"/>
      <c r="CC8440"/>
      <c r="CD8440"/>
      <c r="CE8440" s="83"/>
      <c r="CF8440"/>
      <c r="CG8440"/>
      <c r="CH8440"/>
      <c r="CI8440"/>
      <c r="CJ8440"/>
      <c r="CK8440"/>
      <c r="CL8440"/>
      <c r="CM8440"/>
      <c r="CN8440"/>
      <c r="CO8440"/>
      <c r="CP8440"/>
    </row>
    <row r="8441" spans="80:94" ht="22.5" customHeight="1">
      <c r="CB8441"/>
      <c r="CC8441"/>
      <c r="CD8441"/>
      <c r="CE8441" s="83"/>
      <c r="CF8441"/>
      <c r="CG8441"/>
      <c r="CH8441"/>
      <c r="CI8441"/>
      <c r="CJ8441"/>
      <c r="CK8441"/>
      <c r="CL8441"/>
      <c r="CM8441"/>
      <c r="CN8441"/>
      <c r="CO8441"/>
      <c r="CP8441"/>
    </row>
    <row r="8442" spans="80:94" ht="22.5" customHeight="1">
      <c r="CB8442"/>
      <c r="CC8442"/>
      <c r="CD8442"/>
      <c r="CE8442" s="83"/>
      <c r="CF8442"/>
      <c r="CG8442"/>
      <c r="CH8442"/>
      <c r="CI8442"/>
      <c r="CJ8442"/>
      <c r="CK8442"/>
      <c r="CL8442"/>
      <c r="CM8442"/>
      <c r="CN8442"/>
      <c r="CO8442"/>
      <c r="CP8442"/>
    </row>
    <row r="8443" spans="80:94" ht="22.5" customHeight="1">
      <c r="CB8443"/>
      <c r="CC8443"/>
      <c r="CD8443"/>
      <c r="CE8443" s="83"/>
      <c r="CF8443"/>
      <c r="CG8443"/>
      <c r="CH8443"/>
      <c r="CI8443"/>
      <c r="CJ8443"/>
      <c r="CK8443"/>
      <c r="CL8443"/>
      <c r="CM8443"/>
      <c r="CN8443"/>
      <c r="CO8443"/>
      <c r="CP8443"/>
    </row>
    <row r="8444" spans="80:94" ht="22.5" customHeight="1">
      <c r="CB8444"/>
      <c r="CC8444"/>
      <c r="CD8444"/>
      <c r="CE8444" s="83"/>
      <c r="CF8444"/>
      <c r="CG8444"/>
      <c r="CH8444"/>
      <c r="CI8444"/>
      <c r="CJ8444"/>
      <c r="CK8444"/>
      <c r="CL8444"/>
      <c r="CM8444"/>
      <c r="CN8444"/>
      <c r="CO8444"/>
      <c r="CP8444"/>
    </row>
    <row r="8445" spans="80:94" ht="22.5" customHeight="1">
      <c r="CB8445"/>
      <c r="CC8445"/>
      <c r="CD8445"/>
      <c r="CE8445" s="83"/>
      <c r="CF8445"/>
      <c r="CG8445"/>
      <c r="CH8445"/>
      <c r="CI8445"/>
      <c r="CJ8445"/>
      <c r="CK8445"/>
      <c r="CL8445"/>
      <c r="CM8445"/>
      <c r="CN8445"/>
      <c r="CO8445"/>
      <c r="CP8445"/>
    </row>
    <row r="8446" spans="80:94" ht="22.5" customHeight="1">
      <c r="CB8446"/>
      <c r="CC8446"/>
      <c r="CD8446"/>
      <c r="CE8446" s="83"/>
      <c r="CF8446"/>
      <c r="CG8446"/>
      <c r="CH8446"/>
      <c r="CI8446"/>
      <c r="CJ8446"/>
      <c r="CK8446"/>
      <c r="CL8446"/>
      <c r="CM8446"/>
      <c r="CN8446"/>
      <c r="CO8446"/>
      <c r="CP8446"/>
    </row>
    <row r="8447" spans="80:94" ht="22.5" customHeight="1">
      <c r="CB8447"/>
      <c r="CC8447"/>
      <c r="CD8447"/>
      <c r="CE8447" s="83"/>
      <c r="CF8447"/>
      <c r="CG8447"/>
      <c r="CH8447"/>
      <c r="CI8447"/>
      <c r="CJ8447"/>
      <c r="CK8447"/>
      <c r="CL8447"/>
      <c r="CM8447"/>
      <c r="CN8447"/>
      <c r="CO8447"/>
      <c r="CP8447"/>
    </row>
    <row r="8448" spans="80:94" ht="22.5" customHeight="1">
      <c r="CB8448"/>
      <c r="CC8448"/>
      <c r="CD8448"/>
      <c r="CE8448" s="83"/>
      <c r="CF8448"/>
      <c r="CG8448"/>
      <c r="CH8448"/>
      <c r="CI8448"/>
      <c r="CJ8448"/>
      <c r="CK8448"/>
      <c r="CL8448"/>
      <c r="CM8448"/>
      <c r="CN8448"/>
      <c r="CO8448"/>
      <c r="CP8448"/>
    </row>
    <row r="8449" spans="80:94" ht="22.5" customHeight="1">
      <c r="CB8449"/>
      <c r="CC8449"/>
      <c r="CD8449"/>
      <c r="CE8449" s="83"/>
      <c r="CF8449"/>
      <c r="CG8449"/>
      <c r="CH8449"/>
      <c r="CI8449"/>
      <c r="CJ8449"/>
      <c r="CK8449"/>
      <c r="CL8449"/>
      <c r="CM8449"/>
      <c r="CN8449"/>
      <c r="CO8449"/>
      <c r="CP8449"/>
    </row>
    <row r="8450" spans="80:94" ht="22.5" customHeight="1">
      <c r="CB8450"/>
      <c r="CC8450"/>
      <c r="CD8450"/>
      <c r="CE8450" s="83"/>
      <c r="CF8450"/>
      <c r="CG8450"/>
      <c r="CH8450"/>
      <c r="CI8450"/>
      <c r="CJ8450"/>
      <c r="CK8450"/>
      <c r="CL8450"/>
      <c r="CM8450"/>
      <c r="CN8450"/>
      <c r="CO8450"/>
      <c r="CP8450"/>
    </row>
    <row r="8451" spans="80:94" ht="22.5" customHeight="1">
      <c r="CB8451"/>
      <c r="CC8451"/>
      <c r="CD8451"/>
      <c r="CE8451" s="83"/>
      <c r="CF8451"/>
      <c r="CG8451"/>
      <c r="CH8451"/>
      <c r="CI8451"/>
      <c r="CJ8451"/>
      <c r="CK8451"/>
      <c r="CL8451"/>
      <c r="CM8451"/>
      <c r="CN8451"/>
      <c r="CO8451"/>
      <c r="CP8451"/>
    </row>
    <row r="8452" spans="80:94" ht="22.5" customHeight="1">
      <c r="CB8452"/>
      <c r="CC8452"/>
      <c r="CD8452"/>
      <c r="CE8452" s="83"/>
      <c r="CF8452"/>
      <c r="CG8452"/>
      <c r="CH8452"/>
      <c r="CI8452"/>
      <c r="CJ8452"/>
      <c r="CK8452"/>
      <c r="CL8452"/>
      <c r="CM8452"/>
      <c r="CN8452"/>
      <c r="CO8452"/>
      <c r="CP8452"/>
    </row>
    <row r="8453" spans="80:94" ht="22.5" customHeight="1">
      <c r="CB8453"/>
      <c r="CC8453"/>
      <c r="CD8453"/>
      <c r="CE8453" s="83"/>
      <c r="CF8453"/>
      <c r="CG8453"/>
      <c r="CH8453"/>
      <c r="CI8453"/>
      <c r="CJ8453"/>
      <c r="CK8453"/>
      <c r="CL8453"/>
      <c r="CM8453"/>
      <c r="CN8453"/>
      <c r="CO8453"/>
      <c r="CP8453"/>
    </row>
    <row r="8454" spans="80:94" ht="22.5" customHeight="1">
      <c r="CB8454"/>
      <c r="CC8454"/>
      <c r="CD8454"/>
      <c r="CE8454" s="83"/>
      <c r="CF8454"/>
      <c r="CG8454"/>
      <c r="CH8454"/>
      <c r="CI8454"/>
      <c r="CJ8454"/>
      <c r="CK8454"/>
      <c r="CL8454"/>
      <c r="CM8454"/>
      <c r="CN8454"/>
      <c r="CO8454"/>
      <c r="CP8454"/>
    </row>
    <row r="8455" spans="80:94" ht="22.5" customHeight="1">
      <c r="CB8455"/>
      <c r="CC8455"/>
      <c r="CD8455"/>
      <c r="CE8455" s="83"/>
      <c r="CF8455"/>
      <c r="CG8455"/>
      <c r="CH8455"/>
      <c r="CI8455"/>
      <c r="CJ8455"/>
      <c r="CK8455"/>
      <c r="CL8455"/>
      <c r="CM8455"/>
      <c r="CN8455"/>
      <c r="CO8455"/>
      <c r="CP8455"/>
    </row>
    <row r="8456" spans="80:94" ht="22.5" customHeight="1">
      <c r="CB8456"/>
      <c r="CC8456"/>
      <c r="CD8456"/>
      <c r="CE8456" s="83"/>
      <c r="CF8456"/>
      <c r="CG8456"/>
      <c r="CH8456"/>
      <c r="CI8456"/>
      <c r="CJ8456"/>
      <c r="CK8456"/>
      <c r="CL8456"/>
      <c r="CM8456"/>
      <c r="CN8456"/>
      <c r="CO8456"/>
      <c r="CP8456"/>
    </row>
    <row r="8457" spans="80:94" ht="22.5" customHeight="1">
      <c r="CB8457"/>
      <c r="CC8457"/>
      <c r="CD8457"/>
      <c r="CE8457" s="83"/>
      <c r="CF8457"/>
      <c r="CG8457"/>
      <c r="CH8457"/>
      <c r="CI8457"/>
      <c r="CJ8457"/>
      <c r="CK8457"/>
      <c r="CL8457"/>
      <c r="CM8457"/>
      <c r="CN8457"/>
      <c r="CO8457"/>
      <c r="CP8457"/>
    </row>
    <row r="8458" spans="80:94" ht="22.5" customHeight="1">
      <c r="CB8458"/>
      <c r="CC8458"/>
      <c r="CD8458"/>
      <c r="CE8458" s="83"/>
      <c r="CF8458"/>
      <c r="CG8458"/>
      <c r="CH8458"/>
      <c r="CI8458"/>
      <c r="CJ8458"/>
      <c r="CK8458"/>
      <c r="CL8458"/>
      <c r="CM8458"/>
      <c r="CN8458"/>
      <c r="CO8458"/>
      <c r="CP8458"/>
    </row>
    <row r="8459" spans="80:94" ht="22.5" customHeight="1">
      <c r="CB8459"/>
      <c r="CC8459"/>
      <c r="CD8459"/>
      <c r="CE8459" s="83"/>
      <c r="CF8459"/>
      <c r="CG8459"/>
      <c r="CH8459"/>
      <c r="CI8459"/>
      <c r="CJ8459"/>
      <c r="CK8459"/>
      <c r="CL8459"/>
      <c r="CM8459"/>
      <c r="CN8459"/>
      <c r="CO8459"/>
      <c r="CP8459"/>
    </row>
    <row r="8460" spans="80:94" ht="22.5" customHeight="1">
      <c r="CB8460"/>
      <c r="CC8460"/>
      <c r="CD8460"/>
      <c r="CE8460" s="83"/>
      <c r="CF8460"/>
      <c r="CG8460"/>
      <c r="CH8460"/>
      <c r="CI8460"/>
      <c r="CJ8460"/>
      <c r="CK8460"/>
      <c r="CL8460"/>
      <c r="CM8460"/>
      <c r="CN8460"/>
      <c r="CO8460"/>
      <c r="CP8460"/>
    </row>
    <row r="8461" spans="80:94" ht="22.5" customHeight="1">
      <c r="CB8461"/>
      <c r="CC8461"/>
      <c r="CD8461"/>
      <c r="CE8461" s="83"/>
      <c r="CF8461"/>
      <c r="CG8461"/>
      <c r="CH8461"/>
      <c r="CI8461"/>
      <c r="CJ8461"/>
      <c r="CK8461"/>
      <c r="CL8461"/>
      <c r="CM8461"/>
      <c r="CN8461"/>
      <c r="CO8461"/>
      <c r="CP8461"/>
    </row>
    <row r="8462" spans="80:94" ht="22.5" customHeight="1">
      <c r="CB8462"/>
      <c r="CC8462"/>
      <c r="CD8462"/>
      <c r="CE8462" s="83"/>
      <c r="CF8462"/>
      <c r="CG8462"/>
      <c r="CH8462"/>
      <c r="CI8462"/>
      <c r="CJ8462"/>
      <c r="CK8462"/>
      <c r="CL8462"/>
      <c r="CM8462"/>
      <c r="CN8462"/>
      <c r="CO8462"/>
      <c r="CP8462"/>
    </row>
    <row r="8463" spans="80:94" ht="22.5" customHeight="1">
      <c r="CB8463"/>
      <c r="CC8463"/>
      <c r="CD8463"/>
      <c r="CE8463" s="83"/>
      <c r="CF8463"/>
      <c r="CG8463"/>
      <c r="CH8463"/>
      <c r="CI8463"/>
      <c r="CJ8463"/>
      <c r="CK8463"/>
      <c r="CL8463"/>
      <c r="CM8463"/>
      <c r="CN8463"/>
      <c r="CO8463"/>
      <c r="CP8463"/>
    </row>
    <row r="8464" spans="80:94" ht="22.5" customHeight="1">
      <c r="CB8464"/>
      <c r="CC8464"/>
      <c r="CD8464"/>
      <c r="CE8464" s="83"/>
      <c r="CF8464"/>
      <c r="CG8464"/>
      <c r="CH8464"/>
      <c r="CI8464"/>
      <c r="CJ8464"/>
      <c r="CK8464"/>
      <c r="CL8464"/>
      <c r="CM8464"/>
      <c r="CN8464"/>
      <c r="CO8464"/>
      <c r="CP8464"/>
    </row>
    <row r="8465" spans="80:94" ht="22.5" customHeight="1">
      <c r="CB8465"/>
      <c r="CC8465"/>
      <c r="CD8465"/>
      <c r="CE8465" s="83"/>
      <c r="CF8465"/>
      <c r="CG8465"/>
      <c r="CH8465"/>
      <c r="CI8465"/>
      <c r="CJ8465"/>
      <c r="CK8465"/>
      <c r="CL8465"/>
      <c r="CM8465"/>
      <c r="CN8465"/>
      <c r="CO8465"/>
      <c r="CP8465"/>
    </row>
    <row r="8466" spans="80:94" ht="22.5" customHeight="1">
      <c r="CB8466"/>
      <c r="CC8466"/>
      <c r="CD8466"/>
      <c r="CE8466" s="83"/>
      <c r="CF8466"/>
      <c r="CG8466"/>
      <c r="CH8466"/>
      <c r="CI8466"/>
      <c r="CJ8466"/>
      <c r="CK8466"/>
      <c r="CL8466"/>
      <c r="CM8466"/>
      <c r="CN8466"/>
      <c r="CO8466"/>
      <c r="CP8466"/>
    </row>
    <row r="8467" spans="80:94" ht="22.5" customHeight="1">
      <c r="CB8467"/>
      <c r="CC8467"/>
      <c r="CD8467"/>
      <c r="CE8467" s="83"/>
      <c r="CF8467"/>
      <c r="CG8467"/>
      <c r="CH8467"/>
      <c r="CI8467"/>
      <c r="CJ8467"/>
      <c r="CK8467"/>
      <c r="CL8467"/>
      <c r="CM8467"/>
      <c r="CN8467"/>
      <c r="CO8467"/>
      <c r="CP8467"/>
    </row>
    <row r="8468" spans="80:94" ht="22.5" customHeight="1">
      <c r="CB8468"/>
      <c r="CC8468"/>
      <c r="CD8468"/>
      <c r="CE8468" s="83"/>
      <c r="CF8468"/>
      <c r="CG8468"/>
      <c r="CH8468"/>
      <c r="CI8468"/>
      <c r="CJ8468"/>
      <c r="CK8468"/>
      <c r="CL8468"/>
      <c r="CM8468"/>
      <c r="CN8468"/>
      <c r="CO8468"/>
      <c r="CP8468"/>
    </row>
    <row r="8469" spans="80:94" ht="22.5" customHeight="1">
      <c r="CB8469"/>
      <c r="CC8469"/>
      <c r="CD8469"/>
      <c r="CE8469" s="83"/>
      <c r="CF8469"/>
      <c r="CG8469"/>
      <c r="CH8469"/>
      <c r="CI8469"/>
      <c r="CJ8469"/>
      <c r="CK8469"/>
      <c r="CL8469"/>
      <c r="CM8469"/>
      <c r="CN8469"/>
      <c r="CO8469"/>
      <c r="CP8469"/>
    </row>
    <row r="8470" spans="80:94" ht="22.5" customHeight="1">
      <c r="CB8470"/>
      <c r="CC8470"/>
      <c r="CD8470"/>
      <c r="CE8470" s="83"/>
      <c r="CF8470"/>
      <c r="CG8470"/>
      <c r="CH8470"/>
      <c r="CI8470"/>
      <c r="CJ8470"/>
      <c r="CK8470"/>
      <c r="CL8470"/>
      <c r="CM8470"/>
      <c r="CN8470"/>
      <c r="CO8470"/>
      <c r="CP8470"/>
    </row>
    <row r="8471" spans="80:94" ht="22.5" customHeight="1">
      <c r="CB8471"/>
      <c r="CC8471"/>
      <c r="CD8471"/>
      <c r="CE8471" s="83"/>
      <c r="CF8471"/>
      <c r="CG8471"/>
      <c r="CH8471"/>
      <c r="CI8471"/>
      <c r="CJ8471"/>
      <c r="CK8471"/>
      <c r="CL8471"/>
      <c r="CM8471"/>
      <c r="CN8471"/>
      <c r="CO8471"/>
      <c r="CP8471"/>
    </row>
    <row r="8472" spans="80:94" ht="22.5" customHeight="1">
      <c r="CB8472"/>
      <c r="CC8472"/>
      <c r="CD8472"/>
      <c r="CE8472" s="83"/>
      <c r="CF8472"/>
      <c r="CG8472"/>
      <c r="CH8472"/>
      <c r="CI8472"/>
      <c r="CJ8472"/>
      <c r="CK8472"/>
      <c r="CL8472"/>
      <c r="CM8472"/>
      <c r="CN8472"/>
      <c r="CO8472"/>
      <c r="CP8472"/>
    </row>
    <row r="8473" spans="80:94" ht="22.5" customHeight="1">
      <c r="CB8473"/>
      <c r="CC8473"/>
      <c r="CD8473"/>
      <c r="CE8473" s="83"/>
      <c r="CF8473"/>
      <c r="CG8473"/>
      <c r="CH8473"/>
      <c r="CI8473"/>
      <c r="CJ8473"/>
      <c r="CK8473"/>
      <c r="CL8473"/>
      <c r="CM8473"/>
      <c r="CN8473"/>
      <c r="CO8473"/>
      <c r="CP8473"/>
    </row>
    <row r="8474" spans="80:94" ht="22.5" customHeight="1">
      <c r="CB8474"/>
      <c r="CC8474"/>
      <c r="CD8474"/>
      <c r="CE8474" s="83"/>
      <c r="CF8474"/>
      <c r="CG8474"/>
      <c r="CH8474"/>
      <c r="CI8474"/>
      <c r="CJ8474"/>
      <c r="CK8474"/>
      <c r="CL8474"/>
      <c r="CM8474"/>
      <c r="CN8474"/>
      <c r="CO8474"/>
      <c r="CP8474"/>
    </row>
    <row r="8475" spans="80:94" ht="22.5" customHeight="1">
      <c r="CB8475"/>
      <c r="CC8475"/>
      <c r="CD8475"/>
      <c r="CE8475" s="83"/>
      <c r="CF8475"/>
      <c r="CG8475"/>
      <c r="CH8475"/>
      <c r="CI8475"/>
      <c r="CJ8475"/>
      <c r="CK8475"/>
      <c r="CL8475"/>
      <c r="CM8475"/>
      <c r="CN8475"/>
      <c r="CO8475"/>
      <c r="CP8475"/>
    </row>
    <row r="8476" spans="80:94" ht="22.5" customHeight="1">
      <c r="CB8476"/>
      <c r="CC8476"/>
      <c r="CD8476"/>
      <c r="CE8476" s="83"/>
      <c r="CF8476"/>
      <c r="CG8476"/>
      <c r="CH8476"/>
      <c r="CI8476"/>
      <c r="CJ8476"/>
      <c r="CK8476"/>
      <c r="CL8476"/>
      <c r="CM8476"/>
      <c r="CN8476"/>
      <c r="CO8476"/>
      <c r="CP8476"/>
    </row>
    <row r="8477" spans="80:94" ht="22.5" customHeight="1">
      <c r="CB8477"/>
      <c r="CC8477"/>
      <c r="CD8477"/>
      <c r="CE8477" s="83"/>
      <c r="CF8477"/>
      <c r="CG8477"/>
      <c r="CH8477"/>
      <c r="CI8477"/>
      <c r="CJ8477"/>
      <c r="CK8477"/>
      <c r="CL8477"/>
      <c r="CM8477"/>
      <c r="CN8477"/>
      <c r="CO8477"/>
      <c r="CP8477"/>
    </row>
    <row r="8478" spans="80:94" ht="22.5" customHeight="1">
      <c r="CB8478"/>
      <c r="CC8478"/>
      <c r="CD8478"/>
      <c r="CE8478" s="83"/>
      <c r="CF8478"/>
      <c r="CG8478"/>
      <c r="CH8478"/>
      <c r="CI8478"/>
      <c r="CJ8478"/>
      <c r="CK8478"/>
      <c r="CL8478"/>
      <c r="CM8478"/>
      <c r="CN8478"/>
      <c r="CO8478"/>
      <c r="CP8478"/>
    </row>
    <row r="8479" spans="80:94" ht="22.5" customHeight="1">
      <c r="CB8479"/>
      <c r="CC8479"/>
      <c r="CD8479"/>
      <c r="CE8479" s="83"/>
      <c r="CF8479"/>
      <c r="CG8479"/>
      <c r="CH8479"/>
      <c r="CI8479"/>
      <c r="CJ8479"/>
      <c r="CK8479"/>
      <c r="CL8479"/>
      <c r="CM8479"/>
      <c r="CN8479"/>
      <c r="CO8479"/>
      <c r="CP8479"/>
    </row>
    <row r="8480" spans="80:94" ht="22.5" customHeight="1">
      <c r="CB8480"/>
      <c r="CC8480"/>
      <c r="CD8480"/>
      <c r="CE8480" s="83"/>
      <c r="CF8480"/>
      <c r="CG8480"/>
      <c r="CH8480"/>
      <c r="CI8480"/>
      <c r="CJ8480"/>
      <c r="CK8480"/>
      <c r="CL8480"/>
      <c r="CM8480"/>
      <c r="CN8480"/>
      <c r="CO8480"/>
      <c r="CP8480"/>
    </row>
    <row r="8481" spans="80:94" ht="22.5" customHeight="1">
      <c r="CB8481"/>
      <c r="CC8481"/>
      <c r="CD8481"/>
      <c r="CE8481" s="83"/>
      <c r="CF8481"/>
      <c r="CG8481"/>
      <c r="CH8481"/>
      <c r="CI8481"/>
      <c r="CJ8481"/>
      <c r="CK8481"/>
      <c r="CL8481"/>
      <c r="CM8481"/>
      <c r="CN8481"/>
      <c r="CO8481"/>
      <c r="CP8481"/>
    </row>
    <row r="8482" spans="80:94" ht="22.5" customHeight="1">
      <c r="CB8482"/>
      <c r="CC8482"/>
      <c r="CD8482"/>
      <c r="CE8482" s="83"/>
      <c r="CF8482"/>
      <c r="CG8482"/>
      <c r="CH8482"/>
      <c r="CI8482"/>
      <c r="CJ8482"/>
      <c r="CK8482"/>
      <c r="CL8482"/>
      <c r="CM8482"/>
      <c r="CN8482"/>
      <c r="CO8482"/>
      <c r="CP8482"/>
    </row>
    <row r="8483" spans="80:94" ht="22.5" customHeight="1">
      <c r="CB8483"/>
      <c r="CC8483"/>
      <c r="CD8483"/>
      <c r="CE8483" s="83"/>
      <c r="CF8483"/>
      <c r="CG8483"/>
      <c r="CH8483"/>
      <c r="CI8483"/>
      <c r="CJ8483"/>
      <c r="CK8483"/>
      <c r="CL8483"/>
      <c r="CM8483"/>
      <c r="CN8483"/>
      <c r="CO8483"/>
      <c r="CP8483"/>
    </row>
    <row r="8484" spans="80:94" ht="22.5" customHeight="1">
      <c r="CB8484"/>
      <c r="CC8484"/>
      <c r="CD8484"/>
      <c r="CE8484" s="83"/>
      <c r="CF8484"/>
      <c r="CG8484"/>
      <c r="CH8484"/>
      <c r="CI8484"/>
      <c r="CJ8484"/>
      <c r="CK8484"/>
      <c r="CL8484"/>
      <c r="CM8484"/>
      <c r="CN8484"/>
      <c r="CO8484"/>
      <c r="CP8484"/>
    </row>
    <row r="8485" spans="80:94" ht="22.5" customHeight="1">
      <c r="CB8485"/>
      <c r="CC8485"/>
      <c r="CD8485"/>
      <c r="CE8485" s="83"/>
      <c r="CF8485"/>
      <c r="CG8485"/>
      <c r="CH8485"/>
      <c r="CI8485"/>
      <c r="CJ8485"/>
      <c r="CK8485"/>
      <c r="CL8485"/>
      <c r="CM8485"/>
      <c r="CN8485"/>
      <c r="CO8485"/>
      <c r="CP8485"/>
    </row>
    <row r="8486" spans="80:94" ht="22.5" customHeight="1">
      <c r="CB8486"/>
      <c r="CC8486"/>
      <c r="CD8486"/>
      <c r="CE8486" s="83"/>
      <c r="CF8486"/>
      <c r="CG8486"/>
      <c r="CH8486"/>
      <c r="CI8486"/>
      <c r="CJ8486"/>
      <c r="CK8486"/>
      <c r="CL8486"/>
      <c r="CM8486"/>
      <c r="CN8486"/>
      <c r="CO8486"/>
      <c r="CP8486"/>
    </row>
    <row r="8487" spans="80:94" ht="22.5" customHeight="1">
      <c r="CB8487"/>
      <c r="CC8487"/>
      <c r="CD8487"/>
      <c r="CE8487" s="83"/>
      <c r="CF8487"/>
      <c r="CG8487"/>
      <c r="CH8487"/>
      <c r="CI8487"/>
      <c r="CJ8487"/>
      <c r="CK8487"/>
      <c r="CL8487"/>
      <c r="CM8487"/>
      <c r="CN8487"/>
      <c r="CO8487"/>
      <c r="CP8487"/>
    </row>
    <row r="8488" spans="80:94" ht="22.5" customHeight="1">
      <c r="CB8488"/>
      <c r="CC8488"/>
      <c r="CD8488"/>
      <c r="CE8488" s="83"/>
      <c r="CF8488"/>
      <c r="CG8488"/>
      <c r="CH8488"/>
      <c r="CI8488"/>
      <c r="CJ8488"/>
      <c r="CK8488"/>
      <c r="CL8488"/>
      <c r="CM8488"/>
      <c r="CN8488"/>
      <c r="CO8488"/>
      <c r="CP8488"/>
    </row>
    <row r="8489" spans="80:94" ht="22.5" customHeight="1">
      <c r="CB8489"/>
      <c r="CC8489"/>
      <c r="CD8489"/>
      <c r="CE8489" s="83"/>
      <c r="CF8489"/>
      <c r="CG8489"/>
      <c r="CH8489"/>
      <c r="CI8489"/>
      <c r="CJ8489"/>
      <c r="CK8489"/>
      <c r="CL8489"/>
      <c r="CM8489"/>
      <c r="CN8489"/>
      <c r="CO8489"/>
      <c r="CP8489"/>
    </row>
    <row r="8490" spans="80:94" ht="22.5" customHeight="1">
      <c r="CB8490"/>
      <c r="CC8490"/>
      <c r="CD8490"/>
      <c r="CE8490" s="83"/>
      <c r="CF8490"/>
      <c r="CG8490"/>
      <c r="CH8490"/>
      <c r="CI8490"/>
      <c r="CJ8490"/>
      <c r="CK8490"/>
      <c r="CL8490"/>
      <c r="CM8490"/>
      <c r="CN8490"/>
      <c r="CO8490"/>
      <c r="CP8490"/>
    </row>
    <row r="8491" spans="80:94" ht="22.5" customHeight="1">
      <c r="CB8491"/>
      <c r="CC8491"/>
      <c r="CD8491"/>
      <c r="CE8491" s="83"/>
      <c r="CF8491"/>
      <c r="CG8491"/>
      <c r="CH8491"/>
      <c r="CI8491"/>
      <c r="CJ8491"/>
      <c r="CK8491"/>
      <c r="CL8491"/>
      <c r="CM8491"/>
      <c r="CN8491"/>
      <c r="CO8491"/>
      <c r="CP8491"/>
    </row>
    <row r="8492" spans="80:94" ht="22.5" customHeight="1">
      <c r="CB8492"/>
      <c r="CC8492"/>
      <c r="CD8492"/>
      <c r="CE8492" s="83"/>
      <c r="CF8492"/>
      <c r="CG8492"/>
      <c r="CH8492"/>
      <c r="CI8492"/>
      <c r="CJ8492"/>
      <c r="CK8492"/>
      <c r="CL8492"/>
      <c r="CM8492"/>
      <c r="CN8492"/>
      <c r="CO8492"/>
      <c r="CP8492"/>
    </row>
    <row r="8493" spans="80:94" ht="22.5" customHeight="1">
      <c r="CB8493"/>
      <c r="CC8493"/>
      <c r="CD8493"/>
      <c r="CE8493" s="83"/>
      <c r="CF8493"/>
      <c r="CG8493"/>
      <c r="CH8493"/>
      <c r="CI8493"/>
      <c r="CJ8493"/>
      <c r="CK8493"/>
      <c r="CL8493"/>
      <c r="CM8493"/>
      <c r="CN8493"/>
      <c r="CO8493"/>
      <c r="CP8493"/>
    </row>
    <row r="8494" spans="80:94" ht="22.5" customHeight="1">
      <c r="CB8494"/>
      <c r="CC8494"/>
      <c r="CD8494"/>
      <c r="CE8494" s="83"/>
      <c r="CF8494"/>
      <c r="CG8494"/>
      <c r="CH8494"/>
      <c r="CI8494"/>
      <c r="CJ8494"/>
      <c r="CK8494"/>
      <c r="CL8494"/>
      <c r="CM8494"/>
      <c r="CN8494"/>
      <c r="CO8494"/>
      <c r="CP8494"/>
    </row>
    <row r="8495" spans="80:94" ht="22.5" customHeight="1">
      <c r="CB8495"/>
      <c r="CC8495"/>
      <c r="CD8495"/>
      <c r="CE8495" s="83"/>
      <c r="CF8495"/>
      <c r="CG8495"/>
      <c r="CH8495"/>
      <c r="CI8495"/>
      <c r="CJ8495"/>
      <c r="CK8495"/>
      <c r="CL8495"/>
      <c r="CM8495"/>
      <c r="CN8495"/>
      <c r="CO8495"/>
      <c r="CP8495"/>
    </row>
    <row r="8496" spans="80:94" ht="22.5" customHeight="1">
      <c r="CB8496"/>
      <c r="CC8496"/>
      <c r="CD8496"/>
      <c r="CE8496" s="83"/>
      <c r="CF8496"/>
      <c r="CG8496"/>
      <c r="CH8496"/>
      <c r="CI8496"/>
      <c r="CJ8496"/>
      <c r="CK8496"/>
      <c r="CL8496"/>
      <c r="CM8496"/>
      <c r="CN8496"/>
      <c r="CO8496"/>
      <c r="CP8496"/>
    </row>
    <row r="8497" spans="80:94" ht="22.5" customHeight="1">
      <c r="CB8497"/>
      <c r="CC8497"/>
      <c r="CD8497"/>
      <c r="CE8497" s="83"/>
      <c r="CF8497"/>
      <c r="CG8497"/>
      <c r="CH8497"/>
      <c r="CI8497"/>
      <c r="CJ8497"/>
      <c r="CK8497"/>
      <c r="CL8497"/>
      <c r="CM8497"/>
      <c r="CN8497"/>
      <c r="CO8497"/>
      <c r="CP8497"/>
    </row>
    <row r="8498" spans="80:94" ht="22.5" customHeight="1">
      <c r="CB8498"/>
      <c r="CC8498"/>
      <c r="CD8498"/>
      <c r="CE8498" s="83"/>
      <c r="CF8498"/>
      <c r="CG8498"/>
      <c r="CH8498"/>
      <c r="CI8498"/>
      <c r="CJ8498"/>
      <c r="CK8498"/>
      <c r="CL8498"/>
      <c r="CM8498"/>
      <c r="CN8498"/>
      <c r="CO8498"/>
      <c r="CP8498"/>
    </row>
    <row r="8499" spans="80:94" ht="22.5" customHeight="1">
      <c r="CB8499"/>
      <c r="CC8499"/>
      <c r="CD8499"/>
      <c r="CE8499" s="83"/>
      <c r="CF8499"/>
      <c r="CG8499"/>
      <c r="CH8499"/>
      <c r="CI8499"/>
      <c r="CJ8499"/>
      <c r="CK8499"/>
      <c r="CL8499"/>
      <c r="CM8499"/>
      <c r="CN8499"/>
      <c r="CO8499"/>
      <c r="CP8499"/>
    </row>
    <row r="8500" spans="80:94" ht="22.5" customHeight="1">
      <c r="CB8500"/>
      <c r="CC8500"/>
      <c r="CD8500"/>
      <c r="CE8500" s="83"/>
      <c r="CF8500"/>
      <c r="CG8500"/>
      <c r="CH8500"/>
      <c r="CI8500"/>
      <c r="CJ8500"/>
      <c r="CK8500"/>
      <c r="CL8500"/>
      <c r="CM8500"/>
      <c r="CN8500"/>
      <c r="CO8500"/>
      <c r="CP8500"/>
    </row>
    <row r="8501" spans="80:94" ht="22.5" customHeight="1">
      <c r="CB8501"/>
      <c r="CC8501"/>
      <c r="CD8501"/>
      <c r="CE8501" s="83"/>
      <c r="CF8501"/>
      <c r="CG8501"/>
      <c r="CH8501"/>
      <c r="CI8501"/>
      <c r="CJ8501"/>
      <c r="CK8501"/>
      <c r="CL8501"/>
      <c r="CM8501"/>
      <c r="CN8501"/>
      <c r="CO8501"/>
      <c r="CP8501"/>
    </row>
    <row r="8502" spans="80:94" ht="22.5" customHeight="1">
      <c r="CB8502"/>
      <c r="CC8502"/>
      <c r="CD8502"/>
      <c r="CE8502" s="83"/>
      <c r="CF8502"/>
      <c r="CG8502"/>
      <c r="CH8502"/>
      <c r="CI8502"/>
      <c r="CJ8502"/>
      <c r="CK8502"/>
      <c r="CL8502"/>
      <c r="CM8502"/>
      <c r="CN8502"/>
      <c r="CO8502"/>
      <c r="CP8502"/>
    </row>
    <row r="8503" spans="80:94" ht="22.5" customHeight="1">
      <c r="CB8503"/>
      <c r="CC8503"/>
      <c r="CD8503"/>
      <c r="CE8503" s="83"/>
      <c r="CF8503"/>
      <c r="CG8503"/>
      <c r="CH8503"/>
      <c r="CI8503"/>
      <c r="CJ8503"/>
      <c r="CK8503"/>
      <c r="CL8503"/>
      <c r="CM8503"/>
      <c r="CN8503"/>
      <c r="CO8503"/>
      <c r="CP8503"/>
    </row>
    <row r="8504" spans="80:94" ht="22.5" customHeight="1">
      <c r="CB8504"/>
      <c r="CC8504"/>
      <c r="CD8504"/>
      <c r="CE8504" s="83"/>
      <c r="CF8504"/>
      <c r="CG8504"/>
      <c r="CH8504"/>
      <c r="CI8504"/>
      <c r="CJ8504"/>
      <c r="CK8504"/>
      <c r="CL8504"/>
      <c r="CM8504"/>
      <c r="CN8504"/>
      <c r="CO8504"/>
      <c r="CP8504"/>
    </row>
    <row r="8505" spans="80:94" ht="22.5" customHeight="1">
      <c r="CB8505"/>
      <c r="CC8505"/>
      <c r="CD8505"/>
      <c r="CE8505" s="83"/>
      <c r="CF8505"/>
      <c r="CG8505"/>
      <c r="CH8505"/>
      <c r="CI8505"/>
      <c r="CJ8505"/>
      <c r="CK8505"/>
      <c r="CL8505"/>
      <c r="CM8505"/>
      <c r="CN8505"/>
      <c r="CO8505"/>
      <c r="CP8505"/>
    </row>
    <row r="8506" spans="80:94" ht="22.5" customHeight="1">
      <c r="CB8506"/>
      <c r="CC8506"/>
      <c r="CD8506"/>
      <c r="CE8506" s="83"/>
      <c r="CF8506"/>
      <c r="CG8506"/>
      <c r="CH8506"/>
      <c r="CI8506"/>
      <c r="CJ8506"/>
      <c r="CK8506"/>
      <c r="CL8506"/>
      <c r="CM8506"/>
      <c r="CN8506"/>
      <c r="CO8506"/>
      <c r="CP8506"/>
    </row>
    <row r="8507" spans="80:94" ht="22.5" customHeight="1">
      <c r="CB8507"/>
      <c r="CC8507"/>
      <c r="CD8507"/>
      <c r="CE8507" s="83"/>
      <c r="CF8507"/>
      <c r="CG8507"/>
      <c r="CH8507"/>
      <c r="CI8507"/>
      <c r="CJ8507"/>
      <c r="CK8507"/>
      <c r="CL8507"/>
      <c r="CM8507"/>
      <c r="CN8507"/>
      <c r="CO8507"/>
      <c r="CP8507"/>
    </row>
    <row r="8508" spans="80:94" ht="22.5" customHeight="1">
      <c r="CB8508"/>
      <c r="CC8508"/>
      <c r="CD8508"/>
      <c r="CE8508" s="83"/>
      <c r="CF8508"/>
      <c r="CG8508"/>
      <c r="CH8508"/>
      <c r="CI8508"/>
      <c r="CJ8508"/>
      <c r="CK8508"/>
      <c r="CL8508"/>
      <c r="CM8508"/>
      <c r="CN8508"/>
      <c r="CO8508"/>
      <c r="CP8508"/>
    </row>
    <row r="8509" spans="80:94" ht="22.5" customHeight="1">
      <c r="CB8509"/>
      <c r="CC8509"/>
      <c r="CD8509"/>
      <c r="CE8509" s="83"/>
      <c r="CF8509"/>
      <c r="CG8509"/>
      <c r="CH8509"/>
      <c r="CI8509"/>
      <c r="CJ8509"/>
      <c r="CK8509"/>
      <c r="CL8509"/>
      <c r="CM8509"/>
      <c r="CN8509"/>
      <c r="CO8509"/>
      <c r="CP8509"/>
    </row>
    <row r="8510" spans="80:94" ht="22.5" customHeight="1">
      <c r="CB8510"/>
      <c r="CC8510"/>
      <c r="CD8510"/>
      <c r="CE8510" s="83"/>
      <c r="CF8510"/>
      <c r="CG8510"/>
      <c r="CH8510"/>
      <c r="CI8510"/>
      <c r="CJ8510"/>
      <c r="CK8510"/>
      <c r="CL8510"/>
      <c r="CM8510"/>
      <c r="CN8510"/>
      <c r="CO8510"/>
      <c r="CP8510"/>
    </row>
    <row r="8511" spans="80:94" ht="22.5" customHeight="1">
      <c r="CB8511"/>
      <c r="CC8511"/>
      <c r="CD8511"/>
      <c r="CE8511" s="83"/>
      <c r="CF8511"/>
      <c r="CG8511"/>
      <c r="CH8511"/>
      <c r="CI8511"/>
      <c r="CJ8511"/>
      <c r="CK8511"/>
      <c r="CL8511"/>
      <c r="CM8511"/>
      <c r="CN8511"/>
      <c r="CO8511"/>
      <c r="CP8511"/>
    </row>
    <row r="8512" spans="80:94" ht="22.5" customHeight="1">
      <c r="CB8512"/>
      <c r="CC8512"/>
      <c r="CD8512"/>
      <c r="CE8512" s="83"/>
      <c r="CF8512"/>
      <c r="CG8512"/>
      <c r="CH8512"/>
      <c r="CI8512"/>
      <c r="CJ8512"/>
      <c r="CK8512"/>
      <c r="CL8512"/>
      <c r="CM8512"/>
      <c r="CN8512"/>
      <c r="CO8512"/>
      <c r="CP8512"/>
    </row>
    <row r="8513" spans="80:94" ht="22.5" customHeight="1">
      <c r="CB8513"/>
      <c r="CC8513"/>
      <c r="CD8513"/>
      <c r="CE8513" s="83"/>
      <c r="CF8513"/>
      <c r="CG8513"/>
      <c r="CH8513"/>
      <c r="CI8513"/>
      <c r="CJ8513"/>
      <c r="CK8513"/>
      <c r="CL8513"/>
      <c r="CM8513"/>
      <c r="CN8513"/>
      <c r="CO8513"/>
      <c r="CP8513"/>
    </row>
    <row r="8514" spans="80:94" ht="22.5" customHeight="1">
      <c r="CB8514"/>
      <c r="CC8514"/>
      <c r="CD8514"/>
      <c r="CE8514" s="83"/>
      <c r="CF8514"/>
      <c r="CG8514"/>
      <c r="CH8514"/>
      <c r="CI8514"/>
      <c r="CJ8514"/>
      <c r="CK8514"/>
      <c r="CL8514"/>
      <c r="CM8514"/>
      <c r="CN8514"/>
      <c r="CO8514"/>
      <c r="CP8514"/>
    </row>
    <row r="8515" spans="80:94" ht="22.5" customHeight="1">
      <c r="CB8515"/>
      <c r="CC8515"/>
      <c r="CD8515"/>
      <c r="CE8515" s="83"/>
      <c r="CF8515"/>
      <c r="CG8515"/>
      <c r="CH8515"/>
      <c r="CI8515"/>
      <c r="CJ8515"/>
      <c r="CK8515"/>
      <c r="CL8515"/>
      <c r="CM8515"/>
      <c r="CN8515"/>
      <c r="CO8515"/>
      <c r="CP8515"/>
    </row>
    <row r="8516" spans="80:94" ht="22.5" customHeight="1">
      <c r="CB8516"/>
      <c r="CC8516"/>
      <c r="CD8516"/>
      <c r="CE8516" s="83"/>
      <c r="CF8516"/>
      <c r="CG8516"/>
      <c r="CH8516"/>
      <c r="CI8516"/>
      <c r="CJ8516"/>
      <c r="CK8516"/>
      <c r="CL8516"/>
      <c r="CM8516"/>
      <c r="CN8516"/>
      <c r="CO8516"/>
      <c r="CP8516"/>
    </row>
    <row r="8517" spans="80:94" ht="22.5" customHeight="1">
      <c r="CB8517"/>
      <c r="CC8517"/>
      <c r="CD8517"/>
      <c r="CE8517" s="83"/>
      <c r="CF8517"/>
      <c r="CG8517"/>
      <c r="CH8517"/>
      <c r="CI8517"/>
      <c r="CJ8517"/>
      <c r="CK8517"/>
      <c r="CL8517"/>
      <c r="CM8517"/>
      <c r="CN8517"/>
      <c r="CO8517"/>
      <c r="CP8517"/>
    </row>
    <row r="8518" spans="80:94" ht="22.5" customHeight="1">
      <c r="CB8518"/>
      <c r="CC8518"/>
      <c r="CD8518"/>
      <c r="CE8518" s="83"/>
      <c r="CF8518"/>
      <c r="CG8518"/>
      <c r="CH8518"/>
      <c r="CI8518"/>
      <c r="CJ8518"/>
      <c r="CK8518"/>
      <c r="CL8518"/>
      <c r="CM8518"/>
      <c r="CN8518"/>
      <c r="CO8518"/>
      <c r="CP8518"/>
    </row>
    <row r="8519" spans="80:94" ht="22.5" customHeight="1">
      <c r="CB8519"/>
      <c r="CC8519"/>
      <c r="CD8519"/>
      <c r="CE8519" s="83"/>
      <c r="CF8519"/>
      <c r="CG8519"/>
      <c r="CH8519"/>
      <c r="CI8519"/>
      <c r="CJ8519"/>
      <c r="CK8519"/>
      <c r="CL8519"/>
      <c r="CM8519"/>
      <c r="CN8519"/>
      <c r="CO8519"/>
      <c r="CP8519"/>
    </row>
    <row r="8520" spans="80:94" ht="22.5" customHeight="1">
      <c r="CB8520"/>
      <c r="CC8520"/>
      <c r="CD8520"/>
      <c r="CE8520" s="83"/>
      <c r="CF8520"/>
      <c r="CG8520"/>
      <c r="CH8520"/>
      <c r="CI8520"/>
      <c r="CJ8520"/>
      <c r="CK8520"/>
      <c r="CL8520"/>
      <c r="CM8520"/>
      <c r="CN8520"/>
      <c r="CO8520"/>
      <c r="CP8520"/>
    </row>
    <row r="8521" spans="80:94" ht="22.5" customHeight="1">
      <c r="CB8521"/>
      <c r="CC8521"/>
      <c r="CD8521"/>
      <c r="CE8521" s="83"/>
      <c r="CF8521"/>
      <c r="CG8521"/>
      <c r="CH8521"/>
      <c r="CI8521"/>
      <c r="CJ8521"/>
      <c r="CK8521"/>
      <c r="CL8521"/>
      <c r="CM8521"/>
      <c r="CN8521"/>
      <c r="CO8521"/>
      <c r="CP8521"/>
    </row>
    <row r="8522" spans="80:94" ht="22.5" customHeight="1">
      <c r="CB8522"/>
      <c r="CC8522"/>
      <c r="CD8522"/>
      <c r="CE8522" s="83"/>
      <c r="CF8522"/>
      <c r="CG8522"/>
      <c r="CH8522"/>
      <c r="CI8522"/>
      <c r="CJ8522"/>
      <c r="CK8522"/>
      <c r="CL8522"/>
      <c r="CM8522"/>
      <c r="CN8522"/>
      <c r="CO8522"/>
      <c r="CP8522"/>
    </row>
    <row r="8523" spans="80:94" ht="22.5" customHeight="1">
      <c r="CB8523"/>
      <c r="CC8523"/>
      <c r="CD8523"/>
      <c r="CE8523" s="83"/>
      <c r="CF8523"/>
      <c r="CG8523"/>
      <c r="CH8523"/>
      <c r="CI8523"/>
      <c r="CJ8523"/>
      <c r="CK8523"/>
      <c r="CL8523"/>
      <c r="CM8523"/>
      <c r="CN8523"/>
      <c r="CO8523"/>
      <c r="CP8523"/>
    </row>
    <row r="8524" spans="80:94" ht="22.5" customHeight="1">
      <c r="CB8524"/>
      <c r="CC8524"/>
      <c r="CD8524"/>
      <c r="CE8524" s="83"/>
      <c r="CF8524"/>
      <c r="CG8524"/>
      <c r="CH8524"/>
      <c r="CI8524"/>
      <c r="CJ8524"/>
      <c r="CK8524"/>
      <c r="CL8524"/>
      <c r="CM8524"/>
      <c r="CN8524"/>
      <c r="CO8524"/>
      <c r="CP8524"/>
    </row>
    <row r="8525" spans="80:94" ht="22.5" customHeight="1">
      <c r="CB8525"/>
      <c r="CC8525"/>
      <c r="CD8525"/>
      <c r="CE8525" s="83"/>
      <c r="CF8525"/>
      <c r="CG8525"/>
      <c r="CH8525"/>
      <c r="CI8525"/>
      <c r="CJ8525"/>
      <c r="CK8525"/>
      <c r="CL8525"/>
      <c r="CM8525"/>
      <c r="CN8525"/>
      <c r="CO8525"/>
      <c r="CP8525"/>
    </row>
    <row r="8526" spans="80:94" ht="22.5" customHeight="1">
      <c r="CB8526"/>
      <c r="CC8526"/>
      <c r="CD8526"/>
      <c r="CE8526" s="83"/>
      <c r="CF8526"/>
      <c r="CG8526"/>
      <c r="CH8526"/>
      <c r="CI8526"/>
      <c r="CJ8526"/>
      <c r="CK8526"/>
      <c r="CL8526"/>
      <c r="CM8526"/>
      <c r="CN8526"/>
      <c r="CO8526"/>
      <c r="CP8526"/>
    </row>
    <row r="8527" spans="80:94" ht="22.5" customHeight="1">
      <c r="CB8527"/>
      <c r="CC8527"/>
      <c r="CD8527"/>
      <c r="CE8527" s="83"/>
      <c r="CF8527"/>
      <c r="CG8527"/>
      <c r="CH8527"/>
      <c r="CI8527"/>
      <c r="CJ8527"/>
      <c r="CK8527"/>
      <c r="CL8527"/>
      <c r="CM8527"/>
      <c r="CN8527"/>
      <c r="CO8527"/>
      <c r="CP8527"/>
    </row>
    <row r="8528" spans="80:94" ht="22.5" customHeight="1">
      <c r="CB8528"/>
      <c r="CC8528"/>
      <c r="CD8528"/>
      <c r="CE8528" s="83"/>
      <c r="CF8528"/>
      <c r="CG8528"/>
      <c r="CH8528"/>
      <c r="CI8528"/>
      <c r="CJ8528"/>
      <c r="CK8528"/>
      <c r="CL8528"/>
      <c r="CM8528"/>
      <c r="CN8528"/>
      <c r="CO8528"/>
      <c r="CP8528"/>
    </row>
    <row r="8529" spans="80:94" ht="22.5" customHeight="1">
      <c r="CB8529"/>
      <c r="CC8529"/>
      <c r="CD8529"/>
      <c r="CE8529" s="83"/>
      <c r="CF8529"/>
      <c r="CG8529"/>
      <c r="CH8529"/>
      <c r="CI8529"/>
      <c r="CJ8529"/>
      <c r="CK8529"/>
      <c r="CL8529"/>
      <c r="CM8529"/>
      <c r="CN8529"/>
      <c r="CO8529"/>
      <c r="CP8529"/>
    </row>
    <row r="8530" spans="80:94" ht="22.5" customHeight="1">
      <c r="CB8530"/>
      <c r="CC8530"/>
      <c r="CD8530"/>
      <c r="CE8530" s="83"/>
      <c r="CF8530"/>
      <c r="CG8530"/>
      <c r="CH8530"/>
      <c r="CI8530"/>
      <c r="CJ8530"/>
      <c r="CK8530"/>
      <c r="CL8530"/>
      <c r="CM8530"/>
      <c r="CN8530"/>
      <c r="CO8530"/>
      <c r="CP8530"/>
    </row>
    <row r="8531" spans="80:94" ht="22.5" customHeight="1">
      <c r="CB8531"/>
      <c r="CC8531"/>
      <c r="CD8531"/>
      <c r="CE8531" s="83"/>
      <c r="CF8531"/>
      <c r="CG8531"/>
      <c r="CH8531"/>
      <c r="CI8531"/>
      <c r="CJ8531"/>
      <c r="CK8531"/>
      <c r="CL8531"/>
      <c r="CM8531"/>
      <c r="CN8531"/>
      <c r="CO8531"/>
      <c r="CP8531"/>
    </row>
    <row r="8532" spans="80:94" ht="22.5" customHeight="1">
      <c r="CB8532"/>
      <c r="CC8532"/>
      <c r="CD8532"/>
      <c r="CE8532" s="83"/>
      <c r="CF8532"/>
      <c r="CG8532"/>
      <c r="CH8532"/>
      <c r="CI8532"/>
      <c r="CJ8532"/>
      <c r="CK8532"/>
      <c r="CL8532"/>
      <c r="CM8532"/>
      <c r="CN8532"/>
      <c r="CO8532"/>
      <c r="CP8532"/>
    </row>
    <row r="8533" spans="80:94" ht="22.5" customHeight="1">
      <c r="CB8533"/>
      <c r="CC8533"/>
      <c r="CD8533"/>
      <c r="CE8533" s="83"/>
      <c r="CF8533"/>
      <c r="CG8533"/>
      <c r="CH8533"/>
      <c r="CI8533"/>
      <c r="CJ8533"/>
      <c r="CK8533"/>
      <c r="CL8533"/>
      <c r="CM8533"/>
      <c r="CN8533"/>
      <c r="CO8533"/>
      <c r="CP8533"/>
    </row>
    <row r="8534" spans="80:94" ht="22.5" customHeight="1">
      <c r="CB8534"/>
      <c r="CC8534"/>
      <c r="CD8534"/>
      <c r="CE8534" s="83"/>
      <c r="CF8534"/>
      <c r="CG8534"/>
      <c r="CH8534"/>
      <c r="CI8534"/>
      <c r="CJ8534"/>
      <c r="CK8534"/>
      <c r="CL8534"/>
      <c r="CM8534"/>
      <c r="CN8534"/>
      <c r="CO8534"/>
      <c r="CP8534"/>
    </row>
    <row r="8535" spans="80:94" ht="22.5" customHeight="1">
      <c r="CB8535"/>
      <c r="CC8535"/>
      <c r="CD8535"/>
      <c r="CE8535" s="83"/>
      <c r="CF8535"/>
      <c r="CG8535"/>
      <c r="CH8535"/>
      <c r="CI8535"/>
      <c r="CJ8535"/>
      <c r="CK8535"/>
      <c r="CL8535"/>
      <c r="CM8535"/>
      <c r="CN8535"/>
      <c r="CO8535"/>
      <c r="CP8535"/>
    </row>
    <row r="8536" spans="80:94" ht="22.5" customHeight="1">
      <c r="CB8536"/>
      <c r="CC8536"/>
      <c r="CD8536"/>
      <c r="CE8536" s="83"/>
      <c r="CF8536"/>
      <c r="CG8536"/>
      <c r="CH8536"/>
      <c r="CI8536"/>
      <c r="CJ8536"/>
      <c r="CK8536"/>
      <c r="CL8536"/>
      <c r="CM8536"/>
      <c r="CN8536"/>
      <c r="CO8536"/>
      <c r="CP8536"/>
    </row>
    <row r="8537" spans="80:94" ht="22.5" customHeight="1">
      <c r="CB8537"/>
      <c r="CC8537"/>
      <c r="CD8537"/>
      <c r="CE8537" s="83"/>
      <c r="CF8537"/>
      <c r="CG8537"/>
      <c r="CH8537"/>
      <c r="CI8537"/>
      <c r="CJ8537"/>
      <c r="CK8537"/>
      <c r="CL8537"/>
      <c r="CM8537"/>
      <c r="CN8537"/>
      <c r="CO8537"/>
      <c r="CP8537"/>
    </row>
    <row r="8538" spans="80:94" ht="22.5" customHeight="1">
      <c r="CB8538"/>
      <c r="CC8538"/>
      <c r="CD8538"/>
      <c r="CE8538" s="83"/>
      <c r="CF8538"/>
      <c r="CG8538"/>
      <c r="CH8538"/>
      <c r="CI8538"/>
      <c r="CJ8538"/>
      <c r="CK8538"/>
      <c r="CL8538"/>
      <c r="CM8538"/>
      <c r="CN8538"/>
      <c r="CO8538"/>
      <c r="CP8538"/>
    </row>
    <row r="8539" spans="80:94" ht="22.5" customHeight="1">
      <c r="CB8539"/>
      <c r="CC8539"/>
      <c r="CD8539"/>
      <c r="CE8539" s="83"/>
      <c r="CF8539"/>
      <c r="CG8539"/>
      <c r="CH8539"/>
      <c r="CI8539"/>
      <c r="CJ8539"/>
      <c r="CK8539"/>
      <c r="CL8539"/>
      <c r="CM8539"/>
      <c r="CN8539"/>
      <c r="CO8539"/>
      <c r="CP8539"/>
    </row>
    <row r="8540" spans="80:94" ht="22.5" customHeight="1">
      <c r="CB8540"/>
      <c r="CC8540"/>
      <c r="CD8540"/>
      <c r="CE8540" s="83"/>
      <c r="CF8540"/>
      <c r="CG8540"/>
      <c r="CH8540"/>
      <c r="CI8540"/>
      <c r="CJ8540"/>
      <c r="CK8540"/>
      <c r="CL8540"/>
      <c r="CM8540"/>
      <c r="CN8540"/>
      <c r="CO8540"/>
      <c r="CP8540"/>
    </row>
    <row r="8541" spans="80:94" ht="22.5" customHeight="1">
      <c r="CB8541"/>
      <c r="CC8541"/>
      <c r="CD8541"/>
      <c r="CE8541" s="83"/>
      <c r="CF8541"/>
      <c r="CG8541"/>
      <c r="CH8541"/>
      <c r="CI8541"/>
      <c r="CJ8541"/>
      <c r="CK8541"/>
      <c r="CL8541"/>
      <c r="CM8541"/>
      <c r="CN8541"/>
      <c r="CO8541"/>
      <c r="CP8541"/>
    </row>
    <row r="8542" spans="80:94" ht="22.5" customHeight="1">
      <c r="CB8542"/>
      <c r="CC8542"/>
      <c r="CD8542"/>
      <c r="CE8542" s="83"/>
      <c r="CF8542"/>
      <c r="CG8542"/>
      <c r="CH8542"/>
      <c r="CI8542"/>
      <c r="CJ8542"/>
      <c r="CK8542"/>
      <c r="CL8542"/>
      <c r="CM8542"/>
      <c r="CN8542"/>
      <c r="CO8542"/>
      <c r="CP8542"/>
    </row>
    <row r="8543" spans="80:94" ht="22.5" customHeight="1">
      <c r="CB8543"/>
      <c r="CC8543"/>
      <c r="CD8543"/>
      <c r="CE8543" s="83"/>
      <c r="CF8543"/>
      <c r="CG8543"/>
      <c r="CH8543"/>
      <c r="CI8543"/>
      <c r="CJ8543"/>
      <c r="CK8543"/>
      <c r="CL8543"/>
      <c r="CM8543"/>
      <c r="CN8543"/>
      <c r="CO8543"/>
      <c r="CP8543"/>
    </row>
    <row r="8544" spans="80:94" ht="22.5" customHeight="1">
      <c r="CB8544"/>
      <c r="CC8544"/>
      <c r="CD8544"/>
      <c r="CE8544" s="83"/>
      <c r="CF8544"/>
      <c r="CG8544"/>
      <c r="CH8544"/>
      <c r="CI8544"/>
      <c r="CJ8544"/>
      <c r="CK8544"/>
      <c r="CL8544"/>
      <c r="CM8544"/>
      <c r="CN8544"/>
      <c r="CO8544"/>
      <c r="CP8544"/>
    </row>
    <row r="8545" spans="80:94" ht="22.5" customHeight="1">
      <c r="CB8545"/>
      <c r="CC8545"/>
      <c r="CD8545"/>
      <c r="CE8545" s="83"/>
      <c r="CF8545"/>
      <c r="CG8545"/>
      <c r="CH8545"/>
      <c r="CI8545"/>
      <c r="CJ8545"/>
      <c r="CK8545"/>
      <c r="CL8545"/>
      <c r="CM8545"/>
      <c r="CN8545"/>
      <c r="CO8545"/>
      <c r="CP8545"/>
    </row>
    <row r="8546" spans="80:94" ht="22.5" customHeight="1">
      <c r="CB8546"/>
      <c r="CC8546"/>
      <c r="CD8546"/>
      <c r="CE8546" s="83"/>
      <c r="CF8546"/>
      <c r="CG8546"/>
      <c r="CH8546"/>
      <c r="CI8546"/>
      <c r="CJ8546"/>
      <c r="CK8546"/>
      <c r="CL8546"/>
      <c r="CM8546"/>
      <c r="CN8546"/>
      <c r="CO8546"/>
      <c r="CP8546"/>
    </row>
    <row r="8547" spans="80:94" ht="22.5" customHeight="1">
      <c r="CB8547"/>
      <c r="CC8547"/>
      <c r="CD8547"/>
      <c r="CE8547" s="83"/>
      <c r="CF8547"/>
      <c r="CG8547"/>
      <c r="CH8547"/>
      <c r="CI8547"/>
      <c r="CJ8547"/>
      <c r="CK8547"/>
      <c r="CL8547"/>
      <c r="CM8547"/>
      <c r="CN8547"/>
      <c r="CO8547"/>
      <c r="CP8547"/>
    </row>
    <row r="8548" spans="80:94" ht="22.5" customHeight="1">
      <c r="CB8548"/>
      <c r="CC8548"/>
      <c r="CD8548"/>
      <c r="CE8548" s="83"/>
      <c r="CF8548"/>
      <c r="CG8548"/>
      <c r="CH8548"/>
      <c r="CI8548"/>
      <c r="CJ8548"/>
      <c r="CK8548"/>
      <c r="CL8548"/>
      <c r="CM8548"/>
      <c r="CN8548"/>
      <c r="CO8548"/>
      <c r="CP8548"/>
    </row>
    <row r="8549" spans="80:94" ht="22.5" customHeight="1">
      <c r="CB8549"/>
      <c r="CC8549"/>
      <c r="CD8549"/>
      <c r="CE8549" s="83"/>
      <c r="CF8549"/>
      <c r="CG8549"/>
      <c r="CH8549"/>
      <c r="CI8549"/>
      <c r="CJ8549"/>
      <c r="CK8549"/>
      <c r="CL8549"/>
      <c r="CM8549"/>
      <c r="CN8549"/>
      <c r="CO8549"/>
      <c r="CP8549"/>
    </row>
    <row r="8550" spans="80:94" ht="22.5" customHeight="1">
      <c r="CB8550"/>
      <c r="CC8550"/>
      <c r="CD8550"/>
      <c r="CE8550" s="83"/>
      <c r="CF8550"/>
      <c r="CG8550"/>
      <c r="CH8550"/>
      <c r="CI8550"/>
      <c r="CJ8550"/>
      <c r="CK8550"/>
      <c r="CL8550"/>
      <c r="CM8550"/>
      <c r="CN8550"/>
      <c r="CO8550"/>
      <c r="CP8550"/>
    </row>
    <row r="8551" spans="80:94" ht="22.5" customHeight="1">
      <c r="CB8551"/>
      <c r="CC8551"/>
      <c r="CD8551"/>
      <c r="CE8551" s="83"/>
      <c r="CF8551"/>
      <c r="CG8551"/>
      <c r="CH8551"/>
      <c r="CI8551"/>
      <c r="CJ8551"/>
      <c r="CK8551"/>
      <c r="CL8551"/>
      <c r="CM8551"/>
      <c r="CN8551"/>
      <c r="CO8551"/>
      <c r="CP8551"/>
    </row>
    <row r="8552" spans="80:94" ht="22.5" customHeight="1">
      <c r="CB8552"/>
      <c r="CC8552"/>
      <c r="CD8552"/>
      <c r="CE8552" s="83"/>
      <c r="CF8552"/>
      <c r="CG8552"/>
      <c r="CH8552"/>
      <c r="CI8552"/>
      <c r="CJ8552"/>
      <c r="CK8552"/>
      <c r="CL8552"/>
      <c r="CM8552"/>
      <c r="CN8552"/>
      <c r="CO8552"/>
      <c r="CP8552"/>
    </row>
    <row r="8553" spans="80:94" ht="22.5" customHeight="1">
      <c r="CB8553"/>
      <c r="CC8553"/>
      <c r="CD8553"/>
      <c r="CE8553" s="83"/>
      <c r="CF8553"/>
      <c r="CG8553"/>
      <c r="CH8553"/>
      <c r="CI8553"/>
      <c r="CJ8553"/>
      <c r="CK8553"/>
      <c r="CL8553"/>
      <c r="CM8553"/>
      <c r="CN8553"/>
      <c r="CO8553"/>
      <c r="CP8553"/>
    </row>
    <row r="8554" spans="80:94" ht="22.5" customHeight="1">
      <c r="CB8554"/>
      <c r="CC8554"/>
      <c r="CD8554"/>
      <c r="CE8554" s="83"/>
      <c r="CF8554"/>
      <c r="CG8554"/>
      <c r="CH8554"/>
      <c r="CI8554"/>
      <c r="CJ8554"/>
      <c r="CK8554"/>
      <c r="CL8554"/>
      <c r="CM8554"/>
      <c r="CN8554"/>
      <c r="CO8554"/>
      <c r="CP8554"/>
    </row>
    <row r="8555" spans="80:94" ht="22.5" customHeight="1">
      <c r="CB8555"/>
      <c r="CC8555"/>
      <c r="CD8555"/>
      <c r="CE8555" s="83"/>
      <c r="CF8555"/>
      <c r="CG8555"/>
      <c r="CH8555"/>
      <c r="CI8555"/>
      <c r="CJ8555"/>
      <c r="CK8555"/>
      <c r="CL8555"/>
      <c r="CM8555"/>
      <c r="CN8555"/>
      <c r="CO8555"/>
      <c r="CP8555"/>
    </row>
    <row r="8556" spans="80:94" ht="22.5" customHeight="1">
      <c r="CB8556"/>
      <c r="CC8556"/>
      <c r="CD8556"/>
      <c r="CE8556" s="83"/>
      <c r="CF8556"/>
      <c r="CG8556"/>
      <c r="CH8556"/>
      <c r="CI8556"/>
      <c r="CJ8556"/>
      <c r="CK8556"/>
      <c r="CL8556"/>
      <c r="CM8556"/>
      <c r="CN8556"/>
      <c r="CO8556"/>
      <c r="CP8556"/>
    </row>
    <row r="8557" spans="80:94" ht="22.5" customHeight="1">
      <c r="CB8557"/>
      <c r="CC8557"/>
      <c r="CD8557"/>
      <c r="CE8557" s="83"/>
      <c r="CF8557"/>
      <c r="CG8557"/>
      <c r="CH8557"/>
      <c r="CI8557"/>
      <c r="CJ8557"/>
      <c r="CK8557"/>
      <c r="CL8557"/>
      <c r="CM8557"/>
      <c r="CN8557"/>
      <c r="CO8557"/>
      <c r="CP8557"/>
    </row>
    <row r="8558" spans="80:94" ht="22.5" customHeight="1">
      <c r="CB8558"/>
      <c r="CC8558"/>
      <c r="CD8558"/>
      <c r="CE8558" s="83"/>
      <c r="CF8558"/>
      <c r="CG8558"/>
      <c r="CH8558"/>
      <c r="CI8558"/>
      <c r="CJ8558"/>
      <c r="CK8558"/>
      <c r="CL8558"/>
      <c r="CM8558"/>
      <c r="CN8558"/>
      <c r="CO8558"/>
      <c r="CP8558"/>
    </row>
    <row r="8559" spans="80:94" ht="22.5" customHeight="1">
      <c r="CB8559"/>
      <c r="CC8559"/>
      <c r="CD8559"/>
      <c r="CE8559" s="83"/>
      <c r="CF8559"/>
      <c r="CG8559"/>
      <c r="CH8559"/>
      <c r="CI8559"/>
      <c r="CJ8559"/>
      <c r="CK8559"/>
      <c r="CL8559"/>
      <c r="CM8559"/>
      <c r="CN8559"/>
      <c r="CO8559"/>
      <c r="CP8559"/>
    </row>
    <row r="8560" spans="80:94" ht="22.5" customHeight="1">
      <c r="CB8560"/>
      <c r="CC8560"/>
      <c r="CD8560"/>
      <c r="CE8560" s="83"/>
      <c r="CF8560"/>
      <c r="CG8560"/>
      <c r="CH8560"/>
      <c r="CI8560"/>
      <c r="CJ8560"/>
      <c r="CK8560"/>
      <c r="CL8560"/>
      <c r="CM8560"/>
      <c r="CN8560"/>
      <c r="CO8560"/>
      <c r="CP8560"/>
    </row>
    <row r="8561" spans="80:94" ht="22.5" customHeight="1">
      <c r="CB8561"/>
      <c r="CC8561"/>
      <c r="CD8561"/>
      <c r="CE8561" s="83"/>
      <c r="CF8561"/>
      <c r="CG8561"/>
      <c r="CH8561"/>
      <c r="CI8561"/>
      <c r="CJ8561"/>
      <c r="CK8561"/>
      <c r="CL8561"/>
      <c r="CM8561"/>
      <c r="CN8561"/>
      <c r="CO8561"/>
      <c r="CP8561"/>
    </row>
    <row r="8562" spans="80:94" ht="22.5" customHeight="1">
      <c r="CB8562"/>
      <c r="CC8562"/>
      <c r="CD8562"/>
      <c r="CE8562" s="83"/>
      <c r="CF8562"/>
      <c r="CG8562"/>
      <c r="CH8562"/>
      <c r="CI8562"/>
      <c r="CJ8562"/>
      <c r="CK8562"/>
      <c r="CL8562"/>
      <c r="CM8562"/>
      <c r="CN8562"/>
      <c r="CO8562"/>
      <c r="CP8562"/>
    </row>
    <row r="8563" spans="80:94" ht="22.5" customHeight="1">
      <c r="CB8563"/>
      <c r="CC8563"/>
      <c r="CD8563"/>
      <c r="CE8563" s="83"/>
      <c r="CF8563"/>
      <c r="CG8563"/>
      <c r="CH8563"/>
      <c r="CI8563"/>
      <c r="CJ8563"/>
      <c r="CK8563"/>
      <c r="CL8563"/>
      <c r="CM8563"/>
      <c r="CN8563"/>
      <c r="CO8563"/>
      <c r="CP8563"/>
    </row>
    <row r="8564" spans="80:94" ht="22.5" customHeight="1">
      <c r="CB8564"/>
      <c r="CC8564"/>
      <c r="CD8564"/>
      <c r="CE8564" s="83"/>
      <c r="CF8564"/>
      <c r="CG8564"/>
      <c r="CH8564"/>
      <c r="CI8564"/>
      <c r="CJ8564"/>
      <c r="CK8564"/>
      <c r="CL8564"/>
      <c r="CM8564"/>
      <c r="CN8564"/>
      <c r="CO8564"/>
      <c r="CP8564"/>
    </row>
    <row r="8565" spans="80:94" ht="22.5" customHeight="1">
      <c r="CB8565"/>
      <c r="CC8565"/>
      <c r="CD8565"/>
      <c r="CE8565" s="83"/>
      <c r="CF8565"/>
      <c r="CG8565"/>
      <c r="CH8565"/>
      <c r="CI8565"/>
      <c r="CJ8565"/>
      <c r="CK8565"/>
      <c r="CL8565"/>
      <c r="CM8565"/>
      <c r="CN8565"/>
      <c r="CO8565"/>
      <c r="CP8565"/>
    </row>
    <row r="8566" spans="80:94" ht="22.5" customHeight="1">
      <c r="CB8566"/>
      <c r="CC8566"/>
      <c r="CD8566"/>
      <c r="CE8566" s="83"/>
      <c r="CF8566"/>
      <c r="CG8566"/>
      <c r="CH8566"/>
      <c r="CI8566"/>
      <c r="CJ8566"/>
      <c r="CK8566"/>
      <c r="CL8566"/>
      <c r="CM8566"/>
      <c r="CN8566"/>
      <c r="CO8566"/>
      <c r="CP8566"/>
    </row>
    <row r="8567" spans="80:94" ht="22.5" customHeight="1">
      <c r="CB8567"/>
      <c r="CC8567"/>
      <c r="CD8567"/>
      <c r="CE8567" s="83"/>
      <c r="CF8567"/>
      <c r="CG8567"/>
      <c r="CH8567"/>
      <c r="CI8567"/>
      <c r="CJ8567"/>
      <c r="CK8567"/>
      <c r="CL8567"/>
      <c r="CM8567"/>
      <c r="CN8567"/>
      <c r="CO8567"/>
      <c r="CP8567"/>
    </row>
    <row r="8568" spans="80:94" ht="22.5" customHeight="1">
      <c r="CB8568"/>
      <c r="CC8568"/>
      <c r="CD8568"/>
      <c r="CE8568" s="83"/>
      <c r="CF8568"/>
      <c r="CG8568"/>
      <c r="CH8568"/>
      <c r="CI8568"/>
      <c r="CJ8568"/>
      <c r="CK8568"/>
      <c r="CL8568"/>
      <c r="CM8568"/>
      <c r="CN8568"/>
      <c r="CO8568"/>
      <c r="CP8568"/>
    </row>
    <row r="8569" spans="80:94" ht="22.5" customHeight="1">
      <c r="CB8569"/>
      <c r="CC8569"/>
      <c r="CD8569"/>
      <c r="CE8569" s="83"/>
      <c r="CF8569"/>
      <c r="CG8569"/>
      <c r="CH8569"/>
      <c r="CI8569"/>
      <c r="CJ8569"/>
      <c r="CK8569"/>
      <c r="CL8569"/>
      <c r="CM8569"/>
      <c r="CN8569"/>
      <c r="CO8569"/>
      <c r="CP8569"/>
    </row>
    <row r="8570" spans="80:94" ht="22.5" customHeight="1">
      <c r="CB8570"/>
      <c r="CC8570"/>
      <c r="CD8570"/>
      <c r="CE8570" s="83"/>
      <c r="CF8570"/>
      <c r="CG8570"/>
      <c r="CH8570"/>
      <c r="CI8570"/>
      <c r="CJ8570"/>
      <c r="CK8570"/>
      <c r="CL8570"/>
      <c r="CM8570"/>
      <c r="CN8570"/>
      <c r="CO8570"/>
      <c r="CP8570"/>
    </row>
    <row r="8571" spans="80:94" ht="22.5" customHeight="1">
      <c r="CB8571"/>
      <c r="CC8571"/>
      <c r="CD8571"/>
      <c r="CE8571" s="83"/>
      <c r="CF8571"/>
      <c r="CG8571"/>
      <c r="CH8571"/>
      <c r="CI8571"/>
      <c r="CJ8571"/>
      <c r="CK8571"/>
      <c r="CL8571"/>
      <c r="CM8571"/>
      <c r="CN8571"/>
      <c r="CO8571"/>
      <c r="CP8571"/>
    </row>
    <row r="8572" spans="80:94" ht="22.5" customHeight="1">
      <c r="CB8572"/>
      <c r="CC8572"/>
      <c r="CD8572"/>
      <c r="CE8572" s="83"/>
      <c r="CF8572"/>
      <c r="CG8572"/>
      <c r="CH8572"/>
      <c r="CI8572"/>
      <c r="CJ8572"/>
      <c r="CK8572"/>
      <c r="CL8572"/>
      <c r="CM8572"/>
      <c r="CN8572"/>
      <c r="CO8572"/>
      <c r="CP8572"/>
    </row>
    <row r="8573" spans="80:94" ht="22.5" customHeight="1">
      <c r="CB8573"/>
      <c r="CC8573"/>
      <c r="CD8573"/>
      <c r="CE8573" s="83"/>
      <c r="CF8573"/>
      <c r="CG8573"/>
      <c r="CH8573"/>
      <c r="CI8573"/>
      <c r="CJ8573"/>
      <c r="CK8573"/>
      <c r="CL8573"/>
      <c r="CM8573"/>
      <c r="CN8573"/>
      <c r="CO8573"/>
      <c r="CP8573"/>
    </row>
    <row r="8574" spans="80:94" ht="22.5" customHeight="1">
      <c r="CB8574"/>
      <c r="CC8574"/>
      <c r="CD8574"/>
      <c r="CE8574" s="83"/>
      <c r="CF8574"/>
      <c r="CG8574"/>
      <c r="CH8574"/>
      <c r="CI8574"/>
      <c r="CJ8574"/>
      <c r="CK8574"/>
      <c r="CL8574"/>
      <c r="CM8574"/>
      <c r="CN8574"/>
      <c r="CO8574"/>
      <c r="CP8574"/>
    </row>
    <row r="8575" spans="80:94" ht="22.5" customHeight="1">
      <c r="CB8575"/>
      <c r="CC8575"/>
      <c r="CD8575"/>
      <c r="CE8575" s="83"/>
      <c r="CF8575"/>
      <c r="CG8575"/>
      <c r="CH8575"/>
      <c r="CI8575"/>
      <c r="CJ8575"/>
      <c r="CK8575"/>
      <c r="CL8575"/>
      <c r="CM8575"/>
      <c r="CN8575"/>
      <c r="CO8575"/>
      <c r="CP8575"/>
    </row>
    <row r="8576" spans="80:94" ht="22.5" customHeight="1">
      <c r="CB8576"/>
      <c r="CC8576"/>
      <c r="CD8576"/>
      <c r="CE8576" s="83"/>
      <c r="CF8576"/>
      <c r="CG8576"/>
      <c r="CH8576"/>
      <c r="CI8576"/>
      <c r="CJ8576"/>
      <c r="CK8576"/>
      <c r="CL8576"/>
      <c r="CM8576"/>
      <c r="CN8576"/>
      <c r="CO8576"/>
      <c r="CP8576"/>
    </row>
    <row r="8577" spans="80:94" ht="22.5" customHeight="1">
      <c r="CB8577"/>
      <c r="CC8577"/>
      <c r="CD8577"/>
      <c r="CE8577" s="83"/>
      <c r="CF8577"/>
      <c r="CG8577"/>
      <c r="CH8577"/>
      <c r="CI8577"/>
      <c r="CJ8577"/>
      <c r="CK8577"/>
      <c r="CL8577"/>
      <c r="CM8577"/>
      <c r="CN8577"/>
      <c r="CO8577"/>
      <c r="CP8577"/>
    </row>
    <row r="8578" spans="80:94" ht="22.5" customHeight="1">
      <c r="CB8578"/>
      <c r="CC8578"/>
      <c r="CD8578"/>
      <c r="CE8578" s="83"/>
      <c r="CF8578"/>
      <c r="CG8578"/>
      <c r="CH8578"/>
      <c r="CI8578"/>
      <c r="CJ8578"/>
      <c r="CK8578"/>
      <c r="CL8578"/>
      <c r="CM8578"/>
      <c r="CN8578"/>
      <c r="CO8578"/>
      <c r="CP8578"/>
    </row>
    <row r="8579" spans="80:94" ht="22.5" customHeight="1">
      <c r="CB8579"/>
      <c r="CC8579"/>
      <c r="CD8579"/>
      <c r="CE8579" s="83"/>
      <c r="CF8579"/>
      <c r="CG8579"/>
      <c r="CH8579"/>
      <c r="CI8579"/>
      <c r="CJ8579"/>
      <c r="CK8579"/>
      <c r="CL8579"/>
      <c r="CM8579"/>
      <c r="CN8579"/>
      <c r="CO8579"/>
      <c r="CP8579"/>
    </row>
    <row r="8580" spans="80:94" ht="22.5" customHeight="1">
      <c r="CB8580"/>
      <c r="CC8580"/>
      <c r="CD8580"/>
      <c r="CE8580" s="83"/>
      <c r="CF8580"/>
      <c r="CG8580"/>
      <c r="CH8580"/>
      <c r="CI8580"/>
      <c r="CJ8580"/>
      <c r="CK8580"/>
      <c r="CL8580"/>
      <c r="CM8580"/>
      <c r="CN8580"/>
      <c r="CO8580"/>
      <c r="CP8580"/>
    </row>
    <row r="8581" spans="80:94" ht="22.5" customHeight="1">
      <c r="CB8581"/>
      <c r="CC8581"/>
      <c r="CD8581"/>
      <c r="CE8581" s="83"/>
      <c r="CF8581"/>
      <c r="CG8581"/>
      <c r="CH8581"/>
      <c r="CI8581"/>
      <c r="CJ8581"/>
      <c r="CK8581"/>
      <c r="CL8581"/>
      <c r="CM8581"/>
      <c r="CN8581"/>
      <c r="CO8581"/>
      <c r="CP8581"/>
    </row>
    <row r="8582" spans="80:94" ht="22.5" customHeight="1">
      <c r="CB8582"/>
      <c r="CC8582"/>
      <c r="CD8582"/>
      <c r="CE8582" s="83"/>
      <c r="CF8582"/>
      <c r="CG8582"/>
      <c r="CH8582"/>
      <c r="CI8582"/>
      <c r="CJ8582"/>
      <c r="CK8582"/>
      <c r="CL8582"/>
      <c r="CM8582"/>
      <c r="CN8582"/>
      <c r="CO8582"/>
      <c r="CP8582"/>
    </row>
    <row r="8583" spans="80:94" ht="22.5" customHeight="1">
      <c r="CB8583"/>
      <c r="CC8583"/>
      <c r="CD8583"/>
      <c r="CE8583" s="83"/>
      <c r="CF8583"/>
      <c r="CG8583"/>
      <c r="CH8583"/>
      <c r="CI8583"/>
      <c r="CJ8583"/>
      <c r="CK8583"/>
      <c r="CL8583"/>
      <c r="CM8583"/>
      <c r="CN8583"/>
      <c r="CO8583"/>
      <c r="CP8583"/>
    </row>
    <row r="8584" spans="80:94" ht="22.5" customHeight="1">
      <c r="CB8584"/>
      <c r="CC8584"/>
      <c r="CD8584"/>
      <c r="CE8584" s="83"/>
      <c r="CF8584"/>
      <c r="CG8584"/>
      <c r="CH8584"/>
      <c r="CI8584"/>
      <c r="CJ8584"/>
      <c r="CK8584"/>
      <c r="CL8584"/>
      <c r="CM8584"/>
      <c r="CN8584"/>
      <c r="CO8584"/>
      <c r="CP8584"/>
    </row>
    <row r="8585" spans="80:94" ht="22.5" customHeight="1">
      <c r="CB8585"/>
      <c r="CC8585"/>
      <c r="CD8585"/>
      <c r="CE8585" s="83"/>
      <c r="CF8585"/>
      <c r="CG8585"/>
      <c r="CH8585"/>
      <c r="CI8585"/>
      <c r="CJ8585"/>
      <c r="CK8585"/>
      <c r="CL8585"/>
      <c r="CM8585"/>
      <c r="CN8585"/>
      <c r="CO8585"/>
      <c r="CP8585"/>
    </row>
    <row r="8586" spans="80:94" ht="22.5" customHeight="1">
      <c r="CB8586"/>
      <c r="CC8586"/>
      <c r="CD8586"/>
      <c r="CE8586" s="83"/>
      <c r="CF8586"/>
      <c r="CG8586"/>
      <c r="CH8586"/>
      <c r="CI8586"/>
      <c r="CJ8586"/>
      <c r="CK8586"/>
      <c r="CL8586"/>
      <c r="CM8586"/>
      <c r="CN8586"/>
      <c r="CO8586"/>
      <c r="CP8586"/>
    </row>
    <row r="8587" spans="80:94" ht="22.5" customHeight="1">
      <c r="CB8587"/>
      <c r="CC8587"/>
      <c r="CD8587"/>
      <c r="CE8587" s="83"/>
      <c r="CF8587"/>
      <c r="CG8587"/>
      <c r="CH8587"/>
      <c r="CI8587"/>
      <c r="CJ8587"/>
      <c r="CK8587"/>
      <c r="CL8587"/>
      <c r="CM8587"/>
      <c r="CN8587"/>
      <c r="CO8587"/>
      <c r="CP8587"/>
    </row>
    <row r="8588" spans="80:94" ht="22.5" customHeight="1">
      <c r="CB8588"/>
      <c r="CC8588"/>
      <c r="CD8588"/>
      <c r="CE8588" s="83"/>
      <c r="CF8588"/>
      <c r="CG8588"/>
      <c r="CH8588"/>
      <c r="CI8588"/>
      <c r="CJ8588"/>
      <c r="CK8588"/>
      <c r="CL8588"/>
      <c r="CM8588"/>
      <c r="CN8588"/>
      <c r="CO8588"/>
      <c r="CP8588"/>
    </row>
    <row r="8589" spans="80:94" ht="22.5" customHeight="1">
      <c r="CB8589"/>
      <c r="CC8589"/>
      <c r="CD8589"/>
      <c r="CE8589" s="83"/>
      <c r="CF8589"/>
      <c r="CG8589"/>
      <c r="CH8589"/>
      <c r="CI8589"/>
      <c r="CJ8589"/>
      <c r="CK8589"/>
      <c r="CL8589"/>
      <c r="CM8589"/>
      <c r="CN8589"/>
      <c r="CO8589"/>
      <c r="CP8589"/>
    </row>
    <row r="8590" spans="80:94" ht="22.5" customHeight="1">
      <c r="CB8590"/>
      <c r="CC8590"/>
      <c r="CD8590"/>
      <c r="CE8590" s="83"/>
      <c r="CF8590"/>
      <c r="CG8590"/>
      <c r="CH8590"/>
      <c r="CI8590"/>
      <c r="CJ8590"/>
      <c r="CK8590"/>
      <c r="CL8590"/>
      <c r="CM8590"/>
      <c r="CN8590"/>
      <c r="CO8590"/>
      <c r="CP8590"/>
    </row>
    <row r="8591" spans="80:94" ht="22.5" customHeight="1">
      <c r="CB8591"/>
      <c r="CC8591"/>
      <c r="CD8591"/>
      <c r="CE8591" s="83"/>
      <c r="CF8591"/>
      <c r="CG8591"/>
      <c r="CH8591"/>
      <c r="CI8591"/>
      <c r="CJ8591"/>
      <c r="CK8591"/>
      <c r="CL8591"/>
      <c r="CM8591"/>
      <c r="CN8591"/>
      <c r="CO8591"/>
      <c r="CP8591"/>
    </row>
    <row r="8592" spans="80:94" ht="22.5" customHeight="1">
      <c r="CB8592"/>
      <c r="CC8592"/>
      <c r="CD8592"/>
      <c r="CE8592" s="83"/>
      <c r="CF8592"/>
      <c r="CG8592"/>
      <c r="CH8592"/>
      <c r="CI8592"/>
      <c r="CJ8592"/>
      <c r="CK8592"/>
      <c r="CL8592"/>
      <c r="CM8592"/>
      <c r="CN8592"/>
      <c r="CO8592"/>
      <c r="CP8592"/>
    </row>
    <row r="8593" spans="80:94" ht="22.5" customHeight="1">
      <c r="CB8593"/>
      <c r="CC8593"/>
      <c r="CD8593"/>
      <c r="CE8593" s="83"/>
      <c r="CF8593"/>
      <c r="CG8593"/>
      <c r="CH8593"/>
      <c r="CI8593"/>
      <c r="CJ8593"/>
      <c r="CK8593"/>
      <c r="CL8593"/>
      <c r="CM8593"/>
      <c r="CN8593"/>
      <c r="CO8593"/>
      <c r="CP8593"/>
    </row>
    <row r="8594" spans="80:94" ht="22.5" customHeight="1">
      <c r="CB8594"/>
      <c r="CC8594"/>
      <c r="CD8594"/>
      <c r="CE8594" s="83"/>
      <c r="CF8594"/>
      <c r="CG8594"/>
      <c r="CH8594"/>
      <c r="CI8594"/>
      <c r="CJ8594"/>
      <c r="CK8594"/>
      <c r="CL8594"/>
      <c r="CM8594"/>
      <c r="CN8594"/>
      <c r="CO8594"/>
      <c r="CP8594"/>
    </row>
    <row r="8595" spans="80:94" ht="22.5" customHeight="1">
      <c r="CB8595"/>
      <c r="CC8595"/>
      <c r="CD8595"/>
      <c r="CE8595" s="83"/>
      <c r="CF8595"/>
      <c r="CG8595"/>
      <c r="CH8595"/>
      <c r="CI8595"/>
      <c r="CJ8595"/>
      <c r="CK8595"/>
      <c r="CL8595"/>
      <c r="CM8595"/>
      <c r="CN8595"/>
      <c r="CO8595"/>
      <c r="CP8595"/>
    </row>
    <row r="8596" spans="80:94" ht="22.5" customHeight="1">
      <c r="CB8596"/>
      <c r="CC8596"/>
      <c r="CD8596"/>
      <c r="CE8596" s="83"/>
      <c r="CF8596"/>
      <c r="CG8596"/>
      <c r="CH8596"/>
      <c r="CI8596"/>
      <c r="CJ8596"/>
      <c r="CK8596"/>
      <c r="CL8596"/>
      <c r="CM8596"/>
      <c r="CN8596"/>
      <c r="CO8596"/>
      <c r="CP8596"/>
    </row>
    <row r="8597" spans="80:94" ht="22.5" customHeight="1">
      <c r="CB8597"/>
      <c r="CC8597"/>
      <c r="CD8597"/>
      <c r="CE8597" s="83"/>
      <c r="CF8597"/>
      <c r="CG8597"/>
      <c r="CH8597"/>
      <c r="CI8597"/>
      <c r="CJ8597"/>
      <c r="CK8597"/>
      <c r="CL8597"/>
      <c r="CM8597"/>
      <c r="CN8597"/>
      <c r="CO8597"/>
      <c r="CP8597"/>
    </row>
    <row r="8598" spans="80:94" ht="22.5" customHeight="1">
      <c r="CB8598"/>
      <c r="CC8598"/>
      <c r="CD8598"/>
      <c r="CE8598" s="83"/>
      <c r="CF8598"/>
      <c r="CG8598"/>
      <c r="CH8598"/>
      <c r="CI8598"/>
      <c r="CJ8598"/>
      <c r="CK8598"/>
      <c r="CL8598"/>
      <c r="CM8598"/>
      <c r="CN8598"/>
      <c r="CO8598"/>
      <c r="CP8598"/>
    </row>
    <row r="8599" spans="80:94" ht="22.5" customHeight="1">
      <c r="CB8599"/>
      <c r="CC8599"/>
      <c r="CD8599"/>
      <c r="CE8599" s="83"/>
      <c r="CF8599"/>
      <c r="CG8599"/>
      <c r="CH8599"/>
      <c r="CI8599"/>
      <c r="CJ8599"/>
      <c r="CK8599"/>
      <c r="CL8599"/>
      <c r="CM8599"/>
      <c r="CN8599"/>
      <c r="CO8599"/>
      <c r="CP8599"/>
    </row>
    <row r="8600" spans="80:94" ht="22.5" customHeight="1">
      <c r="CB8600"/>
      <c r="CC8600"/>
      <c r="CD8600"/>
      <c r="CE8600" s="83"/>
      <c r="CF8600"/>
      <c r="CG8600"/>
      <c r="CH8600"/>
      <c r="CI8600"/>
      <c r="CJ8600"/>
      <c r="CK8600"/>
      <c r="CL8600"/>
      <c r="CM8600"/>
      <c r="CN8600"/>
      <c r="CO8600"/>
      <c r="CP8600"/>
    </row>
    <row r="8601" spans="80:94" ht="22.5" customHeight="1">
      <c r="CB8601"/>
      <c r="CC8601"/>
      <c r="CD8601"/>
      <c r="CE8601" s="83"/>
      <c r="CF8601"/>
      <c r="CG8601"/>
      <c r="CH8601"/>
      <c r="CI8601"/>
      <c r="CJ8601"/>
      <c r="CK8601"/>
      <c r="CL8601"/>
      <c r="CM8601"/>
      <c r="CN8601"/>
      <c r="CO8601"/>
      <c r="CP8601"/>
    </row>
    <row r="8602" spans="80:94" ht="22.5" customHeight="1">
      <c r="CB8602"/>
      <c r="CC8602"/>
      <c r="CD8602"/>
      <c r="CE8602" s="83"/>
      <c r="CF8602"/>
      <c r="CG8602"/>
      <c r="CH8602"/>
      <c r="CI8602"/>
      <c r="CJ8602"/>
      <c r="CK8602"/>
      <c r="CL8602"/>
      <c r="CM8602"/>
      <c r="CN8602"/>
      <c r="CO8602"/>
      <c r="CP8602"/>
    </row>
    <row r="8603" spans="80:94" ht="22.5" customHeight="1">
      <c r="CB8603"/>
      <c r="CC8603"/>
      <c r="CD8603"/>
      <c r="CE8603" s="83"/>
      <c r="CF8603"/>
      <c r="CG8603"/>
      <c r="CH8603"/>
      <c r="CI8603"/>
      <c r="CJ8603"/>
      <c r="CK8603"/>
      <c r="CL8603"/>
      <c r="CM8603"/>
      <c r="CN8603"/>
      <c r="CO8603"/>
      <c r="CP8603"/>
    </row>
    <row r="8604" spans="80:94" ht="22.5" customHeight="1">
      <c r="CB8604"/>
      <c r="CC8604"/>
      <c r="CD8604"/>
      <c r="CE8604" s="83"/>
      <c r="CF8604"/>
      <c r="CG8604"/>
      <c r="CH8604"/>
      <c r="CI8604"/>
      <c r="CJ8604"/>
      <c r="CK8604"/>
      <c r="CL8604"/>
      <c r="CM8604"/>
      <c r="CN8604"/>
      <c r="CO8604"/>
      <c r="CP8604"/>
    </row>
    <row r="8605" spans="80:94" ht="22.5" customHeight="1">
      <c r="CB8605"/>
      <c r="CC8605"/>
      <c r="CD8605"/>
      <c r="CE8605" s="83"/>
      <c r="CF8605"/>
      <c r="CG8605"/>
      <c r="CH8605"/>
      <c r="CI8605"/>
      <c r="CJ8605"/>
      <c r="CK8605"/>
      <c r="CL8605"/>
      <c r="CM8605"/>
      <c r="CN8605"/>
      <c r="CO8605"/>
      <c r="CP8605"/>
    </row>
    <row r="8606" spans="80:94" ht="22.5" customHeight="1">
      <c r="CB8606"/>
      <c r="CC8606"/>
      <c r="CD8606"/>
      <c r="CE8606" s="83"/>
      <c r="CF8606"/>
      <c r="CG8606"/>
      <c r="CH8606"/>
      <c r="CI8606"/>
      <c r="CJ8606"/>
      <c r="CK8606"/>
      <c r="CL8606"/>
      <c r="CM8606"/>
      <c r="CN8606"/>
      <c r="CO8606"/>
      <c r="CP8606"/>
    </row>
    <row r="8607" spans="80:94" ht="22.5" customHeight="1">
      <c r="CB8607"/>
      <c r="CC8607"/>
      <c r="CD8607"/>
      <c r="CE8607" s="83"/>
      <c r="CF8607"/>
      <c r="CG8607"/>
      <c r="CH8607"/>
      <c r="CI8607"/>
      <c r="CJ8607"/>
      <c r="CK8607"/>
      <c r="CL8607"/>
      <c r="CM8607"/>
      <c r="CN8607"/>
      <c r="CO8607"/>
      <c r="CP8607"/>
    </row>
    <row r="8608" spans="80:94" ht="22.5" customHeight="1">
      <c r="CB8608"/>
      <c r="CC8608"/>
      <c r="CD8608"/>
      <c r="CE8608" s="83"/>
      <c r="CF8608"/>
      <c r="CG8608"/>
      <c r="CH8608"/>
      <c r="CI8608"/>
      <c r="CJ8608"/>
      <c r="CK8608"/>
      <c r="CL8608"/>
      <c r="CM8608"/>
      <c r="CN8608"/>
      <c r="CO8608"/>
      <c r="CP8608"/>
    </row>
    <row r="8609" spans="80:94" ht="22.5" customHeight="1">
      <c r="CB8609"/>
      <c r="CC8609"/>
      <c r="CD8609"/>
      <c r="CE8609" s="83"/>
      <c r="CF8609"/>
      <c r="CG8609"/>
      <c r="CH8609"/>
      <c r="CI8609"/>
      <c r="CJ8609"/>
      <c r="CK8609"/>
      <c r="CL8609"/>
      <c r="CM8609"/>
      <c r="CN8609"/>
      <c r="CO8609"/>
      <c r="CP8609"/>
    </row>
    <row r="8610" spans="80:94" ht="22.5" customHeight="1">
      <c r="CB8610"/>
      <c r="CC8610"/>
      <c r="CD8610"/>
      <c r="CE8610" s="83"/>
      <c r="CF8610"/>
      <c r="CG8610"/>
      <c r="CH8610"/>
      <c r="CI8610"/>
      <c r="CJ8610"/>
      <c r="CK8610"/>
      <c r="CL8610"/>
      <c r="CM8610"/>
      <c r="CN8610"/>
      <c r="CO8610"/>
      <c r="CP8610"/>
    </row>
    <row r="8611" spans="80:94" ht="22.5" customHeight="1">
      <c r="CB8611"/>
      <c r="CC8611"/>
      <c r="CD8611"/>
      <c r="CE8611" s="83"/>
      <c r="CF8611"/>
      <c r="CG8611"/>
      <c r="CH8611"/>
      <c r="CI8611"/>
      <c r="CJ8611"/>
      <c r="CK8611"/>
      <c r="CL8611"/>
      <c r="CM8611"/>
      <c r="CN8611"/>
      <c r="CO8611"/>
      <c r="CP8611"/>
    </row>
    <row r="8612" spans="80:94" ht="22.5" customHeight="1">
      <c r="CB8612"/>
      <c r="CC8612"/>
      <c r="CD8612"/>
      <c r="CE8612" s="83"/>
      <c r="CF8612"/>
      <c r="CG8612"/>
      <c r="CH8612"/>
      <c r="CI8612"/>
      <c r="CJ8612"/>
      <c r="CK8612"/>
      <c r="CL8612"/>
      <c r="CM8612"/>
      <c r="CN8612"/>
      <c r="CO8612"/>
      <c r="CP8612"/>
    </row>
    <row r="8613" spans="80:94" ht="22.5" customHeight="1">
      <c r="CB8613"/>
      <c r="CC8613"/>
      <c r="CD8613"/>
      <c r="CE8613" s="83"/>
      <c r="CF8613"/>
      <c r="CG8613"/>
      <c r="CH8613"/>
      <c r="CI8613"/>
      <c r="CJ8613"/>
      <c r="CK8613"/>
      <c r="CL8613"/>
      <c r="CM8613"/>
      <c r="CN8613"/>
      <c r="CO8613"/>
      <c r="CP8613"/>
    </row>
    <row r="8614" spans="80:94" ht="22.5" customHeight="1">
      <c r="CB8614"/>
      <c r="CC8614"/>
      <c r="CD8614"/>
      <c r="CE8614" s="83"/>
      <c r="CF8614"/>
      <c r="CG8614"/>
      <c r="CH8614"/>
      <c r="CI8614"/>
      <c r="CJ8614"/>
      <c r="CK8614"/>
      <c r="CL8614"/>
      <c r="CM8614"/>
      <c r="CN8614"/>
      <c r="CO8614"/>
      <c r="CP8614"/>
    </row>
    <row r="8615" spans="80:94" ht="22.5" customHeight="1">
      <c r="CB8615"/>
      <c r="CC8615"/>
      <c r="CD8615"/>
      <c r="CE8615" s="83"/>
      <c r="CF8615"/>
      <c r="CG8615"/>
      <c r="CH8615"/>
      <c r="CI8615"/>
      <c r="CJ8615"/>
      <c r="CK8615"/>
      <c r="CL8615"/>
      <c r="CM8615"/>
      <c r="CN8615"/>
      <c r="CO8615"/>
      <c r="CP8615"/>
    </row>
    <row r="8616" spans="80:94" ht="22.5" customHeight="1">
      <c r="CB8616"/>
      <c r="CC8616"/>
      <c r="CD8616"/>
      <c r="CE8616" s="83"/>
      <c r="CF8616"/>
      <c r="CG8616"/>
      <c r="CH8616"/>
      <c r="CI8616"/>
      <c r="CJ8616"/>
      <c r="CK8616"/>
      <c r="CL8616"/>
      <c r="CM8616"/>
      <c r="CN8616"/>
      <c r="CO8616"/>
      <c r="CP8616"/>
    </row>
    <row r="8617" spans="80:94" ht="22.5" customHeight="1">
      <c r="CB8617"/>
      <c r="CC8617"/>
      <c r="CD8617"/>
      <c r="CE8617" s="83"/>
      <c r="CF8617"/>
      <c r="CG8617"/>
      <c r="CH8617"/>
      <c r="CI8617"/>
      <c r="CJ8617"/>
      <c r="CK8617"/>
      <c r="CL8617"/>
      <c r="CM8617"/>
      <c r="CN8617"/>
      <c r="CO8617"/>
      <c r="CP8617"/>
    </row>
    <row r="8618" spans="80:94" ht="22.5" customHeight="1">
      <c r="CB8618"/>
      <c r="CC8618"/>
      <c r="CD8618"/>
      <c r="CE8618" s="83"/>
      <c r="CF8618"/>
      <c r="CG8618"/>
      <c r="CH8618"/>
      <c r="CI8618"/>
      <c r="CJ8618"/>
      <c r="CK8618"/>
      <c r="CL8618"/>
      <c r="CM8618"/>
      <c r="CN8618"/>
      <c r="CO8618"/>
      <c r="CP8618"/>
    </row>
    <row r="8619" spans="80:94" ht="22.5" customHeight="1">
      <c r="CB8619"/>
      <c r="CC8619"/>
      <c r="CD8619"/>
      <c r="CE8619" s="83"/>
      <c r="CF8619"/>
      <c r="CG8619"/>
      <c r="CH8619"/>
      <c r="CI8619"/>
      <c r="CJ8619"/>
      <c r="CK8619"/>
      <c r="CL8619"/>
      <c r="CM8619"/>
      <c r="CN8619"/>
      <c r="CO8619"/>
      <c r="CP8619"/>
    </row>
    <row r="8620" spans="80:94" ht="22.5" customHeight="1">
      <c r="CB8620"/>
      <c r="CC8620"/>
      <c r="CD8620"/>
      <c r="CE8620" s="83"/>
      <c r="CF8620"/>
      <c r="CG8620"/>
      <c r="CH8620"/>
      <c r="CI8620"/>
      <c r="CJ8620"/>
      <c r="CK8620"/>
      <c r="CL8620"/>
      <c r="CM8620"/>
      <c r="CN8620"/>
      <c r="CO8620"/>
      <c r="CP8620"/>
    </row>
    <row r="8621" spans="80:94" ht="22.5" customHeight="1">
      <c r="CB8621"/>
      <c r="CC8621"/>
      <c r="CD8621"/>
      <c r="CE8621" s="83"/>
      <c r="CF8621"/>
      <c r="CG8621"/>
      <c r="CH8621"/>
      <c r="CI8621"/>
      <c r="CJ8621"/>
      <c r="CK8621"/>
      <c r="CL8621"/>
      <c r="CM8621"/>
      <c r="CN8621"/>
      <c r="CO8621"/>
      <c r="CP8621"/>
    </row>
    <row r="8622" spans="80:94" ht="22.5" customHeight="1">
      <c r="CB8622"/>
      <c r="CC8622"/>
      <c r="CD8622"/>
      <c r="CE8622" s="83"/>
      <c r="CF8622"/>
      <c r="CG8622"/>
      <c r="CH8622"/>
      <c r="CI8622"/>
      <c r="CJ8622"/>
      <c r="CK8622"/>
      <c r="CL8622"/>
      <c r="CM8622"/>
      <c r="CN8622"/>
      <c r="CO8622"/>
      <c r="CP8622"/>
    </row>
    <row r="8623" spans="80:94" ht="22.5" customHeight="1">
      <c r="CB8623"/>
      <c r="CC8623"/>
      <c r="CD8623"/>
      <c r="CE8623" s="83"/>
      <c r="CF8623"/>
      <c r="CG8623"/>
      <c r="CH8623"/>
      <c r="CI8623"/>
      <c r="CJ8623"/>
      <c r="CK8623"/>
      <c r="CL8623"/>
      <c r="CM8623"/>
      <c r="CN8623"/>
      <c r="CO8623"/>
      <c r="CP8623"/>
    </row>
    <row r="8624" spans="80:94" ht="22.5" customHeight="1">
      <c r="CB8624"/>
      <c r="CC8624"/>
      <c r="CD8624"/>
      <c r="CE8624" s="83"/>
      <c r="CF8624"/>
      <c r="CG8624"/>
      <c r="CH8624"/>
      <c r="CI8624"/>
      <c r="CJ8624"/>
      <c r="CK8624"/>
      <c r="CL8624"/>
      <c r="CM8624"/>
      <c r="CN8624"/>
      <c r="CO8624"/>
      <c r="CP8624"/>
    </row>
    <row r="8625" spans="80:94" ht="22.5" customHeight="1">
      <c r="CB8625"/>
      <c r="CC8625"/>
      <c r="CD8625"/>
      <c r="CE8625" s="83"/>
      <c r="CF8625"/>
      <c r="CG8625"/>
      <c r="CH8625"/>
      <c r="CI8625"/>
      <c r="CJ8625"/>
      <c r="CK8625"/>
      <c r="CL8625"/>
      <c r="CM8625"/>
      <c r="CN8625"/>
      <c r="CO8625"/>
      <c r="CP8625"/>
    </row>
    <row r="8626" spans="80:94" ht="22.5" customHeight="1">
      <c r="CB8626"/>
      <c r="CC8626"/>
      <c r="CD8626"/>
      <c r="CE8626" s="83"/>
      <c r="CF8626"/>
      <c r="CG8626"/>
      <c r="CH8626"/>
      <c r="CI8626"/>
      <c r="CJ8626"/>
      <c r="CK8626"/>
      <c r="CL8626"/>
      <c r="CM8626"/>
      <c r="CN8626"/>
      <c r="CO8626"/>
      <c r="CP8626"/>
    </row>
    <row r="8627" spans="80:94" ht="22.5" customHeight="1">
      <c r="CB8627"/>
      <c r="CC8627"/>
      <c r="CD8627"/>
      <c r="CE8627" s="83"/>
      <c r="CF8627"/>
      <c r="CG8627"/>
      <c r="CH8627"/>
      <c r="CI8627"/>
      <c r="CJ8627"/>
      <c r="CK8627"/>
      <c r="CL8627"/>
      <c r="CM8627"/>
      <c r="CN8627"/>
      <c r="CO8627"/>
      <c r="CP8627"/>
    </row>
    <row r="8628" spans="80:94" ht="22.5" customHeight="1">
      <c r="CB8628"/>
      <c r="CC8628"/>
      <c r="CD8628"/>
      <c r="CE8628" s="83"/>
      <c r="CF8628"/>
      <c r="CG8628"/>
      <c r="CH8628"/>
      <c r="CI8628"/>
      <c r="CJ8628"/>
      <c r="CK8628"/>
      <c r="CL8628"/>
      <c r="CM8628"/>
      <c r="CN8628"/>
      <c r="CO8628"/>
      <c r="CP8628"/>
    </row>
    <row r="8629" spans="80:94" ht="22.5" customHeight="1">
      <c r="CB8629"/>
      <c r="CC8629"/>
      <c r="CD8629"/>
      <c r="CE8629" s="83"/>
      <c r="CF8629"/>
      <c r="CG8629"/>
      <c r="CH8629"/>
      <c r="CI8629"/>
      <c r="CJ8629"/>
      <c r="CK8629"/>
      <c r="CL8629"/>
      <c r="CM8629"/>
      <c r="CN8629"/>
      <c r="CO8629"/>
      <c r="CP8629"/>
    </row>
    <row r="8630" spans="80:94" ht="22.5" customHeight="1">
      <c r="CB8630"/>
      <c r="CC8630"/>
      <c r="CD8630"/>
      <c r="CE8630" s="83"/>
      <c r="CF8630"/>
      <c r="CG8630"/>
      <c r="CH8630"/>
      <c r="CI8630"/>
      <c r="CJ8630"/>
      <c r="CK8630"/>
      <c r="CL8630"/>
      <c r="CM8630"/>
      <c r="CN8630"/>
      <c r="CO8630"/>
      <c r="CP8630"/>
    </row>
    <row r="8631" spans="80:94" ht="22.5" customHeight="1">
      <c r="CB8631"/>
      <c r="CC8631"/>
      <c r="CD8631"/>
      <c r="CE8631" s="83"/>
      <c r="CF8631"/>
      <c r="CG8631"/>
      <c r="CH8631"/>
      <c r="CI8631"/>
      <c r="CJ8631"/>
      <c r="CK8631"/>
      <c r="CL8631"/>
      <c r="CM8631"/>
      <c r="CN8631"/>
      <c r="CO8631"/>
      <c r="CP8631"/>
    </row>
    <row r="8632" spans="80:94" ht="22.5" customHeight="1">
      <c r="CB8632"/>
      <c r="CC8632"/>
      <c r="CD8632"/>
      <c r="CE8632" s="83"/>
      <c r="CF8632"/>
      <c r="CG8632"/>
      <c r="CH8632"/>
      <c r="CI8632"/>
      <c r="CJ8632"/>
      <c r="CK8632"/>
      <c r="CL8632"/>
      <c r="CM8632"/>
      <c r="CN8632"/>
      <c r="CO8632"/>
      <c r="CP8632"/>
    </row>
    <row r="8633" spans="80:94" ht="22.5" customHeight="1">
      <c r="CB8633"/>
      <c r="CC8633"/>
      <c r="CD8633"/>
      <c r="CE8633" s="83"/>
      <c r="CF8633"/>
      <c r="CG8633"/>
      <c r="CH8633"/>
      <c r="CI8633"/>
      <c r="CJ8633"/>
      <c r="CK8633"/>
      <c r="CL8633"/>
      <c r="CM8633"/>
      <c r="CN8633"/>
      <c r="CO8633"/>
      <c r="CP8633"/>
    </row>
    <row r="8634" spans="80:94" ht="22.5" customHeight="1">
      <c r="CB8634"/>
      <c r="CC8634"/>
      <c r="CD8634"/>
      <c r="CE8634" s="83"/>
      <c r="CF8634"/>
      <c r="CG8634"/>
      <c r="CH8634"/>
      <c r="CI8634"/>
      <c r="CJ8634"/>
      <c r="CK8634"/>
      <c r="CL8634"/>
      <c r="CM8634"/>
      <c r="CN8634"/>
      <c r="CO8634"/>
      <c r="CP8634"/>
    </row>
    <row r="8635" spans="80:94" ht="22.5" customHeight="1">
      <c r="CB8635"/>
      <c r="CC8635"/>
      <c r="CD8635"/>
      <c r="CE8635" s="83"/>
      <c r="CF8635"/>
      <c r="CG8635"/>
      <c r="CH8635"/>
      <c r="CI8635"/>
      <c r="CJ8635"/>
      <c r="CK8635"/>
      <c r="CL8635"/>
      <c r="CM8635"/>
      <c r="CN8635"/>
      <c r="CO8635"/>
      <c r="CP8635"/>
    </row>
    <row r="8636" spans="80:94" ht="22.5" customHeight="1">
      <c r="CB8636"/>
      <c r="CC8636"/>
      <c r="CD8636"/>
      <c r="CE8636" s="83"/>
      <c r="CF8636"/>
      <c r="CG8636"/>
      <c r="CH8636"/>
      <c r="CI8636"/>
      <c r="CJ8636"/>
      <c r="CK8636"/>
      <c r="CL8636"/>
      <c r="CM8636"/>
      <c r="CN8636"/>
      <c r="CO8636"/>
      <c r="CP8636"/>
    </row>
    <row r="8637" spans="80:94" ht="22.5" customHeight="1">
      <c r="CB8637"/>
      <c r="CC8637"/>
      <c r="CD8637"/>
      <c r="CE8637" s="83"/>
      <c r="CF8637"/>
      <c r="CG8637"/>
      <c r="CH8637"/>
      <c r="CI8637"/>
      <c r="CJ8637"/>
      <c r="CK8637"/>
      <c r="CL8637"/>
      <c r="CM8637"/>
      <c r="CN8637"/>
      <c r="CO8637"/>
      <c r="CP8637"/>
    </row>
    <row r="8638" spans="80:94" ht="22.5" customHeight="1">
      <c r="CB8638"/>
      <c r="CC8638"/>
      <c r="CD8638"/>
      <c r="CE8638" s="83"/>
      <c r="CF8638"/>
      <c r="CG8638"/>
      <c r="CH8638"/>
      <c r="CI8638"/>
      <c r="CJ8638"/>
      <c r="CK8638"/>
      <c r="CL8638"/>
      <c r="CM8638"/>
      <c r="CN8638"/>
      <c r="CO8638"/>
      <c r="CP8638"/>
    </row>
    <row r="8639" spans="80:94" ht="22.5" customHeight="1">
      <c r="CB8639"/>
      <c r="CC8639"/>
      <c r="CD8639"/>
      <c r="CE8639" s="83"/>
      <c r="CF8639"/>
      <c r="CG8639"/>
      <c r="CH8639"/>
      <c r="CI8639"/>
      <c r="CJ8639"/>
      <c r="CK8639"/>
      <c r="CL8639"/>
      <c r="CM8639"/>
      <c r="CN8639"/>
      <c r="CO8639"/>
      <c r="CP8639"/>
    </row>
    <row r="8640" spans="80:94" ht="22.5" customHeight="1">
      <c r="CB8640"/>
      <c r="CC8640"/>
      <c r="CD8640"/>
      <c r="CE8640" s="83"/>
      <c r="CF8640"/>
      <c r="CG8640"/>
      <c r="CH8640"/>
      <c r="CI8640"/>
      <c r="CJ8640"/>
      <c r="CK8640"/>
      <c r="CL8640"/>
      <c r="CM8640"/>
      <c r="CN8640"/>
      <c r="CO8640"/>
      <c r="CP8640"/>
    </row>
    <row r="8641" spans="80:94" ht="22.5" customHeight="1">
      <c r="CB8641"/>
      <c r="CC8641"/>
      <c r="CD8641"/>
      <c r="CE8641" s="83"/>
      <c r="CF8641"/>
      <c r="CG8641"/>
      <c r="CH8641"/>
      <c r="CI8641"/>
      <c r="CJ8641"/>
      <c r="CK8641"/>
      <c r="CL8641"/>
      <c r="CM8641"/>
      <c r="CN8641"/>
      <c r="CO8641"/>
      <c r="CP8641"/>
    </row>
    <row r="8642" spans="80:94" ht="22.5" customHeight="1">
      <c r="CB8642"/>
      <c r="CC8642"/>
      <c r="CD8642"/>
      <c r="CE8642" s="83"/>
      <c r="CF8642"/>
      <c r="CG8642"/>
      <c r="CH8642"/>
      <c r="CI8642"/>
      <c r="CJ8642"/>
      <c r="CK8642"/>
      <c r="CL8642"/>
      <c r="CM8642"/>
      <c r="CN8642"/>
      <c r="CO8642"/>
      <c r="CP8642"/>
    </row>
    <row r="8643" spans="80:94" ht="22.5" customHeight="1">
      <c r="CB8643"/>
      <c r="CC8643"/>
      <c r="CD8643"/>
      <c r="CE8643" s="83"/>
      <c r="CF8643"/>
      <c r="CG8643"/>
      <c r="CH8643"/>
      <c r="CI8643"/>
      <c r="CJ8643"/>
      <c r="CK8643"/>
      <c r="CL8643"/>
      <c r="CM8643"/>
      <c r="CN8643"/>
      <c r="CO8643"/>
      <c r="CP8643"/>
    </row>
    <row r="8644" spans="80:94" ht="22.5" customHeight="1">
      <c r="CB8644"/>
      <c r="CC8644"/>
      <c r="CD8644"/>
      <c r="CE8644" s="83"/>
      <c r="CF8644"/>
      <c r="CG8644"/>
      <c r="CH8644"/>
      <c r="CI8644"/>
      <c r="CJ8644"/>
      <c r="CK8644"/>
      <c r="CL8644"/>
      <c r="CM8644"/>
      <c r="CN8644"/>
      <c r="CO8644"/>
      <c r="CP8644"/>
    </row>
    <row r="8645" spans="80:94" ht="22.5" customHeight="1">
      <c r="CB8645"/>
      <c r="CC8645"/>
      <c r="CD8645"/>
      <c r="CE8645" s="83"/>
      <c r="CF8645"/>
      <c r="CG8645"/>
      <c r="CH8645"/>
      <c r="CI8645"/>
      <c r="CJ8645"/>
      <c r="CK8645"/>
      <c r="CL8645"/>
      <c r="CM8645"/>
      <c r="CN8645"/>
      <c r="CO8645"/>
      <c r="CP8645"/>
    </row>
    <row r="8646" spans="80:94" ht="22.5" customHeight="1">
      <c r="CB8646"/>
      <c r="CC8646"/>
      <c r="CD8646"/>
      <c r="CE8646" s="83"/>
      <c r="CF8646"/>
      <c r="CG8646"/>
      <c r="CH8646"/>
      <c r="CI8646"/>
      <c r="CJ8646"/>
      <c r="CK8646"/>
      <c r="CL8646"/>
      <c r="CM8646"/>
      <c r="CN8646"/>
      <c r="CO8646"/>
      <c r="CP8646"/>
    </row>
    <row r="8647" spans="80:94" ht="22.5" customHeight="1">
      <c r="CB8647"/>
      <c r="CC8647"/>
      <c r="CD8647"/>
      <c r="CE8647" s="83"/>
      <c r="CF8647"/>
      <c r="CG8647"/>
      <c r="CH8647"/>
      <c r="CI8647"/>
      <c r="CJ8647"/>
      <c r="CK8647"/>
      <c r="CL8647"/>
      <c r="CM8647"/>
      <c r="CN8647"/>
      <c r="CO8647"/>
      <c r="CP8647"/>
    </row>
    <row r="8648" spans="80:94" ht="22.5" customHeight="1">
      <c r="CB8648"/>
      <c r="CC8648"/>
      <c r="CD8648"/>
      <c r="CE8648" s="83"/>
      <c r="CF8648"/>
      <c r="CG8648"/>
      <c r="CH8648"/>
      <c r="CI8648"/>
      <c r="CJ8648"/>
      <c r="CK8648"/>
      <c r="CL8648"/>
      <c r="CM8648"/>
      <c r="CN8648"/>
      <c r="CO8648"/>
      <c r="CP8648"/>
    </row>
    <row r="8649" spans="80:94" ht="22.5" customHeight="1">
      <c r="CB8649"/>
      <c r="CC8649"/>
      <c r="CD8649"/>
      <c r="CE8649" s="83"/>
      <c r="CF8649"/>
      <c r="CG8649"/>
      <c r="CH8649"/>
      <c r="CI8649"/>
      <c r="CJ8649"/>
      <c r="CK8649"/>
      <c r="CL8649"/>
      <c r="CM8649"/>
      <c r="CN8649"/>
      <c r="CO8649"/>
      <c r="CP8649"/>
    </row>
    <row r="8650" spans="80:94" ht="22.5" customHeight="1">
      <c r="CB8650"/>
      <c r="CC8650"/>
      <c r="CD8650"/>
      <c r="CE8650" s="83"/>
      <c r="CF8650"/>
      <c r="CG8650"/>
      <c r="CH8650"/>
      <c r="CI8650"/>
      <c r="CJ8650"/>
      <c r="CK8650"/>
      <c r="CL8650"/>
      <c r="CM8650"/>
      <c r="CN8650"/>
      <c r="CO8650"/>
      <c r="CP8650"/>
    </row>
    <row r="8651" spans="80:94" ht="22.5" customHeight="1">
      <c r="CB8651"/>
      <c r="CC8651"/>
      <c r="CD8651"/>
      <c r="CE8651" s="83"/>
      <c r="CF8651"/>
      <c r="CG8651"/>
      <c r="CH8651"/>
      <c r="CI8651"/>
      <c r="CJ8651"/>
      <c r="CK8651"/>
      <c r="CL8651"/>
      <c r="CM8651"/>
      <c r="CN8651"/>
      <c r="CO8651"/>
      <c r="CP8651"/>
    </row>
    <row r="8652" spans="80:94" ht="22.5" customHeight="1">
      <c r="CB8652"/>
      <c r="CC8652"/>
      <c r="CD8652"/>
      <c r="CE8652" s="83"/>
      <c r="CF8652"/>
      <c r="CG8652"/>
      <c r="CH8652"/>
      <c r="CI8652"/>
      <c r="CJ8652"/>
      <c r="CK8652"/>
      <c r="CL8652"/>
      <c r="CM8652"/>
      <c r="CN8652"/>
      <c r="CO8652"/>
      <c r="CP8652"/>
    </row>
    <row r="8653" spans="80:94" ht="22.5" customHeight="1">
      <c r="CB8653"/>
      <c r="CC8653"/>
      <c r="CD8653"/>
      <c r="CE8653" s="83"/>
      <c r="CF8653"/>
      <c r="CG8653"/>
      <c r="CH8653"/>
      <c r="CI8653"/>
      <c r="CJ8653"/>
      <c r="CK8653"/>
      <c r="CL8653"/>
      <c r="CM8653"/>
      <c r="CN8653"/>
      <c r="CO8653"/>
      <c r="CP8653"/>
    </row>
    <row r="8654" spans="80:94" ht="22.5" customHeight="1">
      <c r="CB8654"/>
      <c r="CC8654"/>
      <c r="CD8654"/>
      <c r="CE8654" s="83"/>
      <c r="CF8654"/>
      <c r="CG8654"/>
      <c r="CH8654"/>
      <c r="CI8654"/>
      <c r="CJ8654"/>
      <c r="CK8654"/>
      <c r="CL8654"/>
      <c r="CM8654"/>
      <c r="CN8654"/>
      <c r="CO8654"/>
      <c r="CP8654"/>
    </row>
    <row r="8655" spans="80:94" ht="22.5" customHeight="1">
      <c r="CB8655"/>
      <c r="CC8655"/>
      <c r="CD8655"/>
      <c r="CE8655" s="83"/>
      <c r="CF8655"/>
      <c r="CG8655"/>
      <c r="CH8655"/>
      <c r="CI8655"/>
      <c r="CJ8655"/>
      <c r="CK8655"/>
      <c r="CL8655"/>
      <c r="CM8655"/>
      <c r="CN8655"/>
      <c r="CO8655"/>
      <c r="CP8655"/>
    </row>
    <row r="8656" spans="80:94" ht="22.5" customHeight="1">
      <c r="CB8656"/>
      <c r="CC8656"/>
      <c r="CD8656"/>
      <c r="CE8656" s="83"/>
      <c r="CF8656"/>
      <c r="CG8656"/>
      <c r="CH8656"/>
      <c r="CI8656"/>
      <c r="CJ8656"/>
      <c r="CK8656"/>
      <c r="CL8656"/>
      <c r="CM8656"/>
      <c r="CN8656"/>
      <c r="CO8656"/>
      <c r="CP8656"/>
    </row>
    <row r="8657" spans="80:94" ht="22.5" customHeight="1">
      <c r="CB8657"/>
      <c r="CC8657"/>
      <c r="CD8657"/>
      <c r="CE8657" s="83"/>
      <c r="CF8657"/>
      <c r="CG8657"/>
      <c r="CH8657"/>
      <c r="CI8657"/>
      <c r="CJ8657"/>
      <c r="CK8657"/>
      <c r="CL8657"/>
      <c r="CM8657"/>
      <c r="CN8657"/>
      <c r="CO8657"/>
      <c r="CP8657"/>
    </row>
    <row r="8658" spans="80:94" ht="22.5" customHeight="1">
      <c r="CB8658"/>
      <c r="CC8658"/>
      <c r="CD8658"/>
      <c r="CE8658" s="83"/>
      <c r="CF8658"/>
      <c r="CG8658"/>
      <c r="CH8658"/>
      <c r="CI8658"/>
      <c r="CJ8658"/>
      <c r="CK8658"/>
      <c r="CL8658"/>
      <c r="CM8658"/>
      <c r="CN8658"/>
      <c r="CO8658"/>
      <c r="CP8658"/>
    </row>
    <row r="8659" spans="80:94" ht="22.5" customHeight="1">
      <c r="CB8659"/>
      <c r="CC8659"/>
      <c r="CD8659"/>
      <c r="CE8659" s="83"/>
      <c r="CF8659"/>
      <c r="CG8659"/>
      <c r="CH8659"/>
      <c r="CI8659"/>
      <c r="CJ8659"/>
      <c r="CK8659"/>
      <c r="CL8659"/>
      <c r="CM8659"/>
      <c r="CN8659"/>
      <c r="CO8659"/>
      <c r="CP8659"/>
    </row>
    <row r="8660" spans="80:94" ht="22.5" customHeight="1">
      <c r="CB8660"/>
      <c r="CC8660"/>
      <c r="CD8660"/>
      <c r="CE8660" s="83"/>
      <c r="CF8660"/>
      <c r="CG8660"/>
      <c r="CH8660"/>
      <c r="CI8660"/>
      <c r="CJ8660"/>
      <c r="CK8660"/>
      <c r="CL8660"/>
      <c r="CM8660"/>
      <c r="CN8660"/>
      <c r="CO8660"/>
      <c r="CP8660"/>
    </row>
    <row r="8661" spans="80:94" ht="22.5" customHeight="1">
      <c r="CB8661"/>
      <c r="CC8661"/>
      <c r="CD8661"/>
      <c r="CE8661" s="83"/>
      <c r="CF8661"/>
      <c r="CG8661"/>
      <c r="CH8661"/>
      <c r="CI8661"/>
      <c r="CJ8661"/>
      <c r="CK8661"/>
      <c r="CL8661"/>
      <c r="CM8661"/>
      <c r="CN8661"/>
      <c r="CO8661"/>
      <c r="CP8661"/>
    </row>
    <row r="8662" spans="80:94" ht="22.5" customHeight="1">
      <c r="CB8662"/>
      <c r="CC8662"/>
      <c r="CD8662"/>
      <c r="CE8662" s="83"/>
      <c r="CF8662"/>
      <c r="CG8662"/>
      <c r="CH8662"/>
      <c r="CI8662"/>
      <c r="CJ8662"/>
      <c r="CK8662"/>
      <c r="CL8662"/>
      <c r="CM8662"/>
      <c r="CN8662"/>
      <c r="CO8662"/>
      <c r="CP8662"/>
    </row>
    <row r="8663" spans="80:94" ht="22.5" customHeight="1">
      <c r="CB8663"/>
      <c r="CC8663"/>
      <c r="CD8663"/>
      <c r="CE8663" s="83"/>
      <c r="CF8663"/>
      <c r="CG8663"/>
      <c r="CH8663"/>
      <c r="CI8663"/>
      <c r="CJ8663"/>
      <c r="CK8663"/>
      <c r="CL8663"/>
      <c r="CM8663"/>
      <c r="CN8663"/>
      <c r="CO8663"/>
      <c r="CP8663"/>
    </row>
    <row r="8664" spans="80:94" ht="22.5" customHeight="1">
      <c r="CB8664"/>
      <c r="CC8664"/>
      <c r="CD8664"/>
      <c r="CE8664" s="83"/>
      <c r="CF8664"/>
      <c r="CG8664"/>
      <c r="CH8664"/>
      <c r="CI8664"/>
      <c r="CJ8664"/>
      <c r="CK8664"/>
      <c r="CL8664"/>
      <c r="CM8664"/>
      <c r="CN8664"/>
      <c r="CO8664"/>
      <c r="CP8664"/>
    </row>
    <row r="8665" spans="80:94" ht="22.5" customHeight="1">
      <c r="CB8665"/>
      <c r="CC8665"/>
      <c r="CD8665"/>
      <c r="CE8665" s="83"/>
      <c r="CF8665"/>
      <c r="CG8665"/>
      <c r="CH8665"/>
      <c r="CI8665"/>
      <c r="CJ8665"/>
      <c r="CK8665"/>
      <c r="CL8665"/>
      <c r="CM8665"/>
      <c r="CN8665"/>
      <c r="CO8665"/>
      <c r="CP8665"/>
    </row>
    <row r="8666" spans="80:94" ht="22.5" customHeight="1">
      <c r="CB8666"/>
      <c r="CC8666"/>
      <c r="CD8666"/>
      <c r="CE8666" s="83"/>
      <c r="CF8666"/>
      <c r="CG8666"/>
      <c r="CH8666"/>
      <c r="CI8666"/>
      <c r="CJ8666"/>
      <c r="CK8666"/>
      <c r="CL8666"/>
      <c r="CM8666"/>
      <c r="CN8666"/>
      <c r="CO8666"/>
      <c r="CP8666"/>
    </row>
    <row r="8667" spans="80:94" ht="22.5" customHeight="1">
      <c r="CB8667"/>
      <c r="CC8667"/>
      <c r="CD8667"/>
      <c r="CE8667" s="83"/>
      <c r="CF8667"/>
      <c r="CG8667"/>
      <c r="CH8667"/>
      <c r="CI8667"/>
      <c r="CJ8667"/>
      <c r="CK8667"/>
      <c r="CL8667"/>
      <c r="CM8667"/>
      <c r="CN8667"/>
      <c r="CO8667"/>
      <c r="CP8667"/>
    </row>
    <row r="8668" spans="80:94" ht="22.5" customHeight="1">
      <c r="CB8668"/>
      <c r="CC8668"/>
      <c r="CD8668"/>
      <c r="CE8668" s="83"/>
      <c r="CF8668"/>
      <c r="CG8668"/>
      <c r="CH8668"/>
      <c r="CI8668"/>
      <c r="CJ8668"/>
      <c r="CK8668"/>
      <c r="CL8668"/>
      <c r="CM8668"/>
      <c r="CN8668"/>
      <c r="CO8668"/>
      <c r="CP8668"/>
    </row>
    <row r="8669" spans="80:94" ht="22.5" customHeight="1">
      <c r="CB8669"/>
      <c r="CC8669"/>
      <c r="CD8669"/>
      <c r="CE8669" s="83"/>
      <c r="CF8669"/>
      <c r="CG8669"/>
      <c r="CH8669"/>
      <c r="CI8669"/>
      <c r="CJ8669"/>
      <c r="CK8669"/>
      <c r="CL8669"/>
      <c r="CM8669"/>
      <c r="CN8669"/>
      <c r="CO8669"/>
      <c r="CP8669"/>
    </row>
    <row r="8670" spans="80:94" ht="22.5" customHeight="1">
      <c r="CB8670"/>
      <c r="CC8670"/>
      <c r="CD8670"/>
      <c r="CE8670" s="83"/>
      <c r="CF8670"/>
      <c r="CG8670"/>
      <c r="CH8670"/>
      <c r="CI8670"/>
      <c r="CJ8670"/>
      <c r="CK8670"/>
      <c r="CL8670"/>
      <c r="CM8670"/>
      <c r="CN8670"/>
      <c r="CO8670"/>
      <c r="CP8670"/>
    </row>
    <row r="8671" spans="80:94" ht="22.5" customHeight="1">
      <c r="CB8671"/>
      <c r="CC8671"/>
      <c r="CD8671"/>
      <c r="CE8671" s="83"/>
      <c r="CF8671"/>
      <c r="CG8671"/>
      <c r="CH8671"/>
      <c r="CI8671"/>
      <c r="CJ8671"/>
      <c r="CK8671"/>
      <c r="CL8671"/>
      <c r="CM8671"/>
      <c r="CN8671"/>
      <c r="CO8671"/>
      <c r="CP8671"/>
    </row>
    <row r="8672" spans="80:94" ht="22.5" customHeight="1">
      <c r="CB8672"/>
      <c r="CC8672"/>
      <c r="CD8672"/>
      <c r="CE8672" s="83"/>
      <c r="CF8672"/>
      <c r="CG8672"/>
      <c r="CH8672"/>
      <c r="CI8672"/>
      <c r="CJ8672"/>
      <c r="CK8672"/>
      <c r="CL8672"/>
      <c r="CM8672"/>
      <c r="CN8672"/>
      <c r="CO8672"/>
      <c r="CP8672"/>
    </row>
    <row r="8673" spans="80:94" ht="22.5" customHeight="1">
      <c r="CB8673"/>
      <c r="CC8673"/>
      <c r="CD8673"/>
      <c r="CE8673" s="83"/>
      <c r="CF8673"/>
      <c r="CG8673"/>
      <c r="CH8673"/>
      <c r="CI8673"/>
      <c r="CJ8673"/>
      <c r="CK8673"/>
      <c r="CL8673"/>
      <c r="CM8673"/>
      <c r="CN8673"/>
      <c r="CO8673"/>
      <c r="CP8673"/>
    </row>
    <row r="8674" spans="80:94" ht="22.5" customHeight="1">
      <c r="CB8674"/>
      <c r="CC8674"/>
      <c r="CD8674"/>
      <c r="CE8674" s="83"/>
      <c r="CF8674"/>
      <c r="CG8674"/>
      <c r="CH8674"/>
      <c r="CI8674"/>
      <c r="CJ8674"/>
      <c r="CK8674"/>
      <c r="CL8674"/>
      <c r="CM8674"/>
      <c r="CN8674"/>
      <c r="CO8674"/>
      <c r="CP8674"/>
    </row>
    <row r="8675" spans="80:94" ht="22.5" customHeight="1">
      <c r="CB8675"/>
      <c r="CC8675"/>
      <c r="CD8675"/>
      <c r="CE8675" s="83"/>
      <c r="CF8675"/>
      <c r="CG8675"/>
      <c r="CH8675"/>
      <c r="CI8675"/>
      <c r="CJ8675"/>
      <c r="CK8675"/>
      <c r="CL8675"/>
      <c r="CM8675"/>
      <c r="CN8675"/>
      <c r="CO8675"/>
      <c r="CP8675"/>
    </row>
    <row r="8676" spans="80:94" ht="22.5" customHeight="1">
      <c r="CB8676"/>
      <c r="CC8676"/>
      <c r="CD8676"/>
      <c r="CE8676" s="83"/>
      <c r="CF8676"/>
      <c r="CG8676"/>
      <c r="CH8676"/>
      <c r="CI8676"/>
      <c r="CJ8676"/>
      <c r="CK8676"/>
      <c r="CL8676"/>
      <c r="CM8676"/>
      <c r="CN8676"/>
      <c r="CO8676"/>
      <c r="CP8676"/>
    </row>
    <row r="8677" spans="80:94" ht="22.5" customHeight="1">
      <c r="CB8677"/>
      <c r="CC8677"/>
      <c r="CD8677"/>
      <c r="CE8677" s="83"/>
      <c r="CF8677"/>
      <c r="CG8677"/>
      <c r="CH8677"/>
      <c r="CI8677"/>
      <c r="CJ8677"/>
      <c r="CK8677"/>
      <c r="CL8677"/>
      <c r="CM8677"/>
      <c r="CN8677"/>
      <c r="CO8677"/>
      <c r="CP8677"/>
    </row>
    <row r="8678" spans="80:94" ht="22.5" customHeight="1">
      <c r="CB8678"/>
      <c r="CC8678"/>
      <c r="CD8678"/>
      <c r="CE8678" s="83"/>
      <c r="CF8678"/>
      <c r="CG8678"/>
      <c r="CH8678"/>
      <c r="CI8678"/>
      <c r="CJ8678"/>
      <c r="CK8678"/>
      <c r="CL8678"/>
      <c r="CM8678"/>
      <c r="CN8678"/>
      <c r="CO8678"/>
      <c r="CP8678"/>
    </row>
    <row r="8679" spans="80:94" ht="22.5" customHeight="1">
      <c r="CB8679"/>
      <c r="CC8679"/>
      <c r="CD8679"/>
      <c r="CE8679" s="83"/>
      <c r="CF8679"/>
      <c r="CG8679"/>
      <c r="CH8679"/>
      <c r="CI8679"/>
      <c r="CJ8679"/>
      <c r="CK8679"/>
      <c r="CL8679"/>
      <c r="CM8679"/>
      <c r="CN8679"/>
      <c r="CO8679"/>
      <c r="CP8679"/>
    </row>
    <row r="8680" spans="80:94" ht="22.5" customHeight="1">
      <c r="CB8680"/>
      <c r="CC8680"/>
      <c r="CD8680"/>
      <c r="CE8680" s="83"/>
      <c r="CF8680"/>
      <c r="CG8680"/>
      <c r="CH8680"/>
      <c r="CI8680"/>
      <c r="CJ8680"/>
      <c r="CK8680"/>
      <c r="CL8680"/>
      <c r="CM8680"/>
      <c r="CN8680"/>
      <c r="CO8680"/>
      <c r="CP8680"/>
    </row>
    <row r="8681" spans="80:94" ht="22.5" customHeight="1">
      <c r="CB8681"/>
      <c r="CC8681"/>
      <c r="CD8681"/>
      <c r="CE8681" s="83"/>
      <c r="CF8681"/>
      <c r="CG8681"/>
      <c r="CH8681"/>
      <c r="CI8681"/>
      <c r="CJ8681"/>
      <c r="CK8681"/>
      <c r="CL8681"/>
      <c r="CM8681"/>
      <c r="CN8681"/>
      <c r="CO8681"/>
      <c r="CP8681"/>
    </row>
    <row r="8682" spans="80:94" ht="22.5" customHeight="1">
      <c r="CB8682"/>
      <c r="CC8682"/>
      <c r="CD8682"/>
      <c r="CE8682" s="83"/>
      <c r="CF8682"/>
      <c r="CG8682"/>
      <c r="CH8682"/>
      <c r="CI8682"/>
      <c r="CJ8682"/>
      <c r="CK8682"/>
      <c r="CL8682"/>
      <c r="CM8682"/>
      <c r="CN8682"/>
      <c r="CO8682"/>
      <c r="CP8682"/>
    </row>
    <row r="8683" spans="80:94" ht="22.5" customHeight="1">
      <c r="CB8683"/>
      <c r="CC8683"/>
      <c r="CD8683"/>
      <c r="CE8683" s="83"/>
      <c r="CF8683"/>
      <c r="CG8683"/>
      <c r="CH8683"/>
      <c r="CI8683"/>
      <c r="CJ8683"/>
      <c r="CK8683"/>
      <c r="CL8683"/>
      <c r="CM8683"/>
      <c r="CN8683"/>
      <c r="CO8683"/>
      <c r="CP8683"/>
    </row>
    <row r="8684" spans="80:94" ht="22.5" customHeight="1">
      <c r="CB8684"/>
      <c r="CC8684"/>
      <c r="CD8684"/>
      <c r="CE8684" s="83"/>
      <c r="CF8684"/>
      <c r="CG8684"/>
      <c r="CH8684"/>
      <c r="CI8684"/>
      <c r="CJ8684"/>
      <c r="CK8684"/>
      <c r="CL8684"/>
      <c r="CM8684"/>
      <c r="CN8684"/>
      <c r="CO8684"/>
      <c r="CP8684"/>
    </row>
    <row r="8685" spans="80:94" ht="22.5" customHeight="1">
      <c r="CB8685"/>
      <c r="CC8685"/>
      <c r="CD8685"/>
      <c r="CE8685" s="83"/>
      <c r="CF8685"/>
      <c r="CG8685"/>
      <c r="CH8685"/>
      <c r="CI8685"/>
      <c r="CJ8685"/>
      <c r="CK8685"/>
      <c r="CL8685"/>
      <c r="CM8685"/>
      <c r="CN8685"/>
      <c r="CO8685"/>
      <c r="CP8685"/>
    </row>
    <row r="8686" spans="80:94" ht="22.5" customHeight="1">
      <c r="CB8686"/>
      <c r="CC8686"/>
      <c r="CD8686"/>
      <c r="CE8686" s="83"/>
      <c r="CF8686"/>
      <c r="CG8686"/>
      <c r="CH8686"/>
      <c r="CI8686"/>
      <c r="CJ8686"/>
      <c r="CK8686"/>
      <c r="CL8686"/>
      <c r="CM8686"/>
      <c r="CN8686"/>
      <c r="CO8686"/>
      <c r="CP8686"/>
    </row>
    <row r="8687" spans="80:94" ht="22.5" customHeight="1">
      <c r="CB8687"/>
      <c r="CC8687"/>
      <c r="CD8687"/>
      <c r="CE8687" s="83"/>
      <c r="CF8687"/>
      <c r="CG8687"/>
      <c r="CH8687"/>
      <c r="CI8687"/>
      <c r="CJ8687"/>
      <c r="CK8687"/>
      <c r="CL8687"/>
      <c r="CM8687"/>
      <c r="CN8687"/>
      <c r="CO8687"/>
      <c r="CP8687"/>
    </row>
    <row r="8688" spans="80:94" ht="22.5" customHeight="1">
      <c r="CB8688"/>
      <c r="CC8688"/>
      <c r="CD8688"/>
      <c r="CE8688" s="83"/>
      <c r="CF8688"/>
      <c r="CG8688"/>
      <c r="CH8688"/>
      <c r="CI8688"/>
      <c r="CJ8688"/>
      <c r="CK8688"/>
      <c r="CL8688"/>
      <c r="CM8688"/>
      <c r="CN8688"/>
      <c r="CO8688"/>
      <c r="CP8688"/>
    </row>
    <row r="8689" spans="80:94" ht="22.5" customHeight="1">
      <c r="CB8689"/>
      <c r="CC8689"/>
      <c r="CD8689"/>
      <c r="CE8689" s="83"/>
      <c r="CF8689"/>
      <c r="CG8689"/>
      <c r="CH8689"/>
      <c r="CI8689"/>
      <c r="CJ8689"/>
      <c r="CK8689"/>
      <c r="CL8689"/>
      <c r="CM8689"/>
      <c r="CN8689"/>
      <c r="CO8689"/>
      <c r="CP8689"/>
    </row>
    <row r="8690" spans="80:94" ht="22.5" customHeight="1">
      <c r="CB8690"/>
      <c r="CC8690"/>
      <c r="CD8690"/>
      <c r="CE8690" s="83"/>
      <c r="CF8690"/>
      <c r="CG8690"/>
      <c r="CH8690"/>
      <c r="CI8690"/>
      <c r="CJ8690"/>
      <c r="CK8690"/>
      <c r="CL8690"/>
      <c r="CM8690"/>
      <c r="CN8690"/>
      <c r="CO8690"/>
      <c r="CP8690"/>
    </row>
    <row r="8691" spans="80:94" ht="22.5" customHeight="1">
      <c r="CB8691"/>
      <c r="CC8691"/>
      <c r="CD8691"/>
      <c r="CE8691" s="83"/>
      <c r="CF8691"/>
      <c r="CG8691"/>
      <c r="CH8691"/>
      <c r="CI8691"/>
      <c r="CJ8691"/>
      <c r="CK8691"/>
      <c r="CL8691"/>
      <c r="CM8691"/>
      <c r="CN8691"/>
      <c r="CO8691"/>
      <c r="CP8691"/>
    </row>
    <row r="8692" spans="80:94" ht="22.5" customHeight="1">
      <c r="CB8692"/>
      <c r="CC8692"/>
      <c r="CD8692"/>
      <c r="CE8692" s="83"/>
      <c r="CF8692"/>
      <c r="CG8692"/>
      <c r="CH8692"/>
      <c r="CI8692"/>
      <c r="CJ8692"/>
      <c r="CK8692"/>
      <c r="CL8692"/>
      <c r="CM8692"/>
      <c r="CN8692"/>
      <c r="CO8692"/>
      <c r="CP8692"/>
    </row>
    <row r="8693" spans="80:94" ht="22.5" customHeight="1">
      <c r="CB8693"/>
      <c r="CC8693"/>
      <c r="CD8693"/>
      <c r="CE8693" s="83"/>
      <c r="CF8693"/>
      <c r="CG8693"/>
      <c r="CH8693"/>
      <c r="CI8693"/>
      <c r="CJ8693"/>
      <c r="CK8693"/>
      <c r="CL8693"/>
      <c r="CM8693"/>
      <c r="CN8693"/>
      <c r="CO8693"/>
      <c r="CP8693"/>
    </row>
    <row r="8694" spans="80:94" ht="22.5" customHeight="1">
      <c r="CB8694"/>
      <c r="CC8694"/>
      <c r="CD8694"/>
      <c r="CE8694" s="83"/>
      <c r="CF8694"/>
      <c r="CG8694"/>
      <c r="CH8694"/>
      <c r="CI8694"/>
      <c r="CJ8694"/>
      <c r="CK8694"/>
      <c r="CL8694"/>
      <c r="CM8694"/>
      <c r="CN8694"/>
      <c r="CO8694"/>
      <c r="CP8694"/>
    </row>
    <row r="8695" spans="80:94" ht="22.5" customHeight="1">
      <c r="CB8695"/>
      <c r="CC8695"/>
      <c r="CD8695"/>
      <c r="CE8695" s="83"/>
      <c r="CF8695"/>
      <c r="CG8695"/>
      <c r="CH8695"/>
      <c r="CI8695"/>
      <c r="CJ8695"/>
      <c r="CK8695"/>
      <c r="CL8695"/>
      <c r="CM8695"/>
      <c r="CN8695"/>
      <c r="CO8695"/>
      <c r="CP8695"/>
    </row>
    <row r="8696" spans="80:94" ht="22.5" customHeight="1">
      <c r="CB8696"/>
      <c r="CC8696"/>
      <c r="CD8696"/>
      <c r="CE8696" s="83"/>
      <c r="CF8696"/>
      <c r="CG8696"/>
      <c r="CH8696"/>
      <c r="CI8696"/>
      <c r="CJ8696"/>
      <c r="CK8696"/>
      <c r="CL8696"/>
      <c r="CM8696"/>
      <c r="CN8696"/>
      <c r="CO8696"/>
      <c r="CP8696"/>
    </row>
    <row r="8697" spans="80:94" ht="22.5" customHeight="1">
      <c r="CB8697"/>
      <c r="CC8697"/>
      <c r="CD8697"/>
      <c r="CE8697" s="83"/>
      <c r="CF8697"/>
      <c r="CG8697"/>
      <c r="CH8697"/>
      <c r="CI8697"/>
      <c r="CJ8697"/>
      <c r="CK8697"/>
      <c r="CL8697"/>
      <c r="CM8697"/>
      <c r="CN8697"/>
      <c r="CO8697"/>
      <c r="CP8697"/>
    </row>
    <row r="8698" spans="80:94" ht="22.5" customHeight="1">
      <c r="CB8698"/>
      <c r="CC8698"/>
      <c r="CD8698"/>
      <c r="CE8698" s="83"/>
      <c r="CF8698"/>
      <c r="CG8698"/>
      <c r="CH8698"/>
      <c r="CI8698"/>
      <c r="CJ8698"/>
      <c r="CK8698"/>
      <c r="CL8698"/>
      <c r="CM8698"/>
      <c r="CN8698"/>
      <c r="CO8698"/>
      <c r="CP8698"/>
    </row>
    <row r="8699" spans="80:94" ht="22.5" customHeight="1">
      <c r="CB8699"/>
      <c r="CC8699"/>
      <c r="CD8699"/>
      <c r="CE8699" s="83"/>
      <c r="CF8699"/>
      <c r="CG8699"/>
      <c r="CH8699"/>
      <c r="CI8699"/>
      <c r="CJ8699"/>
      <c r="CK8699"/>
      <c r="CL8699"/>
      <c r="CM8699"/>
      <c r="CN8699"/>
      <c r="CO8699"/>
      <c r="CP8699"/>
    </row>
    <row r="8700" spans="80:94" ht="22.5" customHeight="1">
      <c r="CB8700"/>
      <c r="CC8700"/>
      <c r="CD8700"/>
      <c r="CE8700" s="83"/>
      <c r="CF8700"/>
      <c r="CG8700"/>
      <c r="CH8700"/>
      <c r="CI8700"/>
      <c r="CJ8700"/>
      <c r="CK8700"/>
      <c r="CL8700"/>
      <c r="CM8700"/>
      <c r="CN8700"/>
      <c r="CO8700"/>
      <c r="CP8700"/>
    </row>
    <row r="8701" spans="80:94" ht="22.5" customHeight="1">
      <c r="CB8701"/>
      <c r="CC8701"/>
      <c r="CD8701"/>
      <c r="CE8701" s="83"/>
      <c r="CF8701"/>
      <c r="CG8701"/>
      <c r="CH8701"/>
      <c r="CI8701"/>
      <c r="CJ8701"/>
      <c r="CK8701"/>
      <c r="CL8701"/>
      <c r="CM8701"/>
      <c r="CN8701"/>
      <c r="CO8701"/>
      <c r="CP8701"/>
    </row>
    <row r="8702" spans="80:94" ht="22.5" customHeight="1">
      <c r="CB8702"/>
      <c r="CC8702"/>
      <c r="CD8702"/>
      <c r="CE8702" s="83"/>
      <c r="CF8702"/>
      <c r="CG8702"/>
      <c r="CH8702"/>
      <c r="CI8702"/>
      <c r="CJ8702"/>
      <c r="CK8702"/>
      <c r="CL8702"/>
      <c r="CM8702"/>
      <c r="CN8702"/>
      <c r="CO8702"/>
      <c r="CP8702"/>
    </row>
    <row r="8703" spans="80:94" ht="22.5" customHeight="1">
      <c r="CB8703"/>
      <c r="CC8703"/>
      <c r="CD8703"/>
      <c r="CE8703" s="83"/>
      <c r="CF8703"/>
      <c r="CG8703"/>
      <c r="CH8703"/>
      <c r="CI8703"/>
      <c r="CJ8703"/>
      <c r="CK8703"/>
      <c r="CL8703"/>
      <c r="CM8703"/>
      <c r="CN8703"/>
      <c r="CO8703"/>
      <c r="CP8703"/>
    </row>
    <row r="8704" spans="80:94" ht="22.5" customHeight="1">
      <c r="CB8704"/>
      <c r="CC8704"/>
      <c r="CD8704"/>
      <c r="CE8704" s="83"/>
      <c r="CF8704"/>
      <c r="CG8704"/>
      <c r="CH8704"/>
      <c r="CI8704"/>
      <c r="CJ8704"/>
      <c r="CK8704"/>
      <c r="CL8704"/>
      <c r="CM8704"/>
      <c r="CN8704"/>
      <c r="CO8704"/>
      <c r="CP8704"/>
    </row>
    <row r="8705" spans="80:94" ht="22.5" customHeight="1">
      <c r="CB8705"/>
      <c r="CC8705"/>
      <c r="CD8705"/>
      <c r="CE8705" s="83"/>
      <c r="CF8705"/>
      <c r="CG8705"/>
      <c r="CH8705"/>
      <c r="CI8705"/>
      <c r="CJ8705"/>
      <c r="CK8705"/>
      <c r="CL8705"/>
      <c r="CM8705"/>
      <c r="CN8705"/>
      <c r="CO8705"/>
      <c r="CP8705"/>
    </row>
    <row r="8706" spans="80:94" ht="22.5" customHeight="1">
      <c r="CB8706"/>
      <c r="CC8706"/>
      <c r="CD8706"/>
      <c r="CE8706" s="83"/>
      <c r="CF8706"/>
      <c r="CG8706"/>
      <c r="CH8706"/>
      <c r="CI8706"/>
      <c r="CJ8706"/>
      <c r="CK8706"/>
      <c r="CL8706"/>
      <c r="CM8706"/>
      <c r="CN8706"/>
      <c r="CO8706"/>
      <c r="CP8706"/>
    </row>
    <row r="8707" spans="80:94" ht="22.5" customHeight="1">
      <c r="CB8707"/>
      <c r="CC8707"/>
      <c r="CD8707"/>
      <c r="CE8707" s="83"/>
      <c r="CF8707"/>
      <c r="CG8707"/>
      <c r="CH8707"/>
      <c r="CI8707"/>
      <c r="CJ8707"/>
      <c r="CK8707"/>
      <c r="CL8707"/>
      <c r="CM8707"/>
      <c r="CN8707"/>
      <c r="CO8707"/>
      <c r="CP8707"/>
    </row>
    <row r="8708" spans="80:94" ht="22.5" customHeight="1">
      <c r="CB8708"/>
      <c r="CC8708"/>
      <c r="CD8708"/>
      <c r="CE8708" s="83"/>
      <c r="CF8708"/>
      <c r="CG8708"/>
      <c r="CH8708"/>
      <c r="CI8708"/>
      <c r="CJ8708"/>
      <c r="CK8708"/>
      <c r="CL8708"/>
      <c r="CM8708"/>
      <c r="CN8708"/>
      <c r="CO8708"/>
      <c r="CP8708"/>
    </row>
    <row r="8709" spans="80:94" ht="22.5" customHeight="1">
      <c r="CB8709"/>
      <c r="CC8709"/>
      <c r="CD8709"/>
      <c r="CE8709" s="83"/>
      <c r="CF8709"/>
      <c r="CG8709"/>
      <c r="CH8709"/>
      <c r="CI8709"/>
      <c r="CJ8709"/>
      <c r="CK8709"/>
      <c r="CL8709"/>
      <c r="CM8709"/>
      <c r="CN8709"/>
      <c r="CO8709"/>
      <c r="CP8709"/>
    </row>
    <row r="8710" spans="80:94" ht="22.5" customHeight="1">
      <c r="CB8710"/>
      <c r="CC8710"/>
      <c r="CD8710"/>
      <c r="CE8710" s="83"/>
      <c r="CF8710"/>
      <c r="CG8710"/>
      <c r="CH8710"/>
      <c r="CI8710"/>
      <c r="CJ8710"/>
      <c r="CK8710"/>
      <c r="CL8710"/>
      <c r="CM8710"/>
      <c r="CN8710"/>
      <c r="CO8710"/>
      <c r="CP8710"/>
    </row>
    <row r="8711" spans="80:94" ht="22.5" customHeight="1">
      <c r="CB8711"/>
      <c r="CC8711"/>
      <c r="CD8711"/>
      <c r="CE8711" s="83"/>
      <c r="CF8711"/>
      <c r="CG8711"/>
      <c r="CH8711"/>
      <c r="CI8711"/>
      <c r="CJ8711"/>
      <c r="CK8711"/>
      <c r="CL8711"/>
      <c r="CM8711"/>
      <c r="CN8711"/>
      <c r="CO8711"/>
      <c r="CP8711"/>
    </row>
    <row r="8712" spans="80:94" ht="22.5" customHeight="1">
      <c r="CB8712"/>
      <c r="CC8712"/>
      <c r="CD8712"/>
      <c r="CE8712" s="83"/>
      <c r="CF8712"/>
      <c r="CG8712"/>
      <c r="CH8712"/>
      <c r="CI8712"/>
      <c r="CJ8712"/>
      <c r="CK8712"/>
      <c r="CL8712"/>
      <c r="CM8712"/>
      <c r="CN8712"/>
      <c r="CO8712"/>
      <c r="CP8712"/>
    </row>
    <row r="8713" spans="80:94" ht="22.5" customHeight="1">
      <c r="CB8713"/>
      <c r="CC8713"/>
      <c r="CD8713"/>
      <c r="CE8713" s="83"/>
      <c r="CF8713"/>
      <c r="CG8713"/>
      <c r="CH8713"/>
      <c r="CI8713"/>
      <c r="CJ8713"/>
      <c r="CK8713"/>
      <c r="CL8713"/>
      <c r="CM8713"/>
      <c r="CN8713"/>
      <c r="CO8713"/>
      <c r="CP8713"/>
    </row>
    <row r="8714" spans="80:94" ht="22.5" customHeight="1">
      <c r="CB8714"/>
      <c r="CC8714"/>
      <c r="CD8714"/>
      <c r="CE8714" s="83"/>
      <c r="CF8714"/>
      <c r="CG8714"/>
      <c r="CH8714"/>
      <c r="CI8714"/>
      <c r="CJ8714"/>
      <c r="CK8714"/>
      <c r="CL8714"/>
      <c r="CM8714"/>
      <c r="CN8714"/>
      <c r="CO8714"/>
      <c r="CP8714"/>
    </row>
    <row r="8715" spans="80:94" ht="22.5" customHeight="1">
      <c r="CB8715"/>
      <c r="CC8715"/>
      <c r="CD8715"/>
      <c r="CE8715" s="83"/>
      <c r="CF8715"/>
      <c r="CG8715"/>
      <c r="CH8715"/>
      <c r="CI8715"/>
      <c r="CJ8715"/>
      <c r="CK8715"/>
      <c r="CL8715"/>
      <c r="CM8715"/>
      <c r="CN8715"/>
      <c r="CO8715"/>
      <c r="CP8715"/>
    </row>
    <row r="8716" spans="80:94" ht="22.5" customHeight="1">
      <c r="CB8716"/>
      <c r="CC8716"/>
      <c r="CD8716"/>
      <c r="CE8716" s="83"/>
      <c r="CF8716"/>
      <c r="CG8716"/>
      <c r="CH8716"/>
      <c r="CI8716"/>
      <c r="CJ8716"/>
      <c r="CK8716"/>
      <c r="CL8716"/>
      <c r="CM8716"/>
      <c r="CN8716"/>
      <c r="CO8716"/>
      <c r="CP8716"/>
    </row>
    <row r="8717" spans="80:94" ht="22.5" customHeight="1">
      <c r="CB8717"/>
      <c r="CC8717"/>
      <c r="CD8717"/>
      <c r="CE8717" s="83"/>
      <c r="CF8717"/>
      <c r="CG8717"/>
      <c r="CH8717"/>
      <c r="CI8717"/>
      <c r="CJ8717"/>
      <c r="CK8717"/>
      <c r="CL8717"/>
      <c r="CM8717"/>
      <c r="CN8717"/>
      <c r="CO8717"/>
      <c r="CP8717"/>
    </row>
    <row r="8718" spans="80:94" ht="22.5" customHeight="1">
      <c r="CB8718"/>
      <c r="CC8718"/>
      <c r="CD8718"/>
      <c r="CE8718" s="83"/>
      <c r="CF8718"/>
      <c r="CG8718"/>
      <c r="CH8718"/>
      <c r="CI8718"/>
      <c r="CJ8718"/>
      <c r="CK8718"/>
      <c r="CL8718"/>
      <c r="CM8718"/>
      <c r="CN8718"/>
      <c r="CO8718"/>
      <c r="CP8718"/>
    </row>
    <row r="8719" spans="80:94" ht="22.5" customHeight="1">
      <c r="CB8719"/>
      <c r="CC8719"/>
      <c r="CD8719"/>
      <c r="CE8719" s="83"/>
      <c r="CF8719"/>
      <c r="CG8719"/>
      <c r="CH8719"/>
      <c r="CI8719"/>
      <c r="CJ8719"/>
      <c r="CK8719"/>
      <c r="CL8719"/>
      <c r="CM8719"/>
      <c r="CN8719"/>
      <c r="CO8719"/>
      <c r="CP8719"/>
    </row>
    <row r="8720" spans="80:94" ht="22.5" customHeight="1">
      <c r="CB8720"/>
      <c r="CC8720"/>
      <c r="CD8720"/>
      <c r="CE8720" s="83"/>
      <c r="CF8720"/>
      <c r="CG8720"/>
      <c r="CH8720"/>
      <c r="CI8720"/>
      <c r="CJ8720"/>
      <c r="CK8720"/>
      <c r="CL8720"/>
      <c r="CM8720"/>
      <c r="CN8720"/>
      <c r="CO8720"/>
      <c r="CP8720"/>
    </row>
    <row r="8721" spans="80:94" ht="22.5" customHeight="1">
      <c r="CB8721"/>
      <c r="CC8721"/>
      <c r="CD8721"/>
      <c r="CE8721" s="83"/>
      <c r="CF8721"/>
      <c r="CG8721"/>
      <c r="CH8721"/>
      <c r="CI8721"/>
      <c r="CJ8721"/>
      <c r="CK8721"/>
      <c r="CL8721"/>
      <c r="CM8721"/>
      <c r="CN8721"/>
      <c r="CO8721"/>
      <c r="CP8721"/>
    </row>
    <row r="8722" spans="80:94" ht="22.5" customHeight="1">
      <c r="CB8722"/>
      <c r="CC8722"/>
      <c r="CD8722"/>
      <c r="CE8722" s="83"/>
      <c r="CF8722"/>
      <c r="CG8722"/>
      <c r="CH8722"/>
      <c r="CI8722"/>
      <c r="CJ8722"/>
      <c r="CK8722"/>
      <c r="CL8722"/>
      <c r="CM8722"/>
      <c r="CN8722"/>
      <c r="CO8722"/>
      <c r="CP8722"/>
    </row>
    <row r="8723" spans="80:94" ht="22.5" customHeight="1">
      <c r="CB8723"/>
      <c r="CC8723"/>
      <c r="CD8723"/>
      <c r="CE8723" s="83"/>
      <c r="CF8723"/>
      <c r="CG8723"/>
      <c r="CH8723"/>
      <c r="CI8723"/>
      <c r="CJ8723"/>
      <c r="CK8723"/>
      <c r="CL8723"/>
      <c r="CM8723"/>
      <c r="CN8723"/>
      <c r="CO8723"/>
      <c r="CP8723"/>
    </row>
    <row r="8724" spans="80:94" ht="22.5" customHeight="1">
      <c r="CB8724"/>
      <c r="CC8724"/>
      <c r="CD8724"/>
      <c r="CE8724" s="83"/>
      <c r="CF8724"/>
      <c r="CG8724"/>
      <c r="CH8724"/>
      <c r="CI8724"/>
      <c r="CJ8724"/>
      <c r="CK8724"/>
      <c r="CL8724"/>
      <c r="CM8724"/>
      <c r="CN8724"/>
      <c r="CO8724"/>
      <c r="CP8724"/>
    </row>
    <row r="8725" spans="80:94" ht="22.5" customHeight="1">
      <c r="CB8725"/>
      <c r="CC8725"/>
      <c r="CD8725"/>
      <c r="CE8725" s="83"/>
      <c r="CF8725"/>
      <c r="CG8725"/>
      <c r="CH8725"/>
      <c r="CI8725"/>
      <c r="CJ8725"/>
      <c r="CK8725"/>
      <c r="CL8725"/>
      <c r="CM8725"/>
      <c r="CN8725"/>
      <c r="CO8725"/>
      <c r="CP8725"/>
    </row>
    <row r="8726" spans="80:94" ht="22.5" customHeight="1">
      <c r="CB8726"/>
      <c r="CC8726"/>
      <c r="CD8726"/>
      <c r="CE8726" s="83"/>
      <c r="CF8726"/>
      <c r="CG8726"/>
      <c r="CH8726"/>
      <c r="CI8726"/>
      <c r="CJ8726"/>
      <c r="CK8726"/>
      <c r="CL8726"/>
      <c r="CM8726"/>
      <c r="CN8726"/>
      <c r="CO8726"/>
      <c r="CP8726"/>
    </row>
    <row r="8727" spans="80:94" ht="22.5" customHeight="1">
      <c r="CB8727"/>
      <c r="CC8727"/>
      <c r="CD8727"/>
      <c r="CE8727" s="83"/>
      <c r="CF8727"/>
      <c r="CG8727"/>
      <c r="CH8727"/>
      <c r="CI8727"/>
      <c r="CJ8727"/>
      <c r="CK8727"/>
      <c r="CL8727"/>
      <c r="CM8727"/>
      <c r="CN8727"/>
      <c r="CO8727"/>
      <c r="CP8727"/>
    </row>
    <row r="8728" spans="80:94" ht="22.5" customHeight="1">
      <c r="CB8728"/>
      <c r="CC8728"/>
      <c r="CD8728"/>
      <c r="CE8728" s="83"/>
      <c r="CF8728"/>
      <c r="CG8728"/>
      <c r="CH8728"/>
      <c r="CI8728"/>
      <c r="CJ8728"/>
      <c r="CK8728"/>
      <c r="CL8728"/>
      <c r="CM8728"/>
      <c r="CN8728"/>
      <c r="CO8728"/>
      <c r="CP8728"/>
    </row>
    <row r="8729" spans="80:94" ht="22.5" customHeight="1">
      <c r="CB8729"/>
      <c r="CC8729"/>
      <c r="CD8729"/>
      <c r="CE8729" s="83"/>
      <c r="CF8729"/>
      <c r="CG8729"/>
      <c r="CH8729"/>
      <c r="CI8729"/>
      <c r="CJ8729"/>
      <c r="CK8729"/>
      <c r="CL8729"/>
      <c r="CM8729"/>
      <c r="CN8729"/>
      <c r="CO8729"/>
      <c r="CP8729"/>
    </row>
    <row r="8730" spans="80:94" ht="22.5" customHeight="1">
      <c r="CB8730"/>
      <c r="CC8730"/>
      <c r="CD8730"/>
      <c r="CE8730" s="83"/>
      <c r="CF8730"/>
      <c r="CG8730"/>
      <c r="CH8730"/>
      <c r="CI8730"/>
      <c r="CJ8730"/>
      <c r="CK8730"/>
      <c r="CL8730"/>
      <c r="CM8730"/>
      <c r="CN8730"/>
      <c r="CO8730"/>
      <c r="CP8730"/>
    </row>
    <row r="8731" spans="80:94" ht="22.5" customHeight="1">
      <c r="CB8731"/>
      <c r="CC8731"/>
      <c r="CD8731"/>
      <c r="CE8731" s="83"/>
      <c r="CF8731"/>
      <c r="CG8731"/>
      <c r="CH8731"/>
      <c r="CI8731"/>
      <c r="CJ8731"/>
      <c r="CK8731"/>
      <c r="CL8731"/>
      <c r="CM8731"/>
      <c r="CN8731"/>
      <c r="CO8731"/>
      <c r="CP8731"/>
    </row>
    <row r="8732" spans="80:94" ht="22.5" customHeight="1">
      <c r="CB8732"/>
      <c r="CC8732"/>
      <c r="CD8732"/>
      <c r="CE8732" s="83"/>
      <c r="CF8732"/>
      <c r="CG8732"/>
      <c r="CH8732"/>
      <c r="CI8732"/>
      <c r="CJ8732"/>
      <c r="CK8732"/>
      <c r="CL8732"/>
      <c r="CM8732"/>
      <c r="CN8732"/>
      <c r="CO8732"/>
      <c r="CP8732"/>
    </row>
    <row r="8733" spans="80:94" ht="22.5" customHeight="1">
      <c r="CB8733"/>
      <c r="CC8733"/>
      <c r="CD8733"/>
      <c r="CE8733" s="83"/>
      <c r="CF8733"/>
      <c r="CG8733"/>
      <c r="CH8733"/>
      <c r="CI8733"/>
      <c r="CJ8733"/>
      <c r="CK8733"/>
      <c r="CL8733"/>
      <c r="CM8733"/>
      <c r="CN8733"/>
      <c r="CO8733"/>
      <c r="CP8733"/>
    </row>
    <row r="8734" spans="80:94" ht="22.5" customHeight="1">
      <c r="CB8734"/>
      <c r="CC8734"/>
      <c r="CD8734"/>
      <c r="CE8734" s="83"/>
      <c r="CF8734"/>
      <c r="CG8734"/>
      <c r="CH8734"/>
      <c r="CI8734"/>
      <c r="CJ8734"/>
      <c r="CK8734"/>
      <c r="CL8734"/>
      <c r="CM8734"/>
      <c r="CN8734"/>
      <c r="CO8734"/>
      <c r="CP8734"/>
    </row>
    <row r="8735" spans="80:94" ht="22.5" customHeight="1">
      <c r="CB8735"/>
      <c r="CC8735"/>
      <c r="CD8735"/>
      <c r="CE8735" s="83"/>
      <c r="CF8735"/>
      <c r="CG8735"/>
      <c r="CH8735"/>
      <c r="CI8735"/>
      <c r="CJ8735"/>
      <c r="CK8735"/>
      <c r="CL8735"/>
      <c r="CM8735"/>
      <c r="CN8735"/>
      <c r="CO8735"/>
      <c r="CP8735"/>
    </row>
    <row r="8736" spans="80:94" ht="22.5" customHeight="1">
      <c r="CB8736"/>
      <c r="CC8736"/>
      <c r="CD8736"/>
      <c r="CE8736" s="83"/>
      <c r="CF8736"/>
      <c r="CG8736"/>
      <c r="CH8736"/>
      <c r="CI8736"/>
      <c r="CJ8736"/>
      <c r="CK8736"/>
      <c r="CL8736"/>
      <c r="CM8736"/>
      <c r="CN8736"/>
      <c r="CO8736"/>
      <c r="CP8736"/>
    </row>
    <row r="8737" spans="80:94" ht="22.5" customHeight="1">
      <c r="CB8737"/>
      <c r="CC8737"/>
      <c r="CD8737"/>
      <c r="CE8737" s="83"/>
      <c r="CF8737"/>
      <c r="CG8737"/>
      <c r="CH8737"/>
      <c r="CI8737"/>
      <c r="CJ8737"/>
      <c r="CK8737"/>
      <c r="CL8737"/>
      <c r="CM8737"/>
      <c r="CN8737"/>
      <c r="CO8737"/>
      <c r="CP8737"/>
    </row>
    <row r="8738" spans="80:94" ht="22.5" customHeight="1">
      <c r="CB8738"/>
      <c r="CC8738"/>
      <c r="CD8738"/>
      <c r="CE8738" s="83"/>
      <c r="CF8738"/>
      <c r="CG8738"/>
      <c r="CH8738"/>
      <c r="CI8738"/>
      <c r="CJ8738"/>
      <c r="CK8738"/>
      <c r="CL8738"/>
      <c r="CM8738"/>
      <c r="CN8738"/>
      <c r="CO8738"/>
      <c r="CP8738"/>
    </row>
    <row r="8739" spans="80:94" ht="22.5" customHeight="1">
      <c r="CB8739"/>
      <c r="CC8739"/>
      <c r="CD8739"/>
      <c r="CE8739" s="83"/>
      <c r="CF8739"/>
      <c r="CG8739"/>
      <c r="CH8739"/>
      <c r="CI8739"/>
      <c r="CJ8739"/>
      <c r="CK8739"/>
      <c r="CL8739"/>
      <c r="CM8739"/>
      <c r="CN8739"/>
      <c r="CO8739"/>
      <c r="CP8739"/>
    </row>
    <row r="8740" spans="80:94" ht="22.5" customHeight="1">
      <c r="CB8740"/>
      <c r="CC8740"/>
      <c r="CD8740"/>
      <c r="CE8740" s="83"/>
      <c r="CF8740"/>
      <c r="CG8740"/>
      <c r="CH8740"/>
      <c r="CI8740"/>
      <c r="CJ8740"/>
      <c r="CK8740"/>
      <c r="CL8740"/>
      <c r="CM8740"/>
      <c r="CN8740"/>
      <c r="CO8740"/>
      <c r="CP8740"/>
    </row>
    <row r="8741" spans="80:94" ht="22.5" customHeight="1">
      <c r="CB8741"/>
      <c r="CC8741"/>
      <c r="CD8741"/>
      <c r="CE8741" s="83"/>
      <c r="CF8741"/>
      <c r="CG8741"/>
      <c r="CH8741"/>
      <c r="CI8741"/>
      <c r="CJ8741"/>
      <c r="CK8741"/>
      <c r="CL8741"/>
      <c r="CM8741"/>
      <c r="CN8741"/>
      <c r="CO8741"/>
      <c r="CP8741"/>
    </row>
    <row r="8742" spans="80:94" ht="22.5" customHeight="1">
      <c r="CB8742"/>
      <c r="CC8742"/>
      <c r="CD8742"/>
      <c r="CE8742" s="83"/>
      <c r="CF8742"/>
      <c r="CG8742"/>
      <c r="CH8742"/>
      <c r="CI8742"/>
      <c r="CJ8742"/>
      <c r="CK8742"/>
      <c r="CL8742"/>
      <c r="CM8742"/>
      <c r="CN8742"/>
      <c r="CO8742"/>
      <c r="CP8742"/>
    </row>
    <row r="8743" spans="80:94" ht="22.5" customHeight="1">
      <c r="CB8743"/>
      <c r="CC8743"/>
      <c r="CD8743"/>
      <c r="CE8743" s="83"/>
      <c r="CF8743"/>
      <c r="CG8743"/>
      <c r="CH8743"/>
      <c r="CI8743"/>
      <c r="CJ8743"/>
      <c r="CK8743"/>
      <c r="CL8743"/>
      <c r="CM8743"/>
      <c r="CN8743"/>
      <c r="CO8743"/>
      <c r="CP8743"/>
    </row>
    <row r="8744" spans="80:94" ht="22.5" customHeight="1">
      <c r="CB8744"/>
      <c r="CC8744"/>
      <c r="CD8744"/>
      <c r="CE8744" s="83"/>
      <c r="CF8744"/>
      <c r="CG8744"/>
      <c r="CH8744"/>
      <c r="CI8744"/>
      <c r="CJ8744"/>
      <c r="CK8744"/>
      <c r="CL8744"/>
      <c r="CM8744"/>
      <c r="CN8744"/>
      <c r="CO8744"/>
      <c r="CP8744"/>
    </row>
    <row r="8745" spans="80:94" ht="22.5" customHeight="1">
      <c r="CB8745"/>
      <c r="CC8745"/>
      <c r="CD8745"/>
      <c r="CE8745" s="83"/>
      <c r="CF8745"/>
      <c r="CG8745"/>
      <c r="CH8745"/>
      <c r="CI8745"/>
      <c r="CJ8745"/>
      <c r="CK8745"/>
      <c r="CL8745"/>
      <c r="CM8745"/>
      <c r="CN8745"/>
      <c r="CO8745"/>
      <c r="CP8745"/>
    </row>
    <row r="8746" spans="80:94" ht="22.5" customHeight="1">
      <c r="CB8746"/>
      <c r="CC8746"/>
      <c r="CD8746"/>
      <c r="CE8746" s="83"/>
      <c r="CF8746"/>
      <c r="CG8746"/>
      <c r="CH8746"/>
      <c r="CI8746"/>
      <c r="CJ8746"/>
      <c r="CK8746"/>
      <c r="CL8746"/>
      <c r="CM8746"/>
      <c r="CN8746"/>
      <c r="CO8746"/>
      <c r="CP8746"/>
    </row>
    <row r="8747" spans="80:94" ht="22.5" customHeight="1">
      <c r="CB8747"/>
      <c r="CC8747"/>
      <c r="CD8747"/>
      <c r="CE8747" s="83"/>
      <c r="CF8747"/>
      <c r="CG8747"/>
      <c r="CH8747"/>
      <c r="CI8747"/>
      <c r="CJ8747"/>
      <c r="CK8747"/>
      <c r="CL8747"/>
      <c r="CM8747"/>
      <c r="CN8747"/>
      <c r="CO8747"/>
      <c r="CP8747"/>
    </row>
    <row r="8748" spans="80:94" ht="22.5" customHeight="1">
      <c r="CB8748"/>
      <c r="CC8748"/>
      <c r="CD8748"/>
      <c r="CE8748" s="83"/>
      <c r="CF8748"/>
      <c r="CG8748"/>
      <c r="CH8748"/>
      <c r="CI8748"/>
      <c r="CJ8748"/>
      <c r="CK8748"/>
      <c r="CL8748"/>
      <c r="CM8748"/>
      <c r="CN8748"/>
      <c r="CO8748"/>
      <c r="CP8748"/>
    </row>
    <row r="8749" spans="80:94" ht="22.5" customHeight="1">
      <c r="CB8749"/>
      <c r="CC8749"/>
      <c r="CD8749"/>
      <c r="CE8749" s="83"/>
      <c r="CF8749"/>
      <c r="CG8749"/>
      <c r="CH8749"/>
      <c r="CI8749"/>
      <c r="CJ8749"/>
      <c r="CK8749"/>
      <c r="CL8749"/>
      <c r="CM8749"/>
      <c r="CN8749"/>
      <c r="CO8749"/>
      <c r="CP8749"/>
    </row>
    <row r="8750" spans="80:94" ht="22.5" customHeight="1">
      <c r="CB8750"/>
      <c r="CC8750"/>
      <c r="CD8750"/>
      <c r="CE8750" s="83"/>
      <c r="CF8750"/>
      <c r="CG8750"/>
      <c r="CH8750"/>
      <c r="CI8750"/>
      <c r="CJ8750"/>
      <c r="CK8750"/>
      <c r="CL8750"/>
      <c r="CM8750"/>
      <c r="CN8750"/>
      <c r="CO8750"/>
      <c r="CP8750"/>
    </row>
    <row r="8751" spans="80:94" ht="22.5" customHeight="1">
      <c r="CB8751"/>
      <c r="CC8751"/>
      <c r="CD8751"/>
      <c r="CE8751" s="83"/>
      <c r="CF8751"/>
      <c r="CG8751"/>
      <c r="CH8751"/>
      <c r="CI8751"/>
      <c r="CJ8751"/>
      <c r="CK8751"/>
      <c r="CL8751"/>
      <c r="CM8751"/>
      <c r="CN8751"/>
      <c r="CO8751"/>
      <c r="CP8751"/>
    </row>
    <row r="8752" spans="80:94" ht="22.5" customHeight="1">
      <c r="CB8752"/>
      <c r="CC8752"/>
      <c r="CD8752"/>
      <c r="CE8752" s="83"/>
      <c r="CF8752"/>
      <c r="CG8752"/>
      <c r="CH8752"/>
      <c r="CI8752"/>
      <c r="CJ8752"/>
      <c r="CK8752"/>
      <c r="CL8752"/>
      <c r="CM8752"/>
      <c r="CN8752"/>
      <c r="CO8752"/>
      <c r="CP8752"/>
    </row>
    <row r="8753" spans="80:94" ht="22.5" customHeight="1">
      <c r="CB8753"/>
      <c r="CC8753"/>
      <c r="CD8753"/>
      <c r="CE8753" s="83"/>
      <c r="CF8753"/>
      <c r="CG8753"/>
      <c r="CH8753"/>
      <c r="CI8753"/>
      <c r="CJ8753"/>
      <c r="CK8753"/>
      <c r="CL8753"/>
      <c r="CM8753"/>
      <c r="CN8753"/>
      <c r="CO8753"/>
      <c r="CP8753"/>
    </row>
    <row r="8754" spans="80:94" ht="22.5" customHeight="1">
      <c r="CB8754"/>
      <c r="CC8754"/>
      <c r="CD8754"/>
      <c r="CE8754" s="83"/>
      <c r="CF8754"/>
      <c r="CG8754"/>
      <c r="CH8754"/>
      <c r="CI8754"/>
      <c r="CJ8754"/>
      <c r="CK8754"/>
      <c r="CL8754"/>
      <c r="CM8754"/>
      <c r="CN8754"/>
      <c r="CO8754"/>
      <c r="CP8754"/>
    </row>
    <row r="8755" spans="80:94" ht="22.5" customHeight="1">
      <c r="CB8755"/>
      <c r="CC8755"/>
      <c r="CD8755"/>
      <c r="CE8755" s="83"/>
      <c r="CF8755"/>
      <c r="CG8755"/>
      <c r="CH8755"/>
      <c r="CI8755"/>
      <c r="CJ8755"/>
      <c r="CK8755"/>
      <c r="CL8755"/>
      <c r="CM8755"/>
      <c r="CN8755"/>
      <c r="CO8755"/>
      <c r="CP8755"/>
    </row>
    <row r="8756" spans="80:94" ht="22.5" customHeight="1">
      <c r="CB8756"/>
      <c r="CC8756"/>
      <c r="CD8756"/>
      <c r="CE8756" s="83"/>
      <c r="CF8756"/>
      <c r="CG8756"/>
      <c r="CH8756"/>
      <c r="CI8756"/>
      <c r="CJ8756"/>
      <c r="CK8756"/>
      <c r="CL8756"/>
      <c r="CM8756"/>
      <c r="CN8756"/>
      <c r="CO8756"/>
      <c r="CP8756"/>
    </row>
    <row r="8757" spans="80:94" ht="22.5" customHeight="1">
      <c r="CB8757"/>
      <c r="CC8757"/>
      <c r="CD8757"/>
      <c r="CE8757" s="83"/>
      <c r="CF8757"/>
      <c r="CG8757"/>
      <c r="CH8757"/>
      <c r="CI8757"/>
      <c r="CJ8757"/>
      <c r="CK8757"/>
      <c r="CL8757"/>
      <c r="CM8757"/>
      <c r="CN8757"/>
      <c r="CO8757"/>
      <c r="CP8757"/>
    </row>
    <row r="8758" spans="80:94" ht="22.5" customHeight="1">
      <c r="CB8758"/>
      <c r="CC8758"/>
      <c r="CD8758"/>
      <c r="CE8758" s="83"/>
      <c r="CF8758"/>
      <c r="CG8758"/>
      <c r="CH8758"/>
      <c r="CI8758"/>
      <c r="CJ8758"/>
      <c r="CK8758"/>
      <c r="CL8758"/>
      <c r="CM8758"/>
      <c r="CN8758"/>
      <c r="CO8758"/>
      <c r="CP8758"/>
    </row>
    <row r="8759" spans="80:94" ht="22.5" customHeight="1">
      <c r="CB8759"/>
      <c r="CC8759"/>
      <c r="CD8759"/>
      <c r="CE8759" s="83"/>
      <c r="CF8759"/>
      <c r="CG8759"/>
      <c r="CH8759"/>
      <c r="CI8759"/>
      <c r="CJ8759"/>
      <c r="CK8759"/>
      <c r="CL8759"/>
      <c r="CM8759"/>
      <c r="CN8759"/>
      <c r="CO8759"/>
      <c r="CP8759"/>
    </row>
    <row r="8760" spans="80:94" ht="22.5" customHeight="1">
      <c r="CB8760"/>
      <c r="CC8760"/>
      <c r="CD8760"/>
      <c r="CE8760" s="83"/>
      <c r="CF8760"/>
      <c r="CG8760"/>
      <c r="CH8760"/>
      <c r="CI8760"/>
      <c r="CJ8760"/>
      <c r="CK8760"/>
      <c r="CL8760"/>
      <c r="CM8760"/>
      <c r="CN8760"/>
      <c r="CO8760"/>
      <c r="CP8760"/>
    </row>
    <row r="8761" spans="80:94" ht="22.5" customHeight="1">
      <c r="CB8761"/>
      <c r="CC8761"/>
      <c r="CD8761"/>
      <c r="CE8761" s="83"/>
      <c r="CF8761"/>
      <c r="CG8761"/>
      <c r="CH8761"/>
      <c r="CI8761"/>
      <c r="CJ8761"/>
      <c r="CK8761"/>
      <c r="CL8761"/>
      <c r="CM8761"/>
      <c r="CN8761"/>
      <c r="CO8761"/>
      <c r="CP8761"/>
    </row>
    <row r="8762" spans="80:94" ht="22.5" customHeight="1">
      <c r="CB8762"/>
      <c r="CC8762"/>
      <c r="CD8762"/>
      <c r="CE8762" s="83"/>
      <c r="CF8762"/>
      <c r="CG8762"/>
      <c r="CH8762"/>
      <c r="CI8762"/>
      <c r="CJ8762"/>
      <c r="CK8762"/>
      <c r="CL8762"/>
      <c r="CM8762"/>
      <c r="CN8762"/>
      <c r="CO8762"/>
      <c r="CP8762"/>
    </row>
    <row r="8763" spans="80:94" ht="22.5" customHeight="1">
      <c r="CB8763"/>
      <c r="CC8763"/>
      <c r="CD8763"/>
      <c r="CE8763" s="83"/>
      <c r="CF8763"/>
      <c r="CG8763"/>
      <c r="CH8763"/>
      <c r="CI8763"/>
      <c r="CJ8763"/>
      <c r="CK8763"/>
      <c r="CL8763"/>
      <c r="CM8763"/>
      <c r="CN8763"/>
      <c r="CO8763"/>
      <c r="CP8763"/>
    </row>
    <row r="8764" spans="80:94" ht="22.5" customHeight="1">
      <c r="CB8764"/>
      <c r="CC8764"/>
      <c r="CD8764"/>
      <c r="CE8764" s="83"/>
      <c r="CF8764"/>
      <c r="CG8764"/>
      <c r="CH8764"/>
      <c r="CI8764"/>
      <c r="CJ8764"/>
      <c r="CK8764"/>
      <c r="CL8764"/>
      <c r="CM8764"/>
      <c r="CN8764"/>
      <c r="CO8764"/>
      <c r="CP8764"/>
    </row>
    <row r="8765" spans="80:94" ht="22.5" customHeight="1">
      <c r="CB8765"/>
      <c r="CC8765"/>
      <c r="CD8765"/>
      <c r="CE8765" s="83"/>
      <c r="CF8765"/>
      <c r="CG8765"/>
      <c r="CH8765"/>
      <c r="CI8765"/>
      <c r="CJ8765"/>
      <c r="CK8765"/>
      <c r="CL8765"/>
      <c r="CM8765"/>
      <c r="CN8765"/>
      <c r="CO8765"/>
      <c r="CP8765"/>
    </row>
    <row r="8766" spans="80:94" ht="22.5" customHeight="1">
      <c r="CB8766"/>
      <c r="CC8766"/>
      <c r="CD8766"/>
      <c r="CE8766" s="83"/>
      <c r="CF8766"/>
      <c r="CG8766"/>
      <c r="CH8766"/>
      <c r="CI8766"/>
      <c r="CJ8766"/>
      <c r="CK8766"/>
      <c r="CL8766"/>
      <c r="CM8766"/>
      <c r="CN8766"/>
      <c r="CO8766"/>
      <c r="CP8766"/>
    </row>
    <row r="8767" spans="80:94" ht="22.5" customHeight="1">
      <c r="CB8767"/>
      <c r="CC8767"/>
      <c r="CD8767"/>
      <c r="CE8767" s="83"/>
      <c r="CF8767"/>
      <c r="CG8767"/>
      <c r="CH8767"/>
      <c r="CI8767"/>
      <c r="CJ8767"/>
      <c r="CK8767"/>
      <c r="CL8767"/>
      <c r="CM8767"/>
      <c r="CN8767"/>
      <c r="CO8767"/>
      <c r="CP8767"/>
    </row>
    <row r="8768" spans="80:94" ht="22.5" customHeight="1">
      <c r="CB8768"/>
      <c r="CC8768"/>
      <c r="CD8768"/>
      <c r="CE8768" s="83"/>
      <c r="CF8768"/>
      <c r="CG8768"/>
      <c r="CH8768"/>
      <c r="CI8768"/>
      <c r="CJ8768"/>
      <c r="CK8768"/>
      <c r="CL8768"/>
      <c r="CM8768"/>
      <c r="CN8768"/>
      <c r="CO8768"/>
      <c r="CP8768"/>
    </row>
    <row r="8769" spans="80:94" ht="22.5" customHeight="1">
      <c r="CB8769"/>
      <c r="CC8769"/>
      <c r="CD8769"/>
      <c r="CE8769" s="83"/>
      <c r="CF8769"/>
      <c r="CG8769"/>
      <c r="CH8769"/>
      <c r="CI8769"/>
      <c r="CJ8769"/>
      <c r="CK8769"/>
      <c r="CL8769"/>
      <c r="CM8769"/>
      <c r="CN8769"/>
      <c r="CO8769"/>
      <c r="CP8769"/>
    </row>
    <row r="8770" spans="80:94" ht="22.5" customHeight="1">
      <c r="CB8770"/>
      <c r="CC8770"/>
      <c r="CD8770"/>
      <c r="CE8770" s="83"/>
      <c r="CF8770"/>
      <c r="CG8770"/>
      <c r="CH8770"/>
      <c r="CI8770"/>
      <c r="CJ8770"/>
      <c r="CK8770"/>
      <c r="CL8770"/>
      <c r="CM8770"/>
      <c r="CN8770"/>
      <c r="CO8770"/>
      <c r="CP8770"/>
    </row>
    <row r="8771" spans="80:94" ht="22.5" customHeight="1">
      <c r="CB8771"/>
      <c r="CC8771"/>
      <c r="CD8771"/>
      <c r="CE8771" s="83"/>
      <c r="CF8771"/>
      <c r="CG8771"/>
      <c r="CH8771"/>
      <c r="CI8771"/>
      <c r="CJ8771"/>
      <c r="CK8771"/>
      <c r="CL8771"/>
      <c r="CM8771"/>
      <c r="CN8771"/>
      <c r="CO8771"/>
      <c r="CP8771"/>
    </row>
    <row r="8772" spans="80:94" ht="22.5" customHeight="1">
      <c r="CB8772"/>
      <c r="CC8772"/>
      <c r="CD8772"/>
      <c r="CE8772" s="83"/>
      <c r="CF8772"/>
      <c r="CG8772"/>
      <c r="CH8772"/>
      <c r="CI8772"/>
      <c r="CJ8772"/>
      <c r="CK8772"/>
      <c r="CL8772"/>
      <c r="CM8772"/>
      <c r="CN8772"/>
      <c r="CO8772"/>
      <c r="CP8772"/>
    </row>
    <row r="8773" spans="80:94" ht="22.5" customHeight="1">
      <c r="CB8773"/>
      <c r="CC8773"/>
      <c r="CD8773"/>
      <c r="CE8773" s="83"/>
      <c r="CF8773"/>
      <c r="CG8773"/>
      <c r="CH8773"/>
      <c r="CI8773"/>
      <c r="CJ8773"/>
      <c r="CK8773"/>
      <c r="CL8773"/>
      <c r="CM8773"/>
      <c r="CN8773"/>
      <c r="CO8773"/>
      <c r="CP8773"/>
    </row>
    <row r="8774" spans="80:94" ht="22.5" customHeight="1">
      <c r="CB8774"/>
      <c r="CC8774"/>
      <c r="CD8774"/>
      <c r="CE8774" s="83"/>
      <c r="CF8774"/>
      <c r="CG8774"/>
      <c r="CH8774"/>
      <c r="CI8774"/>
      <c r="CJ8774"/>
      <c r="CK8774"/>
      <c r="CL8774"/>
      <c r="CM8774"/>
      <c r="CN8774"/>
      <c r="CO8774"/>
      <c r="CP8774"/>
    </row>
    <row r="8775" spans="80:94" ht="22.5" customHeight="1">
      <c r="CB8775"/>
      <c r="CC8775"/>
      <c r="CD8775"/>
      <c r="CE8775" s="83"/>
      <c r="CF8775"/>
      <c r="CG8775"/>
      <c r="CH8775"/>
      <c r="CI8775"/>
      <c r="CJ8775"/>
      <c r="CK8775"/>
      <c r="CL8775"/>
      <c r="CM8775"/>
      <c r="CN8775"/>
      <c r="CO8775"/>
      <c r="CP8775"/>
    </row>
    <row r="8776" spans="80:94" ht="22.5" customHeight="1">
      <c r="CB8776"/>
      <c r="CC8776"/>
      <c r="CD8776"/>
      <c r="CE8776" s="83"/>
      <c r="CF8776"/>
      <c r="CG8776"/>
      <c r="CH8776"/>
      <c r="CI8776"/>
      <c r="CJ8776"/>
      <c r="CK8776"/>
      <c r="CL8776"/>
      <c r="CM8776"/>
      <c r="CN8776"/>
      <c r="CO8776"/>
      <c r="CP8776"/>
    </row>
    <row r="8777" spans="80:94" ht="22.5" customHeight="1">
      <c r="CB8777"/>
      <c r="CC8777"/>
      <c r="CD8777"/>
      <c r="CE8777" s="83"/>
      <c r="CF8777"/>
      <c r="CG8777"/>
      <c r="CH8777"/>
      <c r="CI8777"/>
      <c r="CJ8777"/>
      <c r="CK8777"/>
      <c r="CL8777"/>
      <c r="CM8777"/>
      <c r="CN8777"/>
      <c r="CO8777"/>
      <c r="CP8777"/>
    </row>
    <row r="8778" spans="80:94" ht="22.5" customHeight="1">
      <c r="CB8778"/>
      <c r="CC8778"/>
      <c r="CD8778"/>
      <c r="CE8778" s="83"/>
      <c r="CF8778"/>
      <c r="CG8778"/>
      <c r="CH8778"/>
      <c r="CI8778"/>
      <c r="CJ8778"/>
      <c r="CK8778"/>
      <c r="CL8778"/>
      <c r="CM8778"/>
      <c r="CN8778"/>
      <c r="CO8778"/>
      <c r="CP8778"/>
    </row>
    <row r="8779" spans="80:94" ht="22.5" customHeight="1">
      <c r="CB8779"/>
      <c r="CC8779"/>
      <c r="CD8779"/>
      <c r="CE8779" s="83"/>
      <c r="CF8779"/>
      <c r="CG8779"/>
      <c r="CH8779"/>
      <c r="CI8779"/>
      <c r="CJ8779"/>
      <c r="CK8779"/>
      <c r="CL8779"/>
      <c r="CM8779"/>
      <c r="CN8779"/>
      <c r="CO8779"/>
      <c r="CP8779"/>
    </row>
    <row r="8780" spans="80:94" ht="22.5" customHeight="1">
      <c r="CB8780"/>
      <c r="CC8780"/>
      <c r="CD8780"/>
      <c r="CE8780" s="83"/>
      <c r="CF8780"/>
      <c r="CG8780"/>
      <c r="CH8780"/>
      <c r="CI8780"/>
      <c r="CJ8780"/>
      <c r="CK8780"/>
      <c r="CL8780"/>
      <c r="CM8780"/>
      <c r="CN8780"/>
      <c r="CO8780"/>
      <c r="CP8780"/>
    </row>
    <row r="8781" spans="80:94" ht="22.5" customHeight="1">
      <c r="CB8781"/>
      <c r="CC8781"/>
      <c r="CD8781"/>
      <c r="CE8781" s="83"/>
      <c r="CF8781"/>
      <c r="CG8781"/>
      <c r="CH8781"/>
      <c r="CI8781"/>
      <c r="CJ8781"/>
      <c r="CK8781"/>
      <c r="CL8781"/>
      <c r="CM8781"/>
      <c r="CN8781"/>
      <c r="CO8781"/>
      <c r="CP8781"/>
    </row>
    <row r="8782" spans="80:94" ht="22.5" customHeight="1">
      <c r="CB8782"/>
      <c r="CC8782"/>
      <c r="CD8782"/>
      <c r="CE8782" s="83"/>
      <c r="CF8782"/>
      <c r="CG8782"/>
      <c r="CH8782"/>
      <c r="CI8782"/>
      <c r="CJ8782"/>
      <c r="CK8782"/>
      <c r="CL8782"/>
      <c r="CM8782"/>
      <c r="CN8782"/>
      <c r="CO8782"/>
      <c r="CP8782"/>
    </row>
    <row r="8783" spans="80:94" ht="22.5" customHeight="1">
      <c r="CB8783"/>
      <c r="CC8783"/>
      <c r="CD8783"/>
      <c r="CE8783" s="83"/>
      <c r="CF8783"/>
      <c r="CG8783"/>
      <c r="CH8783"/>
      <c r="CI8783"/>
      <c r="CJ8783"/>
      <c r="CK8783"/>
      <c r="CL8783"/>
      <c r="CM8783"/>
      <c r="CN8783"/>
      <c r="CO8783"/>
      <c r="CP8783"/>
    </row>
    <row r="8784" spans="80:94" ht="22.5" customHeight="1">
      <c r="CB8784"/>
      <c r="CC8784"/>
      <c r="CD8784"/>
      <c r="CE8784" s="83"/>
      <c r="CF8784"/>
      <c r="CG8784"/>
      <c r="CH8784"/>
      <c r="CI8784"/>
      <c r="CJ8784"/>
      <c r="CK8784"/>
      <c r="CL8784"/>
      <c r="CM8784"/>
      <c r="CN8784"/>
      <c r="CO8784"/>
      <c r="CP8784"/>
    </row>
    <row r="8785" spans="80:94" ht="22.5" customHeight="1">
      <c r="CB8785"/>
      <c r="CC8785"/>
      <c r="CD8785"/>
      <c r="CE8785" s="83"/>
      <c r="CF8785"/>
      <c r="CG8785"/>
      <c r="CH8785"/>
      <c r="CI8785"/>
      <c r="CJ8785"/>
      <c r="CK8785"/>
      <c r="CL8785"/>
      <c r="CM8785"/>
      <c r="CN8785"/>
      <c r="CO8785"/>
      <c r="CP8785"/>
    </row>
    <row r="8786" spans="80:94" ht="22.5" customHeight="1">
      <c r="CB8786"/>
      <c r="CC8786"/>
      <c r="CD8786"/>
      <c r="CE8786" s="83"/>
      <c r="CF8786"/>
      <c r="CG8786"/>
      <c r="CH8786"/>
      <c r="CI8786"/>
      <c r="CJ8786"/>
      <c r="CK8786"/>
      <c r="CL8786"/>
      <c r="CM8786"/>
      <c r="CN8786"/>
      <c r="CO8786"/>
      <c r="CP8786"/>
    </row>
    <row r="8787" spans="80:94" ht="22.5" customHeight="1">
      <c r="CB8787"/>
      <c r="CC8787"/>
      <c r="CD8787"/>
      <c r="CE8787" s="83"/>
      <c r="CF8787"/>
      <c r="CG8787"/>
      <c r="CH8787"/>
      <c r="CI8787"/>
      <c r="CJ8787"/>
      <c r="CK8787"/>
      <c r="CL8787"/>
      <c r="CM8787"/>
      <c r="CN8787"/>
      <c r="CO8787"/>
      <c r="CP8787"/>
    </row>
    <row r="8788" spans="80:94" ht="22.5" customHeight="1">
      <c r="CB8788"/>
      <c r="CC8788"/>
      <c r="CD8788"/>
      <c r="CE8788" s="83"/>
      <c r="CF8788"/>
      <c r="CG8788"/>
      <c r="CH8788"/>
      <c r="CI8788"/>
      <c r="CJ8788"/>
      <c r="CK8788"/>
      <c r="CL8788"/>
      <c r="CM8788"/>
      <c r="CN8788"/>
      <c r="CO8788"/>
      <c r="CP8788"/>
    </row>
    <row r="8789" spans="80:94" ht="22.5" customHeight="1">
      <c r="CB8789"/>
      <c r="CC8789"/>
      <c r="CD8789"/>
      <c r="CE8789" s="83"/>
      <c r="CF8789"/>
      <c r="CG8789"/>
      <c r="CH8789"/>
      <c r="CI8789"/>
      <c r="CJ8789"/>
      <c r="CK8789"/>
      <c r="CL8789"/>
      <c r="CM8789"/>
      <c r="CN8789"/>
      <c r="CO8789"/>
      <c r="CP8789"/>
    </row>
    <row r="8790" spans="80:94" ht="22.5" customHeight="1">
      <c r="CB8790"/>
      <c r="CC8790"/>
      <c r="CD8790"/>
      <c r="CE8790" s="83"/>
      <c r="CF8790"/>
      <c r="CG8790"/>
      <c r="CH8790"/>
      <c r="CI8790"/>
      <c r="CJ8790"/>
      <c r="CK8790"/>
      <c r="CL8790"/>
      <c r="CM8790"/>
      <c r="CN8790"/>
      <c r="CO8790"/>
      <c r="CP8790"/>
    </row>
    <row r="8791" spans="80:94" ht="22.5" customHeight="1">
      <c r="CB8791"/>
      <c r="CC8791"/>
      <c r="CD8791"/>
      <c r="CE8791" s="83"/>
      <c r="CF8791"/>
      <c r="CG8791"/>
      <c r="CH8791"/>
      <c r="CI8791"/>
      <c r="CJ8791"/>
      <c r="CK8791"/>
      <c r="CL8791"/>
      <c r="CM8791"/>
      <c r="CN8791"/>
      <c r="CO8791"/>
      <c r="CP8791"/>
    </row>
    <row r="8792" spans="80:94" ht="22.5" customHeight="1">
      <c r="CB8792"/>
      <c r="CC8792"/>
      <c r="CD8792"/>
      <c r="CE8792" s="83"/>
      <c r="CF8792"/>
      <c r="CG8792"/>
      <c r="CH8792"/>
      <c r="CI8792"/>
      <c r="CJ8792"/>
      <c r="CK8792"/>
      <c r="CL8792"/>
      <c r="CM8792"/>
      <c r="CN8792"/>
      <c r="CO8792"/>
      <c r="CP8792"/>
    </row>
    <row r="8793" spans="80:94" ht="22.5" customHeight="1">
      <c r="CB8793"/>
      <c r="CC8793"/>
      <c r="CD8793"/>
      <c r="CE8793" s="83"/>
      <c r="CF8793"/>
      <c r="CG8793"/>
      <c r="CH8793"/>
      <c r="CI8793"/>
      <c r="CJ8793"/>
      <c r="CK8793"/>
      <c r="CL8793"/>
      <c r="CM8793"/>
      <c r="CN8793"/>
      <c r="CO8793"/>
      <c r="CP8793"/>
    </row>
    <row r="8794" spans="80:94" ht="22.5" customHeight="1">
      <c r="CB8794"/>
      <c r="CC8794"/>
      <c r="CD8794"/>
      <c r="CE8794" s="83"/>
      <c r="CF8794"/>
      <c r="CG8794"/>
      <c r="CH8794"/>
      <c r="CI8794"/>
      <c r="CJ8794"/>
      <c r="CK8794"/>
      <c r="CL8794"/>
      <c r="CM8794"/>
      <c r="CN8794"/>
      <c r="CO8794"/>
      <c r="CP8794"/>
    </row>
    <row r="8795" spans="80:94" ht="22.5" customHeight="1">
      <c r="CB8795"/>
      <c r="CC8795"/>
      <c r="CD8795"/>
      <c r="CE8795" s="83"/>
      <c r="CF8795"/>
      <c r="CG8795"/>
      <c r="CH8795"/>
      <c r="CI8795"/>
      <c r="CJ8795"/>
      <c r="CK8795"/>
      <c r="CL8795"/>
      <c r="CM8795"/>
      <c r="CN8795"/>
      <c r="CO8795"/>
      <c r="CP8795"/>
    </row>
    <row r="8796" spans="80:94" ht="22.5" customHeight="1">
      <c r="CB8796"/>
      <c r="CC8796"/>
      <c r="CD8796"/>
      <c r="CE8796" s="83"/>
      <c r="CF8796"/>
      <c r="CG8796"/>
      <c r="CH8796"/>
      <c r="CI8796"/>
      <c r="CJ8796"/>
      <c r="CK8796"/>
      <c r="CL8796"/>
      <c r="CM8796"/>
      <c r="CN8796"/>
      <c r="CO8796"/>
      <c r="CP8796"/>
    </row>
    <row r="8797" spans="80:94" ht="22.5" customHeight="1">
      <c r="CB8797"/>
      <c r="CC8797"/>
      <c r="CD8797"/>
      <c r="CE8797" s="83"/>
      <c r="CF8797"/>
      <c r="CG8797"/>
      <c r="CH8797"/>
      <c r="CI8797"/>
      <c r="CJ8797"/>
      <c r="CK8797"/>
      <c r="CL8797"/>
      <c r="CM8797"/>
      <c r="CN8797"/>
      <c r="CO8797"/>
      <c r="CP8797"/>
    </row>
    <row r="8798" spans="80:94" ht="22.5" customHeight="1">
      <c r="CB8798"/>
      <c r="CC8798"/>
      <c r="CD8798"/>
      <c r="CE8798" s="83"/>
      <c r="CF8798"/>
      <c r="CG8798"/>
      <c r="CH8798"/>
      <c r="CI8798"/>
      <c r="CJ8798"/>
      <c r="CK8798"/>
      <c r="CL8798"/>
      <c r="CM8798"/>
      <c r="CN8798"/>
      <c r="CO8798"/>
      <c r="CP8798"/>
    </row>
    <row r="8799" spans="80:94" ht="22.5" customHeight="1">
      <c r="CB8799"/>
      <c r="CC8799"/>
      <c r="CD8799"/>
      <c r="CE8799" s="83"/>
      <c r="CF8799"/>
      <c r="CG8799"/>
      <c r="CH8799"/>
      <c r="CI8799"/>
      <c r="CJ8799"/>
      <c r="CK8799"/>
      <c r="CL8799"/>
      <c r="CM8799"/>
      <c r="CN8799"/>
      <c r="CO8799"/>
      <c r="CP8799"/>
    </row>
    <row r="8800" spans="80:94" ht="22.5" customHeight="1">
      <c r="CB8800"/>
      <c r="CC8800"/>
      <c r="CD8800"/>
      <c r="CE8800" s="83"/>
      <c r="CF8800"/>
      <c r="CG8800"/>
      <c r="CH8800"/>
      <c r="CI8800"/>
      <c r="CJ8800"/>
      <c r="CK8800"/>
      <c r="CL8800"/>
      <c r="CM8800"/>
      <c r="CN8800"/>
      <c r="CO8800"/>
      <c r="CP8800"/>
    </row>
    <row r="8801" spans="80:94" ht="22.5" customHeight="1">
      <c r="CB8801"/>
      <c r="CC8801"/>
      <c r="CD8801"/>
      <c r="CE8801" s="83"/>
      <c r="CF8801"/>
      <c r="CG8801"/>
      <c r="CH8801"/>
      <c r="CI8801"/>
      <c r="CJ8801"/>
      <c r="CK8801"/>
      <c r="CL8801"/>
      <c r="CM8801"/>
      <c r="CN8801"/>
      <c r="CO8801"/>
      <c r="CP8801"/>
    </row>
    <row r="8802" spans="80:94" ht="22.5" customHeight="1">
      <c r="CB8802"/>
      <c r="CC8802"/>
      <c r="CD8802"/>
      <c r="CE8802" s="83"/>
      <c r="CF8802"/>
      <c r="CG8802"/>
      <c r="CH8802"/>
      <c r="CI8802"/>
      <c r="CJ8802"/>
      <c r="CK8802"/>
      <c r="CL8802"/>
      <c r="CM8802"/>
      <c r="CN8802"/>
      <c r="CO8802"/>
      <c r="CP8802"/>
    </row>
    <row r="8803" spans="80:94" ht="22.5" customHeight="1">
      <c r="CB8803"/>
      <c r="CC8803"/>
      <c r="CD8803"/>
      <c r="CE8803" s="83"/>
      <c r="CF8803"/>
      <c r="CG8803"/>
      <c r="CH8803"/>
      <c r="CI8803"/>
      <c r="CJ8803"/>
      <c r="CK8803"/>
      <c r="CL8803"/>
      <c r="CM8803"/>
      <c r="CN8803"/>
      <c r="CO8803"/>
      <c r="CP8803"/>
    </row>
    <row r="8804" spans="80:94" ht="22.5" customHeight="1">
      <c r="CB8804"/>
      <c r="CC8804"/>
      <c r="CD8804"/>
      <c r="CE8804" s="83"/>
      <c r="CF8804"/>
      <c r="CG8804"/>
      <c r="CH8804"/>
      <c r="CI8804"/>
      <c r="CJ8804"/>
      <c r="CK8804"/>
      <c r="CL8804"/>
      <c r="CM8804"/>
      <c r="CN8804"/>
      <c r="CO8804"/>
      <c r="CP8804"/>
    </row>
    <row r="8805" spans="80:94" ht="22.5" customHeight="1">
      <c r="CB8805"/>
      <c r="CC8805"/>
      <c r="CD8805"/>
      <c r="CE8805" s="83"/>
      <c r="CF8805"/>
      <c r="CG8805"/>
      <c r="CH8805"/>
      <c r="CI8805"/>
      <c r="CJ8805"/>
      <c r="CK8805"/>
      <c r="CL8805"/>
      <c r="CM8805"/>
      <c r="CN8805"/>
      <c r="CO8805"/>
      <c r="CP8805"/>
    </row>
    <row r="8806" spans="80:94" ht="22.5" customHeight="1">
      <c r="CB8806"/>
      <c r="CC8806"/>
      <c r="CD8806"/>
      <c r="CE8806" s="83"/>
      <c r="CF8806"/>
      <c r="CG8806"/>
      <c r="CH8806"/>
      <c r="CI8806"/>
      <c r="CJ8806"/>
      <c r="CK8806"/>
      <c r="CL8806"/>
      <c r="CM8806"/>
      <c r="CN8806"/>
      <c r="CO8806"/>
      <c r="CP8806"/>
    </row>
    <row r="8807" spans="80:94" ht="22.5" customHeight="1">
      <c r="CB8807"/>
      <c r="CC8807"/>
      <c r="CD8807"/>
      <c r="CE8807" s="83"/>
      <c r="CF8807"/>
      <c r="CG8807"/>
      <c r="CH8807"/>
      <c r="CI8807"/>
      <c r="CJ8807"/>
      <c r="CK8807"/>
      <c r="CL8807"/>
      <c r="CM8807"/>
      <c r="CN8807"/>
      <c r="CO8807"/>
      <c r="CP8807"/>
    </row>
    <row r="8808" spans="80:94" ht="22.5" customHeight="1">
      <c r="CB8808"/>
      <c r="CC8808"/>
      <c r="CD8808"/>
      <c r="CE8808" s="83"/>
      <c r="CF8808"/>
      <c r="CG8808"/>
      <c r="CH8808"/>
      <c r="CI8808"/>
      <c r="CJ8808"/>
      <c r="CK8808"/>
      <c r="CL8808"/>
      <c r="CM8808"/>
      <c r="CN8808"/>
      <c r="CO8808"/>
      <c r="CP8808"/>
    </row>
    <row r="8809" spans="80:94" ht="22.5" customHeight="1">
      <c r="CB8809"/>
      <c r="CC8809"/>
      <c r="CD8809"/>
      <c r="CE8809" s="83"/>
      <c r="CF8809"/>
      <c r="CG8809"/>
      <c r="CH8809"/>
      <c r="CI8809"/>
      <c r="CJ8809"/>
      <c r="CK8809"/>
      <c r="CL8809"/>
      <c r="CM8809"/>
      <c r="CN8809"/>
      <c r="CO8809"/>
      <c r="CP8809"/>
    </row>
    <row r="8810" spans="80:94" ht="22.5" customHeight="1">
      <c r="CB8810"/>
      <c r="CC8810"/>
      <c r="CD8810"/>
      <c r="CE8810" s="83"/>
      <c r="CF8810"/>
      <c r="CG8810"/>
      <c r="CH8810"/>
      <c r="CI8810"/>
      <c r="CJ8810"/>
      <c r="CK8810"/>
      <c r="CL8810"/>
      <c r="CM8810"/>
      <c r="CN8810"/>
      <c r="CO8810"/>
      <c r="CP8810"/>
    </row>
    <row r="8811" spans="80:94" ht="22.5" customHeight="1">
      <c r="CB8811"/>
      <c r="CC8811"/>
      <c r="CD8811"/>
      <c r="CE8811" s="83"/>
      <c r="CF8811"/>
      <c r="CG8811"/>
      <c r="CH8811"/>
      <c r="CI8811"/>
      <c r="CJ8811"/>
      <c r="CK8811"/>
      <c r="CL8811"/>
      <c r="CM8811"/>
      <c r="CN8811"/>
      <c r="CO8811"/>
      <c r="CP8811"/>
    </row>
    <row r="8812" spans="80:94" ht="22.5" customHeight="1">
      <c r="CB8812"/>
      <c r="CC8812"/>
      <c r="CD8812"/>
      <c r="CE8812" s="83"/>
      <c r="CF8812"/>
      <c r="CG8812"/>
      <c r="CH8812"/>
      <c r="CI8812"/>
      <c r="CJ8812"/>
      <c r="CK8812"/>
      <c r="CL8812"/>
      <c r="CM8812"/>
      <c r="CN8812"/>
      <c r="CO8812"/>
      <c r="CP8812"/>
    </row>
    <row r="8813" spans="80:94" ht="22.5" customHeight="1">
      <c r="CB8813"/>
      <c r="CC8813"/>
      <c r="CD8813"/>
      <c r="CE8813" s="83"/>
      <c r="CF8813"/>
      <c r="CG8813"/>
      <c r="CH8813"/>
      <c r="CI8813"/>
      <c r="CJ8813"/>
      <c r="CK8813"/>
      <c r="CL8813"/>
      <c r="CM8813"/>
      <c r="CN8813"/>
      <c r="CO8813"/>
      <c r="CP8813"/>
    </row>
    <row r="8814" spans="80:94" ht="22.5" customHeight="1">
      <c r="CB8814"/>
      <c r="CC8814"/>
      <c r="CD8814"/>
      <c r="CE8814" s="83"/>
      <c r="CF8814"/>
      <c r="CG8814"/>
      <c r="CH8814"/>
      <c r="CI8814"/>
      <c r="CJ8814"/>
      <c r="CK8814"/>
      <c r="CL8814"/>
      <c r="CM8814"/>
      <c r="CN8814"/>
      <c r="CO8814"/>
      <c r="CP8814"/>
    </row>
    <row r="8815" spans="80:94" ht="22.5" customHeight="1">
      <c r="CB8815"/>
      <c r="CC8815"/>
      <c r="CD8815"/>
      <c r="CE8815" s="83"/>
      <c r="CF8815"/>
      <c r="CG8815"/>
      <c r="CH8815"/>
      <c r="CI8815"/>
      <c r="CJ8815"/>
      <c r="CK8815"/>
      <c r="CL8815"/>
      <c r="CM8815"/>
      <c r="CN8815"/>
      <c r="CO8815"/>
      <c r="CP8815"/>
    </row>
    <row r="8816" spans="80:94" ht="22.5" customHeight="1">
      <c r="CB8816"/>
      <c r="CC8816"/>
      <c r="CD8816"/>
      <c r="CE8816" s="83"/>
      <c r="CF8816"/>
      <c r="CG8816"/>
      <c r="CH8816"/>
      <c r="CI8816"/>
      <c r="CJ8816"/>
      <c r="CK8816"/>
      <c r="CL8816"/>
      <c r="CM8816"/>
      <c r="CN8816"/>
      <c r="CO8816"/>
      <c r="CP8816"/>
    </row>
    <row r="8817" spans="80:94" ht="22.5" customHeight="1">
      <c r="CB8817"/>
      <c r="CC8817"/>
      <c r="CD8817"/>
      <c r="CE8817" s="83"/>
      <c r="CF8817"/>
      <c r="CG8817"/>
      <c r="CH8817"/>
      <c r="CI8817"/>
      <c r="CJ8817"/>
      <c r="CK8817"/>
      <c r="CL8817"/>
      <c r="CM8817"/>
      <c r="CN8817"/>
      <c r="CO8817"/>
      <c r="CP8817"/>
    </row>
    <row r="8818" spans="80:94" ht="22.5" customHeight="1">
      <c r="CB8818"/>
      <c r="CC8818"/>
      <c r="CD8818"/>
      <c r="CE8818" s="83"/>
      <c r="CF8818"/>
      <c r="CG8818"/>
      <c r="CH8818"/>
      <c r="CI8818"/>
      <c r="CJ8818"/>
      <c r="CK8818"/>
      <c r="CL8818"/>
      <c r="CM8818"/>
      <c r="CN8818"/>
      <c r="CO8818"/>
      <c r="CP8818"/>
    </row>
    <row r="8819" spans="80:94" ht="22.5" customHeight="1">
      <c r="CB8819"/>
      <c r="CC8819"/>
      <c r="CD8819"/>
      <c r="CE8819" s="83"/>
      <c r="CF8819"/>
      <c r="CG8819"/>
      <c r="CH8819"/>
      <c r="CI8819"/>
      <c r="CJ8819"/>
      <c r="CK8819"/>
      <c r="CL8819"/>
      <c r="CM8819"/>
      <c r="CN8819"/>
      <c r="CO8819"/>
      <c r="CP8819"/>
    </row>
    <row r="8820" spans="80:94" ht="22.5" customHeight="1">
      <c r="CB8820"/>
      <c r="CC8820"/>
      <c r="CD8820"/>
      <c r="CE8820" s="83"/>
      <c r="CF8820"/>
      <c r="CG8820"/>
      <c r="CH8820"/>
      <c r="CI8820"/>
      <c r="CJ8820"/>
      <c r="CK8820"/>
      <c r="CL8820"/>
      <c r="CM8820"/>
      <c r="CN8820"/>
      <c r="CO8820"/>
      <c r="CP8820"/>
    </row>
    <row r="8821" spans="80:94" ht="22.5" customHeight="1">
      <c r="CB8821"/>
      <c r="CC8821"/>
      <c r="CD8821"/>
      <c r="CE8821" s="83"/>
      <c r="CF8821"/>
      <c r="CG8821"/>
      <c r="CH8821"/>
      <c r="CI8821"/>
      <c r="CJ8821"/>
      <c r="CK8821"/>
      <c r="CL8821"/>
      <c r="CM8821"/>
      <c r="CN8821"/>
      <c r="CO8821"/>
      <c r="CP8821"/>
    </row>
    <row r="8822" spans="80:94" ht="22.5" customHeight="1">
      <c r="CB8822"/>
      <c r="CC8822"/>
      <c r="CD8822"/>
      <c r="CE8822" s="83"/>
      <c r="CF8822"/>
      <c r="CG8822"/>
      <c r="CH8822"/>
      <c r="CI8822"/>
      <c r="CJ8822"/>
      <c r="CK8822"/>
      <c r="CL8822"/>
      <c r="CM8822"/>
      <c r="CN8822"/>
      <c r="CO8822"/>
      <c r="CP8822"/>
    </row>
    <row r="8823" spans="80:94" ht="22.5" customHeight="1">
      <c r="CB8823"/>
      <c r="CC8823"/>
      <c r="CD8823"/>
      <c r="CE8823" s="83"/>
      <c r="CF8823"/>
      <c r="CG8823"/>
      <c r="CH8823"/>
      <c r="CI8823"/>
      <c r="CJ8823"/>
      <c r="CK8823"/>
      <c r="CL8823"/>
      <c r="CM8823"/>
      <c r="CN8823"/>
      <c r="CO8823"/>
      <c r="CP8823"/>
    </row>
    <row r="8824" spans="80:94" ht="22.5" customHeight="1">
      <c r="CB8824"/>
      <c r="CC8824"/>
      <c r="CD8824"/>
      <c r="CE8824" s="83"/>
      <c r="CF8824"/>
      <c r="CG8824"/>
      <c r="CH8824"/>
      <c r="CI8824"/>
      <c r="CJ8824"/>
      <c r="CK8824"/>
      <c r="CL8824"/>
      <c r="CM8824"/>
      <c r="CN8824"/>
      <c r="CO8824"/>
      <c r="CP8824"/>
    </row>
    <row r="8825" spans="80:94" ht="22.5" customHeight="1">
      <c r="CB8825"/>
      <c r="CC8825"/>
      <c r="CD8825"/>
      <c r="CE8825" s="83"/>
      <c r="CF8825"/>
      <c r="CG8825"/>
      <c r="CH8825"/>
      <c r="CI8825"/>
      <c r="CJ8825"/>
      <c r="CK8825"/>
      <c r="CL8825"/>
      <c r="CM8825"/>
      <c r="CN8825"/>
      <c r="CO8825"/>
      <c r="CP8825"/>
    </row>
    <row r="8826" spans="80:94" ht="22.5" customHeight="1">
      <c r="CB8826"/>
      <c r="CC8826"/>
      <c r="CD8826"/>
      <c r="CE8826" s="83"/>
      <c r="CF8826"/>
      <c r="CG8826"/>
      <c r="CH8826"/>
      <c r="CI8826"/>
      <c r="CJ8826"/>
      <c r="CK8826"/>
      <c r="CL8826"/>
      <c r="CM8826"/>
      <c r="CN8826"/>
      <c r="CO8826"/>
      <c r="CP8826"/>
    </row>
    <row r="8827" spans="80:94" ht="22.5" customHeight="1">
      <c r="CB8827"/>
      <c r="CC8827"/>
      <c r="CD8827"/>
      <c r="CE8827" s="83"/>
      <c r="CF8827"/>
      <c r="CG8827"/>
      <c r="CH8827"/>
      <c r="CI8827"/>
      <c r="CJ8827"/>
      <c r="CK8827"/>
      <c r="CL8827"/>
      <c r="CM8827"/>
      <c r="CN8827"/>
      <c r="CO8827"/>
      <c r="CP8827"/>
    </row>
    <row r="8828" spans="80:94" ht="22.5" customHeight="1">
      <c r="CB8828"/>
      <c r="CC8828"/>
      <c r="CD8828"/>
      <c r="CE8828" s="83"/>
      <c r="CF8828"/>
      <c r="CG8828"/>
      <c r="CH8828"/>
      <c r="CI8828"/>
      <c r="CJ8828"/>
      <c r="CK8828"/>
      <c r="CL8828"/>
      <c r="CM8828"/>
      <c r="CN8828"/>
      <c r="CO8828"/>
      <c r="CP8828"/>
    </row>
    <row r="8829" spans="80:94" ht="22.5" customHeight="1">
      <c r="CB8829"/>
      <c r="CC8829"/>
      <c r="CD8829"/>
      <c r="CE8829" s="83"/>
      <c r="CF8829"/>
      <c r="CG8829"/>
      <c r="CH8829"/>
      <c r="CI8829"/>
      <c r="CJ8829"/>
      <c r="CK8829"/>
      <c r="CL8829"/>
      <c r="CM8829"/>
      <c r="CN8829"/>
      <c r="CO8829"/>
      <c r="CP8829"/>
    </row>
    <row r="8830" spans="80:94" ht="22.5" customHeight="1">
      <c r="CB8830"/>
      <c r="CC8830"/>
      <c r="CD8830"/>
      <c r="CE8830" s="83"/>
      <c r="CF8830"/>
      <c r="CG8830"/>
      <c r="CH8830"/>
      <c r="CI8830"/>
      <c r="CJ8830"/>
      <c r="CK8830"/>
      <c r="CL8830"/>
      <c r="CM8830"/>
      <c r="CN8830"/>
      <c r="CO8830"/>
      <c r="CP8830"/>
    </row>
    <row r="8831" spans="80:94" ht="22.5" customHeight="1">
      <c r="CB8831"/>
      <c r="CC8831"/>
      <c r="CD8831"/>
      <c r="CE8831" s="83"/>
      <c r="CF8831"/>
      <c r="CG8831"/>
      <c r="CH8831"/>
      <c r="CI8831"/>
      <c r="CJ8831"/>
      <c r="CK8831"/>
      <c r="CL8831"/>
      <c r="CM8831"/>
      <c r="CN8831"/>
      <c r="CO8831"/>
      <c r="CP8831"/>
    </row>
    <row r="8832" spans="80:94" ht="22.5" customHeight="1">
      <c r="CB8832"/>
      <c r="CC8832"/>
      <c r="CD8832"/>
      <c r="CE8832" s="83"/>
      <c r="CF8832"/>
      <c r="CG8832"/>
      <c r="CH8832"/>
      <c r="CI8832"/>
      <c r="CJ8832"/>
      <c r="CK8832"/>
      <c r="CL8832"/>
      <c r="CM8832"/>
      <c r="CN8832"/>
      <c r="CO8832"/>
      <c r="CP8832"/>
    </row>
    <row r="8833" spans="80:94" ht="22.5" customHeight="1">
      <c r="CB8833"/>
      <c r="CC8833"/>
      <c r="CD8833"/>
      <c r="CE8833" s="83"/>
      <c r="CF8833"/>
      <c r="CG8833"/>
      <c r="CH8833"/>
      <c r="CI8833"/>
      <c r="CJ8833"/>
      <c r="CK8833"/>
      <c r="CL8833"/>
      <c r="CM8833"/>
      <c r="CN8833"/>
      <c r="CO8833"/>
      <c r="CP8833"/>
    </row>
    <row r="8834" spans="80:94" ht="22.5" customHeight="1">
      <c r="CB8834"/>
      <c r="CC8834"/>
      <c r="CD8834"/>
      <c r="CE8834" s="83"/>
      <c r="CF8834"/>
      <c r="CG8834"/>
      <c r="CH8834"/>
      <c r="CI8834"/>
      <c r="CJ8834"/>
      <c r="CK8834"/>
      <c r="CL8834"/>
      <c r="CM8834"/>
      <c r="CN8834"/>
      <c r="CO8834"/>
      <c r="CP8834"/>
    </row>
    <row r="8835" spans="80:94" ht="22.5" customHeight="1">
      <c r="CB8835"/>
      <c r="CC8835"/>
      <c r="CD8835"/>
      <c r="CE8835" s="83"/>
      <c r="CF8835"/>
      <c r="CG8835"/>
      <c r="CH8835"/>
      <c r="CI8835"/>
      <c r="CJ8835"/>
      <c r="CK8835"/>
      <c r="CL8835"/>
      <c r="CM8835"/>
      <c r="CN8835"/>
      <c r="CO8835"/>
      <c r="CP8835"/>
    </row>
    <row r="8836" spans="80:94" ht="22.5" customHeight="1">
      <c r="CB8836"/>
      <c r="CC8836"/>
      <c r="CD8836"/>
      <c r="CE8836" s="83"/>
      <c r="CF8836"/>
      <c r="CG8836"/>
      <c r="CH8836"/>
      <c r="CI8836"/>
      <c r="CJ8836"/>
      <c r="CK8836"/>
      <c r="CL8836"/>
      <c r="CM8836"/>
      <c r="CN8836"/>
      <c r="CO8836"/>
      <c r="CP8836"/>
    </row>
    <row r="8837" spans="80:94" ht="22.5" customHeight="1">
      <c r="CB8837"/>
      <c r="CC8837"/>
      <c r="CD8837"/>
      <c r="CE8837" s="83"/>
      <c r="CF8837"/>
      <c r="CG8837"/>
      <c r="CH8837"/>
      <c r="CI8837"/>
      <c r="CJ8837"/>
      <c r="CK8837"/>
      <c r="CL8837"/>
      <c r="CM8837"/>
      <c r="CN8837"/>
      <c r="CO8837"/>
      <c r="CP8837"/>
    </row>
    <row r="8838" spans="80:94" ht="22.5" customHeight="1">
      <c r="CB8838"/>
      <c r="CC8838"/>
      <c r="CD8838"/>
      <c r="CE8838" s="83"/>
      <c r="CF8838"/>
      <c r="CG8838"/>
      <c r="CH8838"/>
      <c r="CI8838"/>
      <c r="CJ8838"/>
      <c r="CK8838"/>
      <c r="CL8838"/>
      <c r="CM8838"/>
      <c r="CN8838"/>
      <c r="CO8838"/>
      <c r="CP8838"/>
    </row>
    <row r="8839" spans="80:94" ht="22.5" customHeight="1">
      <c r="CB8839"/>
      <c r="CC8839"/>
      <c r="CD8839"/>
      <c r="CE8839" s="83"/>
      <c r="CF8839"/>
      <c r="CG8839"/>
      <c r="CH8839"/>
      <c r="CI8839"/>
      <c r="CJ8839"/>
      <c r="CK8839"/>
      <c r="CL8839"/>
      <c r="CM8839"/>
      <c r="CN8839"/>
      <c r="CO8839"/>
      <c r="CP8839"/>
    </row>
    <row r="8840" spans="80:94" ht="22.5" customHeight="1">
      <c r="CB8840"/>
      <c r="CC8840"/>
      <c r="CD8840"/>
      <c r="CE8840" s="83"/>
      <c r="CF8840"/>
      <c r="CG8840"/>
      <c r="CH8840"/>
      <c r="CI8840"/>
      <c r="CJ8840"/>
      <c r="CK8840"/>
      <c r="CL8840"/>
      <c r="CM8840"/>
      <c r="CN8840"/>
      <c r="CO8840"/>
      <c r="CP8840"/>
    </row>
    <row r="8841" spans="80:94" ht="22.5" customHeight="1">
      <c r="CB8841"/>
      <c r="CC8841"/>
      <c r="CD8841"/>
      <c r="CE8841" s="83"/>
      <c r="CF8841"/>
      <c r="CG8841"/>
      <c r="CH8841"/>
      <c r="CI8841"/>
      <c r="CJ8841"/>
      <c r="CK8841"/>
      <c r="CL8841"/>
      <c r="CM8841"/>
      <c r="CN8841"/>
      <c r="CO8841"/>
      <c r="CP8841"/>
    </row>
    <row r="8842" spans="80:94" ht="22.5" customHeight="1">
      <c r="CB8842"/>
      <c r="CC8842"/>
      <c r="CD8842"/>
      <c r="CE8842" s="83"/>
      <c r="CF8842"/>
      <c r="CG8842"/>
      <c r="CH8842"/>
      <c r="CI8842"/>
      <c r="CJ8842"/>
      <c r="CK8842"/>
      <c r="CL8842"/>
      <c r="CM8842"/>
      <c r="CN8842"/>
      <c r="CO8842"/>
      <c r="CP8842"/>
    </row>
    <row r="8843" spans="80:94" ht="22.5" customHeight="1">
      <c r="CB8843"/>
      <c r="CC8843"/>
      <c r="CD8843"/>
      <c r="CE8843" s="83"/>
      <c r="CF8843"/>
      <c r="CG8843"/>
      <c r="CH8843"/>
      <c r="CI8843"/>
      <c r="CJ8843"/>
      <c r="CK8843"/>
      <c r="CL8843"/>
      <c r="CM8843"/>
      <c r="CN8843"/>
      <c r="CO8843"/>
      <c r="CP8843"/>
    </row>
    <row r="8844" spans="80:94" ht="22.5" customHeight="1">
      <c r="CB8844"/>
      <c r="CC8844"/>
      <c r="CD8844"/>
      <c r="CE8844" s="83"/>
      <c r="CF8844"/>
      <c r="CG8844"/>
      <c r="CH8844"/>
      <c r="CI8844"/>
      <c r="CJ8844"/>
      <c r="CK8844"/>
      <c r="CL8844"/>
      <c r="CM8844"/>
      <c r="CN8844"/>
      <c r="CO8844"/>
      <c r="CP8844"/>
    </row>
    <row r="8845" spans="80:94" ht="22.5" customHeight="1">
      <c r="CB8845"/>
      <c r="CC8845"/>
      <c r="CD8845"/>
      <c r="CE8845" s="83"/>
      <c r="CF8845"/>
      <c r="CG8845"/>
      <c r="CH8845"/>
      <c r="CI8845"/>
      <c r="CJ8845"/>
      <c r="CK8845"/>
      <c r="CL8845"/>
      <c r="CM8845"/>
      <c r="CN8845"/>
      <c r="CO8845"/>
      <c r="CP8845"/>
    </row>
    <row r="8846" spans="80:94" ht="22.5" customHeight="1">
      <c r="CB8846"/>
      <c r="CC8846"/>
      <c r="CD8846"/>
      <c r="CE8846" s="83"/>
      <c r="CF8846"/>
      <c r="CG8846"/>
      <c r="CH8846"/>
      <c r="CI8846"/>
      <c r="CJ8846"/>
      <c r="CK8846"/>
      <c r="CL8846"/>
      <c r="CM8846"/>
      <c r="CN8846"/>
      <c r="CO8846"/>
      <c r="CP8846"/>
    </row>
    <row r="8847" spans="80:94" ht="22.5" customHeight="1">
      <c r="CB8847"/>
      <c r="CC8847"/>
      <c r="CD8847"/>
      <c r="CE8847" s="83"/>
      <c r="CF8847"/>
      <c r="CG8847"/>
      <c r="CH8847"/>
      <c r="CI8847"/>
      <c r="CJ8847"/>
      <c r="CK8847"/>
      <c r="CL8847"/>
      <c r="CM8847"/>
      <c r="CN8847"/>
      <c r="CO8847"/>
      <c r="CP8847"/>
    </row>
    <row r="8848" spans="80:94" ht="22.5" customHeight="1">
      <c r="CB8848"/>
      <c r="CC8848"/>
      <c r="CD8848"/>
      <c r="CE8848" s="83"/>
      <c r="CF8848"/>
      <c r="CG8848"/>
      <c r="CH8848"/>
      <c r="CI8848"/>
      <c r="CJ8848"/>
      <c r="CK8848"/>
      <c r="CL8848"/>
      <c r="CM8848"/>
      <c r="CN8848"/>
      <c r="CO8848"/>
      <c r="CP8848"/>
    </row>
    <row r="8849" spans="80:94" ht="22.5" customHeight="1">
      <c r="CB8849"/>
      <c r="CC8849"/>
      <c r="CD8849"/>
      <c r="CE8849" s="83"/>
      <c r="CF8849"/>
      <c r="CG8849"/>
      <c r="CH8849"/>
      <c r="CI8849"/>
      <c r="CJ8849"/>
      <c r="CK8849"/>
      <c r="CL8849"/>
      <c r="CM8849"/>
      <c r="CN8849"/>
      <c r="CO8849"/>
      <c r="CP8849"/>
    </row>
    <row r="8850" spans="80:94" ht="22.5" customHeight="1">
      <c r="CB8850"/>
      <c r="CC8850"/>
      <c r="CD8850"/>
      <c r="CE8850" s="83"/>
      <c r="CF8850"/>
      <c r="CG8850"/>
      <c r="CH8850"/>
      <c r="CI8850"/>
      <c r="CJ8850"/>
      <c r="CK8850"/>
      <c r="CL8850"/>
      <c r="CM8850"/>
      <c r="CN8850"/>
      <c r="CO8850"/>
      <c r="CP8850"/>
    </row>
    <row r="8851" spans="80:94" ht="22.5" customHeight="1">
      <c r="CB8851"/>
      <c r="CC8851"/>
      <c r="CD8851"/>
      <c r="CE8851" s="83"/>
      <c r="CF8851"/>
      <c r="CG8851"/>
      <c r="CH8851"/>
      <c r="CI8851"/>
      <c r="CJ8851"/>
      <c r="CK8851"/>
      <c r="CL8851"/>
      <c r="CM8851"/>
      <c r="CN8851"/>
      <c r="CO8851"/>
      <c r="CP8851"/>
    </row>
    <row r="8852" spans="80:94" ht="22.5" customHeight="1">
      <c r="CB8852"/>
      <c r="CC8852"/>
      <c r="CD8852"/>
      <c r="CE8852" s="83"/>
      <c r="CF8852"/>
      <c r="CG8852"/>
      <c r="CH8852"/>
      <c r="CI8852"/>
      <c r="CJ8852"/>
      <c r="CK8852"/>
      <c r="CL8852"/>
      <c r="CM8852"/>
      <c r="CN8852"/>
      <c r="CO8852"/>
      <c r="CP8852"/>
    </row>
    <row r="8853" spans="80:94" ht="22.5" customHeight="1">
      <c r="CB8853"/>
      <c r="CC8853"/>
      <c r="CD8853"/>
      <c r="CE8853" s="83"/>
      <c r="CF8853"/>
      <c r="CG8853"/>
      <c r="CH8853"/>
      <c r="CI8853"/>
      <c r="CJ8853"/>
      <c r="CK8853"/>
      <c r="CL8853"/>
      <c r="CM8853"/>
      <c r="CN8853"/>
      <c r="CO8853"/>
      <c r="CP8853"/>
    </row>
    <row r="8854" spans="80:94" ht="22.5" customHeight="1">
      <c r="CB8854"/>
      <c r="CC8854"/>
      <c r="CD8854"/>
      <c r="CE8854" s="83"/>
      <c r="CF8854"/>
      <c r="CG8854"/>
      <c r="CH8854"/>
      <c r="CI8854"/>
      <c r="CJ8854"/>
      <c r="CK8854"/>
      <c r="CL8854"/>
      <c r="CM8854"/>
      <c r="CN8854"/>
      <c r="CO8854"/>
      <c r="CP8854"/>
    </row>
    <row r="8855" spans="80:94" ht="22.5" customHeight="1">
      <c r="CB8855"/>
      <c r="CC8855"/>
      <c r="CD8855"/>
      <c r="CE8855" s="83"/>
      <c r="CF8855"/>
      <c r="CG8855"/>
      <c r="CH8855"/>
      <c r="CI8855"/>
      <c r="CJ8855"/>
      <c r="CK8855"/>
      <c r="CL8855"/>
      <c r="CM8855"/>
      <c r="CN8855"/>
      <c r="CO8855"/>
      <c r="CP8855"/>
    </row>
    <row r="8856" spans="80:94" ht="22.5" customHeight="1">
      <c r="CB8856"/>
      <c r="CC8856"/>
      <c r="CD8856"/>
      <c r="CE8856" s="83"/>
      <c r="CF8856"/>
      <c r="CG8856"/>
      <c r="CH8856"/>
      <c r="CI8856"/>
      <c r="CJ8856"/>
      <c r="CK8856"/>
      <c r="CL8856"/>
      <c r="CM8856"/>
      <c r="CN8856"/>
      <c r="CO8856"/>
      <c r="CP8856"/>
    </row>
    <row r="8857" spans="80:94" ht="22.5" customHeight="1">
      <c r="CB8857"/>
      <c r="CC8857"/>
      <c r="CD8857"/>
      <c r="CE8857" s="83"/>
      <c r="CF8857"/>
      <c r="CG8857"/>
      <c r="CH8857"/>
      <c r="CI8857"/>
      <c r="CJ8857"/>
      <c r="CK8857"/>
      <c r="CL8857"/>
      <c r="CM8857"/>
      <c r="CN8857"/>
      <c r="CO8857"/>
      <c r="CP8857"/>
    </row>
    <row r="8858" spans="80:94" ht="22.5" customHeight="1">
      <c r="CB8858"/>
      <c r="CC8858"/>
      <c r="CD8858"/>
      <c r="CE8858" s="83"/>
      <c r="CF8858"/>
      <c r="CG8858"/>
      <c r="CH8858"/>
      <c r="CI8858"/>
      <c r="CJ8858"/>
      <c r="CK8858"/>
      <c r="CL8858"/>
      <c r="CM8858"/>
      <c r="CN8858"/>
      <c r="CO8858"/>
      <c r="CP8858"/>
    </row>
    <row r="8859" spans="80:94" ht="22.5" customHeight="1">
      <c r="CB8859"/>
      <c r="CC8859"/>
      <c r="CD8859"/>
      <c r="CE8859" s="83"/>
      <c r="CF8859"/>
      <c r="CG8859"/>
      <c r="CH8859"/>
      <c r="CI8859"/>
      <c r="CJ8859"/>
      <c r="CK8859"/>
      <c r="CL8859"/>
      <c r="CM8859"/>
      <c r="CN8859"/>
      <c r="CO8859"/>
      <c r="CP8859"/>
    </row>
    <row r="8860" spans="80:94" ht="22.5" customHeight="1">
      <c r="CB8860"/>
      <c r="CC8860"/>
      <c r="CD8860"/>
      <c r="CE8860" s="83"/>
      <c r="CF8860"/>
      <c r="CG8860"/>
      <c r="CH8860"/>
      <c r="CI8860"/>
      <c r="CJ8860"/>
      <c r="CK8860"/>
      <c r="CL8860"/>
      <c r="CM8860"/>
      <c r="CN8860"/>
      <c r="CO8860"/>
      <c r="CP8860"/>
    </row>
    <row r="8861" spans="80:94" ht="22.5" customHeight="1">
      <c r="CB8861"/>
      <c r="CC8861"/>
      <c r="CD8861"/>
      <c r="CE8861" s="83"/>
      <c r="CF8861"/>
      <c r="CG8861"/>
      <c r="CH8861"/>
      <c r="CI8861"/>
      <c r="CJ8861"/>
      <c r="CK8861"/>
      <c r="CL8861"/>
      <c r="CM8861"/>
      <c r="CN8861"/>
      <c r="CO8861"/>
      <c r="CP8861"/>
    </row>
    <row r="8862" spans="80:94" ht="22.5" customHeight="1">
      <c r="CB8862"/>
      <c r="CC8862"/>
      <c r="CD8862"/>
      <c r="CE8862" s="83"/>
      <c r="CF8862"/>
      <c r="CG8862"/>
      <c r="CH8862"/>
      <c r="CI8862"/>
      <c r="CJ8862"/>
      <c r="CK8862"/>
      <c r="CL8862"/>
      <c r="CM8862"/>
      <c r="CN8862"/>
      <c r="CO8862"/>
      <c r="CP8862"/>
    </row>
    <row r="8863" spans="80:94" ht="22.5" customHeight="1">
      <c r="CB8863"/>
      <c r="CC8863"/>
      <c r="CD8863"/>
      <c r="CE8863" s="83"/>
      <c r="CF8863"/>
      <c r="CG8863"/>
      <c r="CH8863"/>
      <c r="CI8863"/>
      <c r="CJ8863"/>
      <c r="CK8863"/>
      <c r="CL8863"/>
      <c r="CM8863"/>
      <c r="CN8863"/>
      <c r="CO8863"/>
      <c r="CP8863"/>
    </row>
    <row r="8864" spans="80:94" ht="22.5" customHeight="1">
      <c r="CB8864"/>
      <c r="CC8864"/>
      <c r="CD8864"/>
      <c r="CE8864" s="83"/>
      <c r="CF8864"/>
      <c r="CG8864"/>
      <c r="CH8864"/>
      <c r="CI8864"/>
      <c r="CJ8864"/>
      <c r="CK8864"/>
      <c r="CL8864"/>
      <c r="CM8864"/>
      <c r="CN8864"/>
      <c r="CO8864"/>
      <c r="CP8864"/>
    </row>
    <row r="8865" spans="80:94" ht="22.5" customHeight="1">
      <c r="CB8865"/>
      <c r="CC8865"/>
      <c r="CD8865"/>
      <c r="CE8865" s="83"/>
      <c r="CF8865"/>
      <c r="CG8865"/>
      <c r="CH8865"/>
      <c r="CI8865"/>
      <c r="CJ8865"/>
      <c r="CK8865"/>
      <c r="CL8865"/>
      <c r="CM8865"/>
      <c r="CN8865"/>
      <c r="CO8865"/>
      <c r="CP8865"/>
    </row>
    <row r="8866" spans="80:94" ht="22.5" customHeight="1">
      <c r="CB8866"/>
      <c r="CC8866"/>
      <c r="CD8866"/>
      <c r="CE8866" s="83"/>
      <c r="CF8866"/>
      <c r="CG8866"/>
      <c r="CH8866"/>
      <c r="CI8866"/>
      <c r="CJ8866"/>
      <c r="CK8866"/>
      <c r="CL8866"/>
      <c r="CM8866"/>
      <c r="CN8866"/>
      <c r="CO8866"/>
      <c r="CP8866"/>
    </row>
    <row r="8867" spans="80:94" ht="22.5" customHeight="1">
      <c r="CB8867"/>
      <c r="CC8867"/>
      <c r="CD8867"/>
      <c r="CE8867" s="83"/>
      <c r="CF8867"/>
      <c r="CG8867"/>
      <c r="CH8867"/>
      <c r="CI8867"/>
      <c r="CJ8867"/>
      <c r="CK8867"/>
      <c r="CL8867"/>
      <c r="CM8867"/>
      <c r="CN8867"/>
      <c r="CO8867"/>
      <c r="CP8867"/>
    </row>
    <row r="8868" spans="80:94" ht="22.5" customHeight="1">
      <c r="CB8868"/>
      <c r="CC8868"/>
      <c r="CD8868"/>
      <c r="CE8868" s="83"/>
      <c r="CF8868"/>
      <c r="CG8868"/>
      <c r="CH8868"/>
      <c r="CI8868"/>
      <c r="CJ8868"/>
      <c r="CK8868"/>
      <c r="CL8868"/>
      <c r="CM8868"/>
      <c r="CN8868"/>
      <c r="CO8868"/>
      <c r="CP8868"/>
    </row>
    <row r="8869" spans="80:94" ht="22.5" customHeight="1">
      <c r="CB8869"/>
      <c r="CC8869"/>
      <c r="CD8869"/>
      <c r="CE8869" s="83"/>
      <c r="CF8869"/>
      <c r="CG8869"/>
      <c r="CH8869"/>
      <c r="CI8869"/>
      <c r="CJ8869"/>
      <c r="CK8869"/>
      <c r="CL8869"/>
      <c r="CM8869"/>
      <c r="CN8869"/>
      <c r="CO8869"/>
      <c r="CP8869"/>
    </row>
    <row r="8870" spans="80:94" ht="22.5" customHeight="1">
      <c r="CB8870"/>
      <c r="CC8870"/>
      <c r="CD8870"/>
      <c r="CE8870" s="83"/>
      <c r="CF8870"/>
      <c r="CG8870"/>
      <c r="CH8870"/>
      <c r="CI8870"/>
      <c r="CJ8870"/>
      <c r="CK8870"/>
      <c r="CL8870"/>
      <c r="CM8870"/>
      <c r="CN8870"/>
      <c r="CO8870"/>
      <c r="CP8870"/>
    </row>
    <row r="8871" spans="80:94" ht="22.5" customHeight="1">
      <c r="CB8871"/>
      <c r="CC8871"/>
      <c r="CD8871"/>
      <c r="CE8871" s="83"/>
      <c r="CF8871"/>
      <c r="CG8871"/>
      <c r="CH8871"/>
      <c r="CI8871"/>
      <c r="CJ8871"/>
      <c r="CK8871"/>
      <c r="CL8871"/>
      <c r="CM8871"/>
      <c r="CN8871"/>
      <c r="CO8871"/>
      <c r="CP8871"/>
    </row>
    <row r="8872" spans="80:94" ht="22.5" customHeight="1">
      <c r="CB8872"/>
      <c r="CC8872"/>
      <c r="CD8872"/>
      <c r="CE8872" s="83"/>
      <c r="CF8872"/>
      <c r="CG8872"/>
      <c r="CH8872"/>
      <c r="CI8872"/>
      <c r="CJ8872"/>
      <c r="CK8872"/>
      <c r="CL8872"/>
      <c r="CM8872"/>
      <c r="CN8872"/>
      <c r="CO8872"/>
      <c r="CP8872"/>
    </row>
    <row r="8873" spans="80:94" ht="22.5" customHeight="1">
      <c r="CB8873"/>
      <c r="CC8873"/>
      <c r="CD8873"/>
      <c r="CE8873" s="83"/>
      <c r="CF8873"/>
      <c r="CG8873"/>
      <c r="CH8873"/>
      <c r="CI8873"/>
      <c r="CJ8873"/>
      <c r="CK8873"/>
      <c r="CL8873"/>
      <c r="CM8873"/>
      <c r="CN8873"/>
      <c r="CO8873"/>
      <c r="CP8873"/>
    </row>
    <row r="8874" spans="80:94" ht="22.5" customHeight="1">
      <c r="CB8874"/>
      <c r="CC8874"/>
      <c r="CD8874"/>
      <c r="CE8874" s="83"/>
      <c r="CF8874"/>
      <c r="CG8874"/>
      <c r="CH8874"/>
      <c r="CI8874"/>
      <c r="CJ8874"/>
      <c r="CK8874"/>
      <c r="CL8874"/>
      <c r="CM8874"/>
      <c r="CN8874"/>
      <c r="CO8874"/>
      <c r="CP8874"/>
    </row>
    <row r="8875" spans="80:94" ht="22.5" customHeight="1">
      <c r="CB8875"/>
      <c r="CC8875"/>
      <c r="CD8875"/>
      <c r="CE8875" s="83"/>
      <c r="CF8875"/>
      <c r="CG8875"/>
      <c r="CH8875"/>
      <c r="CI8875"/>
      <c r="CJ8875"/>
      <c r="CK8875"/>
      <c r="CL8875"/>
      <c r="CM8875"/>
      <c r="CN8875"/>
      <c r="CO8875"/>
      <c r="CP8875"/>
    </row>
    <row r="8876" spans="80:94" ht="22.5" customHeight="1">
      <c r="CB8876"/>
      <c r="CC8876"/>
      <c r="CD8876"/>
      <c r="CE8876" s="83"/>
      <c r="CF8876"/>
      <c r="CG8876"/>
      <c r="CH8876"/>
      <c r="CI8876"/>
      <c r="CJ8876"/>
      <c r="CK8876"/>
      <c r="CL8876"/>
      <c r="CM8876"/>
      <c r="CN8876"/>
      <c r="CO8876"/>
      <c r="CP8876"/>
    </row>
    <row r="8877" spans="80:94" ht="22.5" customHeight="1">
      <c r="CB8877"/>
      <c r="CC8877"/>
      <c r="CD8877"/>
      <c r="CE8877" s="83"/>
      <c r="CF8877"/>
      <c r="CG8877"/>
      <c r="CH8877"/>
      <c r="CI8877"/>
      <c r="CJ8877"/>
      <c r="CK8877"/>
      <c r="CL8877"/>
      <c r="CM8877"/>
      <c r="CN8877"/>
      <c r="CO8877"/>
      <c r="CP8877"/>
    </row>
    <row r="8878" spans="80:94" ht="22.5" customHeight="1">
      <c r="CB8878"/>
      <c r="CC8878"/>
      <c r="CD8878"/>
      <c r="CE8878" s="83"/>
      <c r="CF8878"/>
      <c r="CG8878"/>
      <c r="CH8878"/>
      <c r="CI8878"/>
      <c r="CJ8878"/>
      <c r="CK8878"/>
      <c r="CL8878"/>
      <c r="CM8878"/>
      <c r="CN8878"/>
      <c r="CO8878"/>
      <c r="CP8878"/>
    </row>
    <row r="8879" spans="80:94" ht="22.5" customHeight="1">
      <c r="CB8879"/>
      <c r="CC8879"/>
      <c r="CD8879"/>
      <c r="CE8879" s="83"/>
      <c r="CF8879"/>
      <c r="CG8879"/>
      <c r="CH8879"/>
      <c r="CI8879"/>
      <c r="CJ8879"/>
      <c r="CK8879"/>
      <c r="CL8879"/>
      <c r="CM8879"/>
      <c r="CN8879"/>
      <c r="CO8879"/>
      <c r="CP8879"/>
    </row>
    <row r="8880" spans="80:94" ht="22.5" customHeight="1">
      <c r="CB8880"/>
      <c r="CC8880"/>
      <c r="CD8880"/>
      <c r="CE8880" s="83"/>
      <c r="CF8880"/>
      <c r="CG8880"/>
      <c r="CH8880"/>
      <c r="CI8880"/>
      <c r="CJ8880"/>
      <c r="CK8880"/>
      <c r="CL8880"/>
      <c r="CM8880"/>
      <c r="CN8880"/>
      <c r="CO8880"/>
      <c r="CP8880"/>
    </row>
    <row r="8881" spans="80:94" ht="22.5" customHeight="1">
      <c r="CB8881"/>
      <c r="CC8881"/>
      <c r="CD8881"/>
      <c r="CE8881" s="83"/>
      <c r="CF8881"/>
      <c r="CG8881"/>
      <c r="CH8881"/>
      <c r="CI8881"/>
      <c r="CJ8881"/>
      <c r="CK8881"/>
      <c r="CL8881"/>
      <c r="CM8881"/>
      <c r="CN8881"/>
      <c r="CO8881"/>
      <c r="CP8881"/>
    </row>
    <row r="8882" spans="80:94" ht="22.5" customHeight="1">
      <c r="CB8882"/>
      <c r="CC8882"/>
      <c r="CD8882"/>
      <c r="CE8882" s="83"/>
      <c r="CF8882"/>
      <c r="CG8882"/>
      <c r="CH8882"/>
      <c r="CI8882"/>
      <c r="CJ8882"/>
      <c r="CK8882"/>
      <c r="CL8882"/>
      <c r="CM8882"/>
      <c r="CN8882"/>
      <c r="CO8882"/>
      <c r="CP8882"/>
    </row>
    <row r="8883" spans="80:94" ht="22.5" customHeight="1">
      <c r="CB8883"/>
      <c r="CC8883"/>
      <c r="CD8883"/>
      <c r="CE8883" s="83"/>
      <c r="CF8883"/>
      <c r="CG8883"/>
      <c r="CH8883"/>
      <c r="CI8883"/>
      <c r="CJ8883"/>
      <c r="CK8883"/>
      <c r="CL8883"/>
      <c r="CM8883"/>
      <c r="CN8883"/>
      <c r="CO8883"/>
      <c r="CP8883"/>
    </row>
    <row r="8884" spans="80:94" ht="22.5" customHeight="1">
      <c r="CB8884"/>
      <c r="CC8884"/>
      <c r="CD8884"/>
      <c r="CE8884" s="83"/>
      <c r="CF8884"/>
      <c r="CG8884"/>
      <c r="CH8884"/>
      <c r="CI8884"/>
      <c r="CJ8884"/>
      <c r="CK8884"/>
      <c r="CL8884"/>
      <c r="CM8884"/>
      <c r="CN8884"/>
      <c r="CO8884"/>
      <c r="CP8884"/>
    </row>
    <row r="8885" spans="80:94" ht="22.5" customHeight="1">
      <c r="CB8885"/>
      <c r="CC8885"/>
      <c r="CD8885"/>
      <c r="CE8885" s="83"/>
      <c r="CF8885"/>
      <c r="CG8885"/>
      <c r="CH8885"/>
      <c r="CI8885"/>
      <c r="CJ8885"/>
      <c r="CK8885"/>
      <c r="CL8885"/>
      <c r="CM8885"/>
      <c r="CN8885"/>
      <c r="CO8885"/>
      <c r="CP8885"/>
    </row>
    <row r="8886" spans="80:94" ht="22.5" customHeight="1">
      <c r="CB8886"/>
      <c r="CC8886"/>
      <c r="CD8886"/>
      <c r="CE8886" s="83"/>
      <c r="CF8886"/>
      <c r="CG8886"/>
      <c r="CH8886"/>
      <c r="CI8886"/>
      <c r="CJ8886"/>
      <c r="CK8886"/>
      <c r="CL8886"/>
      <c r="CM8886"/>
      <c r="CN8886"/>
      <c r="CO8886"/>
      <c r="CP8886"/>
    </row>
    <row r="8887" spans="80:94" ht="22.5" customHeight="1">
      <c r="CB8887"/>
      <c r="CC8887"/>
      <c r="CD8887"/>
      <c r="CE8887" s="83"/>
      <c r="CF8887"/>
      <c r="CG8887"/>
      <c r="CH8887"/>
      <c r="CI8887"/>
      <c r="CJ8887"/>
      <c r="CK8887"/>
      <c r="CL8887"/>
      <c r="CM8887"/>
      <c r="CN8887"/>
      <c r="CO8887"/>
      <c r="CP8887"/>
    </row>
    <row r="8888" spans="80:94" ht="22.5" customHeight="1">
      <c r="CB8888"/>
      <c r="CC8888"/>
      <c r="CD8888"/>
      <c r="CE8888" s="83"/>
      <c r="CF8888"/>
      <c r="CG8888"/>
      <c r="CH8888"/>
      <c r="CI8888"/>
      <c r="CJ8888"/>
      <c r="CK8888"/>
      <c r="CL8888"/>
      <c r="CM8888"/>
      <c r="CN8888"/>
      <c r="CO8888"/>
      <c r="CP8888"/>
    </row>
    <row r="8889" spans="80:94" ht="22.5" customHeight="1">
      <c r="CB8889"/>
      <c r="CC8889"/>
      <c r="CD8889"/>
      <c r="CE8889" s="83"/>
      <c r="CF8889"/>
      <c r="CG8889"/>
      <c r="CH8889"/>
      <c r="CI8889"/>
      <c r="CJ8889"/>
      <c r="CK8889"/>
      <c r="CL8889"/>
      <c r="CM8889"/>
      <c r="CN8889"/>
      <c r="CO8889"/>
      <c r="CP8889"/>
    </row>
    <row r="8890" spans="80:94" ht="22.5" customHeight="1">
      <c r="CB8890"/>
      <c r="CC8890"/>
      <c r="CD8890"/>
      <c r="CE8890" s="83"/>
      <c r="CF8890"/>
      <c r="CG8890"/>
      <c r="CH8890"/>
      <c r="CI8890"/>
      <c r="CJ8890"/>
      <c r="CK8890"/>
      <c r="CL8890"/>
      <c r="CM8890"/>
      <c r="CN8890"/>
      <c r="CO8890"/>
      <c r="CP8890"/>
    </row>
    <row r="8891" spans="80:94" ht="22.5" customHeight="1">
      <c r="CB8891"/>
      <c r="CC8891"/>
      <c r="CD8891"/>
      <c r="CE8891" s="83"/>
      <c r="CF8891"/>
      <c r="CG8891"/>
      <c r="CH8891"/>
      <c r="CI8891"/>
      <c r="CJ8891"/>
      <c r="CK8891"/>
      <c r="CL8891"/>
      <c r="CM8891"/>
      <c r="CN8891"/>
      <c r="CO8891"/>
      <c r="CP8891"/>
    </row>
    <row r="8892" spans="80:94" ht="22.5" customHeight="1">
      <c r="CB8892"/>
      <c r="CC8892"/>
      <c r="CD8892"/>
      <c r="CE8892" s="83"/>
      <c r="CF8892"/>
      <c r="CG8892"/>
      <c r="CH8892"/>
      <c r="CI8892"/>
      <c r="CJ8892"/>
      <c r="CK8892"/>
      <c r="CL8892"/>
      <c r="CM8892"/>
      <c r="CN8892"/>
      <c r="CO8892"/>
      <c r="CP8892"/>
    </row>
    <row r="8893" spans="80:94" ht="22.5" customHeight="1">
      <c r="CB8893"/>
      <c r="CC8893"/>
      <c r="CD8893"/>
      <c r="CE8893" s="83"/>
      <c r="CF8893"/>
      <c r="CG8893"/>
      <c r="CH8893"/>
      <c r="CI8893"/>
      <c r="CJ8893"/>
      <c r="CK8893"/>
      <c r="CL8893"/>
      <c r="CM8893"/>
      <c r="CN8893"/>
      <c r="CO8893"/>
      <c r="CP8893"/>
    </row>
    <row r="8894" spans="80:94" ht="22.5" customHeight="1">
      <c r="CB8894"/>
      <c r="CC8894"/>
      <c r="CD8894"/>
      <c r="CE8894" s="83"/>
      <c r="CF8894"/>
      <c r="CG8894"/>
      <c r="CH8894"/>
      <c r="CI8894"/>
      <c r="CJ8894"/>
      <c r="CK8894"/>
      <c r="CL8894"/>
      <c r="CM8894"/>
      <c r="CN8894"/>
      <c r="CO8894"/>
      <c r="CP8894"/>
    </row>
    <row r="8895" spans="80:94" ht="22.5" customHeight="1">
      <c r="CB8895"/>
      <c r="CC8895"/>
      <c r="CD8895"/>
      <c r="CE8895" s="83"/>
      <c r="CF8895"/>
      <c r="CG8895"/>
      <c r="CH8895"/>
      <c r="CI8895"/>
      <c r="CJ8895"/>
      <c r="CK8895"/>
      <c r="CL8895"/>
      <c r="CM8895"/>
      <c r="CN8895"/>
      <c r="CO8895"/>
      <c r="CP8895"/>
    </row>
    <row r="8896" spans="80:94" ht="22.5" customHeight="1">
      <c r="CB8896"/>
      <c r="CC8896"/>
      <c r="CD8896"/>
      <c r="CE8896" s="83"/>
      <c r="CF8896"/>
      <c r="CG8896"/>
      <c r="CH8896"/>
      <c r="CI8896"/>
      <c r="CJ8896"/>
      <c r="CK8896"/>
      <c r="CL8896"/>
      <c r="CM8896"/>
      <c r="CN8896"/>
      <c r="CO8896"/>
      <c r="CP8896"/>
    </row>
    <row r="8897" spans="80:94" ht="22.5" customHeight="1">
      <c r="CB8897"/>
      <c r="CC8897"/>
      <c r="CD8897"/>
      <c r="CE8897" s="83"/>
      <c r="CF8897"/>
      <c r="CG8897"/>
      <c r="CH8897"/>
      <c r="CI8897"/>
      <c r="CJ8897"/>
      <c r="CK8897"/>
      <c r="CL8897"/>
      <c r="CM8897"/>
      <c r="CN8897"/>
      <c r="CO8897"/>
      <c r="CP8897"/>
    </row>
    <row r="8898" spans="80:94" ht="22.5" customHeight="1">
      <c r="CB8898"/>
      <c r="CC8898"/>
      <c r="CD8898"/>
      <c r="CE8898" s="83"/>
      <c r="CF8898"/>
      <c r="CG8898"/>
      <c r="CH8898"/>
      <c r="CI8898"/>
      <c r="CJ8898"/>
      <c r="CK8898"/>
      <c r="CL8898"/>
      <c r="CM8898"/>
      <c r="CN8898"/>
      <c r="CO8898"/>
      <c r="CP8898"/>
    </row>
    <row r="8899" spans="80:94" ht="22.5" customHeight="1">
      <c r="CB8899"/>
      <c r="CC8899"/>
      <c r="CD8899"/>
      <c r="CE8899" s="83"/>
      <c r="CF8899"/>
      <c r="CG8899"/>
      <c r="CH8899"/>
      <c r="CI8899"/>
      <c r="CJ8899"/>
      <c r="CK8899"/>
      <c r="CL8899"/>
      <c r="CM8899"/>
      <c r="CN8899"/>
      <c r="CO8899"/>
      <c r="CP8899"/>
    </row>
    <row r="8900" spans="80:94" ht="22.5" customHeight="1">
      <c r="CB8900"/>
      <c r="CC8900"/>
      <c r="CD8900"/>
      <c r="CE8900" s="83"/>
      <c r="CF8900"/>
      <c r="CG8900"/>
      <c r="CH8900"/>
      <c r="CI8900"/>
      <c r="CJ8900"/>
      <c r="CK8900"/>
      <c r="CL8900"/>
      <c r="CM8900"/>
      <c r="CN8900"/>
      <c r="CO8900"/>
      <c r="CP8900"/>
    </row>
    <row r="8901" spans="80:94" ht="22.5" customHeight="1">
      <c r="CB8901"/>
      <c r="CC8901"/>
      <c r="CD8901"/>
      <c r="CE8901" s="83"/>
      <c r="CF8901"/>
      <c r="CG8901"/>
      <c r="CH8901"/>
      <c r="CI8901"/>
      <c r="CJ8901"/>
      <c r="CK8901"/>
      <c r="CL8901"/>
      <c r="CM8901"/>
      <c r="CN8901"/>
      <c r="CO8901"/>
      <c r="CP8901"/>
    </row>
    <row r="8902" spans="80:94" ht="22.5" customHeight="1">
      <c r="CB8902"/>
      <c r="CC8902"/>
      <c r="CD8902"/>
      <c r="CE8902" s="83"/>
      <c r="CF8902"/>
      <c r="CG8902"/>
      <c r="CH8902"/>
      <c r="CI8902"/>
      <c r="CJ8902"/>
      <c r="CK8902"/>
      <c r="CL8902"/>
      <c r="CM8902"/>
      <c r="CN8902"/>
      <c r="CO8902"/>
      <c r="CP8902"/>
    </row>
    <row r="8903" spans="80:94" ht="22.5" customHeight="1">
      <c r="CB8903"/>
      <c r="CC8903"/>
      <c r="CD8903"/>
      <c r="CE8903" s="83"/>
      <c r="CF8903"/>
      <c r="CG8903"/>
      <c r="CH8903"/>
      <c r="CI8903"/>
      <c r="CJ8903"/>
      <c r="CK8903"/>
      <c r="CL8903"/>
      <c r="CM8903"/>
      <c r="CN8903"/>
      <c r="CO8903"/>
      <c r="CP8903"/>
    </row>
    <row r="8904" spans="80:94" ht="22.5" customHeight="1">
      <c r="CB8904"/>
      <c r="CC8904"/>
      <c r="CD8904"/>
      <c r="CE8904" s="83"/>
      <c r="CF8904"/>
      <c r="CG8904"/>
      <c r="CH8904"/>
      <c r="CI8904"/>
      <c r="CJ8904"/>
      <c r="CK8904"/>
      <c r="CL8904"/>
      <c r="CM8904"/>
      <c r="CN8904"/>
      <c r="CO8904"/>
      <c r="CP8904"/>
    </row>
    <row r="8905" spans="80:94" ht="22.5" customHeight="1">
      <c r="CB8905"/>
      <c r="CC8905"/>
      <c r="CD8905"/>
      <c r="CE8905" s="83"/>
      <c r="CF8905"/>
      <c r="CG8905"/>
      <c r="CH8905"/>
      <c r="CI8905"/>
      <c r="CJ8905"/>
      <c r="CK8905"/>
      <c r="CL8905"/>
      <c r="CM8905"/>
      <c r="CN8905"/>
      <c r="CO8905"/>
      <c r="CP8905"/>
    </row>
    <row r="8906" spans="80:94" ht="22.5" customHeight="1">
      <c r="CB8906"/>
      <c r="CC8906"/>
      <c r="CD8906"/>
      <c r="CE8906" s="83"/>
      <c r="CF8906"/>
      <c r="CG8906"/>
      <c r="CH8906"/>
      <c r="CI8906"/>
      <c r="CJ8906"/>
      <c r="CK8906"/>
      <c r="CL8906"/>
      <c r="CM8906"/>
      <c r="CN8906"/>
      <c r="CO8906"/>
      <c r="CP8906"/>
    </row>
    <row r="8907" spans="80:94" ht="22.5" customHeight="1">
      <c r="CB8907"/>
      <c r="CC8907"/>
      <c r="CD8907"/>
      <c r="CE8907" s="83"/>
      <c r="CF8907"/>
      <c r="CG8907"/>
      <c r="CH8907"/>
      <c r="CI8907"/>
      <c r="CJ8907"/>
      <c r="CK8907"/>
      <c r="CL8907"/>
      <c r="CM8907"/>
      <c r="CN8907"/>
      <c r="CO8907"/>
      <c r="CP8907"/>
    </row>
    <row r="8908" spans="80:94" ht="22.5" customHeight="1">
      <c r="CB8908"/>
      <c r="CC8908"/>
      <c r="CD8908"/>
      <c r="CE8908" s="83"/>
      <c r="CF8908"/>
      <c r="CG8908"/>
      <c r="CH8908"/>
      <c r="CI8908"/>
      <c r="CJ8908"/>
      <c r="CK8908"/>
      <c r="CL8908"/>
      <c r="CM8908"/>
      <c r="CN8908"/>
      <c r="CO8908"/>
      <c r="CP8908"/>
    </row>
    <row r="8909" spans="80:94" ht="22.5" customHeight="1">
      <c r="CB8909"/>
      <c r="CC8909"/>
      <c r="CD8909"/>
      <c r="CE8909" s="83"/>
      <c r="CF8909"/>
      <c r="CG8909"/>
      <c r="CH8909"/>
      <c r="CI8909"/>
      <c r="CJ8909"/>
      <c r="CK8909"/>
      <c r="CL8909"/>
      <c r="CM8909"/>
      <c r="CN8909"/>
      <c r="CO8909"/>
      <c r="CP8909"/>
    </row>
    <row r="8910" spans="80:94" ht="22.5" customHeight="1">
      <c r="CB8910"/>
      <c r="CC8910"/>
      <c r="CD8910"/>
      <c r="CE8910" s="83"/>
      <c r="CF8910"/>
      <c r="CG8910"/>
      <c r="CH8910"/>
      <c r="CI8910"/>
      <c r="CJ8910"/>
      <c r="CK8910"/>
      <c r="CL8910"/>
      <c r="CM8910"/>
      <c r="CN8910"/>
      <c r="CO8910"/>
      <c r="CP8910"/>
    </row>
    <row r="8911" spans="80:94" ht="22.5" customHeight="1">
      <c r="CB8911"/>
      <c r="CC8911"/>
      <c r="CD8911"/>
      <c r="CE8911" s="83"/>
      <c r="CF8911"/>
      <c r="CG8911"/>
      <c r="CH8911"/>
      <c r="CI8911"/>
      <c r="CJ8911"/>
      <c r="CK8911"/>
      <c r="CL8911"/>
      <c r="CM8911"/>
      <c r="CN8911"/>
      <c r="CO8911"/>
      <c r="CP8911"/>
    </row>
    <row r="8912" spans="80:94" ht="22.5" customHeight="1">
      <c r="CB8912"/>
      <c r="CC8912"/>
      <c r="CD8912"/>
      <c r="CE8912" s="83"/>
      <c r="CF8912"/>
      <c r="CG8912"/>
      <c r="CH8912"/>
      <c r="CI8912"/>
      <c r="CJ8912"/>
      <c r="CK8912"/>
      <c r="CL8912"/>
      <c r="CM8912"/>
      <c r="CN8912"/>
      <c r="CO8912"/>
      <c r="CP8912"/>
    </row>
    <row r="8913" spans="80:94" ht="22.5" customHeight="1">
      <c r="CB8913"/>
      <c r="CC8913"/>
      <c r="CD8913"/>
      <c r="CE8913" s="83"/>
      <c r="CF8913"/>
      <c r="CG8913"/>
      <c r="CH8913"/>
      <c r="CI8913"/>
      <c r="CJ8913"/>
      <c r="CK8913"/>
      <c r="CL8913"/>
      <c r="CM8913"/>
      <c r="CN8913"/>
      <c r="CO8913"/>
      <c r="CP8913"/>
    </row>
    <row r="8914" spans="80:94" ht="22.5" customHeight="1">
      <c r="CB8914"/>
      <c r="CC8914"/>
      <c r="CD8914"/>
      <c r="CE8914" s="83"/>
      <c r="CF8914"/>
      <c r="CG8914"/>
      <c r="CH8914"/>
      <c r="CI8914"/>
      <c r="CJ8914"/>
      <c r="CK8914"/>
      <c r="CL8914"/>
      <c r="CM8914"/>
      <c r="CN8914"/>
      <c r="CO8914"/>
      <c r="CP8914"/>
    </row>
    <row r="8915" spans="80:94" ht="22.5" customHeight="1">
      <c r="CB8915"/>
      <c r="CC8915"/>
      <c r="CD8915"/>
      <c r="CE8915" s="83"/>
      <c r="CF8915"/>
      <c r="CG8915"/>
      <c r="CH8915"/>
      <c r="CI8915"/>
      <c r="CJ8915"/>
      <c r="CK8915"/>
      <c r="CL8915"/>
      <c r="CM8915"/>
      <c r="CN8915"/>
      <c r="CO8915"/>
      <c r="CP8915"/>
    </row>
    <row r="8916" spans="80:94" ht="22.5" customHeight="1">
      <c r="CB8916"/>
      <c r="CC8916"/>
      <c r="CD8916"/>
      <c r="CE8916" s="83"/>
      <c r="CF8916"/>
      <c r="CG8916"/>
      <c r="CH8916"/>
      <c r="CI8916"/>
      <c r="CJ8916"/>
      <c r="CK8916"/>
      <c r="CL8916"/>
      <c r="CM8916"/>
      <c r="CN8916"/>
      <c r="CO8916"/>
      <c r="CP8916"/>
    </row>
    <row r="8917" spans="80:94" ht="22.5" customHeight="1">
      <c r="CB8917"/>
      <c r="CC8917"/>
      <c r="CD8917"/>
      <c r="CE8917" s="83"/>
      <c r="CF8917"/>
      <c r="CG8917"/>
      <c r="CH8917"/>
      <c r="CI8917"/>
      <c r="CJ8917"/>
      <c r="CK8917"/>
      <c r="CL8917"/>
      <c r="CM8917"/>
      <c r="CN8917"/>
      <c r="CO8917"/>
      <c r="CP8917"/>
    </row>
    <row r="8918" spans="80:94" ht="22.5" customHeight="1">
      <c r="CB8918"/>
      <c r="CC8918"/>
      <c r="CD8918"/>
      <c r="CE8918" s="83"/>
      <c r="CF8918"/>
      <c r="CG8918"/>
      <c r="CH8918"/>
      <c r="CI8918"/>
      <c r="CJ8918"/>
      <c r="CK8918"/>
      <c r="CL8918"/>
      <c r="CM8918"/>
      <c r="CN8918"/>
      <c r="CO8918"/>
      <c r="CP8918"/>
    </row>
    <row r="8919" spans="80:94" ht="22.5" customHeight="1">
      <c r="CB8919"/>
      <c r="CC8919"/>
      <c r="CD8919"/>
      <c r="CE8919" s="83"/>
      <c r="CF8919"/>
      <c r="CG8919"/>
      <c r="CH8919"/>
      <c r="CI8919"/>
      <c r="CJ8919"/>
      <c r="CK8919"/>
      <c r="CL8919"/>
      <c r="CM8919"/>
      <c r="CN8919"/>
      <c r="CO8919"/>
      <c r="CP8919"/>
    </row>
    <row r="8920" spans="80:94" ht="22.5" customHeight="1">
      <c r="CB8920"/>
      <c r="CC8920"/>
      <c r="CD8920"/>
      <c r="CE8920" s="83"/>
      <c r="CF8920"/>
      <c r="CG8920"/>
      <c r="CH8920"/>
      <c r="CI8920"/>
      <c r="CJ8920"/>
      <c r="CK8920"/>
      <c r="CL8920"/>
      <c r="CM8920"/>
      <c r="CN8920"/>
      <c r="CO8920"/>
      <c r="CP8920"/>
    </row>
    <row r="8921" spans="80:94" ht="22.5" customHeight="1">
      <c r="CB8921"/>
      <c r="CC8921"/>
      <c r="CD8921"/>
      <c r="CE8921" s="83"/>
      <c r="CF8921"/>
      <c r="CG8921"/>
      <c r="CH8921"/>
      <c r="CI8921"/>
      <c r="CJ8921"/>
      <c r="CK8921"/>
      <c r="CL8921"/>
      <c r="CM8921"/>
      <c r="CN8921"/>
      <c r="CO8921"/>
      <c r="CP8921"/>
    </row>
    <row r="8922" spans="80:94" ht="22.5" customHeight="1">
      <c r="CB8922"/>
      <c r="CC8922"/>
      <c r="CD8922"/>
      <c r="CE8922" s="83"/>
      <c r="CF8922"/>
      <c r="CG8922"/>
      <c r="CH8922"/>
      <c r="CI8922"/>
      <c r="CJ8922"/>
      <c r="CK8922"/>
      <c r="CL8922"/>
      <c r="CM8922"/>
      <c r="CN8922"/>
      <c r="CO8922"/>
      <c r="CP8922"/>
    </row>
    <row r="8923" spans="80:94" ht="22.5" customHeight="1">
      <c r="CB8923"/>
      <c r="CC8923"/>
      <c r="CD8923"/>
      <c r="CE8923" s="83"/>
      <c r="CF8923"/>
      <c r="CG8923"/>
      <c r="CH8923"/>
      <c r="CI8923"/>
      <c r="CJ8923"/>
      <c r="CK8923"/>
      <c r="CL8923"/>
      <c r="CM8923"/>
      <c r="CN8923"/>
      <c r="CO8923"/>
      <c r="CP8923"/>
    </row>
    <row r="8924" spans="80:94" ht="22.5" customHeight="1">
      <c r="CB8924"/>
      <c r="CC8924"/>
      <c r="CD8924"/>
      <c r="CE8924" s="83"/>
      <c r="CF8924"/>
      <c r="CG8924"/>
      <c r="CH8924"/>
      <c r="CI8924"/>
      <c r="CJ8924"/>
      <c r="CK8924"/>
      <c r="CL8924"/>
      <c r="CM8924"/>
      <c r="CN8924"/>
      <c r="CO8924"/>
      <c r="CP8924"/>
    </row>
    <row r="8925" spans="80:94" ht="22.5" customHeight="1">
      <c r="CB8925"/>
      <c r="CC8925"/>
      <c r="CD8925"/>
      <c r="CE8925" s="83"/>
      <c r="CF8925"/>
      <c r="CG8925"/>
      <c r="CH8925"/>
      <c r="CI8925"/>
      <c r="CJ8925"/>
      <c r="CK8925"/>
      <c r="CL8925"/>
      <c r="CM8925"/>
      <c r="CN8925"/>
      <c r="CO8925"/>
      <c r="CP8925"/>
    </row>
    <row r="8926" spans="80:94" ht="22.5" customHeight="1">
      <c r="CB8926"/>
      <c r="CC8926"/>
      <c r="CD8926"/>
      <c r="CE8926" s="83"/>
      <c r="CF8926"/>
      <c r="CG8926"/>
      <c r="CH8926"/>
      <c r="CI8926"/>
      <c r="CJ8926"/>
      <c r="CK8926"/>
      <c r="CL8926"/>
      <c r="CM8926"/>
      <c r="CN8926"/>
      <c r="CO8926"/>
      <c r="CP8926"/>
    </row>
    <row r="8927" spans="80:94" ht="22.5" customHeight="1">
      <c r="CB8927"/>
      <c r="CC8927"/>
      <c r="CD8927"/>
      <c r="CE8927" s="83"/>
      <c r="CF8927"/>
      <c r="CG8927"/>
      <c r="CH8927"/>
      <c r="CI8927"/>
      <c r="CJ8927"/>
      <c r="CK8927"/>
      <c r="CL8927"/>
      <c r="CM8927"/>
      <c r="CN8927"/>
      <c r="CO8927"/>
      <c r="CP8927"/>
    </row>
    <row r="8928" spans="80:94" ht="22.5" customHeight="1">
      <c r="CB8928"/>
      <c r="CC8928"/>
      <c r="CD8928"/>
      <c r="CE8928" s="83"/>
      <c r="CF8928"/>
      <c r="CG8928"/>
      <c r="CH8928"/>
      <c r="CI8928"/>
      <c r="CJ8928"/>
      <c r="CK8928"/>
      <c r="CL8928"/>
      <c r="CM8928"/>
      <c r="CN8928"/>
      <c r="CO8928"/>
      <c r="CP8928"/>
    </row>
    <row r="8929" spans="80:94" ht="22.5" customHeight="1">
      <c r="CB8929"/>
      <c r="CC8929"/>
      <c r="CD8929"/>
      <c r="CE8929" s="83"/>
      <c r="CF8929"/>
      <c r="CG8929"/>
      <c r="CH8929"/>
      <c r="CI8929"/>
      <c r="CJ8929"/>
      <c r="CK8929"/>
      <c r="CL8929"/>
      <c r="CM8929"/>
      <c r="CN8929"/>
      <c r="CO8929"/>
      <c r="CP8929"/>
    </row>
    <row r="8930" spans="80:94" ht="22.5" customHeight="1">
      <c r="CB8930"/>
      <c r="CC8930"/>
      <c r="CD8930"/>
      <c r="CE8930" s="83"/>
      <c r="CF8930"/>
      <c r="CG8930"/>
      <c r="CH8930"/>
      <c r="CI8930"/>
      <c r="CJ8930"/>
      <c r="CK8930"/>
      <c r="CL8930"/>
      <c r="CM8930"/>
      <c r="CN8930"/>
      <c r="CO8930"/>
      <c r="CP8930"/>
    </row>
    <row r="8931" spans="80:94" ht="22.5" customHeight="1">
      <c r="CB8931"/>
      <c r="CC8931"/>
      <c r="CD8931"/>
      <c r="CE8931" s="83"/>
      <c r="CF8931"/>
      <c r="CG8931"/>
      <c r="CH8931"/>
      <c r="CI8931"/>
      <c r="CJ8931"/>
      <c r="CK8931"/>
      <c r="CL8931"/>
      <c r="CM8931"/>
      <c r="CN8931"/>
      <c r="CO8931"/>
      <c r="CP8931"/>
    </row>
    <row r="8932" spans="80:94" ht="22.5" customHeight="1">
      <c r="CB8932"/>
      <c r="CC8932"/>
      <c r="CD8932"/>
      <c r="CE8932" s="83"/>
      <c r="CF8932"/>
      <c r="CG8932"/>
      <c r="CH8932"/>
      <c r="CI8932"/>
      <c r="CJ8932"/>
      <c r="CK8932"/>
      <c r="CL8932"/>
      <c r="CM8932"/>
      <c r="CN8932"/>
      <c r="CO8932"/>
      <c r="CP8932"/>
    </row>
    <row r="8933" spans="80:94" ht="22.5" customHeight="1">
      <c r="CB8933"/>
      <c r="CC8933"/>
      <c r="CD8933"/>
      <c r="CE8933" s="83"/>
      <c r="CF8933"/>
      <c r="CG8933"/>
      <c r="CH8933"/>
      <c r="CI8933"/>
      <c r="CJ8933"/>
      <c r="CK8933"/>
      <c r="CL8933"/>
      <c r="CM8933"/>
      <c r="CN8933"/>
      <c r="CO8933"/>
      <c r="CP8933"/>
    </row>
    <row r="8934" spans="80:94" ht="22.5" customHeight="1">
      <c r="CB8934"/>
      <c r="CC8934"/>
      <c r="CD8934"/>
      <c r="CE8934" s="83"/>
      <c r="CF8934"/>
      <c r="CG8934"/>
      <c r="CH8934"/>
      <c r="CI8934"/>
      <c r="CJ8934"/>
      <c r="CK8934"/>
      <c r="CL8934"/>
      <c r="CM8934"/>
      <c r="CN8934"/>
      <c r="CO8934"/>
      <c r="CP8934"/>
    </row>
    <row r="8935" spans="80:94" ht="22.5" customHeight="1">
      <c r="CB8935"/>
      <c r="CC8935"/>
      <c r="CD8935"/>
      <c r="CE8935" s="83"/>
      <c r="CF8935"/>
      <c r="CG8935"/>
      <c r="CH8935"/>
      <c r="CI8935"/>
      <c r="CJ8935"/>
      <c r="CK8935"/>
      <c r="CL8935"/>
      <c r="CM8935"/>
      <c r="CN8935"/>
      <c r="CO8935"/>
      <c r="CP8935"/>
    </row>
    <row r="8936" spans="80:94" ht="22.5" customHeight="1">
      <c r="CB8936"/>
      <c r="CC8936"/>
      <c r="CD8936"/>
      <c r="CE8936" s="83"/>
      <c r="CF8936"/>
      <c r="CG8936"/>
      <c r="CH8936"/>
      <c r="CI8936"/>
      <c r="CJ8936"/>
      <c r="CK8936"/>
      <c r="CL8936"/>
      <c r="CM8936"/>
      <c r="CN8936"/>
      <c r="CO8936"/>
      <c r="CP8936"/>
    </row>
    <row r="8937" spans="80:94" ht="22.5" customHeight="1">
      <c r="CB8937"/>
      <c r="CC8937"/>
      <c r="CD8937"/>
      <c r="CE8937" s="83"/>
      <c r="CF8937"/>
      <c r="CG8937"/>
      <c r="CH8937"/>
      <c r="CI8937"/>
      <c r="CJ8937"/>
      <c r="CK8937"/>
      <c r="CL8937"/>
      <c r="CM8937"/>
      <c r="CN8937"/>
      <c r="CO8937"/>
      <c r="CP8937"/>
    </row>
    <row r="8938" spans="80:94" ht="22.5" customHeight="1">
      <c r="CB8938"/>
      <c r="CC8938"/>
      <c r="CD8938"/>
      <c r="CE8938" s="83"/>
      <c r="CF8938"/>
      <c r="CG8938"/>
      <c r="CH8938"/>
      <c r="CI8938"/>
      <c r="CJ8938"/>
      <c r="CK8938"/>
      <c r="CL8938"/>
      <c r="CM8938"/>
      <c r="CN8938"/>
      <c r="CO8938"/>
      <c r="CP8938"/>
    </row>
    <row r="8939" spans="80:94" ht="22.5" customHeight="1">
      <c r="CB8939"/>
      <c r="CC8939"/>
      <c r="CD8939"/>
      <c r="CE8939" s="83"/>
      <c r="CF8939"/>
      <c r="CG8939"/>
      <c r="CH8939"/>
      <c r="CI8939"/>
      <c r="CJ8939"/>
      <c r="CK8939"/>
      <c r="CL8939"/>
      <c r="CM8939"/>
      <c r="CN8939"/>
      <c r="CO8939"/>
      <c r="CP8939"/>
    </row>
    <row r="8940" spans="80:94" ht="22.5" customHeight="1">
      <c r="CB8940"/>
      <c r="CC8940"/>
      <c r="CD8940"/>
      <c r="CE8940" s="83"/>
      <c r="CF8940"/>
      <c r="CG8940"/>
      <c r="CH8940"/>
      <c r="CI8940"/>
      <c r="CJ8940"/>
      <c r="CK8940"/>
      <c r="CL8940"/>
      <c r="CM8940"/>
      <c r="CN8940"/>
      <c r="CO8940"/>
      <c r="CP8940"/>
    </row>
    <row r="8941" spans="80:94" ht="22.5" customHeight="1">
      <c r="CB8941"/>
      <c r="CC8941"/>
      <c r="CD8941"/>
      <c r="CE8941" s="83"/>
      <c r="CF8941"/>
      <c r="CG8941"/>
      <c r="CH8941"/>
      <c r="CI8941"/>
      <c r="CJ8941"/>
      <c r="CK8941"/>
      <c r="CL8941"/>
      <c r="CM8941"/>
      <c r="CN8941"/>
      <c r="CO8941"/>
      <c r="CP8941"/>
    </row>
    <row r="8942" spans="80:94" ht="22.5" customHeight="1">
      <c r="CB8942"/>
      <c r="CC8942"/>
      <c r="CD8942"/>
      <c r="CE8942" s="83"/>
      <c r="CF8942"/>
      <c r="CG8942"/>
      <c r="CH8942"/>
      <c r="CI8942"/>
      <c r="CJ8942"/>
      <c r="CK8942"/>
      <c r="CL8942"/>
      <c r="CM8942"/>
      <c r="CN8942"/>
      <c r="CO8942"/>
      <c r="CP8942"/>
    </row>
    <row r="8943" spans="80:94" ht="22.5" customHeight="1">
      <c r="CB8943"/>
      <c r="CC8943"/>
      <c r="CD8943"/>
      <c r="CE8943" s="83"/>
      <c r="CF8943"/>
      <c r="CG8943"/>
      <c r="CH8943"/>
      <c r="CI8943"/>
      <c r="CJ8943"/>
      <c r="CK8943"/>
      <c r="CL8943"/>
      <c r="CM8943"/>
      <c r="CN8943"/>
      <c r="CO8943"/>
      <c r="CP8943"/>
    </row>
    <row r="8944" spans="80:94" ht="22.5" customHeight="1">
      <c r="CB8944"/>
      <c r="CC8944"/>
      <c r="CD8944"/>
      <c r="CE8944" s="83"/>
      <c r="CF8944"/>
      <c r="CG8944"/>
      <c r="CH8944"/>
      <c r="CI8944"/>
      <c r="CJ8944"/>
      <c r="CK8944"/>
      <c r="CL8944"/>
      <c r="CM8944"/>
      <c r="CN8944"/>
      <c r="CO8944"/>
      <c r="CP8944"/>
    </row>
    <row r="8945" spans="80:94" ht="22.5" customHeight="1">
      <c r="CB8945"/>
      <c r="CC8945"/>
      <c r="CD8945"/>
      <c r="CE8945" s="83"/>
      <c r="CF8945"/>
      <c r="CG8945"/>
      <c r="CH8945"/>
      <c r="CI8945"/>
      <c r="CJ8945"/>
      <c r="CK8945"/>
      <c r="CL8945"/>
      <c r="CM8945"/>
      <c r="CN8945"/>
      <c r="CO8945"/>
      <c r="CP8945"/>
    </row>
    <row r="8946" spans="80:94" ht="22.5" customHeight="1">
      <c r="CB8946"/>
      <c r="CC8946"/>
      <c r="CD8946"/>
      <c r="CE8946" s="83"/>
      <c r="CF8946"/>
      <c r="CG8946"/>
      <c r="CH8946"/>
      <c r="CI8946"/>
      <c r="CJ8946"/>
      <c r="CK8946"/>
      <c r="CL8946"/>
      <c r="CM8946"/>
      <c r="CN8946"/>
      <c r="CO8946"/>
      <c r="CP8946"/>
    </row>
    <row r="8947" spans="80:94" ht="22.5" customHeight="1">
      <c r="CB8947"/>
      <c r="CC8947"/>
      <c r="CD8947"/>
      <c r="CE8947" s="83"/>
      <c r="CF8947"/>
      <c r="CG8947"/>
      <c r="CH8947"/>
      <c r="CI8947"/>
      <c r="CJ8947"/>
      <c r="CK8947"/>
      <c r="CL8947"/>
      <c r="CM8947"/>
      <c r="CN8947"/>
      <c r="CO8947"/>
      <c r="CP8947"/>
    </row>
    <row r="8948" spans="80:94" ht="22.5" customHeight="1">
      <c r="CB8948"/>
      <c r="CC8948"/>
      <c r="CD8948"/>
      <c r="CE8948" s="83"/>
      <c r="CF8948"/>
      <c r="CG8948"/>
      <c r="CH8948"/>
      <c r="CI8948"/>
      <c r="CJ8948"/>
      <c r="CK8948"/>
      <c r="CL8948"/>
      <c r="CM8948"/>
      <c r="CN8948"/>
      <c r="CO8948"/>
      <c r="CP8948"/>
    </row>
    <row r="8949" spans="80:94" ht="22.5" customHeight="1">
      <c r="CB8949"/>
      <c r="CC8949"/>
      <c r="CD8949"/>
      <c r="CE8949" s="83"/>
      <c r="CF8949"/>
      <c r="CG8949"/>
      <c r="CH8949"/>
      <c r="CI8949"/>
      <c r="CJ8949"/>
      <c r="CK8949"/>
      <c r="CL8949"/>
      <c r="CM8949"/>
      <c r="CN8949"/>
      <c r="CO8949"/>
      <c r="CP8949"/>
    </row>
    <row r="8950" spans="80:94" ht="22.5" customHeight="1">
      <c r="CB8950"/>
      <c r="CC8950"/>
      <c r="CD8950"/>
      <c r="CE8950" s="83"/>
      <c r="CF8950"/>
      <c r="CG8950"/>
      <c r="CH8950"/>
      <c r="CI8950"/>
      <c r="CJ8950"/>
      <c r="CK8950"/>
      <c r="CL8950"/>
      <c r="CM8950"/>
      <c r="CN8950"/>
      <c r="CO8950"/>
      <c r="CP8950"/>
    </row>
    <row r="8951" spans="80:94" ht="22.5" customHeight="1">
      <c r="CB8951"/>
      <c r="CC8951"/>
      <c r="CD8951"/>
      <c r="CE8951" s="83"/>
      <c r="CF8951"/>
      <c r="CG8951"/>
      <c r="CH8951"/>
      <c r="CI8951"/>
      <c r="CJ8951"/>
      <c r="CK8951"/>
      <c r="CL8951"/>
      <c r="CM8951"/>
      <c r="CN8951"/>
      <c r="CO8951"/>
      <c r="CP8951"/>
    </row>
    <row r="8952" spans="80:94" ht="22.5" customHeight="1">
      <c r="CB8952"/>
      <c r="CC8952"/>
      <c r="CD8952"/>
      <c r="CE8952" s="83"/>
      <c r="CF8952"/>
      <c r="CG8952"/>
      <c r="CH8952"/>
      <c r="CI8952"/>
      <c r="CJ8952"/>
      <c r="CK8952"/>
      <c r="CL8952"/>
      <c r="CM8952"/>
      <c r="CN8952"/>
      <c r="CO8952"/>
      <c r="CP8952"/>
    </row>
    <row r="8953" spans="80:94" ht="22.5" customHeight="1">
      <c r="CB8953"/>
      <c r="CC8953"/>
      <c r="CD8953"/>
      <c r="CE8953" s="83"/>
      <c r="CF8953"/>
      <c r="CG8953"/>
      <c r="CH8953"/>
      <c r="CI8953"/>
      <c r="CJ8953"/>
      <c r="CK8953"/>
      <c r="CL8953"/>
      <c r="CM8953"/>
      <c r="CN8953"/>
      <c r="CO8953"/>
      <c r="CP8953"/>
    </row>
    <row r="8954" spans="80:94" ht="22.5" customHeight="1">
      <c r="CB8954"/>
      <c r="CC8954"/>
      <c r="CD8954"/>
      <c r="CE8954" s="83"/>
      <c r="CF8954"/>
      <c r="CG8954"/>
      <c r="CH8954"/>
      <c r="CI8954"/>
      <c r="CJ8954"/>
      <c r="CK8954"/>
      <c r="CL8954"/>
      <c r="CM8954"/>
      <c r="CN8954"/>
      <c r="CO8954"/>
      <c r="CP8954"/>
    </row>
    <row r="8955" spans="80:94" ht="22.5" customHeight="1">
      <c r="CB8955"/>
      <c r="CC8955"/>
      <c r="CD8955"/>
      <c r="CE8955" s="83"/>
      <c r="CF8955"/>
      <c r="CG8955"/>
      <c r="CH8955"/>
      <c r="CI8955"/>
      <c r="CJ8955"/>
      <c r="CK8955"/>
      <c r="CL8955"/>
      <c r="CM8955"/>
      <c r="CN8955"/>
      <c r="CO8955"/>
      <c r="CP8955"/>
    </row>
    <row r="8956" spans="80:94" ht="22.5" customHeight="1">
      <c r="CB8956"/>
      <c r="CC8956"/>
      <c r="CD8956"/>
      <c r="CE8956" s="83"/>
      <c r="CF8956"/>
      <c r="CG8956"/>
      <c r="CH8956"/>
      <c r="CI8956"/>
      <c r="CJ8956"/>
      <c r="CK8956"/>
      <c r="CL8956"/>
      <c r="CM8956"/>
      <c r="CN8956"/>
      <c r="CO8956"/>
      <c r="CP8956"/>
    </row>
    <row r="8957" spans="80:94" ht="22.5" customHeight="1">
      <c r="CB8957"/>
      <c r="CC8957"/>
      <c r="CD8957"/>
      <c r="CE8957" s="83"/>
      <c r="CF8957"/>
      <c r="CG8957"/>
      <c r="CH8957"/>
      <c r="CI8957"/>
      <c r="CJ8957"/>
      <c r="CK8957"/>
      <c r="CL8957"/>
      <c r="CM8957"/>
      <c r="CN8957"/>
      <c r="CO8957"/>
      <c r="CP8957"/>
    </row>
    <row r="8958" spans="80:94" ht="22.5" customHeight="1">
      <c r="CB8958"/>
      <c r="CC8958"/>
      <c r="CD8958"/>
      <c r="CE8958" s="83"/>
      <c r="CF8958"/>
      <c r="CG8958"/>
      <c r="CH8958"/>
      <c r="CI8958"/>
      <c r="CJ8958"/>
      <c r="CK8958"/>
      <c r="CL8958"/>
      <c r="CM8958"/>
      <c r="CN8958"/>
      <c r="CO8958"/>
      <c r="CP8958"/>
    </row>
    <row r="8959" spans="80:94" ht="22.5" customHeight="1">
      <c r="CB8959"/>
      <c r="CC8959"/>
      <c r="CD8959"/>
      <c r="CE8959" s="83"/>
      <c r="CF8959"/>
      <c r="CG8959"/>
      <c r="CH8959"/>
      <c r="CI8959"/>
      <c r="CJ8959"/>
      <c r="CK8959"/>
      <c r="CL8959"/>
      <c r="CM8959"/>
      <c r="CN8959"/>
      <c r="CO8959"/>
      <c r="CP8959"/>
    </row>
    <row r="8960" spans="80:94" ht="22.5" customHeight="1">
      <c r="CB8960"/>
      <c r="CC8960"/>
      <c r="CD8960"/>
      <c r="CE8960" s="83"/>
      <c r="CF8960"/>
      <c r="CG8960"/>
      <c r="CH8960"/>
      <c r="CI8960"/>
      <c r="CJ8960"/>
      <c r="CK8960"/>
      <c r="CL8960"/>
      <c r="CM8960"/>
      <c r="CN8960"/>
      <c r="CO8960"/>
      <c r="CP8960"/>
    </row>
    <row r="8961" spans="80:94" ht="22.5" customHeight="1">
      <c r="CB8961"/>
      <c r="CC8961"/>
      <c r="CD8961"/>
      <c r="CE8961" s="83"/>
      <c r="CF8961"/>
      <c r="CG8961"/>
      <c r="CH8961"/>
      <c r="CI8961"/>
      <c r="CJ8961"/>
      <c r="CK8961"/>
      <c r="CL8961"/>
      <c r="CM8961"/>
      <c r="CN8961"/>
      <c r="CO8961"/>
      <c r="CP8961"/>
    </row>
    <row r="8962" spans="80:94" ht="22.5" customHeight="1">
      <c r="CB8962"/>
      <c r="CC8962"/>
      <c r="CD8962"/>
      <c r="CE8962" s="83"/>
      <c r="CF8962"/>
      <c r="CG8962"/>
      <c r="CH8962"/>
      <c r="CI8962"/>
      <c r="CJ8962"/>
      <c r="CK8962"/>
      <c r="CL8962"/>
      <c r="CM8962"/>
      <c r="CN8962"/>
      <c r="CO8962"/>
      <c r="CP8962"/>
    </row>
    <row r="8963" spans="80:94" ht="22.5" customHeight="1">
      <c r="CB8963"/>
      <c r="CC8963"/>
      <c r="CD8963"/>
      <c r="CE8963" s="83"/>
      <c r="CF8963"/>
      <c r="CG8963"/>
      <c r="CH8963"/>
      <c r="CI8963"/>
      <c r="CJ8963"/>
      <c r="CK8963"/>
      <c r="CL8963"/>
      <c r="CM8963"/>
      <c r="CN8963"/>
      <c r="CO8963"/>
      <c r="CP8963"/>
    </row>
    <row r="8964" spans="80:94" ht="22.5" customHeight="1">
      <c r="CB8964"/>
      <c r="CC8964"/>
      <c r="CD8964"/>
      <c r="CE8964" s="83"/>
      <c r="CF8964"/>
      <c r="CG8964"/>
      <c r="CH8964"/>
      <c r="CI8964"/>
      <c r="CJ8964"/>
      <c r="CK8964"/>
      <c r="CL8964"/>
      <c r="CM8964"/>
      <c r="CN8964"/>
      <c r="CO8964"/>
      <c r="CP8964"/>
    </row>
    <row r="8965" spans="80:94" ht="22.5" customHeight="1">
      <c r="CB8965"/>
      <c r="CC8965"/>
      <c r="CD8965"/>
      <c r="CE8965" s="83"/>
      <c r="CF8965"/>
      <c r="CG8965"/>
      <c r="CH8965"/>
      <c r="CI8965"/>
      <c r="CJ8965"/>
      <c r="CK8965"/>
      <c r="CL8965"/>
      <c r="CM8965"/>
      <c r="CN8965"/>
      <c r="CO8965"/>
      <c r="CP8965"/>
    </row>
    <row r="8966" spans="80:94" ht="22.5" customHeight="1">
      <c r="CB8966"/>
      <c r="CC8966"/>
      <c r="CD8966"/>
      <c r="CE8966" s="83"/>
      <c r="CF8966"/>
      <c r="CG8966"/>
      <c r="CH8966"/>
      <c r="CI8966"/>
      <c r="CJ8966"/>
      <c r="CK8966"/>
      <c r="CL8966"/>
      <c r="CM8966"/>
      <c r="CN8966"/>
      <c r="CO8966"/>
      <c r="CP8966"/>
    </row>
    <row r="8967" spans="80:94" ht="22.5" customHeight="1">
      <c r="CB8967"/>
      <c r="CC8967"/>
      <c r="CD8967"/>
      <c r="CE8967" s="83"/>
      <c r="CF8967"/>
      <c r="CG8967"/>
      <c r="CH8967"/>
      <c r="CI8967"/>
      <c r="CJ8967"/>
      <c r="CK8967"/>
      <c r="CL8967"/>
      <c r="CM8967"/>
      <c r="CN8967"/>
      <c r="CO8967"/>
      <c r="CP8967"/>
    </row>
    <row r="8968" spans="80:94" ht="22.5" customHeight="1">
      <c r="CB8968"/>
      <c r="CC8968"/>
      <c r="CD8968"/>
      <c r="CE8968" s="83"/>
      <c r="CF8968"/>
      <c r="CG8968"/>
      <c r="CH8968"/>
      <c r="CI8968"/>
      <c r="CJ8968"/>
      <c r="CK8968"/>
      <c r="CL8968"/>
      <c r="CM8968"/>
      <c r="CN8968"/>
      <c r="CO8968"/>
      <c r="CP8968"/>
    </row>
    <row r="8969" spans="80:94" ht="22.5" customHeight="1">
      <c r="CB8969"/>
      <c r="CC8969"/>
      <c r="CD8969"/>
      <c r="CE8969" s="83"/>
      <c r="CF8969"/>
      <c r="CG8969"/>
      <c r="CH8969"/>
      <c r="CI8969"/>
      <c r="CJ8969"/>
      <c r="CK8969"/>
      <c r="CL8969"/>
      <c r="CM8969"/>
      <c r="CN8969"/>
      <c r="CO8969"/>
      <c r="CP8969"/>
    </row>
    <row r="8970" spans="80:94" ht="22.5" customHeight="1">
      <c r="CB8970"/>
      <c r="CC8970"/>
      <c r="CD8970"/>
      <c r="CE8970" s="83"/>
      <c r="CF8970"/>
      <c r="CG8970"/>
      <c r="CH8970"/>
      <c r="CI8970"/>
      <c r="CJ8970"/>
      <c r="CK8970"/>
      <c r="CL8970"/>
      <c r="CM8970"/>
      <c r="CN8970"/>
      <c r="CO8970"/>
      <c r="CP8970"/>
    </row>
    <row r="8971" spans="80:94" ht="22.5" customHeight="1">
      <c r="CB8971"/>
      <c r="CC8971"/>
      <c r="CD8971"/>
      <c r="CE8971" s="83"/>
      <c r="CF8971"/>
      <c r="CG8971"/>
      <c r="CH8971"/>
      <c r="CI8971"/>
      <c r="CJ8971"/>
      <c r="CK8971"/>
      <c r="CL8971"/>
      <c r="CM8971"/>
      <c r="CN8971"/>
      <c r="CO8971"/>
      <c r="CP8971"/>
    </row>
    <row r="8972" spans="80:94" ht="22.5" customHeight="1">
      <c r="CB8972"/>
      <c r="CC8972"/>
      <c r="CD8972"/>
      <c r="CE8972" s="83"/>
      <c r="CF8972"/>
      <c r="CG8972"/>
      <c r="CH8972"/>
      <c r="CI8972"/>
      <c r="CJ8972"/>
      <c r="CK8972"/>
      <c r="CL8972"/>
      <c r="CM8972"/>
      <c r="CN8972"/>
      <c r="CO8972"/>
      <c r="CP8972"/>
    </row>
    <row r="8973" spans="80:94" ht="22.5" customHeight="1">
      <c r="CB8973"/>
      <c r="CC8973"/>
      <c r="CD8973"/>
      <c r="CE8973" s="83"/>
      <c r="CF8973"/>
      <c r="CG8973"/>
      <c r="CH8973"/>
      <c r="CI8973"/>
      <c r="CJ8973"/>
      <c r="CK8973"/>
      <c r="CL8973"/>
      <c r="CM8973"/>
      <c r="CN8973"/>
      <c r="CO8973"/>
      <c r="CP8973"/>
    </row>
    <row r="8974" spans="80:94" ht="22.5" customHeight="1">
      <c r="CB8974"/>
      <c r="CC8974"/>
      <c r="CD8974"/>
      <c r="CE8974" s="83"/>
      <c r="CF8974"/>
      <c r="CG8974"/>
      <c r="CH8974"/>
      <c r="CI8974"/>
      <c r="CJ8974"/>
      <c r="CK8974"/>
      <c r="CL8974"/>
      <c r="CM8974"/>
      <c r="CN8974"/>
      <c r="CO8974"/>
      <c r="CP8974"/>
    </row>
    <row r="8975" spans="80:94" ht="22.5" customHeight="1">
      <c r="CB8975"/>
      <c r="CC8975"/>
      <c r="CD8975"/>
      <c r="CE8975" s="83"/>
      <c r="CF8975"/>
      <c r="CG8975"/>
      <c r="CH8975"/>
      <c r="CI8975"/>
      <c r="CJ8975"/>
      <c r="CK8975"/>
      <c r="CL8975"/>
      <c r="CM8975"/>
      <c r="CN8975"/>
      <c r="CO8975"/>
      <c r="CP8975"/>
    </row>
    <row r="8976" spans="80:94" ht="22.5" customHeight="1">
      <c r="CB8976"/>
      <c r="CC8976"/>
      <c r="CD8976"/>
      <c r="CE8976" s="83"/>
      <c r="CF8976"/>
      <c r="CG8976"/>
      <c r="CH8976"/>
      <c r="CI8976"/>
      <c r="CJ8976"/>
      <c r="CK8976"/>
      <c r="CL8976"/>
      <c r="CM8976"/>
      <c r="CN8976"/>
      <c r="CO8976"/>
      <c r="CP8976"/>
    </row>
    <row r="8977" spans="80:94" ht="22.5" customHeight="1">
      <c r="CB8977"/>
      <c r="CC8977"/>
      <c r="CD8977"/>
      <c r="CE8977" s="83"/>
      <c r="CF8977"/>
      <c r="CG8977"/>
      <c r="CH8977"/>
      <c r="CI8977"/>
      <c r="CJ8977"/>
      <c r="CK8977"/>
      <c r="CL8977"/>
      <c r="CM8977"/>
      <c r="CN8977"/>
      <c r="CO8977"/>
      <c r="CP8977"/>
    </row>
    <row r="8978" spans="80:94" ht="22.5" customHeight="1">
      <c r="CB8978"/>
      <c r="CC8978"/>
      <c r="CD8978"/>
      <c r="CE8978" s="83"/>
      <c r="CF8978"/>
      <c r="CG8978"/>
      <c r="CH8978"/>
      <c r="CI8978"/>
      <c r="CJ8978"/>
      <c r="CK8978"/>
      <c r="CL8978"/>
      <c r="CM8978"/>
      <c r="CN8978"/>
      <c r="CO8978"/>
      <c r="CP8978"/>
    </row>
    <row r="8979" spans="80:94" ht="22.5" customHeight="1">
      <c r="CB8979"/>
      <c r="CC8979"/>
      <c r="CD8979"/>
      <c r="CE8979" s="83"/>
      <c r="CF8979"/>
      <c r="CG8979"/>
      <c r="CH8979"/>
      <c r="CI8979"/>
      <c r="CJ8979"/>
      <c r="CK8979"/>
      <c r="CL8979"/>
      <c r="CM8979"/>
      <c r="CN8979"/>
      <c r="CO8979"/>
      <c r="CP8979"/>
    </row>
    <row r="8980" spans="80:94" ht="22.5" customHeight="1">
      <c r="CB8980"/>
      <c r="CC8980"/>
      <c r="CD8980"/>
      <c r="CE8980" s="83"/>
      <c r="CF8980"/>
      <c r="CG8980"/>
      <c r="CH8980"/>
      <c r="CI8980"/>
      <c r="CJ8980"/>
      <c r="CK8980"/>
      <c r="CL8980"/>
      <c r="CM8980"/>
      <c r="CN8980"/>
      <c r="CO8980"/>
      <c r="CP8980"/>
    </row>
    <row r="8981" spans="80:94" ht="22.5" customHeight="1">
      <c r="CB8981"/>
      <c r="CC8981"/>
      <c r="CD8981"/>
      <c r="CE8981" s="83"/>
      <c r="CF8981"/>
      <c r="CG8981"/>
      <c r="CH8981"/>
      <c r="CI8981"/>
      <c r="CJ8981"/>
      <c r="CK8981"/>
      <c r="CL8981"/>
      <c r="CM8981"/>
      <c r="CN8981"/>
      <c r="CO8981"/>
      <c r="CP8981"/>
    </row>
    <row r="8982" spans="80:94" ht="22.5" customHeight="1">
      <c r="CB8982"/>
      <c r="CC8982"/>
      <c r="CD8982"/>
      <c r="CE8982" s="83"/>
      <c r="CF8982"/>
      <c r="CG8982"/>
      <c r="CH8982"/>
      <c r="CI8982"/>
      <c r="CJ8982"/>
      <c r="CK8982"/>
      <c r="CL8982"/>
      <c r="CM8982"/>
      <c r="CN8982"/>
      <c r="CO8982"/>
      <c r="CP8982"/>
    </row>
    <row r="8983" spans="80:94" ht="22.5" customHeight="1">
      <c r="CB8983"/>
      <c r="CC8983"/>
      <c r="CD8983"/>
      <c r="CE8983" s="83"/>
      <c r="CF8983"/>
      <c r="CG8983"/>
      <c r="CH8983"/>
      <c r="CI8983"/>
      <c r="CJ8983"/>
      <c r="CK8983"/>
      <c r="CL8983"/>
      <c r="CM8983"/>
      <c r="CN8983"/>
      <c r="CO8983"/>
      <c r="CP8983"/>
    </row>
    <row r="8984" spans="80:94" ht="22.5" customHeight="1">
      <c r="CB8984"/>
      <c r="CC8984"/>
      <c r="CD8984"/>
      <c r="CE8984" s="83"/>
      <c r="CF8984"/>
      <c r="CG8984"/>
      <c r="CH8984"/>
      <c r="CI8984"/>
      <c r="CJ8984"/>
      <c r="CK8984"/>
      <c r="CL8984"/>
      <c r="CM8984"/>
      <c r="CN8984"/>
      <c r="CO8984"/>
      <c r="CP8984"/>
    </row>
    <row r="8985" spans="80:94" ht="22.5" customHeight="1">
      <c r="CB8985"/>
      <c r="CC8985"/>
      <c r="CD8985"/>
      <c r="CE8985" s="83"/>
      <c r="CF8985"/>
      <c r="CG8985"/>
      <c r="CH8985"/>
      <c r="CI8985"/>
      <c r="CJ8985"/>
      <c r="CK8985"/>
      <c r="CL8985"/>
      <c r="CM8985"/>
      <c r="CN8985"/>
      <c r="CO8985"/>
      <c r="CP8985"/>
    </row>
    <row r="8986" spans="80:94" ht="22.5" customHeight="1">
      <c r="CB8986"/>
      <c r="CC8986"/>
      <c r="CD8986"/>
      <c r="CE8986" s="83"/>
      <c r="CF8986"/>
      <c r="CG8986"/>
      <c r="CH8986"/>
      <c r="CI8986"/>
      <c r="CJ8986"/>
      <c r="CK8986"/>
      <c r="CL8986"/>
      <c r="CM8986"/>
      <c r="CN8986"/>
      <c r="CO8986"/>
      <c r="CP8986"/>
    </row>
    <row r="8987" spans="80:94" ht="22.5" customHeight="1">
      <c r="CB8987"/>
      <c r="CC8987"/>
      <c r="CD8987"/>
      <c r="CE8987" s="83"/>
      <c r="CF8987"/>
      <c r="CG8987"/>
      <c r="CH8987"/>
      <c r="CI8987"/>
      <c r="CJ8987"/>
      <c r="CK8987"/>
      <c r="CL8987"/>
      <c r="CM8987"/>
      <c r="CN8987"/>
      <c r="CO8987"/>
      <c r="CP8987"/>
    </row>
    <row r="8988" spans="80:94" ht="22.5" customHeight="1">
      <c r="CB8988"/>
      <c r="CC8988"/>
      <c r="CD8988"/>
      <c r="CE8988" s="83"/>
      <c r="CF8988"/>
      <c r="CG8988"/>
      <c r="CH8988"/>
      <c r="CI8988"/>
      <c r="CJ8988"/>
      <c r="CK8988"/>
      <c r="CL8988"/>
      <c r="CM8988"/>
      <c r="CN8988"/>
      <c r="CO8988"/>
      <c r="CP8988"/>
    </row>
    <row r="8989" spans="80:94" ht="22.5" customHeight="1">
      <c r="CB8989"/>
      <c r="CC8989"/>
      <c r="CD8989"/>
      <c r="CE8989" s="83"/>
      <c r="CF8989"/>
      <c r="CG8989"/>
      <c r="CH8989"/>
      <c r="CI8989"/>
      <c r="CJ8989"/>
      <c r="CK8989"/>
      <c r="CL8989"/>
      <c r="CM8989"/>
      <c r="CN8989"/>
      <c r="CO8989"/>
      <c r="CP8989"/>
    </row>
    <row r="8990" spans="80:94" ht="22.5" customHeight="1">
      <c r="CB8990"/>
      <c r="CC8990"/>
      <c r="CD8990"/>
      <c r="CE8990" s="83"/>
      <c r="CF8990"/>
      <c r="CG8990"/>
      <c r="CH8990"/>
      <c r="CI8990"/>
      <c r="CJ8990"/>
      <c r="CK8990"/>
      <c r="CL8990"/>
      <c r="CM8990"/>
      <c r="CN8990"/>
      <c r="CO8990"/>
      <c r="CP8990"/>
    </row>
    <row r="8991" spans="80:94" ht="22.5" customHeight="1">
      <c r="CB8991"/>
      <c r="CC8991"/>
      <c r="CD8991"/>
      <c r="CE8991" s="83"/>
      <c r="CF8991"/>
      <c r="CG8991"/>
      <c r="CH8991"/>
      <c r="CI8991"/>
      <c r="CJ8991"/>
      <c r="CK8991"/>
      <c r="CL8991"/>
      <c r="CM8991"/>
      <c r="CN8991"/>
      <c r="CO8991"/>
      <c r="CP8991"/>
    </row>
    <row r="8992" spans="80:94" ht="22.5" customHeight="1">
      <c r="CB8992"/>
      <c r="CC8992"/>
      <c r="CD8992"/>
      <c r="CE8992" s="83"/>
      <c r="CF8992"/>
      <c r="CG8992"/>
      <c r="CH8992"/>
      <c r="CI8992"/>
      <c r="CJ8992"/>
      <c r="CK8992"/>
      <c r="CL8992"/>
      <c r="CM8992"/>
      <c r="CN8992"/>
      <c r="CO8992"/>
      <c r="CP8992"/>
    </row>
    <row r="8993" spans="80:94" ht="22.5" customHeight="1">
      <c r="CB8993"/>
      <c r="CC8993"/>
      <c r="CD8993"/>
      <c r="CE8993" s="83"/>
      <c r="CF8993"/>
      <c r="CG8993"/>
      <c r="CH8993"/>
      <c r="CI8993"/>
      <c r="CJ8993"/>
      <c r="CK8993"/>
      <c r="CL8993"/>
      <c r="CM8993"/>
      <c r="CN8993"/>
      <c r="CO8993"/>
      <c r="CP8993"/>
    </row>
    <row r="8994" spans="80:94" ht="22.5" customHeight="1">
      <c r="CB8994"/>
      <c r="CC8994"/>
      <c r="CD8994"/>
      <c r="CE8994" s="83"/>
      <c r="CF8994"/>
      <c r="CG8994"/>
      <c r="CH8994"/>
      <c r="CI8994"/>
      <c r="CJ8994"/>
      <c r="CK8994"/>
      <c r="CL8994"/>
      <c r="CM8994"/>
      <c r="CN8994"/>
      <c r="CO8994"/>
      <c r="CP8994"/>
    </row>
    <row r="8995" spans="80:94" ht="22.5" customHeight="1">
      <c r="CB8995"/>
      <c r="CC8995"/>
      <c r="CD8995"/>
      <c r="CE8995" s="83"/>
      <c r="CF8995"/>
      <c r="CG8995"/>
      <c r="CH8995"/>
      <c r="CI8995"/>
      <c r="CJ8995"/>
      <c r="CK8995"/>
      <c r="CL8995"/>
      <c r="CM8995"/>
      <c r="CN8995"/>
      <c r="CO8995"/>
      <c r="CP8995"/>
    </row>
    <row r="8996" spans="80:94" ht="22.5" customHeight="1">
      <c r="CB8996"/>
      <c r="CC8996"/>
      <c r="CD8996"/>
      <c r="CE8996" s="83"/>
      <c r="CF8996"/>
      <c r="CG8996"/>
      <c r="CH8996"/>
      <c r="CI8996"/>
      <c r="CJ8996"/>
      <c r="CK8996"/>
      <c r="CL8996"/>
      <c r="CM8996"/>
      <c r="CN8996"/>
      <c r="CO8996"/>
      <c r="CP8996"/>
    </row>
    <row r="8997" spans="80:94" ht="22.5" customHeight="1">
      <c r="CB8997"/>
      <c r="CC8997"/>
      <c r="CD8997"/>
      <c r="CE8997" s="83"/>
      <c r="CF8997"/>
      <c r="CG8997"/>
      <c r="CH8997"/>
      <c r="CI8997"/>
      <c r="CJ8997"/>
      <c r="CK8997"/>
      <c r="CL8997"/>
      <c r="CM8997"/>
      <c r="CN8997"/>
      <c r="CO8997"/>
      <c r="CP8997"/>
    </row>
    <row r="8998" spans="80:94" ht="22.5" customHeight="1">
      <c r="CB8998"/>
      <c r="CC8998"/>
      <c r="CD8998"/>
      <c r="CE8998" s="83"/>
      <c r="CF8998"/>
      <c r="CG8998"/>
      <c r="CH8998"/>
      <c r="CI8998"/>
      <c r="CJ8998"/>
      <c r="CK8998"/>
      <c r="CL8998"/>
      <c r="CM8998"/>
      <c r="CN8998"/>
      <c r="CO8998"/>
      <c r="CP8998"/>
    </row>
    <row r="8999" spans="80:94" ht="22.5" customHeight="1">
      <c r="CB8999"/>
      <c r="CC8999"/>
      <c r="CD8999"/>
      <c r="CE8999" s="83"/>
      <c r="CF8999"/>
      <c r="CG8999"/>
      <c r="CH8999"/>
      <c r="CI8999"/>
      <c r="CJ8999"/>
      <c r="CK8999"/>
      <c r="CL8999"/>
      <c r="CM8999"/>
      <c r="CN8999"/>
      <c r="CO8999"/>
      <c r="CP8999"/>
    </row>
    <row r="9000" spans="80:94" ht="22.5" customHeight="1">
      <c r="CB9000"/>
      <c r="CC9000"/>
      <c r="CD9000"/>
      <c r="CE9000" s="83"/>
      <c r="CF9000"/>
      <c r="CG9000"/>
      <c r="CH9000"/>
      <c r="CI9000"/>
      <c r="CJ9000"/>
      <c r="CK9000"/>
      <c r="CL9000"/>
      <c r="CM9000"/>
      <c r="CN9000"/>
      <c r="CO9000"/>
      <c r="CP9000"/>
    </row>
    <row r="9001" spans="80:94" ht="22.5" customHeight="1">
      <c r="CB9001"/>
      <c r="CC9001"/>
      <c r="CD9001"/>
      <c r="CE9001" s="83"/>
      <c r="CF9001"/>
      <c r="CG9001"/>
      <c r="CH9001"/>
      <c r="CI9001"/>
      <c r="CJ9001"/>
      <c r="CK9001"/>
      <c r="CL9001"/>
      <c r="CM9001"/>
      <c r="CN9001"/>
      <c r="CO9001"/>
      <c r="CP9001"/>
    </row>
    <row r="9002" spans="80:94" ht="22.5" customHeight="1">
      <c r="CB9002"/>
      <c r="CC9002"/>
      <c r="CD9002"/>
      <c r="CE9002" s="83"/>
      <c r="CF9002"/>
      <c r="CG9002"/>
      <c r="CH9002"/>
      <c r="CI9002"/>
      <c r="CJ9002"/>
      <c r="CK9002"/>
      <c r="CL9002"/>
      <c r="CM9002"/>
      <c r="CN9002"/>
      <c r="CO9002"/>
      <c r="CP9002"/>
    </row>
    <row r="9003" spans="80:94" ht="22.5" customHeight="1">
      <c r="CB9003"/>
      <c r="CC9003"/>
      <c r="CD9003"/>
      <c r="CE9003" s="83"/>
      <c r="CF9003"/>
      <c r="CG9003"/>
      <c r="CH9003"/>
      <c r="CI9003"/>
      <c r="CJ9003"/>
      <c r="CK9003"/>
      <c r="CL9003"/>
      <c r="CM9003"/>
      <c r="CN9003"/>
      <c r="CO9003"/>
      <c r="CP9003"/>
    </row>
    <row r="9004" spans="80:94" ht="22.5" customHeight="1">
      <c r="CB9004"/>
      <c r="CC9004"/>
      <c r="CD9004"/>
      <c r="CE9004" s="83"/>
      <c r="CF9004"/>
      <c r="CG9004"/>
      <c r="CH9004"/>
      <c r="CI9004"/>
      <c r="CJ9004"/>
      <c r="CK9004"/>
      <c r="CL9004"/>
      <c r="CM9004"/>
      <c r="CN9004"/>
      <c r="CO9004"/>
      <c r="CP9004"/>
    </row>
    <row r="9005" spans="80:94" ht="22.5" customHeight="1">
      <c r="CB9005"/>
      <c r="CC9005"/>
      <c r="CD9005"/>
      <c r="CE9005" s="83"/>
      <c r="CF9005"/>
      <c r="CG9005"/>
      <c r="CH9005"/>
      <c r="CI9005"/>
      <c r="CJ9005"/>
      <c r="CK9005"/>
      <c r="CL9005"/>
      <c r="CM9005"/>
      <c r="CN9005"/>
      <c r="CO9005"/>
      <c r="CP9005"/>
    </row>
    <row r="9006" spans="80:94" ht="22.5" customHeight="1">
      <c r="CB9006"/>
      <c r="CC9006"/>
      <c r="CD9006"/>
      <c r="CE9006" s="83"/>
      <c r="CF9006"/>
      <c r="CG9006"/>
      <c r="CH9006"/>
      <c r="CI9006"/>
      <c r="CJ9006"/>
      <c r="CK9006"/>
      <c r="CL9006"/>
      <c r="CM9006"/>
      <c r="CN9006"/>
      <c r="CO9006"/>
      <c r="CP9006"/>
    </row>
    <row r="9007" spans="80:94" ht="22.5" customHeight="1">
      <c r="CB9007"/>
      <c r="CC9007"/>
      <c r="CD9007"/>
      <c r="CE9007" s="83"/>
      <c r="CF9007"/>
      <c r="CG9007"/>
      <c r="CH9007"/>
      <c r="CI9007"/>
      <c r="CJ9007"/>
      <c r="CK9007"/>
      <c r="CL9007"/>
      <c r="CM9007"/>
      <c r="CN9007"/>
      <c r="CO9007"/>
      <c r="CP9007"/>
    </row>
    <row r="9008" spans="80:94" ht="22.5" customHeight="1">
      <c r="CB9008"/>
      <c r="CC9008"/>
      <c r="CD9008"/>
      <c r="CE9008" s="83"/>
      <c r="CF9008"/>
      <c r="CG9008"/>
      <c r="CH9008"/>
      <c r="CI9008"/>
      <c r="CJ9008"/>
      <c r="CK9008"/>
      <c r="CL9008"/>
      <c r="CM9008"/>
      <c r="CN9008"/>
      <c r="CO9008"/>
      <c r="CP9008"/>
    </row>
    <row r="9009" spans="80:94" ht="22.5" customHeight="1">
      <c r="CB9009"/>
      <c r="CC9009"/>
      <c r="CD9009"/>
      <c r="CE9009" s="83"/>
      <c r="CF9009"/>
      <c r="CG9009"/>
      <c r="CH9009"/>
      <c r="CI9009"/>
      <c r="CJ9009"/>
      <c r="CK9009"/>
      <c r="CL9009"/>
      <c r="CM9009"/>
      <c r="CN9009"/>
      <c r="CO9009"/>
      <c r="CP9009"/>
    </row>
    <row r="9010" spans="80:94" ht="22.5" customHeight="1">
      <c r="CB9010"/>
      <c r="CC9010"/>
      <c r="CD9010"/>
      <c r="CE9010" s="83"/>
      <c r="CF9010"/>
      <c r="CG9010"/>
      <c r="CH9010"/>
      <c r="CI9010"/>
      <c r="CJ9010"/>
      <c r="CK9010"/>
      <c r="CL9010"/>
      <c r="CM9010"/>
      <c r="CN9010"/>
      <c r="CO9010"/>
      <c r="CP9010"/>
    </row>
    <row r="9011" spans="80:94" ht="22.5" customHeight="1">
      <c r="CB9011"/>
      <c r="CC9011"/>
      <c r="CD9011"/>
      <c r="CE9011" s="83"/>
      <c r="CF9011"/>
      <c r="CG9011"/>
      <c r="CH9011"/>
      <c r="CI9011"/>
      <c r="CJ9011"/>
      <c r="CK9011"/>
      <c r="CL9011"/>
      <c r="CM9011"/>
      <c r="CN9011"/>
      <c r="CO9011"/>
      <c r="CP9011"/>
    </row>
    <row r="9012" spans="80:94" ht="22.5" customHeight="1">
      <c r="CB9012"/>
      <c r="CC9012"/>
      <c r="CD9012"/>
      <c r="CE9012" s="83"/>
      <c r="CF9012"/>
      <c r="CG9012"/>
      <c r="CH9012"/>
      <c r="CI9012"/>
      <c r="CJ9012"/>
      <c r="CK9012"/>
      <c r="CL9012"/>
      <c r="CM9012"/>
      <c r="CN9012"/>
      <c r="CO9012"/>
      <c r="CP9012"/>
    </row>
    <row r="9013" spans="80:94" ht="22.5" customHeight="1">
      <c r="CB9013"/>
      <c r="CC9013"/>
      <c r="CD9013"/>
      <c r="CE9013" s="83"/>
      <c r="CF9013"/>
      <c r="CG9013"/>
      <c r="CH9013"/>
      <c r="CI9013"/>
      <c r="CJ9013"/>
      <c r="CK9013"/>
      <c r="CL9013"/>
      <c r="CM9013"/>
      <c r="CN9013"/>
      <c r="CO9013"/>
      <c r="CP9013"/>
    </row>
    <row r="9014" spans="80:94" ht="22.5" customHeight="1">
      <c r="CB9014"/>
      <c r="CC9014"/>
      <c r="CD9014"/>
      <c r="CE9014" s="83"/>
      <c r="CF9014"/>
      <c r="CG9014"/>
      <c r="CH9014"/>
      <c r="CI9014"/>
      <c r="CJ9014"/>
      <c r="CK9014"/>
      <c r="CL9014"/>
      <c r="CM9014"/>
      <c r="CN9014"/>
      <c r="CO9014"/>
      <c r="CP9014"/>
    </row>
    <row r="9015" spans="80:94" ht="22.5" customHeight="1">
      <c r="CB9015"/>
      <c r="CC9015"/>
      <c r="CD9015"/>
      <c r="CE9015" s="83"/>
      <c r="CF9015"/>
      <c r="CG9015"/>
      <c r="CH9015"/>
      <c r="CI9015"/>
      <c r="CJ9015"/>
      <c r="CK9015"/>
      <c r="CL9015"/>
      <c r="CM9015"/>
      <c r="CN9015"/>
      <c r="CO9015"/>
      <c r="CP9015"/>
    </row>
    <row r="9016" spans="80:94" ht="22.5" customHeight="1">
      <c r="CB9016"/>
      <c r="CC9016"/>
      <c r="CD9016"/>
      <c r="CE9016" s="83"/>
      <c r="CF9016"/>
      <c r="CG9016"/>
      <c r="CH9016"/>
      <c r="CI9016"/>
      <c r="CJ9016"/>
      <c r="CK9016"/>
      <c r="CL9016"/>
      <c r="CM9016"/>
      <c r="CN9016"/>
      <c r="CO9016"/>
      <c r="CP9016"/>
    </row>
    <row r="9017" spans="80:94" ht="22.5" customHeight="1">
      <c r="CB9017"/>
      <c r="CC9017"/>
      <c r="CD9017"/>
      <c r="CE9017" s="83"/>
      <c r="CF9017"/>
      <c r="CG9017"/>
      <c r="CH9017"/>
      <c r="CI9017"/>
      <c r="CJ9017"/>
      <c r="CK9017"/>
      <c r="CL9017"/>
      <c r="CM9017"/>
      <c r="CN9017"/>
      <c r="CO9017"/>
      <c r="CP9017"/>
    </row>
    <row r="9018" spans="80:94" ht="22.5" customHeight="1">
      <c r="CB9018"/>
      <c r="CC9018"/>
      <c r="CD9018"/>
      <c r="CE9018" s="83"/>
      <c r="CF9018"/>
      <c r="CG9018"/>
      <c r="CH9018"/>
      <c r="CI9018"/>
      <c r="CJ9018"/>
      <c r="CK9018"/>
      <c r="CL9018"/>
      <c r="CM9018"/>
      <c r="CN9018"/>
      <c r="CO9018"/>
      <c r="CP9018"/>
    </row>
    <row r="9019" spans="80:94" ht="22.5" customHeight="1">
      <c r="CB9019"/>
      <c r="CC9019"/>
      <c r="CD9019"/>
      <c r="CE9019" s="83"/>
      <c r="CF9019"/>
      <c r="CG9019"/>
      <c r="CH9019"/>
      <c r="CI9019"/>
      <c r="CJ9019"/>
      <c r="CK9019"/>
      <c r="CL9019"/>
      <c r="CM9019"/>
      <c r="CN9019"/>
      <c r="CO9019"/>
      <c r="CP9019"/>
    </row>
    <row r="9020" spans="80:94" ht="22.5" customHeight="1">
      <c r="CB9020"/>
      <c r="CC9020"/>
      <c r="CD9020"/>
      <c r="CE9020" s="83"/>
      <c r="CF9020"/>
      <c r="CG9020"/>
      <c r="CH9020"/>
      <c r="CI9020"/>
      <c r="CJ9020"/>
      <c r="CK9020"/>
      <c r="CL9020"/>
      <c r="CM9020"/>
      <c r="CN9020"/>
      <c r="CO9020"/>
      <c r="CP9020"/>
    </row>
    <row r="9021" spans="80:94" ht="22.5" customHeight="1">
      <c r="CB9021"/>
      <c r="CC9021"/>
      <c r="CD9021"/>
      <c r="CE9021" s="83"/>
      <c r="CF9021"/>
      <c r="CG9021"/>
      <c r="CH9021"/>
      <c r="CI9021"/>
      <c r="CJ9021"/>
      <c r="CK9021"/>
      <c r="CL9021"/>
      <c r="CM9021"/>
      <c r="CN9021"/>
      <c r="CO9021"/>
      <c r="CP9021"/>
    </row>
    <row r="9022" spans="80:94" ht="22.5" customHeight="1">
      <c r="CB9022"/>
      <c r="CC9022"/>
      <c r="CD9022"/>
      <c r="CE9022" s="83"/>
      <c r="CF9022"/>
      <c r="CG9022"/>
      <c r="CH9022"/>
      <c r="CI9022"/>
      <c r="CJ9022"/>
      <c r="CK9022"/>
      <c r="CL9022"/>
      <c r="CM9022"/>
      <c r="CN9022"/>
      <c r="CO9022"/>
      <c r="CP9022"/>
    </row>
    <row r="9023" spans="80:94" ht="22.5" customHeight="1">
      <c r="CB9023"/>
      <c r="CC9023"/>
      <c r="CD9023"/>
      <c r="CE9023" s="83"/>
      <c r="CF9023"/>
      <c r="CG9023"/>
      <c r="CH9023"/>
      <c r="CI9023"/>
      <c r="CJ9023"/>
      <c r="CK9023"/>
      <c r="CL9023"/>
      <c r="CM9023"/>
      <c r="CN9023"/>
      <c r="CO9023"/>
      <c r="CP9023"/>
    </row>
    <row r="9024" spans="80:94" ht="22.5" customHeight="1">
      <c r="CB9024"/>
      <c r="CC9024"/>
      <c r="CD9024"/>
      <c r="CE9024" s="83"/>
      <c r="CF9024"/>
      <c r="CG9024"/>
      <c r="CH9024"/>
      <c r="CI9024"/>
      <c r="CJ9024"/>
      <c r="CK9024"/>
      <c r="CL9024"/>
      <c r="CM9024"/>
      <c r="CN9024"/>
      <c r="CO9024"/>
      <c r="CP9024"/>
    </row>
    <row r="9025" spans="80:94" ht="22.5" customHeight="1">
      <c r="CB9025"/>
      <c r="CC9025"/>
      <c r="CD9025"/>
      <c r="CE9025" s="83"/>
      <c r="CF9025"/>
      <c r="CG9025"/>
      <c r="CH9025"/>
      <c r="CI9025"/>
      <c r="CJ9025"/>
      <c r="CK9025"/>
      <c r="CL9025"/>
      <c r="CM9025"/>
      <c r="CN9025"/>
      <c r="CO9025"/>
      <c r="CP9025"/>
    </row>
    <row r="9026" spans="80:94" ht="22.5" customHeight="1">
      <c r="CB9026"/>
      <c r="CC9026"/>
      <c r="CD9026"/>
      <c r="CE9026" s="83"/>
      <c r="CF9026"/>
      <c r="CG9026"/>
      <c r="CH9026"/>
      <c r="CI9026"/>
      <c r="CJ9026"/>
      <c r="CK9026"/>
      <c r="CL9026"/>
      <c r="CM9026"/>
      <c r="CN9026"/>
      <c r="CO9026"/>
      <c r="CP9026"/>
    </row>
    <row r="9027" spans="80:94" ht="22.5" customHeight="1">
      <c r="CB9027"/>
      <c r="CC9027"/>
      <c r="CD9027"/>
      <c r="CE9027" s="83"/>
      <c r="CF9027"/>
      <c r="CG9027"/>
      <c r="CH9027"/>
      <c r="CI9027"/>
      <c r="CJ9027"/>
      <c r="CK9027"/>
      <c r="CL9027"/>
      <c r="CM9027"/>
      <c r="CN9027"/>
      <c r="CO9027"/>
      <c r="CP9027"/>
    </row>
    <row r="9028" spans="80:94" ht="22.5" customHeight="1">
      <c r="CB9028"/>
      <c r="CC9028"/>
      <c r="CD9028"/>
      <c r="CE9028" s="83"/>
      <c r="CF9028"/>
      <c r="CG9028"/>
      <c r="CH9028"/>
      <c r="CI9028"/>
      <c r="CJ9028"/>
      <c r="CK9028"/>
      <c r="CL9028"/>
      <c r="CM9028"/>
      <c r="CN9028"/>
      <c r="CO9028"/>
      <c r="CP9028"/>
    </row>
    <row r="9029" spans="80:94" ht="22.5" customHeight="1">
      <c r="CB9029"/>
      <c r="CC9029"/>
      <c r="CD9029"/>
      <c r="CE9029" s="83"/>
      <c r="CF9029"/>
      <c r="CG9029"/>
      <c r="CH9029"/>
      <c r="CI9029"/>
      <c r="CJ9029"/>
      <c r="CK9029"/>
      <c r="CL9029"/>
      <c r="CM9029"/>
      <c r="CN9029"/>
      <c r="CO9029"/>
      <c r="CP9029"/>
    </row>
    <row r="9030" spans="80:94" ht="22.5" customHeight="1">
      <c r="CB9030"/>
      <c r="CC9030"/>
      <c r="CD9030"/>
      <c r="CE9030" s="83"/>
      <c r="CF9030"/>
      <c r="CG9030"/>
      <c r="CH9030"/>
      <c r="CI9030"/>
      <c r="CJ9030"/>
      <c r="CK9030"/>
      <c r="CL9030"/>
      <c r="CM9030"/>
      <c r="CN9030"/>
      <c r="CO9030"/>
      <c r="CP9030"/>
    </row>
    <row r="9031" spans="80:94" ht="22.5" customHeight="1">
      <c r="CB9031"/>
      <c r="CC9031"/>
      <c r="CD9031"/>
      <c r="CE9031" s="83"/>
      <c r="CF9031"/>
      <c r="CG9031"/>
      <c r="CH9031"/>
      <c r="CI9031"/>
      <c r="CJ9031"/>
      <c r="CK9031"/>
      <c r="CL9031"/>
      <c r="CM9031"/>
      <c r="CN9031"/>
      <c r="CO9031"/>
      <c r="CP9031"/>
    </row>
    <row r="9032" spans="80:94" ht="22.5" customHeight="1">
      <c r="CB9032"/>
      <c r="CC9032"/>
      <c r="CD9032"/>
      <c r="CE9032" s="83"/>
      <c r="CF9032"/>
      <c r="CG9032"/>
      <c r="CH9032"/>
      <c r="CI9032"/>
      <c r="CJ9032"/>
      <c r="CK9032"/>
      <c r="CL9032"/>
      <c r="CM9032"/>
      <c r="CN9032"/>
      <c r="CO9032"/>
      <c r="CP9032"/>
    </row>
    <row r="9033" spans="80:94" ht="22.5" customHeight="1">
      <c r="CB9033"/>
      <c r="CC9033"/>
      <c r="CD9033"/>
      <c r="CE9033" s="83"/>
      <c r="CF9033"/>
      <c r="CG9033"/>
      <c r="CH9033"/>
      <c r="CI9033"/>
      <c r="CJ9033"/>
      <c r="CK9033"/>
      <c r="CL9033"/>
      <c r="CM9033"/>
      <c r="CN9033"/>
      <c r="CO9033"/>
      <c r="CP9033"/>
    </row>
    <row r="9034" spans="80:94" ht="22.5" customHeight="1">
      <c r="CB9034"/>
      <c r="CC9034"/>
      <c r="CD9034"/>
      <c r="CE9034" s="83"/>
      <c r="CF9034"/>
      <c r="CG9034"/>
      <c r="CH9034"/>
      <c r="CI9034"/>
      <c r="CJ9034"/>
      <c r="CK9034"/>
      <c r="CL9034"/>
      <c r="CM9034"/>
      <c r="CN9034"/>
      <c r="CO9034"/>
      <c r="CP9034"/>
    </row>
    <row r="9035" spans="80:94" ht="22.5" customHeight="1">
      <c r="CB9035"/>
      <c r="CC9035"/>
      <c r="CD9035"/>
      <c r="CE9035" s="83"/>
      <c r="CF9035"/>
      <c r="CG9035"/>
      <c r="CH9035"/>
      <c r="CI9035"/>
      <c r="CJ9035"/>
      <c r="CK9035"/>
      <c r="CL9035"/>
      <c r="CM9035"/>
      <c r="CN9035"/>
      <c r="CO9035"/>
      <c r="CP9035"/>
    </row>
    <row r="9036" spans="80:94" ht="22.5" customHeight="1">
      <c r="CB9036"/>
      <c r="CC9036"/>
      <c r="CD9036"/>
      <c r="CE9036" s="83"/>
      <c r="CF9036"/>
      <c r="CG9036"/>
      <c r="CH9036"/>
      <c r="CI9036"/>
      <c r="CJ9036"/>
      <c r="CK9036"/>
      <c r="CL9036"/>
      <c r="CM9036"/>
      <c r="CN9036"/>
      <c r="CO9036"/>
      <c r="CP9036"/>
    </row>
    <row r="9037" spans="80:94" ht="22.5" customHeight="1">
      <c r="CB9037"/>
      <c r="CC9037"/>
      <c r="CD9037"/>
      <c r="CE9037" s="83"/>
      <c r="CF9037"/>
      <c r="CG9037"/>
      <c r="CH9037"/>
      <c r="CI9037"/>
      <c r="CJ9037"/>
      <c r="CK9037"/>
      <c r="CL9037"/>
      <c r="CM9037"/>
      <c r="CN9037"/>
      <c r="CO9037"/>
      <c r="CP9037"/>
    </row>
    <row r="9038" spans="80:94" ht="22.5" customHeight="1">
      <c r="CB9038"/>
      <c r="CC9038"/>
      <c r="CD9038"/>
      <c r="CE9038" s="83"/>
      <c r="CF9038"/>
      <c r="CG9038"/>
      <c r="CH9038"/>
      <c r="CI9038"/>
      <c r="CJ9038"/>
      <c r="CK9038"/>
      <c r="CL9038"/>
      <c r="CM9038"/>
      <c r="CN9038"/>
      <c r="CO9038"/>
      <c r="CP9038"/>
    </row>
    <row r="9039" spans="80:94" ht="22.5" customHeight="1">
      <c r="CB9039"/>
      <c r="CC9039"/>
      <c r="CD9039"/>
      <c r="CE9039" s="83"/>
      <c r="CF9039"/>
      <c r="CG9039"/>
      <c r="CH9039"/>
      <c r="CI9039"/>
      <c r="CJ9039"/>
      <c r="CK9039"/>
      <c r="CL9039"/>
      <c r="CM9039"/>
      <c r="CN9039"/>
      <c r="CO9039"/>
      <c r="CP9039"/>
    </row>
    <row r="9040" spans="80:94" ht="22.5" customHeight="1">
      <c r="CB9040"/>
      <c r="CC9040"/>
      <c r="CD9040"/>
      <c r="CE9040" s="83"/>
      <c r="CF9040"/>
      <c r="CG9040"/>
      <c r="CH9040"/>
      <c r="CI9040"/>
      <c r="CJ9040"/>
      <c r="CK9040"/>
      <c r="CL9040"/>
      <c r="CM9040"/>
      <c r="CN9040"/>
      <c r="CO9040"/>
      <c r="CP9040"/>
    </row>
    <row r="9041" spans="80:94" ht="22.5" customHeight="1">
      <c r="CB9041"/>
      <c r="CC9041"/>
      <c r="CD9041"/>
      <c r="CE9041" s="83"/>
      <c r="CF9041"/>
      <c r="CG9041"/>
      <c r="CH9041"/>
      <c r="CI9041"/>
      <c r="CJ9041"/>
      <c r="CK9041"/>
      <c r="CL9041"/>
      <c r="CM9041"/>
      <c r="CN9041"/>
      <c r="CO9041"/>
      <c r="CP9041"/>
    </row>
    <row r="9042" spans="80:94" ht="22.5" customHeight="1">
      <c r="CB9042"/>
      <c r="CC9042"/>
      <c r="CD9042"/>
      <c r="CE9042" s="83"/>
      <c r="CF9042"/>
      <c r="CG9042"/>
      <c r="CH9042"/>
      <c r="CI9042"/>
      <c r="CJ9042"/>
      <c r="CK9042"/>
      <c r="CL9042"/>
      <c r="CM9042"/>
      <c r="CN9042"/>
      <c r="CO9042"/>
      <c r="CP9042"/>
    </row>
    <row r="9043" spans="80:94" ht="22.5" customHeight="1">
      <c r="CB9043"/>
      <c r="CC9043"/>
      <c r="CD9043"/>
      <c r="CE9043" s="83"/>
      <c r="CF9043"/>
      <c r="CG9043"/>
      <c r="CH9043"/>
      <c r="CI9043"/>
      <c r="CJ9043"/>
      <c r="CK9043"/>
      <c r="CL9043"/>
      <c r="CM9043"/>
      <c r="CN9043"/>
      <c r="CO9043"/>
      <c r="CP9043"/>
    </row>
    <row r="9044" spans="80:94" ht="22.5" customHeight="1">
      <c r="CB9044"/>
      <c r="CC9044"/>
      <c r="CD9044"/>
      <c r="CE9044" s="83"/>
      <c r="CF9044"/>
      <c r="CG9044"/>
      <c r="CH9044"/>
      <c r="CI9044"/>
      <c r="CJ9044"/>
      <c r="CK9044"/>
      <c r="CL9044"/>
      <c r="CM9044"/>
      <c r="CN9044"/>
      <c r="CO9044"/>
      <c r="CP9044"/>
    </row>
    <row r="9045" spans="80:94" ht="22.5" customHeight="1">
      <c r="CB9045"/>
      <c r="CC9045"/>
      <c r="CD9045"/>
      <c r="CE9045" s="83"/>
      <c r="CF9045"/>
      <c r="CG9045"/>
      <c r="CH9045"/>
      <c r="CI9045"/>
      <c r="CJ9045"/>
      <c r="CK9045"/>
      <c r="CL9045"/>
      <c r="CM9045"/>
      <c r="CN9045"/>
      <c r="CO9045"/>
      <c r="CP9045"/>
    </row>
    <row r="9046" spans="80:94" ht="22.5" customHeight="1">
      <c r="CB9046"/>
      <c r="CC9046"/>
      <c r="CD9046"/>
      <c r="CE9046" s="83"/>
      <c r="CF9046"/>
      <c r="CG9046"/>
      <c r="CH9046"/>
      <c r="CI9046"/>
      <c r="CJ9046"/>
      <c r="CK9046"/>
      <c r="CL9046"/>
      <c r="CM9046"/>
      <c r="CN9046"/>
      <c r="CO9046"/>
      <c r="CP9046"/>
    </row>
    <row r="9047" spans="80:94" ht="22.5" customHeight="1">
      <c r="CB9047"/>
      <c r="CC9047"/>
      <c r="CD9047"/>
      <c r="CE9047" s="83"/>
      <c r="CF9047"/>
      <c r="CG9047"/>
      <c r="CH9047"/>
      <c r="CI9047"/>
      <c r="CJ9047"/>
      <c r="CK9047"/>
      <c r="CL9047"/>
      <c r="CM9047"/>
      <c r="CN9047"/>
      <c r="CO9047"/>
      <c r="CP9047"/>
    </row>
    <row r="9048" spans="80:94" ht="22.5" customHeight="1">
      <c r="CB9048"/>
      <c r="CC9048"/>
      <c r="CD9048"/>
      <c r="CE9048" s="83"/>
      <c r="CF9048"/>
      <c r="CG9048"/>
      <c r="CH9048"/>
      <c r="CI9048"/>
      <c r="CJ9048"/>
      <c r="CK9048"/>
      <c r="CL9048"/>
      <c r="CM9048"/>
      <c r="CN9048"/>
      <c r="CO9048"/>
      <c r="CP9048"/>
    </row>
    <row r="9049" spans="80:94" ht="22.5" customHeight="1">
      <c r="CB9049"/>
      <c r="CC9049"/>
      <c r="CD9049"/>
      <c r="CE9049" s="83"/>
      <c r="CF9049"/>
      <c r="CG9049"/>
      <c r="CH9049"/>
      <c r="CI9049"/>
      <c r="CJ9049"/>
      <c r="CK9049"/>
      <c r="CL9049"/>
      <c r="CM9049"/>
      <c r="CN9049"/>
      <c r="CO9049"/>
      <c r="CP9049"/>
    </row>
    <row r="9050" spans="80:94" ht="22.5" customHeight="1">
      <c r="CB9050"/>
      <c r="CC9050"/>
      <c r="CD9050"/>
      <c r="CE9050" s="83"/>
      <c r="CF9050"/>
      <c r="CG9050"/>
      <c r="CH9050"/>
      <c r="CI9050"/>
      <c r="CJ9050"/>
      <c r="CK9050"/>
      <c r="CL9050"/>
      <c r="CM9050"/>
      <c r="CN9050"/>
      <c r="CO9050"/>
      <c r="CP9050"/>
    </row>
    <row r="9051" spans="80:94" ht="22.5" customHeight="1">
      <c r="CB9051"/>
      <c r="CC9051"/>
      <c r="CD9051"/>
      <c r="CE9051" s="83"/>
      <c r="CF9051"/>
      <c r="CG9051"/>
      <c r="CH9051"/>
      <c r="CI9051"/>
      <c r="CJ9051"/>
      <c r="CK9051"/>
      <c r="CL9051"/>
      <c r="CM9051"/>
      <c r="CN9051"/>
      <c r="CO9051"/>
      <c r="CP9051"/>
    </row>
    <row r="9052" spans="80:94" ht="22.5" customHeight="1">
      <c r="CB9052"/>
      <c r="CC9052"/>
      <c r="CD9052"/>
      <c r="CE9052" s="83"/>
      <c r="CF9052"/>
      <c r="CG9052"/>
      <c r="CH9052"/>
      <c r="CI9052"/>
      <c r="CJ9052"/>
      <c r="CK9052"/>
      <c r="CL9052"/>
      <c r="CM9052"/>
      <c r="CN9052"/>
      <c r="CO9052"/>
      <c r="CP9052"/>
    </row>
    <row r="9053" spans="80:94" ht="22.5" customHeight="1">
      <c r="CB9053"/>
      <c r="CC9053"/>
      <c r="CD9053"/>
      <c r="CE9053" s="83"/>
      <c r="CF9053"/>
      <c r="CG9053"/>
      <c r="CH9053"/>
      <c r="CI9053"/>
      <c r="CJ9053"/>
      <c r="CK9053"/>
      <c r="CL9053"/>
      <c r="CM9053"/>
      <c r="CN9053"/>
      <c r="CO9053"/>
      <c r="CP9053"/>
    </row>
    <row r="9054" spans="80:94" ht="22.5" customHeight="1">
      <c r="CB9054"/>
      <c r="CC9054"/>
      <c r="CD9054"/>
      <c r="CE9054" s="83"/>
      <c r="CF9054"/>
      <c r="CG9054"/>
      <c r="CH9054"/>
      <c r="CI9054"/>
      <c r="CJ9054"/>
      <c r="CK9054"/>
      <c r="CL9054"/>
      <c r="CM9054"/>
      <c r="CN9054"/>
      <c r="CO9054"/>
      <c r="CP9054"/>
    </row>
    <row r="9055" spans="80:94" ht="22.5" customHeight="1">
      <c r="CB9055"/>
      <c r="CC9055"/>
      <c r="CD9055"/>
      <c r="CE9055" s="83"/>
      <c r="CF9055"/>
      <c r="CG9055"/>
      <c r="CH9055"/>
      <c r="CI9055"/>
      <c r="CJ9055"/>
      <c r="CK9055"/>
      <c r="CL9055"/>
      <c r="CM9055"/>
      <c r="CN9055"/>
      <c r="CO9055"/>
      <c r="CP9055"/>
    </row>
    <row r="9056" spans="80:94" ht="22.5" customHeight="1">
      <c r="CB9056"/>
      <c r="CC9056"/>
      <c r="CD9056"/>
      <c r="CE9056" s="83"/>
      <c r="CF9056"/>
      <c r="CG9056"/>
      <c r="CH9056"/>
      <c r="CI9056"/>
      <c r="CJ9056"/>
      <c r="CK9056"/>
      <c r="CL9056"/>
      <c r="CM9056"/>
      <c r="CN9056"/>
      <c r="CO9056"/>
      <c r="CP9056"/>
    </row>
    <row r="9057" spans="80:94" ht="22.5" customHeight="1">
      <c r="CB9057"/>
      <c r="CC9057"/>
      <c r="CD9057"/>
      <c r="CE9057" s="83"/>
      <c r="CF9057"/>
      <c r="CG9057"/>
      <c r="CH9057"/>
      <c r="CI9057"/>
      <c r="CJ9057"/>
      <c r="CK9057"/>
      <c r="CL9057"/>
      <c r="CM9057"/>
      <c r="CN9057"/>
      <c r="CO9057"/>
      <c r="CP9057"/>
    </row>
    <row r="9058" spans="80:94" ht="22.5" customHeight="1">
      <c r="CB9058"/>
      <c r="CC9058"/>
      <c r="CD9058"/>
      <c r="CE9058" s="83"/>
      <c r="CF9058"/>
      <c r="CG9058"/>
      <c r="CH9058"/>
      <c r="CI9058"/>
      <c r="CJ9058"/>
      <c r="CK9058"/>
      <c r="CL9058"/>
      <c r="CM9058"/>
      <c r="CN9058"/>
      <c r="CO9058"/>
      <c r="CP9058"/>
    </row>
    <row r="9059" spans="80:94" ht="22.5" customHeight="1">
      <c r="CB9059"/>
      <c r="CC9059"/>
      <c r="CD9059"/>
      <c r="CE9059" s="83"/>
      <c r="CF9059"/>
      <c r="CG9059"/>
      <c r="CH9059"/>
      <c r="CI9059"/>
      <c r="CJ9059"/>
      <c r="CK9059"/>
      <c r="CL9059"/>
      <c r="CM9059"/>
      <c r="CN9059"/>
      <c r="CO9059"/>
      <c r="CP9059"/>
    </row>
    <row r="9060" spans="80:94" ht="22.5" customHeight="1">
      <c r="CB9060"/>
      <c r="CC9060"/>
      <c r="CD9060"/>
      <c r="CE9060" s="83"/>
      <c r="CF9060"/>
      <c r="CG9060"/>
      <c r="CH9060"/>
      <c r="CI9060"/>
      <c r="CJ9060"/>
      <c r="CK9060"/>
      <c r="CL9060"/>
      <c r="CM9060"/>
      <c r="CN9060"/>
      <c r="CO9060"/>
      <c r="CP9060"/>
    </row>
    <row r="9061" spans="80:94" ht="22.5" customHeight="1">
      <c r="CB9061"/>
      <c r="CC9061"/>
      <c r="CD9061"/>
      <c r="CE9061" s="83"/>
      <c r="CF9061"/>
      <c r="CG9061"/>
      <c r="CH9061"/>
      <c r="CI9061"/>
      <c r="CJ9061"/>
      <c r="CK9061"/>
      <c r="CL9061"/>
      <c r="CM9061"/>
      <c r="CN9061"/>
      <c r="CO9061"/>
      <c r="CP9061"/>
    </row>
    <row r="9062" spans="80:94" ht="22.5" customHeight="1">
      <c r="CB9062"/>
      <c r="CC9062"/>
      <c r="CD9062"/>
      <c r="CE9062" s="83"/>
      <c r="CF9062"/>
      <c r="CG9062"/>
      <c r="CH9062"/>
      <c r="CI9062"/>
      <c r="CJ9062"/>
      <c r="CK9062"/>
      <c r="CL9062"/>
      <c r="CM9062"/>
      <c r="CN9062"/>
      <c r="CO9062"/>
      <c r="CP9062"/>
    </row>
    <row r="9063" spans="80:94" ht="22.5" customHeight="1">
      <c r="CB9063"/>
      <c r="CC9063"/>
      <c r="CD9063"/>
      <c r="CE9063" s="83"/>
      <c r="CF9063"/>
      <c r="CG9063"/>
      <c r="CH9063"/>
      <c r="CI9063"/>
      <c r="CJ9063"/>
      <c r="CK9063"/>
      <c r="CL9063"/>
      <c r="CM9063"/>
      <c r="CN9063"/>
      <c r="CO9063"/>
      <c r="CP9063"/>
    </row>
    <row r="9064" spans="80:94" ht="22.5" customHeight="1">
      <c r="CB9064"/>
      <c r="CC9064"/>
      <c r="CD9064"/>
      <c r="CE9064" s="83"/>
      <c r="CF9064"/>
      <c r="CG9064"/>
      <c r="CH9064"/>
      <c r="CI9064"/>
      <c r="CJ9064"/>
      <c r="CK9064"/>
      <c r="CL9064"/>
      <c r="CM9064"/>
      <c r="CN9064"/>
      <c r="CO9064"/>
      <c r="CP9064"/>
    </row>
    <row r="9065" spans="80:94" ht="22.5" customHeight="1">
      <c r="CB9065"/>
      <c r="CC9065"/>
      <c r="CD9065"/>
      <c r="CE9065" s="83"/>
      <c r="CF9065"/>
      <c r="CG9065"/>
      <c r="CH9065"/>
      <c r="CI9065"/>
      <c r="CJ9065"/>
      <c r="CK9065"/>
      <c r="CL9065"/>
      <c r="CM9065"/>
      <c r="CN9065"/>
      <c r="CO9065"/>
      <c r="CP9065"/>
    </row>
    <row r="9066" spans="80:94" ht="22.5" customHeight="1">
      <c r="CB9066"/>
      <c r="CC9066"/>
      <c r="CD9066"/>
      <c r="CE9066" s="83"/>
      <c r="CF9066"/>
      <c r="CG9066"/>
      <c r="CH9066"/>
      <c r="CI9066"/>
      <c r="CJ9066"/>
      <c r="CK9066"/>
      <c r="CL9066"/>
      <c r="CM9066"/>
      <c r="CN9066"/>
      <c r="CO9066"/>
      <c r="CP9066"/>
    </row>
    <row r="9067" spans="80:94" ht="22.5" customHeight="1">
      <c r="CB9067"/>
      <c r="CC9067"/>
      <c r="CD9067"/>
      <c r="CE9067" s="83"/>
      <c r="CF9067"/>
      <c r="CG9067"/>
      <c r="CH9067"/>
      <c r="CI9067"/>
      <c r="CJ9067"/>
      <c r="CK9067"/>
      <c r="CL9067"/>
      <c r="CM9067"/>
      <c r="CN9067"/>
      <c r="CO9067"/>
      <c r="CP9067"/>
    </row>
    <row r="9068" spans="80:94" ht="22.5" customHeight="1">
      <c r="CB9068"/>
      <c r="CC9068"/>
      <c r="CD9068"/>
      <c r="CE9068" s="83"/>
      <c r="CF9068"/>
      <c r="CG9068"/>
      <c r="CH9068"/>
      <c r="CI9068"/>
      <c r="CJ9068"/>
      <c r="CK9068"/>
      <c r="CL9068"/>
      <c r="CM9068"/>
      <c r="CN9068"/>
      <c r="CO9068"/>
      <c r="CP9068"/>
    </row>
    <row r="9069" spans="80:94" ht="22.5" customHeight="1">
      <c r="CB9069"/>
      <c r="CC9069"/>
      <c r="CD9069"/>
      <c r="CE9069" s="83"/>
      <c r="CF9069"/>
      <c r="CG9069"/>
      <c r="CH9069"/>
      <c r="CI9069"/>
      <c r="CJ9069"/>
      <c r="CK9069"/>
      <c r="CL9069"/>
      <c r="CM9069"/>
      <c r="CN9069"/>
      <c r="CO9069"/>
      <c r="CP9069"/>
    </row>
    <row r="9070" spans="80:94" ht="22.5" customHeight="1">
      <c r="CB9070"/>
      <c r="CC9070"/>
      <c r="CD9070"/>
      <c r="CE9070" s="83"/>
      <c r="CF9070"/>
      <c r="CG9070"/>
      <c r="CH9070"/>
      <c r="CI9070"/>
      <c r="CJ9070"/>
      <c r="CK9070"/>
      <c r="CL9070"/>
      <c r="CM9070"/>
      <c r="CN9070"/>
      <c r="CO9070"/>
      <c r="CP9070"/>
    </row>
    <row r="9071" spans="80:94" ht="22.5" customHeight="1">
      <c r="CB9071"/>
      <c r="CC9071"/>
      <c r="CD9071"/>
      <c r="CE9071" s="83"/>
      <c r="CF9071"/>
      <c r="CG9071"/>
      <c r="CH9071"/>
      <c r="CI9071"/>
      <c r="CJ9071"/>
      <c r="CK9071"/>
      <c r="CL9071"/>
      <c r="CM9071"/>
      <c r="CN9071"/>
      <c r="CO9071"/>
      <c r="CP9071"/>
    </row>
    <row r="9072" spans="80:94" ht="22.5" customHeight="1">
      <c r="CB9072"/>
      <c r="CC9072"/>
      <c r="CD9072"/>
      <c r="CE9072" s="83"/>
      <c r="CF9072"/>
      <c r="CG9072"/>
      <c r="CH9072"/>
      <c r="CI9072"/>
      <c r="CJ9072"/>
      <c r="CK9072"/>
      <c r="CL9072"/>
      <c r="CM9072"/>
      <c r="CN9072"/>
      <c r="CO9072"/>
      <c r="CP9072"/>
    </row>
    <row r="9073" spans="80:94" ht="22.5" customHeight="1">
      <c r="CB9073"/>
      <c r="CC9073"/>
      <c r="CD9073"/>
      <c r="CE9073" s="83"/>
      <c r="CF9073"/>
      <c r="CG9073"/>
      <c r="CH9073"/>
      <c r="CI9073"/>
      <c r="CJ9073"/>
      <c r="CK9073"/>
      <c r="CL9073"/>
      <c r="CM9073"/>
      <c r="CN9073"/>
      <c r="CO9073"/>
      <c r="CP9073"/>
    </row>
    <row r="9074" spans="80:94" ht="22.5" customHeight="1">
      <c r="CB9074"/>
      <c r="CC9074"/>
      <c r="CD9074"/>
      <c r="CE9074" s="83"/>
      <c r="CF9074"/>
      <c r="CG9074"/>
      <c r="CH9074"/>
      <c r="CI9074"/>
      <c r="CJ9074"/>
      <c r="CK9074"/>
      <c r="CL9074"/>
      <c r="CM9074"/>
      <c r="CN9074"/>
      <c r="CO9074"/>
      <c r="CP9074"/>
    </row>
    <row r="9075" spans="80:94" ht="22.5" customHeight="1">
      <c r="CB9075"/>
      <c r="CC9075"/>
      <c r="CD9075"/>
      <c r="CE9075" s="83"/>
      <c r="CF9075"/>
      <c r="CG9075"/>
      <c r="CH9075"/>
      <c r="CI9075"/>
      <c r="CJ9075"/>
      <c r="CK9075"/>
      <c r="CL9075"/>
      <c r="CM9075"/>
      <c r="CN9075"/>
      <c r="CO9075"/>
      <c r="CP9075"/>
    </row>
    <row r="9076" spans="80:94" ht="22.5" customHeight="1">
      <c r="CB9076"/>
      <c r="CC9076"/>
      <c r="CD9076"/>
      <c r="CE9076" s="83"/>
      <c r="CF9076"/>
      <c r="CG9076"/>
      <c r="CH9076"/>
      <c r="CI9076"/>
      <c r="CJ9076"/>
      <c r="CK9076"/>
      <c r="CL9076"/>
      <c r="CM9076"/>
      <c r="CN9076"/>
      <c r="CO9076"/>
      <c r="CP9076"/>
    </row>
    <row r="9077" spans="80:94" ht="22.5" customHeight="1">
      <c r="CB9077"/>
      <c r="CC9077"/>
      <c r="CD9077"/>
      <c r="CE9077" s="83"/>
      <c r="CF9077"/>
      <c r="CG9077"/>
      <c r="CH9077"/>
      <c r="CI9077"/>
      <c r="CJ9077"/>
      <c r="CK9077"/>
      <c r="CL9077"/>
      <c r="CM9077"/>
      <c r="CN9077"/>
      <c r="CO9077"/>
      <c r="CP9077"/>
    </row>
    <row r="9078" spans="80:94" ht="22.5" customHeight="1">
      <c r="CB9078"/>
      <c r="CC9078"/>
      <c r="CD9078"/>
      <c r="CE9078" s="83"/>
      <c r="CF9078"/>
      <c r="CG9078"/>
      <c r="CH9078"/>
      <c r="CI9078"/>
      <c r="CJ9078"/>
      <c r="CK9078"/>
      <c r="CL9078"/>
      <c r="CM9078"/>
      <c r="CN9078"/>
      <c r="CO9078"/>
      <c r="CP9078"/>
    </row>
    <row r="9079" spans="80:94" ht="22.5" customHeight="1">
      <c r="CB9079"/>
      <c r="CC9079"/>
      <c r="CD9079"/>
      <c r="CE9079" s="83"/>
      <c r="CF9079"/>
      <c r="CG9079"/>
      <c r="CH9079"/>
      <c r="CI9079"/>
      <c r="CJ9079"/>
      <c r="CK9079"/>
      <c r="CL9079"/>
      <c r="CM9079"/>
      <c r="CN9079"/>
      <c r="CO9079"/>
      <c r="CP9079"/>
    </row>
    <row r="9080" spans="80:94" ht="22.5" customHeight="1">
      <c r="CB9080"/>
      <c r="CC9080"/>
      <c r="CD9080"/>
      <c r="CE9080" s="83"/>
      <c r="CF9080"/>
      <c r="CG9080"/>
      <c r="CH9080"/>
      <c r="CI9080"/>
      <c r="CJ9080"/>
      <c r="CK9080"/>
      <c r="CL9080"/>
      <c r="CM9080"/>
      <c r="CN9080"/>
      <c r="CO9080"/>
      <c r="CP9080"/>
    </row>
    <row r="9081" spans="80:94" ht="22.5" customHeight="1">
      <c r="CB9081"/>
      <c r="CC9081"/>
      <c r="CD9081"/>
      <c r="CE9081" s="83"/>
      <c r="CF9081"/>
      <c r="CG9081"/>
      <c r="CH9081"/>
      <c r="CI9081"/>
      <c r="CJ9081"/>
      <c r="CK9081"/>
      <c r="CL9081"/>
      <c r="CM9081"/>
      <c r="CN9081"/>
      <c r="CO9081"/>
      <c r="CP9081"/>
    </row>
    <row r="9082" spans="80:94" ht="22.5" customHeight="1">
      <c r="CB9082"/>
      <c r="CC9082"/>
      <c r="CD9082"/>
      <c r="CE9082" s="83"/>
      <c r="CF9082"/>
      <c r="CG9082"/>
      <c r="CH9082"/>
      <c r="CI9082"/>
      <c r="CJ9082"/>
      <c r="CK9082"/>
      <c r="CL9082"/>
      <c r="CM9082"/>
      <c r="CN9082"/>
      <c r="CO9082"/>
      <c r="CP9082"/>
    </row>
    <row r="9083" spans="80:94" ht="22.5" customHeight="1">
      <c r="CB9083"/>
      <c r="CC9083"/>
      <c r="CD9083"/>
      <c r="CE9083" s="83"/>
      <c r="CF9083"/>
      <c r="CG9083"/>
      <c r="CH9083"/>
      <c r="CI9083"/>
      <c r="CJ9083"/>
      <c r="CK9083"/>
      <c r="CL9083"/>
      <c r="CM9083"/>
      <c r="CN9083"/>
      <c r="CO9083"/>
      <c r="CP9083"/>
    </row>
    <row r="9084" spans="80:94" ht="22.5" customHeight="1">
      <c r="CB9084"/>
      <c r="CC9084"/>
      <c r="CD9084"/>
      <c r="CE9084" s="83"/>
      <c r="CF9084"/>
      <c r="CG9084"/>
      <c r="CH9084"/>
      <c r="CI9084"/>
      <c r="CJ9084"/>
      <c r="CK9084"/>
      <c r="CL9084"/>
      <c r="CM9084"/>
      <c r="CN9084"/>
      <c r="CO9084"/>
      <c r="CP9084"/>
    </row>
    <row r="9085" spans="80:94" ht="22.5" customHeight="1">
      <c r="CB9085"/>
      <c r="CC9085"/>
      <c r="CD9085"/>
      <c r="CE9085" s="83"/>
      <c r="CF9085"/>
      <c r="CG9085"/>
      <c r="CH9085"/>
      <c r="CI9085"/>
      <c r="CJ9085"/>
      <c r="CK9085"/>
      <c r="CL9085"/>
      <c r="CM9085"/>
      <c r="CN9085"/>
      <c r="CO9085"/>
      <c r="CP9085"/>
    </row>
    <row r="9086" spans="80:94" ht="22.5" customHeight="1">
      <c r="CB9086"/>
      <c r="CC9086"/>
      <c r="CD9086"/>
      <c r="CE9086" s="83"/>
      <c r="CF9086"/>
      <c r="CG9086"/>
      <c r="CH9086"/>
      <c r="CI9086"/>
      <c r="CJ9086"/>
      <c r="CK9086"/>
      <c r="CL9086"/>
      <c r="CM9086"/>
      <c r="CN9086"/>
      <c r="CO9086"/>
      <c r="CP9086"/>
    </row>
    <row r="9087" spans="80:94" ht="22.5" customHeight="1">
      <c r="CB9087"/>
      <c r="CC9087"/>
      <c r="CD9087"/>
      <c r="CE9087" s="83"/>
      <c r="CF9087"/>
      <c r="CG9087"/>
      <c r="CH9087"/>
      <c r="CI9087"/>
      <c r="CJ9087"/>
      <c r="CK9087"/>
      <c r="CL9087"/>
      <c r="CM9087"/>
      <c r="CN9087"/>
      <c r="CO9087"/>
      <c r="CP9087"/>
    </row>
    <row r="9088" spans="80:94" ht="22.5" customHeight="1">
      <c r="CB9088"/>
      <c r="CC9088"/>
      <c r="CD9088"/>
      <c r="CE9088" s="83"/>
      <c r="CF9088"/>
      <c r="CG9088"/>
      <c r="CH9088"/>
      <c r="CI9088"/>
      <c r="CJ9088"/>
      <c r="CK9088"/>
      <c r="CL9088"/>
      <c r="CM9088"/>
      <c r="CN9088"/>
      <c r="CO9088"/>
      <c r="CP9088"/>
    </row>
    <row r="9089" spans="80:94" ht="22.5" customHeight="1">
      <c r="CB9089"/>
      <c r="CC9089"/>
      <c r="CD9089"/>
      <c r="CE9089" s="83"/>
      <c r="CF9089"/>
      <c r="CG9089"/>
      <c r="CH9089"/>
      <c r="CI9089"/>
      <c r="CJ9089"/>
      <c r="CK9089"/>
      <c r="CL9089"/>
      <c r="CM9089"/>
      <c r="CN9089"/>
      <c r="CO9089"/>
      <c r="CP9089"/>
    </row>
    <row r="9090" spans="80:94" ht="22.5" customHeight="1">
      <c r="CB9090"/>
      <c r="CC9090"/>
      <c r="CD9090"/>
      <c r="CE9090" s="83"/>
      <c r="CF9090"/>
      <c r="CG9090"/>
      <c r="CH9090"/>
      <c r="CI9090"/>
      <c r="CJ9090"/>
      <c r="CK9090"/>
      <c r="CL9090"/>
      <c r="CM9090"/>
      <c r="CN9090"/>
      <c r="CO9090"/>
      <c r="CP9090"/>
    </row>
    <row r="9091" spans="80:94" ht="22.5" customHeight="1">
      <c r="CB9091"/>
      <c r="CC9091"/>
      <c r="CD9091"/>
      <c r="CE9091" s="83"/>
      <c r="CF9091"/>
      <c r="CG9091"/>
      <c r="CH9091"/>
      <c r="CI9091"/>
      <c r="CJ9091"/>
      <c r="CK9091"/>
      <c r="CL9091"/>
      <c r="CM9091"/>
      <c r="CN9091"/>
      <c r="CO9091"/>
      <c r="CP9091"/>
    </row>
    <row r="9092" spans="80:94" ht="22.5" customHeight="1">
      <c r="CB9092"/>
      <c r="CC9092"/>
      <c r="CD9092"/>
      <c r="CE9092" s="83"/>
      <c r="CF9092"/>
      <c r="CG9092"/>
      <c r="CH9092"/>
      <c r="CI9092"/>
      <c r="CJ9092"/>
      <c r="CK9092"/>
      <c r="CL9092"/>
      <c r="CM9092"/>
      <c r="CN9092"/>
      <c r="CO9092"/>
      <c r="CP9092"/>
    </row>
    <row r="9093" spans="80:94" ht="22.5" customHeight="1">
      <c r="CB9093"/>
      <c r="CC9093"/>
      <c r="CD9093"/>
      <c r="CE9093" s="83"/>
      <c r="CF9093"/>
      <c r="CG9093"/>
      <c r="CH9093"/>
      <c r="CI9093"/>
      <c r="CJ9093"/>
      <c r="CK9093"/>
      <c r="CL9093"/>
      <c r="CM9093"/>
      <c r="CN9093"/>
      <c r="CO9093"/>
      <c r="CP9093"/>
    </row>
    <row r="9094" spans="80:94" ht="22.5" customHeight="1">
      <c r="CB9094"/>
      <c r="CC9094"/>
      <c r="CD9094"/>
      <c r="CE9094" s="83"/>
      <c r="CF9094"/>
      <c r="CG9094"/>
      <c r="CH9094"/>
      <c r="CI9094"/>
      <c r="CJ9094"/>
      <c r="CK9094"/>
      <c r="CL9094"/>
      <c r="CM9094"/>
      <c r="CN9094"/>
      <c r="CO9094"/>
      <c r="CP9094"/>
    </row>
    <row r="9095" spans="80:94" ht="22.5" customHeight="1">
      <c r="CB9095"/>
      <c r="CC9095"/>
      <c r="CD9095"/>
      <c r="CE9095" s="83"/>
      <c r="CF9095"/>
      <c r="CG9095"/>
      <c r="CH9095"/>
      <c r="CI9095"/>
      <c r="CJ9095"/>
      <c r="CK9095"/>
      <c r="CL9095"/>
      <c r="CM9095"/>
      <c r="CN9095"/>
      <c r="CO9095"/>
      <c r="CP9095"/>
    </row>
    <row r="9096" spans="80:94" ht="22.5" customHeight="1">
      <c r="CB9096"/>
      <c r="CC9096"/>
      <c r="CD9096"/>
      <c r="CE9096" s="83"/>
      <c r="CF9096"/>
      <c r="CG9096"/>
      <c r="CH9096"/>
      <c r="CI9096"/>
      <c r="CJ9096"/>
      <c r="CK9096"/>
      <c r="CL9096"/>
      <c r="CM9096"/>
      <c r="CN9096"/>
      <c r="CO9096"/>
      <c r="CP9096"/>
    </row>
    <row r="9097" spans="80:94" ht="22.5" customHeight="1">
      <c r="CB9097"/>
      <c r="CC9097"/>
      <c r="CD9097"/>
      <c r="CE9097" s="83"/>
      <c r="CF9097"/>
      <c r="CG9097"/>
      <c r="CH9097"/>
      <c r="CI9097"/>
      <c r="CJ9097"/>
      <c r="CK9097"/>
      <c r="CL9097"/>
      <c r="CM9097"/>
      <c r="CN9097"/>
      <c r="CO9097"/>
      <c r="CP9097"/>
    </row>
    <row r="9098" spans="80:94" ht="22.5" customHeight="1">
      <c r="CB9098"/>
      <c r="CC9098"/>
      <c r="CD9098"/>
      <c r="CE9098" s="83"/>
      <c r="CF9098"/>
      <c r="CG9098"/>
      <c r="CH9098"/>
      <c r="CI9098"/>
      <c r="CJ9098"/>
      <c r="CK9098"/>
      <c r="CL9098"/>
      <c r="CM9098"/>
      <c r="CN9098"/>
      <c r="CO9098"/>
      <c r="CP9098"/>
    </row>
    <row r="9099" spans="80:94" ht="22.5" customHeight="1">
      <c r="CB9099"/>
      <c r="CC9099"/>
      <c r="CD9099"/>
      <c r="CE9099" s="83"/>
      <c r="CF9099"/>
      <c r="CG9099"/>
      <c r="CH9099"/>
      <c r="CI9099"/>
      <c r="CJ9099"/>
      <c r="CK9099"/>
      <c r="CL9099"/>
      <c r="CM9099"/>
      <c r="CN9099"/>
      <c r="CO9099"/>
      <c r="CP9099"/>
    </row>
    <row r="9100" spans="80:94" ht="22.5" customHeight="1">
      <c r="CB9100"/>
      <c r="CC9100"/>
      <c r="CD9100"/>
      <c r="CE9100" s="83"/>
      <c r="CF9100"/>
      <c r="CG9100"/>
      <c r="CH9100"/>
      <c r="CI9100"/>
      <c r="CJ9100"/>
      <c r="CK9100"/>
      <c r="CL9100"/>
      <c r="CM9100"/>
      <c r="CN9100"/>
      <c r="CO9100"/>
      <c r="CP9100"/>
    </row>
    <row r="9101" spans="80:94" ht="22.5" customHeight="1">
      <c r="CB9101"/>
      <c r="CC9101"/>
      <c r="CD9101"/>
      <c r="CE9101" s="83"/>
      <c r="CF9101"/>
      <c r="CG9101"/>
      <c r="CH9101"/>
      <c r="CI9101"/>
      <c r="CJ9101"/>
      <c r="CK9101"/>
      <c r="CL9101"/>
      <c r="CM9101"/>
      <c r="CN9101"/>
      <c r="CO9101"/>
      <c r="CP9101"/>
    </row>
    <row r="9102" spans="80:94" ht="22.5" customHeight="1">
      <c r="CB9102"/>
      <c r="CC9102"/>
      <c r="CD9102"/>
      <c r="CE9102" s="83"/>
      <c r="CF9102"/>
      <c r="CG9102"/>
      <c r="CH9102"/>
      <c r="CI9102"/>
      <c r="CJ9102"/>
      <c r="CK9102"/>
      <c r="CL9102"/>
      <c r="CM9102"/>
      <c r="CN9102"/>
      <c r="CO9102"/>
      <c r="CP9102"/>
    </row>
    <row r="9103" spans="80:94" ht="22.5" customHeight="1">
      <c r="CB9103"/>
      <c r="CC9103"/>
      <c r="CD9103"/>
      <c r="CE9103" s="83"/>
      <c r="CF9103"/>
      <c r="CG9103"/>
      <c r="CH9103"/>
      <c r="CI9103"/>
      <c r="CJ9103"/>
      <c r="CK9103"/>
      <c r="CL9103"/>
      <c r="CM9103"/>
      <c r="CN9103"/>
      <c r="CO9103"/>
      <c r="CP9103"/>
    </row>
    <row r="9104" spans="80:94" ht="22.5" customHeight="1">
      <c r="CB9104"/>
      <c r="CC9104"/>
      <c r="CD9104"/>
      <c r="CE9104" s="83"/>
      <c r="CF9104"/>
      <c r="CG9104"/>
      <c r="CH9104"/>
      <c r="CI9104"/>
      <c r="CJ9104"/>
      <c r="CK9104"/>
      <c r="CL9104"/>
      <c r="CM9104"/>
      <c r="CN9104"/>
      <c r="CO9104"/>
      <c r="CP9104"/>
    </row>
    <row r="9105" spans="80:94" ht="22.5" customHeight="1">
      <c r="CB9105"/>
      <c r="CC9105"/>
      <c r="CD9105"/>
      <c r="CE9105" s="83"/>
      <c r="CF9105"/>
      <c r="CG9105"/>
      <c r="CH9105"/>
      <c r="CI9105"/>
      <c r="CJ9105"/>
      <c r="CK9105"/>
      <c r="CL9105"/>
      <c r="CM9105"/>
      <c r="CN9105"/>
      <c r="CO9105"/>
      <c r="CP9105"/>
    </row>
    <row r="9106" spans="80:94" ht="22.5" customHeight="1">
      <c r="CB9106"/>
      <c r="CC9106"/>
      <c r="CD9106"/>
      <c r="CE9106" s="83"/>
      <c r="CF9106"/>
      <c r="CG9106"/>
      <c r="CH9106"/>
      <c r="CI9106"/>
      <c r="CJ9106"/>
      <c r="CK9106"/>
      <c r="CL9106"/>
      <c r="CM9106"/>
      <c r="CN9106"/>
      <c r="CO9106"/>
      <c r="CP9106"/>
    </row>
    <row r="9107" spans="80:94" ht="22.5" customHeight="1">
      <c r="CB9107"/>
      <c r="CC9107"/>
      <c r="CD9107"/>
      <c r="CE9107" s="83"/>
      <c r="CF9107"/>
      <c r="CG9107"/>
      <c r="CH9107"/>
      <c r="CI9107"/>
      <c r="CJ9107"/>
      <c r="CK9107"/>
      <c r="CL9107"/>
      <c r="CM9107"/>
      <c r="CN9107"/>
      <c r="CO9107"/>
      <c r="CP9107"/>
    </row>
    <row r="9108" spans="80:94" ht="22.5" customHeight="1">
      <c r="CB9108"/>
      <c r="CC9108"/>
      <c r="CD9108"/>
      <c r="CE9108" s="83"/>
      <c r="CF9108"/>
      <c r="CG9108"/>
      <c r="CH9108"/>
      <c r="CI9108"/>
      <c r="CJ9108"/>
      <c r="CK9108"/>
      <c r="CL9108"/>
      <c r="CM9108"/>
      <c r="CN9108"/>
      <c r="CO9108"/>
      <c r="CP9108"/>
    </row>
    <row r="9109" spans="80:94" ht="22.5" customHeight="1">
      <c r="CB9109"/>
      <c r="CC9109"/>
      <c r="CD9109"/>
      <c r="CE9109" s="83"/>
      <c r="CF9109"/>
      <c r="CG9109"/>
      <c r="CH9109"/>
      <c r="CI9109"/>
      <c r="CJ9109"/>
      <c r="CK9109"/>
      <c r="CL9109"/>
      <c r="CM9109"/>
      <c r="CN9109"/>
      <c r="CO9109"/>
      <c r="CP9109"/>
    </row>
    <row r="9110" spans="80:94" ht="22.5" customHeight="1">
      <c r="CB9110"/>
      <c r="CC9110"/>
      <c r="CD9110"/>
      <c r="CE9110" s="83"/>
      <c r="CF9110"/>
      <c r="CG9110"/>
      <c r="CH9110"/>
      <c r="CI9110"/>
      <c r="CJ9110"/>
      <c r="CK9110"/>
      <c r="CL9110"/>
      <c r="CM9110"/>
      <c r="CN9110"/>
      <c r="CO9110"/>
      <c r="CP9110"/>
    </row>
    <row r="9111" spans="80:94" ht="22.5" customHeight="1">
      <c r="CB9111"/>
      <c r="CC9111"/>
      <c r="CD9111"/>
      <c r="CE9111" s="83"/>
      <c r="CF9111"/>
      <c r="CG9111"/>
      <c r="CH9111"/>
      <c r="CI9111"/>
      <c r="CJ9111"/>
      <c r="CK9111"/>
      <c r="CL9111"/>
      <c r="CM9111"/>
      <c r="CN9111"/>
      <c r="CO9111"/>
      <c r="CP9111"/>
    </row>
    <row r="9112" spans="80:94" ht="22.5" customHeight="1">
      <c r="CB9112"/>
      <c r="CC9112"/>
      <c r="CD9112"/>
      <c r="CE9112" s="83"/>
      <c r="CF9112"/>
      <c r="CG9112"/>
      <c r="CH9112"/>
      <c r="CI9112"/>
      <c r="CJ9112"/>
      <c r="CK9112"/>
      <c r="CL9112"/>
      <c r="CM9112"/>
      <c r="CN9112"/>
      <c r="CO9112"/>
      <c r="CP9112"/>
    </row>
    <row r="9113" spans="80:94" ht="22.5" customHeight="1">
      <c r="CB9113"/>
      <c r="CC9113"/>
      <c r="CD9113"/>
      <c r="CE9113" s="83"/>
      <c r="CF9113"/>
      <c r="CG9113"/>
      <c r="CH9113"/>
      <c r="CI9113"/>
      <c r="CJ9113"/>
      <c r="CK9113"/>
      <c r="CL9113"/>
      <c r="CM9113"/>
      <c r="CN9113"/>
      <c r="CO9113"/>
      <c r="CP9113"/>
    </row>
    <row r="9114" spans="80:94" ht="22.5" customHeight="1">
      <c r="CB9114"/>
      <c r="CC9114"/>
      <c r="CD9114"/>
      <c r="CE9114" s="83"/>
      <c r="CF9114"/>
      <c r="CG9114"/>
      <c r="CH9114"/>
      <c r="CI9114"/>
      <c r="CJ9114"/>
      <c r="CK9114"/>
      <c r="CL9114"/>
      <c r="CM9114"/>
      <c r="CN9114"/>
      <c r="CO9114"/>
      <c r="CP9114"/>
    </row>
    <row r="9115" spans="80:94" ht="22.5" customHeight="1">
      <c r="CB9115"/>
      <c r="CC9115"/>
      <c r="CD9115"/>
      <c r="CE9115" s="83"/>
      <c r="CF9115"/>
      <c r="CG9115"/>
      <c r="CH9115"/>
      <c r="CI9115"/>
      <c r="CJ9115"/>
      <c r="CK9115"/>
      <c r="CL9115"/>
      <c r="CM9115"/>
      <c r="CN9115"/>
      <c r="CO9115"/>
      <c r="CP9115"/>
    </row>
    <row r="9116" spans="80:94" ht="22.5" customHeight="1">
      <c r="CB9116"/>
      <c r="CC9116"/>
      <c r="CD9116"/>
      <c r="CE9116" s="83"/>
      <c r="CF9116"/>
      <c r="CG9116"/>
      <c r="CH9116"/>
      <c r="CI9116"/>
      <c r="CJ9116"/>
      <c r="CK9116"/>
      <c r="CL9116"/>
      <c r="CM9116"/>
      <c r="CN9116"/>
      <c r="CO9116"/>
      <c r="CP9116"/>
    </row>
    <row r="9117" spans="80:94" ht="22.5" customHeight="1">
      <c r="CB9117"/>
      <c r="CC9117"/>
      <c r="CD9117"/>
      <c r="CE9117" s="83"/>
      <c r="CF9117"/>
      <c r="CG9117"/>
      <c r="CH9117"/>
      <c r="CI9117"/>
      <c r="CJ9117"/>
      <c r="CK9117"/>
      <c r="CL9117"/>
      <c r="CM9117"/>
      <c r="CN9117"/>
      <c r="CO9117"/>
      <c r="CP9117"/>
    </row>
    <row r="9118" spans="80:94" ht="22.5" customHeight="1">
      <c r="CB9118"/>
      <c r="CC9118"/>
      <c r="CD9118"/>
      <c r="CE9118" s="83"/>
      <c r="CF9118"/>
      <c r="CG9118"/>
      <c r="CH9118"/>
      <c r="CI9118"/>
      <c r="CJ9118"/>
      <c r="CK9118"/>
      <c r="CL9118"/>
      <c r="CM9118"/>
      <c r="CN9118"/>
      <c r="CO9118"/>
      <c r="CP9118"/>
    </row>
    <row r="9119" spans="80:94" ht="22.5" customHeight="1">
      <c r="CB9119"/>
      <c r="CC9119"/>
      <c r="CD9119"/>
      <c r="CE9119" s="83"/>
      <c r="CF9119"/>
      <c r="CG9119"/>
      <c r="CH9119"/>
      <c r="CI9119"/>
      <c r="CJ9119"/>
      <c r="CK9119"/>
      <c r="CL9119"/>
      <c r="CM9119"/>
      <c r="CN9119"/>
      <c r="CO9119"/>
      <c r="CP9119"/>
    </row>
    <row r="9120" spans="80:94" ht="22.5" customHeight="1">
      <c r="CB9120"/>
      <c r="CC9120"/>
      <c r="CD9120"/>
      <c r="CE9120" s="83"/>
      <c r="CF9120"/>
      <c r="CG9120"/>
      <c r="CH9120"/>
      <c r="CI9120"/>
      <c r="CJ9120"/>
      <c r="CK9120"/>
      <c r="CL9120"/>
      <c r="CM9120"/>
      <c r="CN9120"/>
      <c r="CO9120"/>
      <c r="CP9120"/>
    </row>
    <row r="9121" spans="80:94" ht="22.5" customHeight="1">
      <c r="CB9121"/>
      <c r="CC9121"/>
      <c r="CD9121"/>
      <c r="CE9121" s="83"/>
      <c r="CF9121"/>
      <c r="CG9121"/>
      <c r="CH9121"/>
      <c r="CI9121"/>
      <c r="CJ9121"/>
      <c r="CK9121"/>
      <c r="CL9121"/>
      <c r="CM9121"/>
      <c r="CN9121"/>
      <c r="CO9121"/>
      <c r="CP9121"/>
    </row>
    <row r="9122" spans="80:94" ht="22.5" customHeight="1">
      <c r="CB9122"/>
      <c r="CC9122"/>
      <c r="CD9122"/>
      <c r="CE9122" s="83"/>
      <c r="CF9122"/>
      <c r="CG9122"/>
      <c r="CH9122"/>
      <c r="CI9122"/>
      <c r="CJ9122"/>
      <c r="CK9122"/>
      <c r="CL9122"/>
      <c r="CM9122"/>
      <c r="CN9122"/>
      <c r="CO9122"/>
      <c r="CP9122"/>
    </row>
    <row r="9123" spans="80:94" ht="22.5" customHeight="1">
      <c r="CB9123"/>
      <c r="CC9123"/>
      <c r="CD9123"/>
      <c r="CE9123" s="83"/>
      <c r="CF9123"/>
      <c r="CG9123"/>
      <c r="CH9123"/>
      <c r="CI9123"/>
      <c r="CJ9123"/>
      <c r="CK9123"/>
      <c r="CL9123"/>
      <c r="CM9123"/>
      <c r="CN9123"/>
      <c r="CO9123"/>
      <c r="CP9123"/>
    </row>
    <row r="9124" spans="80:94" ht="22.5" customHeight="1">
      <c r="CB9124"/>
      <c r="CC9124"/>
      <c r="CD9124"/>
      <c r="CE9124" s="83"/>
      <c r="CF9124"/>
      <c r="CG9124"/>
      <c r="CH9124"/>
      <c r="CI9124"/>
      <c r="CJ9124"/>
      <c r="CK9124"/>
      <c r="CL9124"/>
      <c r="CM9124"/>
      <c r="CN9124"/>
      <c r="CO9124"/>
      <c r="CP9124"/>
    </row>
    <row r="9125" spans="80:94" ht="22.5" customHeight="1">
      <c r="CB9125"/>
      <c r="CC9125"/>
      <c r="CD9125"/>
      <c r="CE9125" s="83"/>
      <c r="CF9125"/>
      <c r="CG9125"/>
      <c r="CH9125"/>
      <c r="CI9125"/>
      <c r="CJ9125"/>
      <c r="CK9125"/>
      <c r="CL9125"/>
      <c r="CM9125"/>
      <c r="CN9125"/>
      <c r="CO9125"/>
      <c r="CP9125"/>
    </row>
    <row r="9126" spans="80:94" ht="22.5" customHeight="1">
      <c r="CB9126"/>
      <c r="CC9126"/>
      <c r="CD9126"/>
      <c r="CE9126" s="83"/>
      <c r="CF9126"/>
      <c r="CG9126"/>
      <c r="CH9126"/>
      <c r="CI9126"/>
      <c r="CJ9126"/>
      <c r="CK9126"/>
      <c r="CL9126"/>
      <c r="CM9126"/>
      <c r="CN9126"/>
      <c r="CO9126"/>
      <c r="CP9126"/>
    </row>
    <row r="9127" spans="80:94" ht="22.5" customHeight="1">
      <c r="CB9127"/>
      <c r="CC9127"/>
      <c r="CD9127"/>
      <c r="CE9127" s="83"/>
      <c r="CF9127"/>
      <c r="CG9127"/>
      <c r="CH9127"/>
      <c r="CI9127"/>
      <c r="CJ9127"/>
      <c r="CK9127"/>
      <c r="CL9127"/>
      <c r="CM9127"/>
      <c r="CN9127"/>
      <c r="CO9127"/>
      <c r="CP9127"/>
    </row>
    <row r="9128" spans="80:94" ht="22.5" customHeight="1">
      <c r="CB9128"/>
      <c r="CC9128"/>
      <c r="CD9128"/>
      <c r="CE9128" s="83"/>
      <c r="CF9128"/>
      <c r="CG9128"/>
      <c r="CH9128"/>
      <c r="CI9128"/>
      <c r="CJ9128"/>
      <c r="CK9128"/>
      <c r="CL9128"/>
      <c r="CM9128"/>
      <c r="CN9128"/>
      <c r="CO9128"/>
      <c r="CP9128"/>
    </row>
    <row r="9129" spans="80:94" ht="22.5" customHeight="1">
      <c r="CB9129"/>
      <c r="CC9129"/>
      <c r="CD9129"/>
      <c r="CE9129" s="83"/>
      <c r="CF9129"/>
      <c r="CG9129"/>
      <c r="CH9129"/>
      <c r="CI9129"/>
      <c r="CJ9129"/>
      <c r="CK9129"/>
      <c r="CL9129"/>
      <c r="CM9129"/>
      <c r="CN9129"/>
      <c r="CO9129"/>
      <c r="CP9129"/>
    </row>
    <row r="9130" spans="80:94" ht="22.5" customHeight="1">
      <c r="CB9130"/>
      <c r="CC9130"/>
      <c r="CD9130"/>
      <c r="CE9130" s="83"/>
      <c r="CF9130"/>
      <c r="CG9130"/>
      <c r="CH9130"/>
      <c r="CI9130"/>
      <c r="CJ9130"/>
      <c r="CK9130"/>
      <c r="CL9130"/>
      <c r="CM9130"/>
      <c r="CN9130"/>
      <c r="CO9130"/>
      <c r="CP9130"/>
    </row>
    <row r="9131" spans="80:94" ht="22.5" customHeight="1">
      <c r="CB9131"/>
      <c r="CC9131"/>
      <c r="CD9131"/>
      <c r="CE9131" s="83"/>
      <c r="CF9131"/>
      <c r="CG9131"/>
      <c r="CH9131"/>
      <c r="CI9131"/>
      <c r="CJ9131"/>
      <c r="CK9131"/>
      <c r="CL9131"/>
      <c r="CM9131"/>
      <c r="CN9131"/>
      <c r="CO9131"/>
      <c r="CP9131"/>
    </row>
    <row r="9132" spans="80:94" ht="22.5" customHeight="1">
      <c r="CB9132"/>
      <c r="CC9132"/>
      <c r="CD9132"/>
      <c r="CE9132" s="83"/>
      <c r="CF9132"/>
      <c r="CG9132"/>
      <c r="CH9132"/>
      <c r="CI9132"/>
      <c r="CJ9132"/>
      <c r="CK9132"/>
      <c r="CL9132"/>
      <c r="CM9132"/>
      <c r="CN9132"/>
      <c r="CO9132"/>
      <c r="CP9132"/>
    </row>
    <row r="9133" spans="80:94" ht="22.5" customHeight="1">
      <c r="CB9133"/>
      <c r="CC9133"/>
      <c r="CD9133"/>
      <c r="CE9133" s="83"/>
      <c r="CF9133"/>
      <c r="CG9133"/>
      <c r="CH9133"/>
      <c r="CI9133"/>
      <c r="CJ9133"/>
      <c r="CK9133"/>
      <c r="CL9133"/>
      <c r="CM9133"/>
      <c r="CN9133"/>
      <c r="CO9133"/>
      <c r="CP9133"/>
    </row>
    <row r="9134" spans="80:94" ht="22.5" customHeight="1">
      <c r="CB9134"/>
      <c r="CC9134"/>
      <c r="CD9134"/>
      <c r="CE9134" s="83"/>
      <c r="CF9134"/>
      <c r="CG9134"/>
      <c r="CH9134"/>
      <c r="CI9134"/>
      <c r="CJ9134"/>
      <c r="CK9134"/>
      <c r="CL9134"/>
      <c r="CM9134"/>
      <c r="CN9134"/>
      <c r="CO9134"/>
      <c r="CP9134"/>
    </row>
    <row r="9135" spans="80:94" ht="22.5" customHeight="1">
      <c r="CB9135"/>
      <c r="CC9135"/>
      <c r="CD9135"/>
      <c r="CE9135" s="83"/>
      <c r="CF9135"/>
      <c r="CG9135"/>
      <c r="CH9135"/>
      <c r="CI9135"/>
      <c r="CJ9135"/>
      <c r="CK9135"/>
      <c r="CL9135"/>
      <c r="CM9135"/>
      <c r="CN9135"/>
      <c r="CO9135"/>
      <c r="CP9135"/>
    </row>
    <row r="9136" spans="80:94" ht="22.5" customHeight="1">
      <c r="CB9136"/>
      <c r="CC9136"/>
      <c r="CD9136"/>
      <c r="CE9136" s="83"/>
      <c r="CF9136"/>
      <c r="CG9136"/>
      <c r="CH9136"/>
      <c r="CI9136"/>
      <c r="CJ9136"/>
      <c r="CK9136"/>
      <c r="CL9136"/>
      <c r="CM9136"/>
      <c r="CN9136"/>
      <c r="CO9136"/>
      <c r="CP9136"/>
    </row>
    <row r="9137" spans="80:94" ht="22.5" customHeight="1">
      <c r="CB9137"/>
      <c r="CC9137"/>
      <c r="CD9137"/>
      <c r="CE9137" s="83"/>
      <c r="CF9137"/>
      <c r="CG9137"/>
      <c r="CH9137"/>
      <c r="CI9137"/>
      <c r="CJ9137"/>
      <c r="CK9137"/>
      <c r="CL9137"/>
      <c r="CM9137"/>
      <c r="CN9137"/>
      <c r="CO9137"/>
      <c r="CP9137"/>
    </row>
    <row r="9138" spans="80:94" ht="22.5" customHeight="1">
      <c r="CB9138"/>
      <c r="CC9138"/>
      <c r="CD9138"/>
      <c r="CE9138" s="83"/>
      <c r="CF9138"/>
      <c r="CG9138"/>
      <c r="CH9138"/>
      <c r="CI9138"/>
      <c r="CJ9138"/>
      <c r="CK9138"/>
      <c r="CL9138"/>
      <c r="CM9138"/>
      <c r="CN9138"/>
      <c r="CO9138"/>
      <c r="CP9138"/>
    </row>
    <row r="9139" spans="80:94" ht="22.5" customHeight="1">
      <c r="CB9139"/>
      <c r="CC9139"/>
      <c r="CD9139"/>
      <c r="CE9139" s="83"/>
      <c r="CF9139"/>
      <c r="CG9139"/>
      <c r="CH9139"/>
      <c r="CI9139"/>
      <c r="CJ9139"/>
      <c r="CK9139"/>
      <c r="CL9139"/>
      <c r="CM9139"/>
      <c r="CN9139"/>
      <c r="CO9139"/>
      <c r="CP9139"/>
    </row>
    <row r="9140" spans="80:94" ht="22.5" customHeight="1">
      <c r="CB9140"/>
      <c r="CC9140"/>
      <c r="CD9140"/>
      <c r="CE9140" s="83"/>
      <c r="CF9140"/>
      <c r="CG9140"/>
      <c r="CH9140"/>
      <c r="CI9140"/>
      <c r="CJ9140"/>
      <c r="CK9140"/>
      <c r="CL9140"/>
      <c r="CM9140"/>
      <c r="CN9140"/>
      <c r="CO9140"/>
      <c r="CP9140"/>
    </row>
    <row r="9141" spans="80:94" ht="22.5" customHeight="1">
      <c r="CB9141"/>
      <c r="CC9141"/>
      <c r="CD9141"/>
      <c r="CE9141" s="83"/>
      <c r="CF9141"/>
      <c r="CG9141"/>
      <c r="CH9141"/>
      <c r="CI9141"/>
      <c r="CJ9141"/>
      <c r="CK9141"/>
      <c r="CL9141"/>
      <c r="CM9141"/>
      <c r="CN9141"/>
      <c r="CO9141"/>
      <c r="CP9141"/>
    </row>
    <row r="9142" spans="80:94" ht="22.5" customHeight="1">
      <c r="CB9142"/>
      <c r="CC9142"/>
      <c r="CD9142"/>
      <c r="CE9142" s="83"/>
      <c r="CF9142"/>
      <c r="CG9142"/>
      <c r="CH9142"/>
      <c r="CI9142"/>
      <c r="CJ9142"/>
      <c r="CK9142"/>
      <c r="CL9142"/>
      <c r="CM9142"/>
      <c r="CN9142"/>
      <c r="CO9142"/>
      <c r="CP9142"/>
    </row>
    <row r="9143" spans="80:94" ht="22.5" customHeight="1">
      <c r="CB9143"/>
      <c r="CC9143"/>
      <c r="CD9143"/>
      <c r="CE9143" s="83"/>
      <c r="CF9143"/>
      <c r="CG9143"/>
      <c r="CH9143"/>
      <c r="CI9143"/>
      <c r="CJ9143"/>
      <c r="CK9143"/>
      <c r="CL9143"/>
      <c r="CM9143"/>
      <c r="CN9143"/>
      <c r="CO9143"/>
      <c r="CP9143"/>
    </row>
    <row r="9144" spans="80:94" ht="22.5" customHeight="1">
      <c r="CB9144"/>
      <c r="CC9144"/>
      <c r="CD9144"/>
      <c r="CE9144" s="83"/>
      <c r="CF9144"/>
      <c r="CG9144"/>
      <c r="CH9144"/>
      <c r="CI9144"/>
      <c r="CJ9144"/>
      <c r="CK9144"/>
      <c r="CL9144"/>
      <c r="CM9144"/>
      <c r="CN9144"/>
      <c r="CO9144"/>
      <c r="CP9144"/>
    </row>
    <row r="9145" spans="80:94" ht="22.5" customHeight="1">
      <c r="CB9145"/>
      <c r="CC9145"/>
      <c r="CD9145"/>
      <c r="CE9145" s="83"/>
      <c r="CF9145"/>
      <c r="CG9145"/>
      <c r="CH9145"/>
      <c r="CI9145"/>
      <c r="CJ9145"/>
      <c r="CK9145"/>
      <c r="CL9145"/>
      <c r="CM9145"/>
      <c r="CN9145"/>
      <c r="CO9145"/>
      <c r="CP9145"/>
    </row>
    <row r="9146" spans="80:94" ht="22.5" customHeight="1">
      <c r="CB9146"/>
      <c r="CC9146"/>
      <c r="CD9146"/>
      <c r="CE9146" s="83"/>
      <c r="CF9146"/>
      <c r="CG9146"/>
      <c r="CH9146"/>
      <c r="CI9146"/>
      <c r="CJ9146"/>
      <c r="CK9146"/>
      <c r="CL9146"/>
      <c r="CM9146"/>
      <c r="CN9146"/>
      <c r="CO9146"/>
      <c r="CP9146"/>
    </row>
    <row r="9147" spans="80:94" ht="22.5" customHeight="1">
      <c r="CB9147"/>
      <c r="CC9147"/>
      <c r="CD9147"/>
      <c r="CE9147" s="83"/>
      <c r="CF9147"/>
      <c r="CG9147"/>
      <c r="CH9147"/>
      <c r="CI9147"/>
      <c r="CJ9147"/>
      <c r="CK9147"/>
      <c r="CL9147"/>
      <c r="CM9147"/>
      <c r="CN9147"/>
      <c r="CO9147"/>
      <c r="CP9147"/>
    </row>
    <row r="9148" spans="80:94" ht="22.5" customHeight="1">
      <c r="CB9148"/>
      <c r="CC9148"/>
      <c r="CD9148"/>
      <c r="CE9148" s="83"/>
      <c r="CF9148"/>
      <c r="CG9148"/>
      <c r="CH9148"/>
      <c r="CI9148"/>
      <c r="CJ9148"/>
      <c r="CK9148"/>
      <c r="CL9148"/>
      <c r="CM9148"/>
      <c r="CN9148"/>
      <c r="CO9148"/>
      <c r="CP9148"/>
    </row>
    <row r="9149" spans="80:94" ht="22.5" customHeight="1">
      <c r="CB9149"/>
      <c r="CC9149"/>
      <c r="CD9149"/>
      <c r="CE9149" s="83"/>
      <c r="CF9149"/>
      <c r="CG9149"/>
      <c r="CH9149"/>
      <c r="CI9149"/>
      <c r="CJ9149"/>
      <c r="CK9149"/>
      <c r="CL9149"/>
      <c r="CM9149"/>
      <c r="CN9149"/>
      <c r="CO9149"/>
      <c r="CP9149"/>
    </row>
    <row r="9150" spans="80:94" ht="22.5" customHeight="1">
      <c r="CB9150"/>
      <c r="CC9150"/>
      <c r="CD9150"/>
      <c r="CE9150" s="83"/>
      <c r="CF9150"/>
      <c r="CG9150"/>
      <c r="CH9150"/>
      <c r="CI9150"/>
      <c r="CJ9150"/>
      <c r="CK9150"/>
      <c r="CL9150"/>
      <c r="CM9150"/>
      <c r="CN9150"/>
      <c r="CO9150"/>
      <c r="CP9150"/>
    </row>
    <row r="9151" spans="80:94" ht="22.5" customHeight="1">
      <c r="CB9151"/>
      <c r="CC9151"/>
      <c r="CD9151"/>
      <c r="CE9151" s="83"/>
      <c r="CF9151"/>
      <c r="CG9151"/>
      <c r="CH9151"/>
      <c r="CI9151"/>
      <c r="CJ9151"/>
      <c r="CK9151"/>
      <c r="CL9151"/>
      <c r="CM9151"/>
      <c r="CN9151"/>
      <c r="CO9151"/>
      <c r="CP9151"/>
    </row>
    <row r="9152" spans="80:94" ht="22.5" customHeight="1">
      <c r="CB9152"/>
      <c r="CC9152"/>
      <c r="CD9152"/>
      <c r="CE9152" s="83"/>
      <c r="CF9152"/>
      <c r="CG9152"/>
      <c r="CH9152"/>
      <c r="CI9152"/>
      <c r="CJ9152"/>
      <c r="CK9152"/>
      <c r="CL9152"/>
      <c r="CM9152"/>
      <c r="CN9152"/>
      <c r="CO9152"/>
      <c r="CP9152"/>
    </row>
    <row r="9153" spans="80:94" ht="22.5" customHeight="1">
      <c r="CB9153"/>
      <c r="CC9153"/>
      <c r="CD9153"/>
      <c r="CE9153" s="83"/>
      <c r="CF9153"/>
      <c r="CG9153"/>
      <c r="CH9153"/>
      <c r="CI9153"/>
      <c r="CJ9153"/>
      <c r="CK9153"/>
      <c r="CL9153"/>
      <c r="CM9153"/>
      <c r="CN9153"/>
      <c r="CO9153"/>
      <c r="CP9153"/>
    </row>
    <row r="9154" spans="80:94" ht="22.5" customHeight="1">
      <c r="CB9154"/>
      <c r="CC9154"/>
      <c r="CD9154"/>
      <c r="CE9154" s="83"/>
      <c r="CF9154"/>
      <c r="CG9154"/>
      <c r="CH9154"/>
      <c r="CI9154"/>
      <c r="CJ9154"/>
      <c r="CK9154"/>
      <c r="CL9154"/>
      <c r="CM9154"/>
      <c r="CN9154"/>
      <c r="CO9154"/>
      <c r="CP9154"/>
    </row>
    <row r="9155" spans="80:94" ht="22.5" customHeight="1">
      <c r="CB9155"/>
      <c r="CC9155"/>
      <c r="CD9155"/>
      <c r="CE9155" s="83"/>
      <c r="CF9155"/>
      <c r="CG9155"/>
      <c r="CH9155"/>
      <c r="CI9155"/>
      <c r="CJ9155"/>
      <c r="CK9155"/>
      <c r="CL9155"/>
      <c r="CM9155"/>
      <c r="CN9155"/>
      <c r="CO9155"/>
      <c r="CP9155"/>
    </row>
    <row r="9156" spans="80:94" ht="22.5" customHeight="1">
      <c r="CB9156"/>
      <c r="CC9156"/>
      <c r="CD9156"/>
      <c r="CE9156" s="83"/>
      <c r="CF9156"/>
      <c r="CG9156"/>
      <c r="CH9156"/>
      <c r="CI9156"/>
      <c r="CJ9156"/>
      <c r="CK9156"/>
      <c r="CL9156"/>
      <c r="CM9156"/>
      <c r="CN9156"/>
      <c r="CO9156"/>
      <c r="CP9156"/>
    </row>
    <row r="9157" spans="80:94" ht="22.5" customHeight="1">
      <c r="CB9157"/>
      <c r="CC9157"/>
      <c r="CD9157"/>
      <c r="CE9157" s="83"/>
      <c r="CF9157"/>
      <c r="CG9157"/>
      <c r="CH9157"/>
      <c r="CI9157"/>
      <c r="CJ9157"/>
      <c r="CK9157"/>
      <c r="CL9157"/>
      <c r="CM9157"/>
      <c r="CN9157"/>
      <c r="CO9157"/>
      <c r="CP9157"/>
    </row>
    <row r="9158" spans="80:94" ht="22.5" customHeight="1">
      <c r="CB9158"/>
      <c r="CC9158"/>
      <c r="CD9158"/>
      <c r="CE9158" s="83"/>
      <c r="CF9158"/>
      <c r="CG9158"/>
      <c r="CH9158"/>
      <c r="CI9158"/>
      <c r="CJ9158"/>
      <c r="CK9158"/>
      <c r="CL9158"/>
      <c r="CM9158"/>
      <c r="CN9158"/>
      <c r="CO9158"/>
      <c r="CP9158"/>
    </row>
    <row r="9159" spans="80:94" ht="22.5" customHeight="1">
      <c r="CB9159"/>
      <c r="CC9159"/>
      <c r="CD9159"/>
      <c r="CE9159" s="83"/>
      <c r="CF9159"/>
      <c r="CG9159"/>
      <c r="CH9159"/>
      <c r="CI9159"/>
      <c r="CJ9159"/>
      <c r="CK9159"/>
      <c r="CL9159"/>
      <c r="CM9159"/>
      <c r="CN9159"/>
      <c r="CO9159"/>
      <c r="CP9159"/>
    </row>
    <row r="9160" spans="80:94" ht="22.5" customHeight="1">
      <c r="CB9160"/>
      <c r="CC9160"/>
      <c r="CD9160"/>
      <c r="CE9160" s="83"/>
      <c r="CF9160"/>
      <c r="CG9160"/>
      <c r="CH9160"/>
      <c r="CI9160"/>
      <c r="CJ9160"/>
      <c r="CK9160"/>
      <c r="CL9160"/>
      <c r="CM9160"/>
      <c r="CN9160"/>
      <c r="CO9160"/>
      <c r="CP9160"/>
    </row>
    <row r="9161" spans="80:94" ht="22.5" customHeight="1">
      <c r="CB9161"/>
      <c r="CC9161"/>
      <c r="CD9161"/>
      <c r="CE9161" s="83"/>
      <c r="CF9161"/>
      <c r="CG9161"/>
      <c r="CH9161"/>
      <c r="CI9161"/>
      <c r="CJ9161"/>
      <c r="CK9161"/>
      <c r="CL9161"/>
      <c r="CM9161"/>
      <c r="CN9161"/>
      <c r="CO9161"/>
      <c r="CP9161"/>
    </row>
    <row r="9162" spans="80:94" ht="22.5" customHeight="1">
      <c r="CB9162"/>
      <c r="CC9162"/>
      <c r="CD9162"/>
      <c r="CE9162" s="83"/>
      <c r="CF9162"/>
      <c r="CG9162"/>
      <c r="CH9162"/>
      <c r="CI9162"/>
      <c r="CJ9162"/>
      <c r="CK9162"/>
      <c r="CL9162"/>
      <c r="CM9162"/>
      <c r="CN9162"/>
      <c r="CO9162"/>
      <c r="CP9162"/>
    </row>
    <row r="9163" spans="80:94" ht="22.5" customHeight="1">
      <c r="CB9163"/>
      <c r="CC9163"/>
      <c r="CD9163"/>
      <c r="CE9163" s="83"/>
      <c r="CF9163"/>
      <c r="CG9163"/>
      <c r="CH9163"/>
      <c r="CI9163"/>
      <c r="CJ9163"/>
      <c r="CK9163"/>
      <c r="CL9163"/>
      <c r="CM9163"/>
      <c r="CN9163"/>
      <c r="CO9163"/>
      <c r="CP9163"/>
    </row>
    <row r="9164" spans="80:94" ht="22.5" customHeight="1">
      <c r="CB9164"/>
      <c r="CC9164"/>
      <c r="CD9164"/>
      <c r="CE9164" s="83"/>
      <c r="CF9164"/>
      <c r="CG9164"/>
      <c r="CH9164"/>
      <c r="CI9164"/>
      <c r="CJ9164"/>
      <c r="CK9164"/>
      <c r="CL9164"/>
      <c r="CM9164"/>
      <c r="CN9164"/>
      <c r="CO9164"/>
      <c r="CP9164"/>
    </row>
    <row r="9165" spans="80:94" ht="22.5" customHeight="1">
      <c r="CB9165"/>
      <c r="CC9165"/>
      <c r="CD9165"/>
      <c r="CE9165" s="83"/>
      <c r="CF9165"/>
      <c r="CG9165"/>
      <c r="CH9165"/>
      <c r="CI9165"/>
      <c r="CJ9165"/>
      <c r="CK9165"/>
      <c r="CL9165"/>
      <c r="CM9165"/>
      <c r="CN9165"/>
      <c r="CO9165"/>
      <c r="CP9165"/>
    </row>
    <row r="9166" spans="80:94" ht="22.5" customHeight="1">
      <c r="CB9166"/>
      <c r="CC9166"/>
      <c r="CD9166"/>
      <c r="CE9166" s="83"/>
      <c r="CF9166"/>
      <c r="CG9166"/>
      <c r="CH9166"/>
      <c r="CI9166"/>
      <c r="CJ9166"/>
      <c r="CK9166"/>
      <c r="CL9166"/>
      <c r="CM9166"/>
      <c r="CN9166"/>
      <c r="CO9166"/>
      <c r="CP9166"/>
    </row>
    <row r="9167" spans="80:94" ht="22.5" customHeight="1">
      <c r="CB9167"/>
      <c r="CC9167"/>
      <c r="CD9167"/>
      <c r="CE9167" s="83"/>
      <c r="CF9167"/>
      <c r="CG9167"/>
      <c r="CH9167"/>
      <c r="CI9167"/>
      <c r="CJ9167"/>
      <c r="CK9167"/>
      <c r="CL9167"/>
      <c r="CM9167"/>
      <c r="CN9167"/>
      <c r="CO9167"/>
      <c r="CP9167"/>
    </row>
    <row r="9168" spans="80:94" ht="22.5" customHeight="1">
      <c r="CB9168"/>
      <c r="CC9168"/>
      <c r="CD9168"/>
      <c r="CE9168" s="83"/>
      <c r="CF9168"/>
      <c r="CG9168"/>
      <c r="CH9168"/>
      <c r="CI9168"/>
      <c r="CJ9168"/>
      <c r="CK9168"/>
      <c r="CL9168"/>
      <c r="CM9168"/>
      <c r="CN9168"/>
      <c r="CO9168"/>
      <c r="CP9168"/>
    </row>
    <row r="9169" spans="80:94" ht="22.5" customHeight="1">
      <c r="CB9169"/>
      <c r="CC9169"/>
      <c r="CD9169"/>
      <c r="CE9169" s="83"/>
      <c r="CF9169"/>
      <c r="CG9169"/>
      <c r="CH9169"/>
      <c r="CI9169"/>
      <c r="CJ9169"/>
      <c r="CK9169"/>
      <c r="CL9169"/>
      <c r="CM9169"/>
      <c r="CN9169"/>
      <c r="CO9169"/>
      <c r="CP9169"/>
    </row>
    <row r="9170" spans="80:94" ht="22.5" customHeight="1">
      <c r="CB9170"/>
      <c r="CC9170"/>
      <c r="CD9170"/>
      <c r="CE9170" s="83"/>
      <c r="CF9170"/>
      <c r="CG9170"/>
      <c r="CH9170"/>
      <c r="CI9170"/>
      <c r="CJ9170"/>
      <c r="CK9170"/>
      <c r="CL9170"/>
      <c r="CM9170"/>
      <c r="CN9170"/>
      <c r="CO9170"/>
      <c r="CP9170"/>
    </row>
    <row r="9171" spans="80:94" ht="22.5" customHeight="1">
      <c r="CB9171"/>
      <c r="CC9171"/>
      <c r="CD9171"/>
      <c r="CE9171" s="83"/>
      <c r="CF9171"/>
      <c r="CG9171"/>
      <c r="CH9171"/>
      <c r="CI9171"/>
      <c r="CJ9171"/>
      <c r="CK9171"/>
      <c r="CL9171"/>
      <c r="CM9171"/>
      <c r="CN9171"/>
      <c r="CO9171"/>
      <c r="CP9171"/>
    </row>
    <row r="9172" spans="80:94" ht="22.5" customHeight="1">
      <c r="CB9172"/>
      <c r="CC9172"/>
      <c r="CD9172"/>
      <c r="CE9172" s="83"/>
      <c r="CF9172"/>
      <c r="CG9172"/>
      <c r="CH9172"/>
      <c r="CI9172"/>
      <c r="CJ9172"/>
      <c r="CK9172"/>
      <c r="CL9172"/>
      <c r="CM9172"/>
      <c r="CN9172"/>
      <c r="CO9172"/>
      <c r="CP9172"/>
    </row>
    <row r="9173" spans="80:94" ht="22.5" customHeight="1">
      <c r="CB9173"/>
      <c r="CC9173"/>
      <c r="CD9173"/>
      <c r="CE9173" s="83"/>
      <c r="CF9173"/>
      <c r="CG9173"/>
      <c r="CH9173"/>
      <c r="CI9173"/>
      <c r="CJ9173"/>
      <c r="CK9173"/>
      <c r="CL9173"/>
      <c r="CM9173"/>
      <c r="CN9173"/>
      <c r="CO9173"/>
      <c r="CP9173"/>
    </row>
    <row r="9174" spans="80:94" ht="22.5" customHeight="1">
      <c r="CB9174"/>
      <c r="CC9174"/>
      <c r="CD9174"/>
      <c r="CE9174" s="83"/>
      <c r="CF9174"/>
      <c r="CG9174"/>
      <c r="CH9174"/>
      <c r="CI9174"/>
      <c r="CJ9174"/>
      <c r="CK9174"/>
      <c r="CL9174"/>
      <c r="CM9174"/>
      <c r="CN9174"/>
      <c r="CO9174"/>
      <c r="CP9174"/>
    </row>
    <row r="9175" spans="80:94" ht="22.5" customHeight="1">
      <c r="CB9175"/>
      <c r="CC9175"/>
      <c r="CD9175"/>
      <c r="CE9175" s="83"/>
      <c r="CF9175"/>
      <c r="CG9175"/>
      <c r="CH9175"/>
      <c r="CI9175"/>
      <c r="CJ9175"/>
      <c r="CK9175"/>
      <c r="CL9175"/>
      <c r="CM9175"/>
      <c r="CN9175"/>
      <c r="CO9175"/>
      <c r="CP9175"/>
    </row>
    <row r="9176" spans="80:94" ht="22.5" customHeight="1">
      <c r="CB9176"/>
      <c r="CC9176"/>
      <c r="CD9176"/>
      <c r="CE9176" s="83"/>
      <c r="CF9176"/>
      <c r="CG9176"/>
      <c r="CH9176"/>
      <c r="CI9176"/>
      <c r="CJ9176"/>
      <c r="CK9176"/>
      <c r="CL9176"/>
      <c r="CM9176"/>
      <c r="CN9176"/>
      <c r="CO9176"/>
      <c r="CP9176"/>
    </row>
    <row r="9177" spans="80:94" ht="22.5" customHeight="1">
      <c r="CB9177"/>
      <c r="CC9177"/>
      <c r="CD9177"/>
      <c r="CE9177" s="83"/>
      <c r="CF9177"/>
      <c r="CG9177"/>
      <c r="CH9177"/>
      <c r="CI9177"/>
      <c r="CJ9177"/>
      <c r="CK9177"/>
      <c r="CL9177"/>
      <c r="CM9177"/>
      <c r="CN9177"/>
      <c r="CO9177"/>
      <c r="CP9177"/>
    </row>
    <row r="9178" spans="80:94" ht="22.5" customHeight="1">
      <c r="CB9178"/>
      <c r="CC9178"/>
      <c r="CD9178"/>
      <c r="CE9178" s="83"/>
      <c r="CF9178"/>
      <c r="CG9178"/>
      <c r="CH9178"/>
      <c r="CI9178"/>
      <c r="CJ9178"/>
      <c r="CK9178"/>
      <c r="CL9178"/>
      <c r="CM9178"/>
      <c r="CN9178"/>
      <c r="CO9178"/>
      <c r="CP9178"/>
    </row>
    <row r="9179" spans="80:94" ht="22.5" customHeight="1">
      <c r="CB9179"/>
      <c r="CC9179"/>
      <c r="CD9179"/>
      <c r="CE9179" s="83"/>
      <c r="CF9179"/>
      <c r="CG9179"/>
      <c r="CH9179"/>
      <c r="CI9179"/>
      <c r="CJ9179"/>
      <c r="CK9179"/>
      <c r="CL9179"/>
      <c r="CM9179"/>
      <c r="CN9179"/>
      <c r="CO9179"/>
      <c r="CP9179"/>
    </row>
    <row r="9180" spans="80:94" ht="22.5" customHeight="1">
      <c r="CB9180"/>
      <c r="CC9180"/>
      <c r="CD9180"/>
      <c r="CE9180" s="83"/>
      <c r="CF9180"/>
      <c r="CG9180"/>
      <c r="CH9180"/>
      <c r="CI9180"/>
      <c r="CJ9180"/>
      <c r="CK9180"/>
      <c r="CL9180"/>
      <c r="CM9180"/>
      <c r="CN9180"/>
      <c r="CO9180"/>
      <c r="CP9180"/>
    </row>
    <row r="9181" spans="80:94" ht="22.5" customHeight="1">
      <c r="CB9181"/>
      <c r="CC9181"/>
      <c r="CD9181"/>
      <c r="CE9181" s="83"/>
      <c r="CF9181"/>
      <c r="CG9181"/>
      <c r="CH9181"/>
      <c r="CI9181"/>
      <c r="CJ9181"/>
      <c r="CK9181"/>
      <c r="CL9181"/>
      <c r="CM9181"/>
      <c r="CN9181"/>
      <c r="CO9181"/>
      <c r="CP9181"/>
    </row>
    <row r="9182" spans="80:94" ht="22.5" customHeight="1">
      <c r="CB9182"/>
      <c r="CC9182"/>
      <c r="CD9182"/>
      <c r="CE9182" s="83"/>
      <c r="CF9182"/>
      <c r="CG9182"/>
      <c r="CH9182"/>
      <c r="CI9182"/>
      <c r="CJ9182"/>
      <c r="CK9182"/>
      <c r="CL9182"/>
      <c r="CM9182"/>
      <c r="CN9182"/>
      <c r="CO9182"/>
      <c r="CP9182"/>
    </row>
    <row r="9183" spans="80:94" ht="22.5" customHeight="1">
      <c r="CB9183"/>
      <c r="CC9183"/>
      <c r="CD9183"/>
      <c r="CE9183" s="83"/>
      <c r="CF9183"/>
      <c r="CG9183"/>
      <c r="CH9183"/>
      <c r="CI9183"/>
      <c r="CJ9183"/>
      <c r="CK9183"/>
      <c r="CL9183"/>
      <c r="CM9183"/>
      <c r="CN9183"/>
      <c r="CO9183"/>
      <c r="CP9183"/>
    </row>
    <row r="9184" spans="80:94" ht="22.5" customHeight="1">
      <c r="CB9184"/>
      <c r="CC9184"/>
      <c r="CD9184"/>
      <c r="CE9184" s="83"/>
      <c r="CF9184"/>
      <c r="CG9184"/>
      <c r="CH9184"/>
      <c r="CI9184"/>
      <c r="CJ9184"/>
      <c r="CK9184"/>
      <c r="CL9184"/>
      <c r="CM9184"/>
      <c r="CN9184"/>
      <c r="CO9184"/>
      <c r="CP9184"/>
    </row>
    <row r="9185" spans="80:94" ht="22.5" customHeight="1">
      <c r="CB9185"/>
      <c r="CC9185"/>
      <c r="CD9185"/>
      <c r="CE9185" s="83"/>
      <c r="CF9185"/>
      <c r="CG9185"/>
      <c r="CH9185"/>
      <c r="CI9185"/>
      <c r="CJ9185"/>
      <c r="CK9185"/>
      <c r="CL9185"/>
      <c r="CM9185"/>
      <c r="CN9185"/>
      <c r="CO9185"/>
      <c r="CP9185"/>
    </row>
    <row r="9186" spans="80:94" ht="22.5" customHeight="1">
      <c r="CB9186"/>
      <c r="CC9186"/>
      <c r="CD9186"/>
      <c r="CE9186" s="83"/>
      <c r="CF9186"/>
      <c r="CG9186"/>
      <c r="CH9186"/>
      <c r="CI9186"/>
      <c r="CJ9186"/>
      <c r="CK9186"/>
      <c r="CL9186"/>
      <c r="CM9186"/>
      <c r="CN9186"/>
      <c r="CO9186"/>
      <c r="CP9186"/>
    </row>
    <row r="9187" spans="80:94" ht="22.5" customHeight="1">
      <c r="CB9187"/>
      <c r="CC9187"/>
      <c r="CD9187"/>
      <c r="CE9187" s="83"/>
      <c r="CF9187"/>
      <c r="CG9187"/>
      <c r="CH9187"/>
      <c r="CI9187"/>
      <c r="CJ9187"/>
      <c r="CK9187"/>
      <c r="CL9187"/>
      <c r="CM9187"/>
      <c r="CN9187"/>
      <c r="CO9187"/>
      <c r="CP9187"/>
    </row>
    <row r="9188" spans="80:94" ht="22.5" customHeight="1">
      <c r="CB9188"/>
      <c r="CC9188"/>
      <c r="CD9188"/>
      <c r="CE9188" s="83"/>
      <c r="CF9188"/>
      <c r="CG9188"/>
      <c r="CH9188"/>
      <c r="CI9188"/>
      <c r="CJ9188"/>
      <c r="CK9188"/>
      <c r="CL9188"/>
      <c r="CM9188"/>
      <c r="CN9188"/>
      <c r="CO9188"/>
      <c r="CP9188"/>
    </row>
    <row r="9189" spans="80:94" ht="22.5" customHeight="1">
      <c r="CB9189"/>
      <c r="CC9189"/>
      <c r="CD9189"/>
      <c r="CE9189" s="83"/>
      <c r="CF9189"/>
      <c r="CG9189"/>
      <c r="CH9189"/>
      <c r="CI9189"/>
      <c r="CJ9189"/>
      <c r="CK9189"/>
      <c r="CL9189"/>
      <c r="CM9189"/>
      <c r="CN9189"/>
      <c r="CO9189"/>
      <c r="CP9189"/>
    </row>
    <row r="9190" spans="80:94" ht="22.5" customHeight="1">
      <c r="CB9190"/>
      <c r="CC9190"/>
      <c r="CD9190"/>
      <c r="CE9190" s="83"/>
      <c r="CF9190"/>
      <c r="CG9190"/>
      <c r="CH9190"/>
      <c r="CI9190"/>
      <c r="CJ9190"/>
      <c r="CK9190"/>
      <c r="CL9190"/>
      <c r="CM9190"/>
      <c r="CN9190"/>
      <c r="CO9190"/>
      <c r="CP9190"/>
    </row>
    <row r="9191" spans="80:94" ht="22.5" customHeight="1">
      <c r="CB9191"/>
      <c r="CC9191"/>
      <c r="CD9191"/>
      <c r="CE9191" s="83"/>
      <c r="CF9191"/>
      <c r="CG9191"/>
      <c r="CH9191"/>
      <c r="CI9191"/>
      <c r="CJ9191"/>
      <c r="CK9191"/>
      <c r="CL9191"/>
      <c r="CM9191"/>
      <c r="CN9191"/>
      <c r="CO9191"/>
      <c r="CP9191"/>
    </row>
    <row r="9192" spans="80:94" ht="22.5" customHeight="1">
      <c r="CB9192"/>
      <c r="CC9192"/>
      <c r="CD9192"/>
      <c r="CE9192" s="83"/>
      <c r="CF9192"/>
      <c r="CG9192"/>
      <c r="CH9192"/>
      <c r="CI9192"/>
      <c r="CJ9192"/>
      <c r="CK9192"/>
      <c r="CL9192"/>
      <c r="CM9192"/>
      <c r="CN9192"/>
      <c r="CO9192"/>
      <c r="CP9192"/>
    </row>
    <row r="9193" spans="80:94" ht="22.5" customHeight="1">
      <c r="CB9193"/>
      <c r="CC9193"/>
      <c r="CD9193"/>
      <c r="CE9193" s="83"/>
      <c r="CF9193"/>
      <c r="CG9193"/>
      <c r="CH9193"/>
      <c r="CI9193"/>
      <c r="CJ9193"/>
      <c r="CK9193"/>
      <c r="CL9193"/>
      <c r="CM9193"/>
      <c r="CN9193"/>
      <c r="CO9193"/>
      <c r="CP9193"/>
    </row>
    <row r="9194" spans="80:94" ht="22.5" customHeight="1">
      <c r="CB9194"/>
      <c r="CC9194"/>
      <c r="CD9194"/>
      <c r="CE9194" s="83"/>
      <c r="CF9194"/>
      <c r="CG9194"/>
      <c r="CH9194"/>
      <c r="CI9194"/>
      <c r="CJ9194"/>
      <c r="CK9194"/>
      <c r="CL9194"/>
      <c r="CM9194"/>
      <c r="CN9194"/>
      <c r="CO9194"/>
      <c r="CP9194"/>
    </row>
    <row r="9195" spans="80:94" ht="22.5" customHeight="1">
      <c r="CB9195"/>
      <c r="CC9195"/>
      <c r="CD9195"/>
      <c r="CE9195" s="83"/>
      <c r="CF9195"/>
      <c r="CG9195"/>
      <c r="CH9195"/>
      <c r="CI9195"/>
      <c r="CJ9195"/>
      <c r="CK9195"/>
      <c r="CL9195"/>
      <c r="CM9195"/>
      <c r="CN9195"/>
      <c r="CO9195"/>
      <c r="CP9195"/>
    </row>
    <row r="9196" spans="80:94" ht="22.5" customHeight="1">
      <c r="CB9196"/>
      <c r="CC9196"/>
      <c r="CD9196"/>
      <c r="CE9196" s="83"/>
      <c r="CF9196"/>
      <c r="CG9196"/>
      <c r="CH9196"/>
      <c r="CI9196"/>
      <c r="CJ9196"/>
      <c r="CK9196"/>
      <c r="CL9196"/>
      <c r="CM9196"/>
      <c r="CN9196"/>
      <c r="CO9196"/>
      <c r="CP9196"/>
    </row>
    <row r="9197" spans="80:94" ht="22.5" customHeight="1">
      <c r="CB9197"/>
      <c r="CC9197"/>
      <c r="CD9197"/>
      <c r="CE9197" s="83"/>
      <c r="CF9197"/>
      <c r="CG9197"/>
      <c r="CH9197"/>
      <c r="CI9197"/>
      <c r="CJ9197"/>
      <c r="CK9197"/>
      <c r="CL9197"/>
      <c r="CM9197"/>
      <c r="CN9197"/>
      <c r="CO9197"/>
      <c r="CP9197"/>
    </row>
    <row r="9198" spans="80:94" ht="22.5" customHeight="1">
      <c r="CB9198"/>
      <c r="CC9198"/>
      <c r="CD9198"/>
      <c r="CE9198" s="83"/>
      <c r="CF9198"/>
      <c r="CG9198"/>
      <c r="CH9198"/>
      <c r="CI9198"/>
      <c r="CJ9198"/>
      <c r="CK9198"/>
      <c r="CL9198"/>
      <c r="CM9198"/>
      <c r="CN9198"/>
      <c r="CO9198"/>
      <c r="CP9198"/>
    </row>
    <row r="9199" spans="80:94" ht="22.5" customHeight="1">
      <c r="CB9199"/>
      <c r="CC9199"/>
      <c r="CD9199"/>
      <c r="CE9199" s="83"/>
      <c r="CF9199"/>
      <c r="CG9199"/>
      <c r="CH9199"/>
      <c r="CI9199"/>
      <c r="CJ9199"/>
      <c r="CK9199"/>
      <c r="CL9199"/>
      <c r="CM9199"/>
      <c r="CN9199"/>
      <c r="CO9199"/>
      <c r="CP9199"/>
    </row>
    <row r="9200" spans="80:94" ht="22.5" customHeight="1">
      <c r="CB9200"/>
      <c r="CC9200"/>
      <c r="CD9200"/>
      <c r="CE9200" s="83"/>
      <c r="CF9200"/>
      <c r="CG9200"/>
      <c r="CH9200"/>
      <c r="CI9200"/>
      <c r="CJ9200"/>
      <c r="CK9200"/>
      <c r="CL9200"/>
      <c r="CM9200"/>
      <c r="CN9200"/>
      <c r="CO9200"/>
      <c r="CP9200"/>
    </row>
    <row r="9201" spans="80:94" ht="22.5" customHeight="1">
      <c r="CB9201"/>
      <c r="CC9201"/>
      <c r="CD9201"/>
      <c r="CE9201" s="83"/>
      <c r="CF9201"/>
      <c r="CG9201"/>
      <c r="CH9201"/>
      <c r="CI9201"/>
      <c r="CJ9201"/>
      <c r="CK9201"/>
      <c r="CL9201"/>
      <c r="CM9201"/>
      <c r="CN9201"/>
      <c r="CO9201"/>
      <c r="CP9201"/>
    </row>
    <row r="9202" spans="80:94" ht="22.5" customHeight="1">
      <c r="CB9202"/>
      <c r="CC9202"/>
      <c r="CD9202"/>
      <c r="CE9202" s="83"/>
      <c r="CF9202"/>
      <c r="CG9202"/>
      <c r="CH9202"/>
      <c r="CI9202"/>
      <c r="CJ9202"/>
      <c r="CK9202"/>
      <c r="CL9202"/>
      <c r="CM9202"/>
      <c r="CN9202"/>
      <c r="CO9202"/>
      <c r="CP9202"/>
    </row>
    <row r="9203" spans="80:94" ht="22.5" customHeight="1">
      <c r="CB9203"/>
      <c r="CC9203"/>
      <c r="CD9203"/>
      <c r="CE9203" s="83"/>
      <c r="CF9203"/>
      <c r="CG9203"/>
      <c r="CH9203"/>
      <c r="CI9203"/>
      <c r="CJ9203"/>
      <c r="CK9203"/>
      <c r="CL9203"/>
      <c r="CM9203"/>
      <c r="CN9203"/>
      <c r="CO9203"/>
      <c r="CP9203"/>
    </row>
    <row r="9204" spans="80:94" ht="22.5" customHeight="1">
      <c r="CB9204"/>
      <c r="CC9204"/>
      <c r="CD9204"/>
      <c r="CE9204" s="83"/>
      <c r="CF9204"/>
      <c r="CG9204"/>
      <c r="CH9204"/>
      <c r="CI9204"/>
      <c r="CJ9204"/>
      <c r="CK9204"/>
      <c r="CL9204"/>
      <c r="CM9204"/>
      <c r="CN9204"/>
      <c r="CO9204"/>
      <c r="CP9204"/>
    </row>
    <row r="9205" spans="80:94" ht="22.5" customHeight="1">
      <c r="CB9205"/>
      <c r="CC9205"/>
      <c r="CD9205"/>
      <c r="CE9205" s="83"/>
      <c r="CF9205"/>
      <c r="CG9205"/>
      <c r="CH9205"/>
      <c r="CI9205"/>
      <c r="CJ9205"/>
      <c r="CK9205"/>
      <c r="CL9205"/>
      <c r="CM9205"/>
      <c r="CN9205"/>
      <c r="CO9205"/>
      <c r="CP9205"/>
    </row>
    <row r="9206" spans="80:94" ht="22.5" customHeight="1">
      <c r="CB9206"/>
      <c r="CC9206"/>
      <c r="CD9206"/>
      <c r="CE9206" s="83"/>
      <c r="CF9206"/>
      <c r="CG9206"/>
      <c r="CH9206"/>
      <c r="CI9206"/>
      <c r="CJ9206"/>
      <c r="CK9206"/>
      <c r="CL9206"/>
      <c r="CM9206"/>
      <c r="CN9206"/>
      <c r="CO9206"/>
      <c r="CP9206"/>
    </row>
    <row r="9207" spans="80:94" ht="22.5" customHeight="1">
      <c r="CB9207"/>
      <c r="CC9207"/>
      <c r="CD9207"/>
      <c r="CE9207" s="83"/>
      <c r="CF9207"/>
      <c r="CG9207"/>
      <c r="CH9207"/>
      <c r="CI9207"/>
      <c r="CJ9207"/>
      <c r="CK9207"/>
      <c r="CL9207"/>
      <c r="CM9207"/>
      <c r="CN9207"/>
      <c r="CO9207"/>
      <c r="CP9207"/>
    </row>
    <row r="9208" spans="80:94" ht="22.5" customHeight="1">
      <c r="CB9208"/>
      <c r="CC9208"/>
      <c r="CD9208"/>
      <c r="CE9208" s="83"/>
      <c r="CF9208"/>
      <c r="CG9208"/>
      <c r="CH9208"/>
      <c r="CI9208"/>
      <c r="CJ9208"/>
      <c r="CK9208"/>
      <c r="CL9208"/>
      <c r="CM9208"/>
      <c r="CN9208"/>
      <c r="CO9208"/>
      <c r="CP9208"/>
    </row>
    <row r="9209" spans="80:94" ht="22.5" customHeight="1">
      <c r="CB9209"/>
      <c r="CC9209"/>
      <c r="CD9209"/>
      <c r="CE9209" s="83"/>
      <c r="CF9209"/>
      <c r="CG9209"/>
      <c r="CH9209"/>
      <c r="CI9209"/>
      <c r="CJ9209"/>
      <c r="CK9209"/>
      <c r="CL9209"/>
      <c r="CM9209"/>
      <c r="CN9209"/>
      <c r="CO9209"/>
      <c r="CP9209"/>
    </row>
    <row r="9210" spans="80:94" ht="22.5" customHeight="1">
      <c r="CB9210"/>
      <c r="CC9210"/>
      <c r="CD9210"/>
      <c r="CE9210" s="83"/>
      <c r="CF9210"/>
      <c r="CG9210"/>
      <c r="CH9210"/>
      <c r="CI9210"/>
      <c r="CJ9210"/>
      <c r="CK9210"/>
      <c r="CL9210"/>
      <c r="CM9210"/>
      <c r="CN9210"/>
      <c r="CO9210"/>
      <c r="CP9210"/>
    </row>
    <row r="9211" spans="80:94" ht="22.5" customHeight="1">
      <c r="CB9211"/>
      <c r="CC9211"/>
      <c r="CD9211"/>
      <c r="CE9211" s="83"/>
      <c r="CF9211"/>
      <c r="CG9211"/>
      <c r="CH9211"/>
      <c r="CI9211"/>
      <c r="CJ9211"/>
      <c r="CK9211"/>
      <c r="CL9211"/>
      <c r="CM9211"/>
      <c r="CN9211"/>
      <c r="CO9211"/>
      <c r="CP9211"/>
    </row>
    <row r="9212" spans="80:94" ht="22.5" customHeight="1">
      <c r="CB9212"/>
      <c r="CC9212"/>
      <c r="CD9212"/>
      <c r="CE9212" s="83"/>
      <c r="CF9212"/>
      <c r="CG9212"/>
      <c r="CH9212"/>
      <c r="CI9212"/>
      <c r="CJ9212"/>
      <c r="CK9212"/>
      <c r="CL9212"/>
      <c r="CM9212"/>
      <c r="CN9212"/>
      <c r="CO9212"/>
      <c r="CP9212"/>
    </row>
    <row r="9213" spans="80:94" ht="22.5" customHeight="1">
      <c r="CB9213"/>
      <c r="CC9213"/>
      <c r="CD9213"/>
      <c r="CE9213" s="83"/>
      <c r="CF9213"/>
      <c r="CG9213"/>
      <c r="CH9213"/>
      <c r="CI9213"/>
      <c r="CJ9213"/>
      <c r="CK9213"/>
      <c r="CL9213"/>
      <c r="CM9213"/>
      <c r="CN9213"/>
      <c r="CO9213"/>
      <c r="CP9213"/>
    </row>
    <row r="9214" spans="80:94" ht="22.5" customHeight="1">
      <c r="CB9214"/>
      <c r="CC9214"/>
      <c r="CD9214"/>
      <c r="CE9214" s="83"/>
      <c r="CF9214"/>
      <c r="CG9214"/>
      <c r="CH9214"/>
      <c r="CI9214"/>
      <c r="CJ9214"/>
      <c r="CK9214"/>
      <c r="CL9214"/>
      <c r="CM9214"/>
      <c r="CN9214"/>
      <c r="CO9214"/>
      <c r="CP9214"/>
    </row>
    <row r="9215" spans="80:94" ht="22.5" customHeight="1">
      <c r="CB9215"/>
      <c r="CC9215"/>
      <c r="CD9215"/>
      <c r="CE9215" s="83"/>
      <c r="CF9215"/>
      <c r="CG9215"/>
      <c r="CH9215"/>
      <c r="CI9215"/>
      <c r="CJ9215"/>
      <c r="CK9215"/>
      <c r="CL9215"/>
      <c r="CM9215"/>
      <c r="CN9215"/>
      <c r="CO9215"/>
      <c r="CP9215"/>
    </row>
    <row r="9216" spans="80:94" ht="22.5" customHeight="1">
      <c r="CB9216"/>
      <c r="CC9216"/>
      <c r="CD9216"/>
      <c r="CE9216" s="83"/>
      <c r="CF9216"/>
      <c r="CG9216"/>
      <c r="CH9216"/>
      <c r="CI9216"/>
      <c r="CJ9216"/>
      <c r="CK9216"/>
      <c r="CL9216"/>
      <c r="CM9216"/>
      <c r="CN9216"/>
      <c r="CO9216"/>
      <c r="CP9216"/>
    </row>
    <row r="9217" spans="80:94" ht="22.5" customHeight="1">
      <c r="CB9217"/>
      <c r="CC9217"/>
      <c r="CD9217"/>
      <c r="CE9217" s="83"/>
      <c r="CF9217"/>
      <c r="CG9217"/>
      <c r="CH9217"/>
      <c r="CI9217"/>
      <c r="CJ9217"/>
      <c r="CK9217"/>
      <c r="CL9217"/>
      <c r="CM9217"/>
      <c r="CN9217"/>
      <c r="CO9217"/>
      <c r="CP9217"/>
    </row>
    <row r="9218" spans="80:94" ht="22.5" customHeight="1">
      <c r="CB9218"/>
      <c r="CC9218"/>
      <c r="CD9218"/>
      <c r="CE9218" s="83"/>
      <c r="CF9218"/>
      <c r="CG9218"/>
      <c r="CH9218"/>
      <c r="CI9218"/>
      <c r="CJ9218"/>
      <c r="CK9218"/>
      <c r="CL9218"/>
      <c r="CM9218"/>
      <c r="CN9218"/>
      <c r="CO9218"/>
      <c r="CP9218"/>
    </row>
    <row r="9219" spans="80:94" ht="22.5" customHeight="1">
      <c r="CB9219"/>
      <c r="CC9219"/>
      <c r="CD9219"/>
      <c r="CE9219" s="83"/>
      <c r="CF9219"/>
      <c r="CG9219"/>
      <c r="CH9219"/>
      <c r="CI9219"/>
      <c r="CJ9219"/>
      <c r="CK9219"/>
      <c r="CL9219"/>
      <c r="CM9219"/>
      <c r="CN9219"/>
      <c r="CO9219"/>
      <c r="CP9219"/>
    </row>
    <row r="9220" spans="80:94" ht="22.5" customHeight="1">
      <c r="CB9220"/>
      <c r="CC9220"/>
      <c r="CD9220"/>
      <c r="CE9220" s="83"/>
      <c r="CF9220"/>
      <c r="CG9220"/>
      <c r="CH9220"/>
      <c r="CI9220"/>
      <c r="CJ9220"/>
      <c r="CK9220"/>
      <c r="CL9220"/>
      <c r="CM9220"/>
      <c r="CN9220"/>
      <c r="CO9220"/>
      <c r="CP9220"/>
    </row>
    <row r="9221" spans="80:94" ht="22.5" customHeight="1">
      <c r="CB9221"/>
      <c r="CC9221"/>
      <c r="CD9221"/>
      <c r="CE9221" s="83"/>
      <c r="CF9221"/>
      <c r="CG9221"/>
      <c r="CH9221"/>
      <c r="CI9221"/>
      <c r="CJ9221"/>
      <c r="CK9221"/>
      <c r="CL9221"/>
      <c r="CM9221"/>
      <c r="CN9221"/>
      <c r="CO9221"/>
      <c r="CP9221"/>
    </row>
    <row r="9222" spans="80:94" ht="22.5" customHeight="1">
      <c r="CB9222"/>
      <c r="CC9222"/>
      <c r="CD9222"/>
      <c r="CE9222" s="83"/>
      <c r="CF9222"/>
      <c r="CG9222"/>
      <c r="CH9222"/>
      <c r="CI9222"/>
      <c r="CJ9222"/>
      <c r="CK9222"/>
      <c r="CL9222"/>
      <c r="CM9222"/>
      <c r="CN9222"/>
      <c r="CO9222"/>
      <c r="CP9222"/>
    </row>
    <row r="9223" spans="80:94" ht="22.5" customHeight="1">
      <c r="CB9223"/>
      <c r="CC9223"/>
      <c r="CD9223"/>
      <c r="CE9223" s="83"/>
      <c r="CF9223"/>
      <c r="CG9223"/>
      <c r="CH9223"/>
      <c r="CI9223"/>
      <c r="CJ9223"/>
      <c r="CK9223"/>
      <c r="CL9223"/>
      <c r="CM9223"/>
      <c r="CN9223"/>
      <c r="CO9223"/>
      <c r="CP9223"/>
    </row>
    <row r="9224" spans="80:94" ht="22.5" customHeight="1">
      <c r="CB9224"/>
      <c r="CC9224"/>
      <c r="CD9224"/>
      <c r="CE9224" s="83"/>
      <c r="CF9224"/>
      <c r="CG9224"/>
      <c r="CH9224"/>
      <c r="CI9224"/>
      <c r="CJ9224"/>
      <c r="CK9224"/>
      <c r="CL9224"/>
      <c r="CM9224"/>
      <c r="CN9224"/>
      <c r="CO9224"/>
      <c r="CP9224"/>
    </row>
    <row r="9225" spans="80:94" ht="22.5" customHeight="1">
      <c r="CB9225"/>
      <c r="CC9225"/>
      <c r="CD9225"/>
      <c r="CE9225" s="83"/>
      <c r="CF9225"/>
      <c r="CG9225"/>
      <c r="CH9225"/>
      <c r="CI9225"/>
      <c r="CJ9225"/>
      <c r="CK9225"/>
      <c r="CL9225"/>
      <c r="CM9225"/>
      <c r="CN9225"/>
      <c r="CO9225"/>
      <c r="CP9225"/>
    </row>
    <row r="9226" spans="80:94" ht="22.5" customHeight="1">
      <c r="CB9226"/>
      <c r="CC9226"/>
      <c r="CD9226"/>
      <c r="CE9226" s="83"/>
      <c r="CF9226"/>
      <c r="CG9226"/>
      <c r="CH9226"/>
      <c r="CI9226"/>
      <c r="CJ9226"/>
      <c r="CK9226"/>
      <c r="CL9226"/>
      <c r="CM9226"/>
      <c r="CN9226"/>
      <c r="CO9226"/>
      <c r="CP9226"/>
    </row>
    <row r="9227" spans="80:94" ht="22.5" customHeight="1">
      <c r="CB9227"/>
      <c r="CC9227"/>
      <c r="CD9227"/>
      <c r="CE9227" s="83"/>
      <c r="CF9227"/>
      <c r="CG9227"/>
      <c r="CH9227"/>
      <c r="CI9227"/>
      <c r="CJ9227"/>
      <c r="CK9227"/>
      <c r="CL9227"/>
      <c r="CM9227"/>
      <c r="CN9227"/>
      <c r="CO9227"/>
      <c r="CP9227"/>
    </row>
    <row r="9228" spans="80:94" ht="22.5" customHeight="1">
      <c r="CB9228"/>
      <c r="CC9228"/>
      <c r="CD9228"/>
      <c r="CE9228" s="83"/>
      <c r="CF9228"/>
      <c r="CG9228"/>
      <c r="CH9228"/>
      <c r="CI9228"/>
      <c r="CJ9228"/>
      <c r="CK9228"/>
      <c r="CL9228"/>
      <c r="CM9228"/>
      <c r="CN9228"/>
      <c r="CO9228"/>
      <c r="CP9228"/>
    </row>
    <row r="9229" spans="80:94" ht="22.5" customHeight="1">
      <c r="CB9229"/>
      <c r="CC9229"/>
      <c r="CD9229"/>
      <c r="CE9229" s="83"/>
      <c r="CF9229"/>
      <c r="CG9229"/>
      <c r="CH9229"/>
      <c r="CI9229"/>
      <c r="CJ9229"/>
      <c r="CK9229"/>
      <c r="CL9229"/>
      <c r="CM9229"/>
      <c r="CN9229"/>
      <c r="CO9229"/>
      <c r="CP9229"/>
    </row>
    <row r="9230" spans="80:94" ht="22.5" customHeight="1">
      <c r="CB9230"/>
      <c r="CC9230"/>
      <c r="CD9230"/>
      <c r="CE9230" s="83"/>
      <c r="CF9230"/>
      <c r="CG9230"/>
      <c r="CH9230"/>
      <c r="CI9230"/>
      <c r="CJ9230"/>
      <c r="CK9230"/>
      <c r="CL9230"/>
      <c r="CM9230"/>
      <c r="CN9230"/>
      <c r="CO9230"/>
      <c r="CP9230"/>
    </row>
    <row r="9231" spans="80:94" ht="22.5" customHeight="1">
      <c r="CB9231"/>
      <c r="CC9231"/>
      <c r="CD9231"/>
      <c r="CE9231" s="83"/>
      <c r="CF9231"/>
      <c r="CG9231"/>
      <c r="CH9231"/>
      <c r="CI9231"/>
      <c r="CJ9231"/>
      <c r="CK9231"/>
      <c r="CL9231"/>
      <c r="CM9231"/>
      <c r="CN9231"/>
      <c r="CO9231"/>
      <c r="CP9231"/>
    </row>
    <row r="9232" spans="80:94" ht="22.5" customHeight="1">
      <c r="CB9232"/>
      <c r="CC9232"/>
      <c r="CD9232"/>
      <c r="CE9232" s="83"/>
      <c r="CF9232"/>
      <c r="CG9232"/>
      <c r="CH9232"/>
      <c r="CI9232"/>
      <c r="CJ9232"/>
      <c r="CK9232"/>
      <c r="CL9232"/>
      <c r="CM9232"/>
      <c r="CN9232"/>
      <c r="CO9232"/>
      <c r="CP9232"/>
    </row>
    <row r="9233" spans="80:94" ht="22.5" customHeight="1">
      <c r="CB9233"/>
      <c r="CC9233"/>
      <c r="CD9233"/>
      <c r="CE9233" s="83"/>
      <c r="CF9233"/>
      <c r="CG9233"/>
      <c r="CH9233"/>
      <c r="CI9233"/>
      <c r="CJ9233"/>
      <c r="CK9233"/>
      <c r="CL9233"/>
      <c r="CM9233"/>
      <c r="CN9233"/>
      <c r="CO9233"/>
      <c r="CP9233"/>
    </row>
    <row r="9234" spans="80:94" ht="22.5" customHeight="1">
      <c r="CB9234"/>
      <c r="CC9234"/>
      <c r="CD9234"/>
      <c r="CE9234" s="83"/>
      <c r="CF9234"/>
      <c r="CG9234"/>
      <c r="CH9234"/>
      <c r="CI9234"/>
      <c r="CJ9234"/>
      <c r="CK9234"/>
      <c r="CL9234"/>
      <c r="CM9234"/>
      <c r="CN9234"/>
      <c r="CO9234"/>
      <c r="CP9234"/>
    </row>
    <row r="9235" spans="80:94" ht="22.5" customHeight="1">
      <c r="CB9235"/>
      <c r="CC9235"/>
      <c r="CD9235"/>
      <c r="CE9235" s="83"/>
      <c r="CF9235"/>
      <c r="CG9235"/>
      <c r="CH9235"/>
      <c r="CI9235"/>
      <c r="CJ9235"/>
      <c r="CK9235"/>
      <c r="CL9235"/>
      <c r="CM9235"/>
      <c r="CN9235"/>
      <c r="CO9235"/>
      <c r="CP9235"/>
    </row>
    <row r="9236" spans="80:94" ht="22.5" customHeight="1">
      <c r="CB9236"/>
      <c r="CC9236"/>
      <c r="CD9236"/>
      <c r="CE9236" s="83"/>
      <c r="CF9236"/>
      <c r="CG9236"/>
      <c r="CH9236"/>
      <c r="CI9236"/>
      <c r="CJ9236"/>
      <c r="CK9236"/>
      <c r="CL9236"/>
      <c r="CM9236"/>
      <c r="CN9236"/>
      <c r="CO9236"/>
      <c r="CP9236"/>
    </row>
    <row r="9237" spans="80:94" ht="22.5" customHeight="1">
      <c r="CB9237"/>
      <c r="CC9237"/>
      <c r="CD9237"/>
      <c r="CE9237" s="83"/>
      <c r="CF9237"/>
      <c r="CG9237"/>
      <c r="CH9237"/>
      <c r="CI9237"/>
      <c r="CJ9237"/>
      <c r="CK9237"/>
      <c r="CL9237"/>
      <c r="CM9237"/>
      <c r="CN9237"/>
      <c r="CO9237"/>
      <c r="CP9237"/>
    </row>
    <row r="9238" spans="80:94" ht="22.5" customHeight="1">
      <c r="CB9238"/>
      <c r="CC9238"/>
      <c r="CD9238"/>
      <c r="CE9238" s="83"/>
      <c r="CF9238"/>
      <c r="CG9238"/>
      <c r="CH9238"/>
      <c r="CI9238"/>
      <c r="CJ9238"/>
      <c r="CK9238"/>
      <c r="CL9238"/>
      <c r="CM9238"/>
      <c r="CN9238"/>
      <c r="CO9238"/>
      <c r="CP9238"/>
    </row>
    <row r="9239" spans="80:94" ht="22.5" customHeight="1">
      <c r="CB9239"/>
      <c r="CC9239"/>
      <c r="CD9239"/>
      <c r="CE9239" s="83"/>
      <c r="CF9239"/>
      <c r="CG9239"/>
      <c r="CH9239"/>
      <c r="CI9239"/>
      <c r="CJ9239"/>
      <c r="CK9239"/>
      <c r="CL9239"/>
      <c r="CM9239"/>
      <c r="CN9239"/>
      <c r="CO9239"/>
      <c r="CP9239"/>
    </row>
    <row r="9240" spans="80:94" ht="22.5" customHeight="1">
      <c r="CB9240"/>
      <c r="CC9240"/>
      <c r="CD9240"/>
      <c r="CE9240" s="83"/>
      <c r="CF9240"/>
      <c r="CG9240"/>
      <c r="CH9240"/>
      <c r="CI9240"/>
      <c r="CJ9240"/>
      <c r="CK9240"/>
      <c r="CL9240"/>
      <c r="CM9240"/>
      <c r="CN9240"/>
      <c r="CO9240"/>
      <c r="CP9240"/>
    </row>
    <row r="9241" spans="80:94" ht="22.5" customHeight="1">
      <c r="CB9241"/>
      <c r="CC9241"/>
      <c r="CD9241"/>
      <c r="CE9241" s="83"/>
      <c r="CF9241"/>
      <c r="CG9241"/>
      <c r="CH9241"/>
      <c r="CI9241"/>
      <c r="CJ9241"/>
      <c r="CK9241"/>
      <c r="CL9241"/>
      <c r="CM9241"/>
      <c r="CN9241"/>
      <c r="CO9241"/>
      <c r="CP9241"/>
    </row>
    <row r="9242" spans="80:94" ht="22.5" customHeight="1">
      <c r="CB9242"/>
      <c r="CC9242"/>
      <c r="CD9242"/>
      <c r="CE9242" s="83"/>
      <c r="CF9242"/>
      <c r="CG9242"/>
      <c r="CH9242"/>
      <c r="CI9242"/>
      <c r="CJ9242"/>
      <c r="CK9242"/>
      <c r="CL9242"/>
      <c r="CM9242"/>
      <c r="CN9242"/>
      <c r="CO9242"/>
      <c r="CP9242"/>
    </row>
    <row r="9243" spans="80:94" ht="22.5" customHeight="1">
      <c r="CB9243"/>
      <c r="CC9243"/>
      <c r="CD9243"/>
      <c r="CE9243" s="83"/>
      <c r="CF9243"/>
      <c r="CG9243"/>
      <c r="CH9243"/>
      <c r="CI9243"/>
      <c r="CJ9243"/>
      <c r="CK9243"/>
      <c r="CL9243"/>
      <c r="CM9243"/>
      <c r="CN9243"/>
      <c r="CO9243"/>
      <c r="CP9243"/>
    </row>
    <row r="9244" spans="80:94" ht="22.5" customHeight="1">
      <c r="CB9244"/>
      <c r="CC9244"/>
      <c r="CD9244"/>
      <c r="CE9244" s="83"/>
      <c r="CF9244"/>
      <c r="CG9244"/>
      <c r="CH9244"/>
      <c r="CI9244"/>
      <c r="CJ9244"/>
      <c r="CK9244"/>
      <c r="CL9244"/>
      <c r="CM9244"/>
      <c r="CN9244"/>
      <c r="CO9244"/>
      <c r="CP9244"/>
    </row>
    <row r="9245" spans="80:94" ht="22.5" customHeight="1">
      <c r="CB9245"/>
      <c r="CC9245"/>
      <c r="CD9245"/>
      <c r="CE9245" s="83"/>
      <c r="CF9245"/>
      <c r="CG9245"/>
      <c r="CH9245"/>
      <c r="CI9245"/>
      <c r="CJ9245"/>
      <c r="CK9245"/>
      <c r="CL9245"/>
      <c r="CM9245"/>
      <c r="CN9245"/>
      <c r="CO9245"/>
      <c r="CP9245"/>
    </row>
    <row r="9246" spans="80:94" ht="22.5" customHeight="1">
      <c r="CB9246"/>
      <c r="CC9246"/>
      <c r="CD9246"/>
      <c r="CE9246" s="83"/>
      <c r="CF9246"/>
      <c r="CG9246"/>
      <c r="CH9246"/>
      <c r="CI9246"/>
      <c r="CJ9246"/>
      <c r="CK9246"/>
      <c r="CL9246"/>
      <c r="CM9246"/>
      <c r="CN9246"/>
      <c r="CO9246"/>
      <c r="CP9246"/>
    </row>
    <row r="9247" spans="80:94" ht="22.5" customHeight="1">
      <c r="CB9247"/>
      <c r="CC9247"/>
      <c r="CD9247"/>
      <c r="CE9247" s="83"/>
      <c r="CF9247"/>
      <c r="CG9247"/>
      <c r="CH9247"/>
      <c r="CI9247"/>
      <c r="CJ9247"/>
      <c r="CK9247"/>
      <c r="CL9247"/>
      <c r="CM9247"/>
      <c r="CN9247"/>
      <c r="CO9247"/>
      <c r="CP9247"/>
    </row>
    <row r="9248" spans="80:94" ht="22.5" customHeight="1">
      <c r="CB9248"/>
      <c r="CC9248"/>
      <c r="CD9248"/>
      <c r="CE9248" s="83"/>
      <c r="CF9248"/>
      <c r="CG9248"/>
      <c r="CH9248"/>
      <c r="CI9248"/>
      <c r="CJ9248"/>
      <c r="CK9248"/>
      <c r="CL9248"/>
      <c r="CM9248"/>
      <c r="CN9248"/>
      <c r="CO9248"/>
      <c r="CP9248"/>
    </row>
    <row r="9249" spans="80:94" ht="22.5" customHeight="1">
      <c r="CB9249"/>
      <c r="CC9249"/>
      <c r="CD9249"/>
      <c r="CE9249" s="83"/>
      <c r="CF9249"/>
      <c r="CG9249"/>
      <c r="CH9249"/>
      <c r="CI9249"/>
      <c r="CJ9249"/>
      <c r="CK9249"/>
      <c r="CL9249"/>
      <c r="CM9249"/>
      <c r="CN9249"/>
      <c r="CO9249"/>
      <c r="CP9249"/>
    </row>
    <row r="9250" spans="80:94" ht="22.5" customHeight="1">
      <c r="CB9250"/>
      <c r="CC9250"/>
      <c r="CD9250"/>
      <c r="CE9250" s="83"/>
      <c r="CF9250"/>
      <c r="CG9250"/>
      <c r="CH9250"/>
      <c r="CI9250"/>
      <c r="CJ9250"/>
      <c r="CK9250"/>
      <c r="CL9250"/>
      <c r="CM9250"/>
      <c r="CN9250"/>
      <c r="CO9250"/>
      <c r="CP9250"/>
    </row>
    <row r="9251" spans="80:94" ht="22.5" customHeight="1">
      <c r="CB9251"/>
      <c r="CC9251"/>
      <c r="CD9251"/>
      <c r="CE9251" s="83"/>
      <c r="CF9251"/>
      <c r="CG9251"/>
      <c r="CH9251"/>
      <c r="CI9251"/>
      <c r="CJ9251"/>
      <c r="CK9251"/>
      <c r="CL9251"/>
      <c r="CM9251"/>
      <c r="CN9251"/>
      <c r="CO9251"/>
      <c r="CP9251"/>
    </row>
    <row r="9252" spans="80:94" ht="22.5" customHeight="1">
      <c r="CB9252"/>
      <c r="CC9252"/>
      <c r="CD9252"/>
      <c r="CE9252" s="83"/>
      <c r="CF9252"/>
      <c r="CG9252"/>
      <c r="CH9252"/>
      <c r="CI9252"/>
      <c r="CJ9252"/>
      <c r="CK9252"/>
      <c r="CL9252"/>
      <c r="CM9252"/>
      <c r="CN9252"/>
      <c r="CO9252"/>
      <c r="CP9252"/>
    </row>
    <row r="9253" spans="80:94" ht="22.5" customHeight="1">
      <c r="CB9253"/>
      <c r="CC9253"/>
      <c r="CD9253"/>
      <c r="CE9253" s="83"/>
      <c r="CF9253"/>
      <c r="CG9253"/>
      <c r="CH9253"/>
      <c r="CI9253"/>
      <c r="CJ9253"/>
      <c r="CK9253"/>
      <c r="CL9253"/>
      <c r="CM9253"/>
      <c r="CN9253"/>
      <c r="CO9253"/>
      <c r="CP9253"/>
    </row>
    <row r="9254" spans="80:94" ht="22.5" customHeight="1">
      <c r="CB9254"/>
      <c r="CC9254"/>
      <c r="CD9254"/>
      <c r="CE9254" s="83"/>
      <c r="CF9254"/>
      <c r="CG9254"/>
      <c r="CH9254"/>
      <c r="CI9254"/>
      <c r="CJ9254"/>
      <c r="CK9254"/>
      <c r="CL9254"/>
      <c r="CM9254"/>
      <c r="CN9254"/>
      <c r="CO9254"/>
      <c r="CP9254"/>
    </row>
    <row r="9255" spans="80:94" ht="22.5" customHeight="1">
      <c r="CB9255"/>
      <c r="CC9255"/>
      <c r="CD9255"/>
      <c r="CE9255" s="83"/>
      <c r="CF9255"/>
      <c r="CG9255"/>
      <c r="CH9255"/>
      <c r="CI9255"/>
      <c r="CJ9255"/>
      <c r="CK9255"/>
      <c r="CL9255"/>
      <c r="CM9255"/>
      <c r="CN9255"/>
      <c r="CO9255"/>
      <c r="CP9255"/>
    </row>
    <row r="9256" spans="80:94" ht="22.5" customHeight="1">
      <c r="CB9256"/>
      <c r="CC9256"/>
      <c r="CD9256"/>
      <c r="CE9256" s="83"/>
      <c r="CF9256"/>
      <c r="CG9256"/>
      <c r="CH9256"/>
      <c r="CI9256"/>
      <c r="CJ9256"/>
      <c r="CK9256"/>
      <c r="CL9256"/>
      <c r="CM9256"/>
      <c r="CN9256"/>
      <c r="CO9256"/>
      <c r="CP9256"/>
    </row>
    <row r="9257" spans="80:94" ht="22.5" customHeight="1">
      <c r="CB9257"/>
      <c r="CC9257"/>
      <c r="CD9257"/>
      <c r="CE9257" s="83"/>
      <c r="CF9257"/>
      <c r="CG9257"/>
      <c r="CH9257"/>
      <c r="CI9257"/>
      <c r="CJ9257"/>
      <c r="CK9257"/>
      <c r="CL9257"/>
      <c r="CM9257"/>
      <c r="CN9257"/>
      <c r="CO9257"/>
      <c r="CP9257"/>
    </row>
    <row r="9258" spans="80:94" ht="22.5" customHeight="1">
      <c r="CB9258"/>
      <c r="CC9258"/>
      <c r="CD9258"/>
      <c r="CE9258" s="83"/>
      <c r="CF9258"/>
      <c r="CG9258"/>
      <c r="CH9258"/>
      <c r="CI9258"/>
      <c r="CJ9258"/>
      <c r="CK9258"/>
      <c r="CL9258"/>
      <c r="CM9258"/>
      <c r="CN9258"/>
      <c r="CO9258"/>
      <c r="CP9258"/>
    </row>
    <row r="9259" spans="80:94" ht="22.5" customHeight="1">
      <c r="CB9259"/>
      <c r="CC9259"/>
      <c r="CD9259"/>
      <c r="CE9259" s="83"/>
      <c r="CF9259"/>
      <c r="CG9259"/>
      <c r="CH9259"/>
      <c r="CI9259"/>
      <c r="CJ9259"/>
      <c r="CK9259"/>
      <c r="CL9259"/>
      <c r="CM9259"/>
      <c r="CN9259"/>
      <c r="CO9259"/>
      <c r="CP9259"/>
    </row>
    <row r="9260" spans="80:94" ht="22.5" customHeight="1">
      <c r="CB9260"/>
      <c r="CC9260"/>
      <c r="CD9260"/>
      <c r="CE9260" s="83"/>
      <c r="CF9260"/>
      <c r="CG9260"/>
      <c r="CH9260"/>
      <c r="CI9260"/>
      <c r="CJ9260"/>
      <c r="CK9260"/>
      <c r="CL9260"/>
      <c r="CM9260"/>
      <c r="CN9260"/>
      <c r="CO9260"/>
      <c r="CP9260"/>
    </row>
    <row r="9261" spans="80:94" ht="22.5" customHeight="1">
      <c r="CB9261"/>
      <c r="CC9261"/>
      <c r="CD9261"/>
      <c r="CE9261" s="83"/>
      <c r="CF9261"/>
      <c r="CG9261"/>
      <c r="CH9261"/>
      <c r="CI9261"/>
      <c r="CJ9261"/>
      <c r="CK9261"/>
      <c r="CL9261"/>
      <c r="CM9261"/>
      <c r="CN9261"/>
      <c r="CO9261"/>
      <c r="CP9261"/>
    </row>
    <row r="9262" spans="80:94" ht="22.5" customHeight="1">
      <c r="CB9262"/>
      <c r="CC9262"/>
      <c r="CD9262"/>
      <c r="CE9262" s="83"/>
      <c r="CF9262"/>
      <c r="CG9262"/>
      <c r="CH9262"/>
      <c r="CI9262"/>
      <c r="CJ9262"/>
      <c r="CK9262"/>
      <c r="CL9262"/>
      <c r="CM9262"/>
      <c r="CN9262"/>
      <c r="CO9262"/>
      <c r="CP9262"/>
    </row>
    <row r="9263" spans="80:94" ht="22.5" customHeight="1">
      <c r="CB9263"/>
      <c r="CC9263"/>
      <c r="CD9263"/>
      <c r="CE9263" s="83"/>
      <c r="CF9263"/>
      <c r="CG9263"/>
      <c r="CH9263"/>
      <c r="CI9263"/>
      <c r="CJ9263"/>
      <c r="CK9263"/>
      <c r="CL9263"/>
      <c r="CM9263"/>
      <c r="CN9263"/>
      <c r="CO9263"/>
      <c r="CP9263"/>
    </row>
    <row r="9264" spans="80:94" ht="22.5" customHeight="1">
      <c r="CB9264"/>
      <c r="CC9264"/>
      <c r="CD9264"/>
      <c r="CE9264" s="83"/>
      <c r="CF9264"/>
      <c r="CG9264"/>
      <c r="CH9264"/>
      <c r="CI9264"/>
      <c r="CJ9264"/>
      <c r="CK9264"/>
      <c r="CL9264"/>
      <c r="CM9264"/>
      <c r="CN9264"/>
      <c r="CO9264"/>
      <c r="CP9264"/>
    </row>
    <row r="9265" spans="80:94" ht="22.5" customHeight="1">
      <c r="CB9265"/>
      <c r="CC9265"/>
      <c r="CD9265"/>
      <c r="CE9265" s="83"/>
      <c r="CF9265"/>
      <c r="CG9265"/>
      <c r="CH9265"/>
      <c r="CI9265"/>
      <c r="CJ9265"/>
      <c r="CK9265"/>
      <c r="CL9265"/>
      <c r="CM9265"/>
      <c r="CN9265"/>
      <c r="CO9265"/>
      <c r="CP9265"/>
    </row>
    <row r="9266" spans="80:94" ht="22.5" customHeight="1">
      <c r="CB9266"/>
      <c r="CC9266"/>
      <c r="CD9266"/>
      <c r="CE9266" s="83"/>
      <c r="CF9266"/>
      <c r="CG9266"/>
      <c r="CH9266"/>
      <c r="CI9266"/>
      <c r="CJ9266"/>
      <c r="CK9266"/>
      <c r="CL9266"/>
      <c r="CM9266"/>
      <c r="CN9266"/>
      <c r="CO9266"/>
      <c r="CP9266"/>
    </row>
    <row r="9267" spans="80:94" ht="22.5" customHeight="1">
      <c r="CB9267"/>
      <c r="CC9267"/>
      <c r="CD9267"/>
      <c r="CE9267" s="83"/>
      <c r="CF9267"/>
      <c r="CG9267"/>
      <c r="CH9267"/>
      <c r="CI9267"/>
      <c r="CJ9267"/>
      <c r="CK9267"/>
      <c r="CL9267"/>
      <c r="CM9267"/>
      <c r="CN9267"/>
      <c r="CO9267"/>
      <c r="CP9267"/>
    </row>
    <row r="9268" spans="80:94" ht="22.5" customHeight="1">
      <c r="CB9268"/>
      <c r="CC9268"/>
      <c r="CD9268"/>
      <c r="CE9268" s="83"/>
      <c r="CF9268"/>
      <c r="CG9268"/>
      <c r="CH9268"/>
      <c r="CI9268"/>
      <c r="CJ9268"/>
      <c r="CK9268"/>
      <c r="CL9268"/>
      <c r="CM9268"/>
      <c r="CN9268"/>
      <c r="CO9268"/>
      <c r="CP9268"/>
    </row>
    <row r="9269" spans="80:94" ht="22.5" customHeight="1">
      <c r="CB9269"/>
      <c r="CC9269"/>
      <c r="CD9269"/>
      <c r="CE9269" s="83"/>
      <c r="CF9269"/>
      <c r="CG9269"/>
      <c r="CH9269"/>
      <c r="CI9269"/>
      <c r="CJ9269"/>
      <c r="CK9269"/>
      <c r="CL9269"/>
      <c r="CM9269"/>
      <c r="CN9269"/>
      <c r="CO9269"/>
      <c r="CP9269"/>
    </row>
    <row r="9270" spans="80:94" ht="22.5" customHeight="1">
      <c r="CB9270"/>
      <c r="CC9270"/>
      <c r="CD9270"/>
      <c r="CE9270" s="83"/>
      <c r="CF9270"/>
      <c r="CG9270"/>
      <c r="CH9270"/>
      <c r="CI9270"/>
      <c r="CJ9270"/>
      <c r="CK9270"/>
      <c r="CL9270"/>
      <c r="CM9270"/>
      <c r="CN9270"/>
      <c r="CO9270"/>
      <c r="CP9270"/>
    </row>
    <row r="9271" spans="80:94" ht="22.5" customHeight="1">
      <c r="CB9271"/>
      <c r="CC9271"/>
      <c r="CD9271"/>
      <c r="CE9271" s="83"/>
      <c r="CF9271"/>
      <c r="CG9271"/>
      <c r="CH9271"/>
      <c r="CI9271"/>
      <c r="CJ9271"/>
      <c r="CK9271"/>
      <c r="CL9271"/>
      <c r="CM9271"/>
      <c r="CN9271"/>
      <c r="CO9271"/>
      <c r="CP9271"/>
    </row>
    <row r="9272" spans="80:94" ht="22.5" customHeight="1">
      <c r="CB9272"/>
      <c r="CC9272"/>
      <c r="CD9272"/>
      <c r="CE9272" s="83"/>
      <c r="CF9272"/>
      <c r="CG9272"/>
      <c r="CH9272"/>
      <c r="CI9272"/>
      <c r="CJ9272"/>
      <c r="CK9272"/>
      <c r="CL9272"/>
      <c r="CM9272"/>
      <c r="CN9272"/>
      <c r="CO9272"/>
      <c r="CP9272"/>
    </row>
    <row r="9273" spans="80:94" ht="22.5" customHeight="1">
      <c r="CB9273"/>
      <c r="CC9273"/>
      <c r="CD9273"/>
      <c r="CE9273" s="83"/>
      <c r="CF9273"/>
      <c r="CG9273"/>
      <c r="CH9273"/>
      <c r="CI9273"/>
      <c r="CJ9273"/>
      <c r="CK9273"/>
      <c r="CL9273"/>
      <c r="CM9273"/>
      <c r="CN9273"/>
      <c r="CO9273"/>
      <c r="CP9273"/>
    </row>
    <row r="9274" spans="80:94" ht="22.5" customHeight="1">
      <c r="CB9274"/>
      <c r="CC9274"/>
      <c r="CD9274"/>
      <c r="CE9274" s="83"/>
      <c r="CF9274"/>
      <c r="CG9274"/>
      <c r="CH9274"/>
      <c r="CI9274"/>
      <c r="CJ9274"/>
      <c r="CK9274"/>
      <c r="CL9274"/>
      <c r="CM9274"/>
      <c r="CN9274"/>
      <c r="CO9274"/>
      <c r="CP9274"/>
    </row>
    <row r="9275" spans="80:94" ht="22.5" customHeight="1">
      <c r="CB9275"/>
      <c r="CC9275"/>
      <c r="CD9275"/>
      <c r="CE9275" s="83"/>
      <c r="CF9275"/>
      <c r="CG9275"/>
      <c r="CH9275"/>
      <c r="CI9275"/>
      <c r="CJ9275"/>
      <c r="CK9275"/>
      <c r="CL9275"/>
      <c r="CM9275"/>
      <c r="CN9275"/>
      <c r="CO9275"/>
      <c r="CP9275"/>
    </row>
    <row r="9276" spans="80:94" ht="22.5" customHeight="1">
      <c r="CB9276"/>
      <c r="CC9276"/>
      <c r="CD9276"/>
      <c r="CE9276" s="83"/>
      <c r="CF9276"/>
      <c r="CG9276"/>
      <c r="CH9276"/>
      <c r="CI9276"/>
      <c r="CJ9276"/>
      <c r="CK9276"/>
      <c r="CL9276"/>
      <c r="CM9276"/>
      <c r="CN9276"/>
      <c r="CO9276"/>
      <c r="CP9276"/>
    </row>
    <row r="9277" spans="80:94" ht="22.5" customHeight="1">
      <c r="CB9277"/>
      <c r="CC9277"/>
      <c r="CD9277"/>
      <c r="CE9277" s="83"/>
      <c r="CF9277"/>
      <c r="CG9277"/>
      <c r="CH9277"/>
      <c r="CI9277"/>
      <c r="CJ9277"/>
      <c r="CK9277"/>
      <c r="CL9277"/>
      <c r="CM9277"/>
      <c r="CN9277"/>
      <c r="CO9277"/>
      <c r="CP9277"/>
    </row>
    <row r="9278" spans="80:94" ht="22.5" customHeight="1">
      <c r="CB9278"/>
      <c r="CC9278"/>
      <c r="CD9278"/>
      <c r="CE9278" s="83"/>
      <c r="CF9278"/>
      <c r="CG9278"/>
      <c r="CH9278"/>
      <c r="CI9278"/>
      <c r="CJ9278"/>
      <c r="CK9278"/>
      <c r="CL9278"/>
      <c r="CM9278"/>
      <c r="CN9278"/>
      <c r="CO9278"/>
      <c r="CP9278"/>
    </row>
    <row r="9279" spans="80:94" ht="22.5" customHeight="1">
      <c r="CB9279"/>
      <c r="CC9279"/>
      <c r="CD9279"/>
      <c r="CE9279" s="83"/>
      <c r="CF9279"/>
      <c r="CG9279"/>
      <c r="CH9279"/>
      <c r="CI9279"/>
      <c r="CJ9279"/>
      <c r="CK9279"/>
      <c r="CL9279"/>
      <c r="CM9279"/>
      <c r="CN9279"/>
      <c r="CO9279"/>
      <c r="CP9279"/>
    </row>
    <row r="9280" spans="80:94" ht="22.5" customHeight="1">
      <c r="CB9280"/>
      <c r="CC9280"/>
      <c r="CD9280"/>
      <c r="CE9280" s="83"/>
      <c r="CF9280"/>
      <c r="CG9280"/>
      <c r="CH9280"/>
      <c r="CI9280"/>
      <c r="CJ9280"/>
      <c r="CK9280"/>
      <c r="CL9280"/>
      <c r="CM9280"/>
      <c r="CN9280"/>
      <c r="CO9280"/>
      <c r="CP9280"/>
    </row>
    <row r="9281" spans="80:94" ht="22.5" customHeight="1">
      <c r="CB9281"/>
      <c r="CC9281"/>
      <c r="CD9281"/>
      <c r="CE9281" s="83"/>
      <c r="CF9281"/>
      <c r="CG9281"/>
      <c r="CH9281"/>
      <c r="CI9281"/>
      <c r="CJ9281"/>
      <c r="CK9281"/>
      <c r="CL9281"/>
      <c r="CM9281"/>
      <c r="CN9281"/>
      <c r="CO9281"/>
      <c r="CP9281"/>
    </row>
    <row r="9282" spans="80:94" ht="22.5" customHeight="1">
      <c r="CB9282"/>
      <c r="CC9282"/>
      <c r="CD9282"/>
      <c r="CE9282" s="83"/>
      <c r="CF9282"/>
      <c r="CG9282"/>
      <c r="CH9282"/>
      <c r="CI9282"/>
      <c r="CJ9282"/>
      <c r="CK9282"/>
      <c r="CL9282"/>
      <c r="CM9282"/>
      <c r="CN9282"/>
      <c r="CO9282"/>
      <c r="CP9282"/>
    </row>
    <row r="9283" spans="80:94" ht="22.5" customHeight="1">
      <c r="CB9283"/>
      <c r="CC9283"/>
      <c r="CD9283"/>
      <c r="CE9283" s="83"/>
      <c r="CF9283"/>
      <c r="CG9283"/>
      <c r="CH9283"/>
      <c r="CI9283"/>
      <c r="CJ9283"/>
      <c r="CK9283"/>
      <c r="CL9283"/>
      <c r="CM9283"/>
      <c r="CN9283"/>
      <c r="CO9283"/>
      <c r="CP9283"/>
    </row>
    <row r="9284" spans="80:94" ht="22.5" customHeight="1">
      <c r="CB9284"/>
      <c r="CC9284"/>
      <c r="CD9284"/>
      <c r="CE9284" s="83"/>
      <c r="CF9284"/>
      <c r="CG9284"/>
      <c r="CH9284"/>
      <c r="CI9284"/>
      <c r="CJ9284"/>
      <c r="CK9284"/>
      <c r="CL9284"/>
      <c r="CM9284"/>
      <c r="CN9284"/>
      <c r="CO9284"/>
      <c r="CP9284"/>
    </row>
    <row r="9285" spans="80:94" ht="22.5" customHeight="1">
      <c r="CB9285"/>
      <c r="CC9285"/>
      <c r="CD9285"/>
      <c r="CE9285" s="83"/>
      <c r="CF9285"/>
      <c r="CG9285"/>
      <c r="CH9285"/>
      <c r="CI9285"/>
      <c r="CJ9285"/>
      <c r="CK9285"/>
      <c r="CL9285"/>
      <c r="CM9285"/>
      <c r="CN9285"/>
      <c r="CO9285"/>
      <c r="CP9285"/>
    </row>
    <row r="9286" spans="80:94" ht="22.5" customHeight="1">
      <c r="CB9286"/>
      <c r="CC9286"/>
      <c r="CD9286"/>
      <c r="CE9286" s="83"/>
      <c r="CF9286"/>
      <c r="CG9286"/>
      <c r="CH9286"/>
      <c r="CI9286"/>
      <c r="CJ9286"/>
      <c r="CK9286"/>
      <c r="CL9286"/>
      <c r="CM9286"/>
      <c r="CN9286"/>
      <c r="CO9286"/>
      <c r="CP9286"/>
    </row>
    <row r="9287" spans="80:94" ht="22.5" customHeight="1">
      <c r="CB9287"/>
      <c r="CC9287"/>
      <c r="CD9287"/>
      <c r="CE9287" s="83"/>
      <c r="CF9287"/>
      <c r="CG9287"/>
      <c r="CH9287"/>
      <c r="CI9287"/>
      <c r="CJ9287"/>
      <c r="CK9287"/>
      <c r="CL9287"/>
      <c r="CM9287"/>
      <c r="CN9287"/>
      <c r="CO9287"/>
      <c r="CP9287"/>
    </row>
    <row r="9288" spans="80:94" ht="22.5" customHeight="1">
      <c r="CB9288"/>
      <c r="CC9288"/>
      <c r="CD9288"/>
      <c r="CE9288" s="83"/>
      <c r="CF9288"/>
      <c r="CG9288"/>
      <c r="CH9288"/>
      <c r="CI9288"/>
      <c r="CJ9288"/>
      <c r="CK9288"/>
      <c r="CL9288"/>
      <c r="CM9288"/>
      <c r="CN9288"/>
      <c r="CO9288"/>
      <c r="CP9288"/>
    </row>
    <row r="9289" spans="80:94" ht="22.5" customHeight="1">
      <c r="CB9289"/>
      <c r="CC9289"/>
      <c r="CD9289"/>
      <c r="CE9289" s="83"/>
      <c r="CF9289"/>
      <c r="CG9289"/>
      <c r="CH9289"/>
      <c r="CI9289"/>
      <c r="CJ9289"/>
      <c r="CK9289"/>
      <c r="CL9289"/>
      <c r="CM9289"/>
      <c r="CN9289"/>
      <c r="CO9289"/>
      <c r="CP9289"/>
    </row>
    <row r="9290" spans="80:94" ht="22.5" customHeight="1">
      <c r="CB9290"/>
      <c r="CC9290"/>
      <c r="CD9290"/>
      <c r="CE9290" s="83"/>
      <c r="CF9290"/>
      <c r="CG9290"/>
      <c r="CH9290"/>
      <c r="CI9290"/>
      <c r="CJ9290"/>
      <c r="CK9290"/>
      <c r="CL9290"/>
      <c r="CM9290"/>
      <c r="CN9290"/>
      <c r="CO9290"/>
      <c r="CP9290"/>
    </row>
    <row r="9291" spans="80:94" ht="22.5" customHeight="1">
      <c r="CB9291"/>
      <c r="CC9291"/>
      <c r="CD9291"/>
      <c r="CE9291" s="83"/>
      <c r="CF9291"/>
      <c r="CG9291"/>
      <c r="CH9291"/>
      <c r="CI9291"/>
      <c r="CJ9291"/>
      <c r="CK9291"/>
      <c r="CL9291"/>
      <c r="CM9291"/>
      <c r="CN9291"/>
      <c r="CO9291"/>
      <c r="CP9291"/>
    </row>
    <row r="9292" spans="80:94" ht="22.5" customHeight="1">
      <c r="CB9292"/>
      <c r="CC9292"/>
      <c r="CD9292"/>
      <c r="CE9292" s="83"/>
      <c r="CF9292"/>
      <c r="CG9292"/>
      <c r="CH9292"/>
      <c r="CI9292"/>
      <c r="CJ9292"/>
      <c r="CK9292"/>
      <c r="CL9292"/>
      <c r="CM9292"/>
      <c r="CN9292"/>
      <c r="CO9292"/>
      <c r="CP9292"/>
    </row>
    <row r="9293" spans="80:94" ht="22.5" customHeight="1">
      <c r="CB9293"/>
      <c r="CC9293"/>
      <c r="CD9293"/>
      <c r="CE9293" s="83"/>
      <c r="CF9293"/>
      <c r="CG9293"/>
      <c r="CH9293"/>
      <c r="CI9293"/>
      <c r="CJ9293"/>
      <c r="CK9293"/>
      <c r="CL9293"/>
      <c r="CM9293"/>
      <c r="CN9293"/>
      <c r="CO9293"/>
      <c r="CP9293"/>
    </row>
    <row r="9294" spans="80:94" ht="22.5" customHeight="1">
      <c r="CB9294"/>
      <c r="CC9294"/>
      <c r="CD9294"/>
      <c r="CE9294" s="83"/>
      <c r="CF9294"/>
      <c r="CG9294"/>
      <c r="CH9294"/>
      <c r="CI9294"/>
      <c r="CJ9294"/>
      <c r="CK9294"/>
      <c r="CL9294"/>
      <c r="CM9294"/>
      <c r="CN9294"/>
      <c r="CO9294"/>
      <c r="CP9294"/>
    </row>
    <row r="9295" spans="80:94" ht="22.5" customHeight="1">
      <c r="CB9295"/>
      <c r="CC9295"/>
      <c r="CD9295"/>
      <c r="CE9295" s="83"/>
      <c r="CF9295"/>
      <c r="CG9295"/>
      <c r="CH9295"/>
      <c r="CI9295"/>
      <c r="CJ9295"/>
      <c r="CK9295"/>
      <c r="CL9295"/>
      <c r="CM9295"/>
      <c r="CN9295"/>
      <c r="CO9295"/>
      <c r="CP9295"/>
    </row>
    <row r="9296" spans="80:94" ht="22.5" customHeight="1">
      <c r="CB9296"/>
      <c r="CC9296"/>
      <c r="CD9296"/>
      <c r="CE9296" s="83"/>
      <c r="CF9296"/>
      <c r="CG9296"/>
      <c r="CH9296"/>
      <c r="CI9296"/>
      <c r="CJ9296"/>
      <c r="CK9296"/>
      <c r="CL9296"/>
      <c r="CM9296"/>
      <c r="CN9296"/>
      <c r="CO9296"/>
      <c r="CP9296"/>
    </row>
    <row r="9297" spans="80:94" ht="22.5" customHeight="1">
      <c r="CB9297"/>
      <c r="CC9297"/>
      <c r="CD9297"/>
      <c r="CE9297" s="83"/>
      <c r="CF9297"/>
      <c r="CG9297"/>
      <c r="CH9297"/>
      <c r="CI9297"/>
      <c r="CJ9297"/>
      <c r="CK9297"/>
      <c r="CL9297"/>
      <c r="CM9297"/>
      <c r="CN9297"/>
      <c r="CO9297"/>
      <c r="CP9297"/>
    </row>
    <row r="9298" spans="80:94" ht="22.5" customHeight="1">
      <c r="CB9298"/>
      <c r="CC9298"/>
      <c r="CD9298"/>
      <c r="CE9298" s="83"/>
      <c r="CF9298"/>
      <c r="CG9298"/>
      <c r="CH9298"/>
      <c r="CI9298"/>
      <c r="CJ9298"/>
      <c r="CK9298"/>
      <c r="CL9298"/>
      <c r="CM9298"/>
      <c r="CN9298"/>
      <c r="CO9298"/>
      <c r="CP9298"/>
    </row>
    <row r="9299" spans="80:94" ht="22.5" customHeight="1">
      <c r="CB9299"/>
      <c r="CC9299"/>
      <c r="CD9299"/>
      <c r="CE9299" s="83"/>
      <c r="CF9299"/>
      <c r="CG9299"/>
      <c r="CH9299"/>
      <c r="CI9299"/>
      <c r="CJ9299"/>
      <c r="CK9299"/>
      <c r="CL9299"/>
      <c r="CM9299"/>
      <c r="CN9299"/>
      <c r="CO9299"/>
      <c r="CP9299"/>
    </row>
    <row r="9300" spans="80:94" ht="22.5" customHeight="1">
      <c r="CB9300"/>
      <c r="CC9300"/>
      <c r="CD9300"/>
      <c r="CE9300" s="83"/>
      <c r="CF9300"/>
      <c r="CG9300"/>
      <c r="CH9300"/>
      <c r="CI9300"/>
      <c r="CJ9300"/>
      <c r="CK9300"/>
      <c r="CL9300"/>
      <c r="CM9300"/>
      <c r="CN9300"/>
      <c r="CO9300"/>
      <c r="CP9300"/>
    </row>
    <row r="9301" spans="80:94" ht="22.5" customHeight="1">
      <c r="CB9301"/>
      <c r="CC9301"/>
      <c r="CD9301"/>
      <c r="CE9301" s="83"/>
      <c r="CF9301"/>
      <c r="CG9301"/>
      <c r="CH9301"/>
      <c r="CI9301"/>
      <c r="CJ9301"/>
      <c r="CK9301"/>
      <c r="CL9301"/>
      <c r="CM9301"/>
      <c r="CN9301"/>
      <c r="CO9301"/>
      <c r="CP9301"/>
    </row>
    <row r="9302" spans="80:94" ht="22.5" customHeight="1">
      <c r="CB9302"/>
      <c r="CC9302"/>
      <c r="CD9302"/>
      <c r="CE9302" s="83"/>
      <c r="CF9302"/>
      <c r="CG9302"/>
      <c r="CH9302"/>
      <c r="CI9302"/>
      <c r="CJ9302"/>
      <c r="CK9302"/>
      <c r="CL9302"/>
      <c r="CM9302"/>
      <c r="CN9302"/>
      <c r="CO9302"/>
      <c r="CP9302"/>
    </row>
    <row r="9303" spans="80:94" ht="22.5" customHeight="1">
      <c r="CB9303"/>
      <c r="CC9303"/>
      <c r="CD9303"/>
      <c r="CE9303" s="83"/>
      <c r="CF9303"/>
      <c r="CG9303"/>
      <c r="CH9303"/>
      <c r="CI9303"/>
      <c r="CJ9303"/>
      <c r="CK9303"/>
      <c r="CL9303"/>
      <c r="CM9303"/>
      <c r="CN9303"/>
      <c r="CO9303"/>
      <c r="CP9303"/>
    </row>
    <row r="9304" spans="80:94" ht="22.5" customHeight="1">
      <c r="CB9304"/>
      <c r="CC9304"/>
      <c r="CD9304"/>
      <c r="CE9304" s="83"/>
      <c r="CF9304"/>
      <c r="CG9304"/>
      <c r="CH9304"/>
      <c r="CI9304"/>
      <c r="CJ9304"/>
      <c r="CK9304"/>
      <c r="CL9304"/>
      <c r="CM9304"/>
      <c r="CN9304"/>
      <c r="CO9304"/>
      <c r="CP9304"/>
    </row>
    <row r="9305" spans="80:94" ht="22.5" customHeight="1">
      <c r="CB9305"/>
      <c r="CC9305"/>
      <c r="CD9305"/>
      <c r="CE9305" s="83"/>
      <c r="CF9305"/>
      <c r="CG9305"/>
      <c r="CH9305"/>
      <c r="CI9305"/>
      <c r="CJ9305"/>
      <c r="CK9305"/>
      <c r="CL9305"/>
      <c r="CM9305"/>
      <c r="CN9305"/>
      <c r="CO9305"/>
      <c r="CP9305"/>
    </row>
    <row r="9306" spans="80:94" ht="22.5" customHeight="1">
      <c r="CB9306"/>
      <c r="CC9306"/>
      <c r="CD9306"/>
      <c r="CE9306" s="83"/>
      <c r="CF9306"/>
      <c r="CG9306"/>
      <c r="CH9306"/>
      <c r="CI9306"/>
      <c r="CJ9306"/>
      <c r="CK9306"/>
      <c r="CL9306"/>
      <c r="CM9306"/>
      <c r="CN9306"/>
      <c r="CO9306"/>
      <c r="CP9306"/>
    </row>
    <row r="9307" spans="80:94" ht="22.5" customHeight="1">
      <c r="CB9307"/>
      <c r="CC9307"/>
      <c r="CD9307"/>
      <c r="CE9307" s="83"/>
      <c r="CF9307"/>
      <c r="CG9307"/>
      <c r="CH9307"/>
      <c r="CI9307"/>
      <c r="CJ9307"/>
      <c r="CK9307"/>
      <c r="CL9307"/>
      <c r="CM9307"/>
      <c r="CN9307"/>
      <c r="CO9307"/>
      <c r="CP9307"/>
    </row>
    <row r="9308" spans="80:94" ht="22.5" customHeight="1">
      <c r="CB9308"/>
      <c r="CC9308"/>
      <c r="CD9308"/>
      <c r="CE9308" s="83"/>
      <c r="CF9308"/>
      <c r="CG9308"/>
      <c r="CH9308"/>
      <c r="CI9308"/>
      <c r="CJ9308"/>
      <c r="CK9308"/>
      <c r="CL9308"/>
      <c r="CM9308"/>
      <c r="CN9308"/>
      <c r="CO9308"/>
      <c r="CP9308"/>
    </row>
    <row r="9309" spans="80:94" ht="22.5" customHeight="1">
      <c r="CB9309"/>
      <c r="CC9309"/>
      <c r="CD9309"/>
      <c r="CE9309" s="83"/>
      <c r="CF9309"/>
      <c r="CG9309"/>
      <c r="CH9309"/>
      <c r="CI9309"/>
      <c r="CJ9309"/>
      <c r="CK9309"/>
      <c r="CL9309"/>
      <c r="CM9309"/>
      <c r="CN9309"/>
      <c r="CO9309"/>
      <c r="CP9309"/>
    </row>
    <row r="9310" spans="80:94" ht="22.5" customHeight="1">
      <c r="CB9310"/>
      <c r="CC9310"/>
      <c r="CD9310"/>
      <c r="CE9310" s="83"/>
      <c r="CF9310"/>
      <c r="CG9310"/>
      <c r="CH9310"/>
      <c r="CI9310"/>
      <c r="CJ9310"/>
      <c r="CK9310"/>
      <c r="CL9310"/>
      <c r="CM9310"/>
      <c r="CN9310"/>
      <c r="CO9310"/>
      <c r="CP9310"/>
    </row>
    <row r="9311" spans="80:94" ht="22.5" customHeight="1">
      <c r="CB9311"/>
      <c r="CC9311"/>
      <c r="CD9311"/>
      <c r="CE9311" s="83"/>
      <c r="CF9311"/>
      <c r="CG9311"/>
      <c r="CH9311"/>
      <c r="CI9311"/>
      <c r="CJ9311"/>
      <c r="CK9311"/>
      <c r="CL9311"/>
      <c r="CM9311"/>
      <c r="CN9311"/>
      <c r="CO9311"/>
      <c r="CP9311"/>
    </row>
    <row r="9312" spans="80:94" ht="22.5" customHeight="1">
      <c r="CB9312"/>
      <c r="CC9312"/>
      <c r="CD9312"/>
      <c r="CE9312" s="83"/>
      <c r="CF9312"/>
      <c r="CG9312"/>
      <c r="CH9312"/>
      <c r="CI9312"/>
      <c r="CJ9312"/>
      <c r="CK9312"/>
      <c r="CL9312"/>
      <c r="CM9312"/>
      <c r="CN9312"/>
      <c r="CO9312"/>
      <c r="CP9312"/>
    </row>
    <row r="9313" spans="80:94" ht="22.5" customHeight="1">
      <c r="CB9313"/>
      <c r="CC9313"/>
      <c r="CD9313"/>
      <c r="CE9313" s="83"/>
      <c r="CF9313"/>
      <c r="CG9313"/>
      <c r="CH9313"/>
      <c r="CI9313"/>
      <c r="CJ9313"/>
      <c r="CK9313"/>
      <c r="CL9313"/>
      <c r="CM9313"/>
      <c r="CN9313"/>
      <c r="CO9313"/>
      <c r="CP9313"/>
    </row>
    <row r="9314" spans="80:94" ht="22.5" customHeight="1">
      <c r="CB9314"/>
      <c r="CC9314"/>
      <c r="CD9314"/>
      <c r="CE9314" s="83"/>
      <c r="CF9314"/>
      <c r="CG9314"/>
      <c r="CH9314"/>
      <c r="CI9314"/>
      <c r="CJ9314"/>
      <c r="CK9314"/>
      <c r="CL9314"/>
      <c r="CM9314"/>
      <c r="CN9314"/>
      <c r="CO9314"/>
      <c r="CP9314"/>
    </row>
    <row r="9315" spans="80:94" ht="22.5" customHeight="1">
      <c r="CB9315"/>
      <c r="CC9315"/>
      <c r="CD9315"/>
      <c r="CE9315" s="83"/>
      <c r="CF9315"/>
      <c r="CG9315"/>
      <c r="CH9315"/>
      <c r="CI9315"/>
      <c r="CJ9315"/>
      <c r="CK9315"/>
      <c r="CL9315"/>
      <c r="CM9315"/>
      <c r="CN9315"/>
      <c r="CO9315"/>
      <c r="CP9315"/>
    </row>
    <row r="9316" spans="80:94" ht="22.5" customHeight="1">
      <c r="CB9316"/>
      <c r="CC9316"/>
      <c r="CD9316"/>
      <c r="CE9316" s="83"/>
      <c r="CF9316"/>
      <c r="CG9316"/>
      <c r="CH9316"/>
      <c r="CI9316"/>
      <c r="CJ9316"/>
      <c r="CK9316"/>
      <c r="CL9316"/>
      <c r="CM9316"/>
      <c r="CN9316"/>
      <c r="CO9316"/>
      <c r="CP9316"/>
    </row>
    <row r="9317" spans="80:94" ht="22.5" customHeight="1">
      <c r="CB9317"/>
      <c r="CC9317"/>
      <c r="CD9317"/>
      <c r="CE9317" s="83"/>
      <c r="CF9317"/>
      <c r="CG9317"/>
      <c r="CH9317"/>
      <c r="CI9317"/>
      <c r="CJ9317"/>
      <c r="CK9317"/>
      <c r="CL9317"/>
      <c r="CM9317"/>
      <c r="CN9317"/>
      <c r="CO9317"/>
      <c r="CP9317"/>
    </row>
    <row r="9318" spans="80:94" ht="22.5" customHeight="1">
      <c r="CB9318"/>
      <c r="CC9318"/>
      <c r="CD9318"/>
      <c r="CE9318" s="83"/>
      <c r="CF9318"/>
      <c r="CG9318"/>
      <c r="CH9318"/>
      <c r="CI9318"/>
      <c r="CJ9318"/>
      <c r="CK9318"/>
      <c r="CL9318"/>
      <c r="CM9318"/>
      <c r="CN9318"/>
      <c r="CO9318"/>
      <c r="CP9318"/>
    </row>
    <row r="9319" spans="80:94" ht="22.5" customHeight="1">
      <c r="CB9319"/>
      <c r="CC9319"/>
      <c r="CD9319"/>
      <c r="CE9319" s="83"/>
      <c r="CF9319"/>
      <c r="CG9319"/>
      <c r="CH9319"/>
      <c r="CI9319"/>
      <c r="CJ9319"/>
      <c r="CK9319"/>
      <c r="CL9319"/>
      <c r="CM9319"/>
      <c r="CN9319"/>
      <c r="CO9319"/>
      <c r="CP9319"/>
    </row>
    <row r="9320" spans="80:94" ht="22.5" customHeight="1">
      <c r="CB9320"/>
      <c r="CC9320"/>
      <c r="CD9320"/>
      <c r="CE9320" s="83"/>
      <c r="CF9320"/>
      <c r="CG9320"/>
      <c r="CH9320"/>
      <c r="CI9320"/>
      <c r="CJ9320"/>
      <c r="CK9320"/>
      <c r="CL9320"/>
      <c r="CM9320"/>
      <c r="CN9320"/>
      <c r="CO9320"/>
      <c r="CP9320"/>
    </row>
    <row r="9321" spans="80:94" ht="22.5" customHeight="1">
      <c r="CB9321"/>
      <c r="CC9321"/>
      <c r="CD9321"/>
      <c r="CE9321" s="83"/>
      <c r="CF9321"/>
      <c r="CG9321"/>
      <c r="CH9321"/>
      <c r="CI9321"/>
      <c r="CJ9321"/>
      <c r="CK9321"/>
      <c r="CL9321"/>
      <c r="CM9321"/>
      <c r="CN9321"/>
      <c r="CO9321"/>
      <c r="CP9321"/>
    </row>
    <row r="9322" spans="80:94" ht="22.5" customHeight="1">
      <c r="CB9322"/>
      <c r="CC9322"/>
      <c r="CD9322"/>
      <c r="CE9322" s="83"/>
      <c r="CF9322"/>
      <c r="CG9322"/>
      <c r="CH9322"/>
      <c r="CI9322"/>
      <c r="CJ9322"/>
      <c r="CK9322"/>
      <c r="CL9322"/>
      <c r="CM9322"/>
      <c r="CN9322"/>
      <c r="CO9322"/>
      <c r="CP9322"/>
    </row>
    <row r="9323" spans="80:94" ht="22.5" customHeight="1">
      <c r="CB9323"/>
      <c r="CC9323"/>
      <c r="CD9323"/>
      <c r="CE9323" s="83"/>
      <c r="CF9323"/>
      <c r="CG9323"/>
      <c r="CH9323"/>
      <c r="CI9323"/>
      <c r="CJ9323"/>
      <c r="CK9323"/>
      <c r="CL9323"/>
      <c r="CM9323"/>
      <c r="CN9323"/>
      <c r="CO9323"/>
      <c r="CP9323"/>
    </row>
    <row r="9324" spans="80:94" ht="22.5" customHeight="1">
      <c r="CB9324"/>
      <c r="CC9324"/>
      <c r="CD9324"/>
      <c r="CE9324" s="83"/>
      <c r="CF9324"/>
      <c r="CG9324"/>
      <c r="CH9324"/>
      <c r="CI9324"/>
      <c r="CJ9324"/>
      <c r="CK9324"/>
      <c r="CL9324"/>
      <c r="CM9324"/>
      <c r="CN9324"/>
      <c r="CO9324"/>
      <c r="CP9324"/>
    </row>
    <row r="9325" spans="80:94" ht="22.5" customHeight="1">
      <c r="CB9325"/>
      <c r="CC9325"/>
      <c r="CD9325"/>
      <c r="CE9325" s="83"/>
      <c r="CF9325"/>
      <c r="CG9325"/>
      <c r="CH9325"/>
      <c r="CI9325"/>
      <c r="CJ9325"/>
      <c r="CK9325"/>
      <c r="CL9325"/>
      <c r="CM9325"/>
      <c r="CN9325"/>
      <c r="CO9325"/>
      <c r="CP9325"/>
    </row>
    <row r="9326" spans="80:94" ht="22.5" customHeight="1">
      <c r="CB9326"/>
      <c r="CC9326"/>
      <c r="CD9326"/>
      <c r="CE9326" s="83"/>
      <c r="CF9326"/>
      <c r="CG9326"/>
      <c r="CH9326"/>
      <c r="CI9326"/>
      <c r="CJ9326"/>
      <c r="CK9326"/>
      <c r="CL9326"/>
      <c r="CM9326"/>
      <c r="CN9326"/>
      <c r="CO9326"/>
      <c r="CP9326"/>
    </row>
    <row r="9327" spans="80:94" ht="22.5" customHeight="1">
      <c r="CB9327"/>
      <c r="CC9327"/>
      <c r="CD9327"/>
      <c r="CE9327" s="83"/>
      <c r="CF9327"/>
      <c r="CG9327"/>
      <c r="CH9327"/>
      <c r="CI9327"/>
      <c r="CJ9327"/>
      <c r="CK9327"/>
      <c r="CL9327"/>
      <c r="CM9327"/>
      <c r="CN9327"/>
      <c r="CO9327"/>
      <c r="CP9327"/>
    </row>
    <row r="9328" spans="80:94" ht="22.5" customHeight="1">
      <c r="CB9328"/>
      <c r="CC9328"/>
      <c r="CD9328"/>
      <c r="CE9328" s="83"/>
      <c r="CF9328"/>
      <c r="CG9328"/>
      <c r="CH9328"/>
      <c r="CI9328"/>
      <c r="CJ9328"/>
      <c r="CK9328"/>
      <c r="CL9328"/>
      <c r="CM9328"/>
      <c r="CN9328"/>
      <c r="CO9328"/>
      <c r="CP9328"/>
    </row>
    <row r="9329" spans="80:94" ht="22.5" customHeight="1">
      <c r="CB9329"/>
      <c r="CC9329"/>
      <c r="CD9329"/>
      <c r="CE9329" s="83"/>
      <c r="CF9329"/>
      <c r="CG9329"/>
      <c r="CH9329"/>
      <c r="CI9329"/>
      <c r="CJ9329"/>
      <c r="CK9329"/>
      <c r="CL9329"/>
      <c r="CM9329"/>
      <c r="CN9329"/>
      <c r="CO9329"/>
      <c r="CP9329"/>
    </row>
    <row r="9330" spans="80:94" ht="22.5" customHeight="1">
      <c r="CB9330"/>
      <c r="CC9330"/>
      <c r="CD9330"/>
      <c r="CE9330" s="83"/>
      <c r="CF9330"/>
      <c r="CG9330"/>
      <c r="CH9330"/>
      <c r="CI9330"/>
      <c r="CJ9330"/>
      <c r="CK9330"/>
      <c r="CL9330"/>
      <c r="CM9330"/>
      <c r="CN9330"/>
      <c r="CO9330"/>
      <c r="CP9330"/>
    </row>
    <row r="9331" spans="80:94" ht="22.5" customHeight="1">
      <c r="CB9331"/>
      <c r="CC9331"/>
      <c r="CD9331"/>
      <c r="CE9331" s="83"/>
      <c r="CF9331"/>
      <c r="CG9331"/>
      <c r="CH9331"/>
      <c r="CI9331"/>
      <c r="CJ9331"/>
      <c r="CK9331"/>
      <c r="CL9331"/>
      <c r="CM9331"/>
      <c r="CN9331"/>
      <c r="CO9331"/>
      <c r="CP9331"/>
    </row>
    <row r="9332" spans="80:94" ht="22.5" customHeight="1">
      <c r="CB9332"/>
      <c r="CC9332"/>
      <c r="CD9332"/>
      <c r="CE9332" s="83"/>
      <c r="CF9332"/>
      <c r="CG9332"/>
      <c r="CH9332"/>
      <c r="CI9332"/>
      <c r="CJ9332"/>
      <c r="CK9332"/>
      <c r="CL9332"/>
      <c r="CM9332"/>
      <c r="CN9332"/>
      <c r="CO9332"/>
      <c r="CP9332"/>
    </row>
    <row r="9333" spans="80:94" ht="22.5" customHeight="1">
      <c r="CB9333"/>
      <c r="CC9333"/>
      <c r="CD9333"/>
      <c r="CE9333" s="83"/>
      <c r="CF9333"/>
      <c r="CG9333"/>
      <c r="CH9333"/>
      <c r="CI9333"/>
      <c r="CJ9333"/>
      <c r="CK9333"/>
      <c r="CL9333"/>
      <c r="CM9333"/>
      <c r="CN9333"/>
      <c r="CO9333"/>
      <c r="CP9333"/>
    </row>
    <row r="9334" spans="80:94" ht="22.5" customHeight="1">
      <c r="CB9334"/>
      <c r="CC9334"/>
      <c r="CD9334"/>
      <c r="CE9334" s="83"/>
      <c r="CF9334"/>
      <c r="CG9334"/>
      <c r="CH9334"/>
      <c r="CI9334"/>
      <c r="CJ9334"/>
      <c r="CK9334"/>
      <c r="CL9334"/>
      <c r="CM9334"/>
      <c r="CN9334"/>
      <c r="CO9334"/>
      <c r="CP9334"/>
    </row>
    <row r="9335" spans="80:94" ht="22.5" customHeight="1">
      <c r="CB9335"/>
      <c r="CC9335"/>
      <c r="CD9335"/>
      <c r="CE9335" s="83"/>
      <c r="CF9335"/>
      <c r="CG9335"/>
      <c r="CH9335"/>
      <c r="CI9335"/>
      <c r="CJ9335"/>
      <c r="CK9335"/>
      <c r="CL9335"/>
      <c r="CM9335"/>
      <c r="CN9335"/>
      <c r="CO9335"/>
      <c r="CP9335"/>
    </row>
    <row r="9336" spans="80:94" ht="22.5" customHeight="1">
      <c r="CB9336"/>
      <c r="CC9336"/>
      <c r="CD9336"/>
      <c r="CE9336" s="83"/>
      <c r="CF9336"/>
      <c r="CG9336"/>
      <c r="CH9336"/>
      <c r="CI9336"/>
      <c r="CJ9336"/>
      <c r="CK9336"/>
      <c r="CL9336"/>
      <c r="CM9336"/>
      <c r="CN9336"/>
      <c r="CO9336"/>
      <c r="CP9336"/>
    </row>
    <row r="9337" spans="80:94" ht="22.5" customHeight="1">
      <c r="CB9337"/>
      <c r="CC9337"/>
      <c r="CD9337"/>
      <c r="CE9337" s="83"/>
      <c r="CF9337"/>
      <c r="CG9337"/>
      <c r="CH9337"/>
      <c r="CI9337"/>
      <c r="CJ9337"/>
      <c r="CK9337"/>
      <c r="CL9337"/>
      <c r="CM9337"/>
      <c r="CN9337"/>
      <c r="CO9337"/>
      <c r="CP9337"/>
    </row>
    <row r="9338" spans="80:94" ht="22.5" customHeight="1">
      <c r="CB9338"/>
      <c r="CC9338"/>
      <c r="CD9338"/>
      <c r="CE9338" s="83"/>
      <c r="CF9338"/>
      <c r="CG9338"/>
      <c r="CH9338"/>
      <c r="CI9338"/>
      <c r="CJ9338"/>
      <c r="CK9338"/>
      <c r="CL9338"/>
      <c r="CM9338"/>
      <c r="CN9338"/>
      <c r="CO9338"/>
      <c r="CP9338"/>
    </row>
    <row r="9339" spans="80:94" ht="22.5" customHeight="1">
      <c r="CB9339"/>
      <c r="CC9339"/>
      <c r="CD9339"/>
      <c r="CE9339" s="83"/>
      <c r="CF9339"/>
      <c r="CG9339"/>
      <c r="CH9339"/>
      <c r="CI9339"/>
      <c r="CJ9339"/>
      <c r="CK9339"/>
      <c r="CL9339"/>
      <c r="CM9339"/>
      <c r="CN9339"/>
      <c r="CO9339"/>
      <c r="CP9339"/>
    </row>
    <row r="9340" spans="80:94" ht="22.5" customHeight="1">
      <c r="CB9340"/>
      <c r="CC9340"/>
      <c r="CD9340"/>
      <c r="CE9340" s="83"/>
      <c r="CF9340"/>
      <c r="CG9340"/>
      <c r="CH9340"/>
      <c r="CI9340"/>
      <c r="CJ9340"/>
      <c r="CK9340"/>
      <c r="CL9340"/>
      <c r="CM9340"/>
      <c r="CN9340"/>
      <c r="CO9340"/>
      <c r="CP9340"/>
    </row>
    <row r="9341" spans="80:94" ht="22.5" customHeight="1">
      <c r="CB9341"/>
      <c r="CC9341"/>
      <c r="CD9341"/>
      <c r="CE9341" s="83"/>
      <c r="CF9341"/>
      <c r="CG9341"/>
      <c r="CH9341"/>
      <c r="CI9341"/>
      <c r="CJ9341"/>
      <c r="CK9341"/>
      <c r="CL9341"/>
      <c r="CM9341"/>
      <c r="CN9341"/>
      <c r="CO9341"/>
      <c r="CP9341"/>
    </row>
    <row r="9342" spans="80:94" ht="22.5" customHeight="1">
      <c r="CB9342"/>
      <c r="CC9342"/>
      <c r="CD9342"/>
      <c r="CE9342" s="83"/>
      <c r="CF9342"/>
      <c r="CG9342"/>
      <c r="CH9342"/>
      <c r="CI9342"/>
      <c r="CJ9342"/>
      <c r="CK9342"/>
      <c r="CL9342"/>
      <c r="CM9342"/>
      <c r="CN9342"/>
      <c r="CO9342"/>
      <c r="CP9342"/>
    </row>
    <row r="9343" spans="80:94" ht="22.5" customHeight="1">
      <c r="CB9343"/>
      <c r="CC9343"/>
      <c r="CD9343"/>
      <c r="CE9343" s="83"/>
      <c r="CF9343"/>
      <c r="CG9343"/>
      <c r="CH9343"/>
      <c r="CI9343"/>
      <c r="CJ9343"/>
      <c r="CK9343"/>
      <c r="CL9343"/>
      <c r="CM9343"/>
      <c r="CN9343"/>
      <c r="CO9343"/>
      <c r="CP9343"/>
    </row>
    <row r="9344" spans="80:94" ht="22.5" customHeight="1">
      <c r="CB9344"/>
      <c r="CC9344"/>
      <c r="CD9344"/>
      <c r="CE9344" s="83"/>
      <c r="CF9344"/>
      <c r="CG9344"/>
      <c r="CH9344"/>
      <c r="CI9344"/>
      <c r="CJ9344"/>
      <c r="CK9344"/>
      <c r="CL9344"/>
      <c r="CM9344"/>
      <c r="CN9344"/>
      <c r="CO9344"/>
      <c r="CP9344"/>
    </row>
    <row r="9345" spans="80:94" ht="22.5" customHeight="1">
      <c r="CB9345"/>
      <c r="CC9345"/>
      <c r="CD9345"/>
      <c r="CE9345" s="83"/>
      <c r="CF9345"/>
      <c r="CG9345"/>
      <c r="CH9345"/>
      <c r="CI9345"/>
      <c r="CJ9345"/>
      <c r="CK9345"/>
      <c r="CL9345"/>
      <c r="CM9345"/>
      <c r="CN9345"/>
      <c r="CO9345"/>
      <c r="CP9345"/>
    </row>
    <row r="9346" spans="80:94" ht="22.5" customHeight="1">
      <c r="CB9346"/>
      <c r="CC9346"/>
      <c r="CD9346"/>
      <c r="CE9346" s="83"/>
      <c r="CF9346"/>
      <c r="CG9346"/>
      <c r="CH9346"/>
      <c r="CI9346"/>
      <c r="CJ9346"/>
      <c r="CK9346"/>
      <c r="CL9346"/>
      <c r="CM9346"/>
      <c r="CN9346"/>
      <c r="CO9346"/>
      <c r="CP9346"/>
    </row>
    <row r="9347" spans="80:94" ht="22.5" customHeight="1">
      <c r="CB9347"/>
      <c r="CC9347"/>
      <c r="CD9347"/>
      <c r="CE9347" s="83"/>
      <c r="CF9347"/>
      <c r="CG9347"/>
      <c r="CH9347"/>
      <c r="CI9347"/>
      <c r="CJ9347"/>
      <c r="CK9347"/>
      <c r="CL9347"/>
      <c r="CM9347"/>
      <c r="CN9347"/>
      <c r="CO9347"/>
      <c r="CP9347"/>
    </row>
    <row r="9348" spans="80:94" ht="22.5" customHeight="1">
      <c r="CB9348"/>
      <c r="CC9348"/>
      <c r="CD9348"/>
      <c r="CE9348" s="83"/>
      <c r="CF9348"/>
      <c r="CG9348"/>
      <c r="CH9348"/>
      <c r="CI9348"/>
      <c r="CJ9348"/>
      <c r="CK9348"/>
      <c r="CL9348"/>
      <c r="CM9348"/>
      <c r="CN9348"/>
      <c r="CO9348"/>
      <c r="CP9348"/>
    </row>
    <row r="9349" spans="80:94" ht="22.5" customHeight="1">
      <c r="CB9349"/>
      <c r="CC9349"/>
      <c r="CD9349"/>
      <c r="CE9349" s="83"/>
      <c r="CF9349"/>
      <c r="CG9349"/>
      <c r="CH9349"/>
      <c r="CI9349"/>
      <c r="CJ9349"/>
      <c r="CK9349"/>
      <c r="CL9349"/>
      <c r="CM9349"/>
      <c r="CN9349"/>
      <c r="CO9349"/>
      <c r="CP9349"/>
    </row>
    <row r="9350" spans="80:94" ht="22.5" customHeight="1">
      <c r="CB9350"/>
      <c r="CC9350"/>
      <c r="CD9350"/>
      <c r="CE9350" s="83"/>
      <c r="CF9350"/>
      <c r="CG9350"/>
      <c r="CH9350"/>
      <c r="CI9350"/>
      <c r="CJ9350"/>
      <c r="CK9350"/>
      <c r="CL9350"/>
      <c r="CM9350"/>
      <c r="CN9350"/>
      <c r="CO9350"/>
      <c r="CP9350"/>
    </row>
    <row r="9351" spans="80:94" ht="22.5" customHeight="1">
      <c r="CB9351"/>
      <c r="CC9351"/>
      <c r="CD9351"/>
      <c r="CE9351" s="83"/>
      <c r="CF9351"/>
      <c r="CG9351"/>
      <c r="CH9351"/>
      <c r="CI9351"/>
      <c r="CJ9351"/>
      <c r="CK9351"/>
      <c r="CL9351"/>
      <c r="CM9351"/>
      <c r="CN9351"/>
      <c r="CO9351"/>
      <c r="CP9351"/>
    </row>
    <row r="9352" spans="80:94" ht="22.5" customHeight="1">
      <c r="CB9352"/>
      <c r="CC9352"/>
      <c r="CD9352"/>
      <c r="CE9352" s="83"/>
      <c r="CF9352"/>
      <c r="CG9352"/>
      <c r="CH9352"/>
      <c r="CI9352"/>
      <c r="CJ9352"/>
      <c r="CK9352"/>
      <c r="CL9352"/>
      <c r="CM9352"/>
      <c r="CN9352"/>
      <c r="CO9352"/>
      <c r="CP9352"/>
    </row>
    <row r="9353" spans="80:94" ht="22.5" customHeight="1">
      <c r="CB9353"/>
      <c r="CC9353"/>
      <c r="CD9353"/>
      <c r="CE9353" s="83"/>
      <c r="CF9353"/>
      <c r="CG9353"/>
      <c r="CH9353"/>
      <c r="CI9353"/>
      <c r="CJ9353"/>
      <c r="CK9353"/>
      <c r="CL9353"/>
      <c r="CM9353"/>
      <c r="CN9353"/>
      <c r="CO9353"/>
      <c r="CP9353"/>
    </row>
    <row r="9354" spans="80:94" ht="22.5" customHeight="1">
      <c r="CB9354"/>
      <c r="CC9354"/>
      <c r="CD9354"/>
      <c r="CE9354" s="83"/>
      <c r="CF9354"/>
      <c r="CG9354"/>
      <c r="CH9354"/>
      <c r="CI9354"/>
      <c r="CJ9354"/>
      <c r="CK9354"/>
      <c r="CL9354"/>
      <c r="CM9354"/>
      <c r="CN9354"/>
      <c r="CO9354"/>
      <c r="CP9354"/>
    </row>
    <row r="9355" spans="80:94" ht="22.5" customHeight="1">
      <c r="CB9355"/>
      <c r="CC9355"/>
      <c r="CD9355"/>
      <c r="CE9355" s="83"/>
      <c r="CF9355"/>
      <c r="CG9355"/>
      <c r="CH9355"/>
      <c r="CI9355"/>
      <c r="CJ9355"/>
      <c r="CK9355"/>
      <c r="CL9355"/>
      <c r="CM9355"/>
      <c r="CN9355"/>
      <c r="CO9355"/>
      <c r="CP9355"/>
    </row>
    <row r="9356" spans="80:94" ht="22.5" customHeight="1">
      <c r="CB9356"/>
      <c r="CC9356"/>
      <c r="CD9356"/>
      <c r="CE9356" s="83"/>
      <c r="CF9356"/>
      <c r="CG9356"/>
      <c r="CH9356"/>
      <c r="CI9356"/>
      <c r="CJ9356"/>
      <c r="CK9356"/>
      <c r="CL9356"/>
      <c r="CM9356"/>
      <c r="CN9356"/>
      <c r="CO9356"/>
      <c r="CP9356"/>
    </row>
    <row r="9357" spans="80:94" ht="22.5" customHeight="1">
      <c r="CB9357"/>
      <c r="CC9357"/>
      <c r="CD9357"/>
      <c r="CE9357" s="83"/>
      <c r="CF9357"/>
      <c r="CG9357"/>
      <c r="CH9357"/>
      <c r="CI9357"/>
      <c r="CJ9357"/>
      <c r="CK9357"/>
      <c r="CL9357"/>
      <c r="CM9357"/>
      <c r="CN9357"/>
      <c r="CO9357"/>
      <c r="CP9357"/>
    </row>
    <row r="9358" spans="80:94" ht="22.5" customHeight="1">
      <c r="CB9358"/>
      <c r="CC9358"/>
      <c r="CD9358"/>
      <c r="CE9358" s="83"/>
      <c r="CF9358"/>
      <c r="CG9358"/>
      <c r="CH9358"/>
      <c r="CI9358"/>
      <c r="CJ9358"/>
      <c r="CK9358"/>
      <c r="CL9358"/>
      <c r="CM9358"/>
      <c r="CN9358"/>
      <c r="CO9358"/>
      <c r="CP9358"/>
    </row>
    <row r="9359" spans="80:94" ht="22.5" customHeight="1">
      <c r="CB9359"/>
      <c r="CC9359"/>
      <c r="CD9359"/>
      <c r="CE9359" s="83"/>
      <c r="CF9359"/>
      <c r="CG9359"/>
      <c r="CH9359"/>
      <c r="CI9359"/>
      <c r="CJ9359"/>
      <c r="CK9359"/>
      <c r="CL9359"/>
      <c r="CM9359"/>
      <c r="CN9359"/>
      <c r="CO9359"/>
      <c r="CP9359"/>
    </row>
    <row r="9360" spans="80:94" ht="22.5" customHeight="1">
      <c r="CB9360"/>
      <c r="CC9360"/>
      <c r="CD9360"/>
      <c r="CE9360" s="83"/>
      <c r="CF9360"/>
      <c r="CG9360"/>
      <c r="CH9360"/>
      <c r="CI9360"/>
      <c r="CJ9360"/>
      <c r="CK9360"/>
      <c r="CL9360"/>
      <c r="CM9360"/>
      <c r="CN9360"/>
      <c r="CO9360"/>
      <c r="CP9360"/>
    </row>
    <row r="9361" spans="80:94" ht="22.5" customHeight="1">
      <c r="CB9361"/>
      <c r="CC9361"/>
      <c r="CD9361"/>
      <c r="CE9361" s="83"/>
      <c r="CF9361"/>
      <c r="CG9361"/>
      <c r="CH9361"/>
      <c r="CI9361"/>
      <c r="CJ9361"/>
      <c r="CK9361"/>
      <c r="CL9361"/>
      <c r="CM9361"/>
      <c r="CN9361"/>
      <c r="CO9361"/>
      <c r="CP9361"/>
    </row>
    <row r="9362" spans="80:94" ht="22.5" customHeight="1">
      <c r="CB9362"/>
      <c r="CC9362"/>
      <c r="CD9362"/>
      <c r="CE9362" s="83"/>
      <c r="CF9362"/>
      <c r="CG9362"/>
      <c r="CH9362"/>
      <c r="CI9362"/>
      <c r="CJ9362"/>
      <c r="CK9362"/>
      <c r="CL9362"/>
      <c r="CM9362"/>
      <c r="CN9362"/>
      <c r="CO9362"/>
      <c r="CP9362"/>
    </row>
    <row r="9363" spans="80:94" ht="22.5" customHeight="1">
      <c r="CB9363"/>
      <c r="CC9363"/>
      <c r="CD9363"/>
      <c r="CE9363" s="83"/>
      <c r="CF9363"/>
      <c r="CG9363"/>
      <c r="CH9363"/>
      <c r="CI9363"/>
      <c r="CJ9363"/>
      <c r="CK9363"/>
      <c r="CL9363"/>
      <c r="CM9363"/>
      <c r="CN9363"/>
      <c r="CO9363"/>
      <c r="CP9363"/>
    </row>
    <row r="9364" spans="80:94" ht="22.5" customHeight="1">
      <c r="CB9364"/>
      <c r="CC9364"/>
      <c r="CD9364"/>
      <c r="CE9364" s="83"/>
      <c r="CF9364"/>
      <c r="CG9364"/>
      <c r="CH9364"/>
      <c r="CI9364"/>
      <c r="CJ9364"/>
      <c r="CK9364"/>
      <c r="CL9364"/>
      <c r="CM9364"/>
      <c r="CN9364"/>
      <c r="CO9364"/>
      <c r="CP9364"/>
    </row>
    <row r="9365" spans="80:94" ht="22.5" customHeight="1">
      <c r="CB9365"/>
      <c r="CC9365"/>
      <c r="CD9365"/>
      <c r="CE9365" s="83"/>
      <c r="CF9365"/>
      <c r="CG9365"/>
      <c r="CH9365"/>
      <c r="CI9365"/>
      <c r="CJ9365"/>
      <c r="CK9365"/>
      <c r="CL9365"/>
      <c r="CM9365"/>
      <c r="CN9365"/>
      <c r="CO9365"/>
      <c r="CP9365"/>
    </row>
    <row r="9366" spans="80:94" ht="22.5" customHeight="1">
      <c r="CB9366"/>
      <c r="CC9366"/>
      <c r="CD9366"/>
      <c r="CE9366" s="83"/>
      <c r="CF9366"/>
      <c r="CG9366"/>
      <c r="CH9366"/>
      <c r="CI9366"/>
      <c r="CJ9366"/>
      <c r="CK9366"/>
      <c r="CL9366"/>
      <c r="CM9366"/>
      <c r="CN9366"/>
      <c r="CO9366"/>
      <c r="CP9366"/>
    </row>
    <row r="9367" spans="80:94" ht="22.5" customHeight="1">
      <c r="CB9367"/>
      <c r="CC9367"/>
      <c r="CD9367"/>
      <c r="CE9367" s="83"/>
      <c r="CF9367"/>
      <c r="CG9367"/>
      <c r="CH9367"/>
      <c r="CI9367"/>
      <c r="CJ9367"/>
      <c r="CK9367"/>
      <c r="CL9367"/>
      <c r="CM9367"/>
      <c r="CN9367"/>
      <c r="CO9367"/>
      <c r="CP9367"/>
    </row>
    <row r="9368" spans="80:94" ht="22.5" customHeight="1">
      <c r="CB9368"/>
      <c r="CC9368"/>
      <c r="CD9368"/>
      <c r="CE9368" s="83"/>
      <c r="CF9368"/>
      <c r="CG9368"/>
      <c r="CH9368"/>
      <c r="CI9368"/>
      <c r="CJ9368"/>
      <c r="CK9368"/>
      <c r="CL9368"/>
      <c r="CM9368"/>
      <c r="CN9368"/>
      <c r="CO9368"/>
      <c r="CP9368"/>
    </row>
    <row r="9369" spans="80:94" ht="22.5" customHeight="1">
      <c r="CB9369"/>
      <c r="CC9369"/>
      <c r="CD9369"/>
      <c r="CE9369" s="83"/>
      <c r="CF9369"/>
      <c r="CG9369"/>
      <c r="CH9369"/>
      <c r="CI9369"/>
      <c r="CJ9369"/>
      <c r="CK9369"/>
      <c r="CL9369"/>
      <c r="CM9369"/>
      <c r="CN9369"/>
      <c r="CO9369"/>
      <c r="CP9369"/>
    </row>
    <row r="9370" spans="80:94" ht="22.5" customHeight="1">
      <c r="CB9370"/>
      <c r="CC9370"/>
      <c r="CD9370"/>
      <c r="CE9370" s="83"/>
      <c r="CF9370"/>
      <c r="CG9370"/>
      <c r="CH9370"/>
      <c r="CI9370"/>
      <c r="CJ9370"/>
      <c r="CK9370"/>
      <c r="CL9370"/>
      <c r="CM9370"/>
      <c r="CN9370"/>
      <c r="CO9370"/>
      <c r="CP9370"/>
    </row>
    <row r="9371" spans="80:94" ht="22.5" customHeight="1">
      <c r="CB9371"/>
      <c r="CC9371"/>
      <c r="CD9371"/>
      <c r="CE9371" s="83"/>
      <c r="CF9371"/>
      <c r="CG9371"/>
      <c r="CH9371"/>
      <c r="CI9371"/>
      <c r="CJ9371"/>
      <c r="CK9371"/>
      <c r="CL9371"/>
      <c r="CM9371"/>
      <c r="CN9371"/>
      <c r="CO9371"/>
      <c r="CP9371"/>
    </row>
    <row r="9372" spans="80:94" ht="22.5" customHeight="1">
      <c r="CB9372"/>
      <c r="CC9372"/>
      <c r="CD9372"/>
      <c r="CE9372" s="83"/>
      <c r="CF9372"/>
      <c r="CG9372"/>
      <c r="CH9372"/>
      <c r="CI9372"/>
      <c r="CJ9372"/>
      <c r="CK9372"/>
      <c r="CL9372"/>
      <c r="CM9372"/>
      <c r="CN9372"/>
      <c r="CO9372"/>
      <c r="CP9372"/>
    </row>
    <row r="9373" spans="80:94" ht="22.5" customHeight="1">
      <c r="CB9373"/>
      <c r="CC9373"/>
      <c r="CD9373"/>
      <c r="CE9373" s="83"/>
      <c r="CF9373"/>
      <c r="CG9373"/>
      <c r="CH9373"/>
      <c r="CI9373"/>
      <c r="CJ9373"/>
      <c r="CK9373"/>
      <c r="CL9373"/>
      <c r="CM9373"/>
      <c r="CN9373"/>
      <c r="CO9373"/>
      <c r="CP9373"/>
    </row>
    <row r="9374" spans="80:94" ht="22.5" customHeight="1">
      <c r="CB9374"/>
      <c r="CC9374"/>
      <c r="CD9374"/>
      <c r="CE9374" s="83"/>
      <c r="CF9374"/>
      <c r="CG9374"/>
      <c r="CH9374"/>
      <c r="CI9374"/>
      <c r="CJ9374"/>
      <c r="CK9374"/>
      <c r="CL9374"/>
      <c r="CM9374"/>
      <c r="CN9374"/>
      <c r="CO9374"/>
      <c r="CP9374"/>
    </row>
    <row r="9375" spans="80:94" ht="22.5" customHeight="1">
      <c r="CB9375"/>
      <c r="CC9375"/>
      <c r="CD9375"/>
      <c r="CE9375" s="83"/>
      <c r="CF9375"/>
      <c r="CG9375"/>
      <c r="CH9375"/>
      <c r="CI9375"/>
      <c r="CJ9375"/>
      <c r="CK9375"/>
      <c r="CL9375"/>
      <c r="CM9375"/>
      <c r="CN9375"/>
      <c r="CO9375"/>
      <c r="CP9375"/>
    </row>
    <row r="9376" spans="80:94" ht="22.5" customHeight="1">
      <c r="CB9376"/>
      <c r="CC9376"/>
      <c r="CD9376"/>
      <c r="CE9376" s="83"/>
      <c r="CF9376"/>
      <c r="CG9376"/>
      <c r="CH9376"/>
      <c r="CI9376"/>
      <c r="CJ9376"/>
      <c r="CK9376"/>
      <c r="CL9376"/>
      <c r="CM9376"/>
      <c r="CN9376"/>
      <c r="CO9376"/>
      <c r="CP9376"/>
    </row>
    <row r="9377" spans="80:94" ht="22.5" customHeight="1">
      <c r="CB9377"/>
      <c r="CC9377"/>
      <c r="CD9377"/>
      <c r="CE9377" s="83"/>
      <c r="CF9377"/>
      <c r="CG9377"/>
      <c r="CH9377"/>
      <c r="CI9377"/>
      <c r="CJ9377"/>
      <c r="CK9377"/>
      <c r="CL9377"/>
      <c r="CM9377"/>
      <c r="CN9377"/>
      <c r="CO9377"/>
      <c r="CP9377"/>
    </row>
    <row r="9378" spans="80:94" ht="22.5" customHeight="1">
      <c r="CB9378"/>
      <c r="CC9378"/>
      <c r="CD9378"/>
      <c r="CE9378" s="83"/>
      <c r="CF9378"/>
      <c r="CG9378"/>
      <c r="CH9378"/>
      <c r="CI9378"/>
      <c r="CJ9378"/>
      <c r="CK9378"/>
      <c r="CL9378"/>
      <c r="CM9378"/>
      <c r="CN9378"/>
      <c r="CO9378"/>
      <c r="CP9378"/>
    </row>
    <row r="9379" spans="80:94" ht="22.5" customHeight="1">
      <c r="CB9379"/>
      <c r="CC9379"/>
      <c r="CD9379"/>
      <c r="CE9379" s="83"/>
      <c r="CF9379"/>
      <c r="CG9379"/>
      <c r="CH9379"/>
      <c r="CI9379"/>
      <c r="CJ9379"/>
      <c r="CK9379"/>
      <c r="CL9379"/>
      <c r="CM9379"/>
      <c r="CN9379"/>
      <c r="CO9379"/>
      <c r="CP9379"/>
    </row>
    <row r="9380" spans="80:94" ht="22.5" customHeight="1">
      <c r="CB9380"/>
      <c r="CC9380"/>
      <c r="CD9380"/>
      <c r="CE9380" s="83"/>
      <c r="CF9380"/>
      <c r="CG9380"/>
      <c r="CH9380"/>
      <c r="CI9380"/>
      <c r="CJ9380"/>
      <c r="CK9380"/>
      <c r="CL9380"/>
      <c r="CM9380"/>
      <c r="CN9380"/>
      <c r="CO9380"/>
      <c r="CP9380"/>
    </row>
    <row r="9381" spans="80:94" ht="22.5" customHeight="1">
      <c r="CB9381"/>
      <c r="CC9381"/>
      <c r="CD9381"/>
      <c r="CE9381" s="83"/>
      <c r="CF9381"/>
      <c r="CG9381"/>
      <c r="CH9381"/>
      <c r="CI9381"/>
      <c r="CJ9381"/>
      <c r="CK9381"/>
      <c r="CL9381"/>
      <c r="CM9381"/>
      <c r="CN9381"/>
      <c r="CO9381"/>
      <c r="CP9381"/>
    </row>
    <row r="9382" spans="80:94" ht="22.5" customHeight="1">
      <c r="CB9382"/>
      <c r="CC9382"/>
      <c r="CD9382"/>
      <c r="CE9382" s="83"/>
      <c r="CF9382"/>
      <c r="CG9382"/>
      <c r="CH9382"/>
      <c r="CI9382"/>
      <c r="CJ9382"/>
      <c r="CK9382"/>
      <c r="CL9382"/>
      <c r="CM9382"/>
      <c r="CN9382"/>
      <c r="CO9382"/>
      <c r="CP9382"/>
    </row>
    <row r="9383" spans="80:94" ht="22.5" customHeight="1">
      <c r="CB9383"/>
      <c r="CC9383"/>
      <c r="CD9383"/>
      <c r="CE9383" s="83"/>
      <c r="CF9383"/>
      <c r="CG9383"/>
      <c r="CH9383"/>
      <c r="CI9383"/>
      <c r="CJ9383"/>
      <c r="CK9383"/>
      <c r="CL9383"/>
      <c r="CM9383"/>
      <c r="CN9383"/>
      <c r="CO9383"/>
      <c r="CP9383"/>
    </row>
    <row r="9384" spans="80:94" ht="22.5" customHeight="1">
      <c r="CB9384"/>
      <c r="CC9384"/>
      <c r="CD9384"/>
      <c r="CE9384" s="83"/>
      <c r="CF9384"/>
      <c r="CG9384"/>
      <c r="CH9384"/>
      <c r="CI9384"/>
      <c r="CJ9384"/>
      <c r="CK9384"/>
      <c r="CL9384"/>
      <c r="CM9384"/>
      <c r="CN9384"/>
      <c r="CO9384"/>
      <c r="CP9384"/>
    </row>
    <row r="9385" spans="80:94" ht="22.5" customHeight="1">
      <c r="CB9385"/>
      <c r="CC9385"/>
      <c r="CD9385"/>
      <c r="CE9385" s="83"/>
      <c r="CF9385"/>
      <c r="CG9385"/>
      <c r="CH9385"/>
      <c r="CI9385"/>
      <c r="CJ9385"/>
      <c r="CK9385"/>
      <c r="CL9385"/>
      <c r="CM9385"/>
      <c r="CN9385"/>
      <c r="CO9385"/>
      <c r="CP9385"/>
    </row>
    <row r="9386" spans="80:94" ht="22.5" customHeight="1">
      <c r="CB9386"/>
      <c r="CC9386"/>
      <c r="CD9386"/>
      <c r="CE9386" s="83"/>
      <c r="CF9386"/>
      <c r="CG9386"/>
      <c r="CH9386"/>
      <c r="CI9386"/>
      <c r="CJ9386"/>
      <c r="CK9386"/>
      <c r="CL9386"/>
      <c r="CM9386"/>
      <c r="CN9386"/>
      <c r="CO9386"/>
      <c r="CP9386"/>
    </row>
    <row r="9387" spans="80:94" ht="22.5" customHeight="1">
      <c r="CB9387"/>
      <c r="CC9387"/>
      <c r="CD9387"/>
      <c r="CE9387" s="83"/>
      <c r="CF9387"/>
      <c r="CG9387"/>
      <c r="CH9387"/>
      <c r="CI9387"/>
      <c r="CJ9387"/>
      <c r="CK9387"/>
      <c r="CL9387"/>
      <c r="CM9387"/>
      <c r="CN9387"/>
      <c r="CO9387"/>
      <c r="CP9387"/>
    </row>
    <row r="9388" spans="80:94" ht="22.5" customHeight="1">
      <c r="CB9388"/>
      <c r="CC9388"/>
      <c r="CD9388"/>
      <c r="CE9388" s="83"/>
      <c r="CF9388"/>
      <c r="CG9388"/>
      <c r="CH9388"/>
      <c r="CI9388"/>
      <c r="CJ9388"/>
      <c r="CK9388"/>
      <c r="CL9388"/>
      <c r="CM9388"/>
      <c r="CN9388"/>
      <c r="CO9388"/>
      <c r="CP9388"/>
    </row>
    <row r="9389" spans="80:94" ht="22.5" customHeight="1">
      <c r="CB9389"/>
      <c r="CC9389"/>
      <c r="CD9389"/>
      <c r="CE9389" s="83"/>
      <c r="CF9389"/>
      <c r="CG9389"/>
      <c r="CH9389"/>
      <c r="CI9389"/>
      <c r="CJ9389"/>
      <c r="CK9389"/>
      <c r="CL9389"/>
      <c r="CM9389"/>
      <c r="CN9389"/>
      <c r="CO9389"/>
      <c r="CP9389"/>
    </row>
    <row r="9390" spans="80:94" ht="22.5" customHeight="1">
      <c r="CB9390"/>
      <c r="CC9390"/>
      <c r="CD9390"/>
      <c r="CE9390" s="83"/>
      <c r="CF9390"/>
      <c r="CG9390"/>
      <c r="CH9390"/>
      <c r="CI9390"/>
      <c r="CJ9390"/>
      <c r="CK9390"/>
      <c r="CL9390"/>
      <c r="CM9390"/>
      <c r="CN9390"/>
      <c r="CO9390"/>
      <c r="CP9390"/>
    </row>
    <row r="9391" spans="80:94" ht="22.5" customHeight="1">
      <c r="CB9391"/>
      <c r="CC9391"/>
      <c r="CD9391"/>
      <c r="CE9391" s="83"/>
      <c r="CF9391"/>
      <c r="CG9391"/>
      <c r="CH9391"/>
      <c r="CI9391"/>
      <c r="CJ9391"/>
      <c r="CK9391"/>
      <c r="CL9391"/>
      <c r="CM9391"/>
      <c r="CN9391"/>
      <c r="CO9391"/>
      <c r="CP9391"/>
    </row>
    <row r="9392" spans="80:94" ht="22.5" customHeight="1">
      <c r="CB9392"/>
      <c r="CC9392"/>
      <c r="CD9392"/>
      <c r="CE9392" s="83"/>
      <c r="CF9392"/>
      <c r="CG9392"/>
      <c r="CH9392"/>
      <c r="CI9392"/>
      <c r="CJ9392"/>
      <c r="CK9392"/>
      <c r="CL9392"/>
      <c r="CM9392"/>
      <c r="CN9392"/>
      <c r="CO9392"/>
      <c r="CP9392"/>
    </row>
    <row r="9393" spans="80:94" ht="22.5" customHeight="1">
      <c r="CB9393"/>
      <c r="CC9393"/>
      <c r="CD9393"/>
      <c r="CE9393" s="83"/>
      <c r="CF9393"/>
      <c r="CG9393"/>
      <c r="CH9393"/>
      <c r="CI9393"/>
      <c r="CJ9393"/>
      <c r="CK9393"/>
      <c r="CL9393"/>
      <c r="CM9393"/>
      <c r="CN9393"/>
      <c r="CO9393"/>
      <c r="CP9393"/>
    </row>
    <row r="9394" spans="80:94" ht="22.5" customHeight="1">
      <c r="CB9394"/>
      <c r="CC9394"/>
      <c r="CD9394"/>
      <c r="CE9394" s="83"/>
      <c r="CF9394"/>
      <c r="CG9394"/>
      <c r="CH9394"/>
      <c r="CI9394"/>
      <c r="CJ9394"/>
      <c r="CK9394"/>
      <c r="CL9394"/>
      <c r="CM9394"/>
      <c r="CN9394"/>
      <c r="CO9394"/>
      <c r="CP9394"/>
    </row>
    <row r="9395" spans="80:94" ht="22.5" customHeight="1">
      <c r="CB9395"/>
      <c r="CC9395"/>
      <c r="CD9395"/>
      <c r="CE9395" s="83"/>
      <c r="CF9395"/>
      <c r="CG9395"/>
      <c r="CH9395"/>
      <c r="CI9395"/>
      <c r="CJ9395"/>
      <c r="CK9395"/>
      <c r="CL9395"/>
      <c r="CM9395"/>
      <c r="CN9395"/>
      <c r="CO9395"/>
      <c r="CP9395"/>
    </row>
    <row r="9396" spans="80:94" ht="22.5" customHeight="1">
      <c r="CB9396"/>
      <c r="CC9396"/>
      <c r="CD9396"/>
      <c r="CE9396" s="83"/>
      <c r="CF9396"/>
      <c r="CG9396"/>
      <c r="CH9396"/>
      <c r="CI9396"/>
      <c r="CJ9396"/>
      <c r="CK9396"/>
      <c r="CL9396"/>
      <c r="CM9396"/>
      <c r="CN9396"/>
      <c r="CO9396"/>
      <c r="CP9396"/>
    </row>
    <row r="9397" spans="80:94" ht="22.5" customHeight="1">
      <c r="CB9397"/>
      <c r="CC9397"/>
      <c r="CD9397"/>
      <c r="CE9397" s="83"/>
      <c r="CF9397"/>
      <c r="CG9397"/>
      <c r="CH9397"/>
      <c r="CI9397"/>
      <c r="CJ9397"/>
      <c r="CK9397"/>
      <c r="CL9397"/>
      <c r="CM9397"/>
      <c r="CN9397"/>
      <c r="CO9397"/>
      <c r="CP9397"/>
    </row>
    <row r="9398" spans="80:94" ht="22.5" customHeight="1">
      <c r="CB9398"/>
      <c r="CC9398"/>
      <c r="CD9398"/>
      <c r="CE9398" s="83"/>
      <c r="CF9398"/>
      <c r="CG9398"/>
      <c r="CH9398"/>
      <c r="CI9398"/>
      <c r="CJ9398"/>
      <c r="CK9398"/>
      <c r="CL9398"/>
      <c r="CM9398"/>
      <c r="CN9398"/>
      <c r="CO9398"/>
      <c r="CP9398"/>
    </row>
    <row r="9399" spans="80:94" ht="22.5" customHeight="1">
      <c r="CB9399"/>
      <c r="CC9399"/>
      <c r="CD9399"/>
      <c r="CE9399" s="83"/>
      <c r="CF9399"/>
      <c r="CG9399"/>
      <c r="CH9399"/>
      <c r="CI9399"/>
      <c r="CJ9399"/>
      <c r="CK9399"/>
      <c r="CL9399"/>
      <c r="CM9399"/>
      <c r="CN9399"/>
      <c r="CO9399"/>
      <c r="CP9399"/>
    </row>
    <row r="9400" spans="80:94" ht="22.5" customHeight="1">
      <c r="CB9400"/>
      <c r="CC9400"/>
      <c r="CD9400"/>
      <c r="CE9400" s="83"/>
      <c r="CF9400"/>
      <c r="CG9400"/>
      <c r="CH9400"/>
      <c r="CI9400"/>
      <c r="CJ9400"/>
      <c r="CK9400"/>
      <c r="CL9400"/>
      <c r="CM9400"/>
      <c r="CN9400"/>
      <c r="CO9400"/>
      <c r="CP9400"/>
    </row>
    <row r="9401" spans="80:94" ht="22.5" customHeight="1">
      <c r="CB9401"/>
      <c r="CC9401"/>
      <c r="CD9401"/>
      <c r="CE9401" s="83"/>
      <c r="CF9401"/>
      <c r="CG9401"/>
      <c r="CH9401"/>
      <c r="CI9401"/>
      <c r="CJ9401"/>
      <c r="CK9401"/>
      <c r="CL9401"/>
      <c r="CM9401"/>
      <c r="CN9401"/>
      <c r="CO9401"/>
      <c r="CP9401"/>
    </row>
    <row r="9402" spans="80:94" ht="22.5" customHeight="1">
      <c r="CB9402"/>
      <c r="CC9402"/>
      <c r="CD9402"/>
      <c r="CE9402" s="83"/>
      <c r="CF9402"/>
      <c r="CG9402"/>
      <c r="CH9402"/>
      <c r="CI9402"/>
      <c r="CJ9402"/>
      <c r="CK9402"/>
      <c r="CL9402"/>
      <c r="CM9402"/>
      <c r="CN9402"/>
      <c r="CO9402"/>
      <c r="CP9402"/>
    </row>
    <row r="9403" spans="80:94" ht="22.5" customHeight="1">
      <c r="CB9403"/>
      <c r="CC9403"/>
      <c r="CD9403"/>
      <c r="CE9403" s="83"/>
      <c r="CF9403"/>
      <c r="CG9403"/>
      <c r="CH9403"/>
      <c r="CI9403"/>
      <c r="CJ9403"/>
      <c r="CK9403"/>
      <c r="CL9403"/>
      <c r="CM9403"/>
      <c r="CN9403"/>
      <c r="CO9403"/>
      <c r="CP9403"/>
    </row>
    <row r="9404" spans="80:94" ht="22.5" customHeight="1">
      <c r="CB9404"/>
      <c r="CC9404"/>
      <c r="CD9404"/>
      <c r="CE9404" s="83"/>
      <c r="CF9404"/>
      <c r="CG9404"/>
      <c r="CH9404"/>
      <c r="CI9404"/>
      <c r="CJ9404"/>
      <c r="CK9404"/>
      <c r="CL9404"/>
      <c r="CM9404"/>
      <c r="CN9404"/>
      <c r="CO9404"/>
      <c r="CP9404"/>
    </row>
    <row r="9405" spans="80:94" ht="22.5" customHeight="1">
      <c r="CB9405"/>
      <c r="CC9405"/>
      <c r="CD9405"/>
      <c r="CE9405" s="83"/>
      <c r="CF9405"/>
      <c r="CG9405"/>
      <c r="CH9405"/>
      <c r="CI9405"/>
      <c r="CJ9405"/>
      <c r="CK9405"/>
      <c r="CL9405"/>
      <c r="CM9405"/>
      <c r="CN9405"/>
      <c r="CO9405"/>
      <c r="CP9405"/>
    </row>
    <row r="9406" spans="80:94" ht="22.5" customHeight="1">
      <c r="CB9406"/>
      <c r="CC9406"/>
      <c r="CD9406"/>
      <c r="CE9406" s="83"/>
      <c r="CF9406"/>
      <c r="CG9406"/>
      <c r="CH9406"/>
      <c r="CI9406"/>
      <c r="CJ9406"/>
      <c r="CK9406"/>
      <c r="CL9406"/>
      <c r="CM9406"/>
      <c r="CN9406"/>
      <c r="CO9406"/>
      <c r="CP9406"/>
    </row>
    <row r="9407" spans="80:94" ht="22.5" customHeight="1">
      <c r="CB9407"/>
      <c r="CC9407"/>
      <c r="CD9407"/>
      <c r="CE9407" s="83"/>
      <c r="CF9407"/>
      <c r="CG9407"/>
      <c r="CH9407"/>
      <c r="CI9407"/>
      <c r="CJ9407"/>
      <c r="CK9407"/>
      <c r="CL9407"/>
      <c r="CM9407"/>
      <c r="CN9407"/>
      <c r="CO9407"/>
      <c r="CP9407"/>
    </row>
    <row r="9408" spans="80:94" ht="22.5" customHeight="1">
      <c r="CB9408"/>
      <c r="CC9408"/>
      <c r="CD9408"/>
      <c r="CE9408" s="83"/>
      <c r="CF9408"/>
      <c r="CG9408"/>
      <c r="CH9408"/>
      <c r="CI9408"/>
      <c r="CJ9408"/>
      <c r="CK9408"/>
      <c r="CL9408"/>
      <c r="CM9408"/>
      <c r="CN9408"/>
      <c r="CO9408"/>
      <c r="CP9408"/>
    </row>
    <row r="9409" spans="80:94" ht="22.5" customHeight="1">
      <c r="CB9409"/>
      <c r="CC9409"/>
      <c r="CD9409"/>
      <c r="CE9409" s="83"/>
      <c r="CF9409"/>
      <c r="CG9409"/>
      <c r="CH9409"/>
      <c r="CI9409"/>
      <c r="CJ9409"/>
      <c r="CK9409"/>
      <c r="CL9409"/>
      <c r="CM9409"/>
      <c r="CN9409"/>
      <c r="CO9409"/>
      <c r="CP9409"/>
    </row>
    <row r="9410" spans="80:94" ht="22.5" customHeight="1">
      <c r="CB9410"/>
      <c r="CC9410"/>
      <c r="CD9410"/>
      <c r="CE9410" s="83"/>
      <c r="CF9410"/>
      <c r="CG9410"/>
      <c r="CH9410"/>
      <c r="CI9410"/>
      <c r="CJ9410"/>
      <c r="CK9410"/>
      <c r="CL9410"/>
      <c r="CM9410"/>
      <c r="CN9410"/>
      <c r="CO9410"/>
      <c r="CP9410"/>
    </row>
    <row r="9411" spans="80:94" ht="22.5" customHeight="1">
      <c r="CB9411"/>
      <c r="CC9411"/>
      <c r="CD9411"/>
      <c r="CE9411" s="83"/>
      <c r="CF9411"/>
      <c r="CG9411"/>
      <c r="CH9411"/>
      <c r="CI9411"/>
      <c r="CJ9411"/>
      <c r="CK9411"/>
      <c r="CL9411"/>
      <c r="CM9411"/>
      <c r="CN9411"/>
      <c r="CO9411"/>
      <c r="CP9411"/>
    </row>
    <row r="9412" spans="80:94" ht="22.5" customHeight="1">
      <c r="CB9412"/>
      <c r="CC9412"/>
      <c r="CD9412"/>
      <c r="CE9412" s="83"/>
      <c r="CF9412"/>
      <c r="CG9412"/>
      <c r="CH9412"/>
      <c r="CI9412"/>
      <c r="CJ9412"/>
      <c r="CK9412"/>
      <c r="CL9412"/>
      <c r="CM9412"/>
      <c r="CN9412"/>
      <c r="CO9412"/>
      <c r="CP9412"/>
    </row>
    <row r="9413" spans="80:94" ht="22.5" customHeight="1">
      <c r="CB9413"/>
      <c r="CC9413"/>
      <c r="CD9413"/>
      <c r="CE9413" s="83"/>
      <c r="CF9413"/>
      <c r="CG9413"/>
      <c r="CH9413"/>
      <c r="CI9413"/>
      <c r="CJ9413"/>
      <c r="CK9413"/>
      <c r="CL9413"/>
      <c r="CM9413"/>
      <c r="CN9413"/>
      <c r="CO9413"/>
      <c r="CP9413"/>
    </row>
    <row r="9414" spans="80:94" ht="22.5" customHeight="1">
      <c r="CB9414"/>
      <c r="CC9414"/>
      <c r="CD9414"/>
      <c r="CE9414" s="83"/>
      <c r="CF9414"/>
      <c r="CG9414"/>
      <c r="CH9414"/>
      <c r="CI9414"/>
      <c r="CJ9414"/>
      <c r="CK9414"/>
      <c r="CL9414"/>
      <c r="CM9414"/>
      <c r="CN9414"/>
      <c r="CO9414"/>
      <c r="CP9414"/>
    </row>
    <row r="9415" spans="80:94" ht="22.5" customHeight="1">
      <c r="CB9415"/>
      <c r="CC9415"/>
      <c r="CD9415"/>
      <c r="CE9415" s="83"/>
      <c r="CF9415"/>
      <c r="CG9415"/>
      <c r="CH9415"/>
      <c r="CI9415"/>
      <c r="CJ9415"/>
      <c r="CK9415"/>
      <c r="CL9415"/>
      <c r="CM9415"/>
      <c r="CN9415"/>
      <c r="CO9415"/>
      <c r="CP9415"/>
    </row>
    <row r="9416" spans="80:94" ht="22.5" customHeight="1">
      <c r="CB9416"/>
      <c r="CC9416"/>
      <c r="CD9416"/>
      <c r="CE9416" s="83"/>
      <c r="CF9416"/>
      <c r="CG9416"/>
      <c r="CH9416"/>
      <c r="CI9416"/>
      <c r="CJ9416"/>
      <c r="CK9416"/>
      <c r="CL9416"/>
      <c r="CM9416"/>
      <c r="CN9416"/>
      <c r="CO9416"/>
      <c r="CP9416"/>
    </row>
    <row r="9417" spans="80:94" ht="22.5" customHeight="1">
      <c r="CB9417"/>
      <c r="CC9417"/>
      <c r="CD9417"/>
      <c r="CE9417" s="83"/>
      <c r="CF9417"/>
      <c r="CG9417"/>
      <c r="CH9417"/>
      <c r="CI9417"/>
      <c r="CJ9417"/>
      <c r="CK9417"/>
      <c r="CL9417"/>
      <c r="CM9417"/>
      <c r="CN9417"/>
      <c r="CO9417"/>
      <c r="CP9417"/>
    </row>
    <row r="9418" spans="80:94" ht="22.5" customHeight="1">
      <c r="CB9418"/>
      <c r="CC9418"/>
      <c r="CD9418"/>
      <c r="CE9418" s="83"/>
      <c r="CF9418"/>
      <c r="CG9418"/>
      <c r="CH9418"/>
      <c r="CI9418"/>
      <c r="CJ9418"/>
      <c r="CK9418"/>
      <c r="CL9418"/>
      <c r="CM9418"/>
      <c r="CN9418"/>
      <c r="CO9418"/>
      <c r="CP9418"/>
    </row>
    <row r="9419" spans="80:94" ht="22.5" customHeight="1">
      <c r="CB9419"/>
      <c r="CC9419"/>
      <c r="CD9419"/>
      <c r="CE9419" s="83"/>
      <c r="CF9419"/>
      <c r="CG9419"/>
      <c r="CH9419"/>
      <c r="CI9419"/>
      <c r="CJ9419"/>
      <c r="CK9419"/>
      <c r="CL9419"/>
      <c r="CM9419"/>
      <c r="CN9419"/>
      <c r="CO9419"/>
      <c r="CP9419"/>
    </row>
    <row r="9420" spans="80:94" ht="22.5" customHeight="1">
      <c r="CB9420"/>
      <c r="CC9420"/>
      <c r="CD9420"/>
      <c r="CE9420" s="83"/>
      <c r="CF9420"/>
      <c r="CG9420"/>
      <c r="CH9420"/>
      <c r="CI9420"/>
      <c r="CJ9420"/>
      <c r="CK9420"/>
      <c r="CL9420"/>
      <c r="CM9420"/>
      <c r="CN9420"/>
      <c r="CO9420"/>
      <c r="CP9420"/>
    </row>
    <row r="9421" spans="80:94" ht="22.5" customHeight="1">
      <c r="CB9421"/>
      <c r="CC9421"/>
      <c r="CD9421"/>
      <c r="CE9421" s="83"/>
      <c r="CF9421"/>
      <c r="CG9421"/>
      <c r="CH9421"/>
      <c r="CI9421"/>
      <c r="CJ9421"/>
      <c r="CK9421"/>
      <c r="CL9421"/>
      <c r="CM9421"/>
      <c r="CN9421"/>
      <c r="CO9421"/>
      <c r="CP9421"/>
    </row>
    <row r="9422" spans="80:94" ht="22.5" customHeight="1">
      <c r="CB9422"/>
      <c r="CC9422"/>
      <c r="CD9422"/>
      <c r="CE9422" s="83"/>
      <c r="CF9422"/>
      <c r="CG9422"/>
      <c r="CH9422"/>
      <c r="CI9422"/>
      <c r="CJ9422"/>
      <c r="CK9422"/>
      <c r="CL9422"/>
      <c r="CM9422"/>
      <c r="CN9422"/>
      <c r="CO9422"/>
      <c r="CP9422"/>
    </row>
    <row r="9423" spans="80:94" ht="22.5" customHeight="1">
      <c r="CB9423"/>
      <c r="CC9423"/>
      <c r="CD9423"/>
      <c r="CE9423" s="83"/>
      <c r="CF9423"/>
      <c r="CG9423"/>
      <c r="CH9423"/>
      <c r="CI9423"/>
      <c r="CJ9423"/>
      <c r="CK9423"/>
      <c r="CL9423"/>
      <c r="CM9423"/>
      <c r="CN9423"/>
      <c r="CO9423"/>
      <c r="CP9423"/>
    </row>
    <row r="9424" spans="80:94" ht="22.5" customHeight="1">
      <c r="CB9424"/>
      <c r="CC9424"/>
      <c r="CD9424"/>
      <c r="CE9424" s="83"/>
      <c r="CF9424"/>
      <c r="CG9424"/>
      <c r="CH9424"/>
      <c r="CI9424"/>
      <c r="CJ9424"/>
      <c r="CK9424"/>
      <c r="CL9424"/>
      <c r="CM9424"/>
      <c r="CN9424"/>
      <c r="CO9424"/>
      <c r="CP9424"/>
    </row>
    <row r="9425" spans="80:94" ht="22.5" customHeight="1">
      <c r="CB9425"/>
      <c r="CC9425"/>
      <c r="CD9425"/>
      <c r="CE9425" s="83"/>
      <c r="CF9425"/>
      <c r="CG9425"/>
      <c r="CH9425"/>
      <c r="CI9425"/>
      <c r="CJ9425"/>
      <c r="CK9425"/>
      <c r="CL9425"/>
      <c r="CM9425"/>
      <c r="CN9425"/>
      <c r="CO9425"/>
      <c r="CP9425"/>
    </row>
    <row r="9426" spans="80:94" ht="22.5" customHeight="1">
      <c r="CB9426"/>
      <c r="CC9426"/>
      <c r="CD9426"/>
      <c r="CE9426" s="83"/>
      <c r="CF9426"/>
      <c r="CG9426"/>
      <c r="CH9426"/>
      <c r="CI9426"/>
      <c r="CJ9426"/>
      <c r="CK9426"/>
      <c r="CL9426"/>
      <c r="CM9426"/>
      <c r="CN9426"/>
      <c r="CO9426"/>
      <c r="CP9426"/>
    </row>
    <row r="9427" spans="80:94" ht="22.5" customHeight="1">
      <c r="CB9427"/>
      <c r="CC9427"/>
      <c r="CD9427"/>
      <c r="CE9427" s="83"/>
      <c r="CF9427"/>
      <c r="CG9427"/>
      <c r="CH9427"/>
      <c r="CI9427"/>
      <c r="CJ9427"/>
      <c r="CK9427"/>
      <c r="CL9427"/>
      <c r="CM9427"/>
      <c r="CN9427"/>
      <c r="CO9427"/>
      <c r="CP9427"/>
    </row>
    <row r="9428" spans="80:94" ht="22.5" customHeight="1">
      <c r="CB9428"/>
      <c r="CC9428"/>
      <c r="CD9428"/>
      <c r="CE9428" s="83"/>
      <c r="CF9428"/>
      <c r="CG9428"/>
      <c r="CH9428"/>
      <c r="CI9428"/>
      <c r="CJ9428"/>
      <c r="CK9428"/>
      <c r="CL9428"/>
      <c r="CM9428"/>
      <c r="CN9428"/>
      <c r="CO9428"/>
      <c r="CP9428"/>
    </row>
    <row r="9429" spans="80:94" ht="22.5" customHeight="1">
      <c r="CB9429"/>
      <c r="CC9429"/>
      <c r="CD9429"/>
      <c r="CE9429" s="83"/>
      <c r="CF9429"/>
      <c r="CG9429"/>
      <c r="CH9429"/>
      <c r="CI9429"/>
      <c r="CJ9429"/>
      <c r="CK9429"/>
      <c r="CL9429"/>
      <c r="CM9429"/>
      <c r="CN9429"/>
      <c r="CO9429"/>
      <c r="CP9429"/>
    </row>
    <row r="9430" spans="80:94" ht="22.5" customHeight="1">
      <c r="CB9430"/>
      <c r="CC9430"/>
      <c r="CD9430"/>
      <c r="CE9430" s="83"/>
      <c r="CF9430"/>
      <c r="CG9430"/>
      <c r="CH9430"/>
      <c r="CI9430"/>
      <c r="CJ9430"/>
      <c r="CK9430"/>
      <c r="CL9430"/>
      <c r="CM9430"/>
      <c r="CN9430"/>
      <c r="CO9430"/>
      <c r="CP9430"/>
    </row>
    <row r="9431" spans="80:94" ht="22.5" customHeight="1">
      <c r="CB9431"/>
      <c r="CC9431"/>
      <c r="CD9431"/>
      <c r="CE9431" s="83"/>
      <c r="CF9431"/>
      <c r="CG9431"/>
      <c r="CH9431"/>
      <c r="CI9431"/>
      <c r="CJ9431"/>
      <c r="CK9431"/>
      <c r="CL9431"/>
      <c r="CM9431"/>
      <c r="CN9431"/>
      <c r="CO9431"/>
      <c r="CP9431"/>
    </row>
    <row r="9432" spans="80:94" ht="22.5" customHeight="1">
      <c r="CB9432"/>
      <c r="CC9432"/>
      <c r="CD9432"/>
      <c r="CE9432" s="83"/>
      <c r="CF9432"/>
      <c r="CG9432"/>
      <c r="CH9432"/>
      <c r="CI9432"/>
      <c r="CJ9432"/>
      <c r="CK9432"/>
      <c r="CL9432"/>
      <c r="CM9432"/>
      <c r="CN9432"/>
      <c r="CO9432"/>
      <c r="CP9432"/>
    </row>
    <row r="9433" spans="80:94" ht="22.5" customHeight="1">
      <c r="CB9433"/>
      <c r="CC9433"/>
      <c r="CD9433"/>
      <c r="CE9433" s="83"/>
      <c r="CF9433"/>
      <c r="CG9433"/>
      <c r="CH9433"/>
      <c r="CI9433"/>
      <c r="CJ9433"/>
      <c r="CK9433"/>
      <c r="CL9433"/>
      <c r="CM9433"/>
      <c r="CN9433"/>
      <c r="CO9433"/>
      <c r="CP9433"/>
    </row>
    <row r="9434" spans="80:94" ht="22.5" customHeight="1">
      <c r="CB9434"/>
      <c r="CC9434"/>
      <c r="CD9434"/>
      <c r="CE9434" s="83"/>
      <c r="CF9434"/>
      <c r="CG9434"/>
      <c r="CH9434"/>
      <c r="CI9434"/>
      <c r="CJ9434"/>
      <c r="CK9434"/>
      <c r="CL9434"/>
      <c r="CM9434"/>
      <c r="CN9434"/>
      <c r="CO9434"/>
      <c r="CP9434"/>
    </row>
    <row r="9435" spans="80:94" ht="22.5" customHeight="1">
      <c r="CB9435"/>
      <c r="CC9435"/>
      <c r="CD9435"/>
      <c r="CE9435" s="83"/>
      <c r="CF9435"/>
      <c r="CG9435"/>
      <c r="CH9435"/>
      <c r="CI9435"/>
      <c r="CJ9435"/>
      <c r="CK9435"/>
      <c r="CL9435"/>
      <c r="CM9435"/>
      <c r="CN9435"/>
      <c r="CO9435"/>
      <c r="CP9435"/>
    </row>
    <row r="9436" spans="80:94" ht="22.5" customHeight="1">
      <c r="CB9436"/>
      <c r="CC9436"/>
      <c r="CD9436"/>
      <c r="CE9436" s="83"/>
      <c r="CF9436"/>
      <c r="CG9436"/>
      <c r="CH9436"/>
      <c r="CI9436"/>
      <c r="CJ9436"/>
      <c r="CK9436"/>
      <c r="CL9436"/>
      <c r="CM9436"/>
      <c r="CN9436"/>
      <c r="CO9436"/>
      <c r="CP9436"/>
    </row>
    <row r="9437" spans="80:94" ht="22.5" customHeight="1">
      <c r="CB9437"/>
      <c r="CC9437"/>
      <c r="CD9437"/>
      <c r="CE9437" s="83"/>
      <c r="CF9437"/>
      <c r="CG9437"/>
      <c r="CH9437"/>
      <c r="CI9437"/>
      <c r="CJ9437"/>
      <c r="CK9437"/>
      <c r="CL9437"/>
      <c r="CM9437"/>
      <c r="CN9437"/>
      <c r="CO9437"/>
      <c r="CP9437"/>
    </row>
    <row r="9438" spans="80:94" ht="22.5" customHeight="1">
      <c r="CB9438"/>
      <c r="CC9438"/>
      <c r="CD9438"/>
      <c r="CE9438" s="83"/>
      <c r="CF9438"/>
      <c r="CG9438"/>
      <c r="CH9438"/>
      <c r="CI9438"/>
      <c r="CJ9438"/>
      <c r="CK9438"/>
      <c r="CL9438"/>
      <c r="CM9438"/>
      <c r="CN9438"/>
      <c r="CO9438"/>
      <c r="CP9438"/>
    </row>
    <row r="9439" spans="80:94" ht="22.5" customHeight="1">
      <c r="CB9439"/>
      <c r="CC9439"/>
      <c r="CD9439"/>
      <c r="CE9439" s="83"/>
      <c r="CF9439"/>
      <c r="CG9439"/>
      <c r="CH9439"/>
      <c r="CI9439"/>
      <c r="CJ9439"/>
      <c r="CK9439"/>
      <c r="CL9439"/>
      <c r="CM9439"/>
      <c r="CN9439"/>
      <c r="CO9439"/>
      <c r="CP9439"/>
    </row>
    <row r="9440" spans="80:94" ht="22.5" customHeight="1">
      <c r="CB9440"/>
      <c r="CC9440"/>
      <c r="CD9440"/>
      <c r="CE9440" s="83"/>
      <c r="CF9440"/>
      <c r="CG9440"/>
      <c r="CH9440"/>
      <c r="CI9440"/>
      <c r="CJ9440"/>
      <c r="CK9440"/>
      <c r="CL9440"/>
      <c r="CM9440"/>
      <c r="CN9440"/>
      <c r="CO9440"/>
      <c r="CP9440"/>
    </row>
    <row r="9441" spans="80:94" ht="22.5" customHeight="1">
      <c r="CB9441"/>
      <c r="CC9441"/>
      <c r="CD9441"/>
      <c r="CE9441" s="83"/>
      <c r="CF9441"/>
      <c r="CG9441"/>
      <c r="CH9441"/>
      <c r="CI9441"/>
      <c r="CJ9441"/>
      <c r="CK9441"/>
      <c r="CL9441"/>
      <c r="CM9441"/>
      <c r="CN9441"/>
      <c r="CO9441"/>
      <c r="CP9441"/>
    </row>
    <row r="9442" spans="80:94" ht="22.5" customHeight="1">
      <c r="CB9442"/>
      <c r="CC9442"/>
      <c r="CD9442"/>
      <c r="CE9442" s="83"/>
      <c r="CF9442"/>
      <c r="CG9442"/>
      <c r="CH9442"/>
      <c r="CI9442"/>
      <c r="CJ9442"/>
      <c r="CK9442"/>
      <c r="CL9442"/>
      <c r="CM9442"/>
      <c r="CN9442"/>
      <c r="CO9442"/>
      <c r="CP9442"/>
    </row>
    <row r="9443" spans="80:94" ht="22.5" customHeight="1">
      <c r="CB9443"/>
      <c r="CC9443"/>
      <c r="CD9443"/>
      <c r="CE9443" s="83"/>
      <c r="CF9443"/>
      <c r="CG9443"/>
      <c r="CH9443"/>
      <c r="CI9443"/>
      <c r="CJ9443"/>
      <c r="CK9443"/>
      <c r="CL9443"/>
      <c r="CM9443"/>
      <c r="CN9443"/>
      <c r="CO9443"/>
      <c r="CP9443"/>
    </row>
    <row r="9444" spans="80:94" ht="22.5" customHeight="1">
      <c r="CB9444"/>
      <c r="CC9444"/>
      <c r="CD9444"/>
      <c r="CE9444" s="83"/>
      <c r="CF9444"/>
      <c r="CG9444"/>
      <c r="CH9444"/>
      <c r="CI9444"/>
      <c r="CJ9444"/>
      <c r="CK9444"/>
      <c r="CL9444"/>
      <c r="CM9444"/>
      <c r="CN9444"/>
      <c r="CO9444"/>
      <c r="CP9444"/>
    </row>
    <row r="9445" spans="80:94" ht="22.5" customHeight="1">
      <c r="CB9445"/>
      <c r="CC9445"/>
      <c r="CD9445"/>
      <c r="CE9445" s="83"/>
      <c r="CF9445"/>
      <c r="CG9445"/>
      <c r="CH9445"/>
      <c r="CI9445"/>
      <c r="CJ9445"/>
      <c r="CK9445"/>
      <c r="CL9445"/>
      <c r="CM9445"/>
      <c r="CN9445"/>
      <c r="CO9445"/>
      <c r="CP9445"/>
    </row>
    <row r="9446" spans="80:94" ht="22.5" customHeight="1">
      <c r="CB9446"/>
      <c r="CC9446"/>
      <c r="CD9446"/>
      <c r="CE9446" s="83"/>
      <c r="CF9446"/>
      <c r="CG9446"/>
      <c r="CH9446"/>
      <c r="CI9446"/>
      <c r="CJ9446"/>
      <c r="CK9446"/>
      <c r="CL9446"/>
      <c r="CM9446"/>
      <c r="CN9446"/>
      <c r="CO9446"/>
      <c r="CP9446"/>
    </row>
    <row r="9447" spans="80:94" ht="22.5" customHeight="1">
      <c r="CB9447"/>
      <c r="CC9447"/>
      <c r="CD9447"/>
      <c r="CE9447" s="83"/>
      <c r="CF9447"/>
      <c r="CG9447"/>
      <c r="CH9447"/>
      <c r="CI9447"/>
      <c r="CJ9447"/>
      <c r="CK9447"/>
      <c r="CL9447"/>
      <c r="CM9447"/>
      <c r="CN9447"/>
      <c r="CO9447"/>
      <c r="CP9447"/>
    </row>
    <row r="9448" spans="80:94" ht="22.5" customHeight="1">
      <c r="CB9448"/>
      <c r="CC9448"/>
      <c r="CD9448"/>
      <c r="CE9448" s="83"/>
      <c r="CF9448"/>
      <c r="CG9448"/>
      <c r="CH9448"/>
      <c r="CI9448"/>
      <c r="CJ9448"/>
      <c r="CK9448"/>
      <c r="CL9448"/>
      <c r="CM9448"/>
      <c r="CN9448"/>
      <c r="CO9448"/>
      <c r="CP9448"/>
    </row>
    <row r="9449" spans="80:94" ht="22.5" customHeight="1">
      <c r="CB9449"/>
      <c r="CC9449"/>
      <c r="CD9449"/>
      <c r="CE9449" s="83"/>
      <c r="CF9449"/>
      <c r="CG9449"/>
      <c r="CH9449"/>
      <c r="CI9449"/>
      <c r="CJ9449"/>
      <c r="CK9449"/>
      <c r="CL9449"/>
      <c r="CM9449"/>
      <c r="CN9449"/>
      <c r="CO9449"/>
      <c r="CP9449"/>
    </row>
    <row r="9450" spans="80:94" ht="22.5" customHeight="1">
      <c r="CB9450"/>
      <c r="CC9450"/>
      <c r="CD9450"/>
      <c r="CE9450" s="83"/>
      <c r="CF9450"/>
      <c r="CG9450"/>
      <c r="CH9450"/>
      <c r="CI9450"/>
      <c r="CJ9450"/>
      <c r="CK9450"/>
      <c r="CL9450"/>
      <c r="CM9450"/>
      <c r="CN9450"/>
      <c r="CO9450"/>
      <c r="CP9450"/>
    </row>
    <row r="9451" spans="80:94" ht="22.5" customHeight="1">
      <c r="CB9451"/>
      <c r="CC9451"/>
      <c r="CD9451"/>
      <c r="CE9451" s="83"/>
      <c r="CF9451"/>
      <c r="CG9451"/>
      <c r="CH9451"/>
      <c r="CI9451"/>
      <c r="CJ9451"/>
      <c r="CK9451"/>
      <c r="CL9451"/>
      <c r="CM9451"/>
      <c r="CN9451"/>
      <c r="CO9451"/>
      <c r="CP9451"/>
    </row>
    <row r="9452" spans="80:94" ht="22.5" customHeight="1">
      <c r="CB9452"/>
      <c r="CC9452"/>
      <c r="CD9452"/>
      <c r="CE9452" s="83"/>
      <c r="CF9452"/>
      <c r="CG9452"/>
      <c r="CH9452"/>
      <c r="CI9452"/>
      <c r="CJ9452"/>
      <c r="CK9452"/>
      <c r="CL9452"/>
      <c r="CM9452"/>
      <c r="CN9452"/>
      <c r="CO9452"/>
      <c r="CP9452"/>
    </row>
    <row r="9453" spans="80:94" ht="22.5" customHeight="1">
      <c r="CB9453"/>
      <c r="CC9453"/>
      <c r="CD9453"/>
      <c r="CE9453" s="83"/>
      <c r="CF9453"/>
      <c r="CG9453"/>
      <c r="CH9453"/>
      <c r="CI9453"/>
      <c r="CJ9453"/>
      <c r="CK9453"/>
      <c r="CL9453"/>
      <c r="CM9453"/>
      <c r="CN9453"/>
      <c r="CO9453"/>
      <c r="CP9453"/>
    </row>
    <row r="9454" spans="80:94" ht="22.5" customHeight="1">
      <c r="CB9454"/>
      <c r="CC9454"/>
      <c r="CD9454"/>
      <c r="CE9454" s="83"/>
      <c r="CF9454"/>
      <c r="CG9454"/>
      <c r="CH9454"/>
      <c r="CI9454"/>
      <c r="CJ9454"/>
      <c r="CK9454"/>
      <c r="CL9454"/>
      <c r="CM9454"/>
      <c r="CN9454"/>
      <c r="CO9454"/>
      <c r="CP9454"/>
    </row>
    <row r="9455" spans="80:94" ht="22.5" customHeight="1">
      <c r="CB9455"/>
      <c r="CC9455"/>
      <c r="CD9455"/>
      <c r="CE9455" s="83"/>
      <c r="CF9455"/>
      <c r="CG9455"/>
      <c r="CH9455"/>
      <c r="CI9455"/>
      <c r="CJ9455"/>
      <c r="CK9455"/>
      <c r="CL9455"/>
      <c r="CM9455"/>
      <c r="CN9455"/>
      <c r="CO9455"/>
      <c r="CP9455"/>
    </row>
    <row r="9456" spans="80:94" ht="22.5" customHeight="1">
      <c r="CB9456"/>
      <c r="CC9456"/>
      <c r="CD9456"/>
      <c r="CE9456" s="83"/>
      <c r="CF9456"/>
      <c r="CG9456"/>
      <c r="CH9456"/>
      <c r="CI9456"/>
      <c r="CJ9456"/>
      <c r="CK9456"/>
      <c r="CL9456"/>
      <c r="CM9456"/>
      <c r="CN9456"/>
      <c r="CO9456"/>
      <c r="CP9456"/>
    </row>
    <row r="9457" spans="80:94" ht="22.5" customHeight="1">
      <c r="CB9457"/>
      <c r="CC9457"/>
      <c r="CD9457"/>
      <c r="CE9457" s="83"/>
      <c r="CF9457"/>
      <c r="CG9457"/>
      <c r="CH9457"/>
      <c r="CI9457"/>
      <c r="CJ9457"/>
      <c r="CK9457"/>
      <c r="CL9457"/>
      <c r="CM9457"/>
      <c r="CN9457"/>
      <c r="CO9457"/>
      <c r="CP9457"/>
    </row>
    <row r="9458" spans="80:94" ht="22.5" customHeight="1">
      <c r="CB9458"/>
      <c r="CC9458"/>
      <c r="CD9458"/>
      <c r="CE9458" s="83"/>
      <c r="CF9458"/>
      <c r="CG9458"/>
      <c r="CH9458"/>
      <c r="CI9458"/>
      <c r="CJ9458"/>
      <c r="CK9458"/>
      <c r="CL9458"/>
      <c r="CM9458"/>
      <c r="CN9458"/>
      <c r="CO9458"/>
      <c r="CP9458"/>
    </row>
    <row r="9459" spans="80:94" ht="22.5" customHeight="1">
      <c r="CB9459"/>
      <c r="CC9459"/>
      <c r="CD9459"/>
      <c r="CE9459" s="83"/>
      <c r="CF9459"/>
      <c r="CG9459"/>
      <c r="CH9459"/>
      <c r="CI9459"/>
      <c r="CJ9459"/>
      <c r="CK9459"/>
      <c r="CL9459"/>
      <c r="CM9459"/>
      <c r="CN9459"/>
      <c r="CO9459"/>
      <c r="CP9459"/>
    </row>
    <row r="9460" spans="80:94" ht="22.5" customHeight="1">
      <c r="CB9460"/>
      <c r="CC9460"/>
      <c r="CD9460"/>
      <c r="CE9460" s="83"/>
      <c r="CF9460"/>
      <c r="CG9460"/>
      <c r="CH9460"/>
      <c r="CI9460"/>
      <c r="CJ9460"/>
      <c r="CK9460"/>
      <c r="CL9460"/>
      <c r="CM9460"/>
      <c r="CN9460"/>
      <c r="CO9460"/>
      <c r="CP9460"/>
    </row>
    <row r="9461" spans="80:94" ht="22.5" customHeight="1">
      <c r="CB9461"/>
      <c r="CC9461"/>
      <c r="CD9461"/>
      <c r="CE9461" s="83"/>
      <c r="CF9461"/>
      <c r="CG9461"/>
      <c r="CH9461"/>
      <c r="CI9461"/>
      <c r="CJ9461"/>
      <c r="CK9461"/>
      <c r="CL9461"/>
      <c r="CM9461"/>
      <c r="CN9461"/>
      <c r="CO9461"/>
      <c r="CP9461"/>
    </row>
    <row r="9462" spans="80:94" ht="22.5" customHeight="1">
      <c r="CB9462"/>
      <c r="CC9462"/>
      <c r="CD9462"/>
      <c r="CE9462" s="83"/>
      <c r="CF9462"/>
      <c r="CG9462"/>
      <c r="CH9462"/>
      <c r="CI9462"/>
      <c r="CJ9462"/>
      <c r="CK9462"/>
      <c r="CL9462"/>
      <c r="CM9462"/>
      <c r="CN9462"/>
      <c r="CO9462"/>
      <c r="CP9462"/>
    </row>
    <row r="9463" spans="80:94" ht="22.5" customHeight="1">
      <c r="CB9463"/>
      <c r="CC9463"/>
      <c r="CD9463"/>
      <c r="CE9463" s="83"/>
      <c r="CF9463"/>
      <c r="CG9463"/>
      <c r="CH9463"/>
      <c r="CI9463"/>
      <c r="CJ9463"/>
      <c r="CK9463"/>
      <c r="CL9463"/>
      <c r="CM9463"/>
      <c r="CN9463"/>
      <c r="CO9463"/>
      <c r="CP9463"/>
    </row>
    <row r="9464" spans="80:94" ht="22.5" customHeight="1">
      <c r="CB9464"/>
      <c r="CC9464"/>
      <c r="CD9464"/>
      <c r="CE9464" s="83"/>
      <c r="CF9464"/>
      <c r="CG9464"/>
      <c r="CH9464"/>
      <c r="CI9464"/>
      <c r="CJ9464"/>
      <c r="CK9464"/>
      <c r="CL9464"/>
      <c r="CM9464"/>
      <c r="CN9464"/>
      <c r="CO9464"/>
      <c r="CP9464"/>
    </row>
    <row r="9465" spans="80:94" ht="22.5" customHeight="1">
      <c r="CB9465"/>
      <c r="CC9465"/>
      <c r="CD9465"/>
      <c r="CE9465" s="83"/>
      <c r="CF9465"/>
      <c r="CG9465"/>
      <c r="CH9465"/>
      <c r="CI9465"/>
      <c r="CJ9465"/>
      <c r="CK9465"/>
      <c r="CL9465"/>
      <c r="CM9465"/>
      <c r="CN9465"/>
      <c r="CO9465"/>
      <c r="CP9465"/>
    </row>
    <row r="9466" spans="80:94" ht="22.5" customHeight="1">
      <c r="CB9466"/>
      <c r="CC9466"/>
      <c r="CD9466"/>
      <c r="CE9466" s="83"/>
      <c r="CF9466"/>
      <c r="CG9466"/>
      <c r="CH9466"/>
      <c r="CI9466"/>
      <c r="CJ9466"/>
      <c r="CK9466"/>
      <c r="CL9466"/>
      <c r="CM9466"/>
      <c r="CN9466"/>
      <c r="CO9466"/>
      <c r="CP9466"/>
    </row>
    <row r="9467" spans="80:94" ht="22.5" customHeight="1">
      <c r="CB9467"/>
      <c r="CC9467"/>
      <c r="CD9467"/>
      <c r="CE9467" s="83"/>
      <c r="CF9467"/>
      <c r="CG9467"/>
      <c r="CH9467"/>
      <c r="CI9467"/>
      <c r="CJ9467"/>
      <c r="CK9467"/>
      <c r="CL9467"/>
      <c r="CM9467"/>
      <c r="CN9467"/>
      <c r="CO9467"/>
      <c r="CP9467"/>
    </row>
    <row r="9468" spans="80:94" ht="22.5" customHeight="1">
      <c r="CB9468"/>
      <c r="CC9468"/>
      <c r="CD9468"/>
      <c r="CE9468" s="83"/>
      <c r="CF9468"/>
      <c r="CG9468"/>
      <c r="CH9468"/>
      <c r="CI9468"/>
      <c r="CJ9468"/>
      <c r="CK9468"/>
      <c r="CL9468"/>
      <c r="CM9468"/>
      <c r="CN9468"/>
      <c r="CO9468"/>
      <c r="CP9468"/>
    </row>
    <row r="9469" spans="80:94" ht="22.5" customHeight="1">
      <c r="CB9469"/>
      <c r="CC9469"/>
      <c r="CD9469"/>
      <c r="CE9469" s="83"/>
      <c r="CF9469"/>
      <c r="CG9469"/>
      <c r="CH9469"/>
      <c r="CI9469"/>
      <c r="CJ9469"/>
      <c r="CK9469"/>
      <c r="CL9469"/>
      <c r="CM9469"/>
      <c r="CN9469"/>
      <c r="CO9469"/>
      <c r="CP9469"/>
    </row>
    <row r="9470" spans="80:94" ht="22.5" customHeight="1">
      <c r="CB9470"/>
      <c r="CC9470"/>
      <c r="CD9470"/>
      <c r="CE9470" s="83"/>
      <c r="CF9470"/>
      <c r="CG9470"/>
      <c r="CH9470"/>
      <c r="CI9470"/>
      <c r="CJ9470"/>
      <c r="CK9470"/>
      <c r="CL9470"/>
      <c r="CM9470"/>
      <c r="CN9470"/>
      <c r="CO9470"/>
      <c r="CP9470"/>
    </row>
    <row r="9471" spans="80:94" ht="22.5" customHeight="1">
      <c r="CB9471"/>
      <c r="CC9471"/>
      <c r="CD9471"/>
      <c r="CE9471" s="83"/>
      <c r="CF9471"/>
      <c r="CG9471"/>
      <c r="CH9471"/>
      <c r="CI9471"/>
      <c r="CJ9471"/>
      <c r="CK9471"/>
      <c r="CL9471"/>
      <c r="CM9471"/>
      <c r="CN9471"/>
      <c r="CO9471"/>
      <c r="CP9471"/>
    </row>
    <row r="9472" spans="80:94" ht="22.5" customHeight="1">
      <c r="CB9472"/>
      <c r="CC9472"/>
      <c r="CD9472"/>
      <c r="CE9472" s="83"/>
      <c r="CF9472"/>
      <c r="CG9472"/>
      <c r="CH9472"/>
      <c r="CI9472"/>
      <c r="CJ9472"/>
      <c r="CK9472"/>
      <c r="CL9472"/>
      <c r="CM9472"/>
      <c r="CN9472"/>
      <c r="CO9472"/>
      <c r="CP9472"/>
    </row>
    <row r="9473" spans="80:94" ht="22.5" customHeight="1">
      <c r="CB9473"/>
      <c r="CC9473"/>
      <c r="CD9473"/>
      <c r="CE9473" s="83"/>
      <c r="CF9473"/>
      <c r="CG9473"/>
      <c r="CH9473"/>
      <c r="CI9473"/>
      <c r="CJ9473"/>
      <c r="CK9473"/>
      <c r="CL9473"/>
      <c r="CM9473"/>
      <c r="CN9473"/>
      <c r="CO9473"/>
      <c r="CP9473"/>
    </row>
    <row r="9474" spans="80:94" ht="22.5" customHeight="1">
      <c r="CB9474"/>
      <c r="CC9474"/>
      <c r="CD9474"/>
      <c r="CE9474" s="83"/>
      <c r="CF9474"/>
      <c r="CG9474"/>
      <c r="CH9474"/>
      <c r="CI9474"/>
      <c r="CJ9474"/>
      <c r="CK9474"/>
      <c r="CL9474"/>
      <c r="CM9474"/>
      <c r="CN9474"/>
      <c r="CO9474"/>
      <c r="CP9474"/>
    </row>
    <row r="9475" spans="80:94" ht="22.5" customHeight="1">
      <c r="CB9475"/>
      <c r="CC9475"/>
      <c r="CD9475"/>
      <c r="CE9475" s="83"/>
      <c r="CF9475"/>
      <c r="CG9475"/>
      <c r="CH9475"/>
      <c r="CI9475"/>
      <c r="CJ9475"/>
      <c r="CK9475"/>
      <c r="CL9475"/>
      <c r="CM9475"/>
      <c r="CN9475"/>
      <c r="CO9475"/>
      <c r="CP9475"/>
    </row>
    <row r="9476" spans="80:94" ht="22.5" customHeight="1">
      <c r="CB9476"/>
      <c r="CC9476"/>
      <c r="CD9476"/>
      <c r="CE9476" s="83"/>
      <c r="CF9476"/>
      <c r="CG9476"/>
      <c r="CH9476"/>
      <c r="CI9476"/>
      <c r="CJ9476"/>
      <c r="CK9476"/>
      <c r="CL9476"/>
      <c r="CM9476"/>
      <c r="CN9476"/>
      <c r="CO9476"/>
      <c r="CP9476"/>
    </row>
    <row r="9477" spans="80:94" ht="22.5" customHeight="1">
      <c r="CB9477"/>
      <c r="CC9477"/>
      <c r="CD9477"/>
      <c r="CE9477" s="83"/>
      <c r="CF9477"/>
      <c r="CG9477"/>
      <c r="CH9477"/>
      <c r="CI9477"/>
      <c r="CJ9477"/>
      <c r="CK9477"/>
      <c r="CL9477"/>
      <c r="CM9477"/>
      <c r="CN9477"/>
      <c r="CO9477"/>
      <c r="CP9477"/>
    </row>
    <row r="9478" spans="80:94" ht="22.5" customHeight="1">
      <c r="CB9478"/>
      <c r="CC9478"/>
      <c r="CD9478"/>
      <c r="CE9478" s="83"/>
      <c r="CF9478"/>
      <c r="CG9478"/>
      <c r="CH9478"/>
      <c r="CI9478"/>
      <c r="CJ9478"/>
      <c r="CK9478"/>
      <c r="CL9478"/>
      <c r="CM9478"/>
      <c r="CN9478"/>
      <c r="CO9478"/>
      <c r="CP9478"/>
    </row>
    <row r="9479" spans="80:94" ht="22.5" customHeight="1">
      <c r="CB9479"/>
      <c r="CC9479"/>
      <c r="CD9479"/>
      <c r="CE9479" s="83"/>
      <c r="CF9479"/>
      <c r="CG9479"/>
      <c r="CH9479"/>
      <c r="CI9479"/>
      <c r="CJ9479"/>
      <c r="CK9479"/>
      <c r="CL9479"/>
      <c r="CM9479"/>
      <c r="CN9479"/>
      <c r="CO9479"/>
      <c r="CP9479"/>
    </row>
    <row r="9480" spans="80:94" ht="22.5" customHeight="1">
      <c r="CB9480"/>
      <c r="CC9480"/>
      <c r="CD9480"/>
      <c r="CE9480" s="83"/>
      <c r="CF9480"/>
      <c r="CG9480"/>
      <c r="CH9480"/>
      <c r="CI9480"/>
      <c r="CJ9480"/>
      <c r="CK9480"/>
      <c r="CL9480"/>
      <c r="CM9480"/>
      <c r="CN9480"/>
      <c r="CO9480"/>
      <c r="CP9480"/>
    </row>
    <row r="9481" spans="80:94" ht="22.5" customHeight="1">
      <c r="CB9481"/>
      <c r="CC9481"/>
      <c r="CD9481"/>
      <c r="CE9481" s="83"/>
      <c r="CF9481"/>
      <c r="CG9481"/>
      <c r="CH9481"/>
      <c r="CI9481"/>
      <c r="CJ9481"/>
      <c r="CK9481"/>
      <c r="CL9481"/>
      <c r="CM9481"/>
      <c r="CN9481"/>
      <c r="CO9481"/>
      <c r="CP9481"/>
    </row>
    <row r="9482" spans="80:94" ht="22.5" customHeight="1">
      <c r="CB9482"/>
      <c r="CC9482"/>
      <c r="CD9482"/>
      <c r="CE9482" s="83"/>
      <c r="CF9482"/>
      <c r="CG9482"/>
      <c r="CH9482"/>
      <c r="CI9482"/>
      <c r="CJ9482"/>
      <c r="CK9482"/>
      <c r="CL9482"/>
      <c r="CM9482"/>
      <c r="CN9482"/>
      <c r="CO9482"/>
      <c r="CP9482"/>
    </row>
    <row r="9483" spans="80:94" ht="22.5" customHeight="1">
      <c r="CB9483"/>
      <c r="CC9483"/>
      <c r="CD9483"/>
      <c r="CE9483" s="83"/>
      <c r="CF9483"/>
      <c r="CG9483"/>
      <c r="CH9483"/>
      <c r="CI9483"/>
      <c r="CJ9483"/>
      <c r="CK9483"/>
      <c r="CL9483"/>
      <c r="CM9483"/>
      <c r="CN9483"/>
      <c r="CO9483"/>
      <c r="CP9483"/>
    </row>
    <row r="9484" spans="80:94" ht="22.5" customHeight="1">
      <c r="CB9484"/>
      <c r="CC9484"/>
      <c r="CD9484"/>
      <c r="CE9484" s="83"/>
      <c r="CF9484"/>
      <c r="CG9484"/>
      <c r="CH9484"/>
      <c r="CI9484"/>
      <c r="CJ9484"/>
      <c r="CK9484"/>
      <c r="CL9484"/>
      <c r="CM9484"/>
      <c r="CN9484"/>
      <c r="CO9484"/>
      <c r="CP9484"/>
    </row>
    <row r="9485" spans="80:94" ht="22.5" customHeight="1">
      <c r="CB9485"/>
      <c r="CC9485"/>
      <c r="CD9485"/>
      <c r="CE9485" s="83"/>
      <c r="CF9485"/>
      <c r="CG9485"/>
      <c r="CH9485"/>
      <c r="CI9485"/>
      <c r="CJ9485"/>
      <c r="CK9485"/>
      <c r="CL9485"/>
      <c r="CM9485"/>
      <c r="CN9485"/>
      <c r="CO9485"/>
      <c r="CP9485"/>
    </row>
    <row r="9486" spans="80:94" ht="22.5" customHeight="1">
      <c r="CB9486"/>
      <c r="CC9486"/>
      <c r="CD9486"/>
      <c r="CE9486" s="83"/>
      <c r="CF9486"/>
      <c r="CG9486"/>
      <c r="CH9486"/>
      <c r="CI9486"/>
      <c r="CJ9486"/>
      <c r="CK9486"/>
      <c r="CL9486"/>
      <c r="CM9486"/>
      <c r="CN9486"/>
      <c r="CO9486"/>
      <c r="CP9486"/>
    </row>
    <row r="9487" spans="80:94" ht="22.5" customHeight="1">
      <c r="CB9487"/>
      <c r="CC9487"/>
      <c r="CD9487"/>
      <c r="CE9487" s="83"/>
      <c r="CF9487"/>
      <c r="CG9487"/>
      <c r="CH9487"/>
      <c r="CI9487"/>
      <c r="CJ9487"/>
      <c r="CK9487"/>
      <c r="CL9487"/>
      <c r="CM9487"/>
      <c r="CN9487"/>
      <c r="CO9487"/>
      <c r="CP9487"/>
    </row>
    <row r="9488" spans="80:94" ht="22.5" customHeight="1">
      <c r="CB9488"/>
      <c r="CC9488"/>
      <c r="CD9488"/>
      <c r="CE9488" s="83"/>
      <c r="CF9488"/>
      <c r="CG9488"/>
      <c r="CH9488"/>
      <c r="CI9488"/>
      <c r="CJ9488"/>
      <c r="CK9488"/>
      <c r="CL9488"/>
      <c r="CM9488"/>
      <c r="CN9488"/>
      <c r="CO9488"/>
      <c r="CP9488"/>
    </row>
    <row r="9489" spans="80:94" ht="22.5" customHeight="1">
      <c r="CB9489"/>
      <c r="CC9489"/>
      <c r="CD9489"/>
      <c r="CE9489" s="83"/>
      <c r="CF9489"/>
      <c r="CG9489"/>
      <c r="CH9489"/>
      <c r="CI9489"/>
      <c r="CJ9489"/>
      <c r="CK9489"/>
      <c r="CL9489"/>
      <c r="CM9489"/>
      <c r="CN9489"/>
      <c r="CO9489"/>
      <c r="CP9489"/>
    </row>
    <row r="9490" spans="80:94" ht="22.5" customHeight="1">
      <c r="CB9490"/>
      <c r="CC9490"/>
      <c r="CD9490"/>
      <c r="CE9490" s="83"/>
      <c r="CF9490"/>
      <c r="CG9490"/>
      <c r="CH9490"/>
      <c r="CI9490"/>
      <c r="CJ9490"/>
      <c r="CK9490"/>
      <c r="CL9490"/>
      <c r="CM9490"/>
      <c r="CN9490"/>
      <c r="CO9490"/>
      <c r="CP9490"/>
    </row>
    <row r="9491" spans="80:94" ht="22.5" customHeight="1">
      <c r="CB9491"/>
      <c r="CC9491"/>
      <c r="CD9491"/>
      <c r="CE9491" s="83"/>
      <c r="CF9491"/>
      <c r="CG9491"/>
      <c r="CH9491"/>
      <c r="CI9491"/>
      <c r="CJ9491"/>
      <c r="CK9491"/>
      <c r="CL9491"/>
      <c r="CM9491"/>
      <c r="CN9491"/>
      <c r="CO9491"/>
      <c r="CP9491"/>
    </row>
    <row r="9492" spans="80:94" ht="22.5" customHeight="1">
      <c r="CB9492"/>
      <c r="CC9492"/>
      <c r="CD9492"/>
      <c r="CE9492" s="83"/>
      <c r="CF9492"/>
      <c r="CG9492"/>
      <c r="CH9492"/>
      <c r="CI9492"/>
      <c r="CJ9492"/>
      <c r="CK9492"/>
      <c r="CL9492"/>
      <c r="CM9492"/>
      <c r="CN9492"/>
      <c r="CO9492"/>
      <c r="CP9492"/>
    </row>
    <row r="9493" spans="80:94" ht="22.5" customHeight="1">
      <c r="CB9493"/>
      <c r="CC9493"/>
      <c r="CD9493"/>
      <c r="CE9493" s="83"/>
      <c r="CF9493"/>
      <c r="CG9493"/>
      <c r="CH9493"/>
      <c r="CI9493"/>
      <c r="CJ9493"/>
      <c r="CK9493"/>
      <c r="CL9493"/>
      <c r="CM9493"/>
      <c r="CN9493"/>
      <c r="CO9493"/>
      <c r="CP9493"/>
    </row>
    <row r="9494" spans="80:94" ht="22.5" customHeight="1">
      <c r="CB9494"/>
      <c r="CC9494"/>
      <c r="CD9494"/>
      <c r="CE9494" s="83"/>
      <c r="CF9494"/>
      <c r="CG9494"/>
      <c r="CH9494"/>
      <c r="CI9494"/>
      <c r="CJ9494"/>
      <c r="CK9494"/>
      <c r="CL9494"/>
      <c r="CM9494"/>
      <c r="CN9494"/>
      <c r="CO9494"/>
      <c r="CP9494"/>
    </row>
    <row r="9495" spans="80:94" ht="22.5" customHeight="1">
      <c r="CB9495"/>
      <c r="CC9495"/>
      <c r="CD9495"/>
      <c r="CE9495" s="83"/>
      <c r="CF9495"/>
      <c r="CG9495"/>
      <c r="CH9495"/>
      <c r="CI9495"/>
      <c r="CJ9495"/>
      <c r="CK9495"/>
      <c r="CL9495"/>
      <c r="CM9495"/>
      <c r="CN9495"/>
      <c r="CO9495"/>
      <c r="CP9495"/>
    </row>
    <row r="9496" spans="80:94" ht="22.5" customHeight="1">
      <c r="CB9496"/>
      <c r="CC9496"/>
      <c r="CD9496"/>
      <c r="CE9496" s="83"/>
      <c r="CF9496"/>
      <c r="CG9496"/>
      <c r="CH9496"/>
      <c r="CI9496"/>
      <c r="CJ9496"/>
      <c r="CK9496"/>
      <c r="CL9496"/>
      <c r="CM9496"/>
      <c r="CN9496"/>
      <c r="CO9496"/>
      <c r="CP9496"/>
    </row>
    <row r="9497" spans="80:94" ht="22.5" customHeight="1">
      <c r="CB9497"/>
      <c r="CC9497"/>
      <c r="CD9497"/>
      <c r="CE9497" s="83"/>
      <c r="CF9497"/>
      <c r="CG9497"/>
      <c r="CH9497"/>
      <c r="CI9497"/>
      <c r="CJ9497"/>
      <c r="CK9497"/>
      <c r="CL9497"/>
      <c r="CM9497"/>
      <c r="CN9497"/>
      <c r="CO9497"/>
      <c r="CP9497"/>
    </row>
    <row r="9498" spans="80:94" ht="22.5" customHeight="1">
      <c r="CB9498"/>
      <c r="CC9498"/>
      <c r="CD9498"/>
      <c r="CE9498" s="83"/>
      <c r="CF9498"/>
      <c r="CG9498"/>
      <c r="CH9498"/>
      <c r="CI9498"/>
      <c r="CJ9498"/>
      <c r="CK9498"/>
      <c r="CL9498"/>
      <c r="CM9498"/>
      <c r="CN9498"/>
      <c r="CO9498"/>
      <c r="CP9498"/>
    </row>
    <row r="9499" spans="80:94" ht="22.5" customHeight="1">
      <c r="CB9499"/>
      <c r="CC9499"/>
      <c r="CD9499"/>
      <c r="CE9499" s="83"/>
      <c r="CF9499"/>
      <c r="CG9499"/>
      <c r="CH9499"/>
      <c r="CI9499"/>
      <c r="CJ9499"/>
      <c r="CK9499"/>
      <c r="CL9499"/>
      <c r="CM9499"/>
      <c r="CN9499"/>
      <c r="CO9499"/>
      <c r="CP9499"/>
    </row>
    <row r="9500" spans="80:94" ht="22.5" customHeight="1">
      <c r="CB9500"/>
      <c r="CC9500"/>
      <c r="CD9500"/>
      <c r="CE9500" s="83"/>
      <c r="CF9500"/>
      <c r="CG9500"/>
      <c r="CH9500"/>
      <c r="CI9500"/>
      <c r="CJ9500"/>
      <c r="CK9500"/>
      <c r="CL9500"/>
      <c r="CM9500"/>
      <c r="CN9500"/>
      <c r="CO9500"/>
      <c r="CP9500"/>
    </row>
    <row r="9501" spans="80:94" ht="22.5" customHeight="1">
      <c r="CB9501"/>
      <c r="CC9501"/>
      <c r="CD9501"/>
      <c r="CE9501" s="83"/>
      <c r="CF9501"/>
      <c r="CG9501"/>
      <c r="CH9501"/>
      <c r="CI9501"/>
      <c r="CJ9501"/>
      <c r="CK9501"/>
      <c r="CL9501"/>
      <c r="CM9501"/>
      <c r="CN9501"/>
      <c r="CO9501"/>
      <c r="CP9501"/>
    </row>
    <row r="9502" spans="80:94" ht="22.5" customHeight="1">
      <c r="CB9502"/>
      <c r="CC9502"/>
      <c r="CD9502"/>
      <c r="CE9502" s="83"/>
      <c r="CF9502"/>
      <c r="CG9502"/>
      <c r="CH9502"/>
      <c r="CI9502"/>
      <c r="CJ9502"/>
      <c r="CK9502"/>
      <c r="CL9502"/>
      <c r="CM9502"/>
      <c r="CN9502"/>
      <c r="CO9502"/>
      <c r="CP9502"/>
    </row>
    <row r="9503" spans="80:94" ht="22.5" customHeight="1">
      <c r="CB9503"/>
      <c r="CC9503"/>
      <c r="CD9503"/>
      <c r="CE9503" s="83"/>
      <c r="CF9503"/>
      <c r="CG9503"/>
      <c r="CH9503"/>
      <c r="CI9503"/>
      <c r="CJ9503"/>
      <c r="CK9503"/>
      <c r="CL9503"/>
      <c r="CM9503"/>
      <c r="CN9503"/>
      <c r="CO9503"/>
      <c r="CP9503"/>
    </row>
    <row r="9504" spans="80:94" ht="22.5" customHeight="1">
      <c r="CB9504"/>
      <c r="CC9504"/>
      <c r="CD9504"/>
      <c r="CE9504" s="83"/>
      <c r="CF9504"/>
      <c r="CG9504"/>
      <c r="CH9504"/>
      <c r="CI9504"/>
      <c r="CJ9504"/>
      <c r="CK9504"/>
      <c r="CL9504"/>
      <c r="CM9504"/>
      <c r="CN9504"/>
      <c r="CO9504"/>
      <c r="CP9504"/>
    </row>
    <row r="9505" spans="80:94" ht="22.5" customHeight="1">
      <c r="CB9505"/>
      <c r="CC9505"/>
      <c r="CD9505"/>
      <c r="CE9505" s="83"/>
      <c r="CF9505"/>
      <c r="CG9505"/>
      <c r="CH9505"/>
      <c r="CI9505"/>
      <c r="CJ9505"/>
      <c r="CK9505"/>
      <c r="CL9505"/>
      <c r="CM9505"/>
      <c r="CN9505"/>
      <c r="CO9505"/>
      <c r="CP9505"/>
    </row>
    <row r="9506" spans="80:94" ht="22.5" customHeight="1">
      <c r="CB9506"/>
      <c r="CC9506"/>
      <c r="CD9506"/>
      <c r="CE9506" s="83"/>
      <c r="CF9506"/>
      <c r="CG9506"/>
      <c r="CH9506"/>
      <c r="CI9506"/>
      <c r="CJ9506"/>
      <c r="CK9506"/>
      <c r="CL9506"/>
      <c r="CM9506"/>
      <c r="CN9506"/>
      <c r="CO9506"/>
      <c r="CP9506"/>
    </row>
    <row r="9507" spans="80:94" ht="22.5" customHeight="1">
      <c r="CB9507"/>
      <c r="CC9507"/>
      <c r="CD9507"/>
      <c r="CE9507" s="83"/>
      <c r="CF9507"/>
      <c r="CG9507"/>
      <c r="CH9507"/>
      <c r="CI9507"/>
      <c r="CJ9507"/>
      <c r="CK9507"/>
      <c r="CL9507"/>
      <c r="CM9507"/>
      <c r="CN9507"/>
      <c r="CO9507"/>
      <c r="CP9507"/>
    </row>
    <row r="9508" spans="80:94" ht="22.5" customHeight="1">
      <c r="CB9508"/>
      <c r="CC9508"/>
      <c r="CD9508"/>
      <c r="CE9508" s="83"/>
      <c r="CF9508"/>
      <c r="CG9508"/>
      <c r="CH9508"/>
      <c r="CI9508"/>
      <c r="CJ9508"/>
      <c r="CK9508"/>
      <c r="CL9508"/>
      <c r="CM9508"/>
      <c r="CN9508"/>
      <c r="CO9508"/>
      <c r="CP9508"/>
    </row>
    <row r="9509" spans="80:94" ht="22.5" customHeight="1">
      <c r="CB9509"/>
      <c r="CC9509"/>
      <c r="CD9509"/>
      <c r="CE9509" s="83"/>
      <c r="CF9509"/>
      <c r="CG9509"/>
      <c r="CH9509"/>
      <c r="CI9509"/>
      <c r="CJ9509"/>
      <c r="CK9509"/>
      <c r="CL9509"/>
      <c r="CM9509"/>
      <c r="CN9509"/>
      <c r="CO9509"/>
      <c r="CP9509"/>
    </row>
    <row r="9510" spans="80:94" ht="22.5" customHeight="1">
      <c r="CB9510"/>
      <c r="CC9510"/>
      <c r="CD9510"/>
      <c r="CE9510" s="83"/>
      <c r="CF9510"/>
      <c r="CG9510"/>
      <c r="CH9510"/>
      <c r="CI9510"/>
      <c r="CJ9510"/>
      <c r="CK9510"/>
      <c r="CL9510"/>
      <c r="CM9510"/>
      <c r="CN9510"/>
      <c r="CO9510"/>
      <c r="CP9510"/>
    </row>
    <row r="9511" spans="80:94" ht="22.5" customHeight="1">
      <c r="CB9511"/>
      <c r="CC9511"/>
      <c r="CD9511"/>
      <c r="CE9511" s="83"/>
      <c r="CF9511"/>
      <c r="CG9511"/>
      <c r="CH9511"/>
      <c r="CI9511"/>
      <c r="CJ9511"/>
      <c r="CK9511"/>
      <c r="CL9511"/>
      <c r="CM9511"/>
      <c r="CN9511"/>
      <c r="CO9511"/>
      <c r="CP9511"/>
    </row>
    <row r="9512" spans="80:94" ht="22.5" customHeight="1">
      <c r="CB9512"/>
      <c r="CC9512"/>
      <c r="CD9512"/>
      <c r="CE9512" s="83"/>
      <c r="CF9512"/>
      <c r="CG9512"/>
      <c r="CH9512"/>
      <c r="CI9512"/>
      <c r="CJ9512"/>
      <c r="CK9512"/>
      <c r="CL9512"/>
      <c r="CM9512"/>
      <c r="CN9512"/>
      <c r="CO9512"/>
      <c r="CP9512"/>
    </row>
    <row r="9513" spans="80:94" ht="22.5" customHeight="1">
      <c r="CB9513"/>
      <c r="CC9513"/>
      <c r="CD9513"/>
      <c r="CE9513" s="83"/>
      <c r="CF9513"/>
      <c r="CG9513"/>
      <c r="CH9513"/>
      <c r="CI9513"/>
      <c r="CJ9513"/>
      <c r="CK9513"/>
      <c r="CL9513"/>
      <c r="CM9513"/>
      <c r="CN9513"/>
      <c r="CO9513"/>
      <c r="CP9513"/>
    </row>
    <row r="9514" spans="80:94" ht="22.5" customHeight="1">
      <c r="CB9514"/>
      <c r="CC9514"/>
      <c r="CD9514"/>
      <c r="CE9514" s="83"/>
      <c r="CF9514"/>
      <c r="CG9514"/>
      <c r="CH9514"/>
      <c r="CI9514"/>
      <c r="CJ9514"/>
      <c r="CK9514"/>
      <c r="CL9514"/>
      <c r="CM9514"/>
      <c r="CN9514"/>
      <c r="CO9514"/>
      <c r="CP9514"/>
    </row>
    <row r="9515" spans="80:94" ht="22.5" customHeight="1">
      <c r="CB9515"/>
      <c r="CC9515"/>
      <c r="CD9515"/>
      <c r="CE9515" s="83"/>
      <c r="CF9515"/>
      <c r="CG9515"/>
      <c r="CH9515"/>
      <c r="CI9515"/>
      <c r="CJ9515"/>
      <c r="CK9515"/>
      <c r="CL9515"/>
      <c r="CM9515"/>
      <c r="CN9515"/>
      <c r="CO9515"/>
      <c r="CP9515"/>
    </row>
    <row r="9516" spans="80:94" ht="22.5" customHeight="1">
      <c r="CB9516"/>
      <c r="CC9516"/>
      <c r="CD9516"/>
      <c r="CE9516" s="83"/>
      <c r="CF9516"/>
      <c r="CG9516"/>
      <c r="CH9516"/>
      <c r="CI9516"/>
      <c r="CJ9516"/>
      <c r="CK9516"/>
      <c r="CL9516"/>
      <c r="CM9516"/>
      <c r="CN9516"/>
      <c r="CO9516"/>
      <c r="CP9516"/>
    </row>
    <row r="9517" spans="80:94" ht="22.5" customHeight="1">
      <c r="CB9517"/>
      <c r="CC9517"/>
      <c r="CD9517"/>
      <c r="CE9517" s="83"/>
      <c r="CF9517"/>
      <c r="CG9517"/>
      <c r="CH9517"/>
      <c r="CI9517"/>
      <c r="CJ9517"/>
      <c r="CK9517"/>
      <c r="CL9517"/>
      <c r="CM9517"/>
      <c r="CN9517"/>
      <c r="CO9517"/>
      <c r="CP9517"/>
    </row>
    <row r="9518" spans="80:94" ht="22.5" customHeight="1">
      <c r="CB9518"/>
      <c r="CC9518"/>
      <c r="CD9518"/>
      <c r="CE9518" s="83"/>
      <c r="CF9518"/>
      <c r="CG9518"/>
      <c r="CH9518"/>
      <c r="CI9518"/>
      <c r="CJ9518"/>
      <c r="CK9518"/>
      <c r="CL9518"/>
      <c r="CM9518"/>
      <c r="CN9518"/>
      <c r="CO9518"/>
      <c r="CP9518"/>
    </row>
    <row r="9519" spans="80:94" ht="22.5" customHeight="1">
      <c r="CB9519"/>
      <c r="CC9519"/>
      <c r="CD9519"/>
      <c r="CE9519" s="83"/>
      <c r="CF9519"/>
      <c r="CG9519"/>
      <c r="CH9519"/>
      <c r="CI9519"/>
      <c r="CJ9519"/>
      <c r="CK9519"/>
      <c r="CL9519"/>
      <c r="CM9519"/>
      <c r="CN9519"/>
      <c r="CO9519"/>
      <c r="CP9519"/>
    </row>
    <row r="9520" spans="80:94" ht="22.5" customHeight="1">
      <c r="CB9520"/>
      <c r="CC9520"/>
      <c r="CD9520"/>
      <c r="CE9520" s="83"/>
      <c r="CF9520"/>
      <c r="CG9520"/>
      <c r="CH9520"/>
      <c r="CI9520"/>
      <c r="CJ9520"/>
      <c r="CK9520"/>
      <c r="CL9520"/>
      <c r="CM9520"/>
      <c r="CN9520"/>
      <c r="CO9520"/>
      <c r="CP9520"/>
    </row>
    <row r="9521" spans="80:94" ht="22.5" customHeight="1">
      <c r="CB9521"/>
      <c r="CC9521"/>
      <c r="CD9521"/>
      <c r="CE9521" s="83"/>
      <c r="CF9521"/>
      <c r="CG9521"/>
      <c r="CH9521"/>
      <c r="CI9521"/>
      <c r="CJ9521"/>
      <c r="CK9521"/>
      <c r="CL9521"/>
      <c r="CM9521"/>
      <c r="CN9521"/>
      <c r="CO9521"/>
      <c r="CP9521"/>
    </row>
    <row r="9522" spans="80:94" ht="22.5" customHeight="1">
      <c r="CB9522"/>
      <c r="CC9522"/>
      <c r="CD9522"/>
      <c r="CE9522" s="83"/>
      <c r="CF9522"/>
      <c r="CG9522"/>
      <c r="CH9522"/>
      <c r="CI9522"/>
      <c r="CJ9522"/>
      <c r="CK9522"/>
      <c r="CL9522"/>
      <c r="CM9522"/>
      <c r="CN9522"/>
      <c r="CO9522"/>
      <c r="CP9522"/>
    </row>
    <row r="9523" spans="80:94" ht="22.5" customHeight="1">
      <c r="CB9523"/>
      <c r="CC9523"/>
      <c r="CD9523"/>
      <c r="CE9523" s="83"/>
      <c r="CF9523"/>
      <c r="CG9523"/>
      <c r="CH9523"/>
      <c r="CI9523"/>
      <c r="CJ9523"/>
      <c r="CK9523"/>
      <c r="CL9523"/>
      <c r="CM9523"/>
      <c r="CN9523"/>
      <c r="CO9523"/>
      <c r="CP9523"/>
    </row>
    <row r="9524" spans="80:94" ht="22.5" customHeight="1">
      <c r="CB9524"/>
      <c r="CC9524"/>
      <c r="CD9524"/>
      <c r="CE9524" s="83"/>
      <c r="CF9524"/>
      <c r="CG9524"/>
      <c r="CH9524"/>
      <c r="CI9524"/>
      <c r="CJ9524"/>
      <c r="CK9524"/>
      <c r="CL9524"/>
      <c r="CM9524"/>
      <c r="CN9524"/>
      <c r="CO9524"/>
      <c r="CP9524"/>
    </row>
    <row r="9525" spans="80:94" ht="22.5" customHeight="1">
      <c r="CB9525"/>
      <c r="CC9525"/>
      <c r="CD9525"/>
      <c r="CE9525" s="83"/>
      <c r="CF9525"/>
      <c r="CG9525"/>
      <c r="CH9525"/>
      <c r="CI9525"/>
      <c r="CJ9525"/>
      <c r="CK9525"/>
      <c r="CL9525"/>
      <c r="CM9525"/>
      <c r="CN9525"/>
      <c r="CO9525"/>
      <c r="CP9525"/>
    </row>
    <row r="9526" spans="80:94" ht="22.5" customHeight="1">
      <c r="CB9526"/>
      <c r="CC9526"/>
      <c r="CD9526"/>
      <c r="CE9526" s="83"/>
      <c r="CF9526"/>
      <c r="CG9526"/>
      <c r="CH9526"/>
      <c r="CI9526"/>
      <c r="CJ9526"/>
      <c r="CK9526"/>
      <c r="CL9526"/>
      <c r="CM9526"/>
      <c r="CN9526"/>
      <c r="CO9526"/>
      <c r="CP9526"/>
    </row>
    <row r="9527" spans="80:94" ht="22.5" customHeight="1">
      <c r="CB9527"/>
      <c r="CC9527"/>
      <c r="CD9527"/>
      <c r="CE9527" s="83"/>
      <c r="CF9527"/>
      <c r="CG9527"/>
      <c r="CH9527"/>
      <c r="CI9527"/>
      <c r="CJ9527"/>
      <c r="CK9527"/>
      <c r="CL9527"/>
      <c r="CM9527"/>
      <c r="CN9527"/>
      <c r="CO9527"/>
      <c r="CP9527"/>
    </row>
    <row r="9528" spans="80:94" ht="22.5" customHeight="1">
      <c r="CB9528"/>
      <c r="CC9528"/>
      <c r="CD9528"/>
      <c r="CE9528" s="83"/>
      <c r="CF9528"/>
      <c r="CG9528"/>
      <c r="CH9528"/>
      <c r="CI9528"/>
      <c r="CJ9528"/>
      <c r="CK9528"/>
      <c r="CL9528"/>
      <c r="CM9528"/>
      <c r="CN9528"/>
      <c r="CO9528"/>
      <c r="CP9528"/>
    </row>
    <row r="9529" spans="80:94" ht="22.5" customHeight="1">
      <c r="CB9529"/>
      <c r="CC9529"/>
      <c r="CD9529"/>
      <c r="CE9529" s="83"/>
      <c r="CF9529"/>
      <c r="CG9529"/>
      <c r="CH9529"/>
      <c r="CI9529"/>
      <c r="CJ9529"/>
      <c r="CK9529"/>
      <c r="CL9529"/>
      <c r="CM9529"/>
      <c r="CN9529"/>
      <c r="CO9529"/>
      <c r="CP9529"/>
    </row>
    <row r="9530" spans="80:94" ht="22.5" customHeight="1">
      <c r="CB9530"/>
      <c r="CC9530"/>
      <c r="CD9530"/>
      <c r="CE9530" s="83"/>
      <c r="CF9530"/>
      <c r="CG9530"/>
      <c r="CH9530"/>
      <c r="CI9530"/>
      <c r="CJ9530"/>
      <c r="CK9530"/>
      <c r="CL9530"/>
      <c r="CM9530"/>
      <c r="CN9530"/>
      <c r="CO9530"/>
      <c r="CP9530"/>
    </row>
    <row r="9531" spans="80:94" ht="22.5" customHeight="1">
      <c r="CB9531"/>
      <c r="CC9531"/>
      <c r="CD9531"/>
      <c r="CE9531" s="83"/>
      <c r="CF9531"/>
      <c r="CG9531"/>
      <c r="CH9531"/>
      <c r="CI9531"/>
      <c r="CJ9531"/>
      <c r="CK9531"/>
      <c r="CL9531"/>
      <c r="CM9531"/>
      <c r="CN9531"/>
      <c r="CO9531"/>
      <c r="CP9531"/>
    </row>
    <row r="9532" spans="80:94" ht="22.5" customHeight="1">
      <c r="CB9532"/>
      <c r="CC9532"/>
      <c r="CD9532"/>
      <c r="CE9532" s="83"/>
      <c r="CF9532"/>
      <c r="CG9532"/>
      <c r="CH9532"/>
      <c r="CI9532"/>
      <c r="CJ9532"/>
      <c r="CK9532"/>
      <c r="CL9532"/>
      <c r="CM9532"/>
      <c r="CN9532"/>
      <c r="CO9532"/>
      <c r="CP9532"/>
    </row>
    <row r="9533" spans="80:94" ht="22.5" customHeight="1">
      <c r="CB9533"/>
      <c r="CC9533"/>
      <c r="CD9533"/>
      <c r="CE9533" s="83"/>
      <c r="CF9533"/>
      <c r="CG9533"/>
      <c r="CH9533"/>
      <c r="CI9533"/>
      <c r="CJ9533"/>
      <c r="CK9533"/>
      <c r="CL9533"/>
      <c r="CM9533"/>
      <c r="CN9533"/>
      <c r="CO9533"/>
      <c r="CP9533"/>
    </row>
    <row r="9534" spans="80:94" ht="22.5" customHeight="1">
      <c r="CB9534"/>
      <c r="CC9534"/>
      <c r="CD9534"/>
      <c r="CE9534" s="83"/>
      <c r="CF9534"/>
      <c r="CG9534"/>
      <c r="CH9534"/>
      <c r="CI9534"/>
      <c r="CJ9534"/>
      <c r="CK9534"/>
      <c r="CL9534"/>
      <c r="CM9534"/>
      <c r="CN9534"/>
      <c r="CO9534"/>
      <c r="CP9534"/>
    </row>
    <row r="9535" spans="80:94" ht="22.5" customHeight="1">
      <c r="CB9535"/>
      <c r="CC9535"/>
      <c r="CD9535"/>
      <c r="CE9535" s="83"/>
      <c r="CF9535"/>
      <c r="CG9535"/>
      <c r="CH9535"/>
      <c r="CI9535"/>
      <c r="CJ9535"/>
      <c r="CK9535"/>
      <c r="CL9535"/>
      <c r="CM9535"/>
      <c r="CN9535"/>
      <c r="CO9535"/>
      <c r="CP9535"/>
    </row>
    <row r="9536" spans="80:94" ht="22.5" customHeight="1">
      <c r="CB9536"/>
      <c r="CC9536"/>
      <c r="CD9536"/>
      <c r="CE9536" s="83"/>
      <c r="CF9536"/>
      <c r="CG9536"/>
      <c r="CH9536"/>
      <c r="CI9536"/>
      <c r="CJ9536"/>
      <c r="CK9536"/>
      <c r="CL9536"/>
      <c r="CM9536"/>
      <c r="CN9536"/>
      <c r="CO9536"/>
      <c r="CP9536"/>
    </row>
    <row r="9537" spans="80:94" ht="22.5" customHeight="1">
      <c r="CB9537"/>
      <c r="CC9537"/>
      <c r="CD9537"/>
      <c r="CE9537" s="83"/>
      <c r="CF9537"/>
      <c r="CG9537"/>
      <c r="CH9537"/>
      <c r="CI9537"/>
      <c r="CJ9537"/>
      <c r="CK9537"/>
      <c r="CL9537"/>
      <c r="CM9537"/>
      <c r="CN9537"/>
      <c r="CO9537"/>
      <c r="CP9537"/>
    </row>
    <row r="9538" spans="80:94" ht="22.5" customHeight="1">
      <c r="CB9538"/>
      <c r="CC9538"/>
      <c r="CD9538"/>
      <c r="CE9538" s="83"/>
      <c r="CF9538"/>
      <c r="CG9538"/>
      <c r="CH9538"/>
      <c r="CI9538"/>
      <c r="CJ9538"/>
      <c r="CK9538"/>
      <c r="CL9538"/>
      <c r="CM9538"/>
      <c r="CN9538"/>
      <c r="CO9538"/>
      <c r="CP9538"/>
    </row>
    <row r="9539" spans="80:94" ht="22.5" customHeight="1">
      <c r="CB9539"/>
      <c r="CC9539"/>
      <c r="CD9539"/>
      <c r="CE9539" s="83"/>
      <c r="CF9539"/>
      <c r="CG9539"/>
      <c r="CH9539"/>
      <c r="CI9539"/>
      <c r="CJ9539"/>
      <c r="CK9539"/>
      <c r="CL9539"/>
      <c r="CM9539"/>
      <c r="CN9539"/>
      <c r="CO9539"/>
      <c r="CP9539"/>
    </row>
    <row r="9540" spans="80:94" ht="22.5" customHeight="1">
      <c r="CB9540"/>
      <c r="CC9540"/>
      <c r="CD9540"/>
      <c r="CE9540" s="83"/>
      <c r="CF9540"/>
      <c r="CG9540"/>
      <c r="CH9540"/>
      <c r="CI9540"/>
      <c r="CJ9540"/>
      <c r="CK9540"/>
      <c r="CL9540"/>
      <c r="CM9540"/>
      <c r="CN9540"/>
      <c r="CO9540"/>
      <c r="CP9540"/>
    </row>
    <row r="9541" spans="80:94" ht="22.5" customHeight="1">
      <c r="CB9541"/>
      <c r="CC9541"/>
      <c r="CD9541"/>
      <c r="CE9541" s="83"/>
      <c r="CF9541"/>
      <c r="CG9541"/>
      <c r="CH9541"/>
      <c r="CI9541"/>
      <c r="CJ9541"/>
      <c r="CK9541"/>
      <c r="CL9541"/>
      <c r="CM9541"/>
      <c r="CN9541"/>
      <c r="CO9541"/>
      <c r="CP9541"/>
    </row>
    <row r="9542" spans="80:94" ht="22.5" customHeight="1">
      <c r="CB9542"/>
      <c r="CC9542"/>
      <c r="CD9542"/>
      <c r="CE9542" s="83"/>
      <c r="CF9542"/>
      <c r="CG9542"/>
      <c r="CH9542"/>
      <c r="CI9542"/>
      <c r="CJ9542"/>
      <c r="CK9542"/>
      <c r="CL9542"/>
      <c r="CM9542"/>
      <c r="CN9542"/>
      <c r="CO9542"/>
      <c r="CP9542"/>
    </row>
    <row r="9543" spans="80:94" ht="22.5" customHeight="1">
      <c r="CB9543"/>
      <c r="CC9543"/>
      <c r="CD9543"/>
      <c r="CE9543" s="83"/>
      <c r="CF9543"/>
      <c r="CG9543"/>
      <c r="CH9543"/>
      <c r="CI9543"/>
      <c r="CJ9543"/>
      <c r="CK9543"/>
      <c r="CL9543"/>
      <c r="CM9543"/>
      <c r="CN9543"/>
      <c r="CO9543"/>
      <c r="CP9543"/>
    </row>
    <row r="9544" spans="80:94" ht="22.5" customHeight="1">
      <c r="CB9544"/>
      <c r="CC9544"/>
      <c r="CD9544"/>
      <c r="CE9544" s="83"/>
      <c r="CF9544"/>
      <c r="CG9544"/>
      <c r="CH9544"/>
      <c r="CI9544"/>
      <c r="CJ9544"/>
      <c r="CK9544"/>
      <c r="CL9544"/>
      <c r="CM9544"/>
      <c r="CN9544"/>
      <c r="CO9544"/>
      <c r="CP9544"/>
    </row>
    <row r="9545" spans="80:94" ht="22.5" customHeight="1">
      <c r="CB9545"/>
      <c r="CC9545"/>
      <c r="CD9545"/>
      <c r="CE9545" s="83"/>
      <c r="CF9545"/>
      <c r="CG9545"/>
      <c r="CH9545"/>
      <c r="CI9545"/>
      <c r="CJ9545"/>
      <c r="CK9545"/>
      <c r="CL9545"/>
      <c r="CM9545"/>
      <c r="CN9545"/>
      <c r="CO9545"/>
      <c r="CP9545"/>
    </row>
    <row r="9546" spans="80:94" ht="22.5" customHeight="1">
      <c r="CB9546"/>
      <c r="CC9546"/>
      <c r="CD9546"/>
      <c r="CE9546" s="83"/>
      <c r="CF9546"/>
      <c r="CG9546"/>
      <c r="CH9546"/>
      <c r="CI9546"/>
      <c r="CJ9546"/>
      <c r="CK9546"/>
      <c r="CL9546"/>
      <c r="CM9546"/>
      <c r="CN9546"/>
      <c r="CO9546"/>
      <c r="CP9546"/>
    </row>
    <row r="9547" spans="80:94" ht="22.5" customHeight="1">
      <c r="CB9547"/>
      <c r="CC9547"/>
      <c r="CD9547"/>
      <c r="CE9547" s="83"/>
      <c r="CF9547"/>
      <c r="CG9547"/>
      <c r="CH9547"/>
      <c r="CI9547"/>
      <c r="CJ9547"/>
      <c r="CK9547"/>
      <c r="CL9547"/>
      <c r="CM9547"/>
      <c r="CN9547"/>
      <c r="CO9547"/>
      <c r="CP9547"/>
    </row>
    <row r="9548" spans="80:94" ht="22.5" customHeight="1">
      <c r="CB9548"/>
      <c r="CC9548"/>
      <c r="CD9548"/>
      <c r="CE9548" s="83"/>
      <c r="CF9548"/>
      <c r="CG9548"/>
      <c r="CH9548"/>
      <c r="CI9548"/>
      <c r="CJ9548"/>
      <c r="CK9548"/>
      <c r="CL9548"/>
      <c r="CM9548"/>
      <c r="CN9548"/>
      <c r="CO9548"/>
      <c r="CP9548"/>
    </row>
    <row r="9549" spans="80:94" ht="22.5" customHeight="1">
      <c r="CB9549"/>
      <c r="CC9549"/>
      <c r="CD9549"/>
      <c r="CE9549" s="83"/>
      <c r="CF9549"/>
      <c r="CG9549"/>
      <c r="CH9549"/>
      <c r="CI9549"/>
      <c r="CJ9549"/>
      <c r="CK9549"/>
      <c r="CL9549"/>
      <c r="CM9549"/>
      <c r="CN9549"/>
      <c r="CO9549"/>
      <c r="CP9549"/>
    </row>
    <row r="9550" spans="80:94" ht="22.5" customHeight="1">
      <c r="CB9550"/>
      <c r="CC9550"/>
      <c r="CD9550"/>
      <c r="CE9550" s="83"/>
      <c r="CF9550"/>
      <c r="CG9550"/>
      <c r="CH9550"/>
      <c r="CI9550"/>
      <c r="CJ9550"/>
      <c r="CK9550"/>
      <c r="CL9550"/>
      <c r="CM9550"/>
      <c r="CN9550"/>
      <c r="CO9550"/>
      <c r="CP9550"/>
    </row>
    <row r="9551" spans="80:94" ht="22.5" customHeight="1">
      <c r="CB9551"/>
      <c r="CC9551"/>
      <c r="CD9551"/>
      <c r="CE9551" s="83"/>
      <c r="CF9551"/>
      <c r="CG9551"/>
      <c r="CH9551"/>
      <c r="CI9551"/>
      <c r="CJ9551"/>
      <c r="CK9551"/>
      <c r="CL9551"/>
      <c r="CM9551"/>
      <c r="CN9551"/>
      <c r="CO9551"/>
      <c r="CP9551"/>
    </row>
    <row r="9552" spans="80:94" ht="22.5" customHeight="1">
      <c r="CB9552"/>
      <c r="CC9552"/>
      <c r="CD9552"/>
      <c r="CE9552" s="83"/>
      <c r="CF9552"/>
      <c r="CG9552"/>
      <c r="CH9552"/>
      <c r="CI9552"/>
      <c r="CJ9552"/>
      <c r="CK9552"/>
      <c r="CL9552"/>
      <c r="CM9552"/>
      <c r="CN9552"/>
      <c r="CO9552"/>
      <c r="CP9552"/>
    </row>
    <row r="9553" spans="80:94" ht="22.5" customHeight="1">
      <c r="CB9553"/>
      <c r="CC9553"/>
      <c r="CD9553"/>
      <c r="CE9553" s="83"/>
      <c r="CF9553"/>
      <c r="CG9553"/>
      <c r="CH9553"/>
      <c r="CI9553"/>
      <c r="CJ9553"/>
      <c r="CK9553"/>
      <c r="CL9553"/>
      <c r="CM9553"/>
      <c r="CN9553"/>
      <c r="CO9553"/>
      <c r="CP9553"/>
    </row>
    <row r="9554" spans="80:94" ht="22.5" customHeight="1">
      <c r="CB9554"/>
      <c r="CC9554"/>
      <c r="CD9554"/>
      <c r="CE9554" s="83"/>
      <c r="CF9554"/>
      <c r="CG9554"/>
      <c r="CH9554"/>
      <c r="CI9554"/>
      <c r="CJ9554"/>
      <c r="CK9554"/>
      <c r="CL9554"/>
      <c r="CM9554"/>
      <c r="CN9554"/>
      <c r="CO9554"/>
      <c r="CP9554"/>
    </row>
    <row r="9555" spans="80:94" ht="22.5" customHeight="1">
      <c r="CB9555"/>
      <c r="CC9555"/>
      <c r="CD9555"/>
      <c r="CE9555" s="83"/>
      <c r="CF9555"/>
      <c r="CG9555"/>
      <c r="CH9555"/>
      <c r="CI9555"/>
      <c r="CJ9555"/>
      <c r="CK9555"/>
      <c r="CL9555"/>
      <c r="CM9555"/>
      <c r="CN9555"/>
      <c r="CO9555"/>
      <c r="CP9555"/>
    </row>
    <row r="9556" spans="80:94" ht="22.5" customHeight="1">
      <c r="CB9556"/>
      <c r="CC9556"/>
      <c r="CD9556"/>
      <c r="CE9556" s="83"/>
      <c r="CF9556"/>
      <c r="CG9556"/>
      <c r="CH9556"/>
      <c r="CI9556"/>
      <c r="CJ9556"/>
      <c r="CK9556"/>
      <c r="CL9556"/>
      <c r="CM9556"/>
      <c r="CN9556"/>
      <c r="CO9556"/>
      <c r="CP9556"/>
    </row>
    <row r="9557" spans="80:94" ht="22.5" customHeight="1">
      <c r="CB9557"/>
      <c r="CC9557"/>
      <c r="CD9557"/>
      <c r="CE9557" s="83"/>
      <c r="CF9557"/>
      <c r="CG9557"/>
      <c r="CH9557"/>
      <c r="CI9557"/>
      <c r="CJ9557"/>
      <c r="CK9557"/>
      <c r="CL9557"/>
      <c r="CM9557"/>
      <c r="CN9557"/>
      <c r="CO9557"/>
      <c r="CP9557"/>
    </row>
    <row r="9558" spans="80:94" ht="22.5" customHeight="1">
      <c r="CB9558"/>
      <c r="CC9558"/>
      <c r="CD9558"/>
      <c r="CE9558" s="83"/>
      <c r="CF9558"/>
      <c r="CG9558"/>
      <c r="CH9558"/>
      <c r="CI9558"/>
      <c r="CJ9558"/>
      <c r="CK9558"/>
      <c r="CL9558"/>
      <c r="CM9558"/>
      <c r="CN9558"/>
      <c r="CO9558"/>
      <c r="CP9558"/>
    </row>
    <row r="9559" spans="80:94" ht="22.5" customHeight="1">
      <c r="CB9559"/>
      <c r="CC9559"/>
      <c r="CD9559"/>
      <c r="CE9559" s="83"/>
      <c r="CF9559"/>
      <c r="CG9559"/>
      <c r="CH9559"/>
      <c r="CI9559"/>
      <c r="CJ9559"/>
      <c r="CK9559"/>
      <c r="CL9559"/>
      <c r="CM9559"/>
      <c r="CN9559"/>
      <c r="CO9559"/>
      <c r="CP9559"/>
    </row>
    <row r="9560" spans="80:94" ht="22.5" customHeight="1">
      <c r="CB9560"/>
      <c r="CC9560"/>
      <c r="CD9560"/>
      <c r="CE9560" s="83"/>
      <c r="CF9560"/>
      <c r="CG9560"/>
      <c r="CH9560"/>
      <c r="CI9560"/>
      <c r="CJ9560"/>
      <c r="CK9560"/>
      <c r="CL9560"/>
      <c r="CM9560"/>
      <c r="CN9560"/>
      <c r="CO9560"/>
      <c r="CP9560"/>
    </row>
    <row r="9561" spans="80:94" ht="22.5" customHeight="1">
      <c r="CB9561"/>
      <c r="CC9561"/>
      <c r="CD9561"/>
      <c r="CE9561" s="83"/>
      <c r="CF9561"/>
      <c r="CG9561"/>
      <c r="CH9561"/>
      <c r="CI9561"/>
      <c r="CJ9561"/>
      <c r="CK9561"/>
      <c r="CL9561"/>
      <c r="CM9561"/>
      <c r="CN9561"/>
      <c r="CO9561"/>
      <c r="CP9561"/>
    </row>
    <row r="9562" spans="80:94" ht="22.5" customHeight="1">
      <c r="CB9562"/>
      <c r="CC9562"/>
      <c r="CD9562"/>
      <c r="CE9562" s="83"/>
      <c r="CF9562"/>
      <c r="CG9562"/>
      <c r="CH9562"/>
      <c r="CI9562"/>
      <c r="CJ9562"/>
      <c r="CK9562"/>
      <c r="CL9562"/>
      <c r="CM9562"/>
      <c r="CN9562"/>
      <c r="CO9562"/>
      <c r="CP9562"/>
    </row>
    <row r="9563" spans="80:94" ht="22.5" customHeight="1">
      <c r="CB9563"/>
      <c r="CC9563"/>
      <c r="CD9563"/>
      <c r="CE9563" s="83"/>
      <c r="CF9563"/>
      <c r="CG9563"/>
      <c r="CH9563"/>
      <c r="CI9563"/>
      <c r="CJ9563"/>
      <c r="CK9563"/>
      <c r="CL9563"/>
      <c r="CM9563"/>
      <c r="CN9563"/>
      <c r="CO9563"/>
      <c r="CP9563"/>
    </row>
    <row r="9564" spans="80:94" ht="22.5" customHeight="1">
      <c r="CB9564"/>
      <c r="CC9564"/>
      <c r="CD9564"/>
      <c r="CE9564" s="83"/>
      <c r="CF9564"/>
      <c r="CG9564"/>
      <c r="CH9564"/>
      <c r="CI9564"/>
      <c r="CJ9564"/>
      <c r="CK9564"/>
      <c r="CL9564"/>
      <c r="CM9564"/>
      <c r="CN9564"/>
      <c r="CO9564"/>
      <c r="CP9564"/>
    </row>
    <row r="9565" spans="80:94" ht="22.5" customHeight="1">
      <c r="CB9565"/>
      <c r="CC9565"/>
      <c r="CD9565"/>
      <c r="CE9565" s="83"/>
      <c r="CF9565"/>
      <c r="CG9565"/>
      <c r="CH9565"/>
      <c r="CI9565"/>
      <c r="CJ9565"/>
      <c r="CK9565"/>
      <c r="CL9565"/>
      <c r="CM9565"/>
      <c r="CN9565"/>
      <c r="CO9565"/>
      <c r="CP9565"/>
    </row>
    <row r="9566" spans="80:94" ht="22.5" customHeight="1">
      <c r="CB9566"/>
      <c r="CC9566"/>
      <c r="CD9566"/>
      <c r="CE9566" s="83"/>
      <c r="CF9566"/>
      <c r="CG9566"/>
      <c r="CH9566"/>
      <c r="CI9566"/>
      <c r="CJ9566"/>
      <c r="CK9566"/>
      <c r="CL9566"/>
      <c r="CM9566"/>
      <c r="CN9566"/>
      <c r="CO9566"/>
      <c r="CP9566"/>
    </row>
    <row r="9567" spans="80:94" ht="22.5" customHeight="1">
      <c r="CB9567"/>
      <c r="CC9567"/>
      <c r="CD9567"/>
      <c r="CE9567" s="83"/>
      <c r="CF9567"/>
      <c r="CG9567"/>
      <c r="CH9567"/>
      <c r="CI9567"/>
      <c r="CJ9567"/>
      <c r="CK9567"/>
      <c r="CL9567"/>
      <c r="CM9567"/>
      <c r="CN9567"/>
      <c r="CO9567"/>
      <c r="CP9567"/>
    </row>
    <row r="9568" spans="80:94" ht="22.5" customHeight="1">
      <c r="CB9568"/>
      <c r="CC9568"/>
      <c r="CD9568"/>
      <c r="CE9568" s="83"/>
      <c r="CF9568"/>
      <c r="CG9568"/>
      <c r="CH9568"/>
      <c r="CI9568"/>
      <c r="CJ9568"/>
      <c r="CK9568"/>
      <c r="CL9568"/>
      <c r="CM9568"/>
      <c r="CN9568"/>
      <c r="CO9568"/>
      <c r="CP9568"/>
    </row>
    <row r="9569" spans="80:94" ht="22.5" customHeight="1">
      <c r="CB9569"/>
      <c r="CC9569"/>
      <c r="CD9569"/>
      <c r="CE9569" s="83"/>
      <c r="CF9569"/>
      <c r="CG9569"/>
      <c r="CH9569"/>
      <c r="CI9569"/>
      <c r="CJ9569"/>
      <c r="CK9569"/>
      <c r="CL9569"/>
      <c r="CM9569"/>
      <c r="CN9569"/>
      <c r="CO9569"/>
      <c r="CP9569"/>
    </row>
    <row r="9570" spans="80:94" ht="22.5" customHeight="1">
      <c r="CB9570"/>
      <c r="CC9570"/>
      <c r="CD9570"/>
      <c r="CE9570" s="83"/>
      <c r="CF9570"/>
      <c r="CG9570"/>
      <c r="CH9570"/>
      <c r="CI9570"/>
      <c r="CJ9570"/>
      <c r="CK9570"/>
      <c r="CL9570"/>
      <c r="CM9570"/>
      <c r="CN9570"/>
      <c r="CO9570"/>
      <c r="CP9570"/>
    </row>
    <row r="9571" spans="80:94" ht="22.5" customHeight="1">
      <c r="CB9571"/>
      <c r="CC9571"/>
      <c r="CD9571"/>
      <c r="CE9571" s="83"/>
      <c r="CF9571"/>
      <c r="CG9571"/>
      <c r="CH9571"/>
      <c r="CI9571"/>
      <c r="CJ9571"/>
      <c r="CK9571"/>
      <c r="CL9571"/>
      <c r="CM9571"/>
      <c r="CN9571"/>
      <c r="CO9571"/>
      <c r="CP9571"/>
    </row>
    <row r="9572" spans="80:94" ht="22.5" customHeight="1">
      <c r="CB9572"/>
      <c r="CC9572"/>
      <c r="CD9572"/>
      <c r="CE9572" s="83"/>
      <c r="CF9572"/>
      <c r="CG9572"/>
      <c r="CH9572"/>
      <c r="CI9572"/>
      <c r="CJ9572"/>
      <c r="CK9572"/>
      <c r="CL9572"/>
      <c r="CM9572"/>
      <c r="CN9572"/>
      <c r="CO9572"/>
      <c r="CP9572"/>
    </row>
    <row r="9573" spans="80:94" ht="22.5" customHeight="1">
      <c r="CB9573"/>
      <c r="CC9573"/>
      <c r="CD9573"/>
      <c r="CE9573" s="83"/>
      <c r="CF9573"/>
      <c r="CG9573"/>
      <c r="CH9573"/>
      <c r="CI9573"/>
      <c r="CJ9573"/>
      <c r="CK9573"/>
      <c r="CL9573"/>
      <c r="CM9573"/>
      <c r="CN9573"/>
      <c r="CO9573"/>
      <c r="CP9573"/>
    </row>
    <row r="9574" spans="80:94" ht="22.5" customHeight="1">
      <c r="CB9574"/>
      <c r="CC9574"/>
      <c r="CD9574"/>
      <c r="CE9574" s="83"/>
      <c r="CF9574"/>
      <c r="CG9574"/>
      <c r="CH9574"/>
      <c r="CI9574"/>
      <c r="CJ9574"/>
      <c r="CK9574"/>
      <c r="CL9574"/>
      <c r="CM9574"/>
      <c r="CN9574"/>
      <c r="CO9574"/>
      <c r="CP9574"/>
    </row>
    <row r="9575" spans="80:94" ht="22.5" customHeight="1">
      <c r="CB9575"/>
      <c r="CC9575"/>
      <c r="CD9575"/>
      <c r="CE9575" s="83"/>
      <c r="CF9575"/>
      <c r="CG9575"/>
      <c r="CH9575"/>
      <c r="CI9575"/>
      <c r="CJ9575"/>
      <c r="CK9575"/>
      <c r="CL9575"/>
      <c r="CM9575"/>
      <c r="CN9575"/>
      <c r="CO9575"/>
      <c r="CP9575"/>
    </row>
    <row r="9576" spans="80:94" ht="22.5" customHeight="1">
      <c r="CB9576"/>
      <c r="CC9576"/>
      <c r="CD9576"/>
      <c r="CE9576" s="83"/>
      <c r="CF9576"/>
      <c r="CG9576"/>
      <c r="CH9576"/>
      <c r="CI9576"/>
      <c r="CJ9576"/>
      <c r="CK9576"/>
      <c r="CL9576"/>
      <c r="CM9576"/>
      <c r="CN9576"/>
      <c r="CO9576"/>
      <c r="CP9576"/>
    </row>
    <row r="9577" spans="80:94" ht="22.5" customHeight="1">
      <c r="CB9577"/>
      <c r="CC9577"/>
      <c r="CD9577"/>
      <c r="CE9577" s="83"/>
      <c r="CF9577"/>
      <c r="CG9577"/>
      <c r="CH9577"/>
      <c r="CI9577"/>
      <c r="CJ9577"/>
      <c r="CK9577"/>
      <c r="CL9577"/>
      <c r="CM9577"/>
      <c r="CN9577"/>
      <c r="CO9577"/>
      <c r="CP9577"/>
    </row>
    <row r="9578" spans="80:94" ht="22.5" customHeight="1">
      <c r="CB9578"/>
      <c r="CC9578"/>
      <c r="CD9578"/>
      <c r="CE9578" s="83"/>
      <c r="CF9578"/>
      <c r="CG9578"/>
      <c r="CH9578"/>
      <c r="CI9578"/>
      <c r="CJ9578"/>
      <c r="CK9578"/>
      <c r="CL9578"/>
      <c r="CM9578"/>
      <c r="CN9578"/>
      <c r="CO9578"/>
      <c r="CP9578"/>
    </row>
    <row r="9579" spans="80:94" ht="22.5" customHeight="1">
      <c r="CB9579"/>
      <c r="CC9579"/>
      <c r="CD9579"/>
      <c r="CE9579" s="83"/>
      <c r="CF9579"/>
      <c r="CG9579"/>
      <c r="CH9579"/>
      <c r="CI9579"/>
      <c r="CJ9579"/>
      <c r="CK9579"/>
      <c r="CL9579"/>
      <c r="CM9579"/>
      <c r="CN9579"/>
      <c r="CO9579"/>
      <c r="CP9579"/>
    </row>
    <row r="9580" spans="80:94" ht="22.5" customHeight="1">
      <c r="CB9580"/>
      <c r="CC9580"/>
      <c r="CD9580"/>
      <c r="CE9580" s="83"/>
      <c r="CF9580"/>
      <c r="CG9580"/>
      <c r="CH9580"/>
      <c r="CI9580"/>
      <c r="CJ9580"/>
      <c r="CK9580"/>
      <c r="CL9580"/>
      <c r="CM9580"/>
      <c r="CN9580"/>
      <c r="CO9580"/>
      <c r="CP9580"/>
    </row>
    <row r="9581" spans="80:94" ht="22.5" customHeight="1">
      <c r="CB9581"/>
      <c r="CC9581"/>
      <c r="CD9581"/>
      <c r="CE9581" s="83"/>
      <c r="CF9581"/>
      <c r="CG9581"/>
      <c r="CH9581"/>
      <c r="CI9581"/>
      <c r="CJ9581"/>
      <c r="CK9581"/>
      <c r="CL9581"/>
      <c r="CM9581"/>
      <c r="CN9581"/>
      <c r="CO9581"/>
      <c r="CP9581"/>
    </row>
    <row r="9582" spans="80:94" ht="22.5" customHeight="1">
      <c r="CB9582"/>
      <c r="CC9582"/>
      <c r="CD9582"/>
      <c r="CE9582" s="83"/>
      <c r="CF9582"/>
      <c r="CG9582"/>
      <c r="CH9582"/>
      <c r="CI9582"/>
      <c r="CJ9582"/>
      <c r="CK9582"/>
      <c r="CL9582"/>
      <c r="CM9582"/>
      <c r="CN9582"/>
      <c r="CO9582"/>
      <c r="CP9582"/>
    </row>
    <row r="9583" spans="80:94" ht="22.5" customHeight="1">
      <c r="CB9583"/>
      <c r="CC9583"/>
      <c r="CD9583"/>
      <c r="CE9583" s="83"/>
      <c r="CF9583"/>
      <c r="CG9583"/>
      <c r="CH9583"/>
      <c r="CI9583"/>
      <c r="CJ9583"/>
      <c r="CK9583"/>
      <c r="CL9583"/>
      <c r="CM9583"/>
      <c r="CN9583"/>
      <c r="CO9583"/>
      <c r="CP9583"/>
    </row>
    <row r="9584" spans="80:94" ht="22.5" customHeight="1">
      <c r="CB9584"/>
      <c r="CC9584"/>
      <c r="CD9584"/>
      <c r="CE9584" s="83"/>
      <c r="CF9584"/>
      <c r="CG9584"/>
      <c r="CH9584"/>
      <c r="CI9584"/>
      <c r="CJ9584"/>
      <c r="CK9584"/>
      <c r="CL9584"/>
      <c r="CM9584"/>
      <c r="CN9584"/>
      <c r="CO9584"/>
      <c r="CP9584"/>
    </row>
    <row r="9585" spans="80:94" ht="22.5" customHeight="1">
      <c r="CB9585"/>
      <c r="CC9585"/>
      <c r="CD9585"/>
      <c r="CE9585" s="83"/>
      <c r="CF9585"/>
      <c r="CG9585"/>
      <c r="CH9585"/>
      <c r="CI9585"/>
      <c r="CJ9585"/>
      <c r="CK9585"/>
      <c r="CL9585"/>
      <c r="CM9585"/>
      <c r="CN9585"/>
      <c r="CO9585"/>
      <c r="CP9585"/>
    </row>
    <row r="9586" spans="80:94" ht="22.5" customHeight="1">
      <c r="CB9586"/>
      <c r="CC9586"/>
      <c r="CD9586"/>
      <c r="CE9586" s="83"/>
      <c r="CF9586"/>
      <c r="CG9586"/>
      <c r="CH9586"/>
      <c r="CI9586"/>
      <c r="CJ9586"/>
      <c r="CK9586"/>
      <c r="CL9586"/>
      <c r="CM9586"/>
      <c r="CN9586"/>
      <c r="CO9586"/>
      <c r="CP9586"/>
    </row>
    <row r="9587" spans="80:94" ht="22.5" customHeight="1">
      <c r="CB9587"/>
      <c r="CC9587"/>
      <c r="CD9587"/>
      <c r="CE9587" s="83"/>
      <c r="CF9587"/>
      <c r="CG9587"/>
      <c r="CH9587"/>
      <c r="CI9587"/>
      <c r="CJ9587"/>
      <c r="CK9587"/>
      <c r="CL9587"/>
      <c r="CM9587"/>
      <c r="CN9587"/>
      <c r="CO9587"/>
      <c r="CP9587"/>
    </row>
    <row r="9588" spans="80:94" ht="22.5" customHeight="1">
      <c r="CB9588"/>
      <c r="CC9588"/>
      <c r="CD9588"/>
      <c r="CE9588" s="83"/>
      <c r="CF9588"/>
      <c r="CG9588"/>
      <c r="CH9588"/>
      <c r="CI9588"/>
      <c r="CJ9588"/>
      <c r="CK9588"/>
      <c r="CL9588"/>
      <c r="CM9588"/>
      <c r="CN9588"/>
      <c r="CO9588"/>
      <c r="CP9588"/>
    </row>
    <row r="9589" spans="80:94" ht="22.5" customHeight="1">
      <c r="CB9589"/>
      <c r="CC9589"/>
      <c r="CD9589"/>
      <c r="CE9589" s="83"/>
      <c r="CF9589"/>
      <c r="CG9589"/>
      <c r="CH9589"/>
      <c r="CI9589"/>
      <c r="CJ9589"/>
      <c r="CK9589"/>
      <c r="CL9589"/>
      <c r="CM9589"/>
      <c r="CN9589"/>
      <c r="CO9589"/>
      <c r="CP9589"/>
    </row>
    <row r="9590" spans="80:94" ht="22.5" customHeight="1">
      <c r="CB9590"/>
      <c r="CC9590"/>
      <c r="CD9590"/>
      <c r="CE9590" s="83"/>
      <c r="CF9590"/>
      <c r="CG9590"/>
      <c r="CH9590"/>
      <c r="CI9590"/>
      <c r="CJ9590"/>
      <c r="CK9590"/>
      <c r="CL9590"/>
      <c r="CM9590"/>
      <c r="CN9590"/>
      <c r="CO9590"/>
      <c r="CP9590"/>
    </row>
    <row r="9591" spans="80:94" ht="22.5" customHeight="1">
      <c r="CB9591"/>
      <c r="CC9591"/>
      <c r="CD9591"/>
      <c r="CE9591" s="83"/>
      <c r="CF9591"/>
      <c r="CG9591"/>
      <c r="CH9591"/>
      <c r="CI9591"/>
      <c r="CJ9591"/>
      <c r="CK9591"/>
      <c r="CL9591"/>
      <c r="CM9591"/>
      <c r="CN9591"/>
      <c r="CO9591"/>
      <c r="CP9591"/>
    </row>
    <row r="9592" spans="80:94" ht="22.5" customHeight="1">
      <c r="CB9592"/>
      <c r="CC9592"/>
      <c r="CD9592"/>
      <c r="CE9592" s="83"/>
      <c r="CF9592"/>
      <c r="CG9592"/>
      <c r="CH9592"/>
      <c r="CI9592"/>
      <c r="CJ9592"/>
      <c r="CK9592"/>
      <c r="CL9592"/>
      <c r="CM9592"/>
      <c r="CN9592"/>
      <c r="CO9592"/>
      <c r="CP9592"/>
    </row>
    <row r="9593" spans="80:94" ht="22.5" customHeight="1">
      <c r="CB9593"/>
      <c r="CC9593"/>
      <c r="CD9593"/>
      <c r="CE9593" s="83"/>
      <c r="CF9593"/>
      <c r="CG9593"/>
      <c r="CH9593"/>
      <c r="CI9593"/>
      <c r="CJ9593"/>
      <c r="CK9593"/>
      <c r="CL9593"/>
      <c r="CM9593"/>
      <c r="CN9593"/>
      <c r="CO9593"/>
      <c r="CP9593"/>
    </row>
    <row r="9594" spans="80:94" ht="22.5" customHeight="1">
      <c r="CB9594"/>
      <c r="CC9594"/>
      <c r="CD9594"/>
      <c r="CE9594" s="83"/>
      <c r="CF9594"/>
      <c r="CG9594"/>
      <c r="CH9594"/>
      <c r="CI9594"/>
      <c r="CJ9594"/>
      <c r="CK9594"/>
      <c r="CL9594"/>
      <c r="CM9594"/>
      <c r="CN9594"/>
      <c r="CO9594"/>
      <c r="CP9594"/>
    </row>
    <row r="9595" spans="80:94" ht="22.5" customHeight="1">
      <c r="CB9595"/>
      <c r="CC9595"/>
      <c r="CD9595"/>
      <c r="CE9595" s="83"/>
      <c r="CF9595"/>
      <c r="CG9595"/>
      <c r="CH9595"/>
      <c r="CI9595"/>
      <c r="CJ9595"/>
      <c r="CK9595"/>
      <c r="CL9595"/>
      <c r="CM9595"/>
      <c r="CN9595"/>
      <c r="CO9595"/>
      <c r="CP9595"/>
    </row>
    <row r="9596" spans="80:94" ht="22.5" customHeight="1">
      <c r="CB9596"/>
      <c r="CC9596"/>
      <c r="CD9596"/>
      <c r="CE9596" s="83"/>
      <c r="CF9596"/>
      <c r="CG9596"/>
      <c r="CH9596"/>
      <c r="CI9596"/>
      <c r="CJ9596"/>
      <c r="CK9596"/>
      <c r="CL9596"/>
      <c r="CM9596"/>
      <c r="CN9596"/>
      <c r="CO9596"/>
      <c r="CP9596"/>
    </row>
    <row r="9597" spans="80:94" ht="22.5" customHeight="1">
      <c r="CB9597"/>
      <c r="CC9597"/>
      <c r="CD9597"/>
      <c r="CE9597" s="83"/>
      <c r="CF9597"/>
      <c r="CG9597"/>
      <c r="CH9597"/>
      <c r="CI9597"/>
      <c r="CJ9597"/>
      <c r="CK9597"/>
      <c r="CL9597"/>
      <c r="CM9597"/>
      <c r="CN9597"/>
      <c r="CO9597"/>
      <c r="CP9597"/>
    </row>
    <row r="9598" spans="80:94" ht="22.5" customHeight="1">
      <c r="CB9598"/>
      <c r="CC9598"/>
      <c r="CD9598"/>
      <c r="CE9598" s="83"/>
      <c r="CF9598"/>
      <c r="CG9598"/>
      <c r="CH9598"/>
      <c r="CI9598"/>
      <c r="CJ9598"/>
      <c r="CK9598"/>
      <c r="CL9598"/>
      <c r="CM9598"/>
      <c r="CN9598"/>
      <c r="CO9598"/>
      <c r="CP9598"/>
    </row>
    <row r="9599" spans="80:94" ht="22.5" customHeight="1">
      <c r="CB9599"/>
      <c r="CC9599"/>
      <c r="CD9599"/>
      <c r="CE9599" s="83"/>
      <c r="CF9599"/>
      <c r="CG9599"/>
      <c r="CH9599"/>
      <c r="CI9599"/>
      <c r="CJ9599"/>
      <c r="CK9599"/>
      <c r="CL9599"/>
      <c r="CM9599"/>
      <c r="CN9599"/>
      <c r="CO9599"/>
      <c r="CP9599"/>
    </row>
    <row r="9600" spans="80:94" ht="22.5" customHeight="1">
      <c r="CB9600"/>
      <c r="CC9600"/>
      <c r="CD9600"/>
      <c r="CE9600" s="83"/>
      <c r="CF9600"/>
      <c r="CG9600"/>
      <c r="CH9600"/>
      <c r="CI9600"/>
      <c r="CJ9600"/>
      <c r="CK9600"/>
      <c r="CL9600"/>
      <c r="CM9600"/>
      <c r="CN9600"/>
      <c r="CO9600"/>
      <c r="CP9600"/>
    </row>
    <row r="9601" spans="80:94" ht="22.5" customHeight="1">
      <c r="CB9601"/>
      <c r="CC9601"/>
      <c r="CD9601"/>
      <c r="CE9601" s="83"/>
      <c r="CF9601"/>
      <c r="CG9601"/>
      <c r="CH9601"/>
      <c r="CI9601"/>
      <c r="CJ9601"/>
      <c r="CK9601"/>
      <c r="CL9601"/>
      <c r="CM9601"/>
      <c r="CN9601"/>
      <c r="CO9601"/>
      <c r="CP9601"/>
    </row>
    <row r="9602" spans="80:94" ht="22.5" customHeight="1">
      <c r="CB9602"/>
      <c r="CC9602"/>
      <c r="CD9602"/>
      <c r="CE9602" s="83"/>
      <c r="CF9602"/>
      <c r="CG9602"/>
      <c r="CH9602"/>
      <c r="CI9602"/>
      <c r="CJ9602"/>
      <c r="CK9602"/>
      <c r="CL9602"/>
      <c r="CM9602"/>
      <c r="CN9602"/>
      <c r="CO9602"/>
      <c r="CP9602"/>
    </row>
    <row r="9603" spans="80:94" ht="22.5" customHeight="1">
      <c r="CB9603"/>
      <c r="CC9603"/>
      <c r="CD9603"/>
      <c r="CE9603" s="83"/>
      <c r="CF9603"/>
      <c r="CG9603"/>
      <c r="CH9603"/>
      <c r="CI9603"/>
      <c r="CJ9603"/>
      <c r="CK9603"/>
      <c r="CL9603"/>
      <c r="CM9603"/>
      <c r="CN9603"/>
      <c r="CO9603"/>
      <c r="CP9603"/>
    </row>
    <row r="9604" spans="80:94" ht="22.5" customHeight="1">
      <c r="CB9604"/>
      <c r="CC9604"/>
      <c r="CD9604"/>
      <c r="CE9604" s="83"/>
      <c r="CF9604"/>
      <c r="CG9604"/>
      <c r="CH9604"/>
      <c r="CI9604"/>
      <c r="CJ9604"/>
      <c r="CK9604"/>
      <c r="CL9604"/>
      <c r="CM9604"/>
      <c r="CN9604"/>
      <c r="CO9604"/>
      <c r="CP9604"/>
    </row>
    <row r="9605" spans="80:94" ht="22.5" customHeight="1">
      <c r="CB9605"/>
      <c r="CC9605"/>
      <c r="CD9605"/>
      <c r="CE9605" s="83"/>
      <c r="CF9605"/>
      <c r="CG9605"/>
      <c r="CH9605"/>
      <c r="CI9605"/>
      <c r="CJ9605"/>
      <c r="CK9605"/>
      <c r="CL9605"/>
      <c r="CM9605"/>
      <c r="CN9605"/>
      <c r="CO9605"/>
      <c r="CP9605"/>
    </row>
    <row r="9606" spans="80:94" ht="22.5" customHeight="1">
      <c r="CB9606"/>
      <c r="CC9606"/>
      <c r="CD9606"/>
      <c r="CE9606" s="83"/>
      <c r="CF9606"/>
      <c r="CG9606"/>
      <c r="CH9606"/>
      <c r="CI9606"/>
      <c r="CJ9606"/>
      <c r="CK9606"/>
      <c r="CL9606"/>
      <c r="CM9606"/>
      <c r="CN9606"/>
      <c r="CO9606"/>
      <c r="CP9606"/>
    </row>
    <row r="9607" spans="80:94" ht="22.5" customHeight="1">
      <c r="CB9607"/>
      <c r="CC9607"/>
      <c r="CD9607"/>
      <c r="CE9607" s="83"/>
      <c r="CF9607"/>
      <c r="CG9607"/>
      <c r="CH9607"/>
      <c r="CI9607"/>
      <c r="CJ9607"/>
      <c r="CK9607"/>
      <c r="CL9607"/>
      <c r="CM9607"/>
      <c r="CN9607"/>
      <c r="CO9607"/>
      <c r="CP9607"/>
    </row>
    <row r="9608" spans="80:94" ht="22.5" customHeight="1">
      <c r="CB9608"/>
      <c r="CC9608"/>
      <c r="CD9608"/>
      <c r="CE9608" s="83"/>
      <c r="CF9608"/>
      <c r="CG9608"/>
      <c r="CH9608"/>
      <c r="CI9608"/>
      <c r="CJ9608"/>
      <c r="CK9608"/>
      <c r="CL9608"/>
      <c r="CM9608"/>
      <c r="CN9608"/>
      <c r="CO9608"/>
      <c r="CP9608"/>
    </row>
    <row r="9609" spans="80:94" ht="22.5" customHeight="1">
      <c r="CB9609"/>
      <c r="CC9609"/>
      <c r="CD9609"/>
      <c r="CE9609" s="83"/>
      <c r="CF9609"/>
      <c r="CG9609"/>
      <c r="CH9609"/>
      <c r="CI9609"/>
      <c r="CJ9609"/>
      <c r="CK9609"/>
      <c r="CL9609"/>
      <c r="CM9609"/>
      <c r="CN9609"/>
      <c r="CO9609"/>
      <c r="CP9609"/>
    </row>
    <row r="9610" spans="80:94" ht="22.5" customHeight="1">
      <c r="CB9610"/>
      <c r="CC9610"/>
      <c r="CD9610"/>
      <c r="CE9610" s="83"/>
      <c r="CF9610"/>
      <c r="CG9610"/>
      <c r="CH9610"/>
      <c r="CI9610"/>
      <c r="CJ9610"/>
      <c r="CK9610"/>
      <c r="CL9610"/>
      <c r="CM9610"/>
      <c r="CN9610"/>
      <c r="CO9610"/>
      <c r="CP9610"/>
    </row>
    <row r="9611" spans="80:94" ht="22.5" customHeight="1">
      <c r="CB9611"/>
      <c r="CC9611"/>
      <c r="CD9611"/>
      <c r="CE9611" s="83"/>
      <c r="CF9611"/>
      <c r="CG9611"/>
      <c r="CH9611"/>
      <c r="CI9611"/>
      <c r="CJ9611"/>
      <c r="CK9611"/>
      <c r="CL9611"/>
      <c r="CM9611"/>
      <c r="CN9611"/>
      <c r="CO9611"/>
      <c r="CP9611"/>
    </row>
    <row r="9612" spans="80:94" ht="22.5" customHeight="1">
      <c r="CB9612"/>
      <c r="CC9612"/>
      <c r="CD9612"/>
      <c r="CE9612" s="83"/>
      <c r="CF9612"/>
      <c r="CG9612"/>
      <c r="CH9612"/>
      <c r="CI9612"/>
      <c r="CJ9612"/>
      <c r="CK9612"/>
      <c r="CL9612"/>
      <c r="CM9612"/>
      <c r="CN9612"/>
      <c r="CO9612"/>
      <c r="CP9612"/>
    </row>
    <row r="9613" spans="80:94" ht="22.5" customHeight="1">
      <c r="CB9613"/>
      <c r="CC9613"/>
      <c r="CD9613"/>
      <c r="CE9613" s="83"/>
      <c r="CF9613"/>
      <c r="CG9613"/>
      <c r="CH9613"/>
      <c r="CI9613"/>
      <c r="CJ9613"/>
      <c r="CK9613"/>
      <c r="CL9613"/>
      <c r="CM9613"/>
      <c r="CN9613"/>
      <c r="CO9613"/>
      <c r="CP9613"/>
    </row>
    <row r="9614" spans="80:94" ht="22.5" customHeight="1">
      <c r="CB9614"/>
      <c r="CC9614"/>
      <c r="CD9614"/>
      <c r="CE9614" s="83"/>
      <c r="CF9614"/>
      <c r="CG9614"/>
      <c r="CH9614"/>
      <c r="CI9614"/>
      <c r="CJ9614"/>
      <c r="CK9614"/>
      <c r="CL9614"/>
      <c r="CM9614"/>
      <c r="CN9614"/>
      <c r="CO9614"/>
      <c r="CP9614"/>
    </row>
    <row r="9615" spans="80:94" ht="22.5" customHeight="1">
      <c r="CB9615"/>
      <c r="CC9615"/>
      <c r="CD9615"/>
      <c r="CE9615" s="83"/>
      <c r="CF9615"/>
      <c r="CG9615"/>
      <c r="CH9615"/>
      <c r="CI9615"/>
      <c r="CJ9615"/>
      <c r="CK9615"/>
      <c r="CL9615"/>
      <c r="CM9615"/>
      <c r="CN9615"/>
      <c r="CO9615"/>
      <c r="CP9615"/>
    </row>
    <row r="9616" spans="80:94" ht="22.5" customHeight="1">
      <c r="CB9616"/>
      <c r="CC9616"/>
      <c r="CD9616"/>
      <c r="CE9616" s="83"/>
      <c r="CF9616"/>
      <c r="CG9616"/>
      <c r="CH9616"/>
      <c r="CI9616"/>
      <c r="CJ9616"/>
      <c r="CK9616"/>
      <c r="CL9616"/>
      <c r="CM9616"/>
      <c r="CN9616"/>
      <c r="CO9616"/>
      <c r="CP9616"/>
    </row>
    <row r="9617" spans="80:94" ht="22.5" customHeight="1">
      <c r="CB9617"/>
      <c r="CC9617"/>
      <c r="CD9617"/>
      <c r="CE9617" s="83"/>
      <c r="CF9617"/>
      <c r="CG9617"/>
      <c r="CH9617"/>
      <c r="CI9617"/>
      <c r="CJ9617"/>
      <c r="CK9617"/>
      <c r="CL9617"/>
      <c r="CM9617"/>
      <c r="CN9617"/>
      <c r="CO9617"/>
      <c r="CP9617"/>
    </row>
    <row r="9618" spans="80:94" ht="22.5" customHeight="1">
      <c r="CB9618"/>
      <c r="CC9618"/>
      <c r="CD9618"/>
      <c r="CE9618" s="83"/>
      <c r="CF9618"/>
      <c r="CG9618"/>
      <c r="CH9618"/>
      <c r="CI9618"/>
      <c r="CJ9618"/>
      <c r="CK9618"/>
      <c r="CL9618"/>
      <c r="CM9618"/>
      <c r="CN9618"/>
      <c r="CO9618"/>
      <c r="CP9618"/>
    </row>
    <row r="9619" spans="80:94" ht="22.5" customHeight="1">
      <c r="CB9619"/>
      <c r="CC9619"/>
      <c r="CD9619"/>
      <c r="CE9619" s="83"/>
      <c r="CF9619"/>
      <c r="CG9619"/>
      <c r="CH9619"/>
      <c r="CI9619"/>
      <c r="CJ9619"/>
      <c r="CK9619"/>
      <c r="CL9619"/>
      <c r="CM9619"/>
      <c r="CN9619"/>
      <c r="CO9619"/>
      <c r="CP9619"/>
    </row>
    <row r="9620" spans="80:94" ht="22.5" customHeight="1">
      <c r="CB9620"/>
      <c r="CC9620"/>
      <c r="CD9620"/>
      <c r="CE9620" s="83"/>
      <c r="CF9620"/>
      <c r="CG9620"/>
      <c r="CH9620"/>
      <c r="CI9620"/>
      <c r="CJ9620"/>
      <c r="CK9620"/>
      <c r="CL9620"/>
      <c r="CM9620"/>
      <c r="CN9620"/>
      <c r="CO9620"/>
      <c r="CP9620"/>
    </row>
    <row r="9621" spans="80:94" ht="22.5" customHeight="1">
      <c r="CB9621"/>
      <c r="CC9621"/>
      <c r="CD9621"/>
      <c r="CE9621" s="83"/>
      <c r="CF9621"/>
      <c r="CG9621"/>
      <c r="CH9621"/>
      <c r="CI9621"/>
      <c r="CJ9621"/>
      <c r="CK9621"/>
      <c r="CL9621"/>
      <c r="CM9621"/>
      <c r="CN9621"/>
      <c r="CO9621"/>
      <c r="CP9621"/>
    </row>
    <row r="9622" spans="80:94" ht="22.5" customHeight="1">
      <c r="CB9622"/>
      <c r="CC9622"/>
      <c r="CD9622"/>
      <c r="CE9622" s="83"/>
      <c r="CF9622"/>
      <c r="CG9622"/>
      <c r="CH9622"/>
      <c r="CI9622"/>
      <c r="CJ9622"/>
      <c r="CK9622"/>
      <c r="CL9622"/>
      <c r="CM9622"/>
      <c r="CN9622"/>
      <c r="CO9622"/>
      <c r="CP9622"/>
    </row>
    <row r="9623" spans="80:94" ht="22.5" customHeight="1">
      <c r="CB9623"/>
      <c r="CC9623"/>
      <c r="CD9623"/>
      <c r="CE9623" s="83"/>
      <c r="CF9623"/>
      <c r="CG9623"/>
      <c r="CH9623"/>
      <c r="CI9623"/>
      <c r="CJ9623"/>
      <c r="CK9623"/>
      <c r="CL9623"/>
      <c r="CM9623"/>
      <c r="CN9623"/>
      <c r="CO9623"/>
      <c r="CP9623"/>
    </row>
    <row r="9624" spans="80:94" ht="22.5" customHeight="1">
      <c r="CB9624"/>
      <c r="CC9624"/>
      <c r="CD9624"/>
      <c r="CE9624" s="83"/>
      <c r="CF9624"/>
      <c r="CG9624"/>
      <c r="CH9624"/>
      <c r="CI9624"/>
      <c r="CJ9624"/>
      <c r="CK9624"/>
      <c r="CL9624"/>
      <c r="CM9624"/>
      <c r="CN9624"/>
      <c r="CO9624"/>
      <c r="CP9624"/>
    </row>
    <row r="9625" spans="80:94" ht="22.5" customHeight="1">
      <c r="CB9625"/>
      <c r="CC9625"/>
      <c r="CD9625"/>
      <c r="CE9625" s="83"/>
      <c r="CF9625"/>
      <c r="CG9625"/>
      <c r="CH9625"/>
      <c r="CI9625"/>
      <c r="CJ9625"/>
      <c r="CK9625"/>
      <c r="CL9625"/>
      <c r="CM9625"/>
      <c r="CN9625"/>
      <c r="CO9625"/>
      <c r="CP9625"/>
    </row>
    <row r="9626" spans="80:94" ht="22.5" customHeight="1">
      <c r="CB9626"/>
      <c r="CC9626"/>
      <c r="CD9626"/>
      <c r="CE9626" s="83"/>
      <c r="CF9626"/>
      <c r="CG9626"/>
      <c r="CH9626"/>
      <c r="CI9626"/>
      <c r="CJ9626"/>
      <c r="CK9626"/>
      <c r="CL9626"/>
      <c r="CM9626"/>
      <c r="CN9626"/>
      <c r="CO9626"/>
      <c r="CP9626"/>
    </row>
    <row r="9627" spans="80:94" ht="22.5" customHeight="1">
      <c r="CB9627"/>
      <c r="CC9627"/>
      <c r="CD9627"/>
      <c r="CE9627" s="83"/>
      <c r="CF9627"/>
      <c r="CG9627"/>
      <c r="CH9627"/>
      <c r="CI9627"/>
      <c r="CJ9627"/>
      <c r="CK9627"/>
      <c r="CL9627"/>
      <c r="CM9627"/>
      <c r="CN9627"/>
      <c r="CO9627"/>
      <c r="CP9627"/>
    </row>
    <row r="9628" spans="80:94" ht="22.5" customHeight="1">
      <c r="CB9628"/>
      <c r="CC9628"/>
      <c r="CD9628"/>
      <c r="CE9628" s="83"/>
      <c r="CF9628"/>
      <c r="CG9628"/>
      <c r="CH9628"/>
      <c r="CI9628"/>
      <c r="CJ9628"/>
      <c r="CK9628"/>
      <c r="CL9628"/>
      <c r="CM9628"/>
      <c r="CN9628"/>
      <c r="CO9628"/>
      <c r="CP9628"/>
    </row>
    <row r="9629" spans="80:94" ht="22.5" customHeight="1">
      <c r="CB9629"/>
      <c r="CC9629"/>
      <c r="CD9629"/>
      <c r="CE9629" s="83"/>
      <c r="CF9629"/>
      <c r="CG9629"/>
      <c r="CH9629"/>
      <c r="CI9629"/>
      <c r="CJ9629"/>
      <c r="CK9629"/>
      <c r="CL9629"/>
      <c r="CM9629"/>
      <c r="CN9629"/>
      <c r="CO9629"/>
      <c r="CP9629"/>
    </row>
    <row r="9630" spans="80:94" ht="22.5" customHeight="1">
      <c r="CB9630"/>
      <c r="CC9630"/>
      <c r="CD9630"/>
      <c r="CE9630" s="83"/>
      <c r="CF9630"/>
      <c r="CG9630"/>
      <c r="CH9630"/>
      <c r="CI9630"/>
      <c r="CJ9630"/>
      <c r="CK9630"/>
      <c r="CL9630"/>
      <c r="CM9630"/>
      <c r="CN9630"/>
      <c r="CO9630"/>
      <c r="CP9630"/>
    </row>
    <row r="9631" spans="80:94" ht="22.5" customHeight="1">
      <c r="CB9631"/>
      <c r="CC9631"/>
      <c r="CD9631"/>
      <c r="CE9631" s="83"/>
      <c r="CF9631"/>
      <c r="CG9631"/>
      <c r="CH9631"/>
      <c r="CI9631"/>
      <c r="CJ9631"/>
      <c r="CK9631"/>
      <c r="CL9631"/>
      <c r="CM9631"/>
      <c r="CN9631"/>
      <c r="CO9631"/>
      <c r="CP9631"/>
    </row>
    <row r="9632" spans="80:94" ht="22.5" customHeight="1">
      <c r="CB9632"/>
      <c r="CC9632"/>
      <c r="CD9632"/>
      <c r="CE9632" s="83"/>
      <c r="CF9632"/>
      <c r="CG9632"/>
      <c r="CH9632"/>
      <c r="CI9632"/>
      <c r="CJ9632"/>
      <c r="CK9632"/>
      <c r="CL9632"/>
      <c r="CM9632"/>
      <c r="CN9632"/>
      <c r="CO9632"/>
      <c r="CP9632"/>
    </row>
    <row r="9633" spans="80:94" ht="22.5" customHeight="1">
      <c r="CB9633"/>
      <c r="CC9633"/>
      <c r="CD9633"/>
      <c r="CE9633" s="83"/>
      <c r="CF9633"/>
      <c r="CG9633"/>
      <c r="CH9633"/>
      <c r="CI9633"/>
      <c r="CJ9633"/>
      <c r="CK9633"/>
      <c r="CL9633"/>
      <c r="CM9633"/>
      <c r="CN9633"/>
      <c r="CO9633"/>
      <c r="CP9633"/>
    </row>
    <row r="9634" spans="80:94" ht="22.5" customHeight="1">
      <c r="CB9634"/>
      <c r="CC9634"/>
      <c r="CD9634"/>
      <c r="CE9634" s="83"/>
      <c r="CF9634"/>
      <c r="CG9634"/>
      <c r="CH9634"/>
      <c r="CI9634"/>
      <c r="CJ9634"/>
      <c r="CK9634"/>
      <c r="CL9634"/>
      <c r="CM9634"/>
      <c r="CN9634"/>
      <c r="CO9634"/>
      <c r="CP9634"/>
    </row>
    <row r="9635" spans="80:94" ht="22.5" customHeight="1">
      <c r="CB9635"/>
      <c r="CC9635"/>
      <c r="CD9635"/>
      <c r="CE9635" s="83"/>
      <c r="CF9635"/>
      <c r="CG9635"/>
      <c r="CH9635"/>
      <c r="CI9635"/>
      <c r="CJ9635"/>
      <c r="CK9635"/>
      <c r="CL9635"/>
      <c r="CM9635"/>
      <c r="CN9635"/>
      <c r="CO9635"/>
      <c r="CP9635"/>
    </row>
    <row r="9636" spans="80:94" ht="22.5" customHeight="1">
      <c r="CB9636"/>
      <c r="CC9636"/>
      <c r="CD9636"/>
      <c r="CE9636" s="83"/>
      <c r="CF9636"/>
      <c r="CG9636"/>
      <c r="CH9636"/>
      <c r="CI9636"/>
      <c r="CJ9636"/>
      <c r="CK9636"/>
      <c r="CL9636"/>
      <c r="CM9636"/>
      <c r="CN9636"/>
      <c r="CO9636"/>
      <c r="CP9636"/>
    </row>
    <row r="9637" spans="80:94" ht="22.5" customHeight="1">
      <c r="CB9637"/>
      <c r="CC9637"/>
      <c r="CD9637"/>
      <c r="CE9637" s="83"/>
      <c r="CF9637"/>
      <c r="CG9637"/>
      <c r="CH9637"/>
      <c r="CI9637"/>
      <c r="CJ9637"/>
      <c r="CK9637"/>
      <c r="CL9637"/>
      <c r="CM9637"/>
      <c r="CN9637"/>
      <c r="CO9637"/>
      <c r="CP9637"/>
    </row>
    <row r="9638" spans="80:94" ht="22.5" customHeight="1">
      <c r="CB9638"/>
      <c r="CC9638"/>
      <c r="CD9638"/>
      <c r="CE9638" s="83"/>
      <c r="CF9638"/>
      <c r="CG9638"/>
      <c r="CH9638"/>
      <c r="CI9638"/>
      <c r="CJ9638"/>
      <c r="CK9638"/>
      <c r="CL9638"/>
      <c r="CM9638"/>
      <c r="CN9638"/>
      <c r="CO9638"/>
      <c r="CP9638"/>
    </row>
    <row r="9639" spans="80:94" ht="22.5" customHeight="1">
      <c r="CB9639"/>
      <c r="CC9639"/>
      <c r="CD9639"/>
      <c r="CE9639" s="83"/>
      <c r="CF9639"/>
      <c r="CG9639"/>
      <c r="CH9639"/>
      <c r="CI9639"/>
      <c r="CJ9639"/>
      <c r="CK9639"/>
      <c r="CL9639"/>
      <c r="CM9639"/>
      <c r="CN9639"/>
      <c r="CO9639"/>
      <c r="CP9639"/>
    </row>
    <row r="9640" spans="80:94" ht="22.5" customHeight="1">
      <c r="CB9640"/>
      <c r="CC9640"/>
      <c r="CD9640"/>
      <c r="CE9640" s="83"/>
      <c r="CF9640"/>
      <c r="CG9640"/>
      <c r="CH9640"/>
      <c r="CI9640"/>
      <c r="CJ9640"/>
      <c r="CK9640"/>
      <c r="CL9640"/>
      <c r="CM9640"/>
      <c r="CN9640"/>
      <c r="CO9640"/>
      <c r="CP9640"/>
    </row>
    <row r="9641" spans="80:94" ht="22.5" customHeight="1">
      <c r="CB9641"/>
      <c r="CC9641"/>
      <c r="CD9641"/>
      <c r="CE9641" s="83"/>
      <c r="CF9641"/>
      <c r="CG9641"/>
      <c r="CH9641"/>
      <c r="CI9641"/>
      <c r="CJ9641"/>
      <c r="CK9641"/>
      <c r="CL9641"/>
      <c r="CM9641"/>
      <c r="CN9641"/>
      <c r="CO9641"/>
      <c r="CP9641"/>
    </row>
    <row r="9642" spans="80:94" ht="22.5" customHeight="1">
      <c r="CB9642"/>
      <c r="CC9642"/>
      <c r="CD9642"/>
      <c r="CE9642" s="83"/>
      <c r="CF9642"/>
      <c r="CG9642"/>
      <c r="CH9642"/>
      <c r="CI9642"/>
      <c r="CJ9642"/>
      <c r="CK9642"/>
      <c r="CL9642"/>
      <c r="CM9642"/>
      <c r="CN9642"/>
      <c r="CO9642"/>
      <c r="CP9642"/>
    </row>
    <row r="9643" spans="80:94" ht="22.5" customHeight="1">
      <c r="CB9643"/>
      <c r="CC9643"/>
      <c r="CD9643"/>
      <c r="CE9643" s="83"/>
      <c r="CF9643"/>
      <c r="CG9643"/>
      <c r="CH9643"/>
      <c r="CI9643"/>
      <c r="CJ9643"/>
      <c r="CK9643"/>
      <c r="CL9643"/>
      <c r="CM9643"/>
      <c r="CN9643"/>
      <c r="CO9643"/>
      <c r="CP9643"/>
    </row>
    <row r="9644" spans="80:94" ht="22.5" customHeight="1">
      <c r="CB9644"/>
      <c r="CC9644"/>
      <c r="CD9644"/>
      <c r="CE9644" s="83"/>
      <c r="CF9644"/>
      <c r="CG9644"/>
      <c r="CH9644"/>
      <c r="CI9644"/>
      <c r="CJ9644"/>
      <c r="CK9644"/>
      <c r="CL9644"/>
      <c r="CM9644"/>
      <c r="CN9644"/>
      <c r="CO9644"/>
      <c r="CP9644"/>
    </row>
    <row r="9645" spans="80:94" ht="22.5" customHeight="1">
      <c r="CB9645"/>
      <c r="CC9645"/>
      <c r="CD9645"/>
      <c r="CE9645" s="83"/>
      <c r="CF9645"/>
      <c r="CG9645"/>
      <c r="CH9645"/>
      <c r="CI9645"/>
      <c r="CJ9645"/>
      <c r="CK9645"/>
      <c r="CL9645"/>
      <c r="CM9645"/>
      <c r="CN9645"/>
      <c r="CO9645"/>
      <c r="CP9645"/>
    </row>
    <row r="9646" spans="80:94" ht="22.5" customHeight="1">
      <c r="CB9646"/>
      <c r="CC9646"/>
      <c r="CD9646"/>
      <c r="CE9646" s="83"/>
      <c r="CF9646"/>
      <c r="CG9646"/>
      <c r="CH9646"/>
      <c r="CI9646"/>
      <c r="CJ9646"/>
      <c r="CK9646"/>
      <c r="CL9646"/>
      <c r="CM9646"/>
      <c r="CN9646"/>
      <c r="CO9646"/>
      <c r="CP9646"/>
    </row>
    <row r="9647" spans="80:94" ht="22.5" customHeight="1">
      <c r="CB9647"/>
      <c r="CC9647"/>
      <c r="CD9647"/>
      <c r="CE9647" s="83"/>
      <c r="CF9647"/>
      <c r="CG9647"/>
      <c r="CH9647"/>
      <c r="CI9647"/>
      <c r="CJ9647"/>
      <c r="CK9647"/>
      <c r="CL9647"/>
      <c r="CM9647"/>
      <c r="CN9647"/>
      <c r="CO9647"/>
      <c r="CP9647"/>
    </row>
    <row r="9648" spans="80:94" ht="22.5" customHeight="1">
      <c r="CB9648"/>
      <c r="CC9648"/>
      <c r="CD9648"/>
      <c r="CE9648" s="83"/>
      <c r="CF9648"/>
      <c r="CG9648"/>
      <c r="CH9648"/>
      <c r="CI9648"/>
      <c r="CJ9648"/>
      <c r="CK9648"/>
      <c r="CL9648"/>
      <c r="CM9648"/>
      <c r="CN9648"/>
      <c r="CO9648"/>
      <c r="CP9648"/>
    </row>
    <row r="9649" spans="80:94" ht="22.5" customHeight="1">
      <c r="CB9649"/>
      <c r="CC9649"/>
      <c r="CD9649"/>
      <c r="CE9649" s="83"/>
      <c r="CF9649"/>
      <c r="CG9649"/>
      <c r="CH9649"/>
      <c r="CI9649"/>
      <c r="CJ9649"/>
      <c r="CK9649"/>
      <c r="CL9649"/>
      <c r="CM9649"/>
      <c r="CN9649"/>
      <c r="CO9649"/>
      <c r="CP9649"/>
    </row>
    <row r="9650" spans="80:94" ht="22.5" customHeight="1">
      <c r="CB9650"/>
      <c r="CC9650"/>
      <c r="CD9650"/>
      <c r="CE9650" s="83"/>
      <c r="CF9650"/>
      <c r="CG9650"/>
      <c r="CH9650"/>
      <c r="CI9650"/>
      <c r="CJ9650"/>
      <c r="CK9650"/>
      <c r="CL9650"/>
      <c r="CM9650"/>
      <c r="CN9650"/>
      <c r="CO9650"/>
      <c r="CP9650"/>
    </row>
    <row r="9651" spans="80:94" ht="22.5" customHeight="1">
      <c r="CB9651"/>
      <c r="CC9651"/>
      <c r="CD9651"/>
      <c r="CE9651" s="83"/>
      <c r="CF9651"/>
      <c r="CG9651"/>
      <c r="CH9651"/>
      <c r="CI9651"/>
      <c r="CJ9651"/>
      <c r="CK9651"/>
      <c r="CL9651"/>
      <c r="CM9651"/>
      <c r="CN9651"/>
      <c r="CO9651"/>
      <c r="CP9651"/>
    </row>
    <row r="9652" spans="80:94" ht="22.5" customHeight="1">
      <c r="CB9652"/>
      <c r="CC9652"/>
      <c r="CD9652"/>
      <c r="CE9652" s="83"/>
      <c r="CF9652"/>
      <c r="CG9652"/>
      <c r="CH9652"/>
      <c r="CI9652"/>
      <c r="CJ9652"/>
      <c r="CK9652"/>
      <c r="CL9652"/>
      <c r="CM9652"/>
      <c r="CN9652"/>
      <c r="CO9652"/>
      <c r="CP9652"/>
    </row>
    <row r="9653" spans="80:94" ht="22.5" customHeight="1">
      <c r="CB9653"/>
      <c r="CC9653"/>
      <c r="CD9653"/>
      <c r="CE9653" s="83"/>
      <c r="CF9653"/>
      <c r="CG9653"/>
      <c r="CH9653"/>
      <c r="CI9653"/>
      <c r="CJ9653"/>
      <c r="CK9653"/>
      <c r="CL9653"/>
      <c r="CM9653"/>
      <c r="CN9653"/>
      <c r="CO9653"/>
      <c r="CP9653"/>
    </row>
    <row r="9654" spans="80:94" ht="22.5" customHeight="1">
      <c r="CB9654"/>
      <c r="CC9654"/>
      <c r="CD9654"/>
      <c r="CE9654" s="83"/>
      <c r="CF9654"/>
      <c r="CG9654"/>
      <c r="CH9654"/>
      <c r="CI9654"/>
      <c r="CJ9654"/>
      <c r="CK9654"/>
      <c r="CL9654"/>
      <c r="CM9654"/>
      <c r="CN9654"/>
      <c r="CO9654"/>
      <c r="CP9654"/>
    </row>
    <row r="9655" spans="80:94" ht="22.5" customHeight="1">
      <c r="CB9655"/>
      <c r="CC9655"/>
      <c r="CD9655"/>
      <c r="CE9655" s="83"/>
      <c r="CF9655"/>
      <c r="CG9655"/>
      <c r="CH9655"/>
      <c r="CI9655"/>
      <c r="CJ9655"/>
      <c r="CK9655"/>
      <c r="CL9655"/>
      <c r="CM9655"/>
      <c r="CN9655"/>
      <c r="CO9655"/>
      <c r="CP9655"/>
    </row>
    <row r="9656" spans="80:94" ht="22.5" customHeight="1">
      <c r="CB9656"/>
      <c r="CC9656"/>
      <c r="CD9656"/>
      <c r="CE9656" s="83"/>
      <c r="CF9656"/>
      <c r="CG9656"/>
      <c r="CH9656"/>
      <c r="CI9656"/>
      <c r="CJ9656"/>
      <c r="CK9656"/>
      <c r="CL9656"/>
      <c r="CM9656"/>
      <c r="CN9656"/>
      <c r="CO9656"/>
      <c r="CP9656"/>
    </row>
    <row r="9657" spans="80:94" ht="22.5" customHeight="1">
      <c r="CB9657"/>
      <c r="CC9657"/>
      <c r="CD9657"/>
      <c r="CE9657" s="83"/>
      <c r="CF9657"/>
      <c r="CG9657"/>
      <c r="CH9657"/>
      <c r="CI9657"/>
      <c r="CJ9657"/>
      <c r="CK9657"/>
      <c r="CL9657"/>
      <c r="CM9657"/>
      <c r="CN9657"/>
      <c r="CO9657"/>
      <c r="CP9657"/>
    </row>
    <row r="9658" spans="80:94" ht="22.5" customHeight="1">
      <c r="CB9658"/>
      <c r="CC9658"/>
      <c r="CD9658"/>
      <c r="CE9658" s="83"/>
      <c r="CF9658"/>
      <c r="CG9658"/>
      <c r="CH9658"/>
      <c r="CI9658"/>
      <c r="CJ9658"/>
      <c r="CK9658"/>
      <c r="CL9658"/>
      <c r="CM9658"/>
      <c r="CN9658"/>
      <c r="CO9658"/>
      <c r="CP9658"/>
    </row>
    <row r="9659" spans="80:94" ht="22.5" customHeight="1">
      <c r="CB9659"/>
      <c r="CC9659"/>
      <c r="CD9659"/>
      <c r="CE9659" s="83"/>
      <c r="CF9659"/>
      <c r="CG9659"/>
      <c r="CH9659"/>
      <c r="CI9659"/>
      <c r="CJ9659"/>
      <c r="CK9659"/>
      <c r="CL9659"/>
      <c r="CM9659"/>
      <c r="CN9659"/>
      <c r="CO9659"/>
      <c r="CP9659"/>
    </row>
    <row r="9660" spans="80:94" ht="22.5" customHeight="1">
      <c r="CB9660"/>
      <c r="CC9660"/>
      <c r="CD9660"/>
      <c r="CE9660" s="83"/>
      <c r="CF9660"/>
      <c r="CG9660"/>
      <c r="CH9660"/>
      <c r="CI9660"/>
      <c r="CJ9660"/>
      <c r="CK9660"/>
      <c r="CL9660"/>
      <c r="CM9660"/>
      <c r="CN9660"/>
      <c r="CO9660"/>
      <c r="CP9660"/>
    </row>
    <row r="9661" spans="80:94" ht="22.5" customHeight="1">
      <c r="CB9661"/>
      <c r="CC9661"/>
      <c r="CD9661"/>
      <c r="CE9661" s="83"/>
      <c r="CF9661"/>
      <c r="CG9661"/>
      <c r="CH9661"/>
      <c r="CI9661"/>
      <c r="CJ9661"/>
      <c r="CK9661"/>
      <c r="CL9661"/>
      <c r="CM9661"/>
      <c r="CN9661"/>
      <c r="CO9661"/>
      <c r="CP9661"/>
    </row>
    <row r="9662" spans="80:94" ht="22.5" customHeight="1">
      <c r="CB9662"/>
      <c r="CC9662"/>
      <c r="CD9662"/>
      <c r="CE9662" s="83"/>
      <c r="CF9662"/>
      <c r="CG9662"/>
      <c r="CH9662"/>
      <c r="CI9662"/>
      <c r="CJ9662"/>
      <c r="CK9662"/>
      <c r="CL9662"/>
      <c r="CM9662"/>
      <c r="CN9662"/>
      <c r="CO9662"/>
      <c r="CP9662"/>
    </row>
    <row r="9663" spans="80:94" ht="22.5" customHeight="1">
      <c r="CB9663"/>
      <c r="CC9663"/>
      <c r="CD9663"/>
      <c r="CE9663" s="83"/>
      <c r="CF9663"/>
      <c r="CG9663"/>
      <c r="CH9663"/>
      <c r="CI9663"/>
      <c r="CJ9663"/>
      <c r="CK9663"/>
      <c r="CL9663"/>
      <c r="CM9663"/>
      <c r="CN9663"/>
      <c r="CO9663"/>
      <c r="CP9663"/>
    </row>
    <row r="9664" spans="80:94" ht="22.5" customHeight="1">
      <c r="CB9664"/>
      <c r="CC9664"/>
      <c r="CD9664"/>
      <c r="CE9664" s="83"/>
      <c r="CF9664"/>
      <c r="CG9664"/>
      <c r="CH9664"/>
      <c r="CI9664"/>
      <c r="CJ9664"/>
      <c r="CK9664"/>
      <c r="CL9664"/>
      <c r="CM9664"/>
      <c r="CN9664"/>
      <c r="CO9664"/>
      <c r="CP9664"/>
    </row>
    <row r="9665" spans="80:94" ht="22.5" customHeight="1">
      <c r="CB9665"/>
      <c r="CC9665"/>
      <c r="CD9665"/>
      <c r="CE9665" s="83"/>
      <c r="CF9665"/>
      <c r="CG9665"/>
      <c r="CH9665"/>
      <c r="CI9665"/>
      <c r="CJ9665"/>
      <c r="CK9665"/>
      <c r="CL9665"/>
      <c r="CM9665"/>
      <c r="CN9665"/>
      <c r="CO9665"/>
      <c r="CP9665"/>
    </row>
    <row r="9666" spans="80:94" ht="22.5" customHeight="1">
      <c r="CB9666"/>
      <c r="CC9666"/>
      <c r="CD9666"/>
      <c r="CE9666" s="83"/>
      <c r="CF9666"/>
      <c r="CG9666"/>
      <c r="CH9666"/>
      <c r="CI9666"/>
      <c r="CJ9666"/>
      <c r="CK9666"/>
      <c r="CL9666"/>
      <c r="CM9666"/>
      <c r="CN9666"/>
      <c r="CO9666"/>
      <c r="CP9666"/>
    </row>
    <row r="9667" spans="80:94" ht="22.5" customHeight="1">
      <c r="CB9667"/>
      <c r="CC9667"/>
      <c r="CD9667"/>
      <c r="CE9667" s="83"/>
      <c r="CF9667"/>
      <c r="CG9667"/>
      <c r="CH9667"/>
      <c r="CI9667"/>
      <c r="CJ9667"/>
      <c r="CK9667"/>
      <c r="CL9667"/>
      <c r="CM9667"/>
      <c r="CN9667"/>
      <c r="CO9667"/>
      <c r="CP9667"/>
    </row>
    <row r="9668" spans="80:94" ht="22.5" customHeight="1">
      <c r="CB9668"/>
      <c r="CC9668"/>
      <c r="CD9668"/>
      <c r="CE9668" s="83"/>
      <c r="CF9668"/>
      <c r="CG9668"/>
      <c r="CH9668"/>
      <c r="CI9668"/>
      <c r="CJ9668"/>
      <c r="CK9668"/>
      <c r="CL9668"/>
      <c r="CM9668"/>
      <c r="CN9668"/>
      <c r="CO9668"/>
      <c r="CP9668"/>
    </row>
    <row r="9669" spans="80:94" ht="22.5" customHeight="1">
      <c r="CB9669"/>
      <c r="CC9669"/>
      <c r="CD9669"/>
      <c r="CE9669" s="83"/>
      <c r="CF9669"/>
      <c r="CG9669"/>
      <c r="CH9669"/>
      <c r="CI9669"/>
      <c r="CJ9669"/>
      <c r="CK9669"/>
      <c r="CL9669"/>
      <c r="CM9669"/>
      <c r="CN9669"/>
      <c r="CO9669"/>
      <c r="CP9669"/>
    </row>
    <row r="9670" spans="80:94" ht="22.5" customHeight="1">
      <c r="CB9670"/>
      <c r="CC9670"/>
      <c r="CD9670"/>
      <c r="CE9670" s="83"/>
      <c r="CF9670"/>
      <c r="CG9670"/>
      <c r="CH9670"/>
      <c r="CI9670"/>
      <c r="CJ9670"/>
      <c r="CK9670"/>
      <c r="CL9670"/>
      <c r="CM9670"/>
      <c r="CN9670"/>
      <c r="CO9670"/>
      <c r="CP9670"/>
    </row>
    <row r="9671" spans="80:94" ht="22.5" customHeight="1">
      <c r="CB9671"/>
      <c r="CC9671"/>
      <c r="CD9671"/>
      <c r="CE9671" s="83"/>
      <c r="CF9671"/>
      <c r="CG9671"/>
      <c r="CH9671"/>
      <c r="CI9671"/>
      <c r="CJ9671"/>
      <c r="CK9671"/>
      <c r="CL9671"/>
      <c r="CM9671"/>
      <c r="CN9671"/>
      <c r="CO9671"/>
      <c r="CP9671"/>
    </row>
    <row r="9672" spans="80:94" ht="22.5" customHeight="1">
      <c r="CB9672"/>
      <c r="CC9672"/>
      <c r="CD9672"/>
      <c r="CE9672" s="83"/>
      <c r="CF9672"/>
      <c r="CG9672"/>
      <c r="CH9672"/>
      <c r="CI9672"/>
      <c r="CJ9672"/>
      <c r="CK9672"/>
      <c r="CL9672"/>
      <c r="CM9672"/>
      <c r="CN9672"/>
      <c r="CO9672"/>
      <c r="CP9672"/>
    </row>
    <row r="9673" spans="80:94" ht="22.5" customHeight="1">
      <c r="CB9673"/>
      <c r="CC9673"/>
      <c r="CD9673"/>
      <c r="CE9673" s="83"/>
      <c r="CF9673"/>
      <c r="CG9673"/>
      <c r="CH9673"/>
      <c r="CI9673"/>
      <c r="CJ9673"/>
      <c r="CK9673"/>
      <c r="CL9673"/>
      <c r="CM9673"/>
      <c r="CN9673"/>
      <c r="CO9673"/>
      <c r="CP9673"/>
    </row>
    <row r="9674" spans="80:94" ht="22.5" customHeight="1">
      <c r="CB9674"/>
      <c r="CC9674"/>
      <c r="CD9674"/>
      <c r="CE9674" s="83"/>
      <c r="CF9674"/>
      <c r="CG9674"/>
      <c r="CH9674"/>
      <c r="CI9674"/>
      <c r="CJ9674"/>
      <c r="CK9674"/>
      <c r="CL9674"/>
      <c r="CM9674"/>
      <c r="CN9674"/>
      <c r="CO9674"/>
      <c r="CP9674"/>
    </row>
    <row r="9675" spans="80:94" ht="22.5" customHeight="1">
      <c r="CB9675"/>
      <c r="CC9675"/>
      <c r="CD9675"/>
      <c r="CE9675" s="83"/>
      <c r="CF9675"/>
      <c r="CG9675"/>
      <c r="CH9675"/>
      <c r="CI9675"/>
      <c r="CJ9675"/>
      <c r="CK9675"/>
      <c r="CL9675"/>
      <c r="CM9675"/>
      <c r="CN9675"/>
      <c r="CO9675"/>
      <c r="CP9675"/>
    </row>
    <row r="9676" spans="80:94" ht="22.5" customHeight="1">
      <c r="CB9676"/>
      <c r="CC9676"/>
      <c r="CD9676"/>
      <c r="CE9676" s="83"/>
      <c r="CF9676"/>
      <c r="CG9676"/>
      <c r="CH9676"/>
      <c r="CI9676"/>
      <c r="CJ9676"/>
      <c r="CK9676"/>
      <c r="CL9676"/>
      <c r="CM9676"/>
      <c r="CN9676"/>
      <c r="CO9676"/>
      <c r="CP9676"/>
    </row>
    <row r="9677" spans="80:94" ht="22.5" customHeight="1">
      <c r="CB9677"/>
      <c r="CC9677"/>
      <c r="CD9677"/>
      <c r="CE9677" s="83"/>
      <c r="CF9677"/>
      <c r="CG9677"/>
      <c r="CH9677"/>
      <c r="CI9677"/>
      <c r="CJ9677"/>
      <c r="CK9677"/>
      <c r="CL9677"/>
      <c r="CM9677"/>
      <c r="CN9677"/>
      <c r="CO9677"/>
      <c r="CP9677"/>
    </row>
    <row r="9678" spans="80:94" ht="22.5" customHeight="1">
      <c r="CB9678"/>
      <c r="CC9678"/>
      <c r="CD9678"/>
      <c r="CE9678" s="83"/>
      <c r="CF9678"/>
      <c r="CG9678"/>
      <c r="CH9678"/>
      <c r="CI9678"/>
      <c r="CJ9678"/>
      <c r="CK9678"/>
      <c r="CL9678"/>
      <c r="CM9678"/>
      <c r="CN9678"/>
      <c r="CO9678"/>
      <c r="CP9678"/>
    </row>
    <row r="9679" spans="80:94" ht="22.5" customHeight="1">
      <c r="CB9679"/>
      <c r="CC9679"/>
      <c r="CD9679"/>
      <c r="CE9679" s="83"/>
      <c r="CF9679"/>
      <c r="CG9679"/>
      <c r="CH9679"/>
      <c r="CI9679"/>
      <c r="CJ9679"/>
      <c r="CK9679"/>
      <c r="CL9679"/>
      <c r="CM9679"/>
      <c r="CN9679"/>
      <c r="CO9679"/>
      <c r="CP9679"/>
    </row>
    <row r="9680" spans="80:94" ht="22.5" customHeight="1">
      <c r="CB9680"/>
      <c r="CC9680"/>
      <c r="CD9680"/>
      <c r="CE9680" s="83"/>
      <c r="CF9680"/>
      <c r="CG9680"/>
      <c r="CH9680"/>
      <c r="CI9680"/>
      <c r="CJ9680"/>
      <c r="CK9680"/>
      <c r="CL9680"/>
      <c r="CM9680"/>
      <c r="CN9680"/>
      <c r="CO9680"/>
      <c r="CP9680"/>
    </row>
    <row r="9681" spans="80:94" ht="22.5" customHeight="1">
      <c r="CB9681"/>
      <c r="CC9681"/>
      <c r="CD9681"/>
      <c r="CE9681" s="83"/>
      <c r="CF9681"/>
      <c r="CG9681"/>
      <c r="CH9681"/>
      <c r="CI9681"/>
      <c r="CJ9681"/>
      <c r="CK9681"/>
      <c r="CL9681"/>
      <c r="CM9681"/>
      <c r="CN9681"/>
      <c r="CO9681"/>
      <c r="CP9681"/>
    </row>
    <row r="9682" spans="80:94" ht="22.5" customHeight="1">
      <c r="CB9682"/>
      <c r="CC9682"/>
      <c r="CD9682"/>
      <c r="CE9682" s="83"/>
      <c r="CF9682"/>
      <c r="CG9682"/>
      <c r="CH9682"/>
      <c r="CI9682"/>
      <c r="CJ9682"/>
      <c r="CK9682"/>
      <c r="CL9682"/>
      <c r="CM9682"/>
      <c r="CN9682"/>
      <c r="CO9682"/>
      <c r="CP9682"/>
    </row>
    <row r="9683" spans="80:94" ht="22.5" customHeight="1">
      <c r="CB9683"/>
      <c r="CC9683"/>
      <c r="CD9683"/>
      <c r="CE9683" s="83"/>
      <c r="CF9683"/>
      <c r="CG9683"/>
      <c r="CH9683"/>
      <c r="CI9683"/>
      <c r="CJ9683"/>
      <c r="CK9683"/>
      <c r="CL9683"/>
      <c r="CM9683"/>
      <c r="CN9683"/>
      <c r="CO9683"/>
      <c r="CP9683"/>
    </row>
    <row r="9684" spans="80:94" ht="22.5" customHeight="1">
      <c r="CB9684"/>
      <c r="CC9684"/>
      <c r="CD9684"/>
      <c r="CE9684" s="83"/>
      <c r="CF9684"/>
      <c r="CG9684"/>
      <c r="CH9684"/>
      <c r="CI9684"/>
      <c r="CJ9684"/>
      <c r="CK9684"/>
      <c r="CL9684"/>
      <c r="CM9684"/>
      <c r="CN9684"/>
      <c r="CO9684"/>
      <c r="CP9684"/>
    </row>
    <row r="9685" spans="80:94" ht="22.5" customHeight="1">
      <c r="CB9685"/>
      <c r="CC9685"/>
      <c r="CD9685"/>
      <c r="CE9685" s="83"/>
      <c r="CF9685"/>
      <c r="CG9685"/>
      <c r="CH9685"/>
      <c r="CI9685"/>
      <c r="CJ9685"/>
      <c r="CK9685"/>
      <c r="CL9685"/>
      <c r="CM9685"/>
      <c r="CN9685"/>
      <c r="CO9685"/>
      <c r="CP9685"/>
    </row>
    <row r="9686" spans="80:94" ht="22.5" customHeight="1">
      <c r="CB9686"/>
      <c r="CC9686"/>
      <c r="CD9686"/>
      <c r="CE9686" s="83"/>
      <c r="CF9686"/>
      <c r="CG9686"/>
      <c r="CH9686"/>
      <c r="CI9686"/>
      <c r="CJ9686"/>
      <c r="CK9686"/>
      <c r="CL9686"/>
      <c r="CM9686"/>
      <c r="CN9686"/>
      <c r="CO9686"/>
      <c r="CP9686"/>
    </row>
    <row r="9687" spans="80:94" ht="22.5" customHeight="1">
      <c r="CB9687"/>
      <c r="CC9687"/>
      <c r="CD9687"/>
      <c r="CE9687" s="83"/>
      <c r="CF9687"/>
      <c r="CG9687"/>
      <c r="CH9687"/>
      <c r="CI9687"/>
      <c r="CJ9687"/>
      <c r="CK9687"/>
      <c r="CL9687"/>
      <c r="CM9687"/>
      <c r="CN9687"/>
      <c r="CO9687"/>
      <c r="CP9687"/>
    </row>
    <row r="9688" spans="80:94" ht="22.5" customHeight="1">
      <c r="CB9688"/>
      <c r="CC9688"/>
      <c r="CD9688"/>
      <c r="CE9688" s="83"/>
      <c r="CF9688"/>
      <c r="CG9688"/>
      <c r="CH9688"/>
      <c r="CI9688"/>
      <c r="CJ9688"/>
      <c r="CK9688"/>
      <c r="CL9688"/>
      <c r="CM9688"/>
      <c r="CN9688"/>
      <c r="CO9688"/>
      <c r="CP9688"/>
    </row>
    <row r="9689" spans="80:94" ht="22.5" customHeight="1">
      <c r="CB9689"/>
      <c r="CC9689"/>
      <c r="CD9689"/>
      <c r="CE9689" s="83"/>
      <c r="CF9689"/>
      <c r="CG9689"/>
      <c r="CH9689"/>
      <c r="CI9689"/>
      <c r="CJ9689"/>
      <c r="CK9689"/>
      <c r="CL9689"/>
      <c r="CM9689"/>
      <c r="CN9689"/>
      <c r="CO9689"/>
      <c r="CP9689"/>
    </row>
    <row r="9690" spans="80:94" ht="22.5" customHeight="1">
      <c r="CB9690"/>
      <c r="CC9690"/>
      <c r="CD9690"/>
      <c r="CE9690" s="83"/>
      <c r="CF9690"/>
      <c r="CG9690"/>
      <c r="CH9690"/>
      <c r="CI9690"/>
      <c r="CJ9690"/>
      <c r="CK9690"/>
      <c r="CL9690"/>
      <c r="CM9690"/>
      <c r="CN9690"/>
      <c r="CO9690"/>
      <c r="CP9690"/>
    </row>
    <row r="9691" spans="80:94" ht="22.5" customHeight="1">
      <c r="CB9691"/>
      <c r="CC9691"/>
      <c r="CD9691"/>
      <c r="CE9691" s="83"/>
      <c r="CF9691"/>
      <c r="CG9691"/>
      <c r="CH9691"/>
      <c r="CI9691"/>
      <c r="CJ9691"/>
      <c r="CK9691"/>
      <c r="CL9691"/>
      <c r="CM9691"/>
      <c r="CN9691"/>
      <c r="CO9691"/>
      <c r="CP9691"/>
    </row>
    <row r="9692" spans="80:94" ht="22.5" customHeight="1">
      <c r="CB9692"/>
      <c r="CC9692"/>
      <c r="CD9692"/>
      <c r="CE9692" s="83"/>
      <c r="CF9692"/>
      <c r="CG9692"/>
      <c r="CH9692"/>
      <c r="CI9692"/>
      <c r="CJ9692"/>
      <c r="CK9692"/>
      <c r="CL9692"/>
      <c r="CM9692"/>
      <c r="CN9692"/>
      <c r="CO9692"/>
      <c r="CP9692"/>
    </row>
    <row r="9693" spans="80:94" ht="22.5" customHeight="1">
      <c r="CB9693"/>
      <c r="CC9693"/>
      <c r="CD9693"/>
      <c r="CE9693" s="83"/>
      <c r="CF9693"/>
      <c r="CG9693"/>
      <c r="CH9693"/>
      <c r="CI9693"/>
      <c r="CJ9693"/>
      <c r="CK9693"/>
      <c r="CL9693"/>
      <c r="CM9693"/>
      <c r="CN9693"/>
      <c r="CO9693"/>
      <c r="CP9693"/>
    </row>
    <row r="9694" spans="80:94" ht="22.5" customHeight="1">
      <c r="CB9694"/>
      <c r="CC9694"/>
      <c r="CD9694"/>
      <c r="CE9694" s="83"/>
      <c r="CF9694"/>
      <c r="CG9694"/>
      <c r="CH9694"/>
      <c r="CI9694"/>
      <c r="CJ9694"/>
      <c r="CK9694"/>
      <c r="CL9694"/>
      <c r="CM9694"/>
      <c r="CN9694"/>
      <c r="CO9694"/>
      <c r="CP9694"/>
    </row>
    <row r="9695" spans="80:94" ht="22.5" customHeight="1">
      <c r="CB9695"/>
      <c r="CC9695"/>
      <c r="CD9695"/>
      <c r="CE9695" s="83"/>
      <c r="CF9695"/>
      <c r="CG9695"/>
      <c r="CH9695"/>
      <c r="CI9695"/>
      <c r="CJ9695"/>
      <c r="CK9695"/>
      <c r="CL9695"/>
      <c r="CM9695"/>
      <c r="CN9695"/>
      <c r="CO9695"/>
      <c r="CP9695"/>
    </row>
    <row r="9696" spans="80:94" ht="22.5" customHeight="1">
      <c r="CB9696"/>
      <c r="CC9696"/>
      <c r="CD9696"/>
      <c r="CE9696" s="83"/>
      <c r="CF9696"/>
      <c r="CG9696"/>
      <c r="CH9696"/>
      <c r="CI9696"/>
      <c r="CJ9696"/>
      <c r="CK9696"/>
      <c r="CL9696"/>
      <c r="CM9696"/>
      <c r="CN9696"/>
      <c r="CO9696"/>
      <c r="CP9696"/>
    </row>
    <row r="9697" spans="80:94" ht="22.5" customHeight="1">
      <c r="CB9697"/>
      <c r="CC9697"/>
      <c r="CD9697"/>
      <c r="CE9697" s="83"/>
      <c r="CF9697"/>
      <c r="CG9697"/>
      <c r="CH9697"/>
      <c r="CI9697"/>
      <c r="CJ9697"/>
      <c r="CK9697"/>
      <c r="CL9697"/>
      <c r="CM9697"/>
      <c r="CN9697"/>
      <c r="CO9697"/>
      <c r="CP9697"/>
    </row>
    <row r="9698" spans="80:94" ht="22.5" customHeight="1">
      <c r="CB9698"/>
      <c r="CC9698"/>
      <c r="CD9698"/>
      <c r="CE9698" s="83"/>
      <c r="CF9698"/>
      <c r="CG9698"/>
      <c r="CH9698"/>
      <c r="CI9698"/>
      <c r="CJ9698"/>
      <c r="CK9698"/>
      <c r="CL9698"/>
      <c r="CM9698"/>
      <c r="CN9698"/>
      <c r="CO9698"/>
      <c r="CP9698"/>
    </row>
    <row r="9699" spans="80:94" ht="22.5" customHeight="1">
      <c r="CB9699"/>
      <c r="CC9699"/>
      <c r="CD9699"/>
      <c r="CE9699" s="83"/>
      <c r="CF9699"/>
      <c r="CG9699"/>
      <c r="CH9699"/>
      <c r="CI9699"/>
      <c r="CJ9699"/>
      <c r="CK9699"/>
      <c r="CL9699"/>
      <c r="CM9699"/>
      <c r="CN9699"/>
      <c r="CO9699"/>
      <c r="CP9699"/>
    </row>
    <row r="9700" spans="80:94" ht="22.5" customHeight="1">
      <c r="CB9700"/>
      <c r="CC9700"/>
      <c r="CD9700"/>
      <c r="CE9700" s="83"/>
      <c r="CF9700"/>
      <c r="CG9700"/>
      <c r="CH9700"/>
      <c r="CI9700"/>
      <c r="CJ9700"/>
      <c r="CK9700"/>
      <c r="CL9700"/>
      <c r="CM9700"/>
      <c r="CN9700"/>
      <c r="CO9700"/>
      <c r="CP9700"/>
    </row>
    <row r="9701" spans="80:94" ht="22.5" customHeight="1">
      <c r="CB9701"/>
      <c r="CC9701"/>
      <c r="CD9701"/>
      <c r="CE9701" s="83"/>
      <c r="CF9701"/>
      <c r="CG9701"/>
      <c r="CH9701"/>
      <c r="CI9701"/>
      <c r="CJ9701"/>
      <c r="CK9701"/>
      <c r="CL9701"/>
      <c r="CM9701"/>
      <c r="CN9701"/>
      <c r="CO9701"/>
      <c r="CP9701"/>
    </row>
    <row r="9702" spans="80:94" ht="22.5" customHeight="1">
      <c r="CB9702"/>
      <c r="CC9702"/>
      <c r="CD9702"/>
      <c r="CE9702" s="83"/>
      <c r="CF9702"/>
      <c r="CG9702"/>
      <c r="CH9702"/>
      <c r="CI9702"/>
      <c r="CJ9702"/>
      <c r="CK9702"/>
      <c r="CL9702"/>
      <c r="CM9702"/>
      <c r="CN9702"/>
      <c r="CO9702"/>
      <c r="CP9702"/>
    </row>
    <row r="9703" spans="80:94" ht="22.5" customHeight="1">
      <c r="CB9703"/>
      <c r="CC9703"/>
      <c r="CD9703"/>
      <c r="CE9703" s="83"/>
      <c r="CF9703"/>
      <c r="CG9703"/>
      <c r="CH9703"/>
      <c r="CI9703"/>
      <c r="CJ9703"/>
      <c r="CK9703"/>
      <c r="CL9703"/>
      <c r="CM9703"/>
      <c r="CN9703"/>
      <c r="CO9703"/>
      <c r="CP9703"/>
    </row>
    <row r="9704" spans="80:94" ht="22.5" customHeight="1">
      <c r="CB9704"/>
      <c r="CC9704"/>
      <c r="CD9704"/>
      <c r="CE9704" s="83"/>
      <c r="CF9704"/>
      <c r="CG9704"/>
      <c r="CH9704"/>
      <c r="CI9704"/>
      <c r="CJ9704"/>
      <c r="CK9704"/>
      <c r="CL9704"/>
      <c r="CM9704"/>
      <c r="CN9704"/>
      <c r="CO9704"/>
      <c r="CP9704"/>
    </row>
    <row r="9705" spans="80:94" ht="22.5" customHeight="1">
      <c r="CB9705"/>
      <c r="CC9705"/>
      <c r="CD9705"/>
      <c r="CE9705" s="83"/>
      <c r="CF9705"/>
      <c r="CG9705"/>
      <c r="CH9705"/>
      <c r="CI9705"/>
      <c r="CJ9705"/>
      <c r="CK9705"/>
      <c r="CL9705"/>
      <c r="CM9705"/>
      <c r="CN9705"/>
      <c r="CO9705"/>
      <c r="CP9705"/>
    </row>
    <row r="9706" spans="80:94" ht="22.5" customHeight="1">
      <c r="CB9706"/>
      <c r="CC9706"/>
      <c r="CD9706"/>
      <c r="CE9706" s="83"/>
      <c r="CF9706"/>
      <c r="CG9706"/>
      <c r="CH9706"/>
      <c r="CI9706"/>
      <c r="CJ9706"/>
      <c r="CK9706"/>
      <c r="CL9706"/>
      <c r="CM9706"/>
      <c r="CN9706"/>
      <c r="CO9706"/>
      <c r="CP9706"/>
    </row>
    <row r="9707" spans="80:94" ht="22.5" customHeight="1">
      <c r="CB9707"/>
      <c r="CC9707"/>
      <c r="CD9707"/>
      <c r="CE9707" s="83"/>
      <c r="CF9707"/>
      <c r="CG9707"/>
      <c r="CH9707"/>
      <c r="CI9707"/>
      <c r="CJ9707"/>
      <c r="CK9707"/>
      <c r="CL9707"/>
      <c r="CM9707"/>
      <c r="CN9707"/>
      <c r="CO9707"/>
      <c r="CP9707"/>
    </row>
    <row r="9708" spans="80:94" ht="22.5" customHeight="1">
      <c r="CB9708"/>
      <c r="CC9708"/>
      <c r="CD9708"/>
      <c r="CE9708" s="83"/>
      <c r="CF9708"/>
      <c r="CG9708"/>
      <c r="CH9708"/>
      <c r="CI9708"/>
      <c r="CJ9708"/>
      <c r="CK9708"/>
      <c r="CL9708"/>
      <c r="CM9708"/>
      <c r="CN9708"/>
      <c r="CO9708"/>
      <c r="CP9708"/>
    </row>
    <row r="9709" spans="80:94" ht="22.5" customHeight="1">
      <c r="CB9709"/>
      <c r="CC9709"/>
      <c r="CD9709"/>
      <c r="CE9709" s="83"/>
      <c r="CF9709"/>
      <c r="CG9709"/>
      <c r="CH9709"/>
      <c r="CI9709"/>
      <c r="CJ9709"/>
      <c r="CK9709"/>
      <c r="CL9709"/>
      <c r="CM9709"/>
      <c r="CN9709"/>
      <c r="CO9709"/>
      <c r="CP9709"/>
    </row>
    <row r="9710" spans="80:94" ht="22.5" customHeight="1">
      <c r="CB9710"/>
      <c r="CC9710"/>
      <c r="CD9710"/>
      <c r="CE9710" s="83"/>
      <c r="CF9710"/>
      <c r="CG9710"/>
      <c r="CH9710"/>
      <c r="CI9710"/>
      <c r="CJ9710"/>
      <c r="CK9710"/>
      <c r="CL9710"/>
      <c r="CM9710"/>
      <c r="CN9710"/>
      <c r="CO9710"/>
      <c r="CP9710"/>
    </row>
    <row r="9711" spans="80:94" ht="22.5" customHeight="1">
      <c r="CB9711"/>
      <c r="CC9711"/>
      <c r="CD9711"/>
      <c r="CE9711" s="83"/>
      <c r="CF9711"/>
      <c r="CG9711"/>
      <c r="CH9711"/>
      <c r="CI9711"/>
      <c r="CJ9711"/>
      <c r="CK9711"/>
      <c r="CL9711"/>
      <c r="CM9711"/>
      <c r="CN9711"/>
      <c r="CO9711"/>
      <c r="CP9711"/>
    </row>
    <row r="9712" spans="80:94" ht="22.5" customHeight="1">
      <c r="CB9712"/>
      <c r="CC9712"/>
      <c r="CD9712"/>
      <c r="CE9712" s="83"/>
      <c r="CF9712"/>
      <c r="CG9712"/>
      <c r="CH9712"/>
      <c r="CI9712"/>
      <c r="CJ9712"/>
      <c r="CK9712"/>
      <c r="CL9712"/>
      <c r="CM9712"/>
      <c r="CN9712"/>
      <c r="CO9712"/>
      <c r="CP9712"/>
    </row>
    <row r="9713" spans="80:94" ht="22.5" customHeight="1">
      <c r="CB9713"/>
      <c r="CC9713"/>
      <c r="CD9713"/>
      <c r="CE9713" s="83"/>
      <c r="CF9713"/>
      <c r="CG9713"/>
      <c r="CH9713"/>
      <c r="CI9713"/>
      <c r="CJ9713"/>
      <c r="CK9713"/>
      <c r="CL9713"/>
      <c r="CM9713"/>
      <c r="CN9713"/>
      <c r="CO9713"/>
      <c r="CP9713"/>
    </row>
    <row r="9714" spans="80:94" ht="22.5" customHeight="1">
      <c r="CB9714"/>
      <c r="CC9714"/>
      <c r="CD9714"/>
      <c r="CE9714" s="83"/>
      <c r="CF9714"/>
      <c r="CG9714"/>
      <c r="CH9714"/>
      <c r="CI9714"/>
      <c r="CJ9714"/>
      <c r="CK9714"/>
      <c r="CL9714"/>
      <c r="CM9714"/>
      <c r="CN9714"/>
      <c r="CO9714"/>
      <c r="CP9714"/>
    </row>
    <row r="9715" spans="80:94" ht="22.5" customHeight="1">
      <c r="CB9715"/>
      <c r="CC9715"/>
      <c r="CD9715"/>
      <c r="CE9715" s="83"/>
      <c r="CF9715"/>
      <c r="CG9715"/>
      <c r="CH9715"/>
      <c r="CI9715"/>
      <c r="CJ9715"/>
      <c r="CK9715"/>
      <c r="CL9715"/>
      <c r="CM9715"/>
      <c r="CN9715"/>
      <c r="CO9715"/>
      <c r="CP9715"/>
    </row>
    <row r="9716" spans="80:94" ht="22.5" customHeight="1">
      <c r="CB9716"/>
      <c r="CC9716"/>
      <c r="CD9716"/>
      <c r="CE9716" s="83"/>
      <c r="CF9716"/>
      <c r="CG9716"/>
      <c r="CH9716"/>
      <c r="CI9716"/>
      <c r="CJ9716"/>
      <c r="CK9716"/>
      <c r="CL9716"/>
      <c r="CM9716"/>
      <c r="CN9716"/>
      <c r="CO9716"/>
      <c r="CP9716"/>
    </row>
    <row r="9717" spans="80:94" ht="22.5" customHeight="1">
      <c r="CB9717"/>
      <c r="CC9717"/>
      <c r="CD9717"/>
      <c r="CE9717" s="83"/>
      <c r="CF9717"/>
      <c r="CG9717"/>
      <c r="CH9717"/>
      <c r="CI9717"/>
      <c r="CJ9717"/>
      <c r="CK9717"/>
      <c r="CL9717"/>
      <c r="CM9717"/>
      <c r="CN9717"/>
      <c r="CO9717"/>
      <c r="CP9717"/>
    </row>
    <row r="9718" spans="80:94" ht="22.5" customHeight="1">
      <c r="CB9718"/>
      <c r="CC9718"/>
      <c r="CD9718"/>
      <c r="CE9718" s="83"/>
      <c r="CF9718"/>
      <c r="CG9718"/>
      <c r="CH9718"/>
      <c r="CI9718"/>
      <c r="CJ9718"/>
      <c r="CK9718"/>
      <c r="CL9718"/>
      <c r="CM9718"/>
      <c r="CN9718"/>
      <c r="CO9718"/>
      <c r="CP9718"/>
    </row>
    <row r="9719" spans="80:94" ht="22.5" customHeight="1">
      <c r="CB9719"/>
      <c r="CC9719"/>
      <c r="CD9719"/>
      <c r="CE9719" s="83"/>
      <c r="CF9719"/>
      <c r="CG9719"/>
      <c r="CH9719"/>
      <c r="CI9719"/>
      <c r="CJ9719"/>
      <c r="CK9719"/>
      <c r="CL9719"/>
      <c r="CM9719"/>
      <c r="CN9719"/>
      <c r="CO9719"/>
      <c r="CP9719"/>
    </row>
    <row r="9720" spans="80:94" ht="22.5" customHeight="1">
      <c r="CB9720"/>
      <c r="CC9720"/>
      <c r="CD9720"/>
      <c r="CE9720" s="83"/>
      <c r="CF9720"/>
      <c r="CG9720"/>
      <c r="CH9720"/>
      <c r="CI9720"/>
      <c r="CJ9720"/>
      <c r="CK9720"/>
      <c r="CL9720"/>
      <c r="CM9720"/>
      <c r="CN9720"/>
      <c r="CO9720"/>
      <c r="CP9720"/>
    </row>
    <row r="9721" spans="80:94" ht="22.5" customHeight="1">
      <c r="CB9721"/>
      <c r="CC9721"/>
      <c r="CD9721"/>
      <c r="CE9721" s="83"/>
      <c r="CF9721"/>
      <c r="CG9721"/>
      <c r="CH9721"/>
      <c r="CI9721"/>
      <c r="CJ9721"/>
      <c r="CK9721"/>
      <c r="CL9721"/>
      <c r="CM9721"/>
      <c r="CN9721"/>
      <c r="CO9721"/>
      <c r="CP9721"/>
    </row>
    <row r="9722" spans="80:94" ht="22.5" customHeight="1">
      <c r="CB9722"/>
      <c r="CC9722"/>
      <c r="CD9722"/>
      <c r="CE9722" s="83"/>
      <c r="CF9722"/>
      <c r="CG9722"/>
      <c r="CH9722"/>
      <c r="CI9722"/>
      <c r="CJ9722"/>
      <c r="CK9722"/>
      <c r="CL9722"/>
      <c r="CM9722"/>
      <c r="CN9722"/>
      <c r="CO9722"/>
      <c r="CP9722"/>
    </row>
    <row r="9723" spans="80:94" ht="22.5" customHeight="1">
      <c r="CB9723"/>
      <c r="CC9723"/>
      <c r="CD9723"/>
      <c r="CE9723" s="83"/>
      <c r="CF9723"/>
      <c r="CG9723"/>
      <c r="CH9723"/>
      <c r="CI9723"/>
      <c r="CJ9723"/>
      <c r="CK9723"/>
      <c r="CL9723"/>
      <c r="CM9723"/>
      <c r="CN9723"/>
      <c r="CO9723"/>
      <c r="CP9723"/>
    </row>
    <row r="9724" spans="80:94" ht="22.5" customHeight="1">
      <c r="CB9724"/>
      <c r="CC9724"/>
      <c r="CD9724"/>
      <c r="CE9724" s="83"/>
      <c r="CF9724"/>
      <c r="CG9724"/>
      <c r="CH9724"/>
      <c r="CI9724"/>
      <c r="CJ9724"/>
      <c r="CK9724"/>
      <c r="CL9724"/>
      <c r="CM9724"/>
      <c r="CN9724"/>
      <c r="CO9724"/>
      <c r="CP9724"/>
    </row>
    <row r="9725" spans="80:94" ht="22.5" customHeight="1">
      <c r="CB9725"/>
      <c r="CC9725"/>
      <c r="CD9725"/>
      <c r="CE9725" s="83"/>
      <c r="CF9725"/>
      <c r="CG9725"/>
      <c r="CH9725"/>
      <c r="CI9725"/>
      <c r="CJ9725"/>
      <c r="CK9725"/>
      <c r="CL9725"/>
      <c r="CM9725"/>
      <c r="CN9725"/>
      <c r="CO9725"/>
      <c r="CP9725"/>
    </row>
    <row r="9726" spans="80:94" ht="22.5" customHeight="1">
      <c r="CB9726"/>
      <c r="CC9726"/>
      <c r="CD9726"/>
      <c r="CE9726" s="83"/>
      <c r="CF9726"/>
      <c r="CG9726"/>
      <c r="CH9726"/>
      <c r="CI9726"/>
      <c r="CJ9726"/>
      <c r="CK9726"/>
      <c r="CL9726"/>
      <c r="CM9726"/>
      <c r="CN9726"/>
      <c r="CO9726"/>
      <c r="CP9726"/>
    </row>
    <row r="9727" spans="80:94" ht="22.5" customHeight="1">
      <c r="CB9727"/>
      <c r="CC9727"/>
      <c r="CD9727"/>
      <c r="CE9727" s="83"/>
      <c r="CF9727"/>
      <c r="CG9727"/>
      <c r="CH9727"/>
      <c r="CI9727"/>
      <c r="CJ9727"/>
      <c r="CK9727"/>
      <c r="CL9727"/>
      <c r="CM9727"/>
      <c r="CN9727"/>
      <c r="CO9727"/>
      <c r="CP9727"/>
    </row>
    <row r="9728" spans="80:94" ht="22.5" customHeight="1">
      <c r="CB9728"/>
      <c r="CC9728"/>
      <c r="CD9728"/>
      <c r="CE9728" s="83"/>
      <c r="CF9728"/>
      <c r="CG9728"/>
      <c r="CH9728"/>
      <c r="CI9728"/>
      <c r="CJ9728"/>
      <c r="CK9728"/>
      <c r="CL9728"/>
      <c r="CM9728"/>
      <c r="CN9728"/>
      <c r="CO9728"/>
      <c r="CP9728"/>
    </row>
    <row r="9729" spans="80:94" ht="22.5" customHeight="1">
      <c r="CB9729"/>
      <c r="CC9729"/>
      <c r="CD9729"/>
      <c r="CE9729" s="83"/>
      <c r="CF9729"/>
      <c r="CG9729"/>
      <c r="CH9729"/>
      <c r="CI9729"/>
      <c r="CJ9729"/>
      <c r="CK9729"/>
      <c r="CL9729"/>
      <c r="CM9729"/>
      <c r="CN9729"/>
      <c r="CO9729"/>
      <c r="CP9729"/>
    </row>
    <row r="9730" spans="80:94" ht="22.5" customHeight="1">
      <c r="CB9730"/>
      <c r="CC9730"/>
      <c r="CD9730"/>
      <c r="CE9730" s="83"/>
      <c r="CF9730"/>
      <c r="CG9730"/>
      <c r="CH9730"/>
      <c r="CI9730"/>
      <c r="CJ9730"/>
      <c r="CK9730"/>
      <c r="CL9730"/>
      <c r="CM9730"/>
      <c r="CN9730"/>
      <c r="CO9730"/>
      <c r="CP9730"/>
    </row>
    <row r="9731" spans="80:94" ht="22.5" customHeight="1">
      <c r="CB9731"/>
      <c r="CC9731"/>
      <c r="CD9731"/>
      <c r="CE9731" s="83"/>
      <c r="CF9731"/>
      <c r="CG9731"/>
      <c r="CH9731"/>
      <c r="CI9731"/>
      <c r="CJ9731"/>
      <c r="CK9731"/>
      <c r="CL9731"/>
      <c r="CM9731"/>
      <c r="CN9731"/>
      <c r="CO9731"/>
      <c r="CP9731"/>
    </row>
    <row r="9732" spans="80:94" ht="22.5" customHeight="1">
      <c r="CB9732"/>
      <c r="CC9732"/>
      <c r="CD9732"/>
      <c r="CE9732" s="83"/>
      <c r="CF9732"/>
      <c r="CG9732"/>
      <c r="CH9732"/>
      <c r="CI9732"/>
      <c r="CJ9732"/>
      <c r="CK9732"/>
      <c r="CL9732"/>
      <c r="CM9732"/>
      <c r="CN9732"/>
      <c r="CO9732"/>
      <c r="CP9732"/>
    </row>
    <row r="9733" spans="80:94" ht="22.5" customHeight="1">
      <c r="CB9733"/>
      <c r="CC9733"/>
      <c r="CD9733"/>
      <c r="CE9733" s="83"/>
      <c r="CF9733"/>
      <c r="CG9733"/>
      <c r="CH9733"/>
      <c r="CI9733"/>
      <c r="CJ9733"/>
      <c r="CK9733"/>
      <c r="CL9733"/>
      <c r="CM9733"/>
      <c r="CN9733"/>
      <c r="CO9733"/>
      <c r="CP9733"/>
    </row>
    <row r="9734" spans="80:94" ht="22.5" customHeight="1">
      <c r="CB9734"/>
      <c r="CC9734"/>
      <c r="CD9734"/>
      <c r="CE9734" s="83"/>
      <c r="CF9734"/>
      <c r="CG9734"/>
      <c r="CH9734"/>
      <c r="CI9734"/>
      <c r="CJ9734"/>
      <c r="CK9734"/>
      <c r="CL9734"/>
      <c r="CM9734"/>
      <c r="CN9734"/>
      <c r="CO9734"/>
      <c r="CP9734"/>
    </row>
    <row r="9735" spans="80:94" ht="22.5" customHeight="1">
      <c r="CB9735"/>
      <c r="CC9735"/>
      <c r="CD9735"/>
      <c r="CE9735" s="83"/>
      <c r="CF9735"/>
      <c r="CG9735"/>
      <c r="CH9735"/>
      <c r="CI9735"/>
      <c r="CJ9735"/>
      <c r="CK9735"/>
      <c r="CL9735"/>
      <c r="CM9735"/>
      <c r="CN9735"/>
      <c r="CO9735"/>
      <c r="CP9735"/>
    </row>
    <row r="9736" spans="80:94" ht="22.5" customHeight="1">
      <c r="CB9736"/>
      <c r="CC9736"/>
      <c r="CD9736"/>
      <c r="CE9736" s="83"/>
      <c r="CF9736"/>
      <c r="CG9736"/>
      <c r="CH9736"/>
      <c r="CI9736"/>
      <c r="CJ9736"/>
      <c r="CK9736"/>
      <c r="CL9736"/>
      <c r="CM9736"/>
      <c r="CN9736"/>
      <c r="CO9736"/>
      <c r="CP9736"/>
    </row>
    <row r="9737" spans="80:94" ht="22.5" customHeight="1">
      <c r="CB9737"/>
      <c r="CC9737"/>
      <c r="CD9737"/>
      <c r="CE9737" s="83"/>
      <c r="CF9737"/>
      <c r="CG9737"/>
      <c r="CH9737"/>
      <c r="CI9737"/>
      <c r="CJ9737"/>
      <c r="CK9737"/>
      <c r="CL9737"/>
      <c r="CM9737"/>
      <c r="CN9737"/>
      <c r="CO9737"/>
      <c r="CP9737"/>
    </row>
    <row r="9738" spans="80:94" ht="22.5" customHeight="1">
      <c r="CB9738"/>
      <c r="CC9738"/>
      <c r="CD9738"/>
      <c r="CE9738" s="83"/>
      <c r="CF9738"/>
      <c r="CG9738"/>
      <c r="CH9738"/>
      <c r="CI9738"/>
      <c r="CJ9738"/>
      <c r="CK9738"/>
      <c r="CL9738"/>
      <c r="CM9738"/>
      <c r="CN9738"/>
      <c r="CO9738"/>
      <c r="CP9738"/>
    </row>
    <row r="9739" spans="80:94" ht="22.5" customHeight="1">
      <c r="CB9739"/>
      <c r="CC9739"/>
      <c r="CD9739"/>
      <c r="CE9739" s="83"/>
      <c r="CF9739"/>
      <c r="CG9739"/>
      <c r="CH9739"/>
      <c r="CI9739"/>
      <c r="CJ9739"/>
      <c r="CK9739"/>
      <c r="CL9739"/>
      <c r="CM9739"/>
      <c r="CN9739"/>
      <c r="CO9739"/>
      <c r="CP9739"/>
    </row>
    <row r="9740" spans="80:94" ht="22.5" customHeight="1">
      <c r="CB9740"/>
      <c r="CC9740"/>
      <c r="CD9740"/>
      <c r="CE9740" s="83"/>
      <c r="CF9740"/>
      <c r="CG9740"/>
      <c r="CH9740"/>
      <c r="CI9740"/>
      <c r="CJ9740"/>
      <c r="CK9740"/>
      <c r="CL9740"/>
      <c r="CM9740"/>
      <c r="CN9740"/>
      <c r="CO9740"/>
      <c r="CP9740"/>
    </row>
    <row r="9741" spans="80:94" ht="22.5" customHeight="1">
      <c r="CB9741"/>
      <c r="CC9741"/>
      <c r="CD9741"/>
      <c r="CE9741" s="83"/>
      <c r="CF9741"/>
      <c r="CG9741"/>
      <c r="CH9741"/>
      <c r="CI9741"/>
      <c r="CJ9741"/>
      <c r="CK9741"/>
      <c r="CL9741"/>
      <c r="CM9741"/>
      <c r="CN9741"/>
      <c r="CO9741"/>
      <c r="CP9741"/>
    </row>
    <row r="9742" spans="80:94" ht="22.5" customHeight="1">
      <c r="CB9742"/>
      <c r="CC9742"/>
      <c r="CD9742"/>
      <c r="CE9742" s="83"/>
      <c r="CF9742"/>
      <c r="CG9742"/>
      <c r="CH9742"/>
      <c r="CI9742"/>
      <c r="CJ9742"/>
      <c r="CK9742"/>
      <c r="CL9742"/>
      <c r="CM9742"/>
      <c r="CN9742"/>
      <c r="CO9742"/>
      <c r="CP9742"/>
    </row>
    <row r="9743" spans="80:94" ht="22.5" customHeight="1">
      <c r="CB9743"/>
      <c r="CC9743"/>
      <c r="CD9743"/>
      <c r="CE9743" s="83"/>
      <c r="CF9743"/>
      <c r="CG9743"/>
      <c r="CH9743"/>
      <c r="CI9743"/>
      <c r="CJ9743"/>
      <c r="CK9743"/>
      <c r="CL9743"/>
      <c r="CM9743"/>
      <c r="CN9743"/>
      <c r="CO9743"/>
      <c r="CP9743"/>
    </row>
    <row r="9744" spans="80:94" ht="22.5" customHeight="1">
      <c r="CB9744"/>
      <c r="CC9744"/>
      <c r="CD9744"/>
      <c r="CE9744" s="83"/>
      <c r="CF9744"/>
      <c r="CG9744"/>
      <c r="CH9744"/>
      <c r="CI9744"/>
      <c r="CJ9744"/>
      <c r="CK9744"/>
      <c r="CL9744"/>
      <c r="CM9744"/>
      <c r="CN9744"/>
      <c r="CO9744"/>
      <c r="CP9744"/>
    </row>
    <row r="9745" spans="80:94" ht="22.5" customHeight="1">
      <c r="CB9745"/>
      <c r="CC9745"/>
      <c r="CD9745"/>
      <c r="CE9745" s="83"/>
      <c r="CF9745"/>
      <c r="CG9745"/>
      <c r="CH9745"/>
      <c r="CI9745"/>
      <c r="CJ9745"/>
      <c r="CK9745"/>
      <c r="CL9745"/>
      <c r="CM9745"/>
      <c r="CN9745"/>
      <c r="CO9745"/>
      <c r="CP9745"/>
    </row>
    <row r="9746" spans="80:94" ht="22.5" customHeight="1">
      <c r="CB9746"/>
      <c r="CC9746"/>
      <c r="CD9746"/>
      <c r="CE9746" s="83"/>
      <c r="CF9746"/>
      <c r="CG9746"/>
      <c r="CH9746"/>
      <c r="CI9746"/>
      <c r="CJ9746"/>
      <c r="CK9746"/>
      <c r="CL9746"/>
      <c r="CM9746"/>
      <c r="CN9746"/>
      <c r="CO9746"/>
      <c r="CP9746"/>
    </row>
    <row r="9747" spans="80:94" ht="22.5" customHeight="1">
      <c r="CB9747"/>
      <c r="CC9747"/>
      <c r="CD9747"/>
      <c r="CE9747" s="83"/>
      <c r="CF9747"/>
      <c r="CG9747"/>
      <c r="CH9747"/>
      <c r="CI9747"/>
      <c r="CJ9747"/>
      <c r="CK9747"/>
      <c r="CL9747"/>
      <c r="CM9747"/>
      <c r="CN9747"/>
      <c r="CO9747"/>
      <c r="CP9747"/>
    </row>
    <row r="9748" spans="80:94" ht="22.5" customHeight="1">
      <c r="CB9748"/>
      <c r="CC9748"/>
      <c r="CD9748"/>
      <c r="CE9748" s="83"/>
      <c r="CF9748"/>
      <c r="CG9748"/>
      <c r="CH9748"/>
      <c r="CI9748"/>
      <c r="CJ9748"/>
      <c r="CK9748"/>
      <c r="CL9748"/>
      <c r="CM9748"/>
      <c r="CN9748"/>
      <c r="CO9748"/>
      <c r="CP9748"/>
    </row>
    <row r="9749" spans="80:94" ht="22.5" customHeight="1">
      <c r="CB9749"/>
      <c r="CC9749"/>
      <c r="CD9749"/>
      <c r="CE9749" s="83"/>
      <c r="CF9749"/>
      <c r="CG9749"/>
      <c r="CH9749"/>
      <c r="CI9749"/>
      <c r="CJ9749"/>
      <c r="CK9749"/>
      <c r="CL9749"/>
      <c r="CM9749"/>
      <c r="CN9749"/>
      <c r="CO9749"/>
      <c r="CP9749"/>
    </row>
    <row r="9750" spans="80:94" ht="22.5" customHeight="1">
      <c r="CB9750"/>
      <c r="CC9750"/>
      <c r="CD9750"/>
      <c r="CE9750" s="83"/>
      <c r="CF9750"/>
      <c r="CG9750"/>
      <c r="CH9750"/>
      <c r="CI9750"/>
      <c r="CJ9750"/>
      <c r="CK9750"/>
      <c r="CL9750"/>
      <c r="CM9750"/>
      <c r="CN9750"/>
      <c r="CO9750"/>
      <c r="CP9750"/>
    </row>
    <row r="9751" spans="80:94" ht="22.5" customHeight="1">
      <c r="CB9751"/>
      <c r="CC9751"/>
      <c r="CD9751"/>
      <c r="CE9751" s="83"/>
      <c r="CF9751"/>
      <c r="CG9751"/>
      <c r="CH9751"/>
      <c r="CI9751"/>
      <c r="CJ9751"/>
      <c r="CK9751"/>
      <c r="CL9751"/>
      <c r="CM9751"/>
      <c r="CN9751"/>
      <c r="CO9751"/>
      <c r="CP9751"/>
    </row>
    <row r="9752" spans="80:94" ht="22.5" customHeight="1">
      <c r="CB9752"/>
      <c r="CC9752"/>
      <c r="CD9752"/>
      <c r="CE9752" s="83"/>
      <c r="CF9752"/>
      <c r="CG9752"/>
      <c r="CH9752"/>
      <c r="CI9752"/>
      <c r="CJ9752"/>
      <c r="CK9752"/>
      <c r="CL9752"/>
      <c r="CM9752"/>
      <c r="CN9752"/>
      <c r="CO9752"/>
      <c r="CP9752"/>
    </row>
    <row r="9753" spans="80:94" ht="22.5" customHeight="1">
      <c r="CB9753"/>
      <c r="CC9753"/>
      <c r="CD9753"/>
      <c r="CE9753" s="83"/>
      <c r="CF9753"/>
      <c r="CG9753"/>
      <c r="CH9753"/>
      <c r="CI9753"/>
      <c r="CJ9753"/>
      <c r="CK9753"/>
      <c r="CL9753"/>
      <c r="CM9753"/>
      <c r="CN9753"/>
      <c r="CO9753"/>
      <c r="CP9753"/>
    </row>
    <row r="9754" spans="80:94" ht="22.5" customHeight="1">
      <c r="CB9754"/>
      <c r="CC9754"/>
      <c r="CD9754"/>
      <c r="CE9754" s="83"/>
      <c r="CF9754"/>
      <c r="CG9754"/>
      <c r="CH9754"/>
      <c r="CI9754"/>
      <c r="CJ9754"/>
      <c r="CK9754"/>
      <c r="CL9754"/>
      <c r="CM9754"/>
      <c r="CN9754"/>
      <c r="CO9754"/>
      <c r="CP9754"/>
    </row>
    <row r="9755" spans="80:94" ht="22.5" customHeight="1">
      <c r="CB9755"/>
      <c r="CC9755"/>
      <c r="CD9755"/>
      <c r="CE9755" s="83"/>
      <c r="CF9755"/>
      <c r="CG9755"/>
      <c r="CH9755"/>
      <c r="CI9755"/>
      <c r="CJ9755"/>
      <c r="CK9755"/>
      <c r="CL9755"/>
      <c r="CM9755"/>
      <c r="CN9755"/>
      <c r="CO9755"/>
      <c r="CP9755"/>
    </row>
    <row r="9756" spans="80:94" ht="22.5" customHeight="1">
      <c r="CB9756"/>
      <c r="CC9756"/>
      <c r="CD9756"/>
      <c r="CE9756" s="83"/>
      <c r="CF9756"/>
      <c r="CG9756"/>
      <c r="CH9756"/>
      <c r="CI9756"/>
      <c r="CJ9756"/>
      <c r="CK9756"/>
      <c r="CL9756"/>
      <c r="CM9756"/>
      <c r="CN9756"/>
      <c r="CO9756"/>
      <c r="CP9756"/>
    </row>
    <row r="9757" spans="80:94" ht="22.5" customHeight="1">
      <c r="CB9757"/>
      <c r="CC9757"/>
      <c r="CD9757"/>
      <c r="CE9757" s="83"/>
      <c r="CF9757"/>
      <c r="CG9757"/>
      <c r="CH9757"/>
      <c r="CI9757"/>
      <c r="CJ9757"/>
      <c r="CK9757"/>
      <c r="CL9757"/>
      <c r="CM9757"/>
      <c r="CN9757"/>
      <c r="CO9757"/>
      <c r="CP9757"/>
    </row>
    <row r="9758" spans="80:94" ht="22.5" customHeight="1">
      <c r="CB9758"/>
      <c r="CC9758"/>
      <c r="CD9758"/>
      <c r="CE9758" s="83"/>
      <c r="CF9758"/>
      <c r="CG9758"/>
      <c r="CH9758"/>
      <c r="CI9758"/>
      <c r="CJ9758"/>
      <c r="CK9758"/>
      <c r="CL9758"/>
      <c r="CM9758"/>
      <c r="CN9758"/>
      <c r="CO9758"/>
      <c r="CP9758"/>
    </row>
    <row r="9759" spans="80:94" ht="22.5" customHeight="1">
      <c r="CB9759"/>
      <c r="CC9759"/>
      <c r="CD9759"/>
      <c r="CE9759" s="83"/>
      <c r="CF9759"/>
      <c r="CG9759"/>
      <c r="CH9759"/>
      <c r="CI9759"/>
      <c r="CJ9759"/>
      <c r="CK9759"/>
      <c r="CL9759"/>
      <c r="CM9759"/>
      <c r="CN9759"/>
      <c r="CO9759"/>
      <c r="CP9759"/>
    </row>
    <row r="9760" spans="80:94" ht="22.5" customHeight="1">
      <c r="CB9760"/>
      <c r="CC9760"/>
      <c r="CD9760"/>
      <c r="CE9760" s="83"/>
      <c r="CF9760"/>
      <c r="CG9760"/>
      <c r="CH9760"/>
      <c r="CI9760"/>
      <c r="CJ9760"/>
      <c r="CK9760"/>
      <c r="CL9760"/>
      <c r="CM9760"/>
      <c r="CN9760"/>
      <c r="CO9760"/>
      <c r="CP9760"/>
    </row>
    <row r="9761" spans="80:94" ht="22.5" customHeight="1">
      <c r="CB9761"/>
      <c r="CC9761"/>
      <c r="CD9761"/>
      <c r="CE9761" s="83"/>
      <c r="CF9761"/>
      <c r="CG9761"/>
      <c r="CH9761"/>
      <c r="CI9761"/>
      <c r="CJ9761"/>
      <c r="CK9761"/>
      <c r="CL9761"/>
      <c r="CM9761"/>
      <c r="CN9761"/>
      <c r="CO9761"/>
      <c r="CP9761"/>
    </row>
    <row r="9762" spans="80:94" ht="22.5" customHeight="1">
      <c r="CB9762"/>
      <c r="CC9762"/>
      <c r="CD9762"/>
      <c r="CE9762" s="83"/>
      <c r="CF9762"/>
      <c r="CG9762"/>
      <c r="CH9762"/>
      <c r="CI9762"/>
      <c r="CJ9762"/>
      <c r="CK9762"/>
      <c r="CL9762"/>
      <c r="CM9762"/>
      <c r="CN9762"/>
      <c r="CO9762"/>
      <c r="CP9762"/>
    </row>
    <row r="9763" spans="80:94" ht="22.5" customHeight="1">
      <c r="CB9763"/>
      <c r="CC9763"/>
      <c r="CD9763"/>
      <c r="CE9763" s="83"/>
      <c r="CF9763"/>
      <c r="CG9763"/>
      <c r="CH9763"/>
      <c r="CI9763"/>
      <c r="CJ9763"/>
      <c r="CK9763"/>
      <c r="CL9763"/>
      <c r="CM9763"/>
      <c r="CN9763"/>
      <c r="CO9763"/>
      <c r="CP9763"/>
    </row>
    <row r="9764" spans="80:94" ht="22.5" customHeight="1">
      <c r="CB9764"/>
      <c r="CC9764"/>
      <c r="CD9764"/>
      <c r="CE9764" s="83"/>
      <c r="CF9764"/>
      <c r="CG9764"/>
      <c r="CH9764"/>
      <c r="CI9764"/>
      <c r="CJ9764"/>
      <c r="CK9764"/>
      <c r="CL9764"/>
      <c r="CM9764"/>
      <c r="CN9764"/>
      <c r="CO9764"/>
      <c r="CP9764"/>
    </row>
    <row r="9765" spans="80:94" ht="22.5" customHeight="1">
      <c r="CB9765"/>
      <c r="CC9765"/>
      <c r="CD9765"/>
      <c r="CE9765" s="83"/>
      <c r="CF9765"/>
      <c r="CG9765"/>
      <c r="CH9765"/>
      <c r="CI9765"/>
      <c r="CJ9765"/>
      <c r="CK9765"/>
      <c r="CL9765"/>
      <c r="CM9765"/>
      <c r="CN9765"/>
      <c r="CO9765"/>
      <c r="CP9765"/>
    </row>
    <row r="9766" spans="80:94" ht="22.5" customHeight="1">
      <c r="CB9766"/>
      <c r="CC9766"/>
      <c r="CD9766"/>
      <c r="CE9766" s="83"/>
      <c r="CF9766"/>
      <c r="CG9766"/>
      <c r="CH9766"/>
      <c r="CI9766"/>
      <c r="CJ9766"/>
      <c r="CK9766"/>
      <c r="CL9766"/>
      <c r="CM9766"/>
      <c r="CN9766"/>
      <c r="CO9766"/>
      <c r="CP9766"/>
    </row>
    <row r="9767" spans="80:94" ht="22.5" customHeight="1">
      <c r="CB9767"/>
      <c r="CC9767"/>
      <c r="CD9767"/>
      <c r="CE9767" s="83"/>
      <c r="CF9767"/>
      <c r="CG9767"/>
      <c r="CH9767"/>
      <c r="CI9767"/>
      <c r="CJ9767"/>
      <c r="CK9767"/>
      <c r="CL9767"/>
      <c r="CM9767"/>
      <c r="CN9767"/>
      <c r="CO9767"/>
      <c r="CP9767"/>
    </row>
    <row r="9768" spans="80:94" ht="22.5" customHeight="1">
      <c r="CB9768"/>
      <c r="CC9768"/>
      <c r="CD9768"/>
      <c r="CE9768" s="83"/>
      <c r="CF9768"/>
      <c r="CG9768"/>
      <c r="CH9768"/>
      <c r="CI9768"/>
      <c r="CJ9768"/>
      <c r="CK9768"/>
      <c r="CL9768"/>
      <c r="CM9768"/>
      <c r="CN9768"/>
      <c r="CO9768"/>
      <c r="CP9768"/>
    </row>
    <row r="9769" spans="80:94" ht="22.5" customHeight="1">
      <c r="CB9769"/>
      <c r="CC9769"/>
      <c r="CD9769"/>
      <c r="CE9769" s="83"/>
      <c r="CF9769"/>
      <c r="CG9769"/>
      <c r="CH9769"/>
      <c r="CI9769"/>
      <c r="CJ9769"/>
      <c r="CK9769"/>
      <c r="CL9769"/>
      <c r="CM9769"/>
      <c r="CN9769"/>
      <c r="CO9769"/>
      <c r="CP9769"/>
    </row>
    <row r="9770" spans="80:94" ht="22.5" customHeight="1">
      <c r="CB9770"/>
      <c r="CC9770"/>
      <c r="CD9770"/>
      <c r="CE9770" s="83"/>
      <c r="CF9770"/>
      <c r="CG9770"/>
      <c r="CH9770"/>
      <c r="CI9770"/>
      <c r="CJ9770"/>
      <c r="CK9770"/>
      <c r="CL9770"/>
      <c r="CM9770"/>
      <c r="CN9770"/>
      <c r="CO9770"/>
      <c r="CP9770"/>
    </row>
    <row r="9771" spans="80:94" ht="22.5" customHeight="1">
      <c r="CB9771"/>
      <c r="CC9771"/>
      <c r="CD9771"/>
      <c r="CE9771" s="83"/>
      <c r="CF9771"/>
      <c r="CG9771"/>
      <c r="CH9771"/>
      <c r="CI9771"/>
      <c r="CJ9771"/>
      <c r="CK9771"/>
      <c r="CL9771"/>
      <c r="CM9771"/>
      <c r="CN9771"/>
      <c r="CO9771"/>
      <c r="CP9771"/>
    </row>
    <row r="9772" spans="80:94" ht="22.5" customHeight="1">
      <c r="CB9772"/>
      <c r="CC9772"/>
      <c r="CD9772"/>
      <c r="CE9772" s="83"/>
      <c r="CF9772"/>
      <c r="CG9772"/>
      <c r="CH9772"/>
      <c r="CI9772"/>
      <c r="CJ9772"/>
      <c r="CK9772"/>
      <c r="CL9772"/>
      <c r="CM9772"/>
      <c r="CN9772"/>
      <c r="CO9772"/>
      <c r="CP9772"/>
    </row>
    <row r="9773" spans="80:94" ht="22.5" customHeight="1">
      <c r="CB9773"/>
      <c r="CC9773"/>
      <c r="CD9773"/>
      <c r="CE9773" s="83"/>
      <c r="CF9773"/>
      <c r="CG9773"/>
      <c r="CH9773"/>
      <c r="CI9773"/>
      <c r="CJ9773"/>
      <c r="CK9773"/>
      <c r="CL9773"/>
      <c r="CM9773"/>
      <c r="CN9773"/>
      <c r="CO9773"/>
      <c r="CP9773"/>
    </row>
    <row r="9774" spans="80:94" ht="22.5" customHeight="1">
      <c r="CB9774"/>
      <c r="CC9774"/>
      <c r="CD9774"/>
      <c r="CE9774" s="83"/>
      <c r="CF9774"/>
      <c r="CG9774"/>
      <c r="CH9774"/>
      <c r="CI9774"/>
      <c r="CJ9774"/>
      <c r="CK9774"/>
      <c r="CL9774"/>
      <c r="CM9774"/>
      <c r="CN9774"/>
      <c r="CO9774"/>
      <c r="CP9774"/>
    </row>
    <row r="9775" spans="80:94" ht="22.5" customHeight="1">
      <c r="CB9775"/>
      <c r="CC9775"/>
      <c r="CD9775"/>
      <c r="CE9775" s="83"/>
      <c r="CF9775"/>
      <c r="CG9775"/>
      <c r="CH9775"/>
      <c r="CI9775"/>
      <c r="CJ9775"/>
      <c r="CK9775"/>
      <c r="CL9775"/>
      <c r="CM9775"/>
      <c r="CN9775"/>
      <c r="CO9775"/>
      <c r="CP9775"/>
    </row>
    <row r="9776" spans="80:94" ht="22.5" customHeight="1">
      <c r="CB9776"/>
      <c r="CC9776"/>
      <c r="CD9776"/>
      <c r="CE9776" s="83"/>
      <c r="CF9776"/>
      <c r="CG9776"/>
      <c r="CH9776"/>
      <c r="CI9776"/>
      <c r="CJ9776"/>
      <c r="CK9776"/>
      <c r="CL9776"/>
      <c r="CM9776"/>
      <c r="CN9776"/>
      <c r="CO9776"/>
      <c r="CP9776"/>
    </row>
    <row r="9777" spans="80:94" ht="22.5" customHeight="1">
      <c r="CB9777"/>
      <c r="CC9777"/>
      <c r="CD9777"/>
      <c r="CE9777" s="83"/>
      <c r="CF9777"/>
      <c r="CG9777"/>
      <c r="CH9777"/>
      <c r="CI9777"/>
      <c r="CJ9777"/>
      <c r="CK9777"/>
      <c r="CL9777"/>
      <c r="CM9777"/>
      <c r="CN9777"/>
      <c r="CO9777"/>
      <c r="CP9777"/>
    </row>
    <row r="9778" spans="80:94" ht="22.5" customHeight="1">
      <c r="CB9778"/>
      <c r="CC9778"/>
      <c r="CD9778"/>
      <c r="CE9778" s="83"/>
      <c r="CF9778"/>
      <c r="CG9778"/>
      <c r="CH9778"/>
      <c r="CI9778"/>
      <c r="CJ9778"/>
      <c r="CK9778"/>
      <c r="CL9778"/>
      <c r="CM9778"/>
      <c r="CN9778"/>
      <c r="CO9778"/>
      <c r="CP9778"/>
    </row>
    <row r="9779" spans="80:94" ht="22.5" customHeight="1">
      <c r="CB9779"/>
      <c r="CC9779"/>
      <c r="CD9779"/>
      <c r="CE9779" s="83"/>
      <c r="CF9779"/>
      <c r="CG9779"/>
      <c r="CH9779"/>
      <c r="CI9779"/>
      <c r="CJ9779"/>
      <c r="CK9779"/>
      <c r="CL9779"/>
      <c r="CM9779"/>
      <c r="CN9779"/>
      <c r="CO9779"/>
      <c r="CP9779"/>
    </row>
    <row r="9780" spans="80:94" ht="22.5" customHeight="1">
      <c r="CB9780"/>
      <c r="CC9780"/>
      <c r="CD9780"/>
      <c r="CE9780" s="83"/>
      <c r="CF9780"/>
      <c r="CG9780"/>
      <c r="CH9780"/>
      <c r="CI9780"/>
      <c r="CJ9780"/>
      <c r="CK9780"/>
      <c r="CL9780"/>
      <c r="CM9780"/>
      <c r="CN9780"/>
      <c r="CO9780"/>
      <c r="CP9780"/>
    </row>
    <row r="9781" spans="80:94" ht="22.5" customHeight="1">
      <c r="CB9781"/>
      <c r="CC9781"/>
      <c r="CD9781"/>
      <c r="CE9781" s="83"/>
      <c r="CF9781"/>
      <c r="CG9781"/>
      <c r="CH9781"/>
      <c r="CI9781"/>
      <c r="CJ9781"/>
      <c r="CK9781"/>
      <c r="CL9781"/>
      <c r="CM9781"/>
      <c r="CN9781"/>
      <c r="CO9781"/>
      <c r="CP9781"/>
    </row>
    <row r="9782" spans="80:94" ht="22.5" customHeight="1">
      <c r="CB9782"/>
      <c r="CC9782"/>
      <c r="CD9782"/>
      <c r="CE9782" s="83"/>
      <c r="CF9782"/>
      <c r="CG9782"/>
      <c r="CH9782"/>
      <c r="CI9782"/>
      <c r="CJ9782"/>
      <c r="CK9782"/>
      <c r="CL9782"/>
      <c r="CM9782"/>
      <c r="CN9782"/>
      <c r="CO9782"/>
      <c r="CP9782"/>
    </row>
    <row r="9783" spans="80:94" ht="22.5" customHeight="1">
      <c r="CB9783"/>
      <c r="CC9783"/>
      <c r="CD9783"/>
      <c r="CE9783" s="83"/>
      <c r="CF9783"/>
      <c r="CG9783"/>
      <c r="CH9783"/>
      <c r="CI9783"/>
      <c r="CJ9783"/>
      <c r="CK9783"/>
      <c r="CL9783"/>
      <c r="CM9783"/>
      <c r="CN9783"/>
      <c r="CO9783"/>
      <c r="CP9783"/>
    </row>
    <row r="9784" spans="80:94" ht="22.5" customHeight="1">
      <c r="CB9784"/>
      <c r="CC9784"/>
      <c r="CD9784"/>
      <c r="CE9784" s="83"/>
      <c r="CF9784"/>
      <c r="CG9784"/>
      <c r="CH9784"/>
      <c r="CI9784"/>
      <c r="CJ9784"/>
      <c r="CK9784"/>
      <c r="CL9784"/>
      <c r="CM9784"/>
      <c r="CN9784"/>
      <c r="CO9784"/>
      <c r="CP9784"/>
    </row>
    <row r="9785" spans="80:94" ht="22.5" customHeight="1">
      <c r="CB9785"/>
      <c r="CC9785"/>
      <c r="CD9785"/>
      <c r="CE9785" s="83"/>
      <c r="CF9785"/>
      <c r="CG9785"/>
      <c r="CH9785"/>
      <c r="CI9785"/>
      <c r="CJ9785"/>
      <c r="CK9785"/>
      <c r="CL9785"/>
      <c r="CM9785"/>
      <c r="CN9785"/>
      <c r="CO9785"/>
      <c r="CP9785"/>
    </row>
    <row r="9786" spans="80:94" ht="22.5" customHeight="1">
      <c r="CB9786"/>
      <c r="CC9786"/>
      <c r="CD9786"/>
      <c r="CE9786" s="83"/>
      <c r="CF9786"/>
      <c r="CG9786"/>
      <c r="CH9786"/>
      <c r="CI9786"/>
      <c r="CJ9786"/>
      <c r="CK9786"/>
      <c r="CL9786"/>
      <c r="CM9786"/>
      <c r="CN9786"/>
      <c r="CO9786"/>
      <c r="CP9786"/>
    </row>
    <row r="9787" spans="80:94" ht="22.5" customHeight="1">
      <c r="CB9787"/>
      <c r="CC9787"/>
      <c r="CD9787"/>
      <c r="CE9787" s="83"/>
      <c r="CF9787"/>
      <c r="CG9787"/>
      <c r="CH9787"/>
      <c r="CI9787"/>
      <c r="CJ9787"/>
      <c r="CK9787"/>
      <c r="CL9787"/>
      <c r="CM9787"/>
      <c r="CN9787"/>
      <c r="CO9787"/>
      <c r="CP9787"/>
    </row>
    <row r="9788" spans="80:94" ht="22.5" customHeight="1">
      <c r="CB9788"/>
      <c r="CC9788"/>
      <c r="CD9788"/>
      <c r="CE9788" s="83"/>
      <c r="CF9788"/>
      <c r="CG9788"/>
      <c r="CH9788"/>
      <c r="CI9788"/>
      <c r="CJ9788"/>
      <c r="CK9788"/>
      <c r="CL9788"/>
      <c r="CM9788"/>
      <c r="CN9788"/>
      <c r="CO9788"/>
      <c r="CP9788"/>
    </row>
    <row r="9789" spans="80:94" ht="22.5" customHeight="1">
      <c r="CB9789"/>
      <c r="CC9789"/>
      <c r="CD9789"/>
      <c r="CE9789" s="83"/>
      <c r="CF9789"/>
      <c r="CG9789"/>
      <c r="CH9789"/>
      <c r="CI9789"/>
      <c r="CJ9789"/>
      <c r="CK9789"/>
      <c r="CL9789"/>
      <c r="CM9789"/>
      <c r="CN9789"/>
      <c r="CO9789"/>
      <c r="CP9789"/>
    </row>
    <row r="9790" spans="80:94" ht="22.5" customHeight="1">
      <c r="CB9790"/>
      <c r="CC9790"/>
      <c r="CD9790"/>
      <c r="CE9790" s="83"/>
      <c r="CF9790"/>
      <c r="CG9790"/>
      <c r="CH9790"/>
      <c r="CI9790"/>
      <c r="CJ9790"/>
      <c r="CK9790"/>
      <c r="CL9790"/>
      <c r="CM9790"/>
      <c r="CN9790"/>
      <c r="CO9790"/>
      <c r="CP9790"/>
    </row>
    <row r="9791" spans="80:94" ht="22.5" customHeight="1">
      <c r="CB9791"/>
      <c r="CC9791"/>
      <c r="CD9791"/>
      <c r="CE9791" s="83"/>
      <c r="CF9791"/>
      <c r="CG9791"/>
      <c r="CH9791"/>
      <c r="CI9791"/>
      <c r="CJ9791"/>
      <c r="CK9791"/>
      <c r="CL9791"/>
      <c r="CM9791"/>
      <c r="CN9791"/>
      <c r="CO9791"/>
      <c r="CP9791"/>
    </row>
    <row r="9792" spans="80:94" ht="22.5" customHeight="1">
      <c r="CB9792"/>
      <c r="CC9792"/>
      <c r="CD9792"/>
      <c r="CE9792" s="83"/>
      <c r="CF9792"/>
      <c r="CG9792"/>
      <c r="CH9792"/>
      <c r="CI9792"/>
      <c r="CJ9792"/>
      <c r="CK9792"/>
      <c r="CL9792"/>
      <c r="CM9792"/>
      <c r="CN9792"/>
      <c r="CO9792"/>
      <c r="CP9792"/>
    </row>
    <row r="9793" spans="80:94" ht="22.5" customHeight="1">
      <c r="CB9793"/>
      <c r="CC9793"/>
      <c r="CD9793"/>
      <c r="CE9793" s="83"/>
      <c r="CF9793"/>
      <c r="CG9793"/>
      <c r="CH9793"/>
      <c r="CI9793"/>
      <c r="CJ9793"/>
      <c r="CK9793"/>
      <c r="CL9793"/>
      <c r="CM9793"/>
      <c r="CN9793"/>
      <c r="CO9793"/>
      <c r="CP9793"/>
    </row>
    <row r="9794" spans="80:94" ht="22.5" customHeight="1">
      <c r="CB9794"/>
      <c r="CC9794"/>
      <c r="CD9794"/>
      <c r="CE9794" s="83"/>
      <c r="CF9794"/>
      <c r="CG9794"/>
      <c r="CH9794"/>
      <c r="CI9794"/>
      <c r="CJ9794"/>
      <c r="CK9794"/>
      <c r="CL9794"/>
      <c r="CM9794"/>
      <c r="CN9794"/>
      <c r="CO9794"/>
      <c r="CP9794"/>
    </row>
    <row r="9795" spans="80:94" ht="22.5" customHeight="1">
      <c r="CB9795"/>
      <c r="CC9795"/>
      <c r="CD9795"/>
      <c r="CE9795" s="83"/>
      <c r="CF9795"/>
      <c r="CG9795"/>
      <c r="CH9795"/>
      <c r="CI9795"/>
      <c r="CJ9795"/>
      <c r="CK9795"/>
      <c r="CL9795"/>
      <c r="CM9795"/>
      <c r="CN9795"/>
      <c r="CO9795"/>
      <c r="CP9795"/>
    </row>
    <row r="9796" spans="80:94" ht="22.5" customHeight="1">
      <c r="CB9796"/>
      <c r="CC9796"/>
      <c r="CD9796"/>
      <c r="CE9796" s="83"/>
      <c r="CF9796"/>
      <c r="CG9796"/>
      <c r="CH9796"/>
      <c r="CI9796"/>
      <c r="CJ9796"/>
      <c r="CK9796"/>
      <c r="CL9796"/>
      <c r="CM9796"/>
      <c r="CN9796"/>
      <c r="CO9796"/>
      <c r="CP9796"/>
    </row>
    <row r="9797" spans="80:94" ht="22.5" customHeight="1">
      <c r="CB9797"/>
      <c r="CC9797"/>
      <c r="CD9797"/>
      <c r="CE9797" s="83"/>
      <c r="CF9797"/>
      <c r="CG9797"/>
      <c r="CH9797"/>
      <c r="CI9797"/>
      <c r="CJ9797"/>
      <c r="CK9797"/>
      <c r="CL9797"/>
      <c r="CM9797"/>
      <c r="CN9797"/>
      <c r="CO9797"/>
      <c r="CP9797"/>
    </row>
    <row r="9798" spans="80:94" ht="22.5" customHeight="1">
      <c r="CB9798"/>
      <c r="CC9798"/>
      <c r="CD9798"/>
      <c r="CE9798" s="83"/>
      <c r="CF9798"/>
      <c r="CG9798"/>
      <c r="CH9798"/>
      <c r="CI9798"/>
      <c r="CJ9798"/>
      <c r="CK9798"/>
      <c r="CL9798"/>
      <c r="CM9798"/>
      <c r="CN9798"/>
      <c r="CO9798"/>
      <c r="CP9798"/>
    </row>
    <row r="9799" spans="80:94" ht="22.5" customHeight="1">
      <c r="CB9799"/>
      <c r="CC9799"/>
      <c r="CD9799"/>
      <c r="CE9799" s="83"/>
      <c r="CF9799"/>
      <c r="CG9799"/>
      <c r="CH9799"/>
      <c r="CI9799"/>
      <c r="CJ9799"/>
      <c r="CK9799"/>
      <c r="CL9799"/>
      <c r="CM9799"/>
      <c r="CN9799"/>
      <c r="CO9799"/>
      <c r="CP9799"/>
    </row>
    <row r="9800" spans="80:94" ht="22.5" customHeight="1">
      <c r="CB9800"/>
      <c r="CC9800"/>
      <c r="CD9800"/>
      <c r="CE9800" s="83"/>
      <c r="CF9800"/>
      <c r="CG9800"/>
      <c r="CH9800"/>
      <c r="CI9800"/>
      <c r="CJ9800"/>
      <c r="CK9800"/>
      <c r="CL9800"/>
      <c r="CM9800"/>
      <c r="CN9800"/>
      <c r="CO9800"/>
      <c r="CP9800"/>
    </row>
    <row r="9801" spans="80:94" ht="22.5" customHeight="1">
      <c r="CB9801"/>
      <c r="CC9801"/>
      <c r="CD9801"/>
      <c r="CE9801" s="83"/>
      <c r="CF9801"/>
      <c r="CG9801"/>
      <c r="CH9801"/>
      <c r="CI9801"/>
      <c r="CJ9801"/>
      <c r="CK9801"/>
      <c r="CL9801"/>
      <c r="CM9801"/>
      <c r="CN9801"/>
      <c r="CO9801"/>
      <c r="CP9801"/>
    </row>
    <row r="9802" spans="80:94" ht="22.5" customHeight="1">
      <c r="CB9802"/>
      <c r="CC9802"/>
      <c r="CD9802"/>
      <c r="CE9802" s="83"/>
      <c r="CF9802"/>
      <c r="CG9802"/>
      <c r="CH9802"/>
      <c r="CI9802"/>
      <c r="CJ9802"/>
      <c r="CK9802"/>
      <c r="CL9802"/>
      <c r="CM9802"/>
      <c r="CN9802"/>
      <c r="CO9802"/>
      <c r="CP9802"/>
    </row>
    <row r="9803" spans="80:94" ht="22.5" customHeight="1">
      <c r="CB9803"/>
      <c r="CC9803"/>
      <c r="CD9803"/>
      <c r="CE9803" s="83"/>
      <c r="CF9803"/>
      <c r="CG9803"/>
      <c r="CH9803"/>
      <c r="CI9803"/>
      <c r="CJ9803"/>
      <c r="CK9803"/>
      <c r="CL9803"/>
      <c r="CM9803"/>
      <c r="CN9803"/>
      <c r="CO9803"/>
      <c r="CP9803"/>
    </row>
    <row r="9804" spans="80:94" ht="22.5" customHeight="1">
      <c r="CB9804"/>
      <c r="CC9804"/>
      <c r="CD9804"/>
      <c r="CE9804" s="83"/>
      <c r="CF9804"/>
      <c r="CG9804"/>
      <c r="CH9804"/>
      <c r="CI9804"/>
      <c r="CJ9804"/>
      <c r="CK9804"/>
      <c r="CL9804"/>
      <c r="CM9804"/>
      <c r="CN9804"/>
      <c r="CO9804"/>
      <c r="CP9804"/>
    </row>
    <row r="9805" spans="80:94" ht="22.5" customHeight="1">
      <c r="CB9805"/>
      <c r="CC9805"/>
      <c r="CD9805"/>
      <c r="CE9805" s="83"/>
      <c r="CF9805"/>
      <c r="CG9805"/>
      <c r="CH9805"/>
      <c r="CI9805"/>
      <c r="CJ9805"/>
      <c r="CK9805"/>
      <c r="CL9805"/>
      <c r="CM9805"/>
      <c r="CN9805"/>
      <c r="CO9805"/>
      <c r="CP9805"/>
    </row>
    <row r="9806" spans="80:94" ht="22.5" customHeight="1">
      <c r="CB9806"/>
      <c r="CC9806"/>
      <c r="CD9806"/>
      <c r="CE9806" s="83"/>
      <c r="CF9806"/>
      <c r="CG9806"/>
      <c r="CH9806"/>
      <c r="CI9806"/>
      <c r="CJ9806"/>
      <c r="CK9806"/>
      <c r="CL9806"/>
      <c r="CM9806"/>
      <c r="CN9806"/>
      <c r="CO9806"/>
      <c r="CP9806"/>
    </row>
    <row r="9807" spans="80:94" ht="22.5" customHeight="1">
      <c r="CB9807"/>
      <c r="CC9807"/>
      <c r="CD9807"/>
      <c r="CE9807" s="83"/>
      <c r="CF9807"/>
      <c r="CG9807"/>
      <c r="CH9807"/>
      <c r="CI9807"/>
      <c r="CJ9807"/>
      <c r="CK9807"/>
      <c r="CL9807"/>
      <c r="CM9807"/>
      <c r="CN9807"/>
      <c r="CO9807"/>
      <c r="CP9807"/>
    </row>
    <row r="9808" spans="80:94" ht="22.5" customHeight="1">
      <c r="CB9808"/>
      <c r="CC9808"/>
      <c r="CD9808"/>
      <c r="CE9808" s="83"/>
      <c r="CF9808"/>
      <c r="CG9808"/>
      <c r="CH9808"/>
      <c r="CI9808"/>
      <c r="CJ9808"/>
      <c r="CK9808"/>
      <c r="CL9808"/>
      <c r="CM9808"/>
      <c r="CN9808"/>
      <c r="CO9808"/>
      <c r="CP9808"/>
    </row>
    <row r="9809" spans="80:94" ht="22.5" customHeight="1">
      <c r="CB9809"/>
      <c r="CC9809"/>
      <c r="CD9809"/>
      <c r="CE9809" s="83"/>
      <c r="CF9809"/>
      <c r="CG9809"/>
      <c r="CH9809"/>
      <c r="CI9809"/>
      <c r="CJ9809"/>
      <c r="CK9809"/>
      <c r="CL9809"/>
      <c r="CM9809"/>
      <c r="CN9809"/>
      <c r="CO9809"/>
      <c r="CP9809"/>
    </row>
    <row r="9810" spans="80:94" ht="22.5" customHeight="1">
      <c r="CB9810"/>
      <c r="CC9810"/>
      <c r="CD9810"/>
      <c r="CE9810" s="83"/>
      <c r="CF9810"/>
      <c r="CG9810"/>
      <c r="CH9810"/>
      <c r="CI9810"/>
      <c r="CJ9810"/>
      <c r="CK9810"/>
      <c r="CL9810"/>
      <c r="CM9810"/>
      <c r="CN9810"/>
      <c r="CO9810"/>
      <c r="CP9810"/>
    </row>
    <row r="9811" spans="80:94" ht="22.5" customHeight="1">
      <c r="CB9811"/>
      <c r="CC9811"/>
      <c r="CD9811"/>
      <c r="CE9811" s="83"/>
      <c r="CF9811"/>
      <c r="CG9811"/>
      <c r="CH9811"/>
      <c r="CI9811"/>
      <c r="CJ9811"/>
      <c r="CK9811"/>
      <c r="CL9811"/>
      <c r="CM9811"/>
      <c r="CN9811"/>
      <c r="CO9811"/>
      <c r="CP9811"/>
    </row>
    <row r="9812" spans="80:94" ht="22.5" customHeight="1">
      <c r="CB9812"/>
      <c r="CC9812"/>
      <c r="CD9812"/>
      <c r="CE9812" s="83"/>
      <c r="CF9812"/>
      <c r="CG9812"/>
      <c r="CH9812"/>
      <c r="CI9812"/>
      <c r="CJ9812"/>
      <c r="CK9812"/>
      <c r="CL9812"/>
      <c r="CM9812"/>
      <c r="CN9812"/>
      <c r="CO9812"/>
      <c r="CP9812"/>
    </row>
    <row r="9813" spans="80:94" ht="22.5" customHeight="1">
      <c r="CB9813"/>
      <c r="CC9813"/>
      <c r="CD9813"/>
      <c r="CE9813" s="83"/>
      <c r="CF9813"/>
      <c r="CG9813"/>
      <c r="CH9813"/>
      <c r="CI9813"/>
      <c r="CJ9813"/>
      <c r="CK9813"/>
      <c r="CL9813"/>
      <c r="CM9813"/>
      <c r="CN9813"/>
      <c r="CO9813"/>
      <c r="CP9813"/>
    </row>
    <row r="9814" spans="80:94" ht="22.5" customHeight="1">
      <c r="CB9814"/>
      <c r="CC9814"/>
      <c r="CD9814"/>
      <c r="CE9814" s="83"/>
      <c r="CF9814"/>
      <c r="CG9814"/>
      <c r="CH9814"/>
      <c r="CI9814"/>
      <c r="CJ9814"/>
      <c r="CK9814"/>
      <c r="CL9814"/>
      <c r="CM9814"/>
      <c r="CN9814"/>
      <c r="CO9814"/>
      <c r="CP9814"/>
    </row>
    <row r="9815" spans="80:94" ht="22.5" customHeight="1">
      <c r="CB9815"/>
      <c r="CC9815"/>
      <c r="CD9815"/>
      <c r="CE9815" s="83"/>
      <c r="CF9815"/>
      <c r="CG9815"/>
      <c r="CH9815"/>
      <c r="CI9815"/>
      <c r="CJ9815"/>
      <c r="CK9815"/>
      <c r="CL9815"/>
      <c r="CM9815"/>
      <c r="CN9815"/>
      <c r="CO9815"/>
      <c r="CP9815"/>
    </row>
    <row r="9816" spans="80:94" ht="22.5" customHeight="1">
      <c r="CB9816"/>
      <c r="CC9816"/>
      <c r="CD9816"/>
      <c r="CE9816" s="83"/>
      <c r="CF9816"/>
      <c r="CG9816"/>
      <c r="CH9816"/>
      <c r="CI9816"/>
      <c r="CJ9816"/>
      <c r="CK9816"/>
      <c r="CL9816"/>
      <c r="CM9816"/>
      <c r="CN9816"/>
      <c r="CO9816"/>
      <c r="CP9816"/>
    </row>
    <row r="9817" spans="80:94" ht="22.5" customHeight="1">
      <c r="CB9817"/>
      <c r="CC9817"/>
      <c r="CD9817"/>
      <c r="CE9817" s="83"/>
      <c r="CF9817"/>
      <c r="CG9817"/>
      <c r="CH9817"/>
      <c r="CI9817"/>
      <c r="CJ9817"/>
      <c r="CK9817"/>
      <c r="CL9817"/>
      <c r="CM9817"/>
      <c r="CN9817"/>
      <c r="CO9817"/>
      <c r="CP9817"/>
    </row>
    <row r="9818" spans="80:94" ht="22.5" customHeight="1">
      <c r="CB9818"/>
      <c r="CC9818"/>
      <c r="CD9818"/>
      <c r="CE9818" s="83"/>
      <c r="CF9818"/>
      <c r="CG9818"/>
      <c r="CH9818"/>
      <c r="CI9818"/>
      <c r="CJ9818"/>
      <c r="CK9818"/>
      <c r="CL9818"/>
      <c r="CM9818"/>
      <c r="CN9818"/>
      <c r="CO9818"/>
      <c r="CP9818"/>
    </row>
    <row r="9819" spans="80:94" ht="22.5" customHeight="1">
      <c r="CB9819"/>
      <c r="CC9819"/>
      <c r="CD9819"/>
      <c r="CE9819" s="83"/>
      <c r="CF9819"/>
      <c r="CG9819"/>
      <c r="CH9819"/>
      <c r="CI9819"/>
      <c r="CJ9819"/>
      <c r="CK9819"/>
      <c r="CL9819"/>
      <c r="CM9819"/>
      <c r="CN9819"/>
      <c r="CO9819"/>
      <c r="CP9819"/>
    </row>
    <row r="9820" spans="80:94" ht="22.5" customHeight="1">
      <c r="CB9820"/>
      <c r="CC9820"/>
      <c r="CD9820"/>
      <c r="CE9820" s="83"/>
      <c r="CF9820"/>
      <c r="CG9820"/>
      <c r="CH9820"/>
      <c r="CI9820"/>
      <c r="CJ9820"/>
      <c r="CK9820"/>
      <c r="CL9820"/>
      <c r="CM9820"/>
      <c r="CN9820"/>
      <c r="CO9820"/>
      <c r="CP9820"/>
    </row>
    <row r="9821" spans="80:94" ht="22.5" customHeight="1">
      <c r="CB9821"/>
      <c r="CC9821"/>
      <c r="CD9821"/>
      <c r="CE9821" s="83"/>
      <c r="CF9821"/>
      <c r="CG9821"/>
      <c r="CH9821"/>
      <c r="CI9821"/>
      <c r="CJ9821"/>
      <c r="CK9821"/>
      <c r="CL9821"/>
      <c r="CM9821"/>
      <c r="CN9821"/>
      <c r="CO9821"/>
      <c r="CP9821"/>
    </row>
    <row r="9822" spans="80:94" ht="22.5" customHeight="1">
      <c r="CB9822"/>
      <c r="CC9822"/>
      <c r="CD9822"/>
      <c r="CE9822" s="83"/>
      <c r="CF9822"/>
      <c r="CG9822"/>
      <c r="CH9822"/>
      <c r="CI9822"/>
      <c r="CJ9822"/>
      <c r="CK9822"/>
      <c r="CL9822"/>
      <c r="CM9822"/>
      <c r="CN9822"/>
      <c r="CO9822"/>
      <c r="CP9822"/>
    </row>
    <row r="9823" spans="80:94" ht="22.5" customHeight="1">
      <c r="CB9823"/>
      <c r="CC9823"/>
      <c r="CD9823"/>
      <c r="CE9823" s="83"/>
      <c r="CF9823"/>
      <c r="CG9823"/>
      <c r="CH9823"/>
      <c r="CI9823"/>
      <c r="CJ9823"/>
      <c r="CK9823"/>
      <c r="CL9823"/>
      <c r="CM9823"/>
      <c r="CN9823"/>
      <c r="CO9823"/>
      <c r="CP9823"/>
    </row>
    <row r="9824" spans="80:94" ht="22.5" customHeight="1">
      <c r="CB9824"/>
      <c r="CC9824"/>
      <c r="CD9824"/>
      <c r="CE9824" s="83"/>
      <c r="CF9824"/>
      <c r="CG9824"/>
      <c r="CH9824"/>
      <c r="CI9824"/>
      <c r="CJ9824"/>
      <c r="CK9824"/>
      <c r="CL9824"/>
      <c r="CM9824"/>
      <c r="CN9824"/>
      <c r="CO9824"/>
      <c r="CP9824"/>
    </row>
    <row r="9825" spans="80:94" ht="22.5" customHeight="1">
      <c r="CB9825"/>
      <c r="CC9825"/>
      <c r="CD9825"/>
      <c r="CE9825" s="83"/>
      <c r="CF9825"/>
      <c r="CG9825"/>
      <c r="CH9825"/>
      <c r="CI9825"/>
      <c r="CJ9825"/>
      <c r="CK9825"/>
      <c r="CL9825"/>
      <c r="CM9825"/>
      <c r="CN9825"/>
      <c r="CO9825"/>
      <c r="CP9825"/>
    </row>
    <row r="9826" spans="80:94" ht="22.5" customHeight="1">
      <c r="CB9826"/>
      <c r="CC9826"/>
      <c r="CD9826"/>
      <c r="CE9826" s="83"/>
      <c r="CF9826"/>
      <c r="CG9826"/>
      <c r="CH9826"/>
      <c r="CI9826"/>
      <c r="CJ9826"/>
      <c r="CK9826"/>
      <c r="CL9826"/>
      <c r="CM9826"/>
      <c r="CN9826"/>
      <c r="CO9826"/>
      <c r="CP9826"/>
    </row>
    <row r="9827" spans="80:94" ht="22.5" customHeight="1">
      <c r="CB9827"/>
      <c r="CC9827"/>
      <c r="CD9827"/>
      <c r="CE9827" s="83"/>
      <c r="CF9827"/>
      <c r="CG9827"/>
      <c r="CH9827"/>
      <c r="CI9827"/>
      <c r="CJ9827"/>
      <c r="CK9827"/>
      <c r="CL9827"/>
      <c r="CM9827"/>
      <c r="CN9827"/>
      <c r="CO9827"/>
      <c r="CP9827"/>
    </row>
    <row r="9828" spans="80:94" ht="22.5" customHeight="1">
      <c r="CB9828"/>
      <c r="CC9828"/>
      <c r="CD9828"/>
      <c r="CE9828" s="83"/>
      <c r="CF9828"/>
      <c r="CG9828"/>
      <c r="CH9828"/>
      <c r="CI9828"/>
      <c r="CJ9828"/>
      <c r="CK9828"/>
      <c r="CL9828"/>
      <c r="CM9828"/>
      <c r="CN9828"/>
      <c r="CO9828"/>
      <c r="CP9828"/>
    </row>
    <row r="9829" spans="80:94" ht="22.5" customHeight="1">
      <c r="CB9829"/>
      <c r="CC9829"/>
      <c r="CD9829"/>
      <c r="CE9829" s="83"/>
      <c r="CF9829"/>
      <c r="CG9829"/>
      <c r="CH9829"/>
      <c r="CI9829"/>
      <c r="CJ9829"/>
      <c r="CK9829"/>
      <c r="CL9829"/>
      <c r="CM9829"/>
      <c r="CN9829"/>
      <c r="CO9829"/>
      <c r="CP9829"/>
    </row>
    <row r="9830" spans="80:94" ht="22.5" customHeight="1">
      <c r="CB9830"/>
      <c r="CC9830"/>
      <c r="CD9830"/>
      <c r="CE9830" s="83"/>
      <c r="CF9830"/>
      <c r="CG9830"/>
      <c r="CH9830"/>
      <c r="CI9830"/>
      <c r="CJ9830"/>
      <c r="CK9830"/>
      <c r="CL9830"/>
      <c r="CM9830"/>
      <c r="CN9830"/>
      <c r="CO9830"/>
      <c r="CP9830"/>
    </row>
    <row r="9831" spans="80:94" ht="22.5" customHeight="1">
      <c r="CB9831"/>
      <c r="CC9831"/>
      <c r="CD9831"/>
      <c r="CE9831" s="83"/>
      <c r="CF9831"/>
      <c r="CG9831"/>
      <c r="CH9831"/>
      <c r="CI9831"/>
      <c r="CJ9831"/>
      <c r="CK9831"/>
      <c r="CL9831"/>
      <c r="CM9831"/>
      <c r="CN9831"/>
      <c r="CO9831"/>
      <c r="CP9831"/>
    </row>
    <row r="9832" spans="80:94" ht="22.5" customHeight="1">
      <c r="CB9832"/>
      <c r="CC9832"/>
      <c r="CD9832"/>
      <c r="CE9832" s="83"/>
      <c r="CF9832"/>
      <c r="CG9832"/>
      <c r="CH9832"/>
      <c r="CI9832"/>
      <c r="CJ9832"/>
      <c r="CK9832"/>
      <c r="CL9832"/>
      <c r="CM9832"/>
      <c r="CN9832"/>
      <c r="CO9832"/>
      <c r="CP9832"/>
    </row>
    <row r="9833" spans="80:94" ht="22.5" customHeight="1">
      <c r="CB9833"/>
      <c r="CC9833"/>
      <c r="CD9833"/>
      <c r="CE9833" s="83"/>
      <c r="CF9833"/>
      <c r="CG9833"/>
      <c r="CH9833"/>
      <c r="CI9833"/>
      <c r="CJ9833"/>
      <c r="CK9833"/>
      <c r="CL9833"/>
      <c r="CM9833"/>
      <c r="CN9833"/>
      <c r="CO9833"/>
      <c r="CP9833"/>
    </row>
    <row r="9834" spans="80:94" ht="22.5" customHeight="1">
      <c r="CB9834"/>
      <c r="CC9834"/>
      <c r="CD9834"/>
      <c r="CE9834" s="83"/>
      <c r="CF9834"/>
      <c r="CG9834"/>
      <c r="CH9834"/>
      <c r="CI9834"/>
      <c r="CJ9834"/>
      <c r="CK9834"/>
      <c r="CL9834"/>
      <c r="CM9834"/>
      <c r="CN9834"/>
      <c r="CO9834"/>
      <c r="CP9834"/>
    </row>
    <row r="9835" spans="80:94" ht="22.5" customHeight="1">
      <c r="CB9835"/>
      <c r="CC9835"/>
      <c r="CD9835"/>
      <c r="CE9835" s="83"/>
      <c r="CF9835"/>
      <c r="CG9835"/>
      <c r="CH9835"/>
      <c r="CI9835"/>
      <c r="CJ9835"/>
      <c r="CK9835"/>
      <c r="CL9835"/>
      <c r="CM9835"/>
      <c r="CN9835"/>
      <c r="CO9835"/>
      <c r="CP9835"/>
    </row>
    <row r="9836" spans="80:94" ht="22.5" customHeight="1">
      <c r="CB9836"/>
      <c r="CC9836"/>
      <c r="CD9836"/>
      <c r="CE9836" s="83"/>
      <c r="CF9836"/>
      <c r="CG9836"/>
      <c r="CH9836"/>
      <c r="CI9836"/>
      <c r="CJ9836"/>
      <c r="CK9836"/>
      <c r="CL9836"/>
      <c r="CM9836"/>
      <c r="CN9836"/>
      <c r="CO9836"/>
      <c r="CP9836"/>
    </row>
    <row r="9837" spans="80:94" ht="22.5" customHeight="1">
      <c r="CB9837"/>
      <c r="CC9837"/>
      <c r="CD9837"/>
      <c r="CE9837" s="83"/>
      <c r="CF9837"/>
      <c r="CG9837"/>
      <c r="CH9837"/>
      <c r="CI9837"/>
      <c r="CJ9837"/>
      <c r="CK9837"/>
      <c r="CL9837"/>
      <c r="CM9837"/>
      <c r="CN9837"/>
      <c r="CO9837"/>
      <c r="CP9837"/>
    </row>
    <row r="9838" spans="80:94" ht="22.5" customHeight="1">
      <c r="CB9838"/>
      <c r="CC9838"/>
      <c r="CD9838"/>
      <c r="CE9838" s="83"/>
      <c r="CF9838"/>
      <c r="CG9838"/>
      <c r="CH9838"/>
      <c r="CI9838"/>
      <c r="CJ9838"/>
      <c r="CK9838"/>
      <c r="CL9838"/>
      <c r="CM9838"/>
      <c r="CN9838"/>
      <c r="CO9838"/>
      <c r="CP9838"/>
    </row>
    <row r="9839" spans="80:94" ht="22.5" customHeight="1">
      <c r="CB9839"/>
      <c r="CC9839"/>
      <c r="CD9839"/>
      <c r="CE9839" s="83"/>
      <c r="CF9839"/>
      <c r="CG9839"/>
      <c r="CH9839"/>
      <c r="CI9839"/>
      <c r="CJ9839"/>
      <c r="CK9839"/>
      <c r="CL9839"/>
      <c r="CM9839"/>
      <c r="CN9839"/>
      <c r="CO9839"/>
      <c r="CP9839"/>
    </row>
    <row r="9840" spans="80:94" ht="22.5" customHeight="1">
      <c r="CB9840"/>
      <c r="CC9840"/>
      <c r="CD9840"/>
      <c r="CE9840" s="83"/>
      <c r="CF9840"/>
      <c r="CG9840"/>
      <c r="CH9840"/>
      <c r="CI9840"/>
      <c r="CJ9840"/>
      <c r="CK9840"/>
      <c r="CL9840"/>
      <c r="CM9840"/>
      <c r="CN9840"/>
      <c r="CO9840"/>
      <c r="CP9840"/>
    </row>
    <row r="9841" spans="80:94" ht="22.5" customHeight="1">
      <c r="CB9841"/>
      <c r="CC9841"/>
      <c r="CD9841"/>
      <c r="CE9841" s="83"/>
      <c r="CF9841"/>
      <c r="CG9841"/>
      <c r="CH9841"/>
      <c r="CI9841"/>
      <c r="CJ9841"/>
      <c r="CK9841"/>
      <c r="CL9841"/>
      <c r="CM9841"/>
      <c r="CN9841"/>
      <c r="CO9841"/>
      <c r="CP9841"/>
    </row>
    <row r="9842" spans="80:94" ht="22.5" customHeight="1">
      <c r="CB9842"/>
      <c r="CC9842"/>
      <c r="CD9842"/>
      <c r="CE9842" s="83"/>
      <c r="CF9842"/>
      <c r="CG9842"/>
      <c r="CH9842"/>
      <c r="CI9842"/>
      <c r="CJ9842"/>
      <c r="CK9842"/>
      <c r="CL9842"/>
      <c r="CM9842"/>
      <c r="CN9842"/>
      <c r="CO9842"/>
      <c r="CP9842"/>
    </row>
    <row r="9843" spans="80:94" ht="22.5" customHeight="1">
      <c r="CB9843"/>
      <c r="CC9843"/>
      <c r="CD9843"/>
      <c r="CE9843" s="83"/>
      <c r="CF9843"/>
      <c r="CG9843"/>
      <c r="CH9843"/>
      <c r="CI9843"/>
      <c r="CJ9843"/>
      <c r="CK9843"/>
      <c r="CL9843"/>
      <c r="CM9843"/>
      <c r="CN9843"/>
      <c r="CO9843"/>
      <c r="CP9843"/>
    </row>
    <row r="9844" spans="80:94" ht="22.5" customHeight="1">
      <c r="CB9844"/>
      <c r="CC9844"/>
      <c r="CD9844"/>
      <c r="CE9844" s="83"/>
      <c r="CF9844"/>
      <c r="CG9844"/>
      <c r="CH9844"/>
      <c r="CI9844"/>
      <c r="CJ9844"/>
      <c r="CK9844"/>
      <c r="CL9844"/>
      <c r="CM9844"/>
      <c r="CN9844"/>
      <c r="CO9844"/>
      <c r="CP9844"/>
    </row>
    <row r="9845" spans="80:94" ht="22.5" customHeight="1">
      <c r="CB9845"/>
      <c r="CC9845"/>
      <c r="CD9845"/>
      <c r="CE9845" s="83"/>
      <c r="CF9845"/>
      <c r="CG9845"/>
      <c r="CH9845"/>
      <c r="CI9845"/>
      <c r="CJ9845"/>
      <c r="CK9845"/>
      <c r="CL9845"/>
      <c r="CM9845"/>
      <c r="CN9845"/>
      <c r="CO9845"/>
      <c r="CP9845"/>
    </row>
    <row r="9846" spans="80:94" ht="22.5" customHeight="1">
      <c r="CB9846"/>
      <c r="CC9846"/>
      <c r="CD9846"/>
      <c r="CE9846" s="83"/>
      <c r="CF9846"/>
      <c r="CG9846"/>
      <c r="CH9846"/>
      <c r="CI9846"/>
      <c r="CJ9846"/>
      <c r="CK9846"/>
      <c r="CL9846"/>
      <c r="CM9846"/>
      <c r="CN9846"/>
      <c r="CO9846"/>
      <c r="CP9846"/>
    </row>
    <row r="9847" spans="80:94" ht="22.5" customHeight="1">
      <c r="CB9847"/>
      <c r="CC9847"/>
      <c r="CD9847"/>
      <c r="CE9847" s="83"/>
      <c r="CF9847"/>
      <c r="CG9847"/>
      <c r="CH9847"/>
      <c r="CI9847"/>
      <c r="CJ9847"/>
      <c r="CK9847"/>
      <c r="CL9847"/>
      <c r="CM9847"/>
      <c r="CN9847"/>
      <c r="CO9847"/>
      <c r="CP9847"/>
    </row>
    <row r="9848" spans="80:94" ht="22.5" customHeight="1">
      <c r="CB9848"/>
      <c r="CC9848"/>
      <c r="CD9848"/>
      <c r="CE9848" s="83"/>
      <c r="CF9848"/>
      <c r="CG9848"/>
      <c r="CH9848"/>
      <c r="CI9848"/>
      <c r="CJ9848"/>
      <c r="CK9848"/>
      <c r="CL9848"/>
      <c r="CM9848"/>
      <c r="CN9848"/>
      <c r="CO9848"/>
      <c r="CP9848"/>
    </row>
    <row r="9849" spans="80:94" ht="22.5" customHeight="1">
      <c r="CB9849"/>
      <c r="CC9849"/>
      <c r="CD9849"/>
      <c r="CE9849" s="83"/>
      <c r="CF9849"/>
      <c r="CG9849"/>
      <c r="CH9849"/>
      <c r="CI9849"/>
      <c r="CJ9849"/>
      <c r="CK9849"/>
      <c r="CL9849"/>
      <c r="CM9849"/>
      <c r="CN9849"/>
      <c r="CO9849"/>
      <c r="CP9849"/>
    </row>
    <row r="9850" spans="80:94" ht="22.5" customHeight="1">
      <c r="CB9850"/>
      <c r="CC9850"/>
      <c r="CD9850"/>
      <c r="CE9850" s="83"/>
      <c r="CF9850"/>
      <c r="CG9850"/>
      <c r="CH9850"/>
      <c r="CI9850"/>
      <c r="CJ9850"/>
      <c r="CK9850"/>
      <c r="CL9850"/>
      <c r="CM9850"/>
      <c r="CN9850"/>
      <c r="CO9850"/>
      <c r="CP9850"/>
    </row>
    <row r="9851" spans="80:94" ht="22.5" customHeight="1">
      <c r="CB9851"/>
      <c r="CC9851"/>
      <c r="CD9851"/>
      <c r="CE9851" s="83"/>
      <c r="CF9851"/>
      <c r="CG9851"/>
      <c r="CH9851"/>
      <c r="CI9851"/>
      <c r="CJ9851"/>
      <c r="CK9851"/>
      <c r="CL9851"/>
      <c r="CM9851"/>
      <c r="CN9851"/>
      <c r="CO9851"/>
      <c r="CP9851"/>
    </row>
    <row r="9852" spans="80:94" ht="22.5" customHeight="1">
      <c r="CB9852"/>
      <c r="CC9852"/>
      <c r="CD9852"/>
      <c r="CE9852" s="83"/>
      <c r="CF9852"/>
      <c r="CG9852"/>
      <c r="CH9852"/>
      <c r="CI9852"/>
      <c r="CJ9852"/>
      <c r="CK9852"/>
      <c r="CL9852"/>
      <c r="CM9852"/>
      <c r="CN9852"/>
      <c r="CO9852"/>
      <c r="CP9852"/>
    </row>
    <row r="9853" spans="80:94" ht="22.5" customHeight="1">
      <c r="CB9853"/>
      <c r="CC9853"/>
      <c r="CD9853"/>
      <c r="CE9853" s="83"/>
      <c r="CF9853"/>
      <c r="CG9853"/>
      <c r="CH9853"/>
      <c r="CI9853"/>
      <c r="CJ9853"/>
      <c r="CK9853"/>
      <c r="CL9853"/>
      <c r="CM9853"/>
      <c r="CN9853"/>
      <c r="CO9853"/>
      <c r="CP9853"/>
    </row>
    <row r="9854" spans="80:94" ht="22.5" customHeight="1">
      <c r="CB9854"/>
      <c r="CC9854"/>
      <c r="CD9854"/>
      <c r="CE9854" s="83"/>
      <c r="CF9854"/>
      <c r="CG9854"/>
      <c r="CH9854"/>
      <c r="CI9854"/>
      <c r="CJ9854"/>
      <c r="CK9854"/>
      <c r="CL9854"/>
      <c r="CM9854"/>
      <c r="CN9854"/>
      <c r="CO9854"/>
      <c r="CP9854"/>
    </row>
    <row r="9855" spans="80:94" ht="22.5" customHeight="1">
      <c r="CB9855"/>
      <c r="CC9855"/>
      <c r="CD9855"/>
      <c r="CE9855" s="83"/>
      <c r="CF9855"/>
      <c r="CG9855"/>
      <c r="CH9855"/>
      <c r="CI9855"/>
      <c r="CJ9855"/>
      <c r="CK9855"/>
      <c r="CL9855"/>
      <c r="CM9855"/>
      <c r="CN9855"/>
      <c r="CO9855"/>
      <c r="CP9855"/>
    </row>
    <row r="9856" spans="80:94" ht="22.5" customHeight="1">
      <c r="CB9856"/>
      <c r="CC9856"/>
      <c r="CD9856"/>
      <c r="CE9856" s="83"/>
      <c r="CF9856"/>
      <c r="CG9856"/>
      <c r="CH9856"/>
      <c r="CI9856"/>
      <c r="CJ9856"/>
      <c r="CK9856"/>
      <c r="CL9856"/>
      <c r="CM9856"/>
      <c r="CN9856"/>
      <c r="CO9856"/>
      <c r="CP9856"/>
    </row>
    <row r="9857" spans="80:94" ht="22.5" customHeight="1">
      <c r="CB9857"/>
      <c r="CC9857"/>
      <c r="CD9857"/>
      <c r="CE9857" s="83"/>
      <c r="CF9857"/>
      <c r="CG9857"/>
      <c r="CH9857"/>
      <c r="CI9857"/>
      <c r="CJ9857"/>
      <c r="CK9857"/>
      <c r="CL9857"/>
      <c r="CM9857"/>
      <c r="CN9857"/>
      <c r="CO9857"/>
      <c r="CP9857"/>
    </row>
    <row r="9858" spans="80:94" ht="22.5" customHeight="1">
      <c r="CB9858"/>
      <c r="CC9858"/>
      <c r="CD9858"/>
      <c r="CE9858" s="83"/>
      <c r="CF9858"/>
      <c r="CG9858"/>
      <c r="CH9858"/>
      <c r="CI9858"/>
      <c r="CJ9858"/>
      <c r="CK9858"/>
      <c r="CL9858"/>
      <c r="CM9858"/>
      <c r="CN9858"/>
      <c r="CO9858"/>
      <c r="CP9858"/>
    </row>
    <row r="9859" spans="80:94" ht="22.5" customHeight="1">
      <c r="CB9859"/>
      <c r="CC9859"/>
      <c r="CD9859"/>
      <c r="CE9859" s="83"/>
      <c r="CF9859"/>
      <c r="CG9859"/>
      <c r="CH9859"/>
      <c r="CI9859"/>
      <c r="CJ9859"/>
      <c r="CK9859"/>
      <c r="CL9859"/>
      <c r="CM9859"/>
      <c r="CN9859"/>
      <c r="CO9859"/>
      <c r="CP9859"/>
    </row>
    <row r="9860" spans="80:94" ht="22.5" customHeight="1">
      <c r="CB9860"/>
      <c r="CC9860"/>
      <c r="CD9860"/>
      <c r="CE9860" s="83"/>
      <c r="CF9860"/>
      <c r="CG9860"/>
      <c r="CH9860"/>
      <c r="CI9860"/>
      <c r="CJ9860"/>
      <c r="CK9860"/>
      <c r="CL9860"/>
      <c r="CM9860"/>
      <c r="CN9860"/>
      <c r="CO9860"/>
      <c r="CP9860"/>
    </row>
    <row r="9861" spans="80:94" ht="22.5" customHeight="1">
      <c r="CB9861"/>
      <c r="CC9861"/>
      <c r="CD9861"/>
      <c r="CE9861" s="83"/>
      <c r="CF9861"/>
      <c r="CG9861"/>
      <c r="CH9861"/>
      <c r="CI9861"/>
      <c r="CJ9861"/>
      <c r="CK9861"/>
      <c r="CL9861"/>
      <c r="CM9861"/>
      <c r="CN9861"/>
      <c r="CO9861"/>
      <c r="CP9861"/>
    </row>
    <row r="9862" spans="80:94" ht="22.5" customHeight="1">
      <c r="CB9862"/>
      <c r="CC9862"/>
      <c r="CD9862"/>
      <c r="CE9862" s="83"/>
      <c r="CF9862"/>
      <c r="CG9862"/>
      <c r="CH9862"/>
      <c r="CI9862"/>
      <c r="CJ9862"/>
      <c r="CK9862"/>
      <c r="CL9862"/>
      <c r="CM9862"/>
      <c r="CN9862"/>
      <c r="CO9862"/>
      <c r="CP9862"/>
    </row>
    <row r="9863" spans="80:94" ht="22.5" customHeight="1">
      <c r="CB9863"/>
      <c r="CC9863"/>
      <c r="CD9863"/>
      <c r="CE9863" s="83"/>
      <c r="CF9863"/>
      <c r="CG9863"/>
      <c r="CH9863"/>
      <c r="CI9863"/>
      <c r="CJ9863"/>
      <c r="CK9863"/>
      <c r="CL9863"/>
      <c r="CM9863"/>
      <c r="CN9863"/>
      <c r="CO9863"/>
      <c r="CP9863"/>
    </row>
    <row r="9864" spans="80:94" ht="22.5" customHeight="1">
      <c r="CB9864"/>
      <c r="CC9864"/>
      <c r="CD9864"/>
      <c r="CE9864" s="83"/>
      <c r="CF9864"/>
      <c r="CG9864"/>
      <c r="CH9864"/>
      <c r="CI9864"/>
      <c r="CJ9864"/>
      <c r="CK9864"/>
      <c r="CL9864"/>
      <c r="CM9864"/>
      <c r="CN9864"/>
      <c r="CO9864"/>
      <c r="CP9864"/>
    </row>
    <row r="9865" spans="80:94" ht="22.5" customHeight="1">
      <c r="CB9865"/>
      <c r="CC9865"/>
      <c r="CD9865"/>
      <c r="CE9865" s="83"/>
      <c r="CF9865"/>
      <c r="CG9865"/>
      <c r="CH9865"/>
      <c r="CI9865"/>
      <c r="CJ9865"/>
      <c r="CK9865"/>
      <c r="CL9865"/>
      <c r="CM9865"/>
      <c r="CN9865"/>
      <c r="CO9865"/>
      <c r="CP9865"/>
    </row>
    <row r="9866" spans="80:94" ht="22.5" customHeight="1">
      <c r="CB9866"/>
      <c r="CC9866"/>
      <c r="CD9866"/>
      <c r="CE9866" s="83"/>
      <c r="CF9866"/>
      <c r="CG9866"/>
      <c r="CH9866"/>
      <c r="CI9866"/>
      <c r="CJ9866"/>
      <c r="CK9866"/>
      <c r="CL9866"/>
      <c r="CM9866"/>
      <c r="CN9866"/>
      <c r="CO9866"/>
      <c r="CP9866"/>
    </row>
    <row r="9867" spans="80:94" ht="22.5" customHeight="1">
      <c r="CB9867"/>
      <c r="CC9867"/>
      <c r="CD9867"/>
      <c r="CE9867" s="83"/>
      <c r="CF9867"/>
      <c r="CG9867"/>
      <c r="CH9867"/>
      <c r="CI9867"/>
      <c r="CJ9867"/>
      <c r="CK9867"/>
      <c r="CL9867"/>
      <c r="CM9867"/>
      <c r="CN9867"/>
      <c r="CO9867"/>
      <c r="CP9867"/>
    </row>
    <row r="9868" spans="80:94" ht="22.5" customHeight="1">
      <c r="CB9868"/>
      <c r="CC9868"/>
      <c r="CD9868"/>
      <c r="CE9868" s="83"/>
      <c r="CF9868"/>
      <c r="CG9868"/>
      <c r="CH9868"/>
      <c r="CI9868"/>
      <c r="CJ9868"/>
      <c r="CK9868"/>
      <c r="CL9868"/>
      <c r="CM9868"/>
      <c r="CN9868"/>
      <c r="CO9868"/>
      <c r="CP9868"/>
    </row>
    <row r="9869" spans="80:94" ht="22.5" customHeight="1">
      <c r="CB9869"/>
      <c r="CC9869"/>
      <c r="CD9869"/>
      <c r="CE9869" s="83"/>
      <c r="CF9869"/>
      <c r="CG9869"/>
      <c r="CH9869"/>
      <c r="CI9869"/>
      <c r="CJ9869"/>
      <c r="CK9869"/>
      <c r="CL9869"/>
      <c r="CM9869"/>
      <c r="CN9869"/>
      <c r="CO9869"/>
      <c r="CP9869"/>
    </row>
    <row r="9870" spans="80:94" ht="22.5" customHeight="1">
      <c r="CB9870"/>
      <c r="CC9870"/>
      <c r="CD9870"/>
      <c r="CE9870" s="83"/>
      <c r="CF9870"/>
      <c r="CG9870"/>
      <c r="CH9870"/>
      <c r="CI9870"/>
      <c r="CJ9870"/>
      <c r="CK9870"/>
      <c r="CL9870"/>
      <c r="CM9870"/>
      <c r="CN9870"/>
      <c r="CO9870"/>
      <c r="CP9870"/>
    </row>
    <row r="9871" spans="80:94" ht="22.5" customHeight="1">
      <c r="CB9871"/>
      <c r="CC9871"/>
      <c r="CD9871"/>
      <c r="CE9871" s="83"/>
      <c r="CF9871"/>
      <c r="CG9871"/>
      <c r="CH9871"/>
      <c r="CI9871"/>
      <c r="CJ9871"/>
      <c r="CK9871"/>
      <c r="CL9871"/>
      <c r="CM9871"/>
      <c r="CN9871"/>
      <c r="CO9871"/>
      <c r="CP9871"/>
    </row>
    <row r="9872" spans="80:94" ht="22.5" customHeight="1">
      <c r="CB9872"/>
      <c r="CC9872"/>
      <c r="CD9872"/>
      <c r="CE9872" s="83"/>
      <c r="CF9872"/>
      <c r="CG9872"/>
      <c r="CH9872"/>
      <c r="CI9872"/>
      <c r="CJ9872"/>
      <c r="CK9872"/>
      <c r="CL9872"/>
      <c r="CM9872"/>
      <c r="CN9872"/>
      <c r="CO9872"/>
      <c r="CP9872"/>
    </row>
    <row r="9873" spans="80:94" ht="22.5" customHeight="1">
      <c r="CB9873"/>
      <c r="CC9873"/>
      <c r="CD9873"/>
      <c r="CE9873" s="83"/>
      <c r="CF9873"/>
      <c r="CG9873"/>
      <c r="CH9873"/>
      <c r="CI9873"/>
      <c r="CJ9873"/>
      <c r="CK9873"/>
      <c r="CL9873"/>
      <c r="CM9873"/>
      <c r="CN9873"/>
      <c r="CO9873"/>
      <c r="CP9873"/>
    </row>
    <row r="9874" spans="80:94" ht="22.5" customHeight="1">
      <c r="CB9874"/>
      <c r="CC9874"/>
      <c r="CD9874"/>
      <c r="CE9874" s="83"/>
      <c r="CF9874"/>
      <c r="CG9874"/>
      <c r="CH9874"/>
      <c r="CI9874"/>
      <c r="CJ9874"/>
      <c r="CK9874"/>
      <c r="CL9874"/>
      <c r="CM9874"/>
      <c r="CN9874"/>
      <c r="CO9874"/>
      <c r="CP9874"/>
    </row>
    <row r="9875" spans="80:94" ht="22.5" customHeight="1">
      <c r="CB9875"/>
      <c r="CC9875"/>
      <c r="CD9875"/>
      <c r="CE9875" s="83"/>
      <c r="CF9875"/>
      <c r="CG9875"/>
      <c r="CH9875"/>
      <c r="CI9875"/>
      <c r="CJ9875"/>
      <c r="CK9875"/>
      <c r="CL9875"/>
      <c r="CM9875"/>
      <c r="CN9875"/>
      <c r="CO9875"/>
      <c r="CP9875"/>
    </row>
    <row r="9876" spans="80:94" ht="22.5" customHeight="1">
      <c r="CB9876"/>
      <c r="CC9876"/>
      <c r="CD9876"/>
      <c r="CE9876" s="83"/>
      <c r="CF9876"/>
      <c r="CG9876"/>
      <c r="CH9876"/>
      <c r="CI9876"/>
      <c r="CJ9876"/>
      <c r="CK9876"/>
      <c r="CL9876"/>
      <c r="CM9876"/>
      <c r="CN9876"/>
      <c r="CO9876"/>
      <c r="CP9876"/>
    </row>
    <row r="9877" spans="80:94" ht="22.5" customHeight="1">
      <c r="CB9877"/>
      <c r="CC9877"/>
      <c r="CD9877"/>
      <c r="CE9877" s="83"/>
      <c r="CF9877"/>
      <c r="CG9877"/>
      <c r="CH9877"/>
      <c r="CI9877"/>
      <c r="CJ9877"/>
      <c r="CK9877"/>
      <c r="CL9877"/>
      <c r="CM9877"/>
      <c r="CN9877"/>
      <c r="CO9877"/>
      <c r="CP9877"/>
    </row>
    <row r="9878" spans="80:94" ht="22.5" customHeight="1">
      <c r="CB9878"/>
      <c r="CC9878"/>
      <c r="CD9878"/>
      <c r="CE9878" s="83"/>
      <c r="CF9878"/>
      <c r="CG9878"/>
      <c r="CH9878"/>
      <c r="CI9878"/>
      <c r="CJ9878"/>
      <c r="CK9878"/>
      <c r="CL9878"/>
      <c r="CM9878"/>
      <c r="CN9878"/>
      <c r="CO9878"/>
      <c r="CP9878"/>
    </row>
    <row r="9879" spans="80:94" ht="22.5" customHeight="1">
      <c r="CB9879"/>
      <c r="CC9879"/>
      <c r="CD9879"/>
      <c r="CE9879" s="83"/>
      <c r="CF9879"/>
      <c r="CG9879"/>
      <c r="CH9879"/>
      <c r="CI9879"/>
      <c r="CJ9879"/>
      <c r="CK9879"/>
      <c r="CL9879"/>
      <c r="CM9879"/>
      <c r="CN9879"/>
      <c r="CO9879"/>
      <c r="CP9879"/>
    </row>
    <row r="9880" spans="80:94" ht="22.5" customHeight="1">
      <c r="CB9880"/>
      <c r="CC9880"/>
      <c r="CD9880"/>
      <c r="CE9880" s="83"/>
      <c r="CF9880"/>
      <c r="CG9880"/>
      <c r="CH9880"/>
      <c r="CI9880"/>
      <c r="CJ9880"/>
      <c r="CK9880"/>
      <c r="CL9880"/>
      <c r="CM9880"/>
      <c r="CN9880"/>
      <c r="CO9880"/>
      <c r="CP9880"/>
    </row>
    <row r="9881" spans="80:94" ht="22.5" customHeight="1">
      <c r="CB9881"/>
      <c r="CC9881"/>
      <c r="CD9881"/>
      <c r="CE9881" s="83"/>
      <c r="CF9881"/>
      <c r="CG9881"/>
      <c r="CH9881"/>
      <c r="CI9881"/>
      <c r="CJ9881"/>
      <c r="CK9881"/>
      <c r="CL9881"/>
      <c r="CM9881"/>
      <c r="CN9881"/>
      <c r="CO9881"/>
      <c r="CP9881"/>
    </row>
    <row r="9882" spans="80:94" ht="22.5" customHeight="1">
      <c r="CB9882"/>
      <c r="CC9882"/>
      <c r="CD9882"/>
      <c r="CE9882" s="83"/>
      <c r="CF9882"/>
      <c r="CG9882"/>
      <c r="CH9882"/>
      <c r="CI9882"/>
      <c r="CJ9882"/>
      <c r="CK9882"/>
      <c r="CL9882"/>
      <c r="CM9882"/>
      <c r="CN9882"/>
      <c r="CO9882"/>
      <c r="CP9882"/>
    </row>
    <row r="9883" spans="80:94" ht="22.5" customHeight="1">
      <c r="CB9883"/>
      <c r="CC9883"/>
      <c r="CD9883"/>
      <c r="CE9883" s="83"/>
      <c r="CF9883"/>
      <c r="CG9883"/>
      <c r="CH9883"/>
      <c r="CI9883"/>
      <c r="CJ9883"/>
      <c r="CK9883"/>
      <c r="CL9883"/>
      <c r="CM9883"/>
      <c r="CN9883"/>
      <c r="CO9883"/>
      <c r="CP9883"/>
    </row>
    <row r="9884" spans="80:94" ht="22.5" customHeight="1">
      <c r="CB9884"/>
      <c r="CC9884"/>
      <c r="CD9884"/>
      <c r="CE9884" s="83"/>
      <c r="CF9884"/>
      <c r="CG9884"/>
      <c r="CH9884"/>
      <c r="CI9884"/>
      <c r="CJ9884"/>
      <c r="CK9884"/>
      <c r="CL9884"/>
      <c r="CM9884"/>
      <c r="CN9884"/>
      <c r="CO9884"/>
      <c r="CP9884"/>
    </row>
    <row r="9885" spans="80:94" ht="22.5" customHeight="1">
      <c r="CB9885"/>
      <c r="CC9885"/>
      <c r="CD9885"/>
      <c r="CE9885" s="83"/>
      <c r="CF9885"/>
      <c r="CG9885"/>
      <c r="CH9885"/>
      <c r="CI9885"/>
      <c r="CJ9885"/>
      <c r="CK9885"/>
      <c r="CL9885"/>
      <c r="CM9885"/>
      <c r="CN9885"/>
      <c r="CO9885"/>
      <c r="CP9885"/>
    </row>
    <row r="9886" spans="80:94" ht="22.5" customHeight="1">
      <c r="CB9886"/>
      <c r="CC9886"/>
      <c r="CD9886"/>
      <c r="CE9886" s="83"/>
      <c r="CF9886"/>
      <c r="CG9886"/>
      <c r="CH9886"/>
      <c r="CI9886"/>
      <c r="CJ9886"/>
      <c r="CK9886"/>
      <c r="CL9886"/>
      <c r="CM9886"/>
      <c r="CN9886"/>
      <c r="CO9886"/>
      <c r="CP9886"/>
    </row>
    <row r="9887" spans="80:94" ht="22.5" customHeight="1">
      <c r="CB9887"/>
      <c r="CC9887"/>
      <c r="CD9887"/>
      <c r="CE9887" s="83"/>
      <c r="CF9887"/>
      <c r="CG9887"/>
      <c r="CH9887"/>
      <c r="CI9887"/>
      <c r="CJ9887"/>
      <c r="CK9887"/>
      <c r="CL9887"/>
      <c r="CM9887"/>
      <c r="CN9887"/>
      <c r="CO9887"/>
      <c r="CP9887"/>
    </row>
    <row r="9888" spans="80:94" ht="22.5" customHeight="1">
      <c r="CB9888"/>
      <c r="CC9888"/>
      <c r="CD9888"/>
      <c r="CE9888" s="83"/>
      <c r="CF9888"/>
      <c r="CG9888"/>
      <c r="CH9888"/>
      <c r="CI9888"/>
      <c r="CJ9888"/>
      <c r="CK9888"/>
      <c r="CL9888"/>
      <c r="CM9888"/>
      <c r="CN9888"/>
      <c r="CO9888"/>
      <c r="CP9888"/>
    </row>
    <row r="9889" spans="80:94" ht="22.5" customHeight="1">
      <c r="CB9889"/>
      <c r="CC9889"/>
      <c r="CD9889"/>
      <c r="CE9889" s="83"/>
      <c r="CF9889"/>
      <c r="CG9889"/>
      <c r="CH9889"/>
      <c r="CI9889"/>
      <c r="CJ9889"/>
      <c r="CK9889"/>
      <c r="CL9889"/>
      <c r="CM9889"/>
      <c r="CN9889"/>
      <c r="CO9889"/>
      <c r="CP9889"/>
    </row>
    <row r="9890" spans="80:94" ht="22.5" customHeight="1">
      <c r="CB9890"/>
      <c r="CC9890"/>
      <c r="CD9890"/>
      <c r="CE9890" s="83"/>
      <c r="CF9890"/>
      <c r="CG9890"/>
      <c r="CH9890"/>
      <c r="CI9890"/>
      <c r="CJ9890"/>
      <c r="CK9890"/>
      <c r="CL9890"/>
      <c r="CM9890"/>
      <c r="CN9890"/>
      <c r="CO9890"/>
      <c r="CP9890"/>
    </row>
    <row r="9891" spans="80:94" ht="22.5" customHeight="1">
      <c r="CB9891"/>
      <c r="CC9891"/>
      <c r="CD9891"/>
      <c r="CE9891" s="83"/>
      <c r="CF9891"/>
      <c r="CG9891"/>
      <c r="CH9891"/>
      <c r="CI9891"/>
      <c r="CJ9891"/>
      <c r="CK9891"/>
      <c r="CL9891"/>
      <c r="CM9891"/>
      <c r="CN9891"/>
      <c r="CO9891"/>
      <c r="CP9891"/>
    </row>
    <row r="9892" spans="80:94" ht="22.5" customHeight="1">
      <c r="CB9892"/>
      <c r="CC9892"/>
      <c r="CD9892"/>
      <c r="CE9892" s="83"/>
      <c r="CF9892"/>
      <c r="CG9892"/>
      <c r="CH9892"/>
      <c r="CI9892"/>
      <c r="CJ9892"/>
      <c r="CK9892"/>
      <c r="CL9892"/>
      <c r="CM9892"/>
      <c r="CN9892"/>
      <c r="CO9892"/>
      <c r="CP9892"/>
    </row>
    <row r="9893" spans="80:94" ht="22.5" customHeight="1">
      <c r="CB9893"/>
      <c r="CC9893"/>
      <c r="CD9893"/>
      <c r="CE9893" s="83"/>
      <c r="CF9893"/>
      <c r="CG9893"/>
      <c r="CH9893"/>
      <c r="CI9893"/>
      <c r="CJ9893"/>
      <c r="CK9893"/>
      <c r="CL9893"/>
      <c r="CM9893"/>
      <c r="CN9893"/>
      <c r="CO9893"/>
      <c r="CP9893"/>
    </row>
    <row r="9894" spans="80:94" ht="22.5" customHeight="1">
      <c r="CB9894"/>
      <c r="CC9894"/>
      <c r="CD9894"/>
      <c r="CE9894" s="83"/>
      <c r="CF9894"/>
      <c r="CG9894"/>
      <c r="CH9894"/>
      <c r="CI9894"/>
      <c r="CJ9894"/>
      <c r="CK9894"/>
      <c r="CL9894"/>
      <c r="CM9894"/>
      <c r="CN9894"/>
      <c r="CO9894"/>
      <c r="CP9894"/>
    </row>
    <row r="9895" spans="80:94" ht="22.5" customHeight="1">
      <c r="CB9895"/>
      <c r="CC9895"/>
      <c r="CD9895"/>
      <c r="CE9895" s="83"/>
      <c r="CF9895"/>
      <c r="CG9895"/>
      <c r="CH9895"/>
      <c r="CI9895"/>
      <c r="CJ9895"/>
      <c r="CK9895"/>
      <c r="CL9895"/>
      <c r="CM9895"/>
      <c r="CN9895"/>
      <c r="CO9895"/>
      <c r="CP9895"/>
    </row>
    <row r="9896" spans="80:94" ht="22.5" customHeight="1">
      <c r="CB9896"/>
      <c r="CC9896"/>
      <c r="CD9896"/>
      <c r="CE9896" s="83"/>
      <c r="CF9896"/>
      <c r="CG9896"/>
      <c r="CH9896"/>
      <c r="CI9896"/>
      <c r="CJ9896"/>
      <c r="CK9896"/>
      <c r="CL9896"/>
      <c r="CM9896"/>
      <c r="CN9896"/>
      <c r="CO9896"/>
      <c r="CP9896"/>
    </row>
    <row r="9897" spans="80:94" ht="22.5" customHeight="1">
      <c r="CB9897"/>
      <c r="CC9897"/>
      <c r="CD9897"/>
      <c r="CE9897" s="83"/>
      <c r="CF9897"/>
      <c r="CG9897"/>
      <c r="CH9897"/>
      <c r="CI9897"/>
      <c r="CJ9897"/>
      <c r="CK9897"/>
      <c r="CL9897"/>
      <c r="CM9897"/>
      <c r="CN9897"/>
      <c r="CO9897"/>
      <c r="CP9897"/>
    </row>
    <row r="9898" spans="80:94" ht="22.5" customHeight="1">
      <c r="CB9898"/>
      <c r="CC9898"/>
      <c r="CD9898"/>
      <c r="CE9898" s="83"/>
      <c r="CF9898"/>
      <c r="CG9898"/>
      <c r="CH9898"/>
      <c r="CI9898"/>
      <c r="CJ9898"/>
      <c r="CK9898"/>
      <c r="CL9898"/>
      <c r="CM9898"/>
      <c r="CN9898"/>
      <c r="CO9898"/>
      <c r="CP9898"/>
    </row>
    <row r="9899" spans="80:94" ht="22.5" customHeight="1">
      <c r="CB9899"/>
      <c r="CC9899"/>
      <c r="CD9899"/>
      <c r="CE9899" s="83"/>
      <c r="CF9899"/>
      <c r="CG9899"/>
      <c r="CH9899"/>
      <c r="CI9899"/>
      <c r="CJ9899"/>
      <c r="CK9899"/>
      <c r="CL9899"/>
      <c r="CM9899"/>
      <c r="CN9899"/>
      <c r="CO9899"/>
      <c r="CP9899"/>
    </row>
    <row r="9900" spans="80:94" ht="22.5" customHeight="1">
      <c r="CB9900"/>
      <c r="CC9900"/>
      <c r="CD9900"/>
      <c r="CE9900" s="83"/>
      <c r="CF9900"/>
      <c r="CG9900"/>
      <c r="CH9900"/>
      <c r="CI9900"/>
      <c r="CJ9900"/>
      <c r="CK9900"/>
      <c r="CL9900"/>
      <c r="CM9900"/>
      <c r="CN9900"/>
      <c r="CO9900"/>
      <c r="CP9900"/>
    </row>
    <row r="9901" spans="80:94" ht="22.5" customHeight="1">
      <c r="CB9901"/>
      <c r="CC9901"/>
      <c r="CD9901"/>
      <c r="CE9901" s="83"/>
      <c r="CF9901"/>
      <c r="CG9901"/>
      <c r="CH9901"/>
      <c r="CI9901"/>
      <c r="CJ9901"/>
      <c r="CK9901"/>
      <c r="CL9901"/>
      <c r="CM9901"/>
      <c r="CN9901"/>
      <c r="CO9901"/>
      <c r="CP9901"/>
    </row>
    <row r="9902" spans="80:94" ht="22.5" customHeight="1">
      <c r="CB9902"/>
      <c r="CC9902"/>
      <c r="CD9902"/>
      <c r="CE9902" s="83"/>
      <c r="CF9902"/>
      <c r="CG9902"/>
      <c r="CH9902"/>
      <c r="CI9902"/>
      <c r="CJ9902"/>
      <c r="CK9902"/>
      <c r="CL9902"/>
      <c r="CM9902"/>
      <c r="CN9902"/>
      <c r="CO9902"/>
      <c r="CP9902"/>
    </row>
    <row r="9903" spans="80:94" ht="22.5" customHeight="1">
      <c r="CB9903"/>
      <c r="CC9903"/>
      <c r="CD9903"/>
      <c r="CE9903" s="83"/>
      <c r="CF9903"/>
      <c r="CG9903"/>
      <c r="CH9903"/>
      <c r="CI9903"/>
      <c r="CJ9903"/>
      <c r="CK9903"/>
      <c r="CL9903"/>
      <c r="CM9903"/>
      <c r="CN9903"/>
      <c r="CO9903"/>
      <c r="CP9903"/>
    </row>
    <row r="9904" spans="80:94" ht="22.5" customHeight="1">
      <c r="CB9904"/>
      <c r="CC9904"/>
      <c r="CD9904"/>
      <c r="CE9904" s="83"/>
      <c r="CF9904"/>
      <c r="CG9904"/>
      <c r="CH9904"/>
      <c r="CI9904"/>
      <c r="CJ9904"/>
      <c r="CK9904"/>
      <c r="CL9904"/>
      <c r="CM9904"/>
      <c r="CN9904"/>
      <c r="CO9904"/>
      <c r="CP9904"/>
    </row>
    <row r="9905" spans="80:94" ht="22.5" customHeight="1">
      <c r="CB9905"/>
      <c r="CC9905"/>
      <c r="CD9905"/>
      <c r="CE9905" s="83"/>
      <c r="CF9905"/>
      <c r="CG9905"/>
      <c r="CH9905"/>
      <c r="CI9905"/>
      <c r="CJ9905"/>
      <c r="CK9905"/>
      <c r="CL9905"/>
      <c r="CM9905"/>
      <c r="CN9905"/>
      <c r="CO9905"/>
      <c r="CP9905"/>
    </row>
    <row r="9906" spans="80:94" ht="22.5" customHeight="1">
      <c r="CB9906"/>
      <c r="CC9906"/>
      <c r="CD9906"/>
      <c r="CE9906" s="83"/>
      <c r="CF9906"/>
      <c r="CG9906"/>
      <c r="CH9906"/>
      <c r="CI9906"/>
      <c r="CJ9906"/>
      <c r="CK9906"/>
      <c r="CL9906"/>
      <c r="CM9906"/>
      <c r="CN9906"/>
      <c r="CO9906"/>
      <c r="CP9906"/>
    </row>
    <row r="9907" spans="80:94" ht="22.5" customHeight="1">
      <c r="CB9907"/>
      <c r="CC9907"/>
      <c r="CD9907"/>
      <c r="CE9907" s="83"/>
      <c r="CF9907"/>
      <c r="CG9907"/>
      <c r="CH9907"/>
      <c r="CI9907"/>
      <c r="CJ9907"/>
      <c r="CK9907"/>
      <c r="CL9907"/>
      <c r="CM9907"/>
      <c r="CN9907"/>
      <c r="CO9907"/>
      <c r="CP9907"/>
    </row>
    <row r="9908" spans="80:94" ht="22.5" customHeight="1">
      <c r="CB9908"/>
      <c r="CC9908"/>
      <c r="CD9908"/>
      <c r="CE9908" s="83"/>
      <c r="CF9908"/>
      <c r="CG9908"/>
      <c r="CH9908"/>
      <c r="CI9908"/>
      <c r="CJ9908"/>
      <c r="CK9908"/>
      <c r="CL9908"/>
      <c r="CM9908"/>
      <c r="CN9908"/>
      <c r="CO9908"/>
      <c r="CP9908"/>
    </row>
    <row r="9909" spans="80:94" ht="22.5" customHeight="1">
      <c r="CB9909"/>
      <c r="CC9909"/>
      <c r="CD9909"/>
      <c r="CE9909" s="83"/>
      <c r="CF9909"/>
      <c r="CG9909"/>
      <c r="CH9909"/>
      <c r="CI9909"/>
      <c r="CJ9909"/>
      <c r="CK9909"/>
      <c r="CL9909"/>
      <c r="CM9909"/>
      <c r="CN9909"/>
      <c r="CO9909"/>
      <c r="CP9909"/>
    </row>
    <row r="9910" spans="80:94" ht="22.5" customHeight="1">
      <c r="CB9910"/>
      <c r="CC9910"/>
      <c r="CD9910"/>
      <c r="CE9910" s="83"/>
      <c r="CF9910"/>
      <c r="CG9910"/>
      <c r="CH9910"/>
      <c r="CI9910"/>
      <c r="CJ9910"/>
      <c r="CK9910"/>
      <c r="CL9910"/>
      <c r="CM9910"/>
      <c r="CN9910"/>
      <c r="CO9910"/>
      <c r="CP9910"/>
    </row>
    <row r="9911" spans="80:94" ht="22.5" customHeight="1">
      <c r="CB9911"/>
      <c r="CC9911"/>
      <c r="CD9911"/>
      <c r="CE9911" s="83"/>
      <c r="CF9911"/>
      <c r="CG9911"/>
      <c r="CH9911"/>
      <c r="CI9911"/>
      <c r="CJ9911"/>
      <c r="CK9911"/>
      <c r="CL9911"/>
      <c r="CM9911"/>
      <c r="CN9911"/>
      <c r="CO9911"/>
      <c r="CP9911"/>
    </row>
    <row r="9912" spans="80:94" ht="22.5" customHeight="1">
      <c r="CB9912"/>
      <c r="CC9912"/>
      <c r="CD9912"/>
      <c r="CE9912" s="83"/>
      <c r="CF9912"/>
      <c r="CG9912"/>
      <c r="CH9912"/>
      <c r="CI9912"/>
      <c r="CJ9912"/>
      <c r="CK9912"/>
      <c r="CL9912"/>
      <c r="CM9912"/>
      <c r="CN9912"/>
      <c r="CO9912"/>
      <c r="CP9912"/>
    </row>
    <row r="9913" spans="80:94" ht="22.5" customHeight="1">
      <c r="CB9913"/>
      <c r="CC9913"/>
      <c r="CD9913"/>
      <c r="CE9913" s="83"/>
      <c r="CF9913"/>
      <c r="CG9913"/>
      <c r="CH9913"/>
      <c r="CI9913"/>
      <c r="CJ9913"/>
      <c r="CK9913"/>
      <c r="CL9913"/>
      <c r="CM9913"/>
      <c r="CN9913"/>
      <c r="CO9913"/>
      <c r="CP9913"/>
    </row>
    <row r="9914" spans="80:94" ht="22.5" customHeight="1">
      <c r="CB9914"/>
      <c r="CC9914"/>
      <c r="CD9914"/>
      <c r="CE9914" s="83"/>
      <c r="CF9914"/>
      <c r="CG9914"/>
      <c r="CH9914"/>
      <c r="CI9914"/>
      <c r="CJ9914"/>
      <c r="CK9914"/>
      <c r="CL9914"/>
      <c r="CM9914"/>
      <c r="CN9914"/>
      <c r="CO9914"/>
      <c r="CP9914"/>
    </row>
    <row r="9915" spans="80:94" ht="22.5" customHeight="1">
      <c r="CB9915"/>
      <c r="CC9915"/>
      <c r="CD9915"/>
      <c r="CE9915" s="83"/>
      <c r="CF9915"/>
      <c r="CG9915"/>
      <c r="CH9915"/>
      <c r="CI9915"/>
      <c r="CJ9915"/>
      <c r="CK9915"/>
      <c r="CL9915"/>
      <c r="CM9915"/>
      <c r="CN9915"/>
      <c r="CO9915"/>
      <c r="CP9915"/>
    </row>
    <row r="9916" spans="80:94" ht="22.5" customHeight="1">
      <c r="CB9916"/>
      <c r="CC9916"/>
      <c r="CD9916"/>
      <c r="CE9916" s="83"/>
      <c r="CF9916"/>
      <c r="CG9916"/>
      <c r="CH9916"/>
      <c r="CI9916"/>
      <c r="CJ9916"/>
      <c r="CK9916"/>
      <c r="CL9916"/>
      <c r="CM9916"/>
      <c r="CN9916"/>
      <c r="CO9916"/>
      <c r="CP9916"/>
    </row>
    <row r="9917" spans="80:94" ht="22.5" customHeight="1">
      <c r="CB9917"/>
      <c r="CC9917"/>
      <c r="CD9917"/>
      <c r="CE9917" s="83"/>
      <c r="CF9917"/>
      <c r="CG9917"/>
      <c r="CH9917"/>
      <c r="CI9917"/>
      <c r="CJ9917"/>
      <c r="CK9917"/>
      <c r="CL9917"/>
      <c r="CM9917"/>
      <c r="CN9917"/>
      <c r="CO9917"/>
      <c r="CP9917"/>
    </row>
    <row r="9918" spans="80:94" ht="22.5" customHeight="1">
      <c r="CB9918"/>
      <c r="CC9918"/>
      <c r="CD9918"/>
      <c r="CE9918" s="83"/>
      <c r="CF9918"/>
      <c r="CG9918"/>
      <c r="CH9918"/>
      <c r="CI9918"/>
      <c r="CJ9918"/>
      <c r="CK9918"/>
      <c r="CL9918"/>
      <c r="CM9918"/>
      <c r="CN9918"/>
      <c r="CO9918"/>
      <c r="CP9918"/>
    </row>
    <row r="9919" spans="80:94" ht="22.5" customHeight="1">
      <c r="CB9919"/>
      <c r="CC9919"/>
      <c r="CD9919"/>
      <c r="CE9919" s="83"/>
      <c r="CF9919"/>
      <c r="CG9919"/>
      <c r="CH9919"/>
      <c r="CI9919"/>
      <c r="CJ9919"/>
      <c r="CK9919"/>
      <c r="CL9919"/>
      <c r="CM9919"/>
      <c r="CN9919"/>
      <c r="CO9919"/>
      <c r="CP9919"/>
    </row>
    <row r="9920" spans="80:94" ht="22.5" customHeight="1">
      <c r="CB9920"/>
      <c r="CC9920"/>
      <c r="CD9920"/>
      <c r="CE9920" s="83"/>
      <c r="CF9920"/>
      <c r="CG9920"/>
      <c r="CH9920"/>
      <c r="CI9920"/>
      <c r="CJ9920"/>
      <c r="CK9920"/>
      <c r="CL9920"/>
      <c r="CM9920"/>
      <c r="CN9920"/>
      <c r="CO9920"/>
      <c r="CP9920"/>
    </row>
    <row r="9921" spans="80:94" ht="22.5" customHeight="1">
      <c r="CB9921"/>
      <c r="CC9921"/>
      <c r="CD9921"/>
      <c r="CE9921" s="83"/>
      <c r="CF9921"/>
      <c r="CG9921"/>
      <c r="CH9921"/>
      <c r="CI9921"/>
      <c r="CJ9921"/>
      <c r="CK9921"/>
      <c r="CL9921"/>
      <c r="CM9921"/>
      <c r="CN9921"/>
      <c r="CO9921"/>
      <c r="CP9921"/>
    </row>
    <row r="9922" spans="80:94" ht="22.5" customHeight="1">
      <c r="CB9922"/>
      <c r="CC9922"/>
      <c r="CD9922"/>
      <c r="CE9922" s="83"/>
      <c r="CF9922"/>
      <c r="CG9922"/>
      <c r="CH9922"/>
      <c r="CI9922"/>
      <c r="CJ9922"/>
      <c r="CK9922"/>
      <c r="CL9922"/>
      <c r="CM9922"/>
      <c r="CN9922"/>
      <c r="CO9922"/>
      <c r="CP9922"/>
    </row>
    <row r="9923" spans="80:94" ht="22.5" customHeight="1">
      <c r="CB9923"/>
      <c r="CC9923"/>
      <c r="CD9923"/>
      <c r="CE9923" s="83"/>
      <c r="CF9923"/>
      <c r="CG9923"/>
      <c r="CH9923"/>
      <c r="CI9923"/>
      <c r="CJ9923"/>
      <c r="CK9923"/>
      <c r="CL9923"/>
      <c r="CM9923"/>
      <c r="CN9923"/>
      <c r="CO9923"/>
      <c r="CP9923"/>
    </row>
    <row r="9924" spans="80:94" ht="22.5" customHeight="1">
      <c r="CB9924"/>
      <c r="CC9924"/>
      <c r="CD9924"/>
      <c r="CE9924" s="83"/>
      <c r="CF9924"/>
      <c r="CG9924"/>
      <c r="CH9924"/>
      <c r="CI9924"/>
      <c r="CJ9924"/>
      <c r="CK9924"/>
      <c r="CL9924"/>
      <c r="CM9924"/>
      <c r="CN9924"/>
      <c r="CO9924"/>
      <c r="CP9924"/>
    </row>
    <row r="9925" spans="80:94" ht="22.5" customHeight="1">
      <c r="CB9925"/>
      <c r="CC9925"/>
      <c r="CD9925"/>
      <c r="CE9925" s="83"/>
      <c r="CF9925"/>
      <c r="CG9925"/>
      <c r="CH9925"/>
      <c r="CI9925"/>
      <c r="CJ9925"/>
      <c r="CK9925"/>
      <c r="CL9925"/>
      <c r="CM9925"/>
      <c r="CN9925"/>
      <c r="CO9925"/>
      <c r="CP9925"/>
    </row>
    <row r="9926" spans="80:94" ht="22.5" customHeight="1">
      <c r="CB9926"/>
      <c r="CC9926"/>
      <c r="CD9926"/>
      <c r="CE9926" s="83"/>
      <c r="CF9926"/>
      <c r="CG9926"/>
      <c r="CH9926"/>
      <c r="CI9926"/>
      <c r="CJ9926"/>
      <c r="CK9926"/>
      <c r="CL9926"/>
      <c r="CM9926"/>
      <c r="CN9926"/>
      <c r="CO9926"/>
      <c r="CP9926"/>
    </row>
    <row r="9927" spans="80:94" ht="22.5" customHeight="1">
      <c r="CB9927"/>
      <c r="CC9927"/>
      <c r="CD9927"/>
      <c r="CE9927" s="83"/>
      <c r="CF9927"/>
      <c r="CG9927"/>
      <c r="CH9927"/>
      <c r="CI9927"/>
      <c r="CJ9927"/>
      <c r="CK9927"/>
      <c r="CL9927"/>
      <c r="CM9927"/>
      <c r="CN9927"/>
      <c r="CO9927"/>
      <c r="CP9927"/>
    </row>
    <row r="9928" spans="80:94" ht="22.5" customHeight="1">
      <c r="CB9928"/>
      <c r="CC9928"/>
      <c r="CD9928"/>
      <c r="CE9928" s="83"/>
      <c r="CF9928"/>
      <c r="CG9928"/>
      <c r="CH9928"/>
      <c r="CI9928"/>
      <c r="CJ9928"/>
      <c r="CK9928"/>
      <c r="CL9928"/>
      <c r="CM9928"/>
      <c r="CN9928"/>
      <c r="CO9928"/>
      <c r="CP9928"/>
    </row>
    <row r="9929" spans="80:94" ht="22.5" customHeight="1">
      <c r="CB9929"/>
      <c r="CC9929"/>
      <c r="CD9929"/>
      <c r="CE9929" s="83"/>
      <c r="CF9929"/>
      <c r="CG9929"/>
      <c r="CH9929"/>
      <c r="CI9929"/>
      <c r="CJ9929"/>
      <c r="CK9929"/>
      <c r="CL9929"/>
      <c r="CM9929"/>
      <c r="CN9929"/>
      <c r="CO9929"/>
      <c r="CP9929"/>
    </row>
    <row r="9930" spans="80:94" ht="22.5" customHeight="1">
      <c r="CB9930"/>
      <c r="CC9930"/>
      <c r="CD9930"/>
      <c r="CE9930" s="83"/>
      <c r="CF9930"/>
      <c r="CG9930"/>
      <c r="CH9930"/>
      <c r="CI9930"/>
      <c r="CJ9930"/>
      <c r="CK9930"/>
      <c r="CL9930"/>
      <c r="CM9930"/>
      <c r="CN9930"/>
      <c r="CO9930"/>
      <c r="CP9930"/>
    </row>
    <row r="9931" spans="80:94" ht="22.5" customHeight="1">
      <c r="CB9931"/>
      <c r="CC9931"/>
      <c r="CD9931"/>
      <c r="CE9931" s="83"/>
      <c r="CF9931"/>
      <c r="CG9931"/>
      <c r="CH9931"/>
      <c r="CI9931"/>
      <c r="CJ9931"/>
      <c r="CK9931"/>
      <c r="CL9931"/>
      <c r="CM9931"/>
      <c r="CN9931"/>
      <c r="CO9931"/>
      <c r="CP9931"/>
    </row>
    <row r="9932" spans="80:94" ht="22.5" customHeight="1">
      <c r="CB9932"/>
      <c r="CC9932"/>
      <c r="CD9932"/>
      <c r="CE9932" s="83"/>
      <c r="CF9932"/>
      <c r="CG9932"/>
      <c r="CH9932"/>
      <c r="CI9932"/>
      <c r="CJ9932"/>
      <c r="CK9932"/>
      <c r="CL9932"/>
      <c r="CM9932"/>
      <c r="CN9932"/>
      <c r="CO9932"/>
      <c r="CP9932"/>
    </row>
    <row r="9933" spans="80:94" ht="22.5" customHeight="1">
      <c r="CB9933"/>
      <c r="CC9933"/>
      <c r="CD9933"/>
      <c r="CE9933" s="83"/>
      <c r="CF9933"/>
      <c r="CG9933"/>
      <c r="CH9933"/>
      <c r="CI9933"/>
      <c r="CJ9933"/>
      <c r="CK9933"/>
      <c r="CL9933"/>
      <c r="CM9933"/>
      <c r="CN9933"/>
      <c r="CO9933"/>
      <c r="CP9933"/>
    </row>
    <row r="9934" spans="80:94" ht="22.5" customHeight="1">
      <c r="CB9934"/>
      <c r="CC9934"/>
      <c r="CD9934"/>
      <c r="CE9934" s="83"/>
      <c r="CF9934"/>
      <c r="CG9934"/>
      <c r="CH9934"/>
      <c r="CI9934"/>
      <c r="CJ9934"/>
      <c r="CK9934"/>
      <c r="CL9934"/>
      <c r="CM9934"/>
      <c r="CN9934"/>
      <c r="CO9934"/>
      <c r="CP9934"/>
    </row>
    <row r="9935" spans="80:94" ht="22.5" customHeight="1">
      <c r="CB9935"/>
      <c r="CC9935"/>
      <c r="CD9935"/>
      <c r="CE9935" s="83"/>
      <c r="CF9935"/>
      <c r="CG9935"/>
      <c r="CH9935"/>
      <c r="CI9935"/>
      <c r="CJ9935"/>
      <c r="CK9935"/>
      <c r="CL9935"/>
      <c r="CM9935"/>
      <c r="CN9935"/>
      <c r="CO9935"/>
      <c r="CP9935"/>
    </row>
    <row r="9936" spans="80:94" ht="22.5" customHeight="1">
      <c r="CB9936"/>
      <c r="CC9936"/>
      <c r="CD9936"/>
      <c r="CE9936" s="83"/>
      <c r="CF9936"/>
      <c r="CG9936"/>
      <c r="CH9936"/>
      <c r="CI9936"/>
      <c r="CJ9936"/>
      <c r="CK9936"/>
      <c r="CL9936"/>
      <c r="CM9936"/>
      <c r="CN9936"/>
      <c r="CO9936"/>
      <c r="CP9936"/>
    </row>
    <row r="9937" spans="80:94" ht="22.5" customHeight="1">
      <c r="CB9937"/>
      <c r="CC9937"/>
      <c r="CD9937"/>
      <c r="CE9937" s="83"/>
      <c r="CF9937"/>
      <c r="CG9937"/>
      <c r="CH9937"/>
      <c r="CI9937"/>
      <c r="CJ9937"/>
      <c r="CK9937"/>
      <c r="CL9937"/>
      <c r="CM9937"/>
      <c r="CN9937"/>
      <c r="CO9937"/>
      <c r="CP9937"/>
    </row>
    <row r="9938" spans="80:94" ht="22.5" customHeight="1">
      <c r="CB9938"/>
      <c r="CC9938"/>
      <c r="CD9938"/>
      <c r="CE9938" s="83"/>
      <c r="CF9938"/>
      <c r="CG9938"/>
      <c r="CH9938"/>
      <c r="CI9938"/>
      <c r="CJ9938"/>
      <c r="CK9938"/>
      <c r="CL9938"/>
      <c r="CM9938"/>
      <c r="CN9938"/>
      <c r="CO9938"/>
      <c r="CP9938"/>
    </row>
    <row r="9939" spans="80:94" ht="22.5" customHeight="1">
      <c r="CB9939"/>
      <c r="CC9939"/>
      <c r="CD9939"/>
      <c r="CE9939" s="83"/>
      <c r="CF9939"/>
      <c r="CG9939"/>
      <c r="CH9939"/>
      <c r="CI9939"/>
      <c r="CJ9939"/>
      <c r="CK9939"/>
      <c r="CL9939"/>
      <c r="CM9939"/>
      <c r="CN9939"/>
      <c r="CO9939"/>
      <c r="CP9939"/>
    </row>
    <row r="9940" spans="80:94" ht="22.5" customHeight="1">
      <c r="CB9940"/>
      <c r="CC9940"/>
      <c r="CD9940"/>
      <c r="CE9940" s="83"/>
      <c r="CF9940"/>
      <c r="CG9940"/>
      <c r="CH9940"/>
      <c r="CI9940"/>
      <c r="CJ9940"/>
      <c r="CK9940"/>
      <c r="CL9940"/>
      <c r="CM9940"/>
      <c r="CN9940"/>
      <c r="CO9940"/>
      <c r="CP9940"/>
    </row>
    <row r="9941" spans="80:94" ht="22.5" customHeight="1">
      <c r="CB9941"/>
      <c r="CC9941"/>
      <c r="CD9941"/>
      <c r="CE9941" s="83"/>
      <c r="CF9941"/>
      <c r="CG9941"/>
      <c r="CH9941"/>
      <c r="CI9941"/>
      <c r="CJ9941"/>
      <c r="CK9941"/>
      <c r="CL9941"/>
      <c r="CM9941"/>
      <c r="CN9941"/>
      <c r="CO9941"/>
      <c r="CP9941"/>
    </row>
    <row r="9942" spans="80:94" ht="22.5" customHeight="1">
      <c r="CB9942"/>
      <c r="CC9942"/>
      <c r="CD9942"/>
      <c r="CE9942" s="83"/>
      <c r="CF9942"/>
      <c r="CG9942"/>
      <c r="CH9942"/>
      <c r="CI9942"/>
      <c r="CJ9942"/>
      <c r="CK9942"/>
      <c r="CL9942"/>
      <c r="CM9942"/>
      <c r="CN9942"/>
      <c r="CO9942"/>
      <c r="CP9942"/>
    </row>
    <row r="9943" spans="80:94" ht="22.5" customHeight="1">
      <c r="CB9943"/>
      <c r="CC9943"/>
      <c r="CD9943"/>
      <c r="CE9943" s="83"/>
      <c r="CF9943"/>
      <c r="CG9943"/>
      <c r="CH9943"/>
      <c r="CI9943"/>
      <c r="CJ9943"/>
      <c r="CK9943"/>
      <c r="CL9943"/>
      <c r="CM9943"/>
      <c r="CN9943"/>
      <c r="CO9943"/>
      <c r="CP9943"/>
    </row>
    <row r="9944" spans="80:94" ht="22.5" customHeight="1">
      <c r="CB9944"/>
      <c r="CC9944"/>
      <c r="CD9944"/>
      <c r="CE9944" s="83"/>
      <c r="CF9944"/>
      <c r="CG9944"/>
      <c r="CH9944"/>
      <c r="CI9944"/>
      <c r="CJ9944"/>
      <c r="CK9944"/>
      <c r="CL9944"/>
      <c r="CM9944"/>
      <c r="CN9944"/>
      <c r="CO9944"/>
      <c r="CP9944"/>
    </row>
    <row r="9945" spans="80:94" ht="22.5" customHeight="1">
      <c r="CB9945"/>
      <c r="CC9945"/>
      <c r="CD9945"/>
      <c r="CE9945" s="83"/>
      <c r="CF9945"/>
      <c r="CG9945"/>
      <c r="CH9945"/>
      <c r="CI9945"/>
      <c r="CJ9945"/>
      <c r="CK9945"/>
      <c r="CL9945"/>
      <c r="CM9945"/>
      <c r="CN9945"/>
      <c r="CO9945"/>
      <c r="CP9945"/>
    </row>
    <row r="9946" spans="80:94" ht="22.5" customHeight="1">
      <c r="CB9946"/>
      <c r="CC9946"/>
      <c r="CD9946"/>
      <c r="CE9946" s="83"/>
      <c r="CF9946"/>
      <c r="CG9946"/>
      <c r="CH9946"/>
      <c r="CI9946"/>
      <c r="CJ9946"/>
      <c r="CK9946"/>
      <c r="CL9946"/>
      <c r="CM9946"/>
      <c r="CN9946"/>
      <c r="CO9946"/>
      <c r="CP9946"/>
    </row>
    <row r="9947" spans="80:94" ht="22.5" customHeight="1">
      <c r="CB9947"/>
      <c r="CC9947"/>
      <c r="CD9947"/>
      <c r="CE9947" s="83"/>
      <c r="CF9947"/>
      <c r="CG9947"/>
      <c r="CH9947"/>
      <c r="CI9947"/>
      <c r="CJ9947"/>
      <c r="CK9947"/>
      <c r="CL9947"/>
      <c r="CM9947"/>
      <c r="CN9947"/>
      <c r="CO9947"/>
      <c r="CP9947"/>
    </row>
    <row r="9948" spans="80:94" ht="22.5" customHeight="1">
      <c r="CB9948"/>
      <c r="CC9948"/>
      <c r="CD9948"/>
      <c r="CE9948" s="83"/>
      <c r="CF9948"/>
      <c r="CG9948"/>
      <c r="CH9948"/>
      <c r="CI9948"/>
      <c r="CJ9948"/>
      <c r="CK9948"/>
      <c r="CL9948"/>
      <c r="CM9948"/>
      <c r="CN9948"/>
      <c r="CO9948"/>
      <c r="CP9948"/>
    </row>
    <row r="9949" spans="80:94" ht="22.5" customHeight="1">
      <c r="CB9949"/>
      <c r="CC9949"/>
      <c r="CD9949"/>
      <c r="CE9949" s="83"/>
      <c r="CF9949"/>
      <c r="CG9949"/>
      <c r="CH9949"/>
      <c r="CI9949"/>
      <c r="CJ9949"/>
      <c r="CK9949"/>
      <c r="CL9949"/>
      <c r="CM9949"/>
      <c r="CN9949"/>
      <c r="CO9949"/>
      <c r="CP9949"/>
    </row>
    <row r="9950" spans="80:94" ht="22.5" customHeight="1">
      <c r="CB9950"/>
      <c r="CC9950"/>
      <c r="CD9950"/>
      <c r="CE9950" s="83"/>
      <c r="CF9950"/>
      <c r="CG9950"/>
      <c r="CH9950"/>
      <c r="CI9950"/>
      <c r="CJ9950"/>
      <c r="CK9950"/>
      <c r="CL9950"/>
      <c r="CM9950"/>
      <c r="CN9950"/>
      <c r="CO9950"/>
      <c r="CP9950"/>
    </row>
    <row r="9951" spans="80:94" ht="22.5" customHeight="1">
      <c r="CB9951"/>
      <c r="CC9951"/>
      <c r="CD9951"/>
      <c r="CE9951" s="83"/>
      <c r="CF9951"/>
      <c r="CG9951"/>
      <c r="CH9951"/>
      <c r="CI9951"/>
      <c r="CJ9951"/>
      <c r="CK9951"/>
      <c r="CL9951"/>
      <c r="CM9951"/>
      <c r="CN9951"/>
      <c r="CO9951"/>
      <c r="CP9951"/>
    </row>
    <row r="9952" spans="80:94" ht="22.5" customHeight="1">
      <c r="CB9952"/>
      <c r="CC9952"/>
      <c r="CD9952"/>
      <c r="CE9952" s="83"/>
      <c r="CF9952"/>
      <c r="CG9952"/>
      <c r="CH9952"/>
      <c r="CI9952"/>
      <c r="CJ9952"/>
      <c r="CK9952"/>
      <c r="CL9952"/>
      <c r="CM9952"/>
      <c r="CN9952"/>
      <c r="CO9952"/>
      <c r="CP9952"/>
    </row>
    <row r="9953" spans="80:94" ht="22.5" customHeight="1">
      <c r="CB9953"/>
      <c r="CC9953"/>
      <c r="CD9953"/>
      <c r="CE9953" s="83"/>
      <c r="CF9953"/>
      <c r="CG9953"/>
      <c r="CH9953"/>
      <c r="CI9953"/>
      <c r="CJ9953"/>
      <c r="CK9953"/>
      <c r="CL9953"/>
      <c r="CM9953"/>
      <c r="CN9953"/>
      <c r="CO9953"/>
      <c r="CP9953"/>
    </row>
    <row r="9954" spans="80:94" ht="22.5" customHeight="1">
      <c r="CB9954"/>
      <c r="CC9954"/>
      <c r="CD9954"/>
      <c r="CE9954" s="83"/>
      <c r="CF9954"/>
      <c r="CG9954"/>
      <c r="CH9954"/>
      <c r="CI9954"/>
      <c r="CJ9954"/>
      <c r="CK9954"/>
      <c r="CL9954"/>
      <c r="CM9954"/>
      <c r="CN9954"/>
      <c r="CO9954"/>
      <c r="CP9954"/>
    </row>
    <row r="9955" spans="80:94" ht="22.5" customHeight="1">
      <c r="CB9955"/>
      <c r="CC9955"/>
      <c r="CD9955"/>
      <c r="CE9955" s="83"/>
      <c r="CF9955"/>
      <c r="CG9955"/>
      <c r="CH9955"/>
      <c r="CI9955"/>
      <c r="CJ9955"/>
      <c r="CK9955"/>
      <c r="CL9955"/>
      <c r="CM9955"/>
      <c r="CN9955"/>
      <c r="CO9955"/>
      <c r="CP9955"/>
    </row>
    <row r="9956" spans="80:94" ht="22.5" customHeight="1">
      <c r="CB9956"/>
      <c r="CC9956"/>
      <c r="CD9956"/>
      <c r="CE9956" s="83"/>
      <c r="CF9956"/>
      <c r="CG9956"/>
      <c r="CH9956"/>
      <c r="CI9956"/>
      <c r="CJ9956"/>
      <c r="CK9956"/>
      <c r="CL9956"/>
      <c r="CM9956"/>
      <c r="CN9956"/>
      <c r="CO9956"/>
      <c r="CP9956"/>
    </row>
    <row r="9957" spans="80:94" ht="22.5" customHeight="1">
      <c r="CB9957"/>
      <c r="CC9957"/>
      <c r="CD9957"/>
      <c r="CE9957" s="83"/>
      <c r="CF9957"/>
      <c r="CG9957"/>
      <c r="CH9957"/>
      <c r="CI9957"/>
      <c r="CJ9957"/>
      <c r="CK9957"/>
      <c r="CL9957"/>
      <c r="CM9957"/>
      <c r="CN9957"/>
      <c r="CO9957"/>
      <c r="CP9957"/>
    </row>
    <row r="9958" spans="80:94" ht="22.5" customHeight="1">
      <c r="CB9958"/>
      <c r="CC9958"/>
      <c r="CD9958"/>
      <c r="CE9958" s="83"/>
      <c r="CF9958"/>
      <c r="CG9958"/>
      <c r="CH9958"/>
      <c r="CI9958"/>
      <c r="CJ9958"/>
      <c r="CK9958"/>
      <c r="CL9958"/>
      <c r="CM9958"/>
      <c r="CN9958"/>
      <c r="CO9958"/>
      <c r="CP9958"/>
    </row>
    <row r="9959" spans="80:94" ht="22.5" customHeight="1">
      <c r="CB9959"/>
      <c r="CC9959"/>
      <c r="CD9959"/>
      <c r="CE9959" s="83"/>
      <c r="CF9959"/>
      <c r="CG9959"/>
      <c r="CH9959"/>
      <c r="CI9959"/>
      <c r="CJ9959"/>
      <c r="CK9959"/>
      <c r="CL9959"/>
      <c r="CM9959"/>
      <c r="CN9959"/>
      <c r="CO9959"/>
      <c r="CP9959"/>
    </row>
    <row r="9960" spans="80:94" ht="22.5" customHeight="1">
      <c r="CB9960"/>
      <c r="CC9960"/>
      <c r="CD9960"/>
      <c r="CE9960" s="83"/>
      <c r="CF9960"/>
      <c r="CG9960"/>
      <c r="CH9960"/>
      <c r="CI9960"/>
      <c r="CJ9960"/>
      <c r="CK9960"/>
      <c r="CL9960"/>
      <c r="CM9960"/>
      <c r="CN9960"/>
      <c r="CO9960"/>
      <c r="CP9960"/>
    </row>
    <row r="9961" spans="80:94" ht="22.5" customHeight="1">
      <c r="CB9961"/>
      <c r="CC9961"/>
      <c r="CD9961"/>
      <c r="CE9961" s="83"/>
      <c r="CF9961"/>
      <c r="CG9961"/>
      <c r="CH9961"/>
      <c r="CI9961"/>
      <c r="CJ9961"/>
      <c r="CK9961"/>
      <c r="CL9961"/>
      <c r="CM9961"/>
      <c r="CN9961"/>
      <c r="CO9961"/>
      <c r="CP9961"/>
    </row>
    <row r="9962" spans="80:94" ht="22.5" customHeight="1">
      <c r="CB9962"/>
      <c r="CC9962"/>
      <c r="CD9962"/>
      <c r="CE9962" s="83"/>
      <c r="CF9962"/>
      <c r="CG9962"/>
      <c r="CH9962"/>
      <c r="CI9962"/>
      <c r="CJ9962"/>
      <c r="CK9962"/>
      <c r="CL9962"/>
      <c r="CM9962"/>
      <c r="CN9962"/>
      <c r="CO9962"/>
      <c r="CP9962"/>
    </row>
    <row r="9963" spans="80:94" ht="22.5" customHeight="1">
      <c r="CB9963"/>
      <c r="CC9963"/>
      <c r="CD9963"/>
      <c r="CE9963" s="83"/>
      <c r="CF9963"/>
      <c r="CG9963"/>
      <c r="CH9963"/>
      <c r="CI9963"/>
      <c r="CJ9963"/>
      <c r="CK9963"/>
      <c r="CL9963"/>
      <c r="CM9963"/>
      <c r="CN9963"/>
      <c r="CO9963"/>
      <c r="CP9963"/>
    </row>
    <row r="9964" spans="80:94" ht="22.5" customHeight="1">
      <c r="CB9964"/>
      <c r="CC9964"/>
      <c r="CD9964"/>
      <c r="CE9964" s="83"/>
      <c r="CF9964"/>
      <c r="CG9964"/>
      <c r="CH9964"/>
      <c r="CI9964"/>
      <c r="CJ9964"/>
      <c r="CK9964"/>
      <c r="CL9964"/>
      <c r="CM9964"/>
      <c r="CN9964"/>
      <c r="CO9964"/>
      <c r="CP9964"/>
    </row>
    <row r="9965" spans="80:94" ht="22.5" customHeight="1">
      <c r="CB9965"/>
      <c r="CC9965"/>
      <c r="CD9965"/>
      <c r="CE9965" s="83"/>
      <c r="CF9965"/>
      <c r="CG9965"/>
      <c r="CH9965"/>
      <c r="CI9965"/>
      <c r="CJ9965"/>
      <c r="CK9965"/>
      <c r="CL9965"/>
      <c r="CM9965"/>
      <c r="CN9965"/>
      <c r="CO9965"/>
      <c r="CP9965"/>
    </row>
    <row r="9966" spans="80:94" ht="22.5" customHeight="1">
      <c r="CB9966"/>
      <c r="CC9966"/>
      <c r="CD9966"/>
      <c r="CE9966" s="83"/>
      <c r="CF9966"/>
      <c r="CG9966"/>
      <c r="CH9966"/>
      <c r="CI9966"/>
      <c r="CJ9966"/>
      <c r="CK9966"/>
      <c r="CL9966"/>
      <c r="CM9966"/>
      <c r="CN9966"/>
      <c r="CO9966"/>
      <c r="CP9966"/>
    </row>
    <row r="9967" spans="80:94" ht="22.5" customHeight="1">
      <c r="CB9967"/>
      <c r="CC9967"/>
      <c r="CD9967"/>
      <c r="CE9967" s="83"/>
      <c r="CF9967"/>
      <c r="CG9967"/>
      <c r="CH9967"/>
      <c r="CI9967"/>
      <c r="CJ9967"/>
      <c r="CK9967"/>
      <c r="CL9967"/>
      <c r="CM9967"/>
      <c r="CN9967"/>
      <c r="CO9967"/>
      <c r="CP9967"/>
    </row>
    <row r="9968" spans="80:94" ht="22.5" customHeight="1">
      <c r="CB9968"/>
      <c r="CC9968"/>
      <c r="CD9968"/>
      <c r="CE9968" s="83"/>
      <c r="CF9968"/>
      <c r="CG9968"/>
      <c r="CH9968"/>
      <c r="CI9968"/>
      <c r="CJ9968"/>
      <c r="CK9968"/>
      <c r="CL9968"/>
      <c r="CM9968"/>
      <c r="CN9968"/>
      <c r="CO9968"/>
      <c r="CP9968"/>
    </row>
    <row r="9969" spans="80:94" ht="22.5" customHeight="1">
      <c r="CB9969"/>
      <c r="CC9969"/>
      <c r="CD9969"/>
      <c r="CE9969" s="83"/>
      <c r="CF9969"/>
      <c r="CG9969"/>
      <c r="CH9969"/>
      <c r="CI9969"/>
      <c r="CJ9969"/>
      <c r="CK9969"/>
      <c r="CL9969"/>
      <c r="CM9969"/>
      <c r="CN9969"/>
      <c r="CO9969"/>
      <c r="CP9969"/>
    </row>
    <row r="9970" spans="80:94" ht="22.5" customHeight="1">
      <c r="CB9970"/>
      <c r="CC9970"/>
      <c r="CD9970"/>
      <c r="CE9970" s="83"/>
      <c r="CF9970"/>
      <c r="CG9970"/>
      <c r="CH9970"/>
      <c r="CI9970"/>
      <c r="CJ9970"/>
      <c r="CK9970"/>
      <c r="CL9970"/>
      <c r="CM9970"/>
      <c r="CN9970"/>
      <c r="CO9970"/>
      <c r="CP9970"/>
    </row>
    <row r="9971" spans="80:94" ht="22.5" customHeight="1">
      <c r="CB9971"/>
      <c r="CC9971"/>
      <c r="CD9971"/>
      <c r="CE9971" s="83"/>
      <c r="CF9971"/>
      <c r="CG9971"/>
      <c r="CH9971"/>
      <c r="CI9971"/>
      <c r="CJ9971"/>
      <c r="CK9971"/>
      <c r="CL9971"/>
      <c r="CM9971"/>
      <c r="CN9971"/>
      <c r="CO9971"/>
      <c r="CP9971"/>
    </row>
    <row r="9972" spans="80:94" ht="22.5" customHeight="1">
      <c r="CB9972"/>
      <c r="CC9972"/>
      <c r="CD9972"/>
      <c r="CE9972" s="83"/>
      <c r="CF9972"/>
      <c r="CG9972"/>
      <c r="CH9972"/>
      <c r="CI9972"/>
      <c r="CJ9972"/>
      <c r="CK9972"/>
      <c r="CL9972"/>
      <c r="CM9972"/>
      <c r="CN9972"/>
      <c r="CO9972"/>
      <c r="CP9972"/>
    </row>
    <row r="9973" spans="80:94" ht="22.5" customHeight="1">
      <c r="CB9973"/>
      <c r="CC9973"/>
      <c r="CD9973"/>
      <c r="CE9973" s="83"/>
      <c r="CF9973"/>
      <c r="CG9973"/>
      <c r="CH9973"/>
      <c r="CI9973"/>
      <c r="CJ9973"/>
      <c r="CK9973"/>
      <c r="CL9973"/>
      <c r="CM9973"/>
      <c r="CN9973"/>
      <c r="CO9973"/>
      <c r="CP9973"/>
    </row>
    <row r="9974" spans="80:94" ht="22.5" customHeight="1">
      <c r="CB9974"/>
      <c r="CC9974"/>
      <c r="CD9974"/>
      <c r="CE9974" s="83"/>
      <c r="CF9974"/>
      <c r="CG9974"/>
      <c r="CH9974"/>
      <c r="CI9974"/>
      <c r="CJ9974"/>
      <c r="CK9974"/>
      <c r="CL9974"/>
      <c r="CM9974"/>
      <c r="CN9974"/>
      <c r="CO9974"/>
      <c r="CP9974"/>
    </row>
    <row r="9975" spans="80:94" ht="22.5" customHeight="1">
      <c r="CB9975"/>
      <c r="CC9975"/>
      <c r="CD9975"/>
      <c r="CE9975" s="83"/>
      <c r="CF9975"/>
      <c r="CG9975"/>
      <c r="CH9975"/>
      <c r="CI9975"/>
      <c r="CJ9975"/>
      <c r="CK9975"/>
      <c r="CL9975"/>
      <c r="CM9975"/>
      <c r="CN9975"/>
      <c r="CO9975"/>
      <c r="CP9975"/>
    </row>
    <row r="9976" spans="80:94" ht="22.5" customHeight="1">
      <c r="CB9976"/>
      <c r="CC9976"/>
      <c r="CD9976"/>
      <c r="CE9976" s="83"/>
      <c r="CF9976"/>
      <c r="CG9976"/>
      <c r="CH9976"/>
      <c r="CI9976"/>
      <c r="CJ9976"/>
      <c r="CK9976"/>
      <c r="CL9976"/>
      <c r="CM9976"/>
      <c r="CN9976"/>
      <c r="CO9976"/>
      <c r="CP9976"/>
    </row>
    <row r="9977" spans="80:94" ht="22.5" customHeight="1">
      <c r="CB9977"/>
      <c r="CC9977"/>
      <c r="CD9977"/>
      <c r="CE9977" s="83"/>
      <c r="CF9977"/>
      <c r="CG9977"/>
      <c r="CH9977"/>
      <c r="CI9977"/>
      <c r="CJ9977"/>
      <c r="CK9977"/>
      <c r="CL9977"/>
      <c r="CM9977"/>
      <c r="CN9977"/>
      <c r="CO9977"/>
      <c r="CP9977"/>
    </row>
    <row r="9978" spans="80:94" ht="22.5" customHeight="1">
      <c r="CB9978"/>
      <c r="CC9978"/>
      <c r="CD9978"/>
      <c r="CE9978" s="83"/>
      <c r="CF9978"/>
      <c r="CG9978"/>
      <c r="CH9978"/>
      <c r="CI9978"/>
      <c r="CJ9978"/>
      <c r="CK9978"/>
      <c r="CL9978"/>
      <c r="CM9978"/>
      <c r="CN9978"/>
      <c r="CO9978"/>
      <c r="CP9978"/>
    </row>
    <row r="9979" spans="80:94" ht="22.5" customHeight="1">
      <c r="CB9979"/>
      <c r="CC9979"/>
      <c r="CD9979"/>
      <c r="CE9979" s="83"/>
      <c r="CF9979"/>
      <c r="CG9979"/>
      <c r="CH9979"/>
      <c r="CI9979"/>
      <c r="CJ9979"/>
      <c r="CK9979"/>
      <c r="CL9979"/>
      <c r="CM9979"/>
      <c r="CN9979"/>
      <c r="CO9979"/>
      <c r="CP9979"/>
    </row>
    <row r="9980" spans="80:94" ht="22.5" customHeight="1">
      <c r="CB9980"/>
      <c r="CC9980"/>
      <c r="CD9980"/>
      <c r="CE9980" s="83"/>
      <c r="CF9980"/>
      <c r="CG9980"/>
      <c r="CH9980"/>
      <c r="CI9980"/>
      <c r="CJ9980"/>
      <c r="CK9980"/>
      <c r="CL9980"/>
      <c r="CM9980"/>
      <c r="CN9980"/>
      <c r="CO9980"/>
      <c r="CP9980"/>
    </row>
    <row r="9981" spans="80:94" ht="22.5" customHeight="1">
      <c r="CB9981"/>
      <c r="CC9981"/>
      <c r="CD9981"/>
      <c r="CE9981" s="83"/>
      <c r="CF9981"/>
      <c r="CG9981"/>
      <c r="CH9981"/>
      <c r="CI9981"/>
      <c r="CJ9981"/>
      <c r="CK9981"/>
      <c r="CL9981"/>
      <c r="CM9981"/>
      <c r="CN9981"/>
      <c r="CO9981"/>
      <c r="CP9981"/>
    </row>
    <row r="9982" spans="80:94" ht="22.5" customHeight="1">
      <c r="CB9982"/>
      <c r="CC9982"/>
      <c r="CD9982"/>
      <c r="CE9982" s="83"/>
      <c r="CF9982"/>
      <c r="CG9982"/>
      <c r="CH9982"/>
      <c r="CI9982"/>
      <c r="CJ9982"/>
      <c r="CK9982"/>
      <c r="CL9982"/>
      <c r="CM9982"/>
      <c r="CN9982"/>
      <c r="CO9982"/>
      <c r="CP9982"/>
    </row>
    <row r="9983" spans="80:94" ht="22.5" customHeight="1">
      <c r="CB9983"/>
      <c r="CC9983"/>
      <c r="CD9983"/>
      <c r="CE9983" s="83"/>
      <c r="CF9983"/>
      <c r="CG9983"/>
      <c r="CH9983"/>
      <c r="CI9983"/>
      <c r="CJ9983"/>
      <c r="CK9983"/>
      <c r="CL9983"/>
      <c r="CM9983"/>
      <c r="CN9983"/>
      <c r="CO9983"/>
      <c r="CP9983"/>
    </row>
    <row r="9984" spans="80:94" ht="22.5" customHeight="1">
      <c r="CB9984"/>
      <c r="CC9984"/>
      <c r="CD9984"/>
      <c r="CE9984" s="83"/>
      <c r="CF9984"/>
      <c r="CG9984"/>
      <c r="CH9984"/>
      <c r="CI9984"/>
      <c r="CJ9984"/>
      <c r="CK9984"/>
      <c r="CL9984"/>
      <c r="CM9984"/>
      <c r="CN9984"/>
      <c r="CO9984"/>
      <c r="CP9984"/>
    </row>
    <row r="9985" spans="80:94" ht="22.5" customHeight="1">
      <c r="CB9985"/>
      <c r="CC9985"/>
      <c r="CD9985"/>
      <c r="CE9985" s="83"/>
      <c r="CF9985"/>
      <c r="CG9985"/>
      <c r="CH9985"/>
      <c r="CI9985"/>
      <c r="CJ9985"/>
      <c r="CK9985"/>
      <c r="CL9985"/>
      <c r="CM9985"/>
      <c r="CN9985"/>
      <c r="CO9985"/>
      <c r="CP9985"/>
    </row>
    <row r="9986" spans="80:94" ht="22.5" customHeight="1">
      <c r="CB9986"/>
      <c r="CC9986"/>
      <c r="CD9986"/>
      <c r="CE9986" s="83"/>
      <c r="CF9986"/>
      <c r="CG9986"/>
      <c r="CH9986"/>
      <c r="CI9986"/>
      <c r="CJ9986"/>
      <c r="CK9986"/>
      <c r="CL9986"/>
      <c r="CM9986"/>
      <c r="CN9986"/>
      <c r="CO9986"/>
      <c r="CP9986"/>
    </row>
    <row r="9987" spans="80:94" ht="22.5" customHeight="1">
      <c r="CB9987"/>
      <c r="CC9987"/>
      <c r="CD9987"/>
      <c r="CE9987" s="83"/>
      <c r="CF9987"/>
      <c r="CG9987"/>
      <c r="CH9987"/>
      <c r="CI9987"/>
      <c r="CJ9987"/>
      <c r="CK9987"/>
      <c r="CL9987"/>
      <c r="CM9987"/>
      <c r="CN9987"/>
      <c r="CO9987"/>
      <c r="CP9987"/>
    </row>
    <row r="9988" spans="80:94" ht="22.5" customHeight="1">
      <c r="CB9988"/>
      <c r="CC9988"/>
      <c r="CD9988"/>
      <c r="CE9988" s="83"/>
      <c r="CF9988"/>
      <c r="CG9988"/>
      <c r="CH9988"/>
      <c r="CI9988"/>
      <c r="CJ9988"/>
      <c r="CK9988"/>
      <c r="CL9988"/>
      <c r="CM9988"/>
      <c r="CN9988"/>
      <c r="CO9988"/>
      <c r="CP9988"/>
    </row>
    <row r="9989" spans="80:94" ht="22.5" customHeight="1">
      <c r="CB9989"/>
      <c r="CC9989"/>
      <c r="CD9989"/>
      <c r="CE9989" s="83"/>
      <c r="CF9989"/>
      <c r="CG9989"/>
      <c r="CH9989"/>
      <c r="CI9989"/>
      <c r="CJ9989"/>
      <c r="CK9989"/>
      <c r="CL9989"/>
      <c r="CM9989"/>
      <c r="CN9989"/>
      <c r="CO9989"/>
      <c r="CP9989"/>
    </row>
    <row r="9990" spans="80:94" ht="22.5" customHeight="1">
      <c r="CB9990"/>
      <c r="CC9990"/>
      <c r="CD9990"/>
      <c r="CE9990" s="83"/>
      <c r="CF9990"/>
      <c r="CG9990"/>
      <c r="CH9990"/>
      <c r="CI9990"/>
      <c r="CJ9990"/>
      <c r="CK9990"/>
      <c r="CL9990"/>
      <c r="CM9990"/>
      <c r="CN9990"/>
      <c r="CO9990"/>
      <c r="CP9990"/>
    </row>
    <row r="9991" spans="80:94" ht="22.5" customHeight="1">
      <c r="CB9991"/>
      <c r="CC9991"/>
      <c r="CD9991"/>
      <c r="CE9991" s="83"/>
      <c r="CF9991"/>
      <c r="CG9991"/>
      <c r="CH9991"/>
      <c r="CI9991"/>
      <c r="CJ9991"/>
      <c r="CK9991"/>
      <c r="CL9991"/>
      <c r="CM9991"/>
      <c r="CN9991"/>
      <c r="CO9991"/>
      <c r="CP9991"/>
    </row>
    <row r="9992" spans="80:94" ht="22.5" customHeight="1">
      <c r="CB9992"/>
      <c r="CC9992"/>
      <c r="CD9992"/>
      <c r="CE9992" s="83"/>
      <c r="CF9992"/>
      <c r="CG9992"/>
      <c r="CH9992"/>
      <c r="CI9992"/>
      <c r="CJ9992"/>
      <c r="CK9992"/>
      <c r="CL9992"/>
      <c r="CM9992"/>
      <c r="CN9992"/>
      <c r="CO9992"/>
      <c r="CP9992"/>
    </row>
    <row r="9993" spans="80:94" ht="22.5" customHeight="1">
      <c r="CB9993"/>
      <c r="CC9993"/>
      <c r="CD9993"/>
      <c r="CE9993" s="83"/>
      <c r="CF9993"/>
      <c r="CG9993"/>
      <c r="CH9993"/>
      <c r="CI9993"/>
      <c r="CJ9993"/>
      <c r="CK9993"/>
      <c r="CL9993"/>
      <c r="CM9993"/>
      <c r="CN9993"/>
      <c r="CO9993"/>
      <c r="CP9993"/>
    </row>
    <row r="9994" spans="80:94" ht="22.5" customHeight="1">
      <c r="CB9994"/>
      <c r="CC9994"/>
      <c r="CD9994"/>
      <c r="CE9994" s="83"/>
      <c r="CF9994"/>
      <c r="CG9994"/>
      <c r="CH9994"/>
      <c r="CI9994"/>
      <c r="CJ9994"/>
      <c r="CK9994"/>
      <c r="CL9994"/>
      <c r="CM9994"/>
      <c r="CN9994"/>
      <c r="CO9994"/>
      <c r="CP9994"/>
    </row>
    <row r="9995" spans="80:94" ht="22.5" customHeight="1">
      <c r="CB9995"/>
      <c r="CC9995"/>
      <c r="CD9995"/>
      <c r="CE9995" s="83"/>
      <c r="CF9995"/>
      <c r="CG9995"/>
      <c r="CH9995"/>
      <c r="CI9995"/>
      <c r="CJ9995"/>
      <c r="CK9995"/>
      <c r="CL9995"/>
      <c r="CM9995"/>
      <c r="CN9995"/>
      <c r="CO9995"/>
      <c r="CP9995"/>
    </row>
    <row r="9996" spans="80:94" ht="22.5" customHeight="1">
      <c r="CB9996"/>
      <c r="CC9996"/>
      <c r="CD9996"/>
      <c r="CE9996" s="83"/>
      <c r="CF9996"/>
      <c r="CG9996"/>
      <c r="CH9996"/>
      <c r="CI9996"/>
      <c r="CJ9996"/>
      <c r="CK9996"/>
      <c r="CL9996"/>
      <c r="CM9996"/>
      <c r="CN9996"/>
      <c r="CO9996"/>
      <c r="CP9996"/>
    </row>
    <row r="9997" spans="80:94" ht="22.5" customHeight="1">
      <c r="CB9997"/>
      <c r="CC9997"/>
      <c r="CD9997"/>
      <c r="CE9997" s="83"/>
      <c r="CF9997"/>
      <c r="CG9997"/>
      <c r="CH9997"/>
      <c r="CI9997"/>
      <c r="CJ9997"/>
      <c r="CK9997"/>
      <c r="CL9997"/>
      <c r="CM9997"/>
      <c r="CN9997"/>
      <c r="CO9997"/>
      <c r="CP9997"/>
    </row>
    <row r="9998" spans="80:94" ht="22.5" customHeight="1">
      <c r="CB9998"/>
      <c r="CC9998"/>
      <c r="CD9998"/>
      <c r="CE9998" s="83"/>
      <c r="CF9998"/>
      <c r="CG9998"/>
      <c r="CH9998"/>
      <c r="CI9998"/>
      <c r="CJ9998"/>
      <c r="CK9998"/>
      <c r="CL9998"/>
      <c r="CM9998"/>
      <c r="CN9998"/>
      <c r="CO9998"/>
      <c r="CP9998"/>
    </row>
    <row r="9999" spans="80:94" ht="22.5" customHeight="1">
      <c r="CB9999"/>
      <c r="CC9999"/>
      <c r="CD9999"/>
      <c r="CE9999" s="83"/>
      <c r="CF9999"/>
      <c r="CG9999"/>
      <c r="CH9999"/>
      <c r="CI9999"/>
      <c r="CJ9999"/>
      <c r="CK9999"/>
      <c r="CL9999"/>
      <c r="CM9999"/>
      <c r="CN9999"/>
      <c r="CO9999"/>
      <c r="CP9999"/>
    </row>
    <row r="10000" spans="80:94" ht="22.5" customHeight="1">
      <c r="CB10000"/>
      <c r="CC10000"/>
      <c r="CD10000"/>
      <c r="CE10000" s="83"/>
      <c r="CF10000"/>
      <c r="CG10000"/>
      <c r="CH10000"/>
      <c r="CI10000"/>
      <c r="CJ10000"/>
      <c r="CK10000"/>
      <c r="CL10000"/>
      <c r="CM10000"/>
      <c r="CN10000"/>
      <c r="CO10000"/>
      <c r="CP10000"/>
    </row>
    <row r="10001" spans="80:94" ht="22.5" customHeight="1">
      <c r="CB10001"/>
      <c r="CC10001"/>
      <c r="CD10001"/>
      <c r="CE10001" s="83"/>
      <c r="CF10001"/>
      <c r="CG10001"/>
      <c r="CH10001"/>
      <c r="CI10001"/>
      <c r="CJ10001"/>
      <c r="CK10001"/>
      <c r="CL10001"/>
      <c r="CM10001"/>
      <c r="CN10001"/>
      <c r="CO10001"/>
      <c r="CP10001"/>
    </row>
    <row r="10002" spans="80:94" ht="22.5" customHeight="1">
      <c r="CB10002"/>
      <c r="CC10002"/>
      <c r="CD10002"/>
      <c r="CE10002" s="83"/>
      <c r="CF10002"/>
      <c r="CG10002"/>
      <c r="CH10002"/>
      <c r="CI10002"/>
      <c r="CJ10002"/>
      <c r="CK10002"/>
      <c r="CL10002"/>
      <c r="CM10002"/>
      <c r="CN10002"/>
      <c r="CO10002"/>
      <c r="CP10002"/>
    </row>
    <row r="10003" spans="80:94" ht="22.5" customHeight="1">
      <c r="CB10003"/>
      <c r="CC10003"/>
      <c r="CD10003"/>
      <c r="CE10003" s="83"/>
      <c r="CF10003"/>
      <c r="CG10003"/>
      <c r="CH10003"/>
      <c r="CI10003"/>
      <c r="CJ10003"/>
      <c r="CK10003"/>
      <c r="CL10003"/>
      <c r="CM10003"/>
      <c r="CN10003"/>
      <c r="CO10003"/>
      <c r="CP10003"/>
    </row>
    <row r="10004" spans="80:94" ht="22.5" customHeight="1">
      <c r="CB10004"/>
      <c r="CC10004"/>
      <c r="CD10004"/>
      <c r="CE10004" s="83"/>
      <c r="CF10004"/>
      <c r="CG10004"/>
      <c r="CH10004"/>
      <c r="CI10004"/>
      <c r="CJ10004"/>
      <c r="CK10004"/>
      <c r="CL10004"/>
      <c r="CM10004"/>
      <c r="CN10004"/>
      <c r="CO10004"/>
      <c r="CP10004"/>
    </row>
    <row r="10005" spans="80:94" ht="22.5" customHeight="1">
      <c r="CB10005"/>
      <c r="CC10005"/>
      <c r="CD10005"/>
      <c r="CE10005" s="83"/>
      <c r="CF10005"/>
      <c r="CG10005"/>
      <c r="CH10005"/>
      <c r="CI10005"/>
      <c r="CJ10005"/>
      <c r="CK10005"/>
      <c r="CL10005"/>
      <c r="CM10005"/>
      <c r="CN10005"/>
      <c r="CO10005"/>
      <c r="CP10005"/>
    </row>
    <row r="10006" spans="80:94" ht="22.5" customHeight="1">
      <c r="CB10006"/>
      <c r="CC10006"/>
      <c r="CD10006"/>
      <c r="CE10006" s="83"/>
      <c r="CF10006"/>
      <c r="CG10006"/>
      <c r="CH10006"/>
      <c r="CI10006"/>
      <c r="CJ10006"/>
      <c r="CK10006"/>
      <c r="CL10006"/>
      <c r="CM10006"/>
      <c r="CN10006"/>
      <c r="CO10006"/>
      <c r="CP10006"/>
    </row>
    <row r="10007" spans="80:94" ht="22.5" customHeight="1">
      <c r="CB10007"/>
      <c r="CC10007"/>
      <c r="CD10007"/>
      <c r="CE10007" s="83"/>
      <c r="CF10007"/>
      <c r="CG10007"/>
      <c r="CH10007"/>
      <c r="CI10007"/>
      <c r="CJ10007"/>
      <c r="CK10007"/>
      <c r="CL10007"/>
      <c r="CM10007"/>
      <c r="CN10007"/>
      <c r="CO10007"/>
      <c r="CP10007"/>
    </row>
    <row r="10008" spans="80:94" ht="22.5" customHeight="1">
      <c r="CB10008"/>
      <c r="CC10008"/>
      <c r="CD10008"/>
      <c r="CE10008" s="83"/>
      <c r="CF10008"/>
      <c r="CG10008"/>
      <c r="CH10008"/>
      <c r="CI10008"/>
      <c r="CJ10008"/>
      <c r="CK10008"/>
      <c r="CL10008"/>
      <c r="CM10008"/>
      <c r="CN10008"/>
      <c r="CO10008"/>
      <c r="CP10008"/>
    </row>
    <row r="10009" spans="80:94" ht="22.5" customHeight="1">
      <c r="CB10009"/>
      <c r="CC10009"/>
      <c r="CD10009"/>
      <c r="CE10009" s="83"/>
      <c r="CF10009"/>
      <c r="CG10009"/>
      <c r="CH10009"/>
      <c r="CI10009"/>
      <c r="CJ10009"/>
      <c r="CK10009"/>
      <c r="CL10009"/>
      <c r="CM10009"/>
      <c r="CN10009"/>
      <c r="CO10009"/>
      <c r="CP10009"/>
    </row>
    <row r="10010" spans="80:94" ht="22.5" customHeight="1">
      <c r="CB10010"/>
      <c r="CC10010"/>
      <c r="CD10010"/>
      <c r="CE10010" s="83"/>
      <c r="CF10010"/>
      <c r="CG10010"/>
      <c r="CH10010"/>
      <c r="CI10010"/>
      <c r="CJ10010"/>
      <c r="CK10010"/>
      <c r="CL10010"/>
      <c r="CM10010"/>
      <c r="CN10010"/>
      <c r="CO10010"/>
      <c r="CP10010"/>
    </row>
    <row r="10011" spans="80:94" ht="22.5" customHeight="1">
      <c r="CB10011"/>
      <c r="CC10011"/>
      <c r="CD10011"/>
      <c r="CE10011" s="83"/>
      <c r="CF10011"/>
      <c r="CG10011"/>
      <c r="CH10011"/>
      <c r="CI10011"/>
      <c r="CJ10011"/>
      <c r="CK10011"/>
      <c r="CL10011"/>
      <c r="CM10011"/>
      <c r="CN10011"/>
      <c r="CO10011"/>
      <c r="CP10011"/>
    </row>
    <row r="10012" spans="80:94" ht="22.5" customHeight="1">
      <c r="CB10012"/>
      <c r="CC10012"/>
      <c r="CD10012"/>
      <c r="CE10012" s="83"/>
      <c r="CF10012"/>
      <c r="CG10012"/>
      <c r="CH10012"/>
      <c r="CI10012"/>
      <c r="CJ10012"/>
      <c r="CK10012"/>
      <c r="CL10012"/>
      <c r="CM10012"/>
      <c r="CN10012"/>
      <c r="CO10012"/>
      <c r="CP10012"/>
    </row>
    <row r="10013" spans="80:94" ht="22.5" customHeight="1">
      <c r="CB10013"/>
      <c r="CC10013"/>
      <c r="CD10013"/>
      <c r="CE10013" s="83"/>
      <c r="CF10013"/>
      <c r="CG10013"/>
      <c r="CH10013"/>
      <c r="CI10013"/>
      <c r="CJ10013"/>
      <c r="CK10013"/>
      <c r="CL10013"/>
      <c r="CM10013"/>
      <c r="CN10013"/>
      <c r="CO10013"/>
      <c r="CP10013"/>
    </row>
    <row r="10014" spans="80:94" ht="22.5" customHeight="1">
      <c r="CB10014"/>
      <c r="CC10014"/>
      <c r="CD10014"/>
      <c r="CE10014" s="83"/>
      <c r="CF10014"/>
      <c r="CG10014"/>
      <c r="CH10014"/>
      <c r="CI10014"/>
      <c r="CJ10014"/>
      <c r="CK10014"/>
      <c r="CL10014"/>
      <c r="CM10014"/>
      <c r="CN10014"/>
      <c r="CO10014"/>
      <c r="CP10014"/>
    </row>
    <row r="10015" spans="80:94" ht="22.5" customHeight="1">
      <c r="CB10015"/>
      <c r="CC10015"/>
      <c r="CD10015"/>
      <c r="CE10015" s="83"/>
      <c r="CF10015"/>
      <c r="CG10015"/>
      <c r="CH10015"/>
      <c r="CI10015"/>
      <c r="CJ10015"/>
      <c r="CK10015"/>
      <c r="CL10015"/>
      <c r="CM10015"/>
      <c r="CN10015"/>
      <c r="CO10015"/>
      <c r="CP10015"/>
    </row>
    <row r="10016" spans="80:94" ht="22.5" customHeight="1">
      <c r="CB10016"/>
      <c r="CC10016"/>
      <c r="CD10016"/>
      <c r="CE10016" s="83"/>
      <c r="CF10016"/>
      <c r="CG10016"/>
      <c r="CH10016"/>
      <c r="CI10016"/>
      <c r="CJ10016"/>
      <c r="CK10016"/>
      <c r="CL10016"/>
      <c r="CM10016"/>
      <c r="CN10016"/>
      <c r="CO10016"/>
      <c r="CP10016"/>
    </row>
    <row r="10017" spans="80:94" ht="22.5" customHeight="1">
      <c r="CB10017"/>
      <c r="CC10017"/>
      <c r="CD10017"/>
      <c r="CE10017" s="83"/>
      <c r="CF10017"/>
      <c r="CG10017"/>
      <c r="CH10017"/>
      <c r="CI10017"/>
      <c r="CJ10017"/>
      <c r="CK10017"/>
      <c r="CL10017"/>
      <c r="CM10017"/>
      <c r="CN10017"/>
      <c r="CO10017"/>
      <c r="CP10017"/>
    </row>
    <row r="10018" spans="80:94" ht="22.5" customHeight="1">
      <c r="CB10018"/>
      <c r="CC10018"/>
      <c r="CD10018"/>
      <c r="CE10018" s="83"/>
      <c r="CF10018"/>
      <c r="CG10018"/>
      <c r="CH10018"/>
      <c r="CI10018"/>
      <c r="CJ10018"/>
      <c r="CK10018"/>
      <c r="CL10018"/>
      <c r="CM10018"/>
      <c r="CN10018"/>
      <c r="CO10018"/>
      <c r="CP10018"/>
    </row>
    <row r="10019" spans="80:94" ht="22.5" customHeight="1">
      <c r="CB10019"/>
      <c r="CC10019"/>
      <c r="CD10019"/>
      <c r="CE10019" s="83"/>
      <c r="CF10019"/>
      <c r="CG10019"/>
      <c r="CH10019"/>
      <c r="CI10019"/>
      <c r="CJ10019"/>
      <c r="CK10019"/>
      <c r="CL10019"/>
      <c r="CM10019"/>
      <c r="CN10019"/>
      <c r="CO10019"/>
      <c r="CP10019"/>
    </row>
    <row r="10020" spans="80:94" ht="22.5" customHeight="1">
      <c r="CB10020"/>
      <c r="CC10020"/>
      <c r="CD10020"/>
      <c r="CE10020" s="83"/>
      <c r="CF10020"/>
      <c r="CG10020"/>
      <c r="CH10020"/>
      <c r="CI10020"/>
      <c r="CJ10020"/>
      <c r="CK10020"/>
      <c r="CL10020"/>
      <c r="CM10020"/>
      <c r="CN10020"/>
      <c r="CO10020"/>
      <c r="CP10020"/>
    </row>
    <row r="10021" spans="80:94" ht="22.5" customHeight="1">
      <c r="CB10021"/>
      <c r="CC10021"/>
      <c r="CD10021"/>
      <c r="CE10021" s="83"/>
      <c r="CF10021"/>
      <c r="CG10021"/>
      <c r="CH10021"/>
      <c r="CI10021"/>
      <c r="CJ10021"/>
      <c r="CK10021"/>
      <c r="CL10021"/>
      <c r="CM10021"/>
      <c r="CN10021"/>
      <c r="CO10021"/>
      <c r="CP10021"/>
    </row>
    <row r="10022" spans="80:94" ht="22.5" customHeight="1">
      <c r="CB10022"/>
      <c r="CC10022"/>
      <c r="CD10022"/>
      <c r="CE10022" s="83"/>
      <c r="CF10022"/>
      <c r="CG10022"/>
      <c r="CH10022"/>
      <c r="CI10022"/>
      <c r="CJ10022"/>
      <c r="CK10022"/>
      <c r="CL10022"/>
      <c r="CM10022"/>
      <c r="CN10022"/>
      <c r="CO10022"/>
      <c r="CP10022"/>
    </row>
    <row r="10023" spans="80:94" ht="22.5" customHeight="1">
      <c r="CB10023"/>
      <c r="CC10023"/>
      <c r="CD10023"/>
      <c r="CE10023" s="83"/>
      <c r="CF10023"/>
      <c r="CG10023"/>
      <c r="CH10023"/>
      <c r="CI10023"/>
      <c r="CJ10023"/>
      <c r="CK10023"/>
      <c r="CL10023"/>
      <c r="CM10023"/>
      <c r="CN10023"/>
      <c r="CO10023"/>
      <c r="CP10023"/>
    </row>
    <row r="10024" spans="80:94" ht="22.5" customHeight="1">
      <c r="CB10024"/>
      <c r="CC10024"/>
      <c r="CD10024"/>
      <c r="CE10024" s="83"/>
      <c r="CF10024"/>
      <c r="CG10024"/>
      <c r="CH10024"/>
      <c r="CI10024"/>
      <c r="CJ10024"/>
      <c r="CK10024"/>
      <c r="CL10024"/>
      <c r="CM10024"/>
      <c r="CN10024"/>
      <c r="CO10024"/>
      <c r="CP10024"/>
    </row>
    <row r="10025" spans="80:94" ht="22.5" customHeight="1">
      <c r="CB10025"/>
      <c r="CC10025"/>
      <c r="CD10025"/>
      <c r="CE10025" s="83"/>
      <c r="CF10025"/>
      <c r="CG10025"/>
      <c r="CH10025"/>
      <c r="CI10025"/>
      <c r="CJ10025"/>
      <c r="CK10025"/>
      <c r="CL10025"/>
      <c r="CM10025"/>
      <c r="CN10025"/>
      <c r="CO10025"/>
      <c r="CP10025"/>
    </row>
    <row r="10026" spans="80:94" ht="22.5" customHeight="1">
      <c r="CB10026"/>
      <c r="CC10026"/>
      <c r="CD10026"/>
      <c r="CE10026" s="83"/>
      <c r="CF10026"/>
      <c r="CG10026"/>
      <c r="CH10026"/>
      <c r="CI10026"/>
      <c r="CJ10026"/>
      <c r="CK10026"/>
      <c r="CL10026"/>
      <c r="CM10026"/>
      <c r="CN10026"/>
      <c r="CO10026"/>
      <c r="CP10026"/>
    </row>
    <row r="10027" spans="80:94" ht="22.5" customHeight="1">
      <c r="CB10027"/>
      <c r="CC10027"/>
      <c r="CD10027"/>
      <c r="CE10027" s="83"/>
      <c r="CF10027"/>
      <c r="CG10027"/>
      <c r="CH10027"/>
      <c r="CI10027"/>
      <c r="CJ10027"/>
      <c r="CK10027"/>
      <c r="CL10027"/>
      <c r="CM10027"/>
      <c r="CN10027"/>
      <c r="CO10027"/>
      <c r="CP10027"/>
    </row>
    <row r="10028" spans="80:94" ht="22.5" customHeight="1">
      <c r="CB10028"/>
      <c r="CC10028"/>
      <c r="CD10028"/>
      <c r="CE10028" s="83"/>
      <c r="CF10028"/>
      <c r="CG10028"/>
      <c r="CH10028"/>
      <c r="CI10028"/>
      <c r="CJ10028"/>
      <c r="CK10028"/>
      <c r="CL10028"/>
      <c r="CM10028"/>
      <c r="CN10028"/>
      <c r="CO10028"/>
      <c r="CP10028"/>
    </row>
    <row r="10029" spans="80:94" ht="22.5" customHeight="1">
      <c r="CB10029"/>
      <c r="CC10029"/>
      <c r="CD10029"/>
      <c r="CE10029" s="83"/>
      <c r="CF10029"/>
      <c r="CG10029"/>
      <c r="CH10029"/>
      <c r="CI10029"/>
      <c r="CJ10029"/>
      <c r="CK10029"/>
      <c r="CL10029"/>
      <c r="CM10029"/>
      <c r="CN10029"/>
      <c r="CO10029"/>
      <c r="CP10029"/>
    </row>
    <row r="10030" spans="80:94" ht="22.5" customHeight="1">
      <c r="CB10030"/>
      <c r="CC10030"/>
      <c r="CD10030"/>
      <c r="CE10030" s="83"/>
      <c r="CF10030"/>
      <c r="CG10030"/>
      <c r="CH10030"/>
      <c r="CI10030"/>
      <c r="CJ10030"/>
      <c r="CK10030"/>
      <c r="CL10030"/>
      <c r="CM10030"/>
      <c r="CN10030"/>
      <c r="CO10030"/>
      <c r="CP10030"/>
    </row>
    <row r="10031" spans="80:94" ht="22.5" customHeight="1">
      <c r="CB10031"/>
      <c r="CC10031"/>
      <c r="CD10031"/>
      <c r="CE10031" s="83"/>
      <c r="CF10031"/>
      <c r="CG10031"/>
      <c r="CH10031"/>
      <c r="CI10031"/>
      <c r="CJ10031"/>
      <c r="CK10031"/>
      <c r="CL10031"/>
      <c r="CM10031"/>
      <c r="CN10031"/>
      <c r="CO10031"/>
      <c r="CP10031"/>
    </row>
    <row r="10032" spans="80:94" ht="22.5" customHeight="1">
      <c r="CB10032"/>
      <c r="CC10032"/>
      <c r="CD10032"/>
      <c r="CE10032" s="83"/>
      <c r="CF10032"/>
      <c r="CG10032"/>
      <c r="CH10032"/>
      <c r="CI10032"/>
      <c r="CJ10032"/>
      <c r="CK10032"/>
      <c r="CL10032"/>
      <c r="CM10032"/>
      <c r="CN10032"/>
      <c r="CO10032"/>
      <c r="CP10032"/>
    </row>
    <row r="10033" spans="80:94" ht="22.5" customHeight="1">
      <c r="CB10033"/>
      <c r="CC10033"/>
      <c r="CD10033"/>
      <c r="CE10033" s="83"/>
      <c r="CF10033"/>
      <c r="CG10033"/>
      <c r="CH10033"/>
      <c r="CI10033"/>
      <c r="CJ10033"/>
      <c r="CK10033"/>
      <c r="CL10033"/>
      <c r="CM10033"/>
      <c r="CN10033"/>
      <c r="CO10033"/>
      <c r="CP10033"/>
    </row>
    <row r="10034" spans="80:94" ht="22.5" customHeight="1">
      <c r="CB10034"/>
      <c r="CC10034"/>
      <c r="CD10034"/>
      <c r="CE10034" s="83"/>
      <c r="CF10034"/>
      <c r="CG10034"/>
      <c r="CH10034"/>
      <c r="CI10034"/>
      <c r="CJ10034"/>
      <c r="CK10034"/>
      <c r="CL10034"/>
      <c r="CM10034"/>
      <c r="CN10034"/>
      <c r="CO10034"/>
      <c r="CP10034"/>
    </row>
    <row r="10035" spans="80:94" ht="22.5" customHeight="1">
      <c r="CB10035"/>
      <c r="CC10035"/>
      <c r="CD10035"/>
      <c r="CE10035" s="83"/>
      <c r="CF10035"/>
      <c r="CG10035"/>
      <c r="CH10035"/>
      <c r="CI10035"/>
      <c r="CJ10035"/>
      <c r="CK10035"/>
      <c r="CL10035"/>
      <c r="CM10035"/>
      <c r="CN10035"/>
      <c r="CO10035"/>
      <c r="CP10035"/>
    </row>
    <row r="10036" spans="80:94" ht="22.5" customHeight="1">
      <c r="CB10036"/>
      <c r="CC10036"/>
      <c r="CD10036"/>
      <c r="CE10036" s="83"/>
      <c r="CF10036"/>
      <c r="CG10036"/>
      <c r="CH10036"/>
      <c r="CI10036"/>
      <c r="CJ10036"/>
      <c r="CK10036"/>
      <c r="CL10036"/>
      <c r="CM10036"/>
      <c r="CN10036"/>
      <c r="CO10036"/>
      <c r="CP10036"/>
    </row>
    <row r="10037" spans="80:94" ht="22.5" customHeight="1">
      <c r="CB10037"/>
      <c r="CC10037"/>
      <c r="CD10037"/>
      <c r="CE10037" s="83"/>
      <c r="CF10037"/>
      <c r="CG10037"/>
      <c r="CH10037"/>
      <c r="CI10037"/>
      <c r="CJ10037"/>
      <c r="CK10037"/>
      <c r="CL10037"/>
      <c r="CM10037"/>
      <c r="CN10037"/>
      <c r="CO10037"/>
      <c r="CP10037"/>
    </row>
    <row r="10038" spans="80:94" ht="22.5" customHeight="1">
      <c r="CB10038"/>
      <c r="CC10038"/>
      <c r="CD10038"/>
      <c r="CE10038" s="83"/>
      <c r="CF10038"/>
      <c r="CG10038"/>
      <c r="CH10038"/>
      <c r="CI10038"/>
      <c r="CJ10038"/>
      <c r="CK10038"/>
      <c r="CL10038"/>
      <c r="CM10038"/>
      <c r="CN10038"/>
      <c r="CO10038"/>
      <c r="CP10038"/>
    </row>
    <row r="10039" spans="80:94" ht="22.5" customHeight="1">
      <c r="CB10039"/>
      <c r="CC10039"/>
      <c r="CD10039"/>
      <c r="CE10039" s="83"/>
      <c r="CF10039"/>
      <c r="CG10039"/>
      <c r="CH10039"/>
      <c r="CI10039"/>
      <c r="CJ10039"/>
      <c r="CK10039"/>
      <c r="CL10039"/>
      <c r="CM10039"/>
      <c r="CN10039"/>
      <c r="CO10039"/>
      <c r="CP10039"/>
    </row>
    <row r="10040" spans="80:94" ht="22.5" customHeight="1">
      <c r="CB10040"/>
      <c r="CC10040"/>
      <c r="CD10040"/>
      <c r="CE10040" s="83"/>
      <c r="CF10040"/>
      <c r="CG10040"/>
      <c r="CH10040"/>
      <c r="CI10040"/>
      <c r="CJ10040"/>
      <c r="CK10040"/>
      <c r="CL10040"/>
      <c r="CM10040"/>
      <c r="CN10040"/>
      <c r="CO10040"/>
      <c r="CP10040"/>
    </row>
    <row r="10041" spans="80:94" ht="22.5" customHeight="1">
      <c r="CB10041"/>
      <c r="CC10041"/>
      <c r="CD10041"/>
      <c r="CE10041" s="83"/>
      <c r="CF10041"/>
      <c r="CG10041"/>
      <c r="CH10041"/>
      <c r="CI10041"/>
      <c r="CJ10041"/>
      <c r="CK10041"/>
      <c r="CL10041"/>
      <c r="CM10041"/>
      <c r="CN10041"/>
      <c r="CO10041"/>
      <c r="CP10041"/>
    </row>
    <row r="10042" spans="80:94" ht="22.5" customHeight="1">
      <c r="CB10042"/>
      <c r="CC10042"/>
      <c r="CD10042"/>
      <c r="CE10042" s="83"/>
      <c r="CF10042"/>
      <c r="CG10042"/>
      <c r="CH10042"/>
      <c r="CI10042"/>
      <c r="CJ10042"/>
      <c r="CK10042"/>
      <c r="CL10042"/>
      <c r="CM10042"/>
      <c r="CN10042"/>
      <c r="CO10042"/>
      <c r="CP10042"/>
    </row>
    <row r="10043" spans="80:94" ht="22.5" customHeight="1">
      <c r="CB10043"/>
      <c r="CC10043"/>
      <c r="CD10043"/>
      <c r="CE10043" s="83"/>
      <c r="CF10043"/>
      <c r="CG10043"/>
      <c r="CH10043"/>
      <c r="CI10043"/>
      <c r="CJ10043"/>
      <c r="CK10043"/>
      <c r="CL10043"/>
      <c r="CM10043"/>
      <c r="CN10043"/>
      <c r="CO10043"/>
      <c r="CP10043"/>
    </row>
    <row r="10044" spans="80:94" ht="22.5" customHeight="1">
      <c r="CB10044"/>
      <c r="CC10044"/>
      <c r="CD10044"/>
      <c r="CE10044" s="83"/>
      <c r="CF10044"/>
      <c r="CG10044"/>
      <c r="CH10044"/>
      <c r="CI10044"/>
      <c r="CJ10044"/>
      <c r="CK10044"/>
      <c r="CL10044"/>
      <c r="CM10044"/>
      <c r="CN10044"/>
      <c r="CO10044"/>
      <c r="CP10044"/>
    </row>
    <row r="10045" spans="80:94" ht="22.5" customHeight="1">
      <c r="CB10045"/>
      <c r="CC10045"/>
      <c r="CD10045"/>
      <c r="CE10045" s="83"/>
      <c r="CF10045"/>
      <c r="CG10045"/>
      <c r="CH10045"/>
      <c r="CI10045"/>
      <c r="CJ10045"/>
      <c r="CK10045"/>
      <c r="CL10045"/>
      <c r="CM10045"/>
      <c r="CN10045"/>
      <c r="CO10045"/>
      <c r="CP10045"/>
    </row>
    <row r="10046" spans="80:94" ht="22.5" customHeight="1">
      <c r="CB10046"/>
      <c r="CC10046"/>
      <c r="CD10046"/>
      <c r="CE10046" s="83"/>
      <c r="CF10046"/>
      <c r="CG10046"/>
      <c r="CH10046"/>
      <c r="CI10046"/>
      <c r="CJ10046"/>
      <c r="CK10046"/>
      <c r="CL10046"/>
      <c r="CM10046"/>
      <c r="CN10046"/>
      <c r="CO10046"/>
      <c r="CP10046"/>
    </row>
    <row r="10047" spans="80:94" ht="22.5" customHeight="1">
      <c r="CB10047"/>
      <c r="CC10047"/>
      <c r="CD10047"/>
      <c r="CE10047" s="83"/>
      <c r="CF10047"/>
      <c r="CG10047"/>
      <c r="CH10047"/>
      <c r="CI10047"/>
      <c r="CJ10047"/>
      <c r="CK10047"/>
      <c r="CL10047"/>
      <c r="CM10047"/>
      <c r="CN10047"/>
      <c r="CO10047"/>
      <c r="CP10047"/>
    </row>
    <row r="10048" spans="80:94" ht="22.5" customHeight="1">
      <c r="CB10048"/>
      <c r="CC10048"/>
      <c r="CD10048"/>
      <c r="CE10048" s="83"/>
      <c r="CF10048"/>
      <c r="CG10048"/>
      <c r="CH10048"/>
      <c r="CI10048"/>
      <c r="CJ10048"/>
      <c r="CK10048"/>
      <c r="CL10048"/>
      <c r="CM10048"/>
      <c r="CN10048"/>
      <c r="CO10048"/>
      <c r="CP10048"/>
    </row>
    <row r="10049" spans="80:94" ht="22.5" customHeight="1">
      <c r="CB10049"/>
      <c r="CC10049"/>
      <c r="CD10049"/>
      <c r="CE10049" s="83"/>
      <c r="CF10049"/>
      <c r="CG10049"/>
      <c r="CH10049"/>
      <c r="CI10049"/>
      <c r="CJ10049"/>
      <c r="CK10049"/>
      <c r="CL10049"/>
      <c r="CM10049"/>
      <c r="CN10049"/>
      <c r="CO10049"/>
      <c r="CP10049"/>
    </row>
    <row r="10050" spans="80:94" ht="22.5" customHeight="1">
      <c r="CB10050"/>
      <c r="CC10050"/>
      <c r="CD10050"/>
      <c r="CE10050" s="83"/>
      <c r="CF10050"/>
      <c r="CG10050"/>
      <c r="CH10050"/>
      <c r="CI10050"/>
      <c r="CJ10050"/>
      <c r="CK10050"/>
      <c r="CL10050"/>
      <c r="CM10050"/>
      <c r="CN10050"/>
      <c r="CO10050"/>
      <c r="CP10050"/>
    </row>
    <row r="10051" spans="80:94" ht="22.5" customHeight="1">
      <c r="CB10051"/>
      <c r="CC10051"/>
      <c r="CD10051"/>
      <c r="CE10051" s="83"/>
      <c r="CF10051"/>
      <c r="CG10051"/>
      <c r="CH10051"/>
      <c r="CI10051"/>
      <c r="CJ10051"/>
      <c r="CK10051"/>
      <c r="CL10051"/>
      <c r="CM10051"/>
      <c r="CN10051"/>
      <c r="CO10051"/>
      <c r="CP10051"/>
    </row>
    <row r="10052" spans="80:94" ht="22.5" customHeight="1">
      <c r="CB10052"/>
      <c r="CC10052"/>
      <c r="CD10052"/>
      <c r="CE10052" s="83"/>
      <c r="CF10052"/>
      <c r="CG10052"/>
      <c r="CH10052"/>
      <c r="CI10052"/>
      <c r="CJ10052"/>
      <c r="CK10052"/>
      <c r="CL10052"/>
      <c r="CM10052"/>
      <c r="CN10052"/>
      <c r="CO10052"/>
      <c r="CP10052"/>
    </row>
    <row r="10053" spans="80:94" ht="22.5" customHeight="1">
      <c r="CB10053"/>
      <c r="CC10053"/>
      <c r="CD10053"/>
      <c r="CE10053" s="83"/>
      <c r="CF10053"/>
      <c r="CG10053"/>
      <c r="CH10053"/>
      <c r="CI10053"/>
      <c r="CJ10053"/>
      <c r="CK10053"/>
      <c r="CL10053"/>
      <c r="CM10053"/>
      <c r="CN10053"/>
      <c r="CO10053"/>
      <c r="CP10053"/>
    </row>
    <row r="10054" spans="80:94" ht="22.5" customHeight="1">
      <c r="CB10054"/>
      <c r="CC10054"/>
      <c r="CD10054"/>
      <c r="CE10054" s="83"/>
      <c r="CF10054"/>
      <c r="CG10054"/>
      <c r="CH10054"/>
      <c r="CI10054"/>
      <c r="CJ10054"/>
      <c r="CK10054"/>
      <c r="CL10054"/>
      <c r="CM10054"/>
      <c r="CN10054"/>
      <c r="CO10054"/>
      <c r="CP10054"/>
    </row>
    <row r="10055" spans="80:94" ht="22.5" customHeight="1">
      <c r="CB10055"/>
      <c r="CC10055"/>
      <c r="CD10055"/>
      <c r="CE10055" s="83"/>
      <c r="CF10055"/>
      <c r="CG10055"/>
      <c r="CH10055"/>
      <c r="CI10055"/>
      <c r="CJ10055"/>
      <c r="CK10055"/>
      <c r="CL10055"/>
      <c r="CM10055"/>
      <c r="CN10055"/>
      <c r="CO10055"/>
      <c r="CP10055"/>
    </row>
    <row r="10056" spans="80:94" ht="22.5" customHeight="1">
      <c r="CB10056"/>
      <c r="CC10056"/>
      <c r="CD10056"/>
      <c r="CE10056" s="83"/>
      <c r="CF10056"/>
      <c r="CG10056"/>
      <c r="CH10056"/>
      <c r="CI10056"/>
      <c r="CJ10056"/>
      <c r="CK10056"/>
      <c r="CL10056"/>
      <c r="CM10056"/>
      <c r="CN10056"/>
      <c r="CO10056"/>
      <c r="CP10056"/>
    </row>
    <row r="10057" spans="80:94" ht="22.5" customHeight="1">
      <c r="CB10057"/>
      <c r="CC10057"/>
      <c r="CD10057"/>
      <c r="CE10057" s="83"/>
      <c r="CF10057"/>
      <c r="CG10057"/>
      <c r="CH10057"/>
      <c r="CI10057"/>
      <c r="CJ10057"/>
      <c r="CK10057"/>
      <c r="CL10057"/>
      <c r="CM10057"/>
      <c r="CN10057"/>
      <c r="CO10057"/>
      <c r="CP10057"/>
    </row>
    <row r="10058" spans="80:94" ht="22.5" customHeight="1">
      <c r="CB10058"/>
      <c r="CC10058"/>
      <c r="CD10058"/>
      <c r="CE10058" s="83"/>
      <c r="CF10058"/>
      <c r="CG10058"/>
      <c r="CH10058"/>
      <c r="CI10058"/>
      <c r="CJ10058"/>
      <c r="CK10058"/>
      <c r="CL10058"/>
      <c r="CM10058"/>
      <c r="CN10058"/>
      <c r="CO10058"/>
      <c r="CP10058"/>
    </row>
    <row r="10059" spans="80:94" ht="22.5" customHeight="1">
      <c r="CB10059"/>
      <c r="CC10059"/>
      <c r="CD10059"/>
      <c r="CE10059" s="83"/>
      <c r="CF10059"/>
      <c r="CG10059"/>
      <c r="CH10059"/>
      <c r="CI10059"/>
      <c r="CJ10059"/>
      <c r="CK10059"/>
      <c r="CL10059"/>
      <c r="CM10059"/>
      <c r="CN10059"/>
      <c r="CO10059"/>
      <c r="CP10059"/>
    </row>
    <row r="10060" spans="80:94" ht="22.5" customHeight="1">
      <c r="CB10060"/>
      <c r="CC10060"/>
      <c r="CD10060"/>
      <c r="CE10060" s="83"/>
      <c r="CF10060"/>
      <c r="CG10060"/>
      <c r="CH10060"/>
      <c r="CI10060"/>
      <c r="CJ10060"/>
      <c r="CK10060"/>
      <c r="CL10060"/>
      <c r="CM10060"/>
      <c r="CN10060"/>
      <c r="CO10060"/>
      <c r="CP10060"/>
    </row>
    <row r="10061" spans="80:94" ht="22.5" customHeight="1">
      <c r="CB10061"/>
      <c r="CC10061"/>
      <c r="CD10061"/>
      <c r="CE10061" s="83"/>
      <c r="CF10061"/>
      <c r="CG10061"/>
      <c r="CH10061"/>
      <c r="CI10061"/>
      <c r="CJ10061"/>
      <c r="CK10061"/>
      <c r="CL10061"/>
      <c r="CM10061"/>
      <c r="CN10061"/>
      <c r="CO10061"/>
      <c r="CP10061"/>
    </row>
    <row r="10062" spans="80:94" ht="22.5" customHeight="1">
      <c r="CB10062"/>
      <c r="CC10062"/>
      <c r="CD10062"/>
      <c r="CE10062" s="83"/>
      <c r="CF10062"/>
      <c r="CG10062"/>
      <c r="CH10062"/>
      <c r="CI10062"/>
      <c r="CJ10062"/>
      <c r="CK10062"/>
      <c r="CL10062"/>
      <c r="CM10062"/>
      <c r="CN10062"/>
      <c r="CO10062"/>
      <c r="CP10062"/>
    </row>
    <row r="10063" spans="80:94" ht="22.5" customHeight="1">
      <c r="CB10063"/>
      <c r="CC10063"/>
      <c r="CD10063"/>
      <c r="CE10063" s="83"/>
      <c r="CF10063"/>
      <c r="CG10063"/>
      <c r="CH10063"/>
      <c r="CI10063"/>
      <c r="CJ10063"/>
      <c r="CK10063"/>
      <c r="CL10063"/>
      <c r="CM10063"/>
      <c r="CN10063"/>
      <c r="CO10063"/>
      <c r="CP10063"/>
    </row>
    <row r="10064" spans="80:94" ht="22.5" customHeight="1">
      <c r="CB10064"/>
      <c r="CC10064"/>
      <c r="CD10064"/>
      <c r="CE10064" s="83"/>
      <c r="CF10064"/>
      <c r="CG10064"/>
      <c r="CH10064"/>
      <c r="CI10064"/>
      <c r="CJ10064"/>
      <c r="CK10064"/>
      <c r="CL10064"/>
      <c r="CM10064"/>
      <c r="CN10064"/>
      <c r="CO10064"/>
      <c r="CP10064"/>
    </row>
    <row r="10065" spans="80:94" ht="22.5" customHeight="1">
      <c r="CB10065"/>
      <c r="CC10065"/>
      <c r="CD10065"/>
      <c r="CE10065" s="83"/>
      <c r="CF10065"/>
      <c r="CG10065"/>
      <c r="CH10065"/>
      <c r="CI10065"/>
      <c r="CJ10065"/>
      <c r="CK10065"/>
      <c r="CL10065"/>
      <c r="CM10065"/>
      <c r="CN10065"/>
      <c r="CO10065"/>
      <c r="CP10065"/>
    </row>
    <row r="10066" spans="80:94" ht="22.5" customHeight="1">
      <c r="CB10066"/>
      <c r="CC10066"/>
      <c r="CD10066"/>
      <c r="CE10066" s="83"/>
      <c r="CF10066"/>
      <c r="CG10066"/>
      <c r="CH10066"/>
      <c r="CI10066"/>
      <c r="CJ10066"/>
      <c r="CK10066"/>
      <c r="CL10066"/>
      <c r="CM10066"/>
      <c r="CN10066"/>
      <c r="CO10066"/>
      <c r="CP10066"/>
    </row>
    <row r="10067" spans="80:94" ht="22.5" customHeight="1">
      <c r="CB10067"/>
      <c r="CC10067"/>
      <c r="CD10067"/>
      <c r="CE10067" s="83"/>
      <c r="CF10067"/>
      <c r="CG10067"/>
      <c r="CH10067"/>
      <c r="CI10067"/>
      <c r="CJ10067"/>
      <c r="CK10067"/>
      <c r="CL10067"/>
      <c r="CM10067"/>
      <c r="CN10067"/>
      <c r="CO10067"/>
      <c r="CP10067"/>
    </row>
    <row r="10068" spans="80:94" ht="22.5" customHeight="1">
      <c r="CB10068"/>
      <c r="CC10068"/>
      <c r="CD10068"/>
      <c r="CE10068" s="83"/>
      <c r="CF10068"/>
      <c r="CG10068"/>
      <c r="CH10068"/>
      <c r="CI10068"/>
      <c r="CJ10068"/>
      <c r="CK10068"/>
      <c r="CL10068"/>
      <c r="CM10068"/>
      <c r="CN10068"/>
      <c r="CO10068"/>
      <c r="CP10068"/>
    </row>
    <row r="10069" spans="80:94" ht="22.5" customHeight="1">
      <c r="CB10069"/>
      <c r="CC10069"/>
      <c r="CD10069"/>
      <c r="CE10069" s="83"/>
      <c r="CF10069"/>
      <c r="CG10069"/>
      <c r="CH10069"/>
      <c r="CI10069"/>
      <c r="CJ10069"/>
      <c r="CK10069"/>
      <c r="CL10069"/>
      <c r="CM10069"/>
      <c r="CN10069"/>
      <c r="CO10069"/>
      <c r="CP10069"/>
    </row>
    <row r="10070" spans="80:94" ht="22.5" customHeight="1">
      <c r="CB10070"/>
      <c r="CC10070"/>
      <c r="CD10070"/>
      <c r="CE10070" s="83"/>
      <c r="CF10070"/>
      <c r="CG10070"/>
      <c r="CH10070"/>
      <c r="CI10070"/>
      <c r="CJ10070"/>
      <c r="CK10070"/>
      <c r="CL10070"/>
      <c r="CM10070"/>
      <c r="CN10070"/>
      <c r="CO10070"/>
      <c r="CP10070"/>
    </row>
    <row r="10071" spans="80:94" ht="22.5" customHeight="1">
      <c r="CB10071"/>
      <c r="CC10071"/>
      <c r="CD10071"/>
      <c r="CE10071" s="83"/>
      <c r="CF10071"/>
      <c r="CG10071"/>
      <c r="CH10071"/>
      <c r="CI10071"/>
      <c r="CJ10071"/>
      <c r="CK10071"/>
      <c r="CL10071"/>
      <c r="CM10071"/>
      <c r="CN10071"/>
      <c r="CO10071"/>
      <c r="CP10071"/>
    </row>
    <row r="10072" spans="80:94" ht="22.5" customHeight="1">
      <c r="CB10072"/>
      <c r="CC10072"/>
      <c r="CD10072"/>
      <c r="CE10072" s="83"/>
      <c r="CF10072"/>
      <c r="CG10072"/>
      <c r="CH10072"/>
      <c r="CI10072"/>
      <c r="CJ10072"/>
      <c r="CK10072"/>
      <c r="CL10072"/>
      <c r="CM10072"/>
      <c r="CN10072"/>
      <c r="CO10072"/>
      <c r="CP10072"/>
    </row>
    <row r="10073" spans="80:94" ht="22.5" customHeight="1">
      <c r="CB10073"/>
      <c r="CC10073"/>
      <c r="CD10073"/>
      <c r="CE10073" s="83"/>
      <c r="CF10073"/>
      <c r="CG10073"/>
      <c r="CH10073"/>
      <c r="CI10073"/>
      <c r="CJ10073"/>
      <c r="CK10073"/>
      <c r="CL10073"/>
      <c r="CM10073"/>
      <c r="CN10073"/>
      <c r="CO10073"/>
      <c r="CP10073"/>
    </row>
    <row r="10074" spans="80:94" ht="22.5" customHeight="1">
      <c r="CB10074"/>
      <c r="CC10074"/>
      <c r="CD10074"/>
      <c r="CE10074" s="83"/>
      <c r="CF10074"/>
      <c r="CG10074"/>
      <c r="CH10074"/>
      <c r="CI10074"/>
      <c r="CJ10074"/>
      <c r="CK10074"/>
      <c r="CL10074"/>
      <c r="CM10074"/>
      <c r="CN10074"/>
      <c r="CO10074"/>
      <c r="CP10074"/>
    </row>
    <row r="10075" spans="80:94" ht="22.5" customHeight="1">
      <c r="CB10075"/>
      <c r="CC10075"/>
      <c r="CD10075"/>
      <c r="CE10075" s="83"/>
      <c r="CF10075"/>
      <c r="CG10075"/>
      <c r="CH10075"/>
      <c r="CI10075"/>
      <c r="CJ10075"/>
      <c r="CK10075"/>
      <c r="CL10075"/>
      <c r="CM10075"/>
      <c r="CN10075"/>
      <c r="CO10075"/>
      <c r="CP10075"/>
    </row>
    <row r="10076" spans="80:94" ht="22.5" customHeight="1">
      <c r="CB10076"/>
      <c r="CC10076"/>
      <c r="CD10076"/>
      <c r="CE10076" s="83"/>
      <c r="CF10076"/>
      <c r="CG10076"/>
      <c r="CH10076"/>
      <c r="CI10076"/>
      <c r="CJ10076"/>
      <c r="CK10076"/>
      <c r="CL10076"/>
      <c r="CM10076"/>
      <c r="CN10076"/>
      <c r="CO10076"/>
      <c r="CP10076"/>
    </row>
    <row r="10077" spans="80:94" ht="22.5" customHeight="1">
      <c r="CB10077"/>
      <c r="CC10077"/>
      <c r="CD10077"/>
      <c r="CE10077" s="83"/>
      <c r="CF10077"/>
      <c r="CG10077"/>
      <c r="CH10077"/>
      <c r="CI10077"/>
      <c r="CJ10077"/>
      <c r="CK10077"/>
      <c r="CL10077"/>
      <c r="CM10077"/>
      <c r="CN10077"/>
      <c r="CO10077"/>
      <c r="CP10077"/>
    </row>
    <row r="10078" spans="80:94" ht="22.5" customHeight="1">
      <c r="CB10078"/>
      <c r="CC10078"/>
      <c r="CD10078"/>
      <c r="CE10078" s="83"/>
      <c r="CF10078"/>
      <c r="CG10078"/>
      <c r="CH10078"/>
      <c r="CI10078"/>
      <c r="CJ10078"/>
      <c r="CK10078"/>
      <c r="CL10078"/>
      <c r="CM10078"/>
      <c r="CN10078"/>
      <c r="CO10078"/>
      <c r="CP10078"/>
    </row>
    <row r="10079" spans="80:94" ht="22.5" customHeight="1">
      <c r="CB10079"/>
      <c r="CC10079"/>
      <c r="CD10079"/>
      <c r="CE10079" s="83"/>
      <c r="CF10079"/>
      <c r="CG10079"/>
      <c r="CH10079"/>
      <c r="CI10079"/>
      <c r="CJ10079"/>
      <c r="CK10079"/>
      <c r="CL10079"/>
      <c r="CM10079"/>
      <c r="CN10079"/>
      <c r="CO10079"/>
      <c r="CP10079"/>
    </row>
    <row r="10080" spans="80:94" ht="22.5" customHeight="1">
      <c r="CB10080"/>
      <c r="CC10080"/>
      <c r="CD10080"/>
      <c r="CE10080" s="83"/>
      <c r="CF10080"/>
      <c r="CG10080"/>
      <c r="CH10080"/>
      <c r="CI10080"/>
      <c r="CJ10080"/>
      <c r="CK10080"/>
      <c r="CL10080"/>
      <c r="CM10080"/>
      <c r="CN10080"/>
      <c r="CO10080"/>
      <c r="CP10080"/>
    </row>
    <row r="10081" spans="80:94" ht="22.5" customHeight="1">
      <c r="CB10081"/>
      <c r="CC10081"/>
      <c r="CD10081"/>
      <c r="CE10081" s="83"/>
      <c r="CF10081"/>
      <c r="CG10081"/>
      <c r="CH10081"/>
      <c r="CI10081"/>
      <c r="CJ10081"/>
      <c r="CK10081"/>
      <c r="CL10081"/>
      <c r="CM10081"/>
      <c r="CN10081"/>
      <c r="CO10081"/>
      <c r="CP10081"/>
    </row>
    <row r="10082" spans="80:94" ht="22.5" customHeight="1">
      <c r="CB10082"/>
      <c r="CC10082"/>
      <c r="CD10082"/>
      <c r="CE10082" s="83"/>
      <c r="CF10082"/>
      <c r="CG10082"/>
      <c r="CH10082"/>
      <c r="CI10082"/>
      <c r="CJ10082"/>
      <c r="CK10082"/>
      <c r="CL10082"/>
      <c r="CM10082"/>
      <c r="CN10082"/>
      <c r="CO10082"/>
      <c r="CP10082"/>
    </row>
    <row r="10083" spans="80:94" ht="22.5" customHeight="1">
      <c r="CB10083"/>
      <c r="CC10083"/>
      <c r="CD10083"/>
      <c r="CE10083" s="83"/>
      <c r="CF10083"/>
      <c r="CG10083"/>
      <c r="CH10083"/>
      <c r="CI10083"/>
      <c r="CJ10083"/>
      <c r="CK10083"/>
      <c r="CL10083"/>
      <c r="CM10083"/>
      <c r="CN10083"/>
      <c r="CO10083"/>
      <c r="CP10083"/>
    </row>
    <row r="10084" spans="80:94" ht="22.5" customHeight="1">
      <c r="CB10084"/>
      <c r="CC10084"/>
      <c r="CD10084"/>
      <c r="CE10084" s="83"/>
      <c r="CF10084"/>
      <c r="CG10084"/>
      <c r="CH10084"/>
      <c r="CI10084"/>
      <c r="CJ10084"/>
      <c r="CK10084"/>
      <c r="CL10084"/>
      <c r="CM10084"/>
      <c r="CN10084"/>
      <c r="CO10084"/>
      <c r="CP10084"/>
    </row>
    <row r="10085" spans="80:94" ht="22.5" customHeight="1">
      <c r="CB10085"/>
      <c r="CC10085"/>
      <c r="CD10085"/>
      <c r="CE10085" s="83"/>
      <c r="CF10085"/>
      <c r="CG10085"/>
      <c r="CH10085"/>
      <c r="CI10085"/>
      <c r="CJ10085"/>
      <c r="CK10085"/>
      <c r="CL10085"/>
      <c r="CM10085"/>
      <c r="CN10085"/>
      <c r="CO10085"/>
      <c r="CP10085"/>
    </row>
    <row r="10086" spans="80:94" ht="22.5" customHeight="1">
      <c r="CB10086"/>
      <c r="CC10086"/>
      <c r="CD10086"/>
      <c r="CE10086" s="83"/>
      <c r="CF10086"/>
      <c r="CG10086"/>
      <c r="CH10086"/>
      <c r="CI10086"/>
      <c r="CJ10086"/>
      <c r="CK10086"/>
      <c r="CL10086"/>
      <c r="CM10086"/>
      <c r="CN10086"/>
      <c r="CO10086"/>
      <c r="CP10086"/>
    </row>
    <row r="10087" spans="80:94" ht="22.5" customHeight="1">
      <c r="CB10087"/>
      <c r="CC10087"/>
      <c r="CD10087"/>
      <c r="CE10087" s="83"/>
      <c r="CF10087"/>
      <c r="CG10087"/>
      <c r="CH10087"/>
      <c r="CI10087"/>
      <c r="CJ10087"/>
      <c r="CK10087"/>
      <c r="CL10087"/>
      <c r="CM10087"/>
      <c r="CN10087"/>
      <c r="CO10087"/>
      <c r="CP10087"/>
    </row>
    <row r="10088" spans="80:94" ht="22.5" customHeight="1">
      <c r="CB10088"/>
      <c r="CC10088"/>
      <c r="CD10088"/>
      <c r="CE10088" s="83"/>
      <c r="CF10088"/>
      <c r="CG10088"/>
      <c r="CH10088"/>
      <c r="CI10088"/>
      <c r="CJ10088"/>
      <c r="CK10088"/>
      <c r="CL10088"/>
      <c r="CM10088"/>
      <c r="CN10088"/>
      <c r="CO10088"/>
      <c r="CP10088"/>
    </row>
    <row r="10089" spans="80:94" ht="22.5" customHeight="1">
      <c r="CB10089"/>
      <c r="CC10089"/>
      <c r="CD10089"/>
      <c r="CE10089" s="83"/>
      <c r="CF10089"/>
      <c r="CG10089"/>
      <c r="CH10089"/>
      <c r="CI10089"/>
      <c r="CJ10089"/>
      <c r="CK10089"/>
      <c r="CL10089"/>
      <c r="CM10089"/>
      <c r="CN10089"/>
      <c r="CO10089"/>
      <c r="CP10089"/>
    </row>
    <row r="10090" spans="80:94" ht="22.5" customHeight="1">
      <c r="CB10090"/>
      <c r="CC10090"/>
      <c r="CD10090"/>
      <c r="CE10090" s="83"/>
      <c r="CF10090"/>
      <c r="CG10090"/>
      <c r="CH10090"/>
      <c r="CI10090"/>
      <c r="CJ10090"/>
      <c r="CK10090"/>
      <c r="CL10090"/>
      <c r="CM10090"/>
      <c r="CN10090"/>
      <c r="CO10090"/>
      <c r="CP10090"/>
    </row>
    <row r="10091" spans="80:94" ht="22.5" customHeight="1">
      <c r="CB10091"/>
      <c r="CC10091"/>
      <c r="CD10091"/>
      <c r="CE10091" s="83"/>
      <c r="CF10091"/>
      <c r="CG10091"/>
      <c r="CH10091"/>
      <c r="CI10091"/>
      <c r="CJ10091"/>
      <c r="CK10091"/>
      <c r="CL10091"/>
      <c r="CM10091"/>
      <c r="CN10091"/>
      <c r="CO10091"/>
      <c r="CP10091"/>
    </row>
    <row r="10092" spans="80:94" ht="22.5" customHeight="1">
      <c r="CB10092"/>
      <c r="CC10092"/>
      <c r="CD10092"/>
      <c r="CE10092" s="83"/>
      <c r="CF10092"/>
      <c r="CG10092"/>
      <c r="CH10092"/>
      <c r="CI10092"/>
      <c r="CJ10092"/>
      <c r="CK10092"/>
      <c r="CL10092"/>
      <c r="CM10092"/>
      <c r="CN10092"/>
      <c r="CO10092"/>
      <c r="CP10092"/>
    </row>
    <row r="10093" spans="80:94" ht="22.5" customHeight="1">
      <c r="CB10093"/>
      <c r="CC10093"/>
      <c r="CD10093"/>
      <c r="CE10093" s="83"/>
      <c r="CF10093"/>
      <c r="CG10093"/>
      <c r="CH10093"/>
      <c r="CI10093"/>
      <c r="CJ10093"/>
      <c r="CK10093"/>
      <c r="CL10093"/>
      <c r="CM10093"/>
      <c r="CN10093"/>
      <c r="CO10093"/>
      <c r="CP10093"/>
    </row>
    <row r="10094" spans="80:94" ht="22.5" customHeight="1">
      <c r="CB10094"/>
      <c r="CC10094"/>
      <c r="CD10094"/>
      <c r="CE10094" s="83"/>
      <c r="CF10094"/>
      <c r="CG10094"/>
      <c r="CH10094"/>
      <c r="CI10094"/>
      <c r="CJ10094"/>
      <c r="CK10094"/>
      <c r="CL10094"/>
      <c r="CM10094"/>
      <c r="CN10094"/>
      <c r="CO10094"/>
      <c r="CP10094"/>
    </row>
    <row r="10095" spans="80:94" ht="22.5" customHeight="1">
      <c r="CB10095"/>
      <c r="CC10095"/>
      <c r="CD10095"/>
      <c r="CE10095" s="83"/>
      <c r="CF10095"/>
      <c r="CG10095"/>
      <c r="CH10095"/>
      <c r="CI10095"/>
      <c r="CJ10095"/>
      <c r="CK10095"/>
      <c r="CL10095"/>
      <c r="CM10095"/>
      <c r="CN10095"/>
      <c r="CO10095"/>
      <c r="CP10095"/>
    </row>
    <row r="10096" spans="80:94" ht="22.5" customHeight="1">
      <c r="CB10096"/>
      <c r="CC10096"/>
      <c r="CD10096"/>
      <c r="CE10096" s="83"/>
      <c r="CF10096"/>
      <c r="CG10096"/>
      <c r="CH10096"/>
      <c r="CI10096"/>
      <c r="CJ10096"/>
      <c r="CK10096"/>
      <c r="CL10096"/>
      <c r="CM10096"/>
      <c r="CN10096"/>
      <c r="CO10096"/>
      <c r="CP10096"/>
    </row>
    <row r="10097" spans="80:94" ht="22.5" customHeight="1">
      <c r="CB10097"/>
      <c r="CC10097"/>
      <c r="CD10097"/>
      <c r="CE10097" s="83"/>
      <c r="CF10097"/>
      <c r="CG10097"/>
      <c r="CH10097"/>
      <c r="CI10097"/>
      <c r="CJ10097"/>
      <c r="CK10097"/>
      <c r="CL10097"/>
      <c r="CM10097"/>
      <c r="CN10097"/>
      <c r="CO10097"/>
      <c r="CP10097"/>
    </row>
    <row r="10098" spans="80:94" ht="22.5" customHeight="1">
      <c r="CB10098"/>
      <c r="CC10098"/>
      <c r="CD10098"/>
      <c r="CE10098" s="83"/>
      <c r="CF10098"/>
      <c r="CG10098"/>
      <c r="CH10098"/>
      <c r="CI10098"/>
      <c r="CJ10098"/>
      <c r="CK10098"/>
      <c r="CL10098"/>
      <c r="CM10098"/>
      <c r="CN10098"/>
      <c r="CO10098"/>
      <c r="CP10098"/>
    </row>
    <row r="10099" spans="80:94" ht="22.5" customHeight="1">
      <c r="CB10099"/>
      <c r="CC10099"/>
      <c r="CD10099"/>
      <c r="CE10099" s="83"/>
      <c r="CF10099"/>
      <c r="CG10099"/>
      <c r="CH10099"/>
      <c r="CI10099"/>
      <c r="CJ10099"/>
      <c r="CK10099"/>
      <c r="CL10099"/>
      <c r="CM10099"/>
      <c r="CN10099"/>
      <c r="CO10099"/>
      <c r="CP10099"/>
    </row>
    <row r="10100" spans="80:94" ht="22.5" customHeight="1">
      <c r="CB10100"/>
      <c r="CC10100"/>
      <c r="CD10100"/>
      <c r="CE10100" s="83"/>
      <c r="CF10100"/>
      <c r="CG10100"/>
      <c r="CH10100"/>
      <c r="CI10100"/>
      <c r="CJ10100"/>
      <c r="CK10100"/>
      <c r="CL10100"/>
      <c r="CM10100"/>
      <c r="CN10100"/>
      <c r="CO10100"/>
      <c r="CP10100"/>
    </row>
    <row r="10101" spans="80:94" ht="22.5" customHeight="1">
      <c r="CB10101"/>
      <c r="CC10101"/>
      <c r="CD10101"/>
      <c r="CE10101" s="83"/>
      <c r="CF10101"/>
      <c r="CG10101"/>
      <c r="CH10101"/>
      <c r="CI10101"/>
      <c r="CJ10101"/>
      <c r="CK10101"/>
      <c r="CL10101"/>
      <c r="CM10101"/>
      <c r="CN10101"/>
      <c r="CO10101"/>
      <c r="CP10101"/>
    </row>
    <row r="10102" spans="80:94" ht="22.5" customHeight="1">
      <c r="CB10102"/>
      <c r="CC10102"/>
      <c r="CD10102"/>
      <c r="CE10102" s="83"/>
      <c r="CF10102"/>
      <c r="CG10102"/>
      <c r="CH10102"/>
      <c r="CI10102"/>
      <c r="CJ10102"/>
      <c r="CK10102"/>
      <c r="CL10102"/>
      <c r="CM10102"/>
      <c r="CN10102"/>
      <c r="CO10102"/>
      <c r="CP10102"/>
    </row>
    <row r="10103" spans="80:94" ht="22.5" customHeight="1">
      <c r="CB10103"/>
      <c r="CC10103"/>
      <c r="CD10103"/>
      <c r="CE10103" s="83"/>
      <c r="CF10103"/>
      <c r="CG10103"/>
      <c r="CH10103"/>
      <c r="CI10103"/>
      <c r="CJ10103"/>
      <c r="CK10103"/>
      <c r="CL10103"/>
      <c r="CM10103"/>
      <c r="CN10103"/>
      <c r="CO10103"/>
      <c r="CP10103"/>
    </row>
    <row r="10104" spans="80:94" ht="22.5" customHeight="1">
      <c r="CB10104"/>
      <c r="CC10104"/>
      <c r="CD10104"/>
      <c r="CE10104" s="83"/>
      <c r="CF10104"/>
      <c r="CG10104"/>
      <c r="CH10104"/>
      <c r="CI10104"/>
      <c r="CJ10104"/>
      <c r="CK10104"/>
      <c r="CL10104"/>
      <c r="CM10104"/>
      <c r="CN10104"/>
      <c r="CO10104"/>
      <c r="CP10104"/>
    </row>
    <row r="10105" spans="80:94" ht="22.5" customHeight="1">
      <c r="CB10105"/>
      <c r="CC10105"/>
      <c r="CD10105"/>
      <c r="CE10105" s="83"/>
      <c r="CF10105"/>
      <c r="CG10105"/>
      <c r="CH10105"/>
      <c r="CI10105"/>
      <c r="CJ10105"/>
      <c r="CK10105"/>
      <c r="CL10105"/>
      <c r="CM10105"/>
      <c r="CN10105"/>
      <c r="CO10105"/>
      <c r="CP10105"/>
    </row>
    <row r="10106" spans="80:94" ht="22.5" customHeight="1">
      <c r="CB10106"/>
      <c r="CC10106"/>
      <c r="CD10106"/>
      <c r="CE10106" s="83"/>
      <c r="CF10106"/>
      <c r="CG10106"/>
      <c r="CH10106"/>
      <c r="CI10106"/>
      <c r="CJ10106"/>
      <c r="CK10106"/>
      <c r="CL10106"/>
      <c r="CM10106"/>
      <c r="CN10106"/>
      <c r="CO10106"/>
      <c r="CP10106"/>
    </row>
    <row r="10107" spans="80:94" ht="22.5" customHeight="1">
      <c r="CB10107"/>
      <c r="CC10107"/>
      <c r="CD10107"/>
      <c r="CE10107" s="83"/>
      <c r="CF10107"/>
      <c r="CG10107"/>
      <c r="CH10107"/>
      <c r="CI10107"/>
      <c r="CJ10107"/>
      <c r="CK10107"/>
      <c r="CL10107"/>
      <c r="CM10107"/>
      <c r="CN10107"/>
      <c r="CO10107"/>
      <c r="CP10107"/>
    </row>
    <row r="10108" spans="80:94" ht="22.5" customHeight="1">
      <c r="CB10108"/>
      <c r="CC10108"/>
      <c r="CD10108"/>
      <c r="CE10108" s="83"/>
      <c r="CF10108"/>
      <c r="CG10108"/>
      <c r="CH10108"/>
      <c r="CI10108"/>
      <c r="CJ10108"/>
      <c r="CK10108"/>
      <c r="CL10108"/>
      <c r="CM10108"/>
      <c r="CN10108"/>
      <c r="CO10108"/>
      <c r="CP10108"/>
    </row>
    <row r="10109" spans="80:94" ht="22.5" customHeight="1">
      <c r="CB10109"/>
      <c r="CC10109"/>
      <c r="CD10109"/>
      <c r="CE10109" s="83"/>
      <c r="CF10109"/>
      <c r="CG10109"/>
      <c r="CH10109"/>
      <c r="CI10109"/>
      <c r="CJ10109"/>
      <c r="CK10109"/>
      <c r="CL10109"/>
      <c r="CM10109"/>
      <c r="CN10109"/>
      <c r="CO10109"/>
      <c r="CP10109"/>
    </row>
    <row r="10110" spans="80:94" ht="22.5" customHeight="1">
      <c r="CB10110"/>
      <c r="CC10110"/>
      <c r="CD10110"/>
      <c r="CE10110" s="83"/>
      <c r="CF10110"/>
      <c r="CG10110"/>
      <c r="CH10110"/>
      <c r="CI10110"/>
      <c r="CJ10110"/>
      <c r="CK10110"/>
      <c r="CL10110"/>
      <c r="CM10110"/>
      <c r="CN10110"/>
      <c r="CO10110"/>
      <c r="CP10110"/>
    </row>
    <row r="10111" spans="80:94" ht="22.5" customHeight="1">
      <c r="CB10111"/>
      <c r="CC10111"/>
      <c r="CD10111"/>
      <c r="CE10111" s="83"/>
      <c r="CF10111"/>
      <c r="CG10111"/>
      <c r="CH10111"/>
      <c r="CI10111"/>
      <c r="CJ10111"/>
      <c r="CK10111"/>
      <c r="CL10111"/>
      <c r="CM10111"/>
      <c r="CN10111"/>
      <c r="CO10111"/>
      <c r="CP10111"/>
    </row>
    <row r="10112" spans="80:94" ht="22.5" customHeight="1">
      <c r="CB10112"/>
      <c r="CC10112"/>
      <c r="CD10112"/>
      <c r="CE10112" s="83"/>
      <c r="CF10112"/>
      <c r="CG10112"/>
      <c r="CH10112"/>
      <c r="CI10112"/>
      <c r="CJ10112"/>
      <c r="CK10112"/>
      <c r="CL10112"/>
      <c r="CM10112"/>
      <c r="CN10112"/>
      <c r="CO10112"/>
      <c r="CP10112"/>
    </row>
    <row r="10113" spans="80:94" ht="22.5" customHeight="1">
      <c r="CB10113"/>
      <c r="CC10113"/>
      <c r="CD10113"/>
      <c r="CE10113" s="83"/>
      <c r="CF10113"/>
      <c r="CG10113"/>
      <c r="CH10113"/>
      <c r="CI10113"/>
      <c r="CJ10113"/>
      <c r="CK10113"/>
      <c r="CL10113"/>
      <c r="CM10113"/>
      <c r="CN10113"/>
      <c r="CO10113"/>
      <c r="CP10113"/>
    </row>
    <row r="10114" spans="80:94" ht="22.5" customHeight="1">
      <c r="CB10114"/>
      <c r="CC10114"/>
      <c r="CD10114"/>
      <c r="CE10114" s="83"/>
      <c r="CF10114"/>
      <c r="CG10114"/>
      <c r="CH10114"/>
      <c r="CI10114"/>
      <c r="CJ10114"/>
      <c r="CK10114"/>
      <c r="CL10114"/>
      <c r="CM10114"/>
      <c r="CN10114"/>
      <c r="CO10114"/>
      <c r="CP10114"/>
    </row>
    <row r="10115" spans="80:94" ht="22.5" customHeight="1">
      <c r="CB10115"/>
      <c r="CC10115"/>
      <c r="CD10115"/>
      <c r="CE10115" s="83"/>
      <c r="CF10115"/>
      <c r="CG10115"/>
      <c r="CH10115"/>
      <c r="CI10115"/>
      <c r="CJ10115"/>
      <c r="CK10115"/>
      <c r="CL10115"/>
      <c r="CM10115"/>
      <c r="CN10115"/>
      <c r="CO10115"/>
      <c r="CP10115"/>
    </row>
    <row r="10116" spans="80:94" ht="22.5" customHeight="1">
      <c r="CB10116"/>
      <c r="CC10116"/>
      <c r="CD10116"/>
      <c r="CE10116" s="83"/>
      <c r="CF10116"/>
      <c r="CG10116"/>
      <c r="CH10116"/>
      <c r="CI10116"/>
      <c r="CJ10116"/>
      <c r="CK10116"/>
      <c r="CL10116"/>
      <c r="CM10116"/>
      <c r="CN10116"/>
      <c r="CO10116"/>
      <c r="CP10116"/>
    </row>
    <row r="10117" spans="80:94" ht="22.5" customHeight="1">
      <c r="CB10117"/>
      <c r="CC10117"/>
      <c r="CD10117"/>
      <c r="CE10117" s="83"/>
      <c r="CF10117"/>
      <c r="CG10117"/>
      <c r="CH10117"/>
      <c r="CI10117"/>
      <c r="CJ10117"/>
      <c r="CK10117"/>
      <c r="CL10117"/>
      <c r="CM10117"/>
      <c r="CN10117"/>
      <c r="CO10117"/>
      <c r="CP10117"/>
    </row>
    <row r="10118" spans="80:94" ht="22.5" customHeight="1">
      <c r="CB10118"/>
      <c r="CC10118"/>
      <c r="CD10118"/>
      <c r="CE10118" s="83"/>
      <c r="CF10118"/>
      <c r="CG10118"/>
      <c r="CH10118"/>
      <c r="CI10118"/>
      <c r="CJ10118"/>
      <c r="CK10118"/>
      <c r="CL10118"/>
      <c r="CM10118"/>
      <c r="CN10118"/>
      <c r="CO10118"/>
      <c r="CP10118"/>
    </row>
    <row r="10119" spans="80:94" ht="22.5" customHeight="1">
      <c r="CB10119"/>
      <c r="CC10119"/>
      <c r="CD10119"/>
      <c r="CE10119" s="83"/>
      <c r="CF10119"/>
      <c r="CG10119"/>
      <c r="CH10119"/>
      <c r="CI10119"/>
      <c r="CJ10119"/>
      <c r="CK10119"/>
      <c r="CL10119"/>
      <c r="CM10119"/>
      <c r="CN10119"/>
      <c r="CO10119"/>
      <c r="CP10119"/>
    </row>
    <row r="10120" spans="80:94" ht="22.5" customHeight="1">
      <c r="CB10120"/>
      <c r="CC10120"/>
      <c r="CD10120"/>
      <c r="CE10120" s="83"/>
      <c r="CF10120"/>
      <c r="CG10120"/>
      <c r="CH10120"/>
      <c r="CI10120"/>
      <c r="CJ10120"/>
      <c r="CK10120"/>
      <c r="CL10120"/>
      <c r="CM10120"/>
      <c r="CN10120"/>
      <c r="CO10120"/>
      <c r="CP10120"/>
    </row>
    <row r="10121" spans="80:94" ht="22.5" customHeight="1">
      <c r="CB10121"/>
      <c r="CC10121"/>
      <c r="CD10121"/>
      <c r="CE10121" s="83"/>
      <c r="CF10121"/>
      <c r="CG10121"/>
      <c r="CH10121"/>
      <c r="CI10121"/>
      <c r="CJ10121"/>
      <c r="CK10121"/>
      <c r="CL10121"/>
      <c r="CM10121"/>
      <c r="CN10121"/>
      <c r="CO10121"/>
      <c r="CP10121"/>
    </row>
    <row r="10122" spans="80:94" ht="22.5" customHeight="1">
      <c r="CB10122"/>
      <c r="CC10122"/>
      <c r="CD10122"/>
      <c r="CE10122" s="83"/>
      <c r="CF10122"/>
      <c r="CG10122"/>
      <c r="CH10122"/>
      <c r="CI10122"/>
      <c r="CJ10122"/>
      <c r="CK10122"/>
      <c r="CL10122"/>
      <c r="CM10122"/>
      <c r="CN10122"/>
      <c r="CO10122"/>
      <c r="CP10122"/>
    </row>
    <row r="10123" spans="80:94" ht="22.5" customHeight="1">
      <c r="CB10123"/>
      <c r="CC10123"/>
      <c r="CD10123"/>
      <c r="CE10123" s="83"/>
      <c r="CF10123"/>
      <c r="CG10123"/>
      <c r="CH10123"/>
      <c r="CI10123"/>
      <c r="CJ10123"/>
      <c r="CK10123"/>
      <c r="CL10123"/>
      <c r="CM10123"/>
      <c r="CN10123"/>
      <c r="CO10123"/>
      <c r="CP10123"/>
    </row>
    <row r="10124" spans="80:94" ht="22.5" customHeight="1">
      <c r="CB10124"/>
      <c r="CC10124"/>
      <c r="CD10124"/>
      <c r="CE10124" s="83"/>
      <c r="CF10124"/>
      <c r="CG10124"/>
      <c r="CH10124"/>
      <c r="CI10124"/>
      <c r="CJ10124"/>
      <c r="CK10124"/>
      <c r="CL10124"/>
      <c r="CM10124"/>
      <c r="CN10124"/>
      <c r="CO10124"/>
      <c r="CP10124"/>
    </row>
    <row r="10125" spans="80:94" ht="22.5" customHeight="1">
      <c r="CB10125"/>
      <c r="CC10125"/>
      <c r="CD10125"/>
      <c r="CE10125" s="83"/>
      <c r="CF10125"/>
      <c r="CG10125"/>
      <c r="CH10125"/>
      <c r="CI10125"/>
      <c r="CJ10125"/>
      <c r="CK10125"/>
      <c r="CL10125"/>
      <c r="CM10125"/>
      <c r="CN10125"/>
      <c r="CO10125"/>
      <c r="CP10125"/>
    </row>
    <row r="10126" spans="80:94" ht="22.5" customHeight="1">
      <c r="CB10126"/>
      <c r="CC10126"/>
      <c r="CD10126"/>
      <c r="CE10126" s="83"/>
      <c r="CF10126"/>
      <c r="CG10126"/>
      <c r="CH10126"/>
      <c r="CI10126"/>
      <c r="CJ10126"/>
      <c r="CK10126"/>
      <c r="CL10126"/>
      <c r="CM10126"/>
      <c r="CN10126"/>
      <c r="CO10126"/>
      <c r="CP10126"/>
    </row>
    <row r="10127" spans="80:94" ht="22.5" customHeight="1">
      <c r="CB10127"/>
      <c r="CC10127"/>
      <c r="CD10127"/>
      <c r="CE10127" s="83"/>
      <c r="CF10127"/>
      <c r="CG10127"/>
      <c r="CH10127"/>
      <c r="CI10127"/>
      <c r="CJ10127"/>
      <c r="CK10127"/>
      <c r="CL10127"/>
      <c r="CM10127"/>
      <c r="CN10127"/>
      <c r="CO10127"/>
      <c r="CP10127"/>
    </row>
    <row r="10128" spans="80:94" ht="22.5" customHeight="1">
      <c r="CB10128"/>
      <c r="CC10128"/>
      <c r="CD10128"/>
      <c r="CE10128" s="83"/>
      <c r="CF10128"/>
      <c r="CG10128"/>
      <c r="CH10128"/>
      <c r="CI10128"/>
      <c r="CJ10128"/>
      <c r="CK10128"/>
      <c r="CL10128"/>
      <c r="CM10128"/>
      <c r="CN10128"/>
      <c r="CO10128"/>
      <c r="CP10128"/>
    </row>
    <row r="10129" spans="80:94" ht="22.5" customHeight="1">
      <c r="CB10129"/>
      <c r="CC10129"/>
      <c r="CD10129"/>
      <c r="CE10129" s="83"/>
      <c r="CF10129"/>
      <c r="CG10129"/>
      <c r="CH10129"/>
      <c r="CI10129"/>
      <c r="CJ10129"/>
      <c r="CK10129"/>
      <c r="CL10129"/>
      <c r="CM10129"/>
      <c r="CN10129"/>
      <c r="CO10129"/>
      <c r="CP10129"/>
    </row>
    <row r="10130" spans="80:94" ht="22.5" customHeight="1">
      <c r="CB10130"/>
      <c r="CC10130"/>
      <c r="CD10130"/>
      <c r="CE10130" s="83"/>
      <c r="CF10130"/>
      <c r="CG10130"/>
      <c r="CH10130"/>
      <c r="CI10130"/>
      <c r="CJ10130"/>
      <c r="CK10130"/>
      <c r="CL10130"/>
      <c r="CM10130"/>
      <c r="CN10130"/>
      <c r="CO10130"/>
      <c r="CP10130"/>
    </row>
    <row r="10131" spans="80:94" ht="22.5" customHeight="1">
      <c r="CB10131"/>
      <c r="CC10131"/>
      <c r="CD10131"/>
      <c r="CE10131" s="83"/>
      <c r="CF10131"/>
      <c r="CG10131"/>
      <c r="CH10131"/>
      <c r="CI10131"/>
      <c r="CJ10131"/>
      <c r="CK10131"/>
      <c r="CL10131"/>
      <c r="CM10131"/>
      <c r="CN10131"/>
      <c r="CO10131"/>
      <c r="CP10131"/>
    </row>
    <row r="10132" spans="80:94" ht="22.5" customHeight="1">
      <c r="CB10132"/>
      <c r="CC10132"/>
      <c r="CD10132"/>
      <c r="CE10132" s="83"/>
      <c r="CF10132"/>
      <c r="CG10132"/>
      <c r="CH10132"/>
      <c r="CI10132"/>
      <c r="CJ10132"/>
      <c r="CK10132"/>
      <c r="CL10132"/>
      <c r="CM10132"/>
      <c r="CN10132"/>
      <c r="CO10132"/>
      <c r="CP10132"/>
    </row>
    <row r="10133" spans="80:94" ht="22.5" customHeight="1">
      <c r="CB10133"/>
      <c r="CC10133"/>
      <c r="CD10133"/>
      <c r="CE10133" s="83"/>
      <c r="CF10133"/>
      <c r="CG10133"/>
      <c r="CH10133"/>
      <c r="CI10133"/>
      <c r="CJ10133"/>
      <c r="CK10133"/>
      <c r="CL10133"/>
      <c r="CM10133"/>
      <c r="CN10133"/>
      <c r="CO10133"/>
      <c r="CP10133"/>
    </row>
    <row r="10134" spans="80:94" ht="22.5" customHeight="1">
      <c r="CB10134"/>
      <c r="CC10134"/>
      <c r="CD10134"/>
      <c r="CE10134" s="83"/>
      <c r="CF10134"/>
      <c r="CG10134"/>
      <c r="CH10134"/>
      <c r="CI10134"/>
      <c r="CJ10134"/>
      <c r="CK10134"/>
      <c r="CL10134"/>
      <c r="CM10134"/>
      <c r="CN10134"/>
      <c r="CO10134"/>
      <c r="CP10134"/>
    </row>
    <row r="10135" spans="80:94" ht="22.5" customHeight="1">
      <c r="CB10135"/>
      <c r="CC10135"/>
      <c r="CD10135"/>
      <c r="CE10135" s="83"/>
      <c r="CF10135"/>
      <c r="CG10135"/>
      <c r="CH10135"/>
      <c r="CI10135"/>
      <c r="CJ10135"/>
      <c r="CK10135"/>
      <c r="CL10135"/>
      <c r="CM10135"/>
      <c r="CN10135"/>
      <c r="CO10135"/>
      <c r="CP10135"/>
    </row>
    <row r="10136" spans="80:94" ht="22.5" customHeight="1">
      <c r="CB10136"/>
      <c r="CC10136"/>
      <c r="CD10136"/>
      <c r="CE10136" s="83"/>
      <c r="CF10136"/>
      <c r="CG10136"/>
      <c r="CH10136"/>
      <c r="CI10136"/>
      <c r="CJ10136"/>
      <c r="CK10136"/>
      <c r="CL10136"/>
      <c r="CM10136"/>
      <c r="CN10136"/>
      <c r="CO10136"/>
      <c r="CP10136"/>
    </row>
    <row r="10137" spans="80:94" ht="22.5" customHeight="1">
      <c r="CB10137"/>
      <c r="CC10137"/>
      <c r="CD10137"/>
      <c r="CE10137" s="83"/>
      <c r="CF10137"/>
      <c r="CG10137"/>
      <c r="CH10137"/>
      <c r="CI10137"/>
      <c r="CJ10137"/>
      <c r="CK10137"/>
      <c r="CL10137"/>
      <c r="CM10137"/>
      <c r="CN10137"/>
      <c r="CO10137"/>
      <c r="CP10137"/>
    </row>
    <row r="10138" spans="80:94" ht="22.5" customHeight="1">
      <c r="CB10138"/>
      <c r="CC10138"/>
      <c r="CD10138"/>
      <c r="CE10138" s="83"/>
      <c r="CF10138"/>
      <c r="CG10138"/>
      <c r="CH10138"/>
      <c r="CI10138"/>
      <c r="CJ10138"/>
      <c r="CK10138"/>
      <c r="CL10138"/>
      <c r="CM10138"/>
      <c r="CN10138"/>
      <c r="CO10138"/>
      <c r="CP10138"/>
    </row>
    <row r="10139" spans="80:94" ht="22.5" customHeight="1">
      <c r="CB10139"/>
      <c r="CC10139"/>
      <c r="CD10139"/>
      <c r="CE10139" s="83"/>
      <c r="CF10139"/>
      <c r="CG10139"/>
      <c r="CH10139"/>
      <c r="CI10139"/>
      <c r="CJ10139"/>
      <c r="CK10139"/>
      <c r="CL10139"/>
      <c r="CM10139"/>
      <c r="CN10139"/>
      <c r="CO10139"/>
      <c r="CP10139"/>
    </row>
    <row r="10140" spans="80:94" ht="22.5" customHeight="1">
      <c r="CB10140"/>
      <c r="CC10140"/>
      <c r="CD10140"/>
      <c r="CE10140" s="83"/>
      <c r="CF10140"/>
      <c r="CG10140"/>
      <c r="CH10140"/>
      <c r="CI10140"/>
      <c r="CJ10140"/>
      <c r="CK10140"/>
      <c r="CL10140"/>
      <c r="CM10140"/>
      <c r="CN10140"/>
      <c r="CO10140"/>
      <c r="CP10140"/>
    </row>
    <row r="10141" spans="80:94" ht="22.5" customHeight="1">
      <c r="CB10141"/>
      <c r="CC10141"/>
      <c r="CD10141"/>
      <c r="CE10141" s="83"/>
      <c r="CF10141"/>
      <c r="CG10141"/>
      <c r="CH10141"/>
      <c r="CI10141"/>
      <c r="CJ10141"/>
      <c r="CK10141"/>
      <c r="CL10141"/>
      <c r="CM10141"/>
      <c r="CN10141"/>
      <c r="CO10141"/>
      <c r="CP10141"/>
    </row>
    <row r="10142" spans="80:94" ht="22.5" customHeight="1">
      <c r="CB10142"/>
      <c r="CC10142"/>
      <c r="CD10142"/>
      <c r="CE10142" s="83"/>
      <c r="CF10142"/>
      <c r="CG10142"/>
      <c r="CH10142"/>
      <c r="CI10142"/>
      <c r="CJ10142"/>
      <c r="CK10142"/>
      <c r="CL10142"/>
      <c r="CM10142"/>
      <c r="CN10142"/>
      <c r="CO10142"/>
      <c r="CP10142"/>
    </row>
    <row r="10143" spans="80:94" ht="22.5" customHeight="1">
      <c r="CB10143"/>
      <c r="CC10143"/>
      <c r="CD10143"/>
      <c r="CE10143" s="83"/>
      <c r="CF10143"/>
      <c r="CG10143"/>
      <c r="CH10143"/>
      <c r="CI10143"/>
      <c r="CJ10143"/>
      <c r="CK10143"/>
      <c r="CL10143"/>
      <c r="CM10143"/>
      <c r="CN10143"/>
      <c r="CO10143"/>
      <c r="CP10143"/>
    </row>
    <row r="10144" spans="80:94" ht="22.5" customHeight="1">
      <c r="CB10144"/>
      <c r="CC10144"/>
      <c r="CD10144"/>
      <c r="CE10144" s="83"/>
      <c r="CF10144"/>
      <c r="CG10144"/>
      <c r="CH10144"/>
      <c r="CI10144"/>
      <c r="CJ10144"/>
      <c r="CK10144"/>
      <c r="CL10144"/>
      <c r="CM10144"/>
      <c r="CN10144"/>
      <c r="CO10144"/>
      <c r="CP10144"/>
    </row>
    <row r="10145" spans="80:94" ht="22.5" customHeight="1">
      <c r="CB10145"/>
      <c r="CC10145"/>
      <c r="CD10145"/>
      <c r="CE10145" s="83"/>
      <c r="CF10145"/>
      <c r="CG10145"/>
      <c r="CH10145"/>
      <c r="CI10145"/>
      <c r="CJ10145"/>
      <c r="CK10145"/>
      <c r="CL10145"/>
      <c r="CM10145"/>
      <c r="CN10145"/>
      <c r="CO10145"/>
      <c r="CP10145"/>
    </row>
    <row r="10146" spans="80:94" ht="22.5" customHeight="1">
      <c r="CB10146"/>
      <c r="CC10146"/>
      <c r="CD10146"/>
      <c r="CE10146" s="83"/>
      <c r="CF10146"/>
      <c r="CG10146"/>
      <c r="CH10146"/>
      <c r="CI10146"/>
      <c r="CJ10146"/>
      <c r="CK10146"/>
      <c r="CL10146"/>
      <c r="CM10146"/>
      <c r="CN10146"/>
      <c r="CO10146"/>
      <c r="CP10146"/>
    </row>
    <row r="10147" spans="80:94" ht="22.5" customHeight="1">
      <c r="CB10147"/>
      <c r="CC10147"/>
      <c r="CD10147"/>
      <c r="CE10147" s="83"/>
      <c r="CF10147"/>
      <c r="CG10147"/>
      <c r="CH10147"/>
      <c r="CI10147"/>
      <c r="CJ10147"/>
      <c r="CK10147"/>
      <c r="CL10147"/>
      <c r="CM10147"/>
      <c r="CN10147"/>
      <c r="CO10147"/>
      <c r="CP10147"/>
    </row>
    <row r="10148" spans="80:94" ht="22.5" customHeight="1">
      <c r="CB10148"/>
      <c r="CC10148"/>
      <c r="CD10148"/>
      <c r="CE10148" s="83"/>
      <c r="CF10148"/>
      <c r="CG10148"/>
      <c r="CH10148"/>
      <c r="CI10148"/>
      <c r="CJ10148"/>
      <c r="CK10148"/>
      <c r="CL10148"/>
      <c r="CM10148"/>
      <c r="CN10148"/>
      <c r="CO10148"/>
      <c r="CP10148"/>
    </row>
    <row r="10149" spans="80:94" ht="22.5" customHeight="1">
      <c r="CB10149"/>
      <c r="CC10149"/>
      <c r="CD10149"/>
      <c r="CE10149" s="83"/>
      <c r="CF10149"/>
      <c r="CG10149"/>
      <c r="CH10149"/>
      <c r="CI10149"/>
      <c r="CJ10149"/>
      <c r="CK10149"/>
      <c r="CL10149"/>
      <c r="CM10149"/>
      <c r="CN10149"/>
      <c r="CO10149"/>
      <c r="CP10149"/>
    </row>
    <row r="10150" spans="80:94" ht="22.5" customHeight="1">
      <c r="CB10150"/>
      <c r="CC10150"/>
      <c r="CD10150"/>
      <c r="CE10150" s="83"/>
      <c r="CF10150"/>
      <c r="CG10150"/>
      <c r="CH10150"/>
      <c r="CI10150"/>
      <c r="CJ10150"/>
      <c r="CK10150"/>
      <c r="CL10150"/>
      <c r="CM10150"/>
      <c r="CN10150"/>
      <c r="CO10150"/>
      <c r="CP10150"/>
    </row>
    <row r="10151" spans="80:94" ht="22.5" customHeight="1">
      <c r="CB10151"/>
      <c r="CC10151"/>
      <c r="CD10151"/>
      <c r="CE10151" s="83"/>
      <c r="CF10151"/>
      <c r="CG10151"/>
      <c r="CH10151"/>
      <c r="CI10151"/>
      <c r="CJ10151"/>
      <c r="CK10151"/>
      <c r="CL10151"/>
      <c r="CM10151"/>
      <c r="CN10151"/>
      <c r="CO10151"/>
      <c r="CP10151"/>
    </row>
    <row r="10152" spans="80:94" ht="22.5" customHeight="1">
      <c r="CB10152"/>
      <c r="CC10152"/>
      <c r="CD10152"/>
      <c r="CE10152" s="83"/>
      <c r="CF10152"/>
      <c r="CG10152"/>
      <c r="CH10152"/>
      <c r="CI10152"/>
      <c r="CJ10152"/>
      <c r="CK10152"/>
      <c r="CL10152"/>
      <c r="CM10152"/>
      <c r="CN10152"/>
      <c r="CO10152"/>
      <c r="CP10152"/>
    </row>
    <row r="10153" spans="80:94" ht="22.5" customHeight="1">
      <c r="CB10153"/>
      <c r="CC10153"/>
      <c r="CD10153"/>
      <c r="CE10153" s="83"/>
      <c r="CF10153"/>
      <c r="CG10153"/>
      <c r="CH10153"/>
      <c r="CI10153"/>
      <c r="CJ10153"/>
      <c r="CK10153"/>
      <c r="CL10153"/>
      <c r="CM10153"/>
      <c r="CN10153"/>
      <c r="CO10153"/>
      <c r="CP10153"/>
    </row>
    <row r="10154" spans="80:94" ht="22.5" customHeight="1">
      <c r="CB10154"/>
      <c r="CC10154"/>
      <c r="CD10154"/>
      <c r="CE10154" s="83"/>
      <c r="CF10154"/>
      <c r="CG10154"/>
      <c r="CH10154"/>
      <c r="CI10154"/>
      <c r="CJ10154"/>
      <c r="CK10154"/>
      <c r="CL10154"/>
      <c r="CM10154"/>
      <c r="CN10154"/>
      <c r="CO10154"/>
      <c r="CP10154"/>
    </row>
    <row r="10155" spans="80:94" ht="22.5" customHeight="1">
      <c r="CB10155"/>
      <c r="CC10155"/>
      <c r="CD10155"/>
      <c r="CE10155" s="83"/>
      <c r="CF10155"/>
      <c r="CG10155"/>
      <c r="CH10155"/>
      <c r="CI10155"/>
      <c r="CJ10155"/>
      <c r="CK10155"/>
      <c r="CL10155"/>
      <c r="CM10155"/>
      <c r="CN10155"/>
      <c r="CO10155"/>
      <c r="CP10155"/>
    </row>
    <row r="10156" spans="80:94" ht="22.5" customHeight="1">
      <c r="CB10156"/>
      <c r="CC10156"/>
      <c r="CD10156"/>
      <c r="CE10156" s="83"/>
      <c r="CF10156"/>
      <c r="CG10156"/>
      <c r="CH10156"/>
      <c r="CI10156"/>
      <c r="CJ10156"/>
      <c r="CK10156"/>
      <c r="CL10156"/>
      <c r="CM10156"/>
      <c r="CN10156"/>
      <c r="CO10156"/>
      <c r="CP10156"/>
    </row>
    <row r="10157" spans="80:94" ht="22.5" customHeight="1">
      <c r="CB10157"/>
      <c r="CC10157"/>
      <c r="CD10157"/>
      <c r="CE10157" s="83"/>
      <c r="CF10157"/>
      <c r="CG10157"/>
      <c r="CH10157"/>
      <c r="CI10157"/>
      <c r="CJ10157"/>
      <c r="CK10157"/>
      <c r="CL10157"/>
      <c r="CM10157"/>
      <c r="CN10157"/>
      <c r="CO10157"/>
      <c r="CP10157"/>
    </row>
    <row r="10158" spans="80:94" ht="22.5" customHeight="1">
      <c r="CB10158"/>
      <c r="CC10158"/>
      <c r="CD10158"/>
      <c r="CE10158" s="83"/>
      <c r="CF10158"/>
      <c r="CG10158"/>
      <c r="CH10158"/>
      <c r="CI10158"/>
      <c r="CJ10158"/>
      <c r="CK10158"/>
      <c r="CL10158"/>
      <c r="CM10158"/>
      <c r="CN10158"/>
      <c r="CO10158"/>
      <c r="CP10158"/>
    </row>
    <row r="10159" spans="80:94" ht="22.5" customHeight="1">
      <c r="CB10159"/>
      <c r="CC10159"/>
      <c r="CD10159"/>
      <c r="CE10159" s="83"/>
      <c r="CF10159"/>
      <c r="CG10159"/>
      <c r="CH10159"/>
      <c r="CI10159"/>
      <c r="CJ10159"/>
      <c r="CK10159"/>
      <c r="CL10159"/>
      <c r="CM10159"/>
      <c r="CN10159"/>
      <c r="CO10159"/>
      <c r="CP10159"/>
    </row>
    <row r="10160" spans="80:94" ht="22.5" customHeight="1">
      <c r="CB10160"/>
      <c r="CC10160"/>
      <c r="CD10160"/>
      <c r="CE10160" s="83"/>
      <c r="CF10160"/>
      <c r="CG10160"/>
      <c r="CH10160"/>
      <c r="CI10160"/>
      <c r="CJ10160"/>
      <c r="CK10160"/>
      <c r="CL10160"/>
      <c r="CM10160"/>
      <c r="CN10160"/>
      <c r="CO10160"/>
      <c r="CP10160"/>
    </row>
    <row r="10161" spans="80:94" ht="22.5" customHeight="1">
      <c r="CB10161"/>
      <c r="CC10161"/>
      <c r="CD10161"/>
      <c r="CE10161" s="83"/>
      <c r="CF10161"/>
      <c r="CG10161"/>
      <c r="CH10161"/>
      <c r="CI10161"/>
      <c r="CJ10161"/>
      <c r="CK10161"/>
      <c r="CL10161"/>
      <c r="CM10161"/>
      <c r="CN10161"/>
      <c r="CO10161"/>
      <c r="CP10161"/>
    </row>
    <row r="10162" spans="80:94" ht="22.5" customHeight="1">
      <c r="CB10162"/>
      <c r="CC10162"/>
      <c r="CD10162"/>
      <c r="CE10162" s="83"/>
      <c r="CF10162"/>
      <c r="CG10162"/>
      <c r="CH10162"/>
      <c r="CI10162"/>
      <c r="CJ10162"/>
      <c r="CK10162"/>
      <c r="CL10162"/>
      <c r="CM10162"/>
      <c r="CN10162"/>
      <c r="CO10162"/>
      <c r="CP10162"/>
    </row>
    <row r="10163" spans="80:94" ht="22.5" customHeight="1">
      <c r="CB10163"/>
      <c r="CC10163"/>
      <c r="CD10163"/>
      <c r="CE10163" s="83"/>
      <c r="CF10163"/>
      <c r="CG10163"/>
      <c r="CH10163"/>
      <c r="CI10163"/>
      <c r="CJ10163"/>
      <c r="CK10163"/>
      <c r="CL10163"/>
      <c r="CM10163"/>
      <c r="CN10163"/>
      <c r="CO10163"/>
      <c r="CP10163"/>
    </row>
    <row r="10164" spans="80:94" ht="22.5" customHeight="1">
      <c r="CB10164"/>
      <c r="CC10164"/>
      <c r="CD10164"/>
      <c r="CE10164" s="83"/>
      <c r="CF10164"/>
      <c r="CG10164"/>
      <c r="CH10164"/>
      <c r="CI10164"/>
      <c r="CJ10164"/>
      <c r="CK10164"/>
      <c r="CL10164"/>
      <c r="CM10164"/>
      <c r="CN10164"/>
      <c r="CO10164"/>
      <c r="CP10164"/>
    </row>
    <row r="10165" spans="80:94" ht="22.5" customHeight="1">
      <c r="CB10165"/>
      <c r="CC10165"/>
      <c r="CD10165"/>
      <c r="CE10165" s="83"/>
      <c r="CF10165"/>
      <c r="CG10165"/>
      <c r="CH10165"/>
      <c r="CI10165"/>
      <c r="CJ10165"/>
      <c r="CK10165"/>
      <c r="CL10165"/>
      <c r="CM10165"/>
      <c r="CN10165"/>
      <c r="CO10165"/>
      <c r="CP10165"/>
    </row>
    <row r="10166" spans="80:94" ht="22.5" customHeight="1">
      <c r="CB10166"/>
      <c r="CC10166"/>
      <c r="CD10166"/>
      <c r="CE10166" s="83"/>
      <c r="CF10166"/>
      <c r="CG10166"/>
      <c r="CH10166"/>
      <c r="CI10166"/>
      <c r="CJ10166"/>
      <c r="CK10166"/>
      <c r="CL10166"/>
      <c r="CM10166"/>
      <c r="CN10166"/>
      <c r="CO10166"/>
      <c r="CP10166"/>
    </row>
    <row r="10167" spans="80:94" ht="22.5" customHeight="1">
      <c r="CB10167"/>
      <c r="CC10167"/>
      <c r="CD10167"/>
      <c r="CE10167" s="83"/>
      <c r="CF10167"/>
      <c r="CG10167"/>
      <c r="CH10167"/>
      <c r="CI10167"/>
      <c r="CJ10167"/>
      <c r="CK10167"/>
      <c r="CL10167"/>
      <c r="CM10167"/>
      <c r="CN10167"/>
      <c r="CO10167"/>
      <c r="CP10167"/>
    </row>
    <row r="10168" spans="80:94" ht="22.5" customHeight="1">
      <c r="CB10168"/>
      <c r="CC10168"/>
      <c r="CD10168"/>
      <c r="CE10168" s="83"/>
      <c r="CF10168"/>
      <c r="CG10168"/>
      <c r="CH10168"/>
      <c r="CI10168"/>
      <c r="CJ10168"/>
      <c r="CK10168"/>
      <c r="CL10168"/>
      <c r="CM10168"/>
      <c r="CN10168"/>
      <c r="CO10168"/>
      <c r="CP10168"/>
    </row>
    <row r="10169" spans="80:94" ht="22.5" customHeight="1">
      <c r="CB10169"/>
      <c r="CC10169"/>
      <c r="CD10169"/>
      <c r="CE10169" s="83"/>
      <c r="CF10169"/>
      <c r="CG10169"/>
      <c r="CH10169"/>
      <c r="CI10169"/>
      <c r="CJ10169"/>
      <c r="CK10169"/>
      <c r="CL10169"/>
      <c r="CM10169"/>
      <c r="CN10169"/>
      <c r="CO10169"/>
      <c r="CP10169"/>
    </row>
    <row r="10170" spans="80:94" ht="22.5" customHeight="1">
      <c r="CB10170"/>
      <c r="CC10170"/>
      <c r="CD10170"/>
      <c r="CE10170" s="83"/>
      <c r="CF10170"/>
      <c r="CG10170"/>
      <c r="CH10170"/>
      <c r="CI10170"/>
      <c r="CJ10170"/>
      <c r="CK10170"/>
      <c r="CL10170"/>
      <c r="CM10170"/>
      <c r="CN10170"/>
      <c r="CO10170"/>
      <c r="CP10170"/>
    </row>
    <row r="10171" spans="80:94" ht="22.5" customHeight="1">
      <c r="CB10171"/>
      <c r="CC10171"/>
      <c r="CD10171"/>
      <c r="CE10171" s="83"/>
      <c r="CF10171"/>
      <c r="CG10171"/>
      <c r="CH10171"/>
      <c r="CI10171"/>
      <c r="CJ10171"/>
      <c r="CK10171"/>
      <c r="CL10171"/>
      <c r="CM10171"/>
      <c r="CN10171"/>
      <c r="CO10171"/>
      <c r="CP10171"/>
    </row>
    <row r="10172" spans="80:94" ht="22.5" customHeight="1">
      <c r="CB10172"/>
      <c r="CC10172"/>
      <c r="CD10172"/>
      <c r="CE10172" s="83"/>
      <c r="CF10172"/>
      <c r="CG10172"/>
      <c r="CH10172"/>
      <c r="CI10172"/>
      <c r="CJ10172"/>
      <c r="CK10172"/>
      <c r="CL10172"/>
      <c r="CM10172"/>
      <c r="CN10172"/>
      <c r="CO10172"/>
      <c r="CP10172"/>
    </row>
    <row r="10173" spans="80:94" ht="22.5" customHeight="1">
      <c r="CB10173"/>
      <c r="CC10173"/>
      <c r="CD10173"/>
      <c r="CE10173" s="83"/>
      <c r="CF10173"/>
      <c r="CG10173"/>
      <c r="CH10173"/>
      <c r="CI10173"/>
      <c r="CJ10173"/>
      <c r="CK10173"/>
      <c r="CL10173"/>
      <c r="CM10173"/>
      <c r="CN10173"/>
      <c r="CO10173"/>
      <c r="CP10173"/>
    </row>
    <row r="10174" spans="80:94" ht="22.5" customHeight="1">
      <c r="CB10174"/>
      <c r="CC10174"/>
      <c r="CD10174"/>
      <c r="CE10174" s="83"/>
      <c r="CF10174"/>
      <c r="CG10174"/>
      <c r="CH10174"/>
      <c r="CI10174"/>
      <c r="CJ10174"/>
      <c r="CK10174"/>
      <c r="CL10174"/>
      <c r="CM10174"/>
      <c r="CN10174"/>
      <c r="CO10174"/>
      <c r="CP10174"/>
    </row>
    <row r="10175" spans="80:94" ht="22.5" customHeight="1">
      <c r="CB10175"/>
      <c r="CC10175"/>
      <c r="CD10175"/>
      <c r="CE10175" s="83"/>
      <c r="CF10175"/>
      <c r="CG10175"/>
      <c r="CH10175"/>
      <c r="CI10175"/>
      <c r="CJ10175"/>
      <c r="CK10175"/>
      <c r="CL10175"/>
      <c r="CM10175"/>
      <c r="CN10175"/>
      <c r="CO10175"/>
      <c r="CP10175"/>
    </row>
    <row r="10176" spans="80:94" ht="22.5" customHeight="1">
      <c r="CB10176"/>
      <c r="CC10176"/>
      <c r="CD10176"/>
      <c r="CE10176" s="83"/>
      <c r="CF10176"/>
      <c r="CG10176"/>
      <c r="CH10176"/>
      <c r="CI10176"/>
      <c r="CJ10176"/>
      <c r="CK10176"/>
      <c r="CL10176"/>
      <c r="CM10176"/>
      <c r="CN10176"/>
      <c r="CO10176"/>
      <c r="CP10176"/>
    </row>
    <row r="10177" spans="80:94" ht="22.5" customHeight="1">
      <c r="CB10177"/>
      <c r="CC10177"/>
      <c r="CD10177"/>
      <c r="CE10177" s="83"/>
      <c r="CF10177"/>
      <c r="CG10177"/>
      <c r="CH10177"/>
      <c r="CI10177"/>
      <c r="CJ10177"/>
      <c r="CK10177"/>
      <c r="CL10177"/>
      <c r="CM10177"/>
      <c r="CN10177"/>
      <c r="CO10177"/>
      <c r="CP10177"/>
    </row>
    <row r="10178" spans="80:94" ht="22.5" customHeight="1">
      <c r="CB10178"/>
      <c r="CC10178"/>
      <c r="CD10178"/>
      <c r="CE10178" s="83"/>
      <c r="CF10178"/>
      <c r="CG10178"/>
      <c r="CH10178"/>
      <c r="CI10178"/>
      <c r="CJ10178"/>
      <c r="CK10178"/>
      <c r="CL10178"/>
      <c r="CM10178"/>
      <c r="CN10178"/>
      <c r="CO10178"/>
      <c r="CP10178"/>
    </row>
    <row r="10179" spans="80:94" ht="22.5" customHeight="1">
      <c r="CB10179"/>
      <c r="CC10179"/>
      <c r="CD10179"/>
      <c r="CE10179" s="83"/>
      <c r="CF10179"/>
      <c r="CG10179"/>
      <c r="CH10179"/>
      <c r="CI10179"/>
      <c r="CJ10179"/>
      <c r="CK10179"/>
      <c r="CL10179"/>
      <c r="CM10179"/>
      <c r="CN10179"/>
      <c r="CO10179"/>
      <c r="CP10179"/>
    </row>
    <row r="10180" spans="80:94" ht="22.5" customHeight="1">
      <c r="CB10180"/>
      <c r="CC10180"/>
      <c r="CD10180"/>
      <c r="CE10180" s="83"/>
      <c r="CF10180"/>
      <c r="CG10180"/>
      <c r="CH10180"/>
      <c r="CI10180"/>
      <c r="CJ10180"/>
      <c r="CK10180"/>
      <c r="CL10180"/>
      <c r="CM10180"/>
      <c r="CN10180"/>
      <c r="CO10180"/>
      <c r="CP10180"/>
    </row>
    <row r="10181" spans="80:94" ht="22.5" customHeight="1">
      <c r="CB10181"/>
      <c r="CC10181"/>
      <c r="CD10181"/>
      <c r="CE10181" s="83"/>
      <c r="CF10181"/>
      <c r="CG10181"/>
      <c r="CH10181"/>
      <c r="CI10181"/>
      <c r="CJ10181"/>
      <c r="CK10181"/>
      <c r="CL10181"/>
      <c r="CM10181"/>
      <c r="CN10181"/>
      <c r="CO10181"/>
      <c r="CP10181"/>
    </row>
    <row r="10182" spans="80:94" ht="22.5" customHeight="1">
      <c r="CB10182"/>
      <c r="CC10182"/>
      <c r="CD10182"/>
      <c r="CE10182" s="83"/>
      <c r="CF10182"/>
      <c r="CG10182"/>
      <c r="CH10182"/>
      <c r="CI10182"/>
      <c r="CJ10182"/>
      <c r="CK10182"/>
      <c r="CL10182"/>
      <c r="CM10182"/>
      <c r="CN10182"/>
      <c r="CO10182"/>
      <c r="CP10182"/>
    </row>
    <row r="10183" spans="80:94" ht="22.5" customHeight="1">
      <c r="CB10183"/>
      <c r="CC10183"/>
      <c r="CD10183"/>
      <c r="CE10183" s="83"/>
      <c r="CF10183"/>
      <c r="CG10183"/>
      <c r="CH10183"/>
      <c r="CI10183"/>
      <c r="CJ10183"/>
      <c r="CK10183"/>
      <c r="CL10183"/>
      <c r="CM10183"/>
      <c r="CN10183"/>
      <c r="CO10183"/>
      <c r="CP10183"/>
    </row>
    <row r="10184" spans="80:94" ht="22.5" customHeight="1">
      <c r="CB10184"/>
      <c r="CC10184"/>
      <c r="CD10184"/>
      <c r="CE10184" s="83"/>
      <c r="CF10184"/>
      <c r="CG10184"/>
      <c r="CH10184"/>
      <c r="CI10184"/>
      <c r="CJ10184"/>
      <c r="CK10184"/>
      <c r="CL10184"/>
      <c r="CM10184"/>
      <c r="CN10184"/>
      <c r="CO10184"/>
      <c r="CP10184"/>
    </row>
    <row r="10185" spans="80:94" ht="22.5" customHeight="1">
      <c r="CB10185"/>
      <c r="CC10185"/>
      <c r="CD10185"/>
      <c r="CE10185" s="83"/>
      <c r="CF10185"/>
      <c r="CG10185"/>
      <c r="CH10185"/>
      <c r="CI10185"/>
      <c r="CJ10185"/>
      <c r="CK10185"/>
      <c r="CL10185"/>
      <c r="CM10185"/>
      <c r="CN10185"/>
      <c r="CO10185"/>
      <c r="CP10185"/>
    </row>
    <row r="10186" spans="80:94" ht="22.5" customHeight="1">
      <c r="CB10186"/>
      <c r="CC10186"/>
      <c r="CD10186"/>
      <c r="CE10186" s="83"/>
      <c r="CF10186"/>
      <c r="CG10186"/>
      <c r="CH10186"/>
      <c r="CI10186"/>
      <c r="CJ10186"/>
      <c r="CK10186"/>
      <c r="CL10186"/>
      <c r="CM10186"/>
      <c r="CN10186"/>
      <c r="CO10186"/>
      <c r="CP10186"/>
    </row>
    <row r="10187" spans="80:94" ht="22.5" customHeight="1">
      <c r="CB10187"/>
      <c r="CC10187"/>
      <c r="CD10187"/>
      <c r="CE10187" s="83"/>
      <c r="CF10187"/>
      <c r="CG10187"/>
      <c r="CH10187"/>
      <c r="CI10187"/>
      <c r="CJ10187"/>
      <c r="CK10187"/>
      <c r="CL10187"/>
      <c r="CM10187"/>
      <c r="CN10187"/>
      <c r="CO10187"/>
      <c r="CP10187"/>
    </row>
    <row r="10188" spans="80:94" ht="22.5" customHeight="1">
      <c r="CB10188"/>
      <c r="CC10188"/>
      <c r="CD10188"/>
      <c r="CE10188" s="83"/>
      <c r="CF10188"/>
      <c r="CG10188"/>
      <c r="CH10188"/>
      <c r="CI10188"/>
      <c r="CJ10188"/>
      <c r="CK10188"/>
      <c r="CL10188"/>
      <c r="CM10188"/>
      <c r="CN10188"/>
      <c r="CO10188"/>
      <c r="CP10188"/>
    </row>
    <row r="10189" spans="80:94" ht="22.5" customHeight="1">
      <c r="CB10189"/>
      <c r="CC10189"/>
      <c r="CD10189"/>
      <c r="CE10189" s="83"/>
      <c r="CF10189"/>
      <c r="CG10189"/>
      <c r="CH10189"/>
      <c r="CI10189"/>
      <c r="CJ10189"/>
      <c r="CK10189"/>
      <c r="CL10189"/>
      <c r="CM10189"/>
      <c r="CN10189"/>
      <c r="CO10189"/>
      <c r="CP10189"/>
    </row>
    <row r="10190" spans="80:94" ht="22.5" customHeight="1">
      <c r="CB10190"/>
      <c r="CC10190"/>
      <c r="CD10190"/>
      <c r="CE10190" s="83"/>
      <c r="CF10190"/>
      <c r="CG10190"/>
      <c r="CH10190"/>
      <c r="CI10190"/>
      <c r="CJ10190"/>
      <c r="CK10190"/>
      <c r="CL10190"/>
      <c r="CM10190"/>
      <c r="CN10190"/>
      <c r="CO10190"/>
      <c r="CP10190"/>
    </row>
    <row r="10191" spans="80:94" ht="22.5" customHeight="1">
      <c r="CB10191"/>
      <c r="CC10191"/>
      <c r="CD10191"/>
      <c r="CE10191" s="83"/>
      <c r="CF10191"/>
      <c r="CG10191"/>
      <c r="CH10191"/>
      <c r="CI10191"/>
      <c r="CJ10191"/>
      <c r="CK10191"/>
      <c r="CL10191"/>
      <c r="CM10191"/>
      <c r="CN10191"/>
      <c r="CO10191"/>
      <c r="CP10191"/>
    </row>
    <row r="10192" spans="80:94" ht="22.5" customHeight="1">
      <c r="CB10192"/>
      <c r="CC10192"/>
      <c r="CD10192"/>
      <c r="CE10192" s="83"/>
      <c r="CF10192"/>
      <c r="CG10192"/>
      <c r="CH10192"/>
      <c r="CI10192"/>
      <c r="CJ10192"/>
      <c r="CK10192"/>
      <c r="CL10192"/>
      <c r="CM10192"/>
      <c r="CN10192"/>
      <c r="CO10192"/>
      <c r="CP10192"/>
    </row>
    <row r="10193" spans="80:94" ht="22.5" customHeight="1">
      <c r="CB10193"/>
      <c r="CC10193"/>
      <c r="CD10193"/>
      <c r="CE10193" s="83"/>
      <c r="CF10193"/>
      <c r="CG10193"/>
      <c r="CH10193"/>
      <c r="CI10193"/>
      <c r="CJ10193"/>
      <c r="CK10193"/>
      <c r="CL10193"/>
      <c r="CM10193"/>
      <c r="CN10193"/>
      <c r="CO10193"/>
      <c r="CP10193"/>
    </row>
    <row r="10194" spans="80:94" ht="22.5" customHeight="1">
      <c r="CB10194"/>
      <c r="CC10194"/>
      <c r="CD10194"/>
      <c r="CE10194" s="83"/>
      <c r="CF10194"/>
      <c r="CG10194"/>
      <c r="CH10194"/>
      <c r="CI10194"/>
      <c r="CJ10194"/>
      <c r="CK10194"/>
      <c r="CL10194"/>
      <c r="CM10194"/>
      <c r="CN10194"/>
      <c r="CO10194"/>
      <c r="CP10194"/>
    </row>
    <row r="10195" spans="80:94" ht="22.5" customHeight="1">
      <c r="CB10195"/>
      <c r="CC10195"/>
      <c r="CD10195"/>
      <c r="CE10195" s="83"/>
      <c r="CF10195"/>
      <c r="CG10195"/>
      <c r="CH10195"/>
      <c r="CI10195"/>
      <c r="CJ10195"/>
      <c r="CK10195"/>
      <c r="CL10195"/>
      <c r="CM10195"/>
      <c r="CN10195"/>
      <c r="CO10195"/>
      <c r="CP10195"/>
    </row>
    <row r="10196" spans="80:94" ht="22.5" customHeight="1">
      <c r="CB10196"/>
      <c r="CC10196"/>
      <c r="CD10196"/>
      <c r="CE10196" s="83"/>
      <c r="CF10196"/>
      <c r="CG10196"/>
      <c r="CH10196"/>
      <c r="CI10196"/>
      <c r="CJ10196"/>
      <c r="CK10196"/>
      <c r="CL10196"/>
      <c r="CM10196"/>
      <c r="CN10196"/>
      <c r="CO10196"/>
      <c r="CP10196"/>
    </row>
    <row r="10197" spans="80:94" ht="22.5" customHeight="1">
      <c r="CB10197"/>
      <c r="CC10197"/>
      <c r="CD10197"/>
      <c r="CE10197" s="83"/>
      <c r="CF10197"/>
      <c r="CG10197"/>
      <c r="CH10197"/>
      <c r="CI10197"/>
      <c r="CJ10197"/>
      <c r="CK10197"/>
      <c r="CL10197"/>
      <c r="CM10197"/>
      <c r="CN10197"/>
      <c r="CO10197"/>
      <c r="CP10197"/>
    </row>
    <row r="10198" spans="80:94" ht="22.5" customHeight="1">
      <c r="CB10198"/>
      <c r="CC10198"/>
      <c r="CD10198"/>
      <c r="CE10198" s="83"/>
      <c r="CF10198"/>
      <c r="CG10198"/>
      <c r="CH10198"/>
      <c r="CI10198"/>
      <c r="CJ10198"/>
      <c r="CK10198"/>
      <c r="CL10198"/>
      <c r="CM10198"/>
      <c r="CN10198"/>
      <c r="CO10198"/>
      <c r="CP10198"/>
    </row>
    <row r="10199" spans="80:94" ht="22.5" customHeight="1">
      <c r="CB10199"/>
      <c r="CC10199"/>
      <c r="CD10199"/>
      <c r="CE10199" s="83"/>
      <c r="CF10199"/>
      <c r="CG10199"/>
      <c r="CH10199"/>
      <c r="CI10199"/>
      <c r="CJ10199"/>
      <c r="CK10199"/>
      <c r="CL10199"/>
      <c r="CM10199"/>
      <c r="CN10199"/>
      <c r="CO10199"/>
      <c r="CP10199"/>
    </row>
    <row r="10200" spans="80:94" ht="22.5" customHeight="1">
      <c r="CB10200"/>
      <c r="CC10200"/>
      <c r="CD10200"/>
      <c r="CE10200" s="83"/>
      <c r="CF10200"/>
      <c r="CG10200"/>
      <c r="CH10200"/>
      <c r="CI10200"/>
      <c r="CJ10200"/>
      <c r="CK10200"/>
      <c r="CL10200"/>
      <c r="CM10200"/>
      <c r="CN10200"/>
      <c r="CO10200"/>
      <c r="CP10200"/>
    </row>
    <row r="10201" spans="80:94" ht="22.5" customHeight="1">
      <c r="CB10201"/>
      <c r="CC10201"/>
      <c r="CD10201"/>
      <c r="CE10201" s="83"/>
      <c r="CF10201"/>
      <c r="CG10201"/>
      <c r="CH10201"/>
      <c r="CI10201"/>
      <c r="CJ10201"/>
      <c r="CK10201"/>
      <c r="CL10201"/>
      <c r="CM10201"/>
      <c r="CN10201"/>
      <c r="CO10201"/>
      <c r="CP10201"/>
    </row>
    <row r="10202" spans="80:94" ht="22.5" customHeight="1">
      <c r="CB10202"/>
      <c r="CC10202"/>
      <c r="CD10202"/>
      <c r="CE10202" s="83"/>
      <c r="CF10202"/>
      <c r="CG10202"/>
      <c r="CH10202"/>
      <c r="CI10202"/>
      <c r="CJ10202"/>
      <c r="CK10202"/>
      <c r="CL10202"/>
      <c r="CM10202"/>
      <c r="CN10202"/>
      <c r="CO10202"/>
      <c r="CP10202"/>
    </row>
    <row r="10203" spans="80:94" ht="22.5" customHeight="1">
      <c r="CB10203"/>
      <c r="CC10203"/>
      <c r="CD10203"/>
      <c r="CE10203" s="83"/>
      <c r="CF10203"/>
      <c r="CG10203"/>
      <c r="CH10203"/>
      <c r="CI10203"/>
      <c r="CJ10203"/>
      <c r="CK10203"/>
      <c r="CL10203"/>
      <c r="CM10203"/>
      <c r="CN10203"/>
      <c r="CO10203"/>
      <c r="CP10203"/>
    </row>
    <row r="10204" spans="80:94" ht="22.5" customHeight="1">
      <c r="CB10204"/>
      <c r="CC10204"/>
      <c r="CD10204"/>
      <c r="CE10204" s="83"/>
      <c r="CF10204"/>
      <c r="CG10204"/>
      <c r="CH10204"/>
      <c r="CI10204"/>
      <c r="CJ10204"/>
      <c r="CK10204"/>
      <c r="CL10204"/>
      <c r="CM10204"/>
      <c r="CN10204"/>
      <c r="CO10204"/>
      <c r="CP10204"/>
    </row>
    <row r="10205" spans="80:94" ht="22.5" customHeight="1">
      <c r="CB10205"/>
      <c r="CC10205"/>
      <c r="CD10205"/>
      <c r="CE10205" s="83"/>
      <c r="CF10205"/>
      <c r="CG10205"/>
      <c r="CH10205"/>
      <c r="CI10205"/>
      <c r="CJ10205"/>
      <c r="CK10205"/>
      <c r="CL10205"/>
      <c r="CM10205"/>
      <c r="CN10205"/>
      <c r="CO10205"/>
      <c r="CP10205"/>
    </row>
    <row r="10206" spans="80:94" ht="22.5" customHeight="1">
      <c r="CB10206"/>
      <c r="CC10206"/>
      <c r="CD10206"/>
      <c r="CE10206" s="83"/>
      <c r="CF10206"/>
      <c r="CG10206"/>
      <c r="CH10206"/>
      <c r="CI10206"/>
      <c r="CJ10206"/>
      <c r="CK10206"/>
      <c r="CL10206"/>
      <c r="CM10206"/>
      <c r="CN10206"/>
      <c r="CO10206"/>
      <c r="CP10206"/>
    </row>
    <row r="10207" spans="80:94" ht="22.5" customHeight="1">
      <c r="CB10207"/>
      <c r="CC10207"/>
      <c r="CD10207"/>
      <c r="CE10207" s="83"/>
      <c r="CF10207"/>
      <c r="CG10207"/>
      <c r="CH10207"/>
      <c r="CI10207"/>
      <c r="CJ10207"/>
      <c r="CK10207"/>
      <c r="CL10207"/>
      <c r="CM10207"/>
      <c r="CN10207"/>
      <c r="CO10207"/>
      <c r="CP10207"/>
    </row>
    <row r="10208" spans="80:94" ht="22.5" customHeight="1">
      <c r="CB10208"/>
      <c r="CC10208"/>
      <c r="CD10208"/>
      <c r="CE10208" s="83"/>
      <c r="CF10208"/>
      <c r="CG10208"/>
      <c r="CH10208"/>
      <c r="CI10208"/>
      <c r="CJ10208"/>
      <c r="CK10208"/>
      <c r="CL10208"/>
      <c r="CM10208"/>
      <c r="CN10208"/>
      <c r="CO10208"/>
      <c r="CP10208"/>
    </row>
    <row r="10209" spans="80:94" ht="22.5" customHeight="1">
      <c r="CB10209"/>
      <c r="CC10209"/>
      <c r="CD10209"/>
      <c r="CE10209" s="83"/>
      <c r="CF10209"/>
      <c r="CG10209"/>
      <c r="CH10209"/>
      <c r="CI10209"/>
      <c r="CJ10209"/>
      <c r="CK10209"/>
      <c r="CL10209"/>
      <c r="CM10209"/>
      <c r="CN10209"/>
      <c r="CO10209"/>
      <c r="CP10209"/>
    </row>
    <row r="10210" spans="80:94" ht="22.5" customHeight="1">
      <c r="CB10210"/>
      <c r="CC10210"/>
      <c r="CD10210"/>
      <c r="CE10210" s="83"/>
      <c r="CF10210"/>
      <c r="CG10210"/>
      <c r="CH10210"/>
      <c r="CI10210"/>
      <c r="CJ10210"/>
      <c r="CK10210"/>
      <c r="CL10210"/>
      <c r="CM10210"/>
      <c r="CN10210"/>
      <c r="CO10210"/>
      <c r="CP10210"/>
    </row>
    <row r="10211" spans="80:94" ht="22.5" customHeight="1">
      <c r="CB10211"/>
      <c r="CC10211"/>
      <c r="CD10211"/>
      <c r="CE10211" s="83"/>
      <c r="CF10211"/>
      <c r="CG10211"/>
      <c r="CH10211"/>
      <c r="CI10211"/>
      <c r="CJ10211"/>
      <c r="CK10211"/>
      <c r="CL10211"/>
      <c r="CM10211"/>
      <c r="CN10211"/>
      <c r="CO10211"/>
      <c r="CP10211"/>
    </row>
    <row r="10212" spans="80:94" ht="22.5" customHeight="1">
      <c r="CB10212"/>
      <c r="CC10212"/>
      <c r="CD10212"/>
      <c r="CE10212" s="83"/>
      <c r="CF10212"/>
      <c r="CG10212"/>
      <c r="CH10212"/>
      <c r="CI10212"/>
      <c r="CJ10212"/>
      <c r="CK10212"/>
      <c r="CL10212"/>
      <c r="CM10212"/>
      <c r="CN10212"/>
      <c r="CO10212"/>
      <c r="CP10212"/>
    </row>
    <row r="10213" spans="80:94" ht="22.5" customHeight="1">
      <c r="CB10213"/>
      <c r="CC10213"/>
      <c r="CD10213"/>
      <c r="CE10213" s="83"/>
      <c r="CF10213"/>
      <c r="CG10213"/>
      <c r="CH10213"/>
      <c r="CI10213"/>
      <c r="CJ10213"/>
      <c r="CK10213"/>
      <c r="CL10213"/>
      <c r="CM10213"/>
      <c r="CN10213"/>
      <c r="CO10213"/>
      <c r="CP10213"/>
    </row>
    <row r="10214" spans="80:94" ht="22.5" customHeight="1">
      <c r="CB10214"/>
      <c r="CC10214"/>
      <c r="CD10214"/>
      <c r="CE10214" s="83"/>
      <c r="CF10214"/>
      <c r="CG10214"/>
      <c r="CH10214"/>
      <c r="CI10214"/>
      <c r="CJ10214"/>
      <c r="CK10214"/>
      <c r="CL10214"/>
      <c r="CM10214"/>
      <c r="CN10214"/>
      <c r="CO10214"/>
      <c r="CP10214"/>
    </row>
    <row r="10215" spans="80:94" ht="22.5" customHeight="1">
      <c r="CB10215"/>
      <c r="CC10215"/>
      <c r="CD10215"/>
      <c r="CE10215" s="83"/>
      <c r="CF10215"/>
      <c r="CG10215"/>
      <c r="CH10215"/>
      <c r="CI10215"/>
      <c r="CJ10215"/>
      <c r="CK10215"/>
      <c r="CL10215"/>
      <c r="CM10215"/>
      <c r="CN10215"/>
      <c r="CO10215"/>
      <c r="CP10215"/>
    </row>
    <row r="10216" spans="80:94" ht="22.5" customHeight="1">
      <c r="CB10216"/>
      <c r="CC10216"/>
      <c r="CD10216"/>
      <c r="CE10216" s="83"/>
      <c r="CF10216"/>
      <c r="CG10216"/>
      <c r="CH10216"/>
      <c r="CI10216"/>
      <c r="CJ10216"/>
      <c r="CK10216"/>
      <c r="CL10216"/>
      <c r="CM10216"/>
      <c r="CN10216"/>
      <c r="CO10216"/>
      <c r="CP10216"/>
    </row>
    <row r="10217" spans="80:94" ht="22.5" customHeight="1">
      <c r="CB10217"/>
      <c r="CC10217"/>
      <c r="CD10217"/>
      <c r="CE10217" s="83"/>
      <c r="CF10217"/>
      <c r="CG10217"/>
      <c r="CH10217"/>
      <c r="CI10217"/>
      <c r="CJ10217"/>
      <c r="CK10217"/>
      <c r="CL10217"/>
      <c r="CM10217"/>
      <c r="CN10217"/>
      <c r="CO10217"/>
      <c r="CP10217"/>
    </row>
    <row r="10218" spans="80:94" ht="22.5" customHeight="1">
      <c r="CB10218"/>
      <c r="CC10218"/>
      <c r="CD10218"/>
      <c r="CE10218" s="83"/>
      <c r="CF10218"/>
      <c r="CG10218"/>
      <c r="CH10218"/>
      <c r="CI10218"/>
      <c r="CJ10218"/>
      <c r="CK10218"/>
      <c r="CL10218"/>
      <c r="CM10218"/>
      <c r="CN10218"/>
      <c r="CO10218"/>
      <c r="CP10218"/>
    </row>
    <row r="10219" spans="80:94" ht="22.5" customHeight="1">
      <c r="CB10219"/>
      <c r="CC10219"/>
      <c r="CD10219"/>
      <c r="CE10219" s="83"/>
      <c r="CF10219"/>
      <c r="CG10219"/>
      <c r="CH10219"/>
      <c r="CI10219"/>
      <c r="CJ10219"/>
      <c r="CK10219"/>
      <c r="CL10219"/>
      <c r="CM10219"/>
      <c r="CN10219"/>
      <c r="CO10219"/>
      <c r="CP10219"/>
    </row>
    <row r="10220" spans="80:94" ht="22.5" customHeight="1">
      <c r="CB10220"/>
      <c r="CC10220"/>
      <c r="CD10220"/>
      <c r="CE10220" s="83"/>
      <c r="CF10220"/>
      <c r="CG10220"/>
      <c r="CH10220"/>
      <c r="CI10220"/>
      <c r="CJ10220"/>
      <c r="CK10220"/>
      <c r="CL10220"/>
      <c r="CM10220"/>
      <c r="CN10220"/>
      <c r="CO10220"/>
      <c r="CP10220"/>
    </row>
    <row r="10221" spans="80:94" ht="22.5" customHeight="1">
      <c r="CB10221"/>
      <c r="CC10221"/>
      <c r="CD10221"/>
      <c r="CE10221" s="83"/>
      <c r="CF10221"/>
      <c r="CG10221"/>
      <c r="CH10221"/>
      <c r="CI10221"/>
      <c r="CJ10221"/>
      <c r="CK10221"/>
      <c r="CL10221"/>
      <c r="CM10221"/>
      <c r="CN10221"/>
      <c r="CO10221"/>
      <c r="CP10221"/>
    </row>
    <row r="10222" spans="80:94" ht="22.5" customHeight="1">
      <c r="CB10222"/>
      <c r="CC10222"/>
      <c r="CD10222"/>
      <c r="CE10222" s="83"/>
      <c r="CF10222"/>
      <c r="CG10222"/>
      <c r="CH10222"/>
      <c r="CI10222"/>
      <c r="CJ10222"/>
      <c r="CK10222"/>
      <c r="CL10222"/>
      <c r="CM10222"/>
      <c r="CN10222"/>
      <c r="CO10222"/>
      <c r="CP10222"/>
    </row>
    <row r="10223" spans="80:94" ht="22.5" customHeight="1">
      <c r="CB10223"/>
      <c r="CC10223"/>
      <c r="CD10223"/>
      <c r="CE10223" s="83"/>
      <c r="CF10223"/>
      <c r="CG10223"/>
      <c r="CH10223"/>
      <c r="CI10223"/>
      <c r="CJ10223"/>
      <c r="CK10223"/>
      <c r="CL10223"/>
      <c r="CM10223"/>
      <c r="CN10223"/>
      <c r="CO10223"/>
      <c r="CP10223"/>
    </row>
    <row r="10224" spans="80:94" ht="22.5" customHeight="1">
      <c r="CB10224"/>
      <c r="CC10224"/>
      <c r="CD10224"/>
      <c r="CE10224" s="83"/>
      <c r="CF10224"/>
      <c r="CG10224"/>
      <c r="CH10224"/>
      <c r="CI10224"/>
      <c r="CJ10224"/>
      <c r="CK10224"/>
      <c r="CL10224"/>
      <c r="CM10224"/>
      <c r="CN10224"/>
      <c r="CO10224"/>
      <c r="CP10224"/>
    </row>
    <row r="10225" spans="80:94" ht="22.5" customHeight="1">
      <c r="CB10225"/>
      <c r="CC10225"/>
      <c r="CD10225"/>
      <c r="CE10225" s="83"/>
      <c r="CF10225"/>
      <c r="CG10225"/>
      <c r="CH10225"/>
      <c r="CI10225"/>
      <c r="CJ10225"/>
      <c r="CK10225"/>
      <c r="CL10225"/>
      <c r="CM10225"/>
      <c r="CN10225"/>
      <c r="CO10225"/>
      <c r="CP10225"/>
    </row>
    <row r="10226" spans="80:94" ht="22.5" customHeight="1">
      <c r="CB10226"/>
      <c r="CC10226"/>
      <c r="CD10226"/>
      <c r="CE10226" s="83"/>
      <c r="CF10226"/>
      <c r="CG10226"/>
      <c r="CH10226"/>
      <c r="CI10226"/>
      <c r="CJ10226"/>
      <c r="CK10226"/>
      <c r="CL10226"/>
      <c r="CM10226"/>
      <c r="CN10226"/>
      <c r="CO10226"/>
      <c r="CP10226"/>
    </row>
    <row r="10227" spans="80:94" ht="22.5" customHeight="1">
      <c r="CB10227"/>
      <c r="CC10227"/>
      <c r="CD10227"/>
      <c r="CE10227" s="83"/>
      <c r="CF10227"/>
      <c r="CG10227"/>
      <c r="CH10227"/>
      <c r="CI10227"/>
      <c r="CJ10227"/>
      <c r="CK10227"/>
      <c r="CL10227"/>
      <c r="CM10227"/>
      <c r="CN10227"/>
      <c r="CO10227"/>
      <c r="CP10227"/>
    </row>
    <row r="10228" spans="80:94" ht="22.5" customHeight="1">
      <c r="CB10228"/>
      <c r="CC10228"/>
      <c r="CD10228"/>
      <c r="CE10228" s="83"/>
      <c r="CF10228"/>
      <c r="CG10228"/>
      <c r="CH10228"/>
      <c r="CI10228"/>
      <c r="CJ10228"/>
      <c r="CK10228"/>
      <c r="CL10228"/>
      <c r="CM10228"/>
      <c r="CN10228"/>
      <c r="CO10228"/>
      <c r="CP10228"/>
    </row>
    <row r="10229" spans="80:94" ht="22.5" customHeight="1">
      <c r="CB10229"/>
      <c r="CC10229"/>
      <c r="CD10229"/>
      <c r="CE10229" s="83"/>
      <c r="CF10229"/>
      <c r="CG10229"/>
      <c r="CH10229"/>
      <c r="CI10229"/>
      <c r="CJ10229"/>
      <c r="CK10229"/>
      <c r="CL10229"/>
      <c r="CM10229"/>
      <c r="CN10229"/>
      <c r="CO10229"/>
      <c r="CP10229"/>
    </row>
    <row r="10230" spans="80:94" ht="22.5" customHeight="1">
      <c r="CB10230"/>
      <c r="CC10230"/>
      <c r="CD10230"/>
      <c r="CE10230" s="83"/>
      <c r="CF10230"/>
      <c r="CG10230"/>
      <c r="CH10230"/>
      <c r="CI10230"/>
      <c r="CJ10230"/>
      <c r="CK10230"/>
      <c r="CL10230"/>
      <c r="CM10230"/>
      <c r="CN10230"/>
      <c r="CO10230"/>
      <c r="CP10230"/>
    </row>
    <row r="10231" spans="80:94" ht="22.5" customHeight="1">
      <c r="CB10231"/>
      <c r="CC10231"/>
      <c r="CD10231"/>
      <c r="CE10231" s="83"/>
      <c r="CF10231"/>
      <c r="CG10231"/>
      <c r="CH10231"/>
      <c r="CI10231"/>
      <c r="CJ10231"/>
      <c r="CK10231"/>
      <c r="CL10231"/>
      <c r="CM10231"/>
      <c r="CN10231"/>
      <c r="CO10231"/>
      <c r="CP10231"/>
    </row>
    <row r="10232" spans="80:94" ht="22.5" customHeight="1">
      <c r="CB10232"/>
      <c r="CC10232"/>
      <c r="CD10232"/>
      <c r="CE10232" s="83"/>
      <c r="CF10232"/>
      <c r="CG10232"/>
      <c r="CH10232"/>
      <c r="CI10232"/>
      <c r="CJ10232"/>
      <c r="CK10232"/>
      <c r="CL10232"/>
      <c r="CM10232"/>
      <c r="CN10232"/>
      <c r="CO10232"/>
      <c r="CP10232"/>
    </row>
    <row r="10233" spans="80:94" ht="22.5" customHeight="1">
      <c r="CB10233"/>
      <c r="CC10233"/>
      <c r="CD10233"/>
      <c r="CE10233" s="83"/>
      <c r="CF10233"/>
      <c r="CG10233"/>
      <c r="CH10233"/>
      <c r="CI10233"/>
      <c r="CJ10233"/>
      <c r="CK10233"/>
      <c r="CL10233"/>
      <c r="CM10233"/>
      <c r="CN10233"/>
      <c r="CO10233"/>
      <c r="CP10233"/>
    </row>
    <row r="10234" spans="80:94" ht="22.5" customHeight="1">
      <c r="CB10234"/>
      <c r="CC10234"/>
      <c r="CD10234"/>
      <c r="CE10234" s="83"/>
      <c r="CF10234"/>
      <c r="CG10234"/>
      <c r="CH10234"/>
      <c r="CI10234"/>
      <c r="CJ10234"/>
      <c r="CK10234"/>
      <c r="CL10234"/>
      <c r="CM10234"/>
      <c r="CN10234"/>
      <c r="CO10234"/>
      <c r="CP10234"/>
    </row>
    <row r="10235" spans="80:94" ht="22.5" customHeight="1">
      <c r="CB10235"/>
      <c r="CC10235"/>
      <c r="CD10235"/>
      <c r="CE10235" s="83"/>
      <c r="CF10235"/>
      <c r="CG10235"/>
      <c r="CH10235"/>
      <c r="CI10235"/>
      <c r="CJ10235"/>
      <c r="CK10235"/>
      <c r="CL10235"/>
      <c r="CM10235"/>
      <c r="CN10235"/>
      <c r="CO10235"/>
      <c r="CP10235"/>
    </row>
    <row r="10236" spans="80:94" ht="22.5" customHeight="1">
      <c r="CB10236"/>
      <c r="CC10236"/>
      <c r="CD10236"/>
      <c r="CE10236" s="83"/>
      <c r="CF10236"/>
      <c r="CG10236"/>
      <c r="CH10236"/>
      <c r="CI10236"/>
      <c r="CJ10236"/>
      <c r="CK10236"/>
      <c r="CL10236"/>
      <c r="CM10236"/>
      <c r="CN10236"/>
      <c r="CO10236"/>
      <c r="CP10236"/>
    </row>
    <row r="10237" spans="80:94" ht="22.5" customHeight="1">
      <c r="CB10237"/>
      <c r="CC10237"/>
      <c r="CD10237"/>
      <c r="CE10237" s="83"/>
      <c r="CF10237"/>
      <c r="CG10237"/>
      <c r="CH10237"/>
      <c r="CI10237"/>
      <c r="CJ10237"/>
      <c r="CK10237"/>
      <c r="CL10237"/>
      <c r="CM10237"/>
      <c r="CN10237"/>
      <c r="CO10237"/>
      <c r="CP10237"/>
    </row>
    <row r="10238" spans="80:94" ht="22.5" customHeight="1">
      <c r="CB10238"/>
      <c r="CC10238"/>
      <c r="CD10238"/>
      <c r="CE10238" s="83"/>
      <c r="CF10238"/>
      <c r="CG10238"/>
      <c r="CH10238"/>
      <c r="CI10238"/>
      <c r="CJ10238"/>
      <c r="CK10238"/>
      <c r="CL10238"/>
      <c r="CM10238"/>
      <c r="CN10238"/>
      <c r="CO10238"/>
      <c r="CP10238"/>
    </row>
    <row r="10239" spans="80:94" ht="22.5" customHeight="1">
      <c r="CB10239"/>
      <c r="CC10239"/>
      <c r="CD10239"/>
      <c r="CE10239" s="83"/>
      <c r="CF10239"/>
      <c r="CG10239"/>
      <c r="CH10239"/>
      <c r="CI10239"/>
      <c r="CJ10239"/>
      <c r="CK10239"/>
      <c r="CL10239"/>
      <c r="CM10239"/>
      <c r="CN10239"/>
      <c r="CO10239"/>
      <c r="CP10239"/>
    </row>
    <row r="10240" spans="80:94" ht="22.5" customHeight="1">
      <c r="CB10240"/>
      <c r="CC10240"/>
      <c r="CD10240"/>
      <c r="CE10240" s="83"/>
      <c r="CF10240"/>
      <c r="CG10240"/>
      <c r="CH10240"/>
      <c r="CI10240"/>
      <c r="CJ10240"/>
      <c r="CK10240"/>
      <c r="CL10240"/>
      <c r="CM10240"/>
      <c r="CN10240"/>
      <c r="CO10240"/>
      <c r="CP10240"/>
    </row>
    <row r="10241" spans="80:94" ht="22.5" customHeight="1">
      <c r="CB10241"/>
      <c r="CC10241"/>
      <c r="CD10241"/>
      <c r="CE10241" s="83"/>
      <c r="CF10241"/>
      <c r="CG10241"/>
      <c r="CH10241"/>
      <c r="CI10241"/>
      <c r="CJ10241"/>
      <c r="CK10241"/>
      <c r="CL10241"/>
      <c r="CM10241"/>
      <c r="CN10241"/>
      <c r="CO10241"/>
      <c r="CP10241"/>
    </row>
    <row r="10242" spans="80:94" ht="22.5" customHeight="1">
      <c r="CB10242"/>
      <c r="CC10242"/>
      <c r="CD10242"/>
      <c r="CE10242" s="83"/>
      <c r="CF10242"/>
      <c r="CG10242"/>
      <c r="CH10242"/>
      <c r="CI10242"/>
      <c r="CJ10242"/>
      <c r="CK10242"/>
      <c r="CL10242"/>
      <c r="CM10242"/>
      <c r="CN10242"/>
      <c r="CO10242"/>
      <c r="CP10242"/>
    </row>
    <row r="10243" spans="80:94" ht="22.5" customHeight="1">
      <c r="CB10243"/>
      <c r="CC10243"/>
      <c r="CD10243"/>
      <c r="CE10243" s="83"/>
      <c r="CF10243"/>
      <c r="CG10243"/>
      <c r="CH10243"/>
      <c r="CI10243"/>
      <c r="CJ10243"/>
      <c r="CK10243"/>
      <c r="CL10243"/>
      <c r="CM10243"/>
      <c r="CN10243"/>
      <c r="CO10243"/>
      <c r="CP10243"/>
    </row>
    <row r="10244" spans="80:94" ht="22.5" customHeight="1">
      <c r="CB10244"/>
      <c r="CC10244"/>
      <c r="CD10244"/>
      <c r="CE10244" s="83"/>
      <c r="CF10244"/>
      <c r="CG10244"/>
      <c r="CH10244"/>
      <c r="CI10244"/>
      <c r="CJ10244"/>
      <c r="CK10244"/>
      <c r="CL10244"/>
      <c r="CM10244"/>
      <c r="CN10244"/>
      <c r="CO10244"/>
      <c r="CP10244"/>
    </row>
    <row r="10245" spans="80:94" ht="22.5" customHeight="1">
      <c r="CB10245"/>
      <c r="CC10245"/>
      <c r="CD10245"/>
      <c r="CE10245" s="83"/>
      <c r="CF10245"/>
      <c r="CG10245"/>
      <c r="CH10245"/>
      <c r="CI10245"/>
      <c r="CJ10245"/>
      <c r="CK10245"/>
      <c r="CL10245"/>
      <c r="CM10245"/>
      <c r="CN10245"/>
      <c r="CO10245"/>
      <c r="CP10245"/>
    </row>
    <row r="10246" spans="80:94" ht="22.5" customHeight="1">
      <c r="CB10246"/>
      <c r="CC10246"/>
      <c r="CD10246"/>
      <c r="CE10246" s="83"/>
      <c r="CF10246"/>
      <c r="CG10246"/>
      <c r="CH10246"/>
      <c r="CI10246"/>
      <c r="CJ10246"/>
      <c r="CK10246"/>
      <c r="CL10246"/>
      <c r="CM10246"/>
      <c r="CN10246"/>
      <c r="CO10246"/>
      <c r="CP10246"/>
    </row>
    <row r="10247" spans="80:94" ht="22.5" customHeight="1">
      <c r="CB10247"/>
      <c r="CC10247"/>
      <c r="CD10247"/>
      <c r="CE10247" s="83"/>
      <c r="CF10247"/>
      <c r="CG10247"/>
      <c r="CH10247"/>
      <c r="CI10247"/>
      <c r="CJ10247"/>
      <c r="CK10247"/>
      <c r="CL10247"/>
      <c r="CM10247"/>
      <c r="CN10247"/>
      <c r="CO10247"/>
      <c r="CP10247"/>
    </row>
    <row r="10248" spans="80:94" ht="22.5" customHeight="1">
      <c r="CB10248"/>
      <c r="CC10248"/>
      <c r="CD10248"/>
      <c r="CE10248" s="83"/>
      <c r="CF10248"/>
      <c r="CG10248"/>
      <c r="CH10248"/>
      <c r="CI10248"/>
      <c r="CJ10248"/>
      <c r="CK10248"/>
      <c r="CL10248"/>
      <c r="CM10248"/>
      <c r="CN10248"/>
      <c r="CO10248"/>
      <c r="CP10248"/>
    </row>
    <row r="10249" spans="80:94" ht="22.5" customHeight="1">
      <c r="CB10249"/>
      <c r="CC10249"/>
      <c r="CD10249"/>
      <c r="CE10249" s="83"/>
      <c r="CF10249"/>
      <c r="CG10249"/>
      <c r="CH10249"/>
      <c r="CI10249"/>
      <c r="CJ10249"/>
      <c r="CK10249"/>
      <c r="CL10249"/>
      <c r="CM10249"/>
      <c r="CN10249"/>
      <c r="CO10249"/>
      <c r="CP10249"/>
    </row>
    <row r="10250" spans="80:94" ht="22.5" customHeight="1">
      <c r="CB10250"/>
      <c r="CC10250"/>
      <c r="CD10250"/>
      <c r="CE10250" s="83"/>
      <c r="CF10250"/>
      <c r="CG10250"/>
      <c r="CH10250"/>
      <c r="CI10250"/>
      <c r="CJ10250"/>
      <c r="CK10250"/>
      <c r="CL10250"/>
      <c r="CM10250"/>
      <c r="CN10250"/>
      <c r="CO10250"/>
      <c r="CP10250"/>
    </row>
    <row r="10251" spans="80:94" ht="22.5" customHeight="1">
      <c r="CB10251"/>
      <c r="CC10251"/>
      <c r="CD10251"/>
      <c r="CE10251" s="83"/>
      <c r="CF10251"/>
      <c r="CG10251"/>
      <c r="CH10251"/>
      <c r="CI10251"/>
      <c r="CJ10251"/>
      <c r="CK10251"/>
      <c r="CL10251"/>
      <c r="CM10251"/>
      <c r="CN10251"/>
      <c r="CO10251"/>
      <c r="CP10251"/>
    </row>
    <row r="10252" spans="80:94" ht="22.5" customHeight="1">
      <c r="CB10252"/>
      <c r="CC10252"/>
      <c r="CD10252"/>
      <c r="CE10252" s="83"/>
      <c r="CF10252"/>
      <c r="CG10252"/>
      <c r="CH10252"/>
      <c r="CI10252"/>
      <c r="CJ10252"/>
      <c r="CK10252"/>
      <c r="CL10252"/>
      <c r="CM10252"/>
      <c r="CN10252"/>
      <c r="CO10252"/>
      <c r="CP10252"/>
    </row>
    <row r="10253" spans="80:94" ht="22.5" customHeight="1">
      <c r="CB10253"/>
      <c r="CC10253"/>
      <c r="CD10253"/>
      <c r="CE10253" s="83"/>
      <c r="CF10253"/>
      <c r="CG10253"/>
      <c r="CH10253"/>
      <c r="CI10253"/>
      <c r="CJ10253"/>
      <c r="CK10253"/>
      <c r="CL10253"/>
      <c r="CM10253"/>
      <c r="CN10253"/>
      <c r="CO10253"/>
      <c r="CP10253"/>
    </row>
    <row r="10254" spans="80:94" ht="22.5" customHeight="1">
      <c r="CB10254"/>
      <c r="CC10254"/>
      <c r="CD10254"/>
      <c r="CE10254" s="83"/>
      <c r="CF10254"/>
      <c r="CG10254"/>
      <c r="CH10254"/>
      <c r="CI10254"/>
      <c r="CJ10254"/>
      <c r="CK10254"/>
      <c r="CL10254"/>
      <c r="CM10254"/>
      <c r="CN10254"/>
      <c r="CO10254"/>
      <c r="CP10254"/>
    </row>
    <row r="10255" spans="80:94" ht="22.5" customHeight="1">
      <c r="CB10255"/>
      <c r="CC10255"/>
      <c r="CD10255"/>
      <c r="CE10255" s="83"/>
      <c r="CF10255"/>
      <c r="CG10255"/>
      <c r="CH10255"/>
      <c r="CI10255"/>
      <c r="CJ10255"/>
      <c r="CK10255"/>
      <c r="CL10255"/>
      <c r="CM10255"/>
      <c r="CN10255"/>
      <c r="CO10255"/>
      <c r="CP10255"/>
    </row>
    <row r="10256" spans="80:94" ht="22.5" customHeight="1">
      <c r="CB10256"/>
      <c r="CC10256"/>
      <c r="CD10256"/>
      <c r="CE10256" s="83"/>
      <c r="CF10256"/>
      <c r="CG10256"/>
      <c r="CH10256"/>
      <c r="CI10256"/>
      <c r="CJ10256"/>
      <c r="CK10256"/>
      <c r="CL10256"/>
      <c r="CM10256"/>
      <c r="CN10256"/>
      <c r="CO10256"/>
      <c r="CP10256"/>
    </row>
    <row r="10257" spans="80:94" ht="22.5" customHeight="1">
      <c r="CB10257"/>
      <c r="CC10257"/>
      <c r="CD10257"/>
      <c r="CE10257" s="83"/>
      <c r="CF10257"/>
      <c r="CG10257"/>
      <c r="CH10257"/>
      <c r="CI10257"/>
      <c r="CJ10257"/>
      <c r="CK10257"/>
      <c r="CL10257"/>
      <c r="CM10257"/>
      <c r="CN10257"/>
      <c r="CO10257"/>
      <c r="CP10257"/>
    </row>
    <row r="10258" spans="80:94" ht="22.5" customHeight="1">
      <c r="CB10258"/>
      <c r="CC10258"/>
      <c r="CD10258"/>
      <c r="CE10258" s="83"/>
      <c r="CF10258"/>
      <c r="CG10258"/>
      <c r="CH10258"/>
      <c r="CI10258"/>
      <c r="CJ10258"/>
      <c r="CK10258"/>
      <c r="CL10258"/>
      <c r="CM10258"/>
      <c r="CN10258"/>
      <c r="CO10258"/>
      <c r="CP10258"/>
    </row>
    <row r="10259" spans="80:94" ht="22.5" customHeight="1">
      <c r="CB10259"/>
      <c r="CC10259"/>
      <c r="CD10259"/>
      <c r="CE10259" s="83"/>
      <c r="CF10259"/>
      <c r="CG10259"/>
      <c r="CH10259"/>
      <c r="CI10259"/>
      <c r="CJ10259"/>
      <c r="CK10259"/>
      <c r="CL10259"/>
      <c r="CM10259"/>
      <c r="CN10259"/>
      <c r="CO10259"/>
      <c r="CP10259"/>
    </row>
    <row r="10260" spans="80:94" ht="22.5" customHeight="1">
      <c r="CB10260"/>
      <c r="CC10260"/>
      <c r="CD10260"/>
      <c r="CE10260" s="83"/>
      <c r="CF10260"/>
      <c r="CG10260"/>
      <c r="CH10260"/>
      <c r="CI10260"/>
      <c r="CJ10260"/>
      <c r="CK10260"/>
      <c r="CL10260"/>
      <c r="CM10260"/>
      <c r="CN10260"/>
      <c r="CO10260"/>
      <c r="CP10260"/>
    </row>
    <row r="10261" spans="80:94" ht="22.5" customHeight="1">
      <c r="CB10261"/>
      <c r="CC10261"/>
      <c r="CD10261"/>
      <c r="CE10261" s="83"/>
      <c r="CF10261"/>
      <c r="CG10261"/>
      <c r="CH10261"/>
      <c r="CI10261"/>
      <c r="CJ10261"/>
      <c r="CK10261"/>
      <c r="CL10261"/>
      <c r="CM10261"/>
      <c r="CN10261"/>
      <c r="CO10261"/>
      <c r="CP10261"/>
    </row>
    <row r="10262" spans="80:94" ht="22.5" customHeight="1">
      <c r="CB10262"/>
      <c r="CC10262"/>
      <c r="CD10262"/>
      <c r="CE10262" s="83"/>
      <c r="CF10262"/>
      <c r="CG10262"/>
      <c r="CH10262"/>
      <c r="CI10262"/>
      <c r="CJ10262"/>
      <c r="CK10262"/>
      <c r="CL10262"/>
      <c r="CM10262"/>
      <c r="CN10262"/>
      <c r="CO10262"/>
      <c r="CP10262"/>
    </row>
    <row r="10263" spans="80:94" ht="22.5" customHeight="1">
      <c r="CB10263"/>
      <c r="CC10263"/>
      <c r="CD10263"/>
      <c r="CE10263" s="83"/>
      <c r="CF10263"/>
      <c r="CG10263"/>
      <c r="CH10263"/>
      <c r="CI10263"/>
      <c r="CJ10263"/>
      <c r="CK10263"/>
      <c r="CL10263"/>
      <c r="CM10263"/>
      <c r="CN10263"/>
      <c r="CO10263"/>
      <c r="CP10263"/>
    </row>
    <row r="10264" spans="80:94" ht="22.5" customHeight="1">
      <c r="CB10264"/>
      <c r="CC10264"/>
      <c r="CD10264"/>
      <c r="CE10264" s="83"/>
      <c r="CF10264"/>
      <c r="CG10264"/>
      <c r="CH10264"/>
      <c r="CI10264"/>
      <c r="CJ10264"/>
      <c r="CK10264"/>
      <c r="CL10264"/>
      <c r="CM10264"/>
      <c r="CN10264"/>
      <c r="CO10264"/>
      <c r="CP10264"/>
    </row>
    <row r="10265" spans="80:94" ht="22.5" customHeight="1">
      <c r="CB10265"/>
      <c r="CC10265"/>
      <c r="CD10265"/>
      <c r="CE10265" s="83"/>
      <c r="CF10265"/>
      <c r="CG10265"/>
      <c r="CH10265"/>
      <c r="CI10265"/>
      <c r="CJ10265"/>
      <c r="CK10265"/>
      <c r="CL10265"/>
      <c r="CM10265"/>
      <c r="CN10265"/>
      <c r="CO10265"/>
      <c r="CP10265"/>
    </row>
    <row r="10266" spans="80:94" ht="22.5" customHeight="1">
      <c r="CB10266"/>
      <c r="CC10266"/>
      <c r="CD10266"/>
      <c r="CE10266" s="83"/>
      <c r="CF10266"/>
      <c r="CG10266"/>
      <c r="CH10266"/>
      <c r="CI10266"/>
      <c r="CJ10266"/>
      <c r="CK10266"/>
      <c r="CL10266"/>
      <c r="CM10266"/>
      <c r="CN10266"/>
      <c r="CO10266"/>
      <c r="CP10266"/>
    </row>
    <row r="10267" spans="80:94" ht="22.5" customHeight="1">
      <c r="CB10267"/>
      <c r="CC10267"/>
      <c r="CD10267"/>
      <c r="CE10267" s="83"/>
      <c r="CF10267"/>
      <c r="CG10267"/>
      <c r="CH10267"/>
      <c r="CI10267"/>
      <c r="CJ10267"/>
      <c r="CK10267"/>
      <c r="CL10267"/>
      <c r="CM10267"/>
      <c r="CN10267"/>
      <c r="CO10267"/>
      <c r="CP10267"/>
    </row>
    <row r="10268" spans="80:94" ht="22.5" customHeight="1">
      <c r="CB10268"/>
      <c r="CC10268"/>
      <c r="CD10268"/>
      <c r="CE10268" s="83"/>
      <c r="CF10268"/>
      <c r="CG10268"/>
      <c r="CH10268"/>
      <c r="CI10268"/>
      <c r="CJ10268"/>
      <c r="CK10268"/>
      <c r="CL10268"/>
      <c r="CM10268"/>
      <c r="CN10268"/>
      <c r="CO10268"/>
      <c r="CP10268"/>
    </row>
    <row r="10269" spans="80:94" ht="22.5" customHeight="1">
      <c r="CB10269"/>
      <c r="CC10269"/>
      <c r="CD10269"/>
      <c r="CE10269" s="83"/>
      <c r="CF10269"/>
      <c r="CG10269"/>
      <c r="CH10269"/>
      <c r="CI10269"/>
      <c r="CJ10269"/>
      <c r="CK10269"/>
      <c r="CL10269"/>
      <c r="CM10269"/>
      <c r="CN10269"/>
      <c r="CO10269"/>
      <c r="CP10269"/>
    </row>
    <row r="10270" spans="80:94" ht="22.5" customHeight="1">
      <c r="CB10270"/>
      <c r="CC10270"/>
      <c r="CD10270"/>
      <c r="CE10270" s="83"/>
      <c r="CF10270"/>
      <c r="CG10270"/>
      <c r="CH10270"/>
      <c r="CI10270"/>
      <c r="CJ10270"/>
      <c r="CK10270"/>
      <c r="CL10270"/>
      <c r="CM10270"/>
      <c r="CN10270"/>
      <c r="CO10270"/>
      <c r="CP10270"/>
    </row>
    <row r="10271" spans="80:94" ht="22.5" customHeight="1">
      <c r="CB10271"/>
      <c r="CC10271"/>
      <c r="CD10271"/>
      <c r="CE10271" s="83"/>
      <c r="CF10271"/>
      <c r="CG10271"/>
      <c r="CH10271"/>
      <c r="CI10271"/>
      <c r="CJ10271"/>
      <c r="CK10271"/>
      <c r="CL10271"/>
      <c r="CM10271"/>
      <c r="CN10271"/>
      <c r="CO10271"/>
      <c r="CP10271"/>
    </row>
    <row r="10272" spans="80:94" ht="22.5" customHeight="1">
      <c r="CB10272"/>
      <c r="CC10272"/>
      <c r="CD10272"/>
      <c r="CE10272" s="83"/>
      <c r="CF10272"/>
      <c r="CG10272"/>
      <c r="CH10272"/>
      <c r="CI10272"/>
      <c r="CJ10272"/>
      <c r="CK10272"/>
      <c r="CL10272"/>
      <c r="CM10272"/>
      <c r="CN10272"/>
      <c r="CO10272"/>
      <c r="CP10272"/>
    </row>
    <row r="10273" spans="80:94" ht="22.5" customHeight="1">
      <c r="CB10273"/>
      <c r="CC10273"/>
      <c r="CD10273"/>
      <c r="CE10273" s="83"/>
      <c r="CF10273"/>
      <c r="CG10273"/>
      <c r="CH10273"/>
      <c r="CI10273"/>
      <c r="CJ10273"/>
      <c r="CK10273"/>
      <c r="CL10273"/>
      <c r="CM10273"/>
      <c r="CN10273"/>
      <c r="CO10273"/>
      <c r="CP10273"/>
    </row>
    <row r="10274" spans="80:94" ht="22.5" customHeight="1">
      <c r="CB10274"/>
      <c r="CC10274"/>
      <c r="CD10274"/>
      <c r="CE10274" s="83"/>
      <c r="CF10274"/>
      <c r="CG10274"/>
      <c r="CH10274"/>
      <c r="CI10274"/>
      <c r="CJ10274"/>
      <c r="CK10274"/>
      <c r="CL10274"/>
      <c r="CM10274"/>
      <c r="CN10274"/>
      <c r="CO10274"/>
      <c r="CP10274"/>
    </row>
    <row r="10275" spans="80:94" ht="22.5" customHeight="1">
      <c r="CB10275"/>
      <c r="CC10275"/>
      <c r="CD10275"/>
      <c r="CE10275" s="83"/>
      <c r="CF10275"/>
      <c r="CG10275"/>
      <c r="CH10275"/>
      <c r="CI10275"/>
      <c r="CJ10275"/>
      <c r="CK10275"/>
      <c r="CL10275"/>
      <c r="CM10275"/>
      <c r="CN10275"/>
      <c r="CO10275"/>
      <c r="CP10275"/>
    </row>
    <row r="10276" spans="80:94" ht="22.5" customHeight="1">
      <c r="CB10276"/>
      <c r="CC10276"/>
      <c r="CD10276"/>
      <c r="CE10276" s="83"/>
      <c r="CF10276"/>
      <c r="CG10276"/>
      <c r="CH10276"/>
      <c r="CI10276"/>
      <c r="CJ10276"/>
      <c r="CK10276"/>
      <c r="CL10276"/>
      <c r="CM10276"/>
      <c r="CN10276"/>
      <c r="CO10276"/>
      <c r="CP10276"/>
    </row>
    <row r="10277" spans="80:94" ht="22.5" customHeight="1">
      <c r="CB10277"/>
      <c r="CC10277"/>
      <c r="CD10277"/>
      <c r="CE10277" s="83"/>
      <c r="CF10277"/>
      <c r="CG10277"/>
      <c r="CH10277"/>
      <c r="CI10277"/>
      <c r="CJ10277"/>
      <c r="CK10277"/>
      <c r="CL10277"/>
      <c r="CM10277"/>
      <c r="CN10277"/>
      <c r="CO10277"/>
      <c r="CP10277"/>
    </row>
    <row r="10278" spans="80:94" ht="22.5" customHeight="1">
      <c r="CB10278"/>
      <c r="CC10278"/>
      <c r="CD10278"/>
      <c r="CE10278" s="83"/>
      <c r="CF10278"/>
      <c r="CG10278"/>
      <c r="CH10278"/>
      <c r="CI10278"/>
      <c r="CJ10278"/>
      <c r="CK10278"/>
      <c r="CL10278"/>
      <c r="CM10278"/>
      <c r="CN10278"/>
      <c r="CO10278"/>
      <c r="CP10278"/>
    </row>
    <row r="10279" spans="80:94" ht="22.5" customHeight="1">
      <c r="CB10279"/>
      <c r="CC10279"/>
      <c r="CD10279"/>
      <c r="CE10279" s="83"/>
      <c r="CF10279"/>
      <c r="CG10279"/>
      <c r="CH10279"/>
      <c r="CI10279"/>
      <c r="CJ10279"/>
      <c r="CK10279"/>
      <c r="CL10279"/>
      <c r="CM10279"/>
      <c r="CN10279"/>
      <c r="CO10279"/>
      <c r="CP10279"/>
    </row>
    <row r="10280" spans="80:94" ht="22.5" customHeight="1">
      <c r="CB10280"/>
      <c r="CC10280"/>
      <c r="CD10280"/>
      <c r="CE10280" s="83"/>
      <c r="CF10280"/>
      <c r="CG10280"/>
      <c r="CH10280"/>
      <c r="CI10280"/>
      <c r="CJ10280"/>
      <c r="CK10280"/>
      <c r="CL10280"/>
      <c r="CM10280"/>
      <c r="CN10280"/>
      <c r="CO10280"/>
      <c r="CP10280"/>
    </row>
    <row r="10281" spans="80:94" ht="22.5" customHeight="1">
      <c r="CB10281"/>
      <c r="CC10281"/>
      <c r="CD10281"/>
      <c r="CE10281" s="83"/>
      <c r="CF10281"/>
      <c r="CG10281"/>
      <c r="CH10281"/>
      <c r="CI10281"/>
      <c r="CJ10281"/>
      <c r="CK10281"/>
      <c r="CL10281"/>
      <c r="CM10281"/>
      <c r="CN10281"/>
      <c r="CO10281"/>
      <c r="CP10281"/>
    </row>
    <row r="10282" spans="80:94" ht="22.5" customHeight="1">
      <c r="CB10282"/>
      <c r="CC10282"/>
      <c r="CD10282"/>
      <c r="CE10282" s="83"/>
      <c r="CF10282"/>
      <c r="CG10282"/>
      <c r="CH10282"/>
      <c r="CI10282"/>
      <c r="CJ10282"/>
      <c r="CK10282"/>
      <c r="CL10282"/>
      <c r="CM10282"/>
      <c r="CN10282"/>
      <c r="CO10282"/>
      <c r="CP10282"/>
    </row>
    <row r="10283" spans="80:94" ht="22.5" customHeight="1">
      <c r="CB10283"/>
      <c r="CC10283"/>
      <c r="CD10283"/>
      <c r="CE10283" s="83"/>
      <c r="CF10283"/>
      <c r="CG10283"/>
      <c r="CH10283"/>
      <c r="CI10283"/>
      <c r="CJ10283"/>
      <c r="CK10283"/>
      <c r="CL10283"/>
      <c r="CM10283"/>
      <c r="CN10283"/>
      <c r="CO10283"/>
      <c r="CP10283"/>
    </row>
    <row r="10284" spans="80:94" ht="22.5" customHeight="1">
      <c r="CB10284"/>
      <c r="CC10284"/>
      <c r="CD10284"/>
      <c r="CE10284" s="83"/>
      <c r="CF10284"/>
      <c r="CG10284"/>
      <c r="CH10284"/>
      <c r="CI10284"/>
      <c r="CJ10284"/>
      <c r="CK10284"/>
      <c r="CL10284"/>
      <c r="CM10284"/>
      <c r="CN10284"/>
      <c r="CO10284"/>
      <c r="CP10284"/>
    </row>
    <row r="10285" spans="80:94" ht="22.5" customHeight="1">
      <c r="CB10285"/>
      <c r="CC10285"/>
      <c r="CD10285"/>
      <c r="CE10285" s="83"/>
      <c r="CF10285"/>
      <c r="CG10285"/>
      <c r="CH10285"/>
      <c r="CI10285"/>
      <c r="CJ10285"/>
      <c r="CK10285"/>
      <c r="CL10285"/>
      <c r="CM10285"/>
      <c r="CN10285"/>
      <c r="CO10285"/>
      <c r="CP10285"/>
    </row>
    <row r="10286" spans="80:94" ht="22.5" customHeight="1">
      <c r="CB10286"/>
      <c r="CC10286"/>
      <c r="CD10286"/>
      <c r="CE10286" s="83"/>
      <c r="CF10286"/>
      <c r="CG10286"/>
      <c r="CH10286"/>
      <c r="CI10286"/>
      <c r="CJ10286"/>
      <c r="CK10286"/>
      <c r="CL10286"/>
      <c r="CM10286"/>
      <c r="CN10286"/>
      <c r="CO10286"/>
      <c r="CP10286"/>
    </row>
    <row r="10287" spans="80:94" ht="22.5" customHeight="1">
      <c r="CB10287"/>
      <c r="CC10287"/>
      <c r="CD10287"/>
      <c r="CE10287" s="83"/>
      <c r="CF10287"/>
      <c r="CG10287"/>
      <c r="CH10287"/>
      <c r="CI10287"/>
      <c r="CJ10287"/>
      <c r="CK10287"/>
      <c r="CL10287"/>
      <c r="CM10287"/>
      <c r="CN10287"/>
      <c r="CO10287"/>
      <c r="CP10287"/>
    </row>
    <row r="10288" spans="80:94" ht="22.5" customHeight="1">
      <c r="CB10288"/>
      <c r="CC10288"/>
      <c r="CD10288"/>
      <c r="CE10288" s="83"/>
      <c r="CF10288"/>
      <c r="CG10288"/>
      <c r="CH10288"/>
      <c r="CI10288"/>
      <c r="CJ10288"/>
      <c r="CK10288"/>
      <c r="CL10288"/>
      <c r="CM10288"/>
      <c r="CN10288"/>
      <c r="CO10288"/>
      <c r="CP10288"/>
    </row>
    <row r="10289" spans="80:94" ht="22.5" customHeight="1">
      <c r="CB10289"/>
      <c r="CC10289"/>
      <c r="CD10289"/>
      <c r="CE10289" s="83"/>
      <c r="CF10289"/>
      <c r="CG10289"/>
      <c r="CH10289"/>
      <c r="CI10289"/>
      <c r="CJ10289"/>
      <c r="CK10289"/>
      <c r="CL10289"/>
      <c r="CM10289"/>
      <c r="CN10289"/>
      <c r="CO10289"/>
      <c r="CP10289"/>
    </row>
    <row r="10290" spans="80:94" ht="22.5" customHeight="1">
      <c r="CB10290"/>
      <c r="CC10290"/>
      <c r="CD10290"/>
      <c r="CE10290" s="83"/>
      <c r="CF10290"/>
      <c r="CG10290"/>
      <c r="CH10290"/>
      <c r="CI10290"/>
      <c r="CJ10290"/>
      <c r="CK10290"/>
      <c r="CL10290"/>
      <c r="CM10290"/>
      <c r="CN10290"/>
      <c r="CO10290"/>
      <c r="CP10290"/>
    </row>
    <row r="10291" spans="80:94" ht="22.5" customHeight="1">
      <c r="CB10291"/>
      <c r="CC10291"/>
      <c r="CD10291"/>
      <c r="CE10291" s="83"/>
      <c r="CF10291"/>
      <c r="CG10291"/>
      <c r="CH10291"/>
      <c r="CI10291"/>
      <c r="CJ10291"/>
      <c r="CK10291"/>
      <c r="CL10291"/>
      <c r="CM10291"/>
      <c r="CN10291"/>
      <c r="CO10291"/>
      <c r="CP10291"/>
    </row>
    <row r="10292" spans="80:94" ht="22.5" customHeight="1">
      <c r="CB10292"/>
      <c r="CC10292"/>
      <c r="CD10292"/>
      <c r="CE10292" s="83"/>
      <c r="CF10292"/>
      <c r="CG10292"/>
      <c r="CH10292"/>
      <c r="CI10292"/>
      <c r="CJ10292"/>
      <c r="CK10292"/>
      <c r="CL10292"/>
      <c r="CM10292"/>
      <c r="CN10292"/>
      <c r="CO10292"/>
      <c r="CP10292"/>
    </row>
    <row r="10293" spans="80:94" ht="22.5" customHeight="1">
      <c r="CB10293"/>
      <c r="CC10293"/>
      <c r="CD10293"/>
      <c r="CE10293" s="83"/>
      <c r="CF10293"/>
      <c r="CG10293"/>
      <c r="CH10293"/>
      <c r="CI10293"/>
      <c r="CJ10293"/>
      <c r="CK10293"/>
      <c r="CL10293"/>
      <c r="CM10293"/>
      <c r="CN10293"/>
      <c r="CO10293"/>
      <c r="CP10293"/>
    </row>
    <row r="10294" spans="80:94" ht="22.5" customHeight="1">
      <c r="CB10294"/>
      <c r="CC10294"/>
      <c r="CD10294"/>
      <c r="CE10294" s="83"/>
      <c r="CF10294"/>
      <c r="CG10294"/>
      <c r="CH10294"/>
      <c r="CI10294"/>
      <c r="CJ10294"/>
      <c r="CK10294"/>
      <c r="CL10294"/>
      <c r="CM10294"/>
      <c r="CN10294"/>
      <c r="CO10294"/>
      <c r="CP10294"/>
    </row>
    <row r="10295" spans="80:94" ht="22.5" customHeight="1">
      <c r="CB10295"/>
      <c r="CC10295"/>
      <c r="CD10295"/>
      <c r="CE10295" s="83"/>
      <c r="CF10295"/>
      <c r="CG10295"/>
      <c r="CH10295"/>
      <c r="CI10295"/>
      <c r="CJ10295"/>
      <c r="CK10295"/>
      <c r="CL10295"/>
      <c r="CM10295"/>
      <c r="CN10295"/>
      <c r="CO10295"/>
      <c r="CP10295"/>
    </row>
    <row r="10296" spans="80:94" ht="22.5" customHeight="1">
      <c r="CB10296"/>
      <c r="CC10296"/>
      <c r="CD10296"/>
      <c r="CE10296" s="83"/>
      <c r="CF10296"/>
      <c r="CG10296"/>
      <c r="CH10296"/>
      <c r="CI10296"/>
      <c r="CJ10296"/>
      <c r="CK10296"/>
      <c r="CL10296"/>
      <c r="CM10296"/>
      <c r="CN10296"/>
      <c r="CO10296"/>
      <c r="CP10296"/>
    </row>
    <row r="10297" spans="80:94" ht="22.5" customHeight="1">
      <c r="CB10297"/>
      <c r="CC10297"/>
      <c r="CD10297"/>
      <c r="CE10297" s="83"/>
      <c r="CF10297"/>
      <c r="CG10297"/>
      <c r="CH10297"/>
      <c r="CI10297"/>
      <c r="CJ10297"/>
      <c r="CK10297"/>
      <c r="CL10297"/>
      <c r="CM10297"/>
      <c r="CN10297"/>
      <c r="CO10297"/>
      <c r="CP10297"/>
    </row>
    <row r="10298" spans="80:94" ht="22.5" customHeight="1">
      <c r="CB10298"/>
      <c r="CC10298"/>
      <c r="CD10298"/>
      <c r="CE10298" s="83"/>
      <c r="CF10298"/>
      <c r="CG10298"/>
      <c r="CH10298"/>
      <c r="CI10298"/>
      <c r="CJ10298"/>
      <c r="CK10298"/>
      <c r="CL10298"/>
      <c r="CM10298"/>
      <c r="CN10298"/>
      <c r="CO10298"/>
      <c r="CP10298"/>
    </row>
    <row r="10299" spans="80:94" ht="22.5" customHeight="1">
      <c r="CB10299"/>
      <c r="CC10299"/>
      <c r="CD10299"/>
      <c r="CE10299" s="83"/>
      <c r="CF10299"/>
      <c r="CG10299"/>
      <c r="CH10299"/>
      <c r="CI10299"/>
      <c r="CJ10299"/>
      <c r="CK10299"/>
      <c r="CL10299"/>
      <c r="CM10299"/>
      <c r="CN10299"/>
      <c r="CO10299"/>
      <c r="CP10299"/>
    </row>
    <row r="10300" spans="80:94" ht="22.5" customHeight="1">
      <c r="CB10300"/>
      <c r="CC10300"/>
      <c r="CD10300"/>
      <c r="CE10300" s="83"/>
      <c r="CF10300"/>
      <c r="CG10300"/>
      <c r="CH10300"/>
      <c r="CI10300"/>
      <c r="CJ10300"/>
      <c r="CK10300"/>
      <c r="CL10300"/>
      <c r="CM10300"/>
      <c r="CN10300"/>
      <c r="CO10300"/>
      <c r="CP10300"/>
    </row>
    <row r="10301" spans="80:94" ht="22.5" customHeight="1">
      <c r="CB10301"/>
      <c r="CC10301"/>
      <c r="CD10301"/>
      <c r="CE10301" s="83"/>
      <c r="CF10301"/>
      <c r="CG10301"/>
      <c r="CH10301"/>
      <c r="CI10301"/>
      <c r="CJ10301"/>
      <c r="CK10301"/>
      <c r="CL10301"/>
      <c r="CM10301"/>
      <c r="CN10301"/>
      <c r="CO10301"/>
      <c r="CP10301"/>
    </row>
    <row r="10302" spans="80:94" ht="22.5" customHeight="1">
      <c r="CB10302"/>
      <c r="CC10302"/>
      <c r="CD10302"/>
      <c r="CE10302" s="83"/>
      <c r="CF10302"/>
      <c r="CG10302"/>
      <c r="CH10302"/>
      <c r="CI10302"/>
      <c r="CJ10302"/>
      <c r="CK10302"/>
      <c r="CL10302"/>
      <c r="CM10302"/>
      <c r="CN10302"/>
      <c r="CO10302"/>
      <c r="CP10302"/>
    </row>
    <row r="10303" spans="80:94" ht="22.5" customHeight="1">
      <c r="CB10303"/>
      <c r="CC10303"/>
      <c r="CD10303"/>
      <c r="CE10303" s="83"/>
      <c r="CF10303"/>
      <c r="CG10303"/>
      <c r="CH10303"/>
      <c r="CI10303"/>
      <c r="CJ10303"/>
      <c r="CK10303"/>
      <c r="CL10303"/>
      <c r="CM10303"/>
      <c r="CN10303"/>
      <c r="CO10303"/>
      <c r="CP10303"/>
    </row>
    <row r="10304" spans="80:94" ht="22.5" customHeight="1">
      <c r="CB10304"/>
      <c r="CC10304"/>
      <c r="CD10304"/>
      <c r="CE10304" s="83"/>
      <c r="CF10304"/>
      <c r="CG10304"/>
      <c r="CH10304"/>
      <c r="CI10304"/>
      <c r="CJ10304"/>
      <c r="CK10304"/>
      <c r="CL10304"/>
      <c r="CM10304"/>
      <c r="CN10304"/>
      <c r="CO10304"/>
      <c r="CP10304"/>
    </row>
    <row r="10305" spans="80:94" ht="22.5" customHeight="1">
      <c r="CB10305"/>
      <c r="CC10305"/>
      <c r="CD10305"/>
      <c r="CE10305" s="83"/>
      <c r="CF10305"/>
      <c r="CG10305"/>
      <c r="CH10305"/>
      <c r="CI10305"/>
      <c r="CJ10305"/>
      <c r="CK10305"/>
      <c r="CL10305"/>
      <c r="CM10305"/>
      <c r="CN10305"/>
      <c r="CO10305"/>
      <c r="CP10305"/>
    </row>
    <row r="10306" spans="80:94" ht="22.5" customHeight="1">
      <c r="CB10306"/>
      <c r="CC10306"/>
      <c r="CD10306"/>
      <c r="CE10306" s="83"/>
      <c r="CF10306"/>
      <c r="CG10306"/>
      <c r="CH10306"/>
      <c r="CI10306"/>
      <c r="CJ10306"/>
      <c r="CK10306"/>
      <c r="CL10306"/>
      <c r="CM10306"/>
      <c r="CN10306"/>
      <c r="CO10306"/>
      <c r="CP10306"/>
    </row>
    <row r="10307" spans="80:94" ht="22.5" customHeight="1">
      <c r="CB10307"/>
      <c r="CC10307"/>
      <c r="CD10307"/>
      <c r="CE10307" s="83"/>
      <c r="CF10307"/>
      <c r="CG10307"/>
      <c r="CH10307"/>
      <c r="CI10307"/>
      <c r="CJ10307"/>
      <c r="CK10307"/>
      <c r="CL10307"/>
      <c r="CM10307"/>
      <c r="CN10307"/>
      <c r="CO10307"/>
      <c r="CP10307"/>
    </row>
    <row r="10308" spans="80:94" ht="22.5" customHeight="1">
      <c r="CB10308"/>
      <c r="CC10308"/>
      <c r="CD10308"/>
      <c r="CE10308" s="83"/>
      <c r="CF10308"/>
      <c r="CG10308"/>
      <c r="CH10308"/>
      <c r="CI10308"/>
      <c r="CJ10308"/>
      <c r="CK10308"/>
      <c r="CL10308"/>
      <c r="CM10308"/>
      <c r="CN10308"/>
      <c r="CO10308"/>
      <c r="CP10308"/>
    </row>
    <row r="10309" spans="80:94" ht="22.5" customHeight="1">
      <c r="CB10309"/>
      <c r="CC10309"/>
      <c r="CD10309"/>
      <c r="CE10309" s="83"/>
      <c r="CF10309"/>
      <c r="CG10309"/>
      <c r="CH10309"/>
      <c r="CI10309"/>
      <c r="CJ10309"/>
      <c r="CK10309"/>
      <c r="CL10309"/>
      <c r="CM10309"/>
      <c r="CN10309"/>
      <c r="CO10309"/>
      <c r="CP10309"/>
    </row>
    <row r="10310" spans="80:94" ht="22.5" customHeight="1">
      <c r="CB10310"/>
      <c r="CC10310"/>
      <c r="CD10310"/>
      <c r="CE10310" s="83"/>
      <c r="CF10310"/>
      <c r="CG10310"/>
      <c r="CH10310"/>
      <c r="CI10310"/>
      <c r="CJ10310"/>
      <c r="CK10310"/>
      <c r="CL10310"/>
      <c r="CM10310"/>
      <c r="CN10310"/>
      <c r="CO10310"/>
      <c r="CP10310"/>
    </row>
    <row r="10311" spans="80:94" ht="22.5" customHeight="1">
      <c r="CB10311"/>
      <c r="CC10311"/>
      <c r="CD10311"/>
      <c r="CE10311" s="83"/>
      <c r="CF10311"/>
      <c r="CG10311"/>
      <c r="CH10311"/>
      <c r="CI10311"/>
      <c r="CJ10311"/>
      <c r="CK10311"/>
      <c r="CL10311"/>
      <c r="CM10311"/>
      <c r="CN10311"/>
      <c r="CO10311"/>
      <c r="CP10311"/>
    </row>
    <row r="10312" spans="80:94" ht="22.5" customHeight="1">
      <c r="CB10312"/>
      <c r="CC10312"/>
      <c r="CD10312"/>
      <c r="CE10312" s="83"/>
      <c r="CF10312"/>
      <c r="CG10312"/>
      <c r="CH10312"/>
      <c r="CI10312"/>
      <c r="CJ10312"/>
      <c r="CK10312"/>
      <c r="CL10312"/>
      <c r="CM10312"/>
      <c r="CN10312"/>
      <c r="CO10312"/>
      <c r="CP10312"/>
    </row>
    <row r="10313" spans="80:94" ht="22.5" customHeight="1">
      <c r="CB10313"/>
      <c r="CC10313"/>
      <c r="CD10313"/>
      <c r="CE10313" s="83"/>
      <c r="CF10313"/>
      <c r="CG10313"/>
      <c r="CH10313"/>
      <c r="CI10313"/>
      <c r="CJ10313"/>
      <c r="CK10313"/>
      <c r="CL10313"/>
      <c r="CM10313"/>
      <c r="CN10313"/>
      <c r="CO10313"/>
      <c r="CP10313"/>
    </row>
    <row r="10314" spans="80:94" ht="22.5" customHeight="1">
      <c r="CB10314"/>
      <c r="CC10314"/>
      <c r="CD10314"/>
      <c r="CE10314" s="83"/>
      <c r="CF10314"/>
      <c r="CG10314"/>
      <c r="CH10314"/>
      <c r="CI10314"/>
      <c r="CJ10314"/>
      <c r="CK10314"/>
      <c r="CL10314"/>
      <c r="CM10314"/>
      <c r="CN10314"/>
      <c r="CO10314"/>
      <c r="CP10314"/>
    </row>
    <row r="10315" spans="80:94" ht="22.5" customHeight="1">
      <c r="CB10315"/>
      <c r="CC10315"/>
      <c r="CD10315"/>
      <c r="CE10315" s="83"/>
      <c r="CF10315"/>
      <c r="CG10315"/>
      <c r="CH10315"/>
      <c r="CI10315"/>
      <c r="CJ10315"/>
      <c r="CK10315"/>
      <c r="CL10315"/>
      <c r="CM10315"/>
      <c r="CN10315"/>
      <c r="CO10315"/>
      <c r="CP10315"/>
    </row>
    <row r="10316" spans="80:94" ht="22.5" customHeight="1">
      <c r="CB10316"/>
      <c r="CC10316"/>
      <c r="CD10316"/>
      <c r="CE10316" s="83"/>
      <c r="CF10316"/>
      <c r="CG10316"/>
      <c r="CH10316"/>
      <c r="CI10316"/>
      <c r="CJ10316"/>
      <c r="CK10316"/>
      <c r="CL10316"/>
      <c r="CM10316"/>
      <c r="CN10316"/>
      <c r="CO10316"/>
      <c r="CP10316"/>
    </row>
    <row r="10317" spans="80:94" ht="22.5" customHeight="1">
      <c r="CB10317"/>
      <c r="CC10317"/>
      <c r="CD10317"/>
      <c r="CE10317" s="83"/>
      <c r="CF10317"/>
      <c r="CG10317"/>
      <c r="CH10317"/>
      <c r="CI10317"/>
      <c r="CJ10317"/>
      <c r="CK10317"/>
      <c r="CL10317"/>
      <c r="CM10317"/>
      <c r="CN10317"/>
      <c r="CO10317"/>
      <c r="CP10317"/>
    </row>
    <row r="10318" spans="80:94" ht="22.5" customHeight="1">
      <c r="CB10318"/>
      <c r="CC10318"/>
      <c r="CD10318"/>
      <c r="CE10318" s="83"/>
      <c r="CF10318"/>
      <c r="CG10318"/>
      <c r="CH10318"/>
      <c r="CI10318"/>
      <c r="CJ10318"/>
      <c r="CK10318"/>
      <c r="CL10318"/>
      <c r="CM10318"/>
      <c r="CN10318"/>
      <c r="CO10318"/>
      <c r="CP10318"/>
    </row>
    <row r="10319" spans="80:94" ht="22.5" customHeight="1">
      <c r="CB10319"/>
      <c r="CC10319"/>
      <c r="CD10319"/>
      <c r="CE10319" s="83"/>
      <c r="CF10319"/>
      <c r="CG10319"/>
      <c r="CH10319"/>
      <c r="CI10319"/>
      <c r="CJ10319"/>
      <c r="CK10319"/>
      <c r="CL10319"/>
      <c r="CM10319"/>
      <c r="CN10319"/>
      <c r="CO10319"/>
      <c r="CP10319"/>
    </row>
    <row r="10320" spans="80:94" ht="22.5" customHeight="1">
      <c r="CB10320"/>
      <c r="CC10320"/>
      <c r="CD10320"/>
      <c r="CE10320" s="83"/>
      <c r="CF10320"/>
      <c r="CG10320"/>
      <c r="CH10320"/>
      <c r="CI10320"/>
      <c r="CJ10320"/>
      <c r="CK10320"/>
      <c r="CL10320"/>
      <c r="CM10320"/>
      <c r="CN10320"/>
      <c r="CO10320"/>
      <c r="CP10320"/>
    </row>
    <row r="10321" spans="80:94" ht="22.5" customHeight="1">
      <c r="CB10321"/>
      <c r="CC10321"/>
      <c r="CD10321"/>
      <c r="CE10321" s="83"/>
      <c r="CF10321"/>
      <c r="CG10321"/>
      <c r="CH10321"/>
      <c r="CI10321"/>
      <c r="CJ10321"/>
      <c r="CK10321"/>
      <c r="CL10321"/>
      <c r="CM10321"/>
      <c r="CN10321"/>
      <c r="CO10321"/>
      <c r="CP10321"/>
    </row>
    <row r="10322" spans="80:94" ht="22.5" customHeight="1">
      <c r="CB10322"/>
      <c r="CC10322"/>
      <c r="CD10322"/>
      <c r="CE10322" s="83"/>
      <c r="CF10322"/>
      <c r="CG10322"/>
      <c r="CH10322"/>
      <c r="CI10322"/>
      <c r="CJ10322"/>
      <c r="CK10322"/>
      <c r="CL10322"/>
      <c r="CM10322"/>
      <c r="CN10322"/>
      <c r="CO10322"/>
      <c r="CP10322"/>
    </row>
    <row r="10323" spans="80:94" ht="22.5" customHeight="1">
      <c r="CB10323"/>
      <c r="CC10323"/>
      <c r="CD10323"/>
      <c r="CE10323" s="83"/>
      <c r="CF10323"/>
      <c r="CG10323"/>
      <c r="CH10323"/>
      <c r="CI10323"/>
      <c r="CJ10323"/>
      <c r="CK10323"/>
      <c r="CL10323"/>
      <c r="CM10323"/>
      <c r="CN10323"/>
      <c r="CO10323"/>
      <c r="CP10323"/>
    </row>
    <row r="10324" spans="80:94" ht="22.5" customHeight="1">
      <c r="CB10324"/>
      <c r="CC10324"/>
      <c r="CD10324"/>
      <c r="CE10324" s="83"/>
      <c r="CF10324"/>
      <c r="CG10324"/>
      <c r="CH10324"/>
      <c r="CI10324"/>
      <c r="CJ10324"/>
      <c r="CK10324"/>
      <c r="CL10324"/>
      <c r="CM10324"/>
      <c r="CN10324"/>
      <c r="CO10324"/>
      <c r="CP10324"/>
    </row>
    <row r="10325" spans="80:94" ht="22.5" customHeight="1">
      <c r="CB10325"/>
      <c r="CC10325"/>
      <c r="CD10325"/>
      <c r="CE10325" s="83"/>
      <c r="CF10325"/>
      <c r="CG10325"/>
      <c r="CH10325"/>
      <c r="CI10325"/>
      <c r="CJ10325"/>
      <c r="CK10325"/>
      <c r="CL10325"/>
      <c r="CM10325"/>
      <c r="CN10325"/>
      <c r="CO10325"/>
      <c r="CP10325"/>
    </row>
    <row r="10326" spans="80:94" ht="22.5" customHeight="1">
      <c r="CB10326"/>
      <c r="CC10326"/>
      <c r="CD10326"/>
      <c r="CE10326" s="83"/>
      <c r="CF10326"/>
      <c r="CG10326"/>
      <c r="CH10326"/>
      <c r="CI10326"/>
      <c r="CJ10326"/>
      <c r="CK10326"/>
      <c r="CL10326"/>
      <c r="CM10326"/>
      <c r="CN10326"/>
      <c r="CO10326"/>
      <c r="CP10326"/>
    </row>
    <row r="10327" spans="80:94" ht="22.5" customHeight="1">
      <c r="CB10327"/>
      <c r="CC10327"/>
      <c r="CD10327"/>
      <c r="CE10327" s="83"/>
      <c r="CF10327"/>
      <c r="CG10327"/>
      <c r="CH10327"/>
      <c r="CI10327"/>
      <c r="CJ10327"/>
      <c r="CK10327"/>
      <c r="CL10327"/>
      <c r="CM10327"/>
      <c r="CN10327"/>
      <c r="CO10327"/>
      <c r="CP10327"/>
    </row>
    <row r="10328" spans="80:94" ht="22.5" customHeight="1">
      <c r="CB10328"/>
      <c r="CC10328"/>
      <c r="CD10328"/>
      <c r="CE10328" s="83"/>
      <c r="CF10328"/>
      <c r="CG10328"/>
      <c r="CH10328"/>
      <c r="CI10328"/>
      <c r="CJ10328"/>
      <c r="CK10328"/>
      <c r="CL10328"/>
      <c r="CM10328"/>
      <c r="CN10328"/>
      <c r="CO10328"/>
      <c r="CP10328"/>
    </row>
    <row r="10329" spans="80:94" ht="22.5" customHeight="1">
      <c r="CB10329"/>
      <c r="CC10329"/>
      <c r="CD10329"/>
      <c r="CE10329" s="83"/>
      <c r="CF10329"/>
      <c r="CG10329"/>
      <c r="CH10329"/>
      <c r="CI10329"/>
      <c r="CJ10329"/>
      <c r="CK10329"/>
      <c r="CL10329"/>
      <c r="CM10329"/>
      <c r="CN10329"/>
      <c r="CO10329"/>
      <c r="CP10329"/>
    </row>
    <row r="10330" spans="80:94" ht="22.5" customHeight="1">
      <c r="CB10330"/>
      <c r="CC10330"/>
      <c r="CD10330"/>
      <c r="CE10330" s="83"/>
      <c r="CF10330"/>
      <c r="CG10330"/>
      <c r="CH10330"/>
      <c r="CI10330"/>
      <c r="CJ10330"/>
      <c r="CK10330"/>
      <c r="CL10330"/>
      <c r="CM10330"/>
      <c r="CN10330"/>
      <c r="CO10330"/>
      <c r="CP10330"/>
    </row>
    <row r="10331" spans="80:94" ht="22.5" customHeight="1">
      <c r="CB10331"/>
      <c r="CC10331"/>
      <c r="CD10331"/>
      <c r="CE10331" s="83"/>
      <c r="CF10331"/>
      <c r="CG10331"/>
      <c r="CH10331"/>
      <c r="CI10331"/>
      <c r="CJ10331"/>
      <c r="CK10331"/>
      <c r="CL10331"/>
      <c r="CM10331"/>
      <c r="CN10331"/>
      <c r="CO10331"/>
      <c r="CP10331"/>
    </row>
    <row r="10332" spans="80:94" ht="22.5" customHeight="1">
      <c r="CB10332"/>
      <c r="CC10332"/>
      <c r="CD10332"/>
      <c r="CE10332" s="83"/>
      <c r="CF10332"/>
      <c r="CG10332"/>
      <c r="CH10332"/>
      <c r="CI10332"/>
      <c r="CJ10332"/>
      <c r="CK10332"/>
      <c r="CL10332"/>
      <c r="CM10332"/>
      <c r="CN10332"/>
      <c r="CO10332"/>
      <c r="CP10332"/>
    </row>
    <row r="10333" spans="80:94" ht="22.5" customHeight="1">
      <c r="CB10333"/>
      <c r="CC10333"/>
      <c r="CD10333"/>
      <c r="CE10333" s="83"/>
      <c r="CF10333"/>
      <c r="CG10333"/>
      <c r="CH10333"/>
      <c r="CI10333"/>
      <c r="CJ10333"/>
      <c r="CK10333"/>
      <c r="CL10333"/>
      <c r="CM10333"/>
      <c r="CN10333"/>
      <c r="CO10333"/>
      <c r="CP10333"/>
    </row>
    <row r="10334" spans="80:94" ht="22.5" customHeight="1">
      <c r="CB10334"/>
      <c r="CC10334"/>
      <c r="CD10334"/>
      <c r="CE10334" s="83"/>
      <c r="CF10334"/>
      <c r="CG10334"/>
      <c r="CH10334"/>
      <c r="CI10334"/>
      <c r="CJ10334"/>
      <c r="CK10334"/>
      <c r="CL10334"/>
      <c r="CM10334"/>
      <c r="CN10334"/>
      <c r="CO10334"/>
      <c r="CP10334"/>
    </row>
    <row r="10335" spans="80:94" ht="22.5" customHeight="1">
      <c r="CB10335"/>
      <c r="CC10335"/>
      <c r="CD10335"/>
      <c r="CE10335" s="83"/>
      <c r="CF10335"/>
      <c r="CG10335"/>
      <c r="CH10335"/>
      <c r="CI10335"/>
      <c r="CJ10335"/>
      <c r="CK10335"/>
      <c r="CL10335"/>
      <c r="CM10335"/>
      <c r="CN10335"/>
      <c r="CO10335"/>
      <c r="CP10335"/>
    </row>
    <row r="10336" spans="80:94" ht="22.5" customHeight="1">
      <c r="CB10336"/>
      <c r="CC10336"/>
      <c r="CD10336"/>
      <c r="CE10336" s="83"/>
      <c r="CF10336"/>
      <c r="CG10336"/>
      <c r="CH10336"/>
      <c r="CI10336"/>
      <c r="CJ10336"/>
      <c r="CK10336"/>
      <c r="CL10336"/>
      <c r="CM10336"/>
      <c r="CN10336"/>
      <c r="CO10336"/>
      <c r="CP10336"/>
    </row>
    <row r="10337" spans="80:94" ht="22.5" customHeight="1">
      <c r="CB10337"/>
      <c r="CC10337"/>
      <c r="CD10337"/>
      <c r="CE10337" s="83"/>
      <c r="CF10337"/>
      <c r="CG10337"/>
      <c r="CH10337"/>
      <c r="CI10337"/>
      <c r="CJ10337"/>
      <c r="CK10337"/>
      <c r="CL10337"/>
      <c r="CM10337"/>
      <c r="CN10337"/>
      <c r="CO10337"/>
      <c r="CP10337"/>
    </row>
    <row r="10338" spans="80:94" ht="22.5" customHeight="1">
      <c r="CB10338"/>
      <c r="CC10338"/>
      <c r="CD10338"/>
      <c r="CE10338" s="83"/>
      <c r="CF10338"/>
      <c r="CG10338"/>
      <c r="CH10338"/>
      <c r="CI10338"/>
      <c r="CJ10338"/>
      <c r="CK10338"/>
      <c r="CL10338"/>
      <c r="CM10338"/>
      <c r="CN10338"/>
      <c r="CO10338"/>
      <c r="CP10338"/>
    </row>
    <row r="10339" spans="80:94" ht="22.5" customHeight="1">
      <c r="CB10339"/>
      <c r="CC10339"/>
      <c r="CD10339"/>
      <c r="CE10339" s="83"/>
      <c r="CF10339"/>
      <c r="CG10339"/>
      <c r="CH10339"/>
      <c r="CI10339"/>
      <c r="CJ10339"/>
      <c r="CK10339"/>
      <c r="CL10339"/>
      <c r="CM10339"/>
      <c r="CN10339"/>
      <c r="CO10339"/>
      <c r="CP10339"/>
    </row>
    <row r="10340" spans="80:94" ht="22.5" customHeight="1">
      <c r="CB10340"/>
      <c r="CC10340"/>
      <c r="CD10340"/>
      <c r="CE10340" s="83"/>
      <c r="CF10340"/>
      <c r="CG10340"/>
      <c r="CH10340"/>
      <c r="CI10340"/>
      <c r="CJ10340"/>
      <c r="CK10340"/>
      <c r="CL10340"/>
      <c r="CM10340"/>
      <c r="CN10340"/>
      <c r="CO10340"/>
      <c r="CP10340"/>
    </row>
    <row r="10341" spans="80:94" ht="22.5" customHeight="1">
      <c r="CB10341"/>
      <c r="CC10341"/>
      <c r="CD10341"/>
      <c r="CE10341" s="83"/>
      <c r="CF10341"/>
      <c r="CG10341"/>
      <c r="CH10341"/>
      <c r="CI10341"/>
      <c r="CJ10341"/>
      <c r="CK10341"/>
      <c r="CL10341"/>
      <c r="CM10341"/>
      <c r="CN10341"/>
      <c r="CO10341"/>
      <c r="CP10341"/>
    </row>
    <row r="10342" spans="80:94" ht="22.5" customHeight="1">
      <c r="CB10342"/>
      <c r="CC10342"/>
      <c r="CD10342"/>
      <c r="CE10342" s="83"/>
      <c r="CF10342"/>
      <c r="CG10342"/>
      <c r="CH10342"/>
      <c r="CI10342"/>
      <c r="CJ10342"/>
      <c r="CK10342"/>
      <c r="CL10342"/>
      <c r="CM10342"/>
      <c r="CN10342"/>
      <c r="CO10342"/>
      <c r="CP10342"/>
    </row>
    <row r="10343" spans="80:94" ht="22.5" customHeight="1">
      <c r="CB10343"/>
      <c r="CC10343"/>
      <c r="CD10343"/>
      <c r="CE10343" s="83"/>
      <c r="CF10343"/>
      <c r="CG10343"/>
      <c r="CH10343"/>
      <c r="CI10343"/>
      <c r="CJ10343"/>
      <c r="CK10343"/>
      <c r="CL10343"/>
      <c r="CM10343"/>
      <c r="CN10343"/>
      <c r="CO10343"/>
      <c r="CP10343"/>
    </row>
    <row r="10344" spans="80:94" ht="22.5" customHeight="1">
      <c r="CB10344"/>
      <c r="CC10344"/>
      <c r="CD10344"/>
      <c r="CE10344" s="83"/>
      <c r="CF10344"/>
      <c r="CG10344"/>
      <c r="CH10344"/>
      <c r="CI10344"/>
      <c r="CJ10344"/>
      <c r="CK10344"/>
      <c r="CL10344"/>
      <c r="CM10344"/>
      <c r="CN10344"/>
      <c r="CO10344"/>
      <c r="CP10344"/>
    </row>
    <row r="10345" spans="80:94" ht="22.5" customHeight="1">
      <c r="CB10345"/>
      <c r="CC10345"/>
      <c r="CD10345"/>
      <c r="CE10345" s="83"/>
      <c r="CF10345"/>
      <c r="CG10345"/>
      <c r="CH10345"/>
      <c r="CI10345"/>
      <c r="CJ10345"/>
      <c r="CK10345"/>
      <c r="CL10345"/>
      <c r="CM10345"/>
      <c r="CN10345"/>
      <c r="CO10345"/>
      <c r="CP10345"/>
    </row>
    <row r="10346" spans="80:94" ht="22.5" customHeight="1">
      <c r="CB10346"/>
      <c r="CC10346"/>
      <c r="CD10346"/>
      <c r="CE10346" s="83"/>
      <c r="CF10346"/>
      <c r="CG10346"/>
      <c r="CH10346"/>
      <c r="CI10346"/>
      <c r="CJ10346"/>
      <c r="CK10346"/>
      <c r="CL10346"/>
      <c r="CM10346"/>
      <c r="CN10346"/>
      <c r="CO10346"/>
      <c r="CP10346"/>
    </row>
    <row r="10347" spans="80:94" ht="22.5" customHeight="1">
      <c r="CB10347"/>
      <c r="CC10347"/>
      <c r="CD10347"/>
      <c r="CE10347" s="83"/>
      <c r="CF10347"/>
      <c r="CG10347"/>
      <c r="CH10347"/>
      <c r="CI10347"/>
      <c r="CJ10347"/>
      <c r="CK10347"/>
      <c r="CL10347"/>
      <c r="CM10347"/>
      <c r="CN10347"/>
      <c r="CO10347"/>
      <c r="CP10347"/>
    </row>
    <row r="10348" spans="80:94" ht="22.5" customHeight="1">
      <c r="CB10348"/>
      <c r="CC10348"/>
      <c r="CD10348"/>
      <c r="CE10348" s="83"/>
      <c r="CF10348"/>
      <c r="CG10348"/>
      <c r="CH10348"/>
      <c r="CI10348"/>
      <c r="CJ10348"/>
      <c r="CK10348"/>
      <c r="CL10348"/>
      <c r="CM10348"/>
      <c r="CN10348"/>
      <c r="CO10348"/>
      <c r="CP10348"/>
    </row>
    <row r="10349" spans="80:94" ht="22.5" customHeight="1">
      <c r="CB10349"/>
      <c r="CC10349"/>
      <c r="CD10349"/>
      <c r="CE10349" s="83"/>
      <c r="CF10349"/>
      <c r="CG10349"/>
      <c r="CH10349"/>
      <c r="CI10349"/>
      <c r="CJ10349"/>
      <c r="CK10349"/>
      <c r="CL10349"/>
      <c r="CM10349"/>
      <c r="CN10349"/>
      <c r="CO10349"/>
      <c r="CP10349"/>
    </row>
    <row r="10350" spans="80:94" ht="22.5" customHeight="1">
      <c r="CB10350"/>
      <c r="CC10350"/>
      <c r="CD10350"/>
      <c r="CE10350" s="83"/>
      <c r="CF10350"/>
      <c r="CG10350"/>
      <c r="CH10350"/>
      <c r="CI10350"/>
      <c r="CJ10350"/>
      <c r="CK10350"/>
      <c r="CL10350"/>
      <c r="CM10350"/>
      <c r="CN10350"/>
      <c r="CO10350"/>
      <c r="CP10350"/>
    </row>
    <row r="10351" spans="80:94" ht="22.5" customHeight="1">
      <c r="CB10351"/>
      <c r="CC10351"/>
      <c r="CD10351"/>
      <c r="CE10351" s="83"/>
      <c r="CF10351"/>
      <c r="CG10351"/>
      <c r="CH10351"/>
      <c r="CI10351"/>
      <c r="CJ10351"/>
      <c r="CK10351"/>
      <c r="CL10351"/>
      <c r="CM10351"/>
      <c r="CN10351"/>
      <c r="CO10351"/>
      <c r="CP10351"/>
    </row>
    <row r="10352" spans="80:94" ht="22.5" customHeight="1">
      <c r="CB10352"/>
      <c r="CC10352"/>
      <c r="CD10352"/>
      <c r="CE10352" s="83"/>
      <c r="CF10352"/>
      <c r="CG10352"/>
      <c r="CH10352"/>
      <c r="CI10352"/>
      <c r="CJ10352"/>
      <c r="CK10352"/>
      <c r="CL10352"/>
      <c r="CM10352"/>
      <c r="CN10352"/>
      <c r="CO10352"/>
      <c r="CP10352"/>
    </row>
    <row r="10353" spans="80:94" ht="22.5" customHeight="1">
      <c r="CB10353"/>
      <c r="CC10353"/>
      <c r="CD10353"/>
      <c r="CE10353" s="83"/>
      <c r="CF10353"/>
      <c r="CG10353"/>
      <c r="CH10353"/>
      <c r="CI10353"/>
      <c r="CJ10353"/>
      <c r="CK10353"/>
      <c r="CL10353"/>
      <c r="CM10353"/>
      <c r="CN10353"/>
      <c r="CO10353"/>
      <c r="CP10353"/>
    </row>
    <row r="10354" spans="80:94" ht="22.5" customHeight="1">
      <c r="CB10354"/>
      <c r="CC10354"/>
      <c r="CD10354"/>
      <c r="CE10354" s="83"/>
      <c r="CF10354"/>
      <c r="CG10354"/>
      <c r="CH10354"/>
      <c r="CI10354"/>
      <c r="CJ10354"/>
      <c r="CK10354"/>
      <c r="CL10354"/>
      <c r="CM10354"/>
      <c r="CN10354"/>
      <c r="CO10354"/>
      <c r="CP10354"/>
    </row>
    <row r="10355" spans="80:94" ht="22.5" customHeight="1">
      <c r="CB10355"/>
      <c r="CC10355"/>
      <c r="CD10355"/>
      <c r="CE10355" s="83"/>
      <c r="CF10355"/>
      <c r="CG10355"/>
      <c r="CH10355"/>
      <c r="CI10355"/>
      <c r="CJ10355"/>
      <c r="CK10355"/>
      <c r="CL10355"/>
      <c r="CM10355"/>
      <c r="CN10355"/>
      <c r="CO10355"/>
      <c r="CP10355"/>
    </row>
    <row r="10356" spans="80:94" ht="22.5" customHeight="1">
      <c r="CB10356"/>
      <c r="CC10356"/>
      <c r="CD10356"/>
      <c r="CE10356" s="83"/>
      <c r="CF10356"/>
      <c r="CG10356"/>
      <c r="CH10356"/>
      <c r="CI10356"/>
      <c r="CJ10356"/>
      <c r="CK10356"/>
      <c r="CL10356"/>
      <c r="CM10356"/>
      <c r="CN10356"/>
      <c r="CO10356"/>
      <c r="CP10356"/>
    </row>
    <row r="10357" spans="80:94" ht="22.5" customHeight="1">
      <c r="CB10357"/>
      <c r="CC10357"/>
      <c r="CD10357"/>
      <c r="CE10357" s="83"/>
      <c r="CF10357"/>
      <c r="CG10357"/>
      <c r="CH10357"/>
      <c r="CI10357"/>
      <c r="CJ10357"/>
      <c r="CK10357"/>
      <c r="CL10357"/>
      <c r="CM10357"/>
      <c r="CN10357"/>
      <c r="CO10357"/>
      <c r="CP10357"/>
    </row>
    <row r="10358" spans="80:94" ht="22.5" customHeight="1">
      <c r="CB10358"/>
      <c r="CC10358"/>
      <c r="CD10358"/>
      <c r="CE10358" s="83"/>
      <c r="CF10358"/>
      <c r="CG10358"/>
      <c r="CH10358"/>
      <c r="CI10358"/>
      <c r="CJ10358"/>
      <c r="CK10358"/>
      <c r="CL10358"/>
      <c r="CM10358"/>
      <c r="CN10358"/>
      <c r="CO10358"/>
      <c r="CP10358"/>
    </row>
    <row r="10359" spans="80:94" ht="22.5" customHeight="1">
      <c r="CB10359"/>
      <c r="CC10359"/>
      <c r="CD10359"/>
      <c r="CE10359" s="83"/>
      <c r="CF10359"/>
      <c r="CG10359"/>
      <c r="CH10359"/>
      <c r="CI10359"/>
      <c r="CJ10359"/>
      <c r="CK10359"/>
      <c r="CL10359"/>
      <c r="CM10359"/>
      <c r="CN10359"/>
      <c r="CO10359"/>
      <c r="CP10359"/>
    </row>
    <row r="10360" spans="80:94" ht="22.5" customHeight="1">
      <c r="CB10360"/>
      <c r="CC10360"/>
      <c r="CD10360"/>
      <c r="CE10360" s="83"/>
      <c r="CF10360"/>
      <c r="CG10360"/>
      <c r="CH10360"/>
      <c r="CI10360"/>
      <c r="CJ10360"/>
      <c r="CK10360"/>
      <c r="CL10360"/>
      <c r="CM10360"/>
      <c r="CN10360"/>
      <c r="CO10360"/>
      <c r="CP10360"/>
    </row>
    <row r="10361" spans="80:94" ht="22.5" customHeight="1">
      <c r="CB10361"/>
      <c r="CC10361"/>
      <c r="CD10361"/>
      <c r="CE10361" s="83"/>
      <c r="CF10361"/>
      <c r="CG10361"/>
      <c r="CH10361"/>
      <c r="CI10361"/>
      <c r="CJ10361"/>
      <c r="CK10361"/>
      <c r="CL10361"/>
      <c r="CM10361"/>
      <c r="CN10361"/>
      <c r="CO10361"/>
      <c r="CP10361"/>
    </row>
    <row r="10362" spans="80:94" ht="22.5" customHeight="1">
      <c r="CB10362"/>
      <c r="CC10362"/>
      <c r="CD10362"/>
      <c r="CE10362" s="83"/>
      <c r="CF10362"/>
      <c r="CG10362"/>
      <c r="CH10362"/>
      <c r="CI10362"/>
      <c r="CJ10362"/>
      <c r="CK10362"/>
      <c r="CL10362"/>
      <c r="CM10362"/>
      <c r="CN10362"/>
      <c r="CO10362"/>
      <c r="CP10362"/>
    </row>
    <row r="10363" spans="80:94" ht="22.5" customHeight="1">
      <c r="CB10363"/>
      <c r="CC10363"/>
      <c r="CD10363"/>
      <c r="CE10363" s="83"/>
      <c r="CF10363"/>
      <c r="CG10363"/>
      <c r="CH10363"/>
      <c r="CI10363"/>
      <c r="CJ10363"/>
      <c r="CK10363"/>
      <c r="CL10363"/>
      <c r="CM10363"/>
      <c r="CN10363"/>
      <c r="CO10363"/>
      <c r="CP10363"/>
    </row>
    <row r="10364" spans="80:94" ht="22.5" customHeight="1">
      <c r="CB10364"/>
      <c r="CC10364"/>
      <c r="CD10364"/>
      <c r="CE10364" s="83"/>
      <c r="CF10364"/>
      <c r="CG10364"/>
      <c r="CH10364"/>
      <c r="CI10364"/>
      <c r="CJ10364"/>
      <c r="CK10364"/>
      <c r="CL10364"/>
      <c r="CM10364"/>
      <c r="CN10364"/>
      <c r="CO10364"/>
      <c r="CP10364"/>
    </row>
    <row r="10365" spans="80:94" ht="22.5" customHeight="1">
      <c r="CB10365"/>
      <c r="CC10365"/>
      <c r="CD10365"/>
      <c r="CE10365" s="83"/>
      <c r="CF10365"/>
      <c r="CG10365"/>
      <c r="CH10365"/>
      <c r="CI10365"/>
      <c r="CJ10365"/>
      <c r="CK10365"/>
      <c r="CL10365"/>
      <c r="CM10365"/>
      <c r="CN10365"/>
      <c r="CO10365"/>
      <c r="CP10365"/>
    </row>
    <row r="10366" spans="80:94" ht="22.5" customHeight="1">
      <c r="CB10366"/>
      <c r="CC10366"/>
      <c r="CD10366"/>
      <c r="CE10366" s="83"/>
      <c r="CF10366"/>
      <c r="CG10366"/>
      <c r="CH10366"/>
      <c r="CI10366"/>
      <c r="CJ10366"/>
      <c r="CK10366"/>
      <c r="CL10366"/>
      <c r="CM10366"/>
      <c r="CN10366"/>
      <c r="CO10366"/>
      <c r="CP10366"/>
    </row>
    <row r="10367" spans="80:94" ht="22.5" customHeight="1">
      <c r="CB10367"/>
      <c r="CC10367"/>
      <c r="CD10367"/>
      <c r="CE10367" s="83"/>
      <c r="CF10367"/>
      <c r="CG10367"/>
      <c r="CH10367"/>
      <c r="CI10367"/>
      <c r="CJ10367"/>
      <c r="CK10367"/>
      <c r="CL10367"/>
      <c r="CM10367"/>
      <c r="CN10367"/>
      <c r="CO10367"/>
      <c r="CP10367"/>
    </row>
    <row r="10368" spans="80:94" ht="22.5" customHeight="1">
      <c r="CB10368"/>
      <c r="CC10368"/>
      <c r="CD10368"/>
      <c r="CE10368" s="83"/>
      <c r="CF10368"/>
      <c r="CG10368"/>
      <c r="CH10368"/>
      <c r="CI10368"/>
      <c r="CJ10368"/>
      <c r="CK10368"/>
      <c r="CL10368"/>
      <c r="CM10368"/>
      <c r="CN10368"/>
      <c r="CO10368"/>
      <c r="CP10368"/>
    </row>
    <row r="10369" spans="80:94" ht="22.5" customHeight="1">
      <c r="CB10369"/>
      <c r="CC10369"/>
      <c r="CD10369"/>
      <c r="CE10369" s="83"/>
      <c r="CF10369"/>
      <c r="CG10369"/>
      <c r="CH10369"/>
      <c r="CI10369"/>
      <c r="CJ10369"/>
      <c r="CK10369"/>
      <c r="CL10369"/>
      <c r="CM10369"/>
      <c r="CN10369"/>
      <c r="CO10369"/>
      <c r="CP10369"/>
    </row>
    <row r="10370" spans="80:94" ht="22.5" customHeight="1">
      <c r="CB10370"/>
      <c r="CC10370"/>
      <c r="CD10370"/>
      <c r="CE10370" s="83"/>
      <c r="CF10370"/>
      <c r="CG10370"/>
      <c r="CH10370"/>
      <c r="CI10370"/>
      <c r="CJ10370"/>
      <c r="CK10370"/>
      <c r="CL10370"/>
      <c r="CM10370"/>
      <c r="CN10370"/>
      <c r="CO10370"/>
      <c r="CP10370"/>
    </row>
    <row r="10371" spans="80:94" ht="22.5" customHeight="1">
      <c r="CB10371"/>
      <c r="CC10371"/>
      <c r="CD10371"/>
      <c r="CE10371" s="83"/>
      <c r="CF10371"/>
      <c r="CG10371"/>
      <c r="CH10371"/>
      <c r="CI10371"/>
      <c r="CJ10371"/>
      <c r="CK10371"/>
      <c r="CL10371"/>
      <c r="CM10371"/>
      <c r="CN10371"/>
      <c r="CO10371"/>
      <c r="CP10371"/>
    </row>
    <row r="10372" spans="80:94" ht="22.5" customHeight="1">
      <c r="CB10372"/>
      <c r="CC10372"/>
      <c r="CD10372"/>
      <c r="CE10372" s="83"/>
      <c r="CF10372"/>
      <c r="CG10372"/>
      <c r="CH10372"/>
      <c r="CI10372"/>
      <c r="CJ10372"/>
      <c r="CK10372"/>
      <c r="CL10372"/>
      <c r="CM10372"/>
      <c r="CN10372"/>
      <c r="CO10372"/>
      <c r="CP10372"/>
    </row>
    <row r="10373" spans="80:94" ht="22.5" customHeight="1">
      <c r="CB10373"/>
      <c r="CC10373"/>
      <c r="CD10373"/>
      <c r="CE10373" s="83"/>
      <c r="CF10373"/>
      <c r="CG10373"/>
      <c r="CH10373"/>
      <c r="CI10373"/>
      <c r="CJ10373"/>
      <c r="CK10373"/>
      <c r="CL10373"/>
      <c r="CM10373"/>
      <c r="CN10373"/>
      <c r="CO10373"/>
      <c r="CP10373"/>
    </row>
    <row r="10374" spans="80:94" ht="22.5" customHeight="1">
      <c r="CB10374"/>
      <c r="CC10374"/>
      <c r="CD10374"/>
      <c r="CE10374" s="83"/>
      <c r="CF10374"/>
      <c r="CG10374"/>
      <c r="CH10374"/>
      <c r="CI10374"/>
      <c r="CJ10374"/>
      <c r="CK10374"/>
      <c r="CL10374"/>
      <c r="CM10374"/>
      <c r="CN10374"/>
      <c r="CO10374"/>
      <c r="CP10374"/>
    </row>
    <row r="10375" spans="80:94" ht="22.5" customHeight="1">
      <c r="CB10375"/>
      <c r="CC10375"/>
      <c r="CD10375"/>
      <c r="CE10375" s="83"/>
      <c r="CF10375"/>
      <c r="CG10375"/>
      <c r="CH10375"/>
      <c r="CI10375"/>
      <c r="CJ10375"/>
      <c r="CK10375"/>
      <c r="CL10375"/>
      <c r="CM10375"/>
      <c r="CN10375"/>
      <c r="CO10375"/>
      <c r="CP10375"/>
    </row>
    <row r="10376" spans="80:94" ht="22.5" customHeight="1">
      <c r="CB10376"/>
      <c r="CC10376"/>
      <c r="CD10376"/>
      <c r="CE10376" s="83"/>
      <c r="CF10376"/>
      <c r="CG10376"/>
      <c r="CH10376"/>
      <c r="CI10376"/>
      <c r="CJ10376"/>
      <c r="CK10376"/>
      <c r="CL10376"/>
      <c r="CM10376"/>
      <c r="CN10376"/>
      <c r="CO10376"/>
      <c r="CP10376"/>
    </row>
    <row r="10377" spans="80:94" ht="22.5" customHeight="1">
      <c r="CB10377"/>
      <c r="CC10377"/>
      <c r="CD10377"/>
      <c r="CE10377" s="83"/>
      <c r="CF10377"/>
      <c r="CG10377"/>
      <c r="CH10377"/>
      <c r="CI10377"/>
      <c r="CJ10377"/>
      <c r="CK10377"/>
      <c r="CL10377"/>
      <c r="CM10377"/>
      <c r="CN10377"/>
      <c r="CO10377"/>
      <c r="CP10377"/>
    </row>
    <row r="10378" spans="80:94" ht="22.5" customHeight="1">
      <c r="CB10378"/>
      <c r="CC10378"/>
      <c r="CD10378"/>
      <c r="CE10378" s="83"/>
      <c r="CF10378"/>
      <c r="CG10378"/>
      <c r="CH10378"/>
      <c r="CI10378"/>
      <c r="CJ10378"/>
      <c r="CK10378"/>
      <c r="CL10378"/>
      <c r="CM10378"/>
      <c r="CN10378"/>
      <c r="CO10378"/>
      <c r="CP10378"/>
    </row>
    <row r="10379" spans="80:94" ht="22.5" customHeight="1">
      <c r="CB10379"/>
      <c r="CC10379"/>
      <c r="CD10379"/>
      <c r="CE10379" s="83"/>
      <c r="CF10379"/>
      <c r="CG10379"/>
      <c r="CH10379"/>
      <c r="CI10379"/>
      <c r="CJ10379"/>
      <c r="CK10379"/>
      <c r="CL10379"/>
      <c r="CM10379"/>
      <c r="CN10379"/>
      <c r="CO10379"/>
      <c r="CP10379"/>
    </row>
    <row r="10380" spans="80:94" ht="22.5" customHeight="1">
      <c r="CB10380"/>
      <c r="CC10380"/>
      <c r="CD10380"/>
      <c r="CE10380" s="83"/>
      <c r="CF10380"/>
      <c r="CG10380"/>
      <c r="CH10380"/>
      <c r="CI10380"/>
      <c r="CJ10380"/>
      <c r="CK10380"/>
      <c r="CL10380"/>
      <c r="CM10380"/>
      <c r="CN10380"/>
      <c r="CO10380"/>
      <c r="CP10380"/>
    </row>
    <row r="10381" spans="80:94" ht="22.5" customHeight="1">
      <c r="CB10381"/>
      <c r="CC10381"/>
      <c r="CD10381"/>
      <c r="CE10381" s="83"/>
      <c r="CF10381"/>
      <c r="CG10381"/>
      <c r="CH10381"/>
      <c r="CI10381"/>
      <c r="CJ10381"/>
      <c r="CK10381"/>
      <c r="CL10381"/>
      <c r="CM10381"/>
      <c r="CN10381"/>
      <c r="CO10381"/>
      <c r="CP10381"/>
    </row>
    <row r="10382" spans="80:94" ht="22.5" customHeight="1">
      <c r="CB10382"/>
      <c r="CC10382"/>
      <c r="CD10382"/>
      <c r="CE10382" s="83"/>
      <c r="CF10382"/>
      <c r="CG10382"/>
      <c r="CH10382"/>
      <c r="CI10382"/>
      <c r="CJ10382"/>
      <c r="CK10382"/>
      <c r="CL10382"/>
      <c r="CM10382"/>
      <c r="CN10382"/>
      <c r="CO10382"/>
      <c r="CP10382"/>
    </row>
    <row r="10383" spans="80:94" ht="22.5" customHeight="1">
      <c r="CB10383"/>
      <c r="CC10383"/>
      <c r="CD10383"/>
      <c r="CE10383" s="83"/>
      <c r="CF10383"/>
      <c r="CG10383"/>
      <c r="CH10383"/>
      <c r="CI10383"/>
      <c r="CJ10383"/>
      <c r="CK10383"/>
      <c r="CL10383"/>
      <c r="CM10383"/>
      <c r="CN10383"/>
      <c r="CO10383"/>
      <c r="CP10383"/>
    </row>
    <row r="10384" spans="80:94" ht="22.5" customHeight="1">
      <c r="CB10384"/>
      <c r="CC10384"/>
      <c r="CD10384"/>
      <c r="CE10384" s="83"/>
      <c r="CF10384"/>
      <c r="CG10384"/>
      <c r="CH10384"/>
      <c r="CI10384"/>
      <c r="CJ10384"/>
      <c r="CK10384"/>
      <c r="CL10384"/>
      <c r="CM10384"/>
      <c r="CN10384"/>
      <c r="CO10384"/>
      <c r="CP10384"/>
    </row>
    <row r="10385" spans="80:94" ht="22.5" customHeight="1">
      <c r="CB10385"/>
      <c r="CC10385"/>
      <c r="CD10385"/>
      <c r="CE10385" s="83"/>
      <c r="CF10385"/>
      <c r="CG10385"/>
      <c r="CH10385"/>
      <c r="CI10385"/>
      <c r="CJ10385"/>
      <c r="CK10385"/>
      <c r="CL10385"/>
      <c r="CM10385"/>
      <c r="CN10385"/>
      <c r="CO10385"/>
      <c r="CP10385"/>
    </row>
    <row r="10386" spans="80:94" ht="22.5" customHeight="1">
      <c r="CB10386"/>
      <c r="CC10386"/>
      <c r="CD10386"/>
      <c r="CE10386" s="83"/>
      <c r="CF10386"/>
      <c r="CG10386"/>
      <c r="CH10386"/>
      <c r="CI10386"/>
      <c r="CJ10386"/>
      <c r="CK10386"/>
      <c r="CL10386"/>
      <c r="CM10386"/>
      <c r="CN10386"/>
      <c r="CO10386"/>
      <c r="CP10386"/>
    </row>
    <row r="10387" spans="80:94" ht="22.5" customHeight="1">
      <c r="CB10387"/>
      <c r="CC10387"/>
      <c r="CD10387"/>
      <c r="CE10387" s="83"/>
      <c r="CF10387"/>
      <c r="CG10387"/>
      <c r="CH10387"/>
      <c r="CI10387"/>
      <c r="CJ10387"/>
      <c r="CK10387"/>
      <c r="CL10387"/>
      <c r="CM10387"/>
      <c r="CN10387"/>
      <c r="CO10387"/>
      <c r="CP10387"/>
    </row>
    <row r="10388" spans="80:94" ht="22.5" customHeight="1">
      <c r="CB10388"/>
      <c r="CC10388"/>
      <c r="CD10388"/>
      <c r="CE10388" s="83"/>
      <c r="CF10388"/>
      <c r="CG10388"/>
      <c r="CH10388"/>
      <c r="CI10388"/>
      <c r="CJ10388"/>
      <c r="CK10388"/>
      <c r="CL10388"/>
      <c r="CM10388"/>
      <c r="CN10388"/>
      <c r="CO10388"/>
      <c r="CP10388"/>
    </row>
    <row r="10389" spans="80:94" ht="22.5" customHeight="1">
      <c r="CB10389"/>
      <c r="CC10389"/>
      <c r="CD10389"/>
      <c r="CE10389" s="83"/>
      <c r="CF10389"/>
      <c r="CG10389"/>
      <c r="CH10389"/>
      <c r="CI10389"/>
      <c r="CJ10389"/>
      <c r="CK10389"/>
      <c r="CL10389"/>
      <c r="CM10389"/>
      <c r="CN10389"/>
      <c r="CO10389"/>
      <c r="CP10389"/>
    </row>
    <row r="10390" spans="80:94" ht="22.5" customHeight="1">
      <c r="CB10390"/>
      <c r="CC10390"/>
      <c r="CD10390"/>
      <c r="CE10390" s="83"/>
      <c r="CF10390"/>
      <c r="CG10390"/>
      <c r="CH10390"/>
      <c r="CI10390"/>
      <c r="CJ10390"/>
      <c r="CK10390"/>
      <c r="CL10390"/>
      <c r="CM10390"/>
      <c r="CN10390"/>
      <c r="CO10390"/>
      <c r="CP10390"/>
    </row>
    <row r="10391" spans="80:94" ht="22.5" customHeight="1">
      <c r="CB10391"/>
      <c r="CC10391"/>
      <c r="CD10391"/>
      <c r="CE10391" s="83"/>
      <c r="CF10391"/>
      <c r="CG10391"/>
      <c r="CH10391"/>
      <c r="CI10391"/>
      <c r="CJ10391"/>
      <c r="CK10391"/>
      <c r="CL10391"/>
      <c r="CM10391"/>
      <c r="CN10391"/>
      <c r="CO10391"/>
      <c r="CP10391"/>
    </row>
    <row r="10392" spans="80:94" ht="22.5" customHeight="1">
      <c r="CB10392"/>
      <c r="CC10392"/>
      <c r="CD10392"/>
      <c r="CE10392" s="83"/>
      <c r="CF10392"/>
      <c r="CG10392"/>
      <c r="CH10392"/>
      <c r="CI10392"/>
      <c r="CJ10392"/>
      <c r="CK10392"/>
      <c r="CL10392"/>
      <c r="CM10392"/>
      <c r="CN10392"/>
      <c r="CO10392"/>
      <c r="CP10392"/>
    </row>
    <row r="10393" spans="80:94" ht="22.5" customHeight="1">
      <c r="CB10393"/>
      <c r="CC10393"/>
      <c r="CD10393"/>
      <c r="CE10393" s="83"/>
      <c r="CF10393"/>
      <c r="CG10393"/>
      <c r="CH10393"/>
      <c r="CI10393"/>
      <c r="CJ10393"/>
      <c r="CK10393"/>
      <c r="CL10393"/>
      <c r="CM10393"/>
      <c r="CN10393"/>
      <c r="CO10393"/>
      <c r="CP10393"/>
    </row>
    <row r="10394" spans="80:94" ht="22.5" customHeight="1">
      <c r="CB10394"/>
      <c r="CC10394"/>
      <c r="CD10394"/>
      <c r="CE10394" s="83"/>
      <c r="CF10394"/>
      <c r="CG10394"/>
      <c r="CH10394"/>
      <c r="CI10394"/>
      <c r="CJ10394"/>
      <c r="CK10394"/>
      <c r="CL10394"/>
      <c r="CM10394"/>
      <c r="CN10394"/>
      <c r="CO10394"/>
      <c r="CP10394"/>
    </row>
    <row r="10395" spans="80:94" ht="22.5" customHeight="1">
      <c r="CB10395"/>
      <c r="CC10395"/>
      <c r="CD10395"/>
      <c r="CE10395" s="83"/>
      <c r="CF10395"/>
      <c r="CG10395"/>
      <c r="CH10395"/>
      <c r="CI10395"/>
      <c r="CJ10395"/>
      <c r="CK10395"/>
      <c r="CL10395"/>
      <c r="CM10395"/>
      <c r="CN10395"/>
      <c r="CO10395"/>
      <c r="CP10395"/>
    </row>
    <row r="10396" spans="80:94" ht="22.5" customHeight="1">
      <c r="CB10396"/>
      <c r="CC10396"/>
      <c r="CD10396"/>
      <c r="CE10396" s="83"/>
      <c r="CF10396"/>
      <c r="CG10396"/>
      <c r="CH10396"/>
      <c r="CI10396"/>
      <c r="CJ10396"/>
      <c r="CK10396"/>
      <c r="CL10396"/>
      <c r="CM10396"/>
      <c r="CN10396"/>
      <c r="CO10396"/>
      <c r="CP10396"/>
    </row>
    <row r="10397" spans="80:94" ht="22.5" customHeight="1">
      <c r="CB10397"/>
      <c r="CC10397"/>
      <c r="CD10397"/>
      <c r="CE10397" s="83"/>
      <c r="CF10397"/>
      <c r="CG10397"/>
      <c r="CH10397"/>
      <c r="CI10397"/>
      <c r="CJ10397"/>
      <c r="CK10397"/>
      <c r="CL10397"/>
      <c r="CM10397"/>
      <c r="CN10397"/>
      <c r="CO10397"/>
      <c r="CP10397"/>
    </row>
    <row r="10398" spans="80:94" ht="22.5" customHeight="1">
      <c r="CB10398"/>
      <c r="CC10398"/>
      <c r="CD10398"/>
      <c r="CE10398" s="83"/>
      <c r="CF10398"/>
      <c r="CG10398"/>
      <c r="CH10398"/>
      <c r="CI10398"/>
      <c r="CJ10398"/>
      <c r="CK10398"/>
      <c r="CL10398"/>
      <c r="CM10398"/>
      <c r="CN10398"/>
      <c r="CO10398"/>
      <c r="CP10398"/>
    </row>
    <row r="10399" spans="80:94" ht="22.5" customHeight="1">
      <c r="CB10399"/>
      <c r="CC10399"/>
      <c r="CD10399"/>
      <c r="CE10399" s="83"/>
      <c r="CF10399"/>
      <c r="CG10399"/>
      <c r="CH10399"/>
      <c r="CI10399"/>
      <c r="CJ10399"/>
      <c r="CK10399"/>
      <c r="CL10399"/>
      <c r="CM10399"/>
      <c r="CN10399"/>
      <c r="CO10399"/>
      <c r="CP10399"/>
    </row>
    <row r="10400" spans="80:94" ht="22.5" customHeight="1">
      <c r="CB10400"/>
      <c r="CC10400"/>
      <c r="CD10400"/>
      <c r="CE10400" s="83"/>
      <c r="CF10400"/>
      <c r="CG10400"/>
      <c r="CH10400"/>
      <c r="CI10400"/>
      <c r="CJ10400"/>
      <c r="CK10400"/>
      <c r="CL10400"/>
      <c r="CM10400"/>
      <c r="CN10400"/>
      <c r="CO10400"/>
      <c r="CP10400"/>
    </row>
    <row r="10401" spans="80:94" ht="22.5" customHeight="1">
      <c r="CB10401"/>
      <c r="CC10401"/>
      <c r="CD10401"/>
      <c r="CE10401" s="83"/>
      <c r="CF10401"/>
      <c r="CG10401"/>
      <c r="CH10401"/>
      <c r="CI10401"/>
      <c r="CJ10401"/>
      <c r="CK10401"/>
      <c r="CL10401"/>
      <c r="CM10401"/>
      <c r="CN10401"/>
      <c r="CO10401"/>
      <c r="CP10401"/>
    </row>
    <row r="10402" spans="80:94" ht="22.5" customHeight="1">
      <c r="CB10402"/>
      <c r="CC10402"/>
      <c r="CD10402"/>
      <c r="CE10402" s="83"/>
      <c r="CF10402"/>
      <c r="CG10402"/>
      <c r="CH10402"/>
      <c r="CI10402"/>
      <c r="CJ10402"/>
      <c r="CK10402"/>
      <c r="CL10402"/>
      <c r="CM10402"/>
      <c r="CN10402"/>
      <c r="CO10402"/>
      <c r="CP10402"/>
    </row>
    <row r="10403" spans="80:94" ht="22.5" customHeight="1">
      <c r="CB10403"/>
      <c r="CC10403"/>
      <c r="CD10403"/>
      <c r="CE10403" s="83"/>
      <c r="CF10403"/>
      <c r="CG10403"/>
      <c r="CH10403"/>
      <c r="CI10403"/>
      <c r="CJ10403"/>
      <c r="CK10403"/>
      <c r="CL10403"/>
      <c r="CM10403"/>
      <c r="CN10403"/>
      <c r="CO10403"/>
      <c r="CP10403"/>
    </row>
    <row r="10404" spans="80:94" ht="22.5" customHeight="1">
      <c r="CB10404"/>
      <c r="CC10404"/>
      <c r="CD10404"/>
      <c r="CE10404" s="83"/>
      <c r="CF10404"/>
      <c r="CG10404"/>
      <c r="CH10404"/>
      <c r="CI10404"/>
      <c r="CJ10404"/>
      <c r="CK10404"/>
      <c r="CL10404"/>
      <c r="CM10404"/>
      <c r="CN10404"/>
      <c r="CO10404"/>
      <c r="CP10404"/>
    </row>
    <row r="10405" spans="80:94" ht="22.5" customHeight="1">
      <c r="CB10405"/>
      <c r="CC10405"/>
      <c r="CD10405"/>
      <c r="CE10405" s="83"/>
      <c r="CF10405"/>
      <c r="CG10405"/>
      <c r="CH10405"/>
      <c r="CI10405"/>
      <c r="CJ10405"/>
      <c r="CK10405"/>
      <c r="CL10405"/>
      <c r="CM10405"/>
      <c r="CN10405"/>
      <c r="CO10405"/>
      <c r="CP10405"/>
    </row>
    <row r="10406" spans="80:94" ht="22.5" customHeight="1">
      <c r="CB10406"/>
      <c r="CC10406"/>
      <c r="CD10406"/>
      <c r="CE10406" s="83"/>
      <c r="CF10406"/>
      <c r="CG10406"/>
      <c r="CH10406"/>
      <c r="CI10406"/>
      <c r="CJ10406"/>
      <c r="CK10406"/>
      <c r="CL10406"/>
      <c r="CM10406"/>
      <c r="CN10406"/>
      <c r="CO10406"/>
      <c r="CP10406"/>
    </row>
    <row r="10407" spans="80:94" ht="22.5" customHeight="1">
      <c r="CB10407"/>
      <c r="CC10407"/>
      <c r="CD10407"/>
      <c r="CE10407" s="83"/>
      <c r="CF10407"/>
      <c r="CG10407"/>
      <c r="CH10407"/>
      <c r="CI10407"/>
      <c r="CJ10407"/>
      <c r="CK10407"/>
      <c r="CL10407"/>
      <c r="CM10407"/>
      <c r="CN10407"/>
      <c r="CO10407"/>
      <c r="CP10407"/>
    </row>
    <row r="10408" spans="80:94" ht="22.5" customHeight="1">
      <c r="CB10408"/>
      <c r="CC10408"/>
      <c r="CD10408"/>
      <c r="CE10408" s="83"/>
      <c r="CF10408"/>
      <c r="CG10408"/>
      <c r="CH10408"/>
      <c r="CI10408"/>
      <c r="CJ10408"/>
      <c r="CK10408"/>
      <c r="CL10408"/>
      <c r="CM10408"/>
      <c r="CN10408"/>
      <c r="CO10408"/>
      <c r="CP10408"/>
    </row>
    <row r="10409" spans="80:94" ht="22.5" customHeight="1">
      <c r="CB10409"/>
      <c r="CC10409"/>
      <c r="CD10409"/>
      <c r="CE10409" s="83"/>
      <c r="CF10409"/>
      <c r="CG10409"/>
      <c r="CH10409"/>
      <c r="CI10409"/>
      <c r="CJ10409"/>
      <c r="CK10409"/>
      <c r="CL10409"/>
      <c r="CM10409"/>
      <c r="CN10409"/>
      <c r="CO10409"/>
      <c r="CP10409"/>
    </row>
    <row r="10410" spans="80:94" ht="22.5" customHeight="1">
      <c r="CB10410"/>
      <c r="CC10410"/>
      <c r="CD10410"/>
      <c r="CE10410" s="83"/>
      <c r="CF10410"/>
      <c r="CG10410"/>
      <c r="CH10410"/>
      <c r="CI10410"/>
      <c r="CJ10410"/>
      <c r="CK10410"/>
      <c r="CL10410"/>
      <c r="CM10410"/>
      <c r="CN10410"/>
      <c r="CO10410"/>
      <c r="CP10410"/>
    </row>
    <row r="10411" spans="80:94" ht="22.5" customHeight="1">
      <c r="CB10411"/>
      <c r="CC10411"/>
      <c r="CD10411"/>
      <c r="CE10411" s="83"/>
      <c r="CF10411"/>
      <c r="CG10411"/>
      <c r="CH10411"/>
      <c r="CI10411"/>
      <c r="CJ10411"/>
      <c r="CK10411"/>
      <c r="CL10411"/>
      <c r="CM10411"/>
      <c r="CN10411"/>
      <c r="CO10411"/>
      <c r="CP10411"/>
    </row>
    <row r="10412" spans="80:94" ht="22.5" customHeight="1">
      <c r="CB10412"/>
      <c r="CC10412"/>
      <c r="CD10412"/>
      <c r="CE10412" s="83"/>
      <c r="CF10412"/>
      <c r="CG10412"/>
      <c r="CH10412"/>
      <c r="CI10412"/>
      <c r="CJ10412"/>
      <c r="CK10412"/>
      <c r="CL10412"/>
      <c r="CM10412"/>
      <c r="CN10412"/>
      <c r="CO10412"/>
      <c r="CP10412"/>
    </row>
    <row r="10413" spans="80:94" ht="22.5" customHeight="1">
      <c r="CB10413"/>
      <c r="CC10413"/>
      <c r="CD10413"/>
      <c r="CE10413" s="83"/>
      <c r="CF10413"/>
      <c r="CG10413"/>
      <c r="CH10413"/>
      <c r="CI10413"/>
      <c r="CJ10413"/>
      <c r="CK10413"/>
      <c r="CL10413"/>
      <c r="CM10413"/>
      <c r="CN10413"/>
      <c r="CO10413"/>
      <c r="CP10413"/>
    </row>
    <row r="10414" spans="80:94" ht="22.5" customHeight="1">
      <c r="CB10414"/>
      <c r="CC10414"/>
      <c r="CD10414"/>
      <c r="CE10414" s="83"/>
      <c r="CF10414"/>
      <c r="CG10414"/>
      <c r="CH10414"/>
      <c r="CI10414"/>
      <c r="CJ10414"/>
      <c r="CK10414"/>
      <c r="CL10414"/>
      <c r="CM10414"/>
      <c r="CN10414"/>
      <c r="CO10414"/>
      <c r="CP10414"/>
    </row>
    <row r="10415" spans="80:94" ht="22.5" customHeight="1">
      <c r="CB10415"/>
      <c r="CC10415"/>
      <c r="CD10415"/>
      <c r="CE10415" s="83"/>
      <c r="CF10415"/>
      <c r="CG10415"/>
      <c r="CH10415"/>
      <c r="CI10415"/>
      <c r="CJ10415"/>
      <c r="CK10415"/>
      <c r="CL10415"/>
      <c r="CM10415"/>
      <c r="CN10415"/>
      <c r="CO10415"/>
      <c r="CP10415"/>
    </row>
    <row r="10416" spans="80:94" ht="22.5" customHeight="1">
      <c r="CB10416"/>
      <c r="CC10416"/>
      <c r="CD10416"/>
      <c r="CE10416" s="83"/>
      <c r="CF10416"/>
      <c r="CG10416"/>
      <c r="CH10416"/>
      <c r="CI10416"/>
      <c r="CJ10416"/>
      <c r="CK10416"/>
      <c r="CL10416"/>
      <c r="CM10416"/>
      <c r="CN10416"/>
      <c r="CO10416"/>
      <c r="CP10416"/>
    </row>
    <row r="10417" spans="80:94" ht="22.5" customHeight="1">
      <c r="CB10417"/>
      <c r="CC10417"/>
      <c r="CD10417"/>
      <c r="CE10417" s="83"/>
      <c r="CF10417"/>
      <c r="CG10417"/>
      <c r="CH10417"/>
      <c r="CI10417"/>
      <c r="CJ10417"/>
      <c r="CK10417"/>
      <c r="CL10417"/>
      <c r="CM10417"/>
      <c r="CN10417"/>
      <c r="CO10417"/>
      <c r="CP10417"/>
    </row>
    <row r="10418" spans="80:94" ht="22.5" customHeight="1">
      <c r="CB10418"/>
      <c r="CC10418"/>
      <c r="CD10418"/>
      <c r="CE10418" s="83"/>
      <c r="CF10418"/>
      <c r="CG10418"/>
      <c r="CH10418"/>
      <c r="CI10418"/>
      <c r="CJ10418"/>
      <c r="CK10418"/>
      <c r="CL10418"/>
      <c r="CM10418"/>
      <c r="CN10418"/>
      <c r="CO10418"/>
      <c r="CP10418"/>
    </row>
    <row r="10419" spans="80:94" ht="22.5" customHeight="1">
      <c r="CB10419"/>
      <c r="CC10419"/>
      <c r="CD10419"/>
      <c r="CE10419" s="83"/>
      <c r="CF10419"/>
      <c r="CG10419"/>
      <c r="CH10419"/>
      <c r="CI10419"/>
      <c r="CJ10419"/>
      <c r="CK10419"/>
      <c r="CL10419"/>
      <c r="CM10419"/>
      <c r="CN10419"/>
      <c r="CO10419"/>
      <c r="CP10419"/>
    </row>
    <row r="10420" spans="80:94" ht="22.5" customHeight="1">
      <c r="CB10420"/>
      <c r="CC10420"/>
      <c r="CD10420"/>
      <c r="CE10420" s="83"/>
      <c r="CF10420"/>
      <c r="CG10420"/>
      <c r="CH10420"/>
      <c r="CI10420"/>
      <c r="CJ10420"/>
      <c r="CK10420"/>
      <c r="CL10420"/>
      <c r="CM10420"/>
      <c r="CN10420"/>
      <c r="CO10420"/>
      <c r="CP10420"/>
    </row>
    <row r="10421" spans="80:94" ht="22.5" customHeight="1">
      <c r="CB10421"/>
      <c r="CC10421"/>
      <c r="CD10421"/>
      <c r="CE10421" s="83"/>
      <c r="CF10421"/>
      <c r="CG10421"/>
      <c r="CH10421"/>
      <c r="CI10421"/>
      <c r="CJ10421"/>
      <c r="CK10421"/>
      <c r="CL10421"/>
      <c r="CM10421"/>
      <c r="CN10421"/>
      <c r="CO10421"/>
      <c r="CP10421"/>
    </row>
    <row r="10422" spans="80:94" ht="22.5" customHeight="1">
      <c r="CB10422"/>
      <c r="CC10422"/>
      <c r="CD10422"/>
      <c r="CE10422" s="83"/>
      <c r="CF10422"/>
      <c r="CG10422"/>
      <c r="CH10422"/>
      <c r="CI10422"/>
      <c r="CJ10422"/>
      <c r="CK10422"/>
      <c r="CL10422"/>
      <c r="CM10422"/>
      <c r="CN10422"/>
      <c r="CO10422"/>
      <c r="CP10422"/>
    </row>
    <row r="10423" spans="80:94" ht="22.5" customHeight="1">
      <c r="CB10423"/>
      <c r="CC10423"/>
      <c r="CD10423"/>
      <c r="CE10423" s="83"/>
      <c r="CF10423"/>
      <c r="CG10423"/>
      <c r="CH10423"/>
      <c r="CI10423"/>
      <c r="CJ10423"/>
      <c r="CK10423"/>
      <c r="CL10423"/>
      <c r="CM10423"/>
      <c r="CN10423"/>
      <c r="CO10423"/>
      <c r="CP10423"/>
    </row>
    <row r="10424" spans="80:94" ht="22.5" customHeight="1">
      <c r="CB10424"/>
      <c r="CC10424"/>
      <c r="CD10424"/>
      <c r="CE10424" s="83"/>
      <c r="CF10424"/>
      <c r="CG10424"/>
      <c r="CH10424"/>
      <c r="CI10424"/>
      <c r="CJ10424"/>
      <c r="CK10424"/>
      <c r="CL10424"/>
      <c r="CM10424"/>
      <c r="CN10424"/>
      <c r="CO10424"/>
      <c r="CP10424"/>
    </row>
    <row r="10425" spans="80:94" ht="22.5" customHeight="1">
      <c r="CB10425"/>
      <c r="CC10425"/>
      <c r="CD10425"/>
      <c r="CE10425" s="83"/>
      <c r="CF10425"/>
      <c r="CG10425"/>
      <c r="CH10425"/>
      <c r="CI10425"/>
      <c r="CJ10425"/>
      <c r="CK10425"/>
      <c r="CL10425"/>
      <c r="CM10425"/>
      <c r="CN10425"/>
      <c r="CO10425"/>
      <c r="CP10425"/>
    </row>
    <row r="10426" spans="80:94" ht="22.5" customHeight="1">
      <c r="CB10426"/>
      <c r="CC10426"/>
      <c r="CD10426"/>
      <c r="CE10426" s="83"/>
      <c r="CF10426"/>
      <c r="CG10426"/>
      <c r="CH10426"/>
      <c r="CI10426"/>
      <c r="CJ10426"/>
      <c r="CK10426"/>
      <c r="CL10426"/>
      <c r="CM10426"/>
      <c r="CN10426"/>
      <c r="CO10426"/>
      <c r="CP10426"/>
    </row>
    <row r="10427" spans="80:94" ht="22.5" customHeight="1">
      <c r="CB10427"/>
      <c r="CC10427"/>
      <c r="CD10427"/>
      <c r="CE10427" s="83"/>
      <c r="CF10427"/>
      <c r="CG10427"/>
      <c r="CH10427"/>
      <c r="CI10427"/>
      <c r="CJ10427"/>
      <c r="CK10427"/>
      <c r="CL10427"/>
      <c r="CM10427"/>
      <c r="CN10427"/>
      <c r="CO10427"/>
      <c r="CP10427"/>
    </row>
    <row r="10428" spans="80:94" ht="22.5" customHeight="1">
      <c r="CB10428"/>
      <c r="CC10428"/>
      <c r="CD10428"/>
      <c r="CE10428" s="83"/>
      <c r="CF10428"/>
      <c r="CG10428"/>
      <c r="CH10428"/>
      <c r="CI10428"/>
      <c r="CJ10428"/>
      <c r="CK10428"/>
      <c r="CL10428"/>
      <c r="CM10428"/>
      <c r="CN10428"/>
      <c r="CO10428"/>
      <c r="CP10428"/>
    </row>
    <row r="10429" spans="80:94" ht="22.5" customHeight="1">
      <c r="CB10429"/>
      <c r="CC10429"/>
      <c r="CD10429"/>
      <c r="CE10429" s="83"/>
      <c r="CF10429"/>
      <c r="CG10429"/>
      <c r="CH10429"/>
      <c r="CI10429"/>
      <c r="CJ10429"/>
      <c r="CK10429"/>
      <c r="CL10429"/>
      <c r="CM10429"/>
      <c r="CN10429"/>
      <c r="CO10429"/>
      <c r="CP10429"/>
    </row>
    <row r="10430" spans="80:94" ht="22.5" customHeight="1">
      <c r="CB10430"/>
      <c r="CC10430"/>
      <c r="CD10430"/>
      <c r="CE10430" s="83"/>
      <c r="CF10430"/>
      <c r="CG10430"/>
      <c r="CH10430"/>
      <c r="CI10430"/>
      <c r="CJ10430"/>
      <c r="CK10430"/>
      <c r="CL10430"/>
      <c r="CM10430"/>
      <c r="CN10430"/>
      <c r="CO10430"/>
      <c r="CP10430"/>
    </row>
    <row r="10431" spans="80:94" ht="22.5" customHeight="1">
      <c r="CB10431"/>
      <c r="CC10431"/>
      <c r="CD10431"/>
      <c r="CE10431" s="83"/>
      <c r="CF10431"/>
      <c r="CG10431"/>
      <c r="CH10431"/>
      <c r="CI10431"/>
      <c r="CJ10431"/>
      <c r="CK10431"/>
      <c r="CL10431"/>
      <c r="CM10431"/>
      <c r="CN10431"/>
      <c r="CO10431"/>
      <c r="CP10431"/>
    </row>
    <row r="10432" spans="80:94" ht="22.5" customHeight="1">
      <c r="CB10432"/>
      <c r="CC10432"/>
      <c r="CD10432"/>
      <c r="CE10432" s="83"/>
      <c r="CF10432"/>
      <c r="CG10432"/>
      <c r="CH10432"/>
      <c r="CI10432"/>
      <c r="CJ10432"/>
      <c r="CK10432"/>
      <c r="CL10432"/>
      <c r="CM10432"/>
      <c r="CN10432"/>
      <c r="CO10432"/>
      <c r="CP10432"/>
    </row>
    <row r="10433" spans="80:94" ht="22.5" customHeight="1">
      <c r="CB10433"/>
      <c r="CC10433"/>
      <c r="CD10433"/>
      <c r="CE10433" s="83"/>
      <c r="CF10433"/>
      <c r="CG10433"/>
      <c r="CH10433"/>
      <c r="CI10433"/>
      <c r="CJ10433"/>
      <c r="CK10433"/>
      <c r="CL10433"/>
      <c r="CM10433"/>
      <c r="CN10433"/>
      <c r="CO10433"/>
      <c r="CP10433"/>
    </row>
    <row r="10434" spans="80:94" ht="22.5" customHeight="1">
      <c r="CB10434"/>
      <c r="CC10434"/>
      <c r="CD10434"/>
      <c r="CE10434" s="83"/>
      <c r="CF10434"/>
      <c r="CG10434"/>
      <c r="CH10434"/>
      <c r="CI10434"/>
      <c r="CJ10434"/>
      <c r="CK10434"/>
      <c r="CL10434"/>
      <c r="CM10434"/>
      <c r="CN10434"/>
      <c r="CO10434"/>
      <c r="CP10434"/>
    </row>
    <row r="10435" spans="80:94" ht="22.5" customHeight="1">
      <c r="CB10435"/>
      <c r="CC10435"/>
      <c r="CD10435"/>
      <c r="CE10435" s="83"/>
      <c r="CF10435"/>
      <c r="CG10435"/>
      <c r="CH10435"/>
      <c r="CI10435"/>
      <c r="CJ10435"/>
      <c r="CK10435"/>
      <c r="CL10435"/>
      <c r="CM10435"/>
      <c r="CN10435"/>
      <c r="CO10435"/>
      <c r="CP10435"/>
    </row>
    <row r="10436" spans="80:94" ht="22.5" customHeight="1">
      <c r="CB10436"/>
      <c r="CC10436"/>
      <c r="CD10436"/>
      <c r="CE10436" s="83"/>
      <c r="CF10436"/>
      <c r="CG10436"/>
      <c r="CH10436"/>
      <c r="CI10436"/>
      <c r="CJ10436"/>
      <c r="CK10436"/>
      <c r="CL10436"/>
      <c r="CM10436"/>
      <c r="CN10436"/>
      <c r="CO10436"/>
      <c r="CP10436"/>
    </row>
    <row r="10437" spans="80:94" ht="22.5" customHeight="1">
      <c r="CB10437"/>
      <c r="CC10437"/>
      <c r="CD10437"/>
      <c r="CE10437" s="83"/>
      <c r="CF10437"/>
      <c r="CG10437"/>
      <c r="CH10437"/>
      <c r="CI10437"/>
      <c r="CJ10437"/>
      <c r="CK10437"/>
      <c r="CL10437"/>
      <c r="CM10437"/>
      <c r="CN10437"/>
      <c r="CO10437"/>
      <c r="CP10437"/>
    </row>
    <row r="10438" spans="80:94" ht="22.5" customHeight="1">
      <c r="CB10438"/>
      <c r="CC10438"/>
      <c r="CD10438"/>
      <c r="CE10438" s="83"/>
      <c r="CF10438"/>
      <c r="CG10438"/>
      <c r="CH10438"/>
      <c r="CI10438"/>
      <c r="CJ10438"/>
      <c r="CK10438"/>
      <c r="CL10438"/>
      <c r="CM10438"/>
      <c r="CN10438"/>
      <c r="CO10438"/>
      <c r="CP10438"/>
    </row>
    <row r="10439" spans="80:94" ht="22.5" customHeight="1">
      <c r="CB10439"/>
      <c r="CC10439"/>
      <c r="CD10439"/>
      <c r="CE10439" s="83"/>
      <c r="CF10439"/>
      <c r="CG10439"/>
      <c r="CH10439"/>
      <c r="CI10439"/>
      <c r="CJ10439"/>
      <c r="CK10439"/>
      <c r="CL10439"/>
      <c r="CM10439"/>
      <c r="CN10439"/>
      <c r="CO10439"/>
      <c r="CP10439"/>
    </row>
    <row r="10440" spans="80:94" ht="22.5" customHeight="1">
      <c r="CB10440"/>
      <c r="CC10440"/>
      <c r="CD10440"/>
      <c r="CE10440" s="83"/>
      <c r="CF10440"/>
      <c r="CG10440"/>
      <c r="CH10440"/>
      <c r="CI10440"/>
      <c r="CJ10440"/>
      <c r="CK10440"/>
      <c r="CL10440"/>
      <c r="CM10440"/>
      <c r="CN10440"/>
      <c r="CO10440"/>
      <c r="CP10440"/>
    </row>
    <row r="10441" spans="80:94" ht="22.5" customHeight="1">
      <c r="CB10441"/>
      <c r="CC10441"/>
      <c r="CD10441"/>
      <c r="CE10441" s="83"/>
      <c r="CF10441"/>
      <c r="CG10441"/>
      <c r="CH10441"/>
      <c r="CI10441"/>
      <c r="CJ10441"/>
      <c r="CK10441"/>
      <c r="CL10441"/>
      <c r="CM10441"/>
      <c r="CN10441"/>
      <c r="CO10441"/>
      <c r="CP10441"/>
    </row>
    <row r="10442" spans="80:94" ht="22.5" customHeight="1">
      <c r="CB10442"/>
      <c r="CC10442"/>
      <c r="CD10442"/>
      <c r="CE10442" s="83"/>
      <c r="CF10442"/>
      <c r="CG10442"/>
      <c r="CH10442"/>
      <c r="CI10442"/>
      <c r="CJ10442"/>
      <c r="CK10442"/>
      <c r="CL10442"/>
      <c r="CM10442"/>
      <c r="CN10442"/>
      <c r="CO10442"/>
      <c r="CP10442"/>
    </row>
    <row r="10443" spans="80:94" ht="22.5" customHeight="1">
      <c r="CB10443"/>
      <c r="CC10443"/>
      <c r="CD10443"/>
      <c r="CE10443" s="83"/>
      <c r="CF10443"/>
      <c r="CG10443"/>
      <c r="CH10443"/>
      <c r="CI10443"/>
      <c r="CJ10443"/>
      <c r="CK10443"/>
      <c r="CL10443"/>
      <c r="CM10443"/>
      <c r="CN10443"/>
      <c r="CO10443"/>
      <c r="CP10443"/>
    </row>
    <row r="10444" spans="80:94" ht="22.5" customHeight="1">
      <c r="CB10444"/>
      <c r="CC10444"/>
      <c r="CD10444"/>
      <c r="CE10444" s="83"/>
      <c r="CF10444"/>
      <c r="CG10444"/>
      <c r="CH10444"/>
      <c r="CI10444"/>
      <c r="CJ10444"/>
      <c r="CK10444"/>
      <c r="CL10444"/>
      <c r="CM10444"/>
      <c r="CN10444"/>
      <c r="CO10444"/>
      <c r="CP10444"/>
    </row>
    <row r="10445" spans="80:94" ht="22.5" customHeight="1">
      <c r="CB10445"/>
      <c r="CC10445"/>
      <c r="CD10445"/>
      <c r="CE10445" s="83"/>
      <c r="CF10445"/>
      <c r="CG10445"/>
      <c r="CH10445"/>
      <c r="CI10445"/>
      <c r="CJ10445"/>
      <c r="CK10445"/>
      <c r="CL10445"/>
      <c r="CM10445"/>
      <c r="CN10445"/>
      <c r="CO10445"/>
      <c r="CP10445"/>
    </row>
    <row r="10446" spans="80:94" ht="22.5" customHeight="1">
      <c r="CB10446"/>
      <c r="CC10446"/>
      <c r="CD10446"/>
      <c r="CE10446" s="83"/>
      <c r="CF10446"/>
      <c r="CG10446"/>
      <c r="CH10446"/>
      <c r="CI10446"/>
      <c r="CJ10446"/>
      <c r="CK10446"/>
      <c r="CL10446"/>
      <c r="CM10446"/>
      <c r="CN10446"/>
      <c r="CO10446"/>
      <c r="CP10446"/>
    </row>
    <row r="10447" spans="80:94" ht="22.5" customHeight="1">
      <c r="CB10447"/>
      <c r="CC10447"/>
      <c r="CD10447"/>
      <c r="CE10447" s="83"/>
      <c r="CF10447"/>
      <c r="CG10447"/>
      <c r="CH10447"/>
      <c r="CI10447"/>
      <c r="CJ10447"/>
      <c r="CK10447"/>
      <c r="CL10447"/>
      <c r="CM10447"/>
      <c r="CN10447"/>
      <c r="CO10447"/>
      <c r="CP10447"/>
    </row>
    <row r="10448" spans="80:94" ht="22.5" customHeight="1">
      <c r="CB10448"/>
      <c r="CC10448"/>
      <c r="CD10448"/>
      <c r="CE10448" s="83"/>
      <c r="CF10448"/>
      <c r="CG10448"/>
      <c r="CH10448"/>
      <c r="CI10448"/>
      <c r="CJ10448"/>
      <c r="CK10448"/>
      <c r="CL10448"/>
      <c r="CM10448"/>
      <c r="CN10448"/>
      <c r="CO10448"/>
      <c r="CP10448"/>
    </row>
    <row r="10449" spans="80:94" ht="22.5" customHeight="1">
      <c r="CB10449"/>
      <c r="CC10449"/>
      <c r="CD10449"/>
      <c r="CE10449" s="83"/>
      <c r="CF10449"/>
      <c r="CG10449"/>
      <c r="CH10449"/>
      <c r="CI10449"/>
      <c r="CJ10449"/>
      <c r="CK10449"/>
      <c r="CL10449"/>
      <c r="CM10449"/>
      <c r="CN10449"/>
      <c r="CO10449"/>
      <c r="CP10449"/>
    </row>
    <row r="10450" spans="80:94" ht="22.5" customHeight="1">
      <c r="CB10450"/>
      <c r="CC10450"/>
      <c r="CD10450"/>
      <c r="CE10450" s="83"/>
      <c r="CF10450"/>
      <c r="CG10450"/>
      <c r="CH10450"/>
      <c r="CI10450"/>
      <c r="CJ10450"/>
      <c r="CK10450"/>
      <c r="CL10450"/>
      <c r="CM10450"/>
      <c r="CN10450"/>
      <c r="CO10450"/>
      <c r="CP10450"/>
    </row>
    <row r="10451" spans="80:94" ht="22.5" customHeight="1">
      <c r="CB10451"/>
      <c r="CC10451"/>
      <c r="CD10451"/>
      <c r="CE10451" s="83"/>
      <c r="CF10451"/>
      <c r="CG10451"/>
      <c r="CH10451"/>
      <c r="CI10451"/>
      <c r="CJ10451"/>
      <c r="CK10451"/>
      <c r="CL10451"/>
      <c r="CM10451"/>
      <c r="CN10451"/>
      <c r="CO10451"/>
      <c r="CP10451"/>
    </row>
    <row r="10452" spans="80:94" ht="22.5" customHeight="1">
      <c r="CB10452"/>
      <c r="CC10452"/>
      <c r="CD10452"/>
      <c r="CE10452" s="83"/>
      <c r="CF10452"/>
      <c r="CG10452"/>
      <c r="CH10452"/>
      <c r="CI10452"/>
      <c r="CJ10452"/>
      <c r="CK10452"/>
      <c r="CL10452"/>
      <c r="CM10452"/>
      <c r="CN10452"/>
      <c r="CO10452"/>
      <c r="CP10452"/>
    </row>
    <row r="10453" spans="80:94" ht="22.5" customHeight="1">
      <c r="CB10453"/>
      <c r="CC10453"/>
      <c r="CD10453"/>
      <c r="CE10453" s="83"/>
      <c r="CF10453"/>
      <c r="CG10453"/>
      <c r="CH10453"/>
      <c r="CI10453"/>
      <c r="CJ10453"/>
      <c r="CK10453"/>
      <c r="CL10453"/>
      <c r="CM10453"/>
      <c r="CN10453"/>
      <c r="CO10453"/>
      <c r="CP10453"/>
    </row>
    <row r="10454" spans="80:94" ht="22.5" customHeight="1">
      <c r="CB10454"/>
      <c r="CC10454"/>
      <c r="CD10454"/>
      <c r="CE10454" s="83"/>
      <c r="CF10454"/>
      <c r="CG10454"/>
      <c r="CH10454"/>
      <c r="CI10454"/>
      <c r="CJ10454"/>
      <c r="CK10454"/>
      <c r="CL10454"/>
      <c r="CM10454"/>
      <c r="CN10454"/>
      <c r="CO10454"/>
      <c r="CP10454"/>
    </row>
    <row r="10455" spans="80:94" ht="22.5" customHeight="1">
      <c r="CB10455"/>
      <c r="CC10455"/>
      <c r="CD10455"/>
      <c r="CE10455" s="83"/>
      <c r="CF10455"/>
      <c r="CG10455"/>
      <c r="CH10455"/>
      <c r="CI10455"/>
      <c r="CJ10455"/>
      <c r="CK10455"/>
      <c r="CL10455"/>
      <c r="CM10455"/>
      <c r="CN10455"/>
      <c r="CO10455"/>
      <c r="CP10455"/>
    </row>
    <row r="10456" spans="80:94" ht="22.5" customHeight="1">
      <c r="CB10456"/>
      <c r="CC10456"/>
      <c r="CD10456"/>
      <c r="CE10456" s="83"/>
      <c r="CF10456"/>
      <c r="CG10456"/>
      <c r="CH10456"/>
      <c r="CI10456"/>
      <c r="CJ10456"/>
      <c r="CK10456"/>
      <c r="CL10456"/>
      <c r="CM10456"/>
      <c r="CN10456"/>
      <c r="CO10456"/>
      <c r="CP10456"/>
    </row>
    <row r="10457" spans="80:94" ht="22.5" customHeight="1">
      <c r="CB10457"/>
      <c r="CC10457"/>
      <c r="CD10457"/>
      <c r="CE10457" s="83"/>
      <c r="CF10457"/>
      <c r="CG10457"/>
      <c r="CH10457"/>
      <c r="CI10457"/>
      <c r="CJ10457"/>
      <c r="CK10457"/>
      <c r="CL10457"/>
      <c r="CM10457"/>
      <c r="CN10457"/>
      <c r="CO10457"/>
      <c r="CP10457"/>
    </row>
    <row r="10458" spans="80:94" ht="22.5" customHeight="1">
      <c r="CB10458"/>
      <c r="CC10458"/>
      <c r="CD10458"/>
      <c r="CE10458" s="83"/>
      <c r="CF10458"/>
      <c r="CG10458"/>
      <c r="CH10458"/>
      <c r="CI10458"/>
      <c r="CJ10458"/>
      <c r="CK10458"/>
      <c r="CL10458"/>
      <c r="CM10458"/>
      <c r="CN10458"/>
      <c r="CO10458"/>
      <c r="CP10458"/>
    </row>
    <row r="10459" spans="80:94" ht="22.5" customHeight="1">
      <c r="CB10459"/>
      <c r="CC10459"/>
      <c r="CD10459"/>
      <c r="CE10459" s="83"/>
      <c r="CF10459"/>
      <c r="CG10459"/>
      <c r="CH10459"/>
      <c r="CI10459"/>
      <c r="CJ10459"/>
      <c r="CK10459"/>
      <c r="CL10459"/>
      <c r="CM10459"/>
      <c r="CN10459"/>
      <c r="CO10459"/>
      <c r="CP10459"/>
    </row>
    <row r="10460" spans="80:94" ht="22.5" customHeight="1">
      <c r="CB10460"/>
      <c r="CC10460"/>
      <c r="CD10460"/>
      <c r="CE10460" s="83"/>
      <c r="CF10460"/>
      <c r="CG10460"/>
      <c r="CH10460"/>
      <c r="CI10460"/>
      <c r="CJ10460"/>
      <c r="CK10460"/>
      <c r="CL10460"/>
      <c r="CM10460"/>
      <c r="CN10460"/>
      <c r="CO10460"/>
      <c r="CP10460"/>
    </row>
    <row r="10461" spans="80:94" ht="22.5" customHeight="1">
      <c r="CB10461"/>
      <c r="CC10461"/>
      <c r="CD10461"/>
      <c r="CE10461" s="83"/>
      <c r="CF10461"/>
      <c r="CG10461"/>
      <c r="CH10461"/>
      <c r="CI10461"/>
      <c r="CJ10461"/>
      <c r="CK10461"/>
      <c r="CL10461"/>
      <c r="CM10461"/>
      <c r="CN10461"/>
      <c r="CO10461"/>
      <c r="CP10461"/>
    </row>
    <row r="10462" spans="80:94" ht="22.5" customHeight="1">
      <c r="CB10462"/>
      <c r="CC10462"/>
      <c r="CD10462"/>
      <c r="CE10462" s="83"/>
      <c r="CF10462"/>
      <c r="CG10462"/>
      <c r="CH10462"/>
      <c r="CI10462"/>
      <c r="CJ10462"/>
      <c r="CK10462"/>
      <c r="CL10462"/>
      <c r="CM10462"/>
      <c r="CN10462"/>
      <c r="CO10462"/>
      <c r="CP10462"/>
    </row>
    <row r="10463" spans="80:94" ht="22.5" customHeight="1">
      <c r="CB10463"/>
      <c r="CC10463"/>
      <c r="CD10463"/>
      <c r="CE10463" s="83"/>
      <c r="CF10463"/>
      <c r="CG10463"/>
      <c r="CH10463"/>
      <c r="CI10463"/>
      <c r="CJ10463"/>
      <c r="CK10463"/>
      <c r="CL10463"/>
      <c r="CM10463"/>
      <c r="CN10463"/>
      <c r="CO10463"/>
      <c r="CP10463"/>
    </row>
    <row r="10464" spans="80:94" ht="22.5" customHeight="1">
      <c r="CB10464"/>
      <c r="CC10464"/>
      <c r="CD10464"/>
      <c r="CE10464" s="83"/>
      <c r="CF10464"/>
      <c r="CG10464"/>
      <c r="CH10464"/>
      <c r="CI10464"/>
      <c r="CJ10464"/>
      <c r="CK10464"/>
      <c r="CL10464"/>
      <c r="CM10464"/>
      <c r="CN10464"/>
      <c r="CO10464"/>
      <c r="CP10464"/>
    </row>
    <row r="10465" spans="80:94" ht="22.5" customHeight="1">
      <c r="CB10465"/>
      <c r="CC10465"/>
      <c r="CD10465"/>
      <c r="CE10465" s="83"/>
      <c r="CF10465"/>
      <c r="CG10465"/>
      <c r="CH10465"/>
      <c r="CI10465"/>
      <c r="CJ10465"/>
      <c r="CK10465"/>
      <c r="CL10465"/>
      <c r="CM10465"/>
      <c r="CN10465"/>
      <c r="CO10465"/>
      <c r="CP10465"/>
    </row>
    <row r="10466" spans="80:94" ht="22.5" customHeight="1">
      <c r="CB10466"/>
      <c r="CC10466"/>
      <c r="CD10466"/>
      <c r="CE10466" s="83"/>
      <c r="CF10466"/>
      <c r="CG10466"/>
      <c r="CH10466"/>
      <c r="CI10466"/>
      <c r="CJ10466"/>
      <c r="CK10466"/>
      <c r="CL10466"/>
      <c r="CM10466"/>
      <c r="CN10466"/>
      <c r="CO10466"/>
      <c r="CP10466"/>
    </row>
    <row r="10467" spans="80:94" ht="22.5" customHeight="1">
      <c r="CB10467"/>
      <c r="CC10467"/>
      <c r="CD10467"/>
      <c r="CE10467" s="83"/>
      <c r="CF10467"/>
      <c r="CG10467"/>
      <c r="CH10467"/>
      <c r="CI10467"/>
      <c r="CJ10467"/>
      <c r="CK10467"/>
      <c r="CL10467"/>
      <c r="CM10467"/>
      <c r="CN10467"/>
      <c r="CO10467"/>
      <c r="CP10467"/>
    </row>
    <row r="10468" spans="80:94" ht="22.5" customHeight="1">
      <c r="CB10468"/>
      <c r="CC10468"/>
      <c r="CD10468"/>
      <c r="CE10468" s="83"/>
      <c r="CF10468"/>
      <c r="CG10468"/>
      <c r="CH10468"/>
      <c r="CI10468"/>
      <c r="CJ10468"/>
      <c r="CK10468"/>
      <c r="CL10468"/>
      <c r="CM10468"/>
      <c r="CN10468"/>
      <c r="CO10468"/>
      <c r="CP10468"/>
    </row>
    <row r="10469" spans="80:94" ht="22.5" customHeight="1">
      <c r="CB10469"/>
      <c r="CC10469"/>
      <c r="CD10469"/>
      <c r="CE10469" s="83"/>
      <c r="CF10469"/>
      <c r="CG10469"/>
      <c r="CH10469"/>
      <c r="CI10469"/>
      <c r="CJ10469"/>
      <c r="CK10469"/>
      <c r="CL10469"/>
      <c r="CM10469"/>
      <c r="CN10469"/>
      <c r="CO10469"/>
      <c r="CP10469"/>
    </row>
    <row r="10470" spans="80:94" ht="22.5" customHeight="1">
      <c r="CB10470"/>
      <c r="CC10470"/>
      <c r="CD10470"/>
      <c r="CE10470" s="83"/>
      <c r="CF10470"/>
      <c r="CG10470"/>
      <c r="CH10470"/>
      <c r="CI10470"/>
      <c r="CJ10470"/>
      <c r="CK10470"/>
      <c r="CL10470"/>
      <c r="CM10470"/>
      <c r="CN10470"/>
      <c r="CO10470"/>
      <c r="CP10470"/>
    </row>
    <row r="10471" spans="80:94" ht="22.5" customHeight="1">
      <c r="CB10471"/>
      <c r="CC10471"/>
      <c r="CD10471"/>
      <c r="CE10471" s="83"/>
      <c r="CF10471"/>
      <c r="CG10471"/>
      <c r="CH10471"/>
      <c r="CI10471"/>
      <c r="CJ10471"/>
      <c r="CK10471"/>
      <c r="CL10471"/>
      <c r="CM10471"/>
      <c r="CN10471"/>
      <c r="CO10471"/>
      <c r="CP10471"/>
    </row>
    <row r="10472" spans="80:94" ht="22.5" customHeight="1">
      <c r="CB10472"/>
      <c r="CC10472"/>
      <c r="CD10472"/>
      <c r="CE10472" s="83"/>
      <c r="CF10472"/>
      <c r="CG10472"/>
      <c r="CH10472"/>
      <c r="CI10472"/>
      <c r="CJ10472"/>
      <c r="CK10472"/>
      <c r="CL10472"/>
      <c r="CM10472"/>
      <c r="CN10472"/>
      <c r="CO10472"/>
      <c r="CP10472"/>
    </row>
    <row r="10473" spans="80:94" ht="22.5" customHeight="1">
      <c r="CB10473"/>
      <c r="CC10473"/>
      <c r="CD10473"/>
      <c r="CE10473" s="83"/>
      <c r="CF10473"/>
      <c r="CG10473"/>
      <c r="CH10473"/>
      <c r="CI10473"/>
      <c r="CJ10473"/>
      <c r="CK10473"/>
      <c r="CL10473"/>
      <c r="CM10473"/>
      <c r="CN10473"/>
      <c r="CO10473"/>
      <c r="CP10473"/>
    </row>
    <row r="10474" spans="80:94" ht="22.5" customHeight="1">
      <c r="CB10474"/>
      <c r="CC10474"/>
      <c r="CD10474"/>
      <c r="CE10474" s="83"/>
      <c r="CF10474"/>
      <c r="CG10474"/>
      <c r="CH10474"/>
      <c r="CI10474"/>
      <c r="CJ10474"/>
      <c r="CK10474"/>
      <c r="CL10474"/>
      <c r="CM10474"/>
      <c r="CN10474"/>
      <c r="CO10474"/>
      <c r="CP10474"/>
    </row>
    <row r="10475" spans="80:94" ht="22.5" customHeight="1">
      <c r="CB10475"/>
      <c r="CC10475"/>
      <c r="CD10475"/>
      <c r="CE10475" s="83"/>
      <c r="CF10475"/>
      <c r="CG10475"/>
      <c r="CH10475"/>
      <c r="CI10475"/>
      <c r="CJ10475"/>
      <c r="CK10475"/>
      <c r="CL10475"/>
      <c r="CM10475"/>
      <c r="CN10475"/>
      <c r="CO10475"/>
      <c r="CP10475"/>
    </row>
    <row r="10476" spans="80:94" ht="22.5" customHeight="1">
      <c r="CB10476"/>
      <c r="CC10476"/>
      <c r="CD10476"/>
      <c r="CE10476" s="83"/>
      <c r="CF10476"/>
      <c r="CG10476"/>
      <c r="CH10476"/>
      <c r="CI10476"/>
      <c r="CJ10476"/>
      <c r="CK10476"/>
      <c r="CL10476"/>
      <c r="CM10476"/>
      <c r="CN10476"/>
      <c r="CO10476"/>
      <c r="CP10476"/>
    </row>
    <row r="10477" spans="80:94" ht="22.5" customHeight="1">
      <c r="CB10477"/>
      <c r="CC10477"/>
      <c r="CD10477"/>
      <c r="CE10477" s="83"/>
      <c r="CF10477"/>
      <c r="CG10477"/>
      <c r="CH10477"/>
      <c r="CI10477"/>
      <c r="CJ10477"/>
      <c r="CK10477"/>
      <c r="CL10477"/>
      <c r="CM10477"/>
      <c r="CN10477"/>
      <c r="CO10477"/>
      <c r="CP10477"/>
    </row>
    <row r="10478" spans="80:94" ht="22.5" customHeight="1">
      <c r="CB10478"/>
      <c r="CC10478"/>
      <c r="CD10478"/>
      <c r="CE10478" s="83"/>
      <c r="CF10478"/>
      <c r="CG10478"/>
      <c r="CH10478"/>
      <c r="CI10478"/>
      <c r="CJ10478"/>
      <c r="CK10478"/>
      <c r="CL10478"/>
      <c r="CM10478"/>
      <c r="CN10478"/>
      <c r="CO10478"/>
      <c r="CP10478"/>
    </row>
    <row r="10479" spans="80:94" ht="22.5" customHeight="1">
      <c r="CB10479"/>
      <c r="CC10479"/>
      <c r="CD10479"/>
      <c r="CE10479" s="83"/>
      <c r="CF10479"/>
      <c r="CG10479"/>
      <c r="CH10479"/>
      <c r="CI10479"/>
      <c r="CJ10479"/>
      <c r="CK10479"/>
      <c r="CL10479"/>
      <c r="CM10479"/>
      <c r="CN10479"/>
      <c r="CO10479"/>
      <c r="CP10479"/>
    </row>
    <row r="10480" spans="80:94" ht="22.5" customHeight="1">
      <c r="CB10480"/>
      <c r="CC10480"/>
      <c r="CD10480"/>
      <c r="CE10480" s="83"/>
      <c r="CF10480"/>
      <c r="CG10480"/>
      <c r="CH10480"/>
      <c r="CI10480"/>
      <c r="CJ10480"/>
      <c r="CK10480"/>
      <c r="CL10480"/>
      <c r="CM10480"/>
      <c r="CN10480"/>
      <c r="CO10480"/>
      <c r="CP10480"/>
    </row>
    <row r="10481" spans="80:94" ht="22.5" customHeight="1">
      <c r="CB10481"/>
      <c r="CC10481"/>
      <c r="CD10481"/>
      <c r="CE10481" s="83"/>
      <c r="CF10481"/>
      <c r="CG10481"/>
      <c r="CH10481"/>
      <c r="CI10481"/>
      <c r="CJ10481"/>
      <c r="CK10481"/>
      <c r="CL10481"/>
      <c r="CM10481"/>
      <c r="CN10481"/>
      <c r="CO10481"/>
      <c r="CP10481"/>
    </row>
    <row r="10482" spans="80:94" ht="22.5" customHeight="1">
      <c r="CB10482"/>
      <c r="CC10482"/>
      <c r="CD10482"/>
      <c r="CE10482" s="83"/>
      <c r="CF10482"/>
      <c r="CG10482"/>
      <c r="CH10482"/>
      <c r="CI10482"/>
      <c r="CJ10482"/>
      <c r="CK10482"/>
      <c r="CL10482"/>
      <c r="CM10482"/>
      <c r="CN10482"/>
      <c r="CO10482"/>
      <c r="CP10482"/>
    </row>
    <row r="10483" spans="80:94" ht="22.5" customHeight="1">
      <c r="CB10483"/>
      <c r="CC10483"/>
      <c r="CD10483"/>
      <c r="CE10483" s="83"/>
      <c r="CF10483"/>
      <c r="CG10483"/>
      <c r="CH10483"/>
      <c r="CI10483"/>
      <c r="CJ10483"/>
      <c r="CK10483"/>
      <c r="CL10483"/>
      <c r="CM10483"/>
      <c r="CN10483"/>
      <c r="CO10483"/>
      <c r="CP10483"/>
    </row>
    <row r="10484" spans="80:94" ht="22.5" customHeight="1">
      <c r="CB10484"/>
      <c r="CC10484"/>
      <c r="CD10484"/>
      <c r="CE10484" s="83"/>
      <c r="CF10484"/>
      <c r="CG10484"/>
      <c r="CH10484"/>
      <c r="CI10484"/>
      <c r="CJ10484"/>
      <c r="CK10484"/>
      <c r="CL10484"/>
      <c r="CM10484"/>
      <c r="CN10484"/>
      <c r="CO10484"/>
      <c r="CP10484"/>
    </row>
    <row r="10485" spans="80:94" ht="22.5" customHeight="1">
      <c r="CB10485"/>
      <c r="CC10485"/>
      <c r="CD10485"/>
      <c r="CE10485" s="83"/>
      <c r="CF10485"/>
      <c r="CG10485"/>
      <c r="CH10485"/>
      <c r="CI10485"/>
      <c r="CJ10485"/>
      <c r="CK10485"/>
      <c r="CL10485"/>
      <c r="CM10485"/>
      <c r="CN10485"/>
      <c r="CO10485"/>
      <c r="CP10485"/>
    </row>
    <row r="10486" spans="80:94" ht="22.5" customHeight="1">
      <c r="CB10486"/>
      <c r="CC10486"/>
      <c r="CD10486"/>
      <c r="CE10486" s="83"/>
      <c r="CF10486"/>
      <c r="CG10486"/>
      <c r="CH10486"/>
      <c r="CI10486"/>
      <c r="CJ10486"/>
      <c r="CK10486"/>
      <c r="CL10486"/>
      <c r="CM10486"/>
      <c r="CN10486"/>
      <c r="CO10486"/>
      <c r="CP10486"/>
    </row>
    <row r="10487" spans="80:94" ht="22.5" customHeight="1">
      <c r="CB10487"/>
      <c r="CC10487"/>
      <c r="CD10487"/>
      <c r="CE10487" s="83"/>
      <c r="CF10487"/>
      <c r="CG10487"/>
      <c r="CH10487"/>
      <c r="CI10487"/>
      <c r="CJ10487"/>
      <c r="CK10487"/>
      <c r="CL10487"/>
      <c r="CM10487"/>
      <c r="CN10487"/>
      <c r="CO10487"/>
      <c r="CP10487"/>
    </row>
    <row r="10488" spans="80:94" ht="22.5" customHeight="1">
      <c r="CB10488"/>
      <c r="CC10488"/>
      <c r="CD10488"/>
      <c r="CE10488" s="83"/>
      <c r="CF10488"/>
      <c r="CG10488"/>
      <c r="CH10488"/>
      <c r="CI10488"/>
      <c r="CJ10488"/>
      <c r="CK10488"/>
      <c r="CL10488"/>
      <c r="CM10488"/>
      <c r="CN10488"/>
      <c r="CO10488"/>
      <c r="CP10488"/>
    </row>
    <row r="10489" spans="80:94" ht="22.5" customHeight="1">
      <c r="CB10489"/>
      <c r="CC10489"/>
      <c r="CD10489"/>
      <c r="CE10489" s="83"/>
      <c r="CF10489"/>
      <c r="CG10489"/>
      <c r="CH10489"/>
      <c r="CI10489"/>
      <c r="CJ10489"/>
      <c r="CK10489"/>
      <c r="CL10489"/>
      <c r="CM10489"/>
      <c r="CN10489"/>
      <c r="CO10489"/>
      <c r="CP10489"/>
    </row>
    <row r="10490" spans="80:94" ht="22.5" customHeight="1">
      <c r="CB10490"/>
      <c r="CC10490"/>
      <c r="CD10490"/>
      <c r="CE10490" s="83"/>
      <c r="CF10490"/>
      <c r="CG10490"/>
      <c r="CH10490"/>
      <c r="CI10490"/>
      <c r="CJ10490"/>
      <c r="CK10490"/>
      <c r="CL10490"/>
      <c r="CM10490"/>
      <c r="CN10490"/>
      <c r="CO10490"/>
      <c r="CP10490"/>
    </row>
    <row r="10491" spans="80:94" ht="22.5" customHeight="1">
      <c r="CB10491"/>
      <c r="CC10491"/>
      <c r="CD10491"/>
      <c r="CE10491" s="83"/>
      <c r="CF10491"/>
      <c r="CG10491"/>
      <c r="CH10491"/>
      <c r="CI10491"/>
      <c r="CJ10491"/>
      <c r="CK10491"/>
      <c r="CL10491"/>
      <c r="CM10491"/>
      <c r="CN10491"/>
      <c r="CO10491"/>
      <c r="CP10491"/>
    </row>
    <row r="10492" spans="80:94" ht="22.5" customHeight="1">
      <c r="CB10492"/>
      <c r="CC10492"/>
      <c r="CD10492"/>
      <c r="CE10492" s="83"/>
      <c r="CF10492"/>
      <c r="CG10492"/>
      <c r="CH10492"/>
      <c r="CI10492"/>
      <c r="CJ10492"/>
      <c r="CK10492"/>
      <c r="CL10492"/>
      <c r="CM10492"/>
      <c r="CN10492"/>
      <c r="CO10492"/>
      <c r="CP10492"/>
    </row>
    <row r="10493" spans="80:94" ht="22.5" customHeight="1">
      <c r="CB10493"/>
      <c r="CC10493"/>
      <c r="CD10493"/>
      <c r="CE10493" s="83"/>
      <c r="CF10493"/>
      <c r="CG10493"/>
      <c r="CH10493"/>
      <c r="CI10493"/>
      <c r="CJ10493"/>
      <c r="CK10493"/>
      <c r="CL10493"/>
      <c r="CM10493"/>
      <c r="CN10493"/>
      <c r="CO10493"/>
      <c r="CP10493"/>
    </row>
    <row r="10494" spans="80:94" ht="22.5" customHeight="1">
      <c r="CB10494"/>
      <c r="CC10494"/>
      <c r="CD10494"/>
      <c r="CE10494" s="83"/>
      <c r="CF10494"/>
      <c r="CG10494"/>
      <c r="CH10494"/>
      <c r="CI10494"/>
      <c r="CJ10494"/>
      <c r="CK10494"/>
      <c r="CL10494"/>
      <c r="CM10494"/>
      <c r="CN10494"/>
      <c r="CO10494"/>
      <c r="CP10494"/>
    </row>
    <row r="10495" spans="80:94" ht="22.5" customHeight="1">
      <c r="CB10495"/>
      <c r="CC10495"/>
      <c r="CD10495"/>
      <c r="CE10495" s="83"/>
      <c r="CF10495"/>
      <c r="CG10495"/>
      <c r="CH10495"/>
      <c r="CI10495"/>
      <c r="CJ10495"/>
      <c r="CK10495"/>
      <c r="CL10495"/>
      <c r="CM10495"/>
      <c r="CN10495"/>
      <c r="CO10495"/>
      <c r="CP10495"/>
    </row>
    <row r="10496" spans="80:94" ht="22.5" customHeight="1">
      <c r="CB10496"/>
      <c r="CC10496"/>
      <c r="CD10496"/>
      <c r="CE10496" s="83"/>
      <c r="CF10496"/>
      <c r="CG10496"/>
      <c r="CH10496"/>
      <c r="CI10496"/>
      <c r="CJ10496"/>
      <c r="CK10496"/>
      <c r="CL10496"/>
      <c r="CM10496"/>
      <c r="CN10496"/>
      <c r="CO10496"/>
      <c r="CP10496"/>
    </row>
    <row r="10497" spans="80:94" ht="22.5" customHeight="1">
      <c r="CB10497"/>
      <c r="CC10497"/>
      <c r="CD10497"/>
      <c r="CE10497" s="83"/>
      <c r="CF10497"/>
      <c r="CG10497"/>
      <c r="CH10497"/>
      <c r="CI10497"/>
      <c r="CJ10497"/>
      <c r="CK10497"/>
      <c r="CL10497"/>
      <c r="CM10497"/>
      <c r="CN10497"/>
      <c r="CO10497"/>
      <c r="CP10497"/>
    </row>
    <row r="10498" spans="80:94" ht="22.5" customHeight="1">
      <c r="CB10498"/>
      <c r="CC10498"/>
      <c r="CD10498"/>
      <c r="CE10498" s="83"/>
      <c r="CF10498"/>
      <c r="CG10498"/>
      <c r="CH10498"/>
      <c r="CI10498"/>
      <c r="CJ10498"/>
      <c r="CK10498"/>
      <c r="CL10498"/>
      <c r="CM10498"/>
      <c r="CN10498"/>
      <c r="CO10498"/>
      <c r="CP10498"/>
    </row>
    <row r="10499" spans="80:94" ht="22.5" customHeight="1">
      <c r="CB10499"/>
      <c r="CC10499"/>
      <c r="CD10499"/>
      <c r="CE10499" s="83"/>
      <c r="CF10499"/>
      <c r="CG10499"/>
      <c r="CH10499"/>
      <c r="CI10499"/>
      <c r="CJ10499"/>
      <c r="CK10499"/>
      <c r="CL10499"/>
      <c r="CM10499"/>
      <c r="CN10499"/>
      <c r="CO10499"/>
      <c r="CP10499"/>
    </row>
    <row r="10500" spans="80:94" ht="22.5" customHeight="1">
      <c r="CB10500"/>
      <c r="CC10500"/>
      <c r="CD10500"/>
      <c r="CE10500" s="83"/>
      <c r="CF10500"/>
      <c r="CG10500"/>
      <c r="CH10500"/>
      <c r="CI10500"/>
      <c r="CJ10500"/>
      <c r="CK10500"/>
      <c r="CL10500"/>
      <c r="CM10500"/>
      <c r="CN10500"/>
      <c r="CO10500"/>
      <c r="CP10500"/>
    </row>
    <row r="10501" spans="80:94" ht="22.5" customHeight="1">
      <c r="CB10501"/>
      <c r="CC10501"/>
      <c r="CD10501"/>
      <c r="CE10501" s="83"/>
      <c r="CF10501"/>
      <c r="CG10501"/>
      <c r="CH10501"/>
      <c r="CI10501"/>
      <c r="CJ10501"/>
      <c r="CK10501"/>
      <c r="CL10501"/>
      <c r="CM10501"/>
      <c r="CN10501"/>
      <c r="CO10501"/>
      <c r="CP10501"/>
    </row>
    <row r="10502" spans="80:94" ht="22.5" customHeight="1">
      <c r="CB10502"/>
      <c r="CC10502"/>
      <c r="CD10502"/>
      <c r="CE10502" s="83"/>
      <c r="CF10502"/>
      <c r="CG10502"/>
      <c r="CH10502"/>
      <c r="CI10502"/>
      <c r="CJ10502"/>
      <c r="CK10502"/>
      <c r="CL10502"/>
      <c r="CM10502"/>
      <c r="CN10502"/>
      <c r="CO10502"/>
      <c r="CP10502"/>
    </row>
    <row r="10503" spans="80:94" ht="22.5" customHeight="1">
      <c r="CB10503"/>
      <c r="CC10503"/>
      <c r="CD10503"/>
      <c r="CE10503" s="83"/>
      <c r="CF10503"/>
      <c r="CG10503"/>
      <c r="CH10503"/>
      <c r="CI10503"/>
      <c r="CJ10503"/>
      <c r="CK10503"/>
      <c r="CL10503"/>
      <c r="CM10503"/>
      <c r="CN10503"/>
      <c r="CO10503"/>
      <c r="CP10503"/>
    </row>
    <row r="10504" spans="80:94" ht="22.5" customHeight="1">
      <c r="CB10504"/>
      <c r="CC10504"/>
      <c r="CD10504"/>
      <c r="CE10504" s="83"/>
      <c r="CF10504"/>
      <c r="CG10504"/>
      <c r="CH10504"/>
      <c r="CI10504"/>
      <c r="CJ10504"/>
      <c r="CK10504"/>
      <c r="CL10504"/>
      <c r="CM10504"/>
      <c r="CN10504"/>
      <c r="CO10504"/>
      <c r="CP10504"/>
    </row>
    <row r="10505" spans="80:94" ht="22.5" customHeight="1">
      <c r="CB10505"/>
      <c r="CC10505"/>
      <c r="CD10505"/>
      <c r="CE10505" s="83"/>
      <c r="CF10505"/>
      <c r="CG10505"/>
      <c r="CH10505"/>
      <c r="CI10505"/>
      <c r="CJ10505"/>
      <c r="CK10505"/>
      <c r="CL10505"/>
      <c r="CM10505"/>
      <c r="CN10505"/>
      <c r="CO10505"/>
      <c r="CP10505"/>
    </row>
    <row r="10506" spans="80:94" ht="22.5" customHeight="1">
      <c r="CB10506"/>
      <c r="CC10506"/>
      <c r="CD10506"/>
      <c r="CE10506" s="83"/>
      <c r="CF10506"/>
      <c r="CG10506"/>
      <c r="CH10506"/>
      <c r="CI10506"/>
      <c r="CJ10506"/>
      <c r="CK10506"/>
      <c r="CL10506"/>
      <c r="CM10506"/>
      <c r="CN10506"/>
      <c r="CO10506"/>
      <c r="CP10506"/>
    </row>
    <row r="10507" spans="80:94" ht="22.5" customHeight="1">
      <c r="CB10507"/>
      <c r="CC10507"/>
      <c r="CD10507"/>
      <c r="CE10507" s="83"/>
      <c r="CF10507"/>
      <c r="CG10507"/>
      <c r="CH10507"/>
      <c r="CI10507"/>
      <c r="CJ10507"/>
      <c r="CK10507"/>
      <c r="CL10507"/>
      <c r="CM10507"/>
      <c r="CN10507"/>
      <c r="CO10507"/>
      <c r="CP10507"/>
    </row>
    <row r="10508" spans="80:94" ht="22.5" customHeight="1">
      <c r="CB10508"/>
      <c r="CC10508"/>
      <c r="CD10508"/>
      <c r="CE10508" s="83"/>
      <c r="CF10508"/>
      <c r="CG10508"/>
      <c r="CH10508"/>
      <c r="CI10508"/>
      <c r="CJ10508"/>
      <c r="CK10508"/>
      <c r="CL10508"/>
      <c r="CM10508"/>
      <c r="CN10508"/>
      <c r="CO10508"/>
      <c r="CP10508"/>
    </row>
    <row r="10509" spans="80:94" ht="22.5" customHeight="1">
      <c r="CB10509"/>
      <c r="CC10509"/>
      <c r="CD10509"/>
      <c r="CE10509" s="83"/>
      <c r="CF10509"/>
      <c r="CG10509"/>
      <c r="CH10509"/>
      <c r="CI10509"/>
      <c r="CJ10509"/>
      <c r="CK10509"/>
      <c r="CL10509"/>
      <c r="CM10509"/>
      <c r="CN10509"/>
      <c r="CO10509"/>
      <c r="CP10509"/>
    </row>
    <row r="10510" spans="80:94" ht="22.5" customHeight="1">
      <c r="CB10510"/>
      <c r="CC10510"/>
      <c r="CD10510"/>
      <c r="CE10510" s="83"/>
      <c r="CF10510"/>
      <c r="CG10510"/>
      <c r="CH10510"/>
      <c r="CI10510"/>
      <c r="CJ10510"/>
      <c r="CK10510"/>
      <c r="CL10510"/>
      <c r="CM10510"/>
      <c r="CN10510"/>
      <c r="CO10510"/>
      <c r="CP10510"/>
    </row>
    <row r="10511" spans="80:94" ht="22.5" customHeight="1">
      <c r="CB10511"/>
      <c r="CC10511"/>
      <c r="CD10511"/>
      <c r="CE10511" s="83"/>
      <c r="CF10511"/>
      <c r="CG10511"/>
      <c r="CH10511"/>
      <c r="CI10511"/>
      <c r="CJ10511"/>
      <c r="CK10511"/>
      <c r="CL10511"/>
      <c r="CM10511"/>
      <c r="CN10511"/>
      <c r="CO10511"/>
      <c r="CP10511"/>
    </row>
    <row r="10512" spans="80:94" ht="22.5" customHeight="1">
      <c r="CB10512"/>
      <c r="CC10512"/>
      <c r="CD10512"/>
      <c r="CE10512" s="83"/>
      <c r="CF10512"/>
      <c r="CG10512"/>
      <c r="CH10512"/>
      <c r="CI10512"/>
      <c r="CJ10512"/>
      <c r="CK10512"/>
      <c r="CL10512"/>
      <c r="CM10512"/>
      <c r="CN10512"/>
      <c r="CO10512"/>
      <c r="CP10512"/>
    </row>
    <row r="10513" spans="80:94" ht="22.5" customHeight="1">
      <c r="CB10513"/>
      <c r="CC10513"/>
      <c r="CD10513"/>
      <c r="CE10513" s="83"/>
      <c r="CF10513"/>
      <c r="CG10513"/>
      <c r="CH10513"/>
      <c r="CI10513"/>
      <c r="CJ10513"/>
      <c r="CK10513"/>
      <c r="CL10513"/>
      <c r="CM10513"/>
      <c r="CN10513"/>
      <c r="CO10513"/>
      <c r="CP10513"/>
    </row>
    <row r="10514" spans="80:94" ht="22.5" customHeight="1">
      <c r="CB10514"/>
      <c r="CC10514"/>
      <c r="CD10514"/>
      <c r="CE10514" s="83"/>
      <c r="CF10514"/>
      <c r="CG10514"/>
      <c r="CH10514"/>
      <c r="CI10514"/>
      <c r="CJ10514"/>
      <c r="CK10514"/>
      <c r="CL10514"/>
      <c r="CM10514"/>
      <c r="CN10514"/>
      <c r="CO10514"/>
      <c r="CP10514"/>
    </row>
    <row r="10515" spans="80:94" ht="22.5" customHeight="1">
      <c r="CB10515"/>
      <c r="CC10515"/>
      <c r="CD10515"/>
      <c r="CE10515" s="83"/>
      <c r="CF10515"/>
      <c r="CG10515"/>
      <c r="CH10515"/>
      <c r="CI10515"/>
      <c r="CJ10515"/>
      <c r="CK10515"/>
      <c r="CL10515"/>
      <c r="CM10515"/>
      <c r="CN10515"/>
      <c r="CO10515"/>
      <c r="CP10515"/>
    </row>
    <row r="10516" spans="80:94" ht="22.5" customHeight="1">
      <c r="CB10516"/>
      <c r="CC10516"/>
      <c r="CD10516"/>
      <c r="CE10516" s="83"/>
      <c r="CF10516"/>
      <c r="CG10516"/>
      <c r="CH10516"/>
      <c r="CI10516"/>
      <c r="CJ10516"/>
      <c r="CK10516"/>
      <c r="CL10516"/>
      <c r="CM10516"/>
      <c r="CN10516"/>
      <c r="CO10516"/>
      <c r="CP10516"/>
    </row>
    <row r="10517" spans="80:94" ht="22.5" customHeight="1">
      <c r="CB10517"/>
      <c r="CC10517"/>
      <c r="CD10517"/>
      <c r="CE10517" s="83"/>
      <c r="CF10517"/>
      <c r="CG10517"/>
      <c r="CH10517"/>
      <c r="CI10517"/>
      <c r="CJ10517"/>
      <c r="CK10517"/>
      <c r="CL10517"/>
      <c r="CM10517"/>
      <c r="CN10517"/>
      <c r="CO10517"/>
      <c r="CP10517"/>
    </row>
    <row r="10518" spans="80:94" ht="22.5" customHeight="1">
      <c r="CB10518"/>
      <c r="CC10518"/>
      <c r="CD10518"/>
      <c r="CE10518" s="83"/>
      <c r="CF10518"/>
      <c r="CG10518"/>
      <c r="CH10518"/>
      <c r="CI10518"/>
      <c r="CJ10518"/>
      <c r="CK10518"/>
      <c r="CL10518"/>
      <c r="CM10518"/>
      <c r="CN10518"/>
      <c r="CO10518"/>
      <c r="CP10518"/>
    </row>
    <row r="10519" spans="80:94" ht="22.5" customHeight="1">
      <c r="CB10519"/>
      <c r="CC10519"/>
      <c r="CD10519"/>
      <c r="CE10519" s="83"/>
      <c r="CF10519"/>
      <c r="CG10519"/>
      <c r="CH10519"/>
      <c r="CI10519"/>
      <c r="CJ10519"/>
      <c r="CK10519"/>
      <c r="CL10519"/>
      <c r="CM10519"/>
      <c r="CN10519"/>
      <c r="CO10519"/>
      <c r="CP10519"/>
    </row>
    <row r="10520" spans="80:94" ht="22.5" customHeight="1">
      <c r="CB10520"/>
      <c r="CC10520"/>
      <c r="CD10520"/>
      <c r="CE10520" s="83"/>
      <c r="CF10520"/>
      <c r="CG10520"/>
      <c r="CH10520"/>
      <c r="CI10520"/>
      <c r="CJ10520"/>
      <c r="CK10520"/>
      <c r="CL10520"/>
      <c r="CM10520"/>
      <c r="CN10520"/>
      <c r="CO10520"/>
      <c r="CP10520"/>
    </row>
    <row r="10521" spans="80:94" ht="22.5" customHeight="1">
      <c r="CB10521"/>
      <c r="CC10521"/>
      <c r="CD10521"/>
      <c r="CE10521" s="83"/>
      <c r="CF10521"/>
      <c r="CG10521"/>
      <c r="CH10521"/>
      <c r="CI10521"/>
      <c r="CJ10521"/>
      <c r="CK10521"/>
      <c r="CL10521"/>
      <c r="CM10521"/>
      <c r="CN10521"/>
      <c r="CO10521"/>
      <c r="CP10521"/>
    </row>
    <row r="10522" spans="80:94" ht="22.5" customHeight="1">
      <c r="CB10522"/>
      <c r="CC10522"/>
      <c r="CD10522"/>
      <c r="CE10522" s="83"/>
      <c r="CF10522"/>
      <c r="CG10522"/>
      <c r="CH10522"/>
      <c r="CI10522"/>
      <c r="CJ10522"/>
      <c r="CK10522"/>
      <c r="CL10522"/>
      <c r="CM10522"/>
      <c r="CN10522"/>
      <c r="CO10522"/>
      <c r="CP10522"/>
    </row>
    <row r="10523" spans="80:94" ht="22.5" customHeight="1">
      <c r="CB10523"/>
      <c r="CC10523"/>
      <c r="CD10523"/>
      <c r="CE10523" s="83"/>
      <c r="CF10523"/>
      <c r="CG10523"/>
      <c r="CH10523"/>
      <c r="CI10523"/>
      <c r="CJ10523"/>
      <c r="CK10523"/>
      <c r="CL10523"/>
      <c r="CM10523"/>
      <c r="CN10523"/>
      <c r="CO10523"/>
      <c r="CP10523"/>
    </row>
    <row r="10524" spans="80:94" ht="22.5" customHeight="1">
      <c r="CB10524"/>
      <c r="CC10524"/>
      <c r="CD10524"/>
      <c r="CE10524" s="83"/>
      <c r="CF10524"/>
      <c r="CG10524"/>
      <c r="CH10524"/>
      <c r="CI10524"/>
      <c r="CJ10524"/>
      <c r="CK10524"/>
      <c r="CL10524"/>
      <c r="CM10524"/>
      <c r="CN10524"/>
      <c r="CO10524"/>
      <c r="CP10524"/>
    </row>
    <row r="10525" spans="80:94" ht="22.5" customHeight="1">
      <c r="CB10525"/>
      <c r="CC10525"/>
      <c r="CD10525"/>
      <c r="CE10525" s="83"/>
      <c r="CF10525"/>
      <c r="CG10525"/>
      <c r="CH10525"/>
      <c r="CI10525"/>
      <c r="CJ10525"/>
      <c r="CK10525"/>
      <c r="CL10525"/>
      <c r="CM10525"/>
      <c r="CN10525"/>
      <c r="CO10525"/>
      <c r="CP10525"/>
    </row>
    <row r="10526" spans="80:94" ht="22.5" customHeight="1">
      <c r="CB10526"/>
      <c r="CC10526"/>
      <c r="CD10526"/>
      <c r="CE10526" s="83"/>
      <c r="CF10526"/>
      <c r="CG10526"/>
      <c r="CH10526"/>
      <c r="CI10526"/>
      <c r="CJ10526"/>
      <c r="CK10526"/>
      <c r="CL10526"/>
      <c r="CM10526"/>
      <c r="CN10526"/>
      <c r="CO10526"/>
      <c r="CP10526"/>
    </row>
    <row r="10527" spans="80:94" ht="22.5" customHeight="1">
      <c r="CB10527"/>
      <c r="CC10527"/>
      <c r="CD10527"/>
      <c r="CE10527" s="83"/>
      <c r="CF10527"/>
      <c r="CG10527"/>
      <c r="CH10527"/>
      <c r="CI10527"/>
      <c r="CJ10527"/>
      <c r="CK10527"/>
      <c r="CL10527"/>
      <c r="CM10527"/>
      <c r="CN10527"/>
      <c r="CO10527"/>
      <c r="CP10527"/>
    </row>
    <row r="10528" spans="80:94" ht="22.5" customHeight="1">
      <c r="CB10528"/>
      <c r="CC10528"/>
      <c r="CD10528"/>
      <c r="CE10528" s="83"/>
      <c r="CF10528"/>
      <c r="CG10528"/>
      <c r="CH10528"/>
      <c r="CI10528"/>
      <c r="CJ10528"/>
      <c r="CK10528"/>
      <c r="CL10528"/>
      <c r="CM10528"/>
      <c r="CN10528"/>
      <c r="CO10528"/>
      <c r="CP10528"/>
    </row>
    <row r="10529" spans="80:94" ht="22.5" customHeight="1">
      <c r="CB10529"/>
      <c r="CC10529"/>
      <c r="CD10529"/>
      <c r="CE10529" s="83"/>
      <c r="CF10529"/>
      <c r="CG10529"/>
      <c r="CH10529"/>
      <c r="CI10529"/>
      <c r="CJ10529"/>
      <c r="CK10529"/>
      <c r="CL10529"/>
      <c r="CM10529"/>
      <c r="CN10529"/>
      <c r="CO10529"/>
      <c r="CP10529"/>
    </row>
    <row r="10530" spans="80:94" ht="22.5" customHeight="1">
      <c r="CB10530"/>
      <c r="CC10530"/>
      <c r="CD10530"/>
      <c r="CE10530" s="83"/>
      <c r="CF10530"/>
      <c r="CG10530"/>
      <c r="CH10530"/>
      <c r="CI10530"/>
      <c r="CJ10530"/>
      <c r="CK10530"/>
      <c r="CL10530"/>
      <c r="CM10530"/>
      <c r="CN10530"/>
      <c r="CO10530"/>
      <c r="CP10530"/>
    </row>
    <row r="10531" spans="80:94" ht="22.5" customHeight="1">
      <c r="CB10531"/>
      <c r="CC10531"/>
      <c r="CD10531"/>
      <c r="CE10531" s="83"/>
      <c r="CF10531"/>
      <c r="CG10531"/>
      <c r="CH10531"/>
      <c r="CI10531"/>
      <c r="CJ10531"/>
      <c r="CK10531"/>
      <c r="CL10531"/>
      <c r="CM10531"/>
      <c r="CN10531"/>
      <c r="CO10531"/>
      <c r="CP10531"/>
    </row>
    <row r="10532" spans="80:94" ht="22.5" customHeight="1">
      <c r="CB10532"/>
      <c r="CC10532"/>
      <c r="CD10532"/>
      <c r="CE10532" s="83"/>
      <c r="CF10532"/>
      <c r="CG10532"/>
      <c r="CH10532"/>
      <c r="CI10532"/>
      <c r="CJ10532"/>
      <c r="CK10532"/>
      <c r="CL10532"/>
      <c r="CM10532"/>
      <c r="CN10532"/>
      <c r="CO10532"/>
      <c r="CP10532"/>
    </row>
    <row r="10533" spans="80:94" ht="22.5" customHeight="1">
      <c r="CB10533"/>
      <c r="CC10533"/>
      <c r="CD10533"/>
      <c r="CE10533" s="83"/>
      <c r="CF10533"/>
      <c r="CG10533"/>
      <c r="CH10533"/>
      <c r="CI10533"/>
      <c r="CJ10533"/>
      <c r="CK10533"/>
      <c r="CL10533"/>
      <c r="CM10533"/>
      <c r="CN10533"/>
      <c r="CO10533"/>
      <c r="CP10533"/>
    </row>
    <row r="10534" spans="80:94" ht="22.5" customHeight="1">
      <c r="CB10534"/>
      <c r="CC10534"/>
      <c r="CD10534"/>
      <c r="CE10534" s="83"/>
      <c r="CF10534"/>
      <c r="CG10534"/>
      <c r="CH10534"/>
      <c r="CI10534"/>
      <c r="CJ10534"/>
      <c r="CK10534"/>
      <c r="CL10534"/>
      <c r="CM10534"/>
      <c r="CN10534"/>
      <c r="CO10534"/>
      <c r="CP10534"/>
    </row>
    <row r="10535" spans="80:94" ht="22.5" customHeight="1">
      <c r="CB10535"/>
      <c r="CC10535"/>
      <c r="CD10535"/>
      <c r="CE10535" s="83"/>
      <c r="CF10535"/>
      <c r="CG10535"/>
      <c r="CH10535"/>
      <c r="CI10535"/>
      <c r="CJ10535"/>
      <c r="CK10535"/>
      <c r="CL10535"/>
      <c r="CM10535"/>
      <c r="CN10535"/>
      <c r="CO10535"/>
      <c r="CP10535"/>
    </row>
    <row r="10536" spans="80:94" ht="22.5" customHeight="1">
      <c r="CB10536"/>
      <c r="CC10536"/>
      <c r="CD10536"/>
      <c r="CE10536" s="83"/>
      <c r="CF10536"/>
      <c r="CG10536"/>
      <c r="CH10536"/>
      <c r="CI10536"/>
      <c r="CJ10536"/>
      <c r="CK10536"/>
      <c r="CL10536"/>
      <c r="CM10536"/>
      <c r="CN10536"/>
      <c r="CO10536"/>
      <c r="CP10536"/>
    </row>
    <row r="10537" spans="80:94" ht="22.5" customHeight="1">
      <c r="CB10537"/>
      <c r="CC10537"/>
      <c r="CD10537"/>
      <c r="CE10537" s="83"/>
      <c r="CF10537"/>
      <c r="CG10537"/>
      <c r="CH10537"/>
      <c r="CI10537"/>
      <c r="CJ10537"/>
      <c r="CK10537"/>
      <c r="CL10537"/>
      <c r="CM10537"/>
      <c r="CN10537"/>
      <c r="CO10537"/>
      <c r="CP10537"/>
    </row>
    <row r="10538" spans="80:94" ht="22.5" customHeight="1">
      <c r="CB10538"/>
      <c r="CC10538"/>
      <c r="CD10538"/>
      <c r="CE10538" s="83"/>
      <c r="CF10538"/>
      <c r="CG10538"/>
      <c r="CH10538"/>
      <c r="CI10538"/>
      <c r="CJ10538"/>
      <c r="CK10538"/>
      <c r="CL10538"/>
      <c r="CM10538"/>
      <c r="CN10538"/>
      <c r="CO10538"/>
      <c r="CP10538"/>
    </row>
    <row r="10539" spans="80:94" ht="22.5" customHeight="1">
      <c r="CB10539"/>
      <c r="CC10539"/>
      <c r="CD10539"/>
      <c r="CE10539" s="83"/>
      <c r="CF10539"/>
      <c r="CG10539"/>
      <c r="CH10539"/>
      <c r="CI10539"/>
      <c r="CJ10539"/>
      <c r="CK10539"/>
      <c r="CL10539"/>
      <c r="CM10539"/>
      <c r="CN10539"/>
      <c r="CO10539"/>
      <c r="CP10539"/>
    </row>
    <row r="10540" spans="80:94" ht="22.5" customHeight="1">
      <c r="CB10540"/>
      <c r="CC10540"/>
      <c r="CD10540"/>
      <c r="CE10540" s="83"/>
      <c r="CF10540"/>
      <c r="CG10540"/>
      <c r="CH10540"/>
      <c r="CI10540"/>
      <c r="CJ10540"/>
      <c r="CK10540"/>
      <c r="CL10540"/>
      <c r="CM10540"/>
      <c r="CN10540"/>
      <c r="CO10540"/>
      <c r="CP10540"/>
    </row>
    <row r="10541" spans="80:94" ht="22.5" customHeight="1">
      <c r="CB10541"/>
      <c r="CC10541"/>
      <c r="CD10541"/>
      <c r="CE10541" s="83"/>
      <c r="CF10541"/>
      <c r="CG10541"/>
      <c r="CH10541"/>
      <c r="CI10541"/>
      <c r="CJ10541"/>
      <c r="CK10541"/>
      <c r="CL10541"/>
      <c r="CM10541"/>
      <c r="CN10541"/>
      <c r="CO10541"/>
      <c r="CP10541"/>
    </row>
    <row r="10542" spans="80:94" ht="22.5" customHeight="1">
      <c r="CB10542"/>
      <c r="CC10542"/>
      <c r="CD10542"/>
      <c r="CE10542" s="83"/>
      <c r="CF10542"/>
      <c r="CG10542"/>
      <c r="CH10542"/>
      <c r="CI10542"/>
      <c r="CJ10542"/>
      <c r="CK10542"/>
      <c r="CL10542"/>
      <c r="CM10542"/>
      <c r="CN10542"/>
      <c r="CO10542"/>
      <c r="CP10542"/>
    </row>
    <row r="10543" spans="80:94" ht="22.5" customHeight="1">
      <c r="CB10543"/>
      <c r="CC10543"/>
      <c r="CD10543"/>
      <c r="CE10543" s="83"/>
      <c r="CF10543"/>
      <c r="CG10543"/>
      <c r="CH10543"/>
      <c r="CI10543"/>
      <c r="CJ10543"/>
      <c r="CK10543"/>
      <c r="CL10543"/>
      <c r="CM10543"/>
      <c r="CN10543"/>
      <c r="CO10543"/>
      <c r="CP10543"/>
    </row>
    <row r="10544" spans="80:94" ht="22.5" customHeight="1">
      <c r="CB10544"/>
      <c r="CC10544"/>
      <c r="CD10544"/>
      <c r="CE10544" s="83"/>
      <c r="CF10544"/>
      <c r="CG10544"/>
      <c r="CH10544"/>
      <c r="CI10544"/>
      <c r="CJ10544"/>
      <c r="CK10544"/>
      <c r="CL10544"/>
      <c r="CM10544"/>
      <c r="CN10544"/>
      <c r="CO10544"/>
      <c r="CP10544"/>
    </row>
    <row r="10545" spans="80:94" ht="22.5" customHeight="1">
      <c r="CB10545"/>
      <c r="CC10545"/>
      <c r="CD10545"/>
      <c r="CE10545" s="83"/>
      <c r="CF10545"/>
      <c r="CG10545"/>
      <c r="CH10545"/>
      <c r="CI10545"/>
      <c r="CJ10545"/>
      <c r="CK10545"/>
      <c r="CL10545"/>
      <c r="CM10545"/>
      <c r="CN10545"/>
      <c r="CO10545"/>
      <c r="CP10545"/>
    </row>
    <row r="10546" spans="80:94" ht="22.5" customHeight="1">
      <c r="CB10546"/>
      <c r="CC10546"/>
      <c r="CD10546"/>
      <c r="CE10546" s="83"/>
      <c r="CF10546"/>
      <c r="CG10546"/>
      <c r="CH10546"/>
      <c r="CI10546"/>
      <c r="CJ10546"/>
      <c r="CK10546"/>
      <c r="CL10546"/>
      <c r="CM10546"/>
      <c r="CN10546"/>
      <c r="CO10546"/>
      <c r="CP10546"/>
    </row>
    <row r="10547" spans="80:94" ht="22.5" customHeight="1">
      <c r="CB10547"/>
      <c r="CC10547"/>
      <c r="CD10547"/>
      <c r="CE10547" s="83"/>
      <c r="CF10547"/>
      <c r="CG10547"/>
      <c r="CH10547"/>
      <c r="CI10547"/>
      <c r="CJ10547"/>
      <c r="CK10547"/>
      <c r="CL10547"/>
      <c r="CM10547"/>
      <c r="CN10547"/>
      <c r="CO10547"/>
      <c r="CP10547"/>
    </row>
    <row r="10548" spans="80:94" ht="22.5" customHeight="1">
      <c r="CB10548"/>
      <c r="CC10548"/>
      <c r="CD10548"/>
      <c r="CE10548" s="83"/>
      <c r="CF10548"/>
      <c r="CG10548"/>
      <c r="CH10548"/>
      <c r="CI10548"/>
      <c r="CJ10548"/>
      <c r="CK10548"/>
      <c r="CL10548"/>
      <c r="CM10548"/>
      <c r="CN10548"/>
      <c r="CO10548"/>
      <c r="CP10548"/>
    </row>
    <row r="10549" spans="80:94" ht="22.5" customHeight="1">
      <c r="CB10549"/>
      <c r="CC10549"/>
      <c r="CD10549"/>
      <c r="CE10549" s="83"/>
      <c r="CF10549"/>
      <c r="CG10549"/>
      <c r="CH10549"/>
      <c r="CI10549"/>
      <c r="CJ10549"/>
      <c r="CK10549"/>
      <c r="CL10549"/>
      <c r="CM10549"/>
      <c r="CN10549"/>
      <c r="CO10549"/>
      <c r="CP10549"/>
    </row>
    <row r="10550" spans="80:94" ht="22.5" customHeight="1">
      <c r="CB10550"/>
      <c r="CC10550"/>
      <c r="CD10550"/>
      <c r="CE10550" s="83"/>
      <c r="CF10550"/>
      <c r="CG10550"/>
      <c r="CH10550"/>
      <c r="CI10550"/>
      <c r="CJ10550"/>
      <c r="CK10550"/>
      <c r="CL10550"/>
      <c r="CM10550"/>
      <c r="CN10550"/>
      <c r="CO10550"/>
      <c r="CP10550"/>
    </row>
    <row r="10551" spans="80:94" ht="22.5" customHeight="1">
      <c r="CB10551"/>
      <c r="CC10551"/>
      <c r="CD10551"/>
      <c r="CE10551" s="83"/>
      <c r="CF10551"/>
      <c r="CG10551"/>
      <c r="CH10551"/>
      <c r="CI10551"/>
      <c r="CJ10551"/>
      <c r="CK10551"/>
      <c r="CL10551"/>
      <c r="CM10551"/>
      <c r="CN10551"/>
      <c r="CO10551"/>
      <c r="CP10551"/>
    </row>
    <row r="10552" spans="80:94" ht="22.5" customHeight="1">
      <c r="CB10552"/>
      <c r="CC10552"/>
      <c r="CD10552"/>
      <c r="CE10552" s="83"/>
      <c r="CF10552"/>
      <c r="CG10552"/>
      <c r="CH10552"/>
      <c r="CI10552"/>
      <c r="CJ10552"/>
      <c r="CK10552"/>
      <c r="CL10552"/>
      <c r="CM10552"/>
      <c r="CN10552"/>
      <c r="CO10552"/>
      <c r="CP10552"/>
    </row>
    <row r="10553" spans="80:94" ht="22.5" customHeight="1">
      <c r="CB10553"/>
      <c r="CC10553"/>
      <c r="CD10553"/>
      <c r="CE10553" s="83"/>
      <c r="CF10553"/>
      <c r="CG10553"/>
      <c r="CH10553"/>
      <c r="CI10553"/>
      <c r="CJ10553"/>
      <c r="CK10553"/>
      <c r="CL10553"/>
      <c r="CM10553"/>
      <c r="CN10553"/>
      <c r="CO10553"/>
      <c r="CP10553"/>
    </row>
    <row r="10554" spans="80:94" ht="22.5" customHeight="1">
      <c r="CB10554"/>
      <c r="CC10554"/>
      <c r="CD10554"/>
      <c r="CE10554" s="83"/>
      <c r="CF10554"/>
      <c r="CG10554"/>
      <c r="CH10554"/>
      <c r="CI10554"/>
      <c r="CJ10554"/>
      <c r="CK10554"/>
      <c r="CL10554"/>
      <c r="CM10554"/>
      <c r="CN10554"/>
      <c r="CO10554"/>
      <c r="CP10554"/>
    </row>
    <row r="10555" spans="80:94" ht="22.5" customHeight="1">
      <c r="CB10555"/>
      <c r="CC10555"/>
      <c r="CD10555"/>
      <c r="CE10555" s="83"/>
      <c r="CF10555"/>
      <c r="CG10555"/>
      <c r="CH10555"/>
      <c r="CI10555"/>
      <c r="CJ10555"/>
      <c r="CK10555"/>
      <c r="CL10555"/>
      <c r="CM10555"/>
      <c r="CN10555"/>
      <c r="CO10555"/>
      <c r="CP10555"/>
    </row>
    <row r="10556" spans="80:94" ht="22.5" customHeight="1">
      <c r="CB10556"/>
      <c r="CC10556"/>
      <c r="CD10556"/>
      <c r="CE10556" s="83"/>
      <c r="CF10556"/>
      <c r="CG10556"/>
      <c r="CH10556"/>
      <c r="CI10556"/>
      <c r="CJ10556"/>
      <c r="CK10556"/>
      <c r="CL10556"/>
      <c r="CM10556"/>
      <c r="CN10556"/>
      <c r="CO10556"/>
      <c r="CP10556"/>
    </row>
    <row r="10557" spans="80:94" ht="22.5" customHeight="1">
      <c r="CB10557"/>
      <c r="CC10557"/>
      <c r="CD10557"/>
      <c r="CE10557" s="83"/>
      <c r="CF10557"/>
      <c r="CG10557"/>
      <c r="CH10557"/>
      <c r="CI10557"/>
      <c r="CJ10557"/>
      <c r="CK10557"/>
      <c r="CL10557"/>
      <c r="CM10557"/>
      <c r="CN10557"/>
      <c r="CO10557"/>
      <c r="CP10557"/>
    </row>
    <row r="10558" spans="80:94" ht="22.5" customHeight="1">
      <c r="CB10558"/>
      <c r="CC10558"/>
      <c r="CD10558"/>
      <c r="CE10558" s="83"/>
      <c r="CF10558"/>
      <c r="CG10558"/>
      <c r="CH10558"/>
      <c r="CI10558"/>
      <c r="CJ10558"/>
      <c r="CK10558"/>
      <c r="CL10558"/>
      <c r="CM10558"/>
      <c r="CN10558"/>
      <c r="CO10558"/>
      <c r="CP10558"/>
    </row>
    <row r="10559" spans="80:94" ht="22.5" customHeight="1">
      <c r="CB10559"/>
      <c r="CC10559"/>
      <c r="CD10559"/>
      <c r="CE10559" s="83"/>
      <c r="CF10559"/>
      <c r="CG10559"/>
      <c r="CH10559"/>
      <c r="CI10559"/>
      <c r="CJ10559"/>
      <c r="CK10559"/>
      <c r="CL10559"/>
      <c r="CM10559"/>
      <c r="CN10559"/>
      <c r="CO10559"/>
      <c r="CP10559"/>
    </row>
    <row r="10560" spans="80:94" ht="22.5" customHeight="1">
      <c r="CB10560"/>
      <c r="CC10560"/>
      <c r="CD10560"/>
      <c r="CE10560" s="83"/>
      <c r="CF10560"/>
      <c r="CG10560"/>
      <c r="CH10560"/>
      <c r="CI10560"/>
      <c r="CJ10560"/>
      <c r="CK10560"/>
      <c r="CL10560"/>
      <c r="CM10560"/>
      <c r="CN10560"/>
      <c r="CO10560"/>
      <c r="CP10560"/>
    </row>
    <row r="10561" spans="80:94" ht="22.5" customHeight="1">
      <c r="CB10561"/>
      <c r="CC10561"/>
      <c r="CD10561"/>
      <c r="CE10561" s="83"/>
      <c r="CF10561"/>
      <c r="CG10561"/>
      <c r="CH10561"/>
      <c r="CI10561"/>
      <c r="CJ10561"/>
      <c r="CK10561"/>
      <c r="CL10561"/>
      <c r="CM10561"/>
      <c r="CN10561"/>
      <c r="CO10561"/>
      <c r="CP10561"/>
    </row>
    <row r="10562" spans="80:94" ht="22.5" customHeight="1">
      <c r="CB10562"/>
      <c r="CC10562"/>
      <c r="CD10562"/>
      <c r="CE10562" s="83"/>
      <c r="CF10562"/>
      <c r="CG10562"/>
      <c r="CH10562"/>
      <c r="CI10562"/>
      <c r="CJ10562"/>
      <c r="CK10562"/>
      <c r="CL10562"/>
      <c r="CM10562"/>
      <c r="CN10562"/>
      <c r="CO10562"/>
      <c r="CP10562"/>
    </row>
    <row r="10563" spans="80:94" ht="22.5" customHeight="1">
      <c r="CB10563"/>
      <c r="CC10563"/>
      <c r="CD10563"/>
      <c r="CE10563" s="83"/>
      <c r="CF10563"/>
      <c r="CG10563"/>
      <c r="CH10563"/>
      <c r="CI10563"/>
      <c r="CJ10563"/>
      <c r="CK10563"/>
      <c r="CL10563"/>
      <c r="CM10563"/>
      <c r="CN10563"/>
      <c r="CO10563"/>
      <c r="CP10563"/>
    </row>
    <row r="10564" spans="80:94" ht="22.5" customHeight="1">
      <c r="CB10564"/>
      <c r="CC10564"/>
      <c r="CD10564"/>
      <c r="CE10564" s="83"/>
      <c r="CF10564"/>
      <c r="CG10564"/>
      <c r="CH10564"/>
      <c r="CI10564"/>
      <c r="CJ10564"/>
      <c r="CK10564"/>
      <c r="CL10564"/>
      <c r="CM10564"/>
      <c r="CN10564"/>
      <c r="CO10564"/>
      <c r="CP10564"/>
    </row>
    <row r="10565" spans="80:94" ht="22.5" customHeight="1">
      <c r="CB10565"/>
      <c r="CC10565"/>
      <c r="CD10565"/>
      <c r="CE10565" s="83"/>
      <c r="CF10565"/>
      <c r="CG10565"/>
      <c r="CH10565"/>
      <c r="CI10565"/>
      <c r="CJ10565"/>
      <c r="CK10565"/>
      <c r="CL10565"/>
      <c r="CM10565"/>
      <c r="CN10565"/>
      <c r="CO10565"/>
      <c r="CP10565"/>
    </row>
    <row r="10566" spans="80:94" ht="22.5" customHeight="1">
      <c r="CB10566"/>
      <c r="CC10566"/>
      <c r="CD10566"/>
      <c r="CE10566" s="83"/>
      <c r="CF10566"/>
      <c r="CG10566"/>
      <c r="CH10566"/>
      <c r="CI10566"/>
      <c r="CJ10566"/>
      <c r="CK10566"/>
      <c r="CL10566"/>
      <c r="CM10566"/>
      <c r="CN10566"/>
      <c r="CO10566"/>
      <c r="CP10566"/>
    </row>
    <row r="10567" spans="80:94" ht="22.5" customHeight="1">
      <c r="CB10567"/>
      <c r="CC10567"/>
      <c r="CD10567"/>
      <c r="CE10567" s="83"/>
      <c r="CF10567"/>
      <c r="CG10567"/>
      <c r="CH10567"/>
      <c r="CI10567"/>
      <c r="CJ10567"/>
      <c r="CK10567"/>
      <c r="CL10567"/>
      <c r="CM10567"/>
      <c r="CN10567"/>
      <c r="CO10567"/>
      <c r="CP10567"/>
    </row>
    <row r="10568" spans="80:94" ht="22.5" customHeight="1">
      <c r="CB10568"/>
      <c r="CC10568"/>
      <c r="CD10568"/>
      <c r="CE10568" s="83"/>
      <c r="CF10568"/>
      <c r="CG10568"/>
      <c r="CH10568"/>
      <c r="CI10568"/>
      <c r="CJ10568"/>
      <c r="CK10568"/>
      <c r="CL10568"/>
      <c r="CM10568"/>
      <c r="CN10568"/>
      <c r="CO10568"/>
      <c r="CP10568"/>
    </row>
    <row r="10569" spans="80:94" ht="22.5" customHeight="1">
      <c r="CB10569"/>
      <c r="CC10569"/>
      <c r="CD10569"/>
      <c r="CE10569" s="83"/>
      <c r="CF10569"/>
      <c r="CG10569"/>
      <c r="CH10569"/>
      <c r="CI10569"/>
      <c r="CJ10569"/>
      <c r="CK10569"/>
      <c r="CL10569"/>
      <c r="CM10569"/>
      <c r="CN10569"/>
      <c r="CO10569"/>
      <c r="CP10569"/>
    </row>
    <row r="10570" spans="80:94" ht="22.5" customHeight="1">
      <c r="CB10570"/>
      <c r="CC10570"/>
      <c r="CD10570"/>
      <c r="CE10570" s="83"/>
      <c r="CF10570"/>
      <c r="CG10570"/>
      <c r="CH10570"/>
      <c r="CI10570"/>
      <c r="CJ10570"/>
      <c r="CK10570"/>
      <c r="CL10570"/>
      <c r="CM10570"/>
      <c r="CN10570"/>
      <c r="CO10570"/>
      <c r="CP10570"/>
    </row>
    <row r="10571" spans="80:94" ht="22.5" customHeight="1">
      <c r="CB10571"/>
      <c r="CC10571"/>
      <c r="CD10571"/>
      <c r="CE10571" s="83"/>
      <c r="CF10571"/>
      <c r="CG10571"/>
      <c r="CH10571"/>
      <c r="CI10571"/>
      <c r="CJ10571"/>
      <c r="CK10571"/>
      <c r="CL10571"/>
      <c r="CM10571"/>
      <c r="CN10571"/>
      <c r="CO10571"/>
      <c r="CP10571"/>
    </row>
    <row r="10572" spans="80:94" ht="22.5" customHeight="1">
      <c r="CB10572"/>
      <c r="CC10572"/>
      <c r="CD10572"/>
      <c r="CE10572" s="83"/>
      <c r="CF10572"/>
      <c r="CG10572"/>
      <c r="CH10572"/>
      <c r="CI10572"/>
      <c r="CJ10572"/>
      <c r="CK10572"/>
      <c r="CL10572"/>
      <c r="CM10572"/>
      <c r="CN10572"/>
      <c r="CO10572"/>
      <c r="CP10572"/>
    </row>
    <row r="10573" spans="80:94" ht="22.5" customHeight="1">
      <c r="CB10573"/>
      <c r="CC10573"/>
      <c r="CD10573"/>
      <c r="CE10573" s="83"/>
      <c r="CF10573"/>
      <c r="CG10573"/>
      <c r="CH10573"/>
      <c r="CI10573"/>
      <c r="CJ10573"/>
      <c r="CK10573"/>
      <c r="CL10573"/>
      <c r="CM10573"/>
      <c r="CN10573"/>
      <c r="CO10573"/>
      <c r="CP10573"/>
    </row>
    <row r="10574" spans="80:94" ht="22.5" customHeight="1">
      <c r="CB10574"/>
      <c r="CC10574"/>
      <c r="CD10574"/>
      <c r="CE10574" s="83"/>
      <c r="CF10574"/>
      <c r="CG10574"/>
      <c r="CH10574"/>
      <c r="CI10574"/>
      <c r="CJ10574"/>
      <c r="CK10574"/>
      <c r="CL10574"/>
      <c r="CM10574"/>
      <c r="CN10574"/>
      <c r="CO10574"/>
      <c r="CP10574"/>
    </row>
    <row r="10575" spans="80:94" ht="22.5" customHeight="1">
      <c r="CB10575"/>
      <c r="CC10575"/>
      <c r="CD10575"/>
      <c r="CE10575" s="83"/>
      <c r="CF10575"/>
      <c r="CG10575"/>
      <c r="CH10575"/>
      <c r="CI10575"/>
      <c r="CJ10575"/>
      <c r="CK10575"/>
      <c r="CL10575"/>
      <c r="CM10575"/>
      <c r="CN10575"/>
      <c r="CO10575"/>
      <c r="CP10575"/>
    </row>
    <row r="10576" spans="80:94" ht="22.5" customHeight="1">
      <c r="CB10576"/>
      <c r="CC10576"/>
      <c r="CD10576"/>
      <c r="CE10576" s="83"/>
      <c r="CF10576"/>
      <c r="CG10576"/>
      <c r="CH10576"/>
      <c r="CI10576"/>
      <c r="CJ10576"/>
      <c r="CK10576"/>
      <c r="CL10576"/>
      <c r="CM10576"/>
      <c r="CN10576"/>
      <c r="CO10576"/>
      <c r="CP10576"/>
    </row>
    <row r="10577" spans="80:94" ht="22.5" customHeight="1">
      <c r="CB10577"/>
      <c r="CC10577"/>
      <c r="CD10577"/>
      <c r="CE10577" s="83"/>
      <c r="CF10577"/>
      <c r="CG10577"/>
      <c r="CH10577"/>
      <c r="CI10577"/>
      <c r="CJ10577"/>
      <c r="CK10577"/>
      <c r="CL10577"/>
      <c r="CM10577"/>
      <c r="CN10577"/>
      <c r="CO10577"/>
      <c r="CP10577"/>
    </row>
    <row r="10578" spans="80:94" ht="22.5" customHeight="1">
      <c r="CB10578"/>
      <c r="CC10578"/>
      <c r="CD10578"/>
      <c r="CE10578" s="83"/>
      <c r="CF10578"/>
      <c r="CG10578"/>
      <c r="CH10578"/>
      <c r="CI10578"/>
      <c r="CJ10578"/>
      <c r="CK10578"/>
      <c r="CL10578"/>
      <c r="CM10578"/>
      <c r="CN10578"/>
      <c r="CO10578"/>
      <c r="CP10578"/>
    </row>
    <row r="10579" spans="80:94" ht="22.5" customHeight="1">
      <c r="CB10579"/>
      <c r="CC10579"/>
      <c r="CD10579"/>
      <c r="CE10579" s="83"/>
      <c r="CF10579"/>
      <c r="CG10579"/>
      <c r="CH10579"/>
      <c r="CI10579"/>
      <c r="CJ10579"/>
      <c r="CK10579"/>
      <c r="CL10579"/>
      <c r="CM10579"/>
      <c r="CN10579"/>
      <c r="CO10579"/>
      <c r="CP10579"/>
    </row>
    <row r="10580" spans="80:94" ht="22.5" customHeight="1">
      <c r="CB10580"/>
      <c r="CC10580"/>
      <c r="CD10580"/>
      <c r="CE10580" s="83"/>
      <c r="CF10580"/>
      <c r="CG10580"/>
      <c r="CH10580"/>
      <c r="CI10580"/>
      <c r="CJ10580"/>
      <c r="CK10580"/>
      <c r="CL10580"/>
      <c r="CM10580"/>
      <c r="CN10580"/>
      <c r="CO10580"/>
      <c r="CP10580"/>
    </row>
    <row r="10581" spans="80:94" ht="22.5" customHeight="1">
      <c r="CB10581"/>
      <c r="CC10581"/>
      <c r="CD10581"/>
      <c r="CE10581" s="83"/>
      <c r="CF10581"/>
      <c r="CG10581"/>
      <c r="CH10581"/>
      <c r="CI10581"/>
      <c r="CJ10581"/>
      <c r="CK10581"/>
      <c r="CL10581"/>
      <c r="CM10581"/>
      <c r="CN10581"/>
      <c r="CO10581"/>
      <c r="CP10581"/>
    </row>
    <row r="10582" spans="80:94" ht="22.5" customHeight="1">
      <c r="CB10582"/>
      <c r="CC10582"/>
      <c r="CD10582"/>
      <c r="CE10582" s="83"/>
      <c r="CF10582"/>
      <c r="CG10582"/>
      <c r="CH10582"/>
      <c r="CI10582"/>
      <c r="CJ10582"/>
      <c r="CK10582"/>
      <c r="CL10582"/>
      <c r="CM10582"/>
      <c r="CN10582"/>
      <c r="CO10582"/>
      <c r="CP10582"/>
    </row>
    <row r="10583" spans="80:94" ht="22.5" customHeight="1">
      <c r="CB10583"/>
      <c r="CC10583"/>
      <c r="CD10583"/>
      <c r="CE10583" s="83"/>
      <c r="CF10583"/>
      <c r="CG10583"/>
      <c r="CH10583"/>
      <c r="CI10583"/>
      <c r="CJ10583"/>
      <c r="CK10583"/>
      <c r="CL10583"/>
      <c r="CM10583"/>
      <c r="CN10583"/>
      <c r="CO10583"/>
      <c r="CP10583"/>
    </row>
    <row r="10584" spans="80:94" ht="22.5" customHeight="1">
      <c r="CB10584"/>
      <c r="CC10584"/>
      <c r="CD10584"/>
      <c r="CE10584" s="83"/>
      <c r="CF10584"/>
      <c r="CG10584"/>
      <c r="CH10584"/>
      <c r="CI10584"/>
      <c r="CJ10584"/>
      <c r="CK10584"/>
      <c r="CL10584"/>
      <c r="CM10584"/>
      <c r="CN10584"/>
      <c r="CO10584"/>
      <c r="CP10584"/>
    </row>
    <row r="10585" spans="80:94" ht="22.5" customHeight="1">
      <c r="CB10585"/>
      <c r="CC10585"/>
      <c r="CD10585"/>
      <c r="CE10585" s="83"/>
      <c r="CF10585"/>
      <c r="CG10585"/>
      <c r="CH10585"/>
      <c r="CI10585"/>
      <c r="CJ10585"/>
      <c r="CK10585"/>
      <c r="CL10585"/>
      <c r="CM10585"/>
      <c r="CN10585"/>
      <c r="CO10585"/>
      <c r="CP10585"/>
    </row>
    <row r="10586" spans="80:94" ht="22.5" customHeight="1">
      <c r="CB10586"/>
      <c r="CC10586"/>
      <c r="CD10586"/>
      <c r="CE10586" s="83"/>
      <c r="CF10586"/>
      <c r="CG10586"/>
      <c r="CH10586"/>
      <c r="CI10586"/>
      <c r="CJ10586"/>
      <c r="CK10586"/>
      <c r="CL10586"/>
      <c r="CM10586"/>
      <c r="CN10586"/>
      <c r="CO10586"/>
      <c r="CP10586"/>
    </row>
    <row r="10587" spans="80:94" ht="22.5" customHeight="1">
      <c r="CB10587"/>
      <c r="CC10587"/>
      <c r="CD10587"/>
      <c r="CE10587" s="83"/>
      <c r="CF10587"/>
      <c r="CG10587"/>
      <c r="CH10587"/>
      <c r="CI10587"/>
      <c r="CJ10587"/>
      <c r="CK10587"/>
      <c r="CL10587"/>
      <c r="CM10587"/>
      <c r="CN10587"/>
      <c r="CO10587"/>
      <c r="CP10587"/>
    </row>
    <row r="10588" spans="80:94" ht="22.5" customHeight="1">
      <c r="CB10588"/>
      <c r="CC10588"/>
      <c r="CD10588"/>
      <c r="CE10588" s="83"/>
      <c r="CF10588"/>
      <c r="CG10588"/>
      <c r="CH10588"/>
      <c r="CI10588"/>
      <c r="CJ10588"/>
      <c r="CK10588"/>
      <c r="CL10588"/>
      <c r="CM10588"/>
      <c r="CN10588"/>
      <c r="CO10588"/>
      <c r="CP10588"/>
    </row>
    <row r="10589" spans="80:94" ht="22.5" customHeight="1">
      <c r="CB10589"/>
      <c r="CC10589"/>
      <c r="CD10589"/>
      <c r="CE10589" s="83"/>
      <c r="CF10589"/>
      <c r="CG10589"/>
      <c r="CH10589"/>
      <c r="CI10589"/>
      <c r="CJ10589"/>
      <c r="CK10589"/>
      <c r="CL10589"/>
      <c r="CM10589"/>
      <c r="CN10589"/>
      <c r="CO10589"/>
      <c r="CP10589"/>
    </row>
    <row r="10590" spans="80:94" ht="22.5" customHeight="1">
      <c r="CB10590"/>
      <c r="CC10590"/>
      <c r="CD10590"/>
      <c r="CE10590" s="83"/>
      <c r="CF10590"/>
      <c r="CG10590"/>
      <c r="CH10590"/>
      <c r="CI10590"/>
      <c r="CJ10590"/>
      <c r="CK10590"/>
      <c r="CL10590"/>
      <c r="CM10590"/>
      <c r="CN10590"/>
      <c r="CO10590"/>
      <c r="CP10590"/>
    </row>
    <row r="10591" spans="80:94" ht="22.5" customHeight="1">
      <c r="CB10591"/>
      <c r="CC10591"/>
      <c r="CD10591"/>
      <c r="CE10591" s="83"/>
      <c r="CF10591"/>
      <c r="CG10591"/>
      <c r="CH10591"/>
      <c r="CI10591"/>
      <c r="CJ10591"/>
      <c r="CK10591"/>
      <c r="CL10591"/>
      <c r="CM10591"/>
      <c r="CN10591"/>
      <c r="CO10591"/>
      <c r="CP10591"/>
    </row>
    <row r="10592" spans="80:94" ht="22.5" customHeight="1">
      <c r="CB10592"/>
      <c r="CC10592"/>
      <c r="CD10592"/>
      <c r="CE10592" s="83"/>
      <c r="CF10592"/>
      <c r="CG10592"/>
      <c r="CH10592"/>
      <c r="CI10592"/>
      <c r="CJ10592"/>
      <c r="CK10592"/>
      <c r="CL10592"/>
      <c r="CM10592"/>
      <c r="CN10592"/>
      <c r="CO10592"/>
      <c r="CP10592"/>
    </row>
    <row r="10593" spans="80:94" ht="22.5" customHeight="1">
      <c r="CB10593"/>
      <c r="CC10593"/>
      <c r="CD10593"/>
      <c r="CE10593" s="83"/>
      <c r="CF10593"/>
      <c r="CG10593"/>
      <c r="CH10593"/>
      <c r="CI10593"/>
      <c r="CJ10593"/>
      <c r="CK10593"/>
      <c r="CL10593"/>
      <c r="CM10593"/>
      <c r="CN10593"/>
      <c r="CO10593"/>
      <c r="CP10593"/>
    </row>
    <row r="10594" spans="80:94" ht="22.5" customHeight="1">
      <c r="CB10594"/>
      <c r="CC10594"/>
      <c r="CD10594"/>
      <c r="CE10594" s="83"/>
      <c r="CF10594"/>
      <c r="CG10594"/>
      <c r="CH10594"/>
      <c r="CI10594"/>
      <c r="CJ10594"/>
      <c r="CK10594"/>
      <c r="CL10594"/>
      <c r="CM10594"/>
      <c r="CN10594"/>
      <c r="CO10594"/>
      <c r="CP10594"/>
    </row>
    <row r="10595" spans="80:94" ht="22.5" customHeight="1">
      <c r="CB10595"/>
      <c r="CC10595"/>
      <c r="CD10595"/>
      <c r="CE10595" s="83"/>
      <c r="CF10595"/>
      <c r="CG10595"/>
      <c r="CH10595"/>
      <c r="CI10595"/>
      <c r="CJ10595"/>
      <c r="CK10595"/>
      <c r="CL10595"/>
      <c r="CM10595"/>
      <c r="CN10595"/>
      <c r="CO10595"/>
      <c r="CP10595"/>
    </row>
    <row r="10596" spans="80:94" ht="22.5" customHeight="1">
      <c r="CB10596"/>
      <c r="CC10596"/>
      <c r="CD10596"/>
      <c r="CE10596" s="83"/>
      <c r="CF10596"/>
      <c r="CG10596"/>
      <c r="CH10596"/>
      <c r="CI10596"/>
      <c r="CJ10596"/>
      <c r="CK10596"/>
      <c r="CL10596"/>
      <c r="CM10596"/>
      <c r="CN10596"/>
      <c r="CO10596"/>
      <c r="CP10596"/>
    </row>
    <row r="10597" spans="80:94" ht="22.5" customHeight="1">
      <c r="CB10597"/>
      <c r="CC10597"/>
      <c r="CD10597"/>
      <c r="CE10597" s="83"/>
      <c r="CF10597"/>
      <c r="CG10597"/>
      <c r="CH10597"/>
      <c r="CI10597"/>
      <c r="CJ10597"/>
      <c r="CK10597"/>
      <c r="CL10597"/>
      <c r="CM10597"/>
      <c r="CN10597"/>
      <c r="CO10597"/>
      <c r="CP10597"/>
    </row>
    <row r="10598" spans="80:94" ht="22.5" customHeight="1">
      <c r="CB10598"/>
      <c r="CC10598"/>
      <c r="CD10598"/>
      <c r="CE10598" s="83"/>
      <c r="CF10598"/>
      <c r="CG10598"/>
      <c r="CH10598"/>
      <c r="CI10598"/>
      <c r="CJ10598"/>
      <c r="CK10598"/>
      <c r="CL10598"/>
      <c r="CM10598"/>
      <c r="CN10598"/>
      <c r="CO10598"/>
      <c r="CP10598"/>
    </row>
    <row r="10599" spans="80:94" ht="22.5" customHeight="1">
      <c r="CB10599"/>
      <c r="CC10599"/>
      <c r="CD10599"/>
      <c r="CE10599" s="83"/>
      <c r="CF10599"/>
      <c r="CG10599"/>
      <c r="CH10599"/>
      <c r="CI10599"/>
      <c r="CJ10599"/>
      <c r="CK10599"/>
      <c r="CL10599"/>
      <c r="CM10599"/>
      <c r="CN10599"/>
      <c r="CO10599"/>
      <c r="CP10599"/>
    </row>
    <row r="10600" spans="80:94" ht="22.5" customHeight="1">
      <c r="CB10600"/>
      <c r="CC10600"/>
      <c r="CD10600"/>
      <c r="CE10600" s="83"/>
      <c r="CF10600"/>
      <c r="CG10600"/>
      <c r="CH10600"/>
      <c r="CI10600"/>
      <c r="CJ10600"/>
      <c r="CK10600"/>
      <c r="CL10600"/>
      <c r="CM10600"/>
      <c r="CN10600"/>
      <c r="CO10600"/>
      <c r="CP10600"/>
    </row>
    <row r="10601" spans="80:94" ht="22.5" customHeight="1">
      <c r="CB10601"/>
      <c r="CC10601"/>
      <c r="CD10601"/>
      <c r="CE10601" s="83"/>
      <c r="CF10601"/>
      <c r="CG10601"/>
      <c r="CH10601"/>
      <c r="CI10601"/>
      <c r="CJ10601"/>
      <c r="CK10601"/>
      <c r="CL10601"/>
      <c r="CM10601"/>
      <c r="CN10601"/>
      <c r="CO10601"/>
      <c r="CP10601"/>
    </row>
    <row r="10602" spans="80:94" ht="22.5" customHeight="1">
      <c r="CB10602"/>
      <c r="CC10602"/>
      <c r="CD10602"/>
      <c r="CE10602" s="83"/>
      <c r="CF10602"/>
      <c r="CG10602"/>
      <c r="CH10602"/>
      <c r="CI10602"/>
      <c r="CJ10602"/>
      <c r="CK10602"/>
      <c r="CL10602"/>
      <c r="CM10602"/>
      <c r="CN10602"/>
      <c r="CO10602"/>
      <c r="CP10602"/>
    </row>
    <row r="10603" spans="80:94" ht="22.5" customHeight="1">
      <c r="CB10603"/>
      <c r="CC10603"/>
      <c r="CD10603"/>
      <c r="CE10603" s="83"/>
      <c r="CF10603"/>
      <c r="CG10603"/>
      <c r="CH10603"/>
      <c r="CI10603"/>
      <c r="CJ10603"/>
      <c r="CK10603"/>
      <c r="CL10603"/>
      <c r="CM10603"/>
      <c r="CN10603"/>
      <c r="CO10603"/>
      <c r="CP10603"/>
    </row>
    <row r="10604" spans="80:94" ht="22.5" customHeight="1">
      <c r="CB10604"/>
      <c r="CC10604"/>
      <c r="CD10604"/>
      <c r="CE10604" s="83"/>
      <c r="CF10604"/>
      <c r="CG10604"/>
      <c r="CH10604"/>
      <c r="CI10604"/>
      <c r="CJ10604"/>
      <c r="CK10604"/>
      <c r="CL10604"/>
      <c r="CM10604"/>
      <c r="CN10604"/>
      <c r="CO10604"/>
      <c r="CP10604"/>
    </row>
    <row r="10605" spans="80:94" ht="22.5" customHeight="1">
      <c r="CB10605"/>
      <c r="CC10605"/>
      <c r="CD10605"/>
      <c r="CE10605" s="83"/>
      <c r="CF10605"/>
      <c r="CG10605"/>
      <c r="CH10605"/>
      <c r="CI10605"/>
      <c r="CJ10605"/>
      <c r="CK10605"/>
      <c r="CL10605"/>
      <c r="CM10605"/>
      <c r="CN10605"/>
      <c r="CO10605"/>
      <c r="CP10605"/>
    </row>
    <row r="10606" spans="80:94" ht="22.5" customHeight="1">
      <c r="CB10606"/>
      <c r="CC10606"/>
      <c r="CD10606"/>
      <c r="CE10606" s="83"/>
      <c r="CF10606"/>
      <c r="CG10606"/>
      <c r="CH10606"/>
      <c r="CI10606"/>
      <c r="CJ10606"/>
      <c r="CK10606"/>
      <c r="CL10606"/>
      <c r="CM10606"/>
      <c r="CN10606"/>
      <c r="CO10606"/>
      <c r="CP10606"/>
    </row>
    <row r="10607" spans="80:94" ht="22.5" customHeight="1">
      <c r="CB10607"/>
      <c r="CC10607"/>
      <c r="CD10607"/>
      <c r="CE10607" s="83"/>
      <c r="CF10607"/>
      <c r="CG10607"/>
      <c r="CH10607"/>
      <c r="CI10607"/>
      <c r="CJ10607"/>
      <c r="CK10607"/>
      <c r="CL10607"/>
      <c r="CM10607"/>
      <c r="CN10607"/>
      <c r="CO10607"/>
      <c r="CP10607"/>
    </row>
    <row r="10608" spans="80:94" ht="22.5" customHeight="1">
      <c r="CB10608"/>
      <c r="CC10608"/>
      <c r="CD10608"/>
      <c r="CE10608" s="83"/>
      <c r="CF10608"/>
      <c r="CG10608"/>
      <c r="CH10608"/>
      <c r="CI10608"/>
      <c r="CJ10608"/>
      <c r="CK10608"/>
      <c r="CL10608"/>
      <c r="CM10608"/>
      <c r="CN10608"/>
      <c r="CO10608"/>
      <c r="CP10608"/>
    </row>
    <row r="10609" spans="80:94" ht="22.5" customHeight="1">
      <c r="CB10609"/>
      <c r="CC10609"/>
      <c r="CD10609"/>
      <c r="CE10609" s="83"/>
      <c r="CF10609"/>
      <c r="CG10609"/>
      <c r="CH10609"/>
      <c r="CI10609"/>
      <c r="CJ10609"/>
      <c r="CK10609"/>
      <c r="CL10609"/>
      <c r="CM10609"/>
      <c r="CN10609"/>
      <c r="CO10609"/>
      <c r="CP10609"/>
    </row>
    <row r="10610" spans="80:94" ht="22.5" customHeight="1">
      <c r="CB10610"/>
      <c r="CC10610"/>
      <c r="CD10610"/>
      <c r="CE10610" s="83"/>
      <c r="CF10610"/>
      <c r="CG10610"/>
      <c r="CH10610"/>
      <c r="CI10610"/>
      <c r="CJ10610"/>
      <c r="CK10610"/>
      <c r="CL10610"/>
      <c r="CM10610"/>
      <c r="CN10610"/>
      <c r="CO10610"/>
      <c r="CP10610"/>
    </row>
    <row r="10611" spans="80:94" ht="22.5" customHeight="1">
      <c r="CB10611"/>
      <c r="CC10611"/>
      <c r="CD10611"/>
      <c r="CE10611" s="83"/>
      <c r="CF10611"/>
      <c r="CG10611"/>
      <c r="CH10611"/>
      <c r="CI10611"/>
      <c r="CJ10611"/>
      <c r="CK10611"/>
      <c r="CL10611"/>
      <c r="CM10611"/>
      <c r="CN10611"/>
      <c r="CO10611"/>
      <c r="CP10611"/>
    </row>
    <row r="10612" spans="80:94" ht="22.5" customHeight="1">
      <c r="CB10612"/>
      <c r="CC10612"/>
      <c r="CD10612"/>
      <c r="CE10612" s="83"/>
      <c r="CF10612"/>
      <c r="CG10612"/>
      <c r="CH10612"/>
      <c r="CI10612"/>
      <c r="CJ10612"/>
      <c r="CK10612"/>
      <c r="CL10612"/>
      <c r="CM10612"/>
      <c r="CN10612"/>
      <c r="CO10612"/>
      <c r="CP10612"/>
    </row>
    <row r="10613" spans="80:94" ht="22.5" customHeight="1">
      <c r="CB10613"/>
      <c r="CC10613"/>
      <c r="CD10613"/>
      <c r="CE10613" s="83"/>
      <c r="CF10613"/>
      <c r="CG10613"/>
      <c r="CH10613"/>
      <c r="CI10613"/>
      <c r="CJ10613"/>
      <c r="CK10613"/>
      <c r="CL10613"/>
      <c r="CM10613"/>
      <c r="CN10613"/>
      <c r="CO10613"/>
      <c r="CP10613"/>
    </row>
    <row r="10614" spans="80:94" ht="22.5" customHeight="1">
      <c r="CB10614"/>
      <c r="CC10614"/>
      <c r="CD10614"/>
      <c r="CE10614" s="83"/>
      <c r="CF10614"/>
      <c r="CG10614"/>
      <c r="CH10614"/>
      <c r="CI10614"/>
      <c r="CJ10614"/>
      <c r="CK10614"/>
      <c r="CL10614"/>
      <c r="CM10614"/>
      <c r="CN10614"/>
      <c r="CO10614"/>
      <c r="CP10614"/>
    </row>
    <row r="10615" spans="80:94" ht="22.5" customHeight="1">
      <c r="CB10615"/>
      <c r="CC10615"/>
      <c r="CD10615"/>
      <c r="CE10615" s="83"/>
      <c r="CF10615"/>
      <c r="CG10615"/>
      <c r="CH10615"/>
      <c r="CI10615"/>
      <c r="CJ10615"/>
      <c r="CK10615"/>
      <c r="CL10615"/>
      <c r="CM10615"/>
      <c r="CN10615"/>
      <c r="CO10615"/>
      <c r="CP10615"/>
    </row>
    <row r="10616" spans="80:94" ht="22.5" customHeight="1">
      <c r="CB10616"/>
      <c r="CC10616"/>
      <c r="CD10616"/>
      <c r="CE10616" s="83"/>
      <c r="CF10616"/>
      <c r="CG10616"/>
      <c r="CH10616"/>
      <c r="CI10616"/>
      <c r="CJ10616"/>
      <c r="CK10616"/>
      <c r="CL10616"/>
      <c r="CM10616"/>
      <c r="CN10616"/>
      <c r="CO10616"/>
      <c r="CP10616"/>
    </row>
    <row r="10617" spans="80:94" ht="22.5" customHeight="1">
      <c r="CB10617"/>
      <c r="CC10617"/>
      <c r="CD10617"/>
      <c r="CE10617" s="83"/>
      <c r="CF10617"/>
      <c r="CG10617"/>
      <c r="CH10617"/>
      <c r="CI10617"/>
      <c r="CJ10617"/>
      <c r="CK10617"/>
      <c r="CL10617"/>
      <c r="CM10617"/>
      <c r="CN10617"/>
      <c r="CO10617"/>
      <c r="CP10617"/>
    </row>
    <row r="10618" spans="80:94" ht="22.5" customHeight="1">
      <c r="CB10618"/>
      <c r="CC10618"/>
      <c r="CD10618"/>
      <c r="CE10618" s="83"/>
      <c r="CF10618"/>
      <c r="CG10618"/>
      <c r="CH10618"/>
      <c r="CI10618"/>
      <c r="CJ10618"/>
      <c r="CK10618"/>
      <c r="CL10618"/>
      <c r="CM10618"/>
      <c r="CN10618"/>
      <c r="CO10618"/>
      <c r="CP10618"/>
    </row>
    <row r="10619" spans="80:94" ht="22.5" customHeight="1">
      <c r="CB10619"/>
      <c r="CC10619"/>
      <c r="CD10619"/>
      <c r="CE10619" s="83"/>
      <c r="CF10619"/>
      <c r="CG10619"/>
      <c r="CH10619"/>
      <c r="CI10619"/>
      <c r="CJ10619"/>
      <c r="CK10619"/>
      <c r="CL10619"/>
      <c r="CM10619"/>
      <c r="CN10619"/>
      <c r="CO10619"/>
      <c r="CP10619"/>
    </row>
    <row r="10620" spans="80:94" ht="22.5" customHeight="1">
      <c r="CB10620"/>
      <c r="CC10620"/>
      <c r="CD10620"/>
      <c r="CE10620" s="83"/>
      <c r="CF10620"/>
      <c r="CG10620"/>
      <c r="CH10620"/>
      <c r="CI10620"/>
      <c r="CJ10620"/>
      <c r="CK10620"/>
      <c r="CL10620"/>
      <c r="CM10620"/>
      <c r="CN10620"/>
      <c r="CO10620"/>
      <c r="CP10620"/>
    </row>
    <row r="10621" spans="80:94" ht="22.5" customHeight="1">
      <c r="CB10621"/>
      <c r="CC10621"/>
      <c r="CD10621"/>
      <c r="CE10621" s="83"/>
      <c r="CF10621"/>
      <c r="CG10621"/>
      <c r="CH10621"/>
      <c r="CI10621"/>
      <c r="CJ10621"/>
      <c r="CK10621"/>
      <c r="CL10621"/>
      <c r="CM10621"/>
      <c r="CN10621"/>
      <c r="CO10621"/>
      <c r="CP10621"/>
    </row>
    <row r="10622" spans="80:94" ht="22.5" customHeight="1">
      <c r="CB10622"/>
      <c r="CC10622"/>
      <c r="CD10622"/>
      <c r="CE10622" s="83"/>
      <c r="CF10622"/>
      <c r="CG10622"/>
      <c r="CH10622"/>
      <c r="CI10622"/>
      <c r="CJ10622"/>
      <c r="CK10622"/>
      <c r="CL10622"/>
      <c r="CM10622"/>
      <c r="CN10622"/>
      <c r="CO10622"/>
      <c r="CP10622"/>
    </row>
    <row r="10623" spans="80:94" ht="22.5" customHeight="1">
      <c r="CB10623"/>
      <c r="CC10623"/>
      <c r="CD10623"/>
      <c r="CE10623" s="83"/>
      <c r="CF10623"/>
      <c r="CG10623"/>
      <c r="CH10623"/>
      <c r="CI10623"/>
      <c r="CJ10623"/>
      <c r="CK10623"/>
      <c r="CL10623"/>
      <c r="CM10623"/>
      <c r="CN10623"/>
      <c r="CO10623"/>
      <c r="CP10623"/>
    </row>
    <row r="10624" spans="80:94" ht="22.5" customHeight="1">
      <c r="CB10624"/>
      <c r="CC10624"/>
      <c r="CD10624"/>
      <c r="CE10624" s="83"/>
      <c r="CF10624"/>
      <c r="CG10624"/>
      <c r="CH10624"/>
      <c r="CI10624"/>
      <c r="CJ10624"/>
      <c r="CK10624"/>
      <c r="CL10624"/>
      <c r="CM10624"/>
      <c r="CN10624"/>
      <c r="CO10624"/>
      <c r="CP10624"/>
    </row>
    <row r="10625" spans="80:94" ht="22.5" customHeight="1">
      <c r="CB10625"/>
      <c r="CC10625"/>
      <c r="CD10625"/>
      <c r="CE10625" s="83"/>
      <c r="CF10625"/>
      <c r="CG10625"/>
      <c r="CH10625"/>
      <c r="CI10625"/>
      <c r="CJ10625"/>
      <c r="CK10625"/>
      <c r="CL10625"/>
      <c r="CM10625"/>
      <c r="CN10625"/>
      <c r="CO10625"/>
      <c r="CP10625"/>
    </row>
    <row r="10626" spans="80:94" ht="22.5" customHeight="1">
      <c r="CB10626"/>
      <c r="CC10626"/>
      <c r="CD10626"/>
      <c r="CE10626" s="83"/>
      <c r="CF10626"/>
      <c r="CG10626"/>
      <c r="CH10626"/>
      <c r="CI10626"/>
      <c r="CJ10626"/>
      <c r="CK10626"/>
      <c r="CL10626"/>
      <c r="CM10626"/>
      <c r="CN10626"/>
      <c r="CO10626"/>
      <c r="CP10626"/>
    </row>
    <row r="10627" spans="80:94" ht="22.5" customHeight="1">
      <c r="CB10627"/>
      <c r="CC10627"/>
      <c r="CD10627"/>
      <c r="CE10627" s="83"/>
      <c r="CF10627"/>
      <c r="CG10627"/>
      <c r="CH10627"/>
      <c r="CI10627"/>
      <c r="CJ10627"/>
      <c r="CK10627"/>
      <c r="CL10627"/>
      <c r="CM10627"/>
      <c r="CN10627"/>
      <c r="CO10627"/>
      <c r="CP10627"/>
    </row>
    <row r="10628" spans="80:94" ht="22.5" customHeight="1">
      <c r="CB10628"/>
      <c r="CC10628"/>
      <c r="CD10628"/>
      <c r="CE10628" s="83"/>
      <c r="CF10628"/>
      <c r="CG10628"/>
      <c r="CH10628"/>
      <c r="CI10628"/>
      <c r="CJ10628"/>
      <c r="CK10628"/>
      <c r="CL10628"/>
      <c r="CM10628"/>
      <c r="CN10628"/>
      <c r="CO10628"/>
      <c r="CP10628"/>
    </row>
    <row r="10629" spans="80:94" ht="22.5" customHeight="1">
      <c r="CB10629"/>
      <c r="CC10629"/>
      <c r="CD10629"/>
      <c r="CE10629" s="83"/>
      <c r="CF10629"/>
      <c r="CG10629"/>
      <c r="CH10629"/>
      <c r="CI10629"/>
      <c r="CJ10629"/>
      <c r="CK10629"/>
      <c r="CL10629"/>
      <c r="CM10629"/>
      <c r="CN10629"/>
      <c r="CO10629"/>
      <c r="CP10629"/>
    </row>
    <row r="10630" spans="80:94" ht="22.5" customHeight="1">
      <c r="CB10630"/>
      <c r="CC10630"/>
      <c r="CD10630"/>
      <c r="CE10630" s="83"/>
      <c r="CF10630"/>
      <c r="CG10630"/>
      <c r="CH10630"/>
      <c r="CI10630"/>
      <c r="CJ10630"/>
      <c r="CK10630"/>
      <c r="CL10630"/>
      <c r="CM10630"/>
      <c r="CN10630"/>
      <c r="CO10630"/>
      <c r="CP10630"/>
    </row>
    <row r="10631" spans="80:94" ht="22.5" customHeight="1">
      <c r="CB10631"/>
      <c r="CC10631"/>
      <c r="CD10631"/>
      <c r="CE10631" s="83"/>
      <c r="CF10631"/>
      <c r="CG10631"/>
      <c r="CH10631"/>
      <c r="CI10631"/>
      <c r="CJ10631"/>
      <c r="CK10631"/>
      <c r="CL10631"/>
      <c r="CM10631"/>
      <c r="CN10631"/>
      <c r="CO10631"/>
      <c r="CP10631"/>
    </row>
    <row r="10632" spans="80:94" ht="22.5" customHeight="1">
      <c r="CB10632"/>
      <c r="CC10632"/>
      <c r="CD10632"/>
      <c r="CE10632" s="83"/>
      <c r="CF10632"/>
      <c r="CG10632"/>
      <c r="CH10632"/>
      <c r="CI10632"/>
      <c r="CJ10632"/>
      <c r="CK10632"/>
      <c r="CL10632"/>
      <c r="CM10632"/>
      <c r="CN10632"/>
      <c r="CO10632"/>
      <c r="CP10632"/>
    </row>
    <row r="10633" spans="80:94" ht="22.5" customHeight="1">
      <c r="CB10633"/>
      <c r="CC10633"/>
      <c r="CD10633"/>
      <c r="CE10633" s="83"/>
      <c r="CF10633"/>
      <c r="CG10633"/>
      <c r="CH10633"/>
      <c r="CI10633"/>
      <c r="CJ10633"/>
      <c r="CK10633"/>
      <c r="CL10633"/>
      <c r="CM10633"/>
      <c r="CN10633"/>
      <c r="CO10633"/>
      <c r="CP10633"/>
    </row>
    <row r="10634" spans="80:94" ht="22.5" customHeight="1">
      <c r="CB10634"/>
      <c r="CC10634"/>
      <c r="CD10634"/>
      <c r="CE10634" s="83"/>
      <c r="CF10634"/>
      <c r="CG10634"/>
      <c r="CH10634"/>
      <c r="CI10634"/>
      <c r="CJ10634"/>
      <c r="CK10634"/>
      <c r="CL10634"/>
      <c r="CM10634"/>
      <c r="CN10634"/>
      <c r="CO10634"/>
      <c r="CP10634"/>
    </row>
    <row r="10635" spans="80:94" ht="22.5" customHeight="1">
      <c r="CB10635"/>
      <c r="CC10635"/>
      <c r="CD10635"/>
      <c r="CE10635" s="83"/>
      <c r="CF10635"/>
      <c r="CG10635"/>
      <c r="CH10635"/>
      <c r="CI10635"/>
      <c r="CJ10635"/>
      <c r="CK10635"/>
      <c r="CL10635"/>
      <c r="CM10635"/>
      <c r="CN10635"/>
      <c r="CO10635"/>
      <c r="CP10635"/>
    </row>
    <row r="10636" spans="80:94" ht="22.5" customHeight="1">
      <c r="CB10636"/>
      <c r="CC10636"/>
      <c r="CD10636"/>
      <c r="CE10636" s="83"/>
      <c r="CF10636"/>
      <c r="CG10636"/>
      <c r="CH10636"/>
      <c r="CI10636"/>
      <c r="CJ10636"/>
      <c r="CK10636"/>
      <c r="CL10636"/>
      <c r="CM10636"/>
      <c r="CN10636"/>
      <c r="CO10636"/>
      <c r="CP10636"/>
    </row>
    <row r="10637" spans="80:94" ht="22.5" customHeight="1">
      <c r="CB10637"/>
      <c r="CC10637"/>
      <c r="CD10637"/>
      <c r="CE10637" s="83"/>
      <c r="CF10637"/>
      <c r="CG10637"/>
      <c r="CH10637"/>
      <c r="CI10637"/>
      <c r="CJ10637"/>
      <c r="CK10637"/>
      <c r="CL10637"/>
      <c r="CM10637"/>
      <c r="CN10637"/>
      <c r="CO10637"/>
      <c r="CP10637"/>
    </row>
    <row r="10638" spans="80:94" ht="22.5" customHeight="1">
      <c r="CB10638"/>
      <c r="CC10638"/>
      <c r="CD10638"/>
      <c r="CE10638" s="83"/>
      <c r="CF10638"/>
      <c r="CG10638"/>
      <c r="CH10638"/>
      <c r="CI10638"/>
      <c r="CJ10638"/>
      <c r="CK10638"/>
      <c r="CL10638"/>
      <c r="CM10638"/>
      <c r="CN10638"/>
      <c r="CO10638"/>
      <c r="CP10638"/>
    </row>
    <row r="10639" spans="80:94" ht="22.5" customHeight="1">
      <c r="CB10639"/>
      <c r="CC10639"/>
      <c r="CD10639"/>
      <c r="CE10639" s="83"/>
      <c r="CF10639"/>
      <c r="CG10639"/>
      <c r="CH10639"/>
      <c r="CI10639"/>
      <c r="CJ10639"/>
      <c r="CK10639"/>
      <c r="CL10639"/>
      <c r="CM10639"/>
      <c r="CN10639"/>
      <c r="CO10639"/>
      <c r="CP10639"/>
    </row>
    <row r="10640" spans="80:94" ht="22.5" customHeight="1">
      <c r="CB10640"/>
      <c r="CC10640"/>
      <c r="CD10640"/>
      <c r="CE10640" s="83"/>
      <c r="CF10640"/>
      <c r="CG10640"/>
      <c r="CH10640"/>
      <c r="CI10640"/>
      <c r="CJ10640"/>
      <c r="CK10640"/>
      <c r="CL10640"/>
      <c r="CM10640"/>
      <c r="CN10640"/>
      <c r="CO10640"/>
      <c r="CP10640"/>
    </row>
    <row r="10641" spans="80:94" ht="22.5" customHeight="1">
      <c r="CB10641"/>
      <c r="CC10641"/>
      <c r="CD10641"/>
      <c r="CE10641" s="83"/>
      <c r="CF10641"/>
      <c r="CG10641"/>
      <c r="CH10641"/>
      <c r="CI10641"/>
      <c r="CJ10641"/>
      <c r="CK10641"/>
      <c r="CL10641"/>
      <c r="CM10641"/>
      <c r="CN10641"/>
      <c r="CO10641"/>
      <c r="CP10641"/>
    </row>
    <row r="10642" spans="80:94" ht="22.5" customHeight="1">
      <c r="CB10642"/>
      <c r="CC10642"/>
      <c r="CD10642"/>
      <c r="CE10642" s="83"/>
      <c r="CF10642"/>
      <c r="CG10642"/>
      <c r="CH10642"/>
      <c r="CI10642"/>
      <c r="CJ10642"/>
      <c r="CK10642"/>
      <c r="CL10642"/>
      <c r="CM10642"/>
      <c r="CN10642"/>
      <c r="CO10642"/>
      <c r="CP10642"/>
    </row>
    <row r="10643" spans="80:94" ht="22.5" customHeight="1">
      <c r="CB10643"/>
      <c r="CC10643"/>
      <c r="CD10643"/>
      <c r="CE10643" s="83"/>
      <c r="CF10643"/>
      <c r="CG10643"/>
      <c r="CH10643"/>
      <c r="CI10643"/>
      <c r="CJ10643"/>
      <c r="CK10643"/>
      <c r="CL10643"/>
      <c r="CM10643"/>
      <c r="CN10643"/>
      <c r="CO10643"/>
      <c r="CP10643"/>
    </row>
    <row r="10644" spans="80:94" ht="22.5" customHeight="1">
      <c r="CB10644"/>
      <c r="CC10644"/>
      <c r="CD10644"/>
      <c r="CE10644" s="83"/>
      <c r="CF10644"/>
      <c r="CG10644"/>
      <c r="CH10644"/>
      <c r="CI10644"/>
      <c r="CJ10644"/>
      <c r="CK10644"/>
      <c r="CL10644"/>
      <c r="CM10644"/>
      <c r="CN10644"/>
      <c r="CO10644"/>
      <c r="CP10644"/>
    </row>
    <row r="10645" spans="80:94" ht="22.5" customHeight="1">
      <c r="CB10645"/>
      <c r="CC10645"/>
      <c r="CD10645"/>
      <c r="CE10645" s="83"/>
      <c r="CF10645"/>
      <c r="CG10645"/>
      <c r="CH10645"/>
      <c r="CI10645"/>
      <c r="CJ10645"/>
      <c r="CK10645"/>
      <c r="CL10645"/>
      <c r="CM10645"/>
      <c r="CN10645"/>
      <c r="CO10645"/>
      <c r="CP10645"/>
    </row>
    <row r="10646" spans="80:94" ht="22.5" customHeight="1">
      <c r="CB10646"/>
      <c r="CC10646"/>
      <c r="CD10646"/>
      <c r="CE10646" s="83"/>
      <c r="CF10646"/>
      <c r="CG10646"/>
      <c r="CH10646"/>
      <c r="CI10646"/>
      <c r="CJ10646"/>
      <c r="CK10646"/>
      <c r="CL10646"/>
      <c r="CM10646"/>
      <c r="CN10646"/>
      <c r="CO10646"/>
      <c r="CP10646"/>
    </row>
    <row r="10647" spans="80:94" ht="22.5" customHeight="1">
      <c r="CB10647"/>
      <c r="CC10647"/>
      <c r="CD10647"/>
      <c r="CE10647" s="83"/>
      <c r="CF10647"/>
      <c r="CG10647"/>
      <c r="CH10647"/>
      <c r="CI10647"/>
      <c r="CJ10647"/>
      <c r="CK10647"/>
      <c r="CL10647"/>
      <c r="CM10647"/>
      <c r="CN10647"/>
      <c r="CO10647"/>
      <c r="CP10647"/>
    </row>
    <row r="10648" spans="80:94" ht="22.5" customHeight="1">
      <c r="CB10648"/>
      <c r="CC10648"/>
      <c r="CD10648"/>
      <c r="CE10648" s="83"/>
      <c r="CF10648"/>
      <c r="CG10648"/>
      <c r="CH10648"/>
      <c r="CI10648"/>
      <c r="CJ10648"/>
      <c r="CK10648"/>
      <c r="CL10648"/>
      <c r="CM10648"/>
      <c r="CN10648"/>
      <c r="CO10648"/>
      <c r="CP10648"/>
    </row>
    <row r="10649" spans="80:94" ht="22.5" customHeight="1">
      <c r="CB10649"/>
      <c r="CC10649"/>
      <c r="CD10649"/>
      <c r="CE10649" s="83"/>
      <c r="CF10649"/>
      <c r="CG10649"/>
      <c r="CH10649"/>
      <c r="CI10649"/>
      <c r="CJ10649"/>
      <c r="CK10649"/>
      <c r="CL10649"/>
      <c r="CM10649"/>
      <c r="CN10649"/>
      <c r="CO10649"/>
      <c r="CP10649"/>
    </row>
    <row r="10650" spans="80:94" ht="22.5" customHeight="1">
      <c r="CB10650"/>
      <c r="CC10650"/>
      <c r="CD10650"/>
      <c r="CE10650" s="83"/>
      <c r="CF10650"/>
      <c r="CG10650"/>
      <c r="CH10650"/>
      <c r="CI10650"/>
      <c r="CJ10650"/>
      <c r="CK10650"/>
      <c r="CL10650"/>
      <c r="CM10650"/>
      <c r="CN10650"/>
      <c r="CO10650"/>
      <c r="CP10650"/>
    </row>
    <row r="10651" spans="80:94" ht="22.5" customHeight="1">
      <c r="CB10651"/>
      <c r="CC10651"/>
      <c r="CD10651"/>
      <c r="CE10651" s="83"/>
      <c r="CF10651"/>
      <c r="CG10651"/>
      <c r="CH10651"/>
      <c r="CI10651"/>
      <c r="CJ10651"/>
      <c r="CK10651"/>
      <c r="CL10651"/>
      <c r="CM10651"/>
      <c r="CN10651"/>
      <c r="CO10651"/>
      <c r="CP10651"/>
    </row>
    <row r="10652" spans="80:94" ht="22.5" customHeight="1">
      <c r="CB10652"/>
      <c r="CC10652"/>
      <c r="CD10652"/>
      <c r="CE10652" s="83"/>
      <c r="CF10652"/>
      <c r="CG10652"/>
      <c r="CH10652"/>
      <c r="CI10652"/>
      <c r="CJ10652"/>
      <c r="CK10652"/>
      <c r="CL10652"/>
      <c r="CM10652"/>
      <c r="CN10652"/>
      <c r="CO10652"/>
      <c r="CP10652"/>
    </row>
    <row r="10653" spans="80:94" ht="22.5" customHeight="1">
      <c r="CB10653"/>
      <c r="CC10653"/>
      <c r="CD10653"/>
      <c r="CE10653" s="83"/>
      <c r="CF10653"/>
      <c r="CG10653"/>
      <c r="CH10653"/>
      <c r="CI10653"/>
      <c r="CJ10653"/>
      <c r="CK10653"/>
      <c r="CL10653"/>
      <c r="CM10653"/>
      <c r="CN10653"/>
      <c r="CO10653"/>
      <c r="CP10653"/>
    </row>
    <row r="10654" spans="80:94" ht="22.5" customHeight="1">
      <c r="CB10654"/>
      <c r="CC10654"/>
      <c r="CD10654"/>
      <c r="CE10654" s="83"/>
      <c r="CF10654"/>
      <c r="CG10654"/>
      <c r="CH10654"/>
      <c r="CI10654"/>
      <c r="CJ10654"/>
      <c r="CK10654"/>
      <c r="CL10654"/>
      <c r="CM10654"/>
      <c r="CN10654"/>
      <c r="CO10654"/>
      <c r="CP10654"/>
    </row>
    <row r="10655" spans="80:94" ht="22.5" customHeight="1">
      <c r="CB10655"/>
      <c r="CC10655"/>
      <c r="CD10655"/>
      <c r="CE10655" s="83"/>
      <c r="CF10655"/>
      <c r="CG10655"/>
      <c r="CH10655"/>
      <c r="CI10655"/>
      <c r="CJ10655"/>
      <c r="CK10655"/>
      <c r="CL10655"/>
      <c r="CM10655"/>
      <c r="CN10655"/>
      <c r="CO10655"/>
      <c r="CP10655"/>
    </row>
    <row r="10656" spans="80:94" ht="22.5" customHeight="1">
      <c r="CB10656"/>
      <c r="CC10656"/>
      <c r="CD10656"/>
      <c r="CE10656" s="83"/>
      <c r="CF10656"/>
      <c r="CG10656"/>
      <c r="CH10656"/>
      <c r="CI10656"/>
      <c r="CJ10656"/>
      <c r="CK10656"/>
      <c r="CL10656"/>
      <c r="CM10656"/>
      <c r="CN10656"/>
      <c r="CO10656"/>
      <c r="CP10656"/>
    </row>
    <row r="10657" spans="80:94" ht="22.5" customHeight="1">
      <c r="CB10657"/>
      <c r="CC10657"/>
      <c r="CD10657"/>
      <c r="CE10657" s="83"/>
      <c r="CF10657"/>
      <c r="CG10657"/>
      <c r="CH10657"/>
      <c r="CI10657"/>
      <c r="CJ10657"/>
      <c r="CK10657"/>
      <c r="CL10657"/>
      <c r="CM10657"/>
      <c r="CN10657"/>
      <c r="CO10657"/>
      <c r="CP10657"/>
    </row>
    <row r="10658" spans="80:94" ht="22.5" customHeight="1">
      <c r="CB10658"/>
      <c r="CC10658"/>
      <c r="CD10658"/>
      <c r="CE10658" s="83"/>
      <c r="CF10658"/>
      <c r="CG10658"/>
      <c r="CH10658"/>
      <c r="CI10658"/>
      <c r="CJ10658"/>
      <c r="CK10658"/>
      <c r="CL10658"/>
      <c r="CM10658"/>
      <c r="CN10658"/>
      <c r="CO10658"/>
      <c r="CP10658"/>
    </row>
    <row r="10659" spans="80:94" ht="22.5" customHeight="1">
      <c r="CB10659"/>
      <c r="CC10659"/>
      <c r="CD10659"/>
      <c r="CE10659" s="83"/>
      <c r="CF10659"/>
      <c r="CG10659"/>
      <c r="CH10659"/>
      <c r="CI10659"/>
      <c r="CJ10659"/>
      <c r="CK10659"/>
      <c r="CL10659"/>
      <c r="CM10659"/>
      <c r="CN10659"/>
      <c r="CO10659"/>
      <c r="CP10659"/>
    </row>
    <row r="10660" spans="80:94" ht="22.5" customHeight="1">
      <c r="CB10660"/>
      <c r="CC10660"/>
      <c r="CD10660"/>
      <c r="CE10660" s="83"/>
      <c r="CF10660"/>
      <c r="CG10660"/>
      <c r="CH10660"/>
      <c r="CI10660"/>
      <c r="CJ10660"/>
      <c r="CK10660"/>
      <c r="CL10660"/>
      <c r="CM10660"/>
      <c r="CN10660"/>
      <c r="CO10660"/>
      <c r="CP10660"/>
    </row>
    <row r="10661" spans="80:94" ht="22.5" customHeight="1">
      <c r="CB10661"/>
      <c r="CC10661"/>
      <c r="CD10661"/>
      <c r="CE10661" s="83"/>
      <c r="CF10661"/>
      <c r="CG10661"/>
      <c r="CH10661"/>
      <c r="CI10661"/>
      <c r="CJ10661"/>
      <c r="CK10661"/>
      <c r="CL10661"/>
      <c r="CM10661"/>
      <c r="CN10661"/>
      <c r="CO10661"/>
      <c r="CP10661"/>
    </row>
    <row r="10662" spans="80:94" ht="22.5" customHeight="1">
      <c r="CB10662"/>
      <c r="CC10662"/>
      <c r="CD10662"/>
      <c r="CE10662" s="83"/>
      <c r="CF10662"/>
      <c r="CG10662"/>
      <c r="CH10662"/>
      <c r="CI10662"/>
      <c r="CJ10662"/>
      <c r="CK10662"/>
      <c r="CL10662"/>
      <c r="CM10662"/>
      <c r="CN10662"/>
      <c r="CO10662"/>
      <c r="CP10662"/>
    </row>
    <row r="10663" spans="80:94" ht="22.5" customHeight="1">
      <c r="CB10663"/>
      <c r="CC10663"/>
      <c r="CD10663"/>
      <c r="CE10663" s="83"/>
      <c r="CF10663"/>
      <c r="CG10663"/>
      <c r="CH10663"/>
      <c r="CI10663"/>
      <c r="CJ10663"/>
      <c r="CK10663"/>
      <c r="CL10663"/>
      <c r="CM10663"/>
      <c r="CN10663"/>
      <c r="CO10663"/>
      <c r="CP10663"/>
    </row>
    <row r="10664" spans="80:94" ht="22.5" customHeight="1">
      <c r="CB10664"/>
      <c r="CC10664"/>
      <c r="CD10664"/>
      <c r="CE10664" s="83"/>
      <c r="CF10664"/>
      <c r="CG10664"/>
      <c r="CH10664"/>
      <c r="CI10664"/>
      <c r="CJ10664"/>
      <c r="CK10664"/>
      <c r="CL10664"/>
      <c r="CM10664"/>
      <c r="CN10664"/>
      <c r="CO10664"/>
      <c r="CP10664"/>
    </row>
    <row r="10665" spans="80:94" ht="22.5" customHeight="1">
      <c r="CB10665"/>
      <c r="CC10665"/>
      <c r="CD10665"/>
      <c r="CE10665" s="83"/>
      <c r="CF10665"/>
      <c r="CG10665"/>
      <c r="CH10665"/>
      <c r="CI10665"/>
      <c r="CJ10665"/>
      <c r="CK10665"/>
      <c r="CL10665"/>
      <c r="CM10665"/>
      <c r="CN10665"/>
      <c r="CO10665"/>
      <c r="CP10665"/>
    </row>
    <row r="10666" spans="80:94" ht="22.5" customHeight="1">
      <c r="CB10666"/>
      <c r="CC10666"/>
      <c r="CD10666"/>
      <c r="CE10666" s="83"/>
      <c r="CF10666"/>
      <c r="CG10666"/>
      <c r="CH10666"/>
      <c r="CI10666"/>
      <c r="CJ10666"/>
      <c r="CK10666"/>
      <c r="CL10666"/>
      <c r="CM10666"/>
      <c r="CN10666"/>
      <c r="CO10666"/>
      <c r="CP10666"/>
    </row>
    <row r="10667" spans="80:94" ht="22.5" customHeight="1">
      <c r="CB10667"/>
      <c r="CC10667"/>
      <c r="CD10667"/>
      <c r="CE10667" s="83"/>
      <c r="CF10667"/>
      <c r="CG10667"/>
      <c r="CH10667"/>
      <c r="CI10667"/>
      <c r="CJ10667"/>
      <c r="CK10667"/>
      <c r="CL10667"/>
      <c r="CM10667"/>
      <c r="CN10667"/>
      <c r="CO10667"/>
      <c r="CP10667"/>
    </row>
    <row r="10668" spans="80:94" ht="22.5" customHeight="1">
      <c r="CB10668"/>
      <c r="CC10668"/>
      <c r="CD10668"/>
      <c r="CE10668" s="83"/>
      <c r="CF10668"/>
      <c r="CG10668"/>
      <c r="CH10668"/>
      <c r="CI10668"/>
      <c r="CJ10668"/>
      <c r="CK10668"/>
      <c r="CL10668"/>
      <c r="CM10668"/>
      <c r="CN10668"/>
      <c r="CO10668"/>
      <c r="CP10668"/>
    </row>
    <row r="10669" spans="80:94" ht="22.5" customHeight="1">
      <c r="CB10669"/>
      <c r="CC10669"/>
      <c r="CD10669"/>
      <c r="CE10669" s="83"/>
      <c r="CF10669"/>
      <c r="CG10669"/>
      <c r="CH10669"/>
      <c r="CI10669"/>
      <c r="CJ10669"/>
      <c r="CK10669"/>
      <c r="CL10669"/>
      <c r="CM10669"/>
      <c r="CN10669"/>
      <c r="CO10669"/>
      <c r="CP10669"/>
    </row>
    <row r="10670" spans="80:94" ht="22.5" customHeight="1">
      <c r="CB10670"/>
      <c r="CC10670"/>
      <c r="CD10670"/>
      <c r="CE10670" s="83"/>
      <c r="CF10670"/>
      <c r="CG10670"/>
      <c r="CH10670"/>
      <c r="CI10670"/>
      <c r="CJ10670"/>
      <c r="CK10670"/>
      <c r="CL10670"/>
      <c r="CM10670"/>
      <c r="CN10670"/>
      <c r="CO10670"/>
      <c r="CP10670"/>
    </row>
    <row r="10671" spans="80:94" ht="22.5" customHeight="1">
      <c r="CB10671"/>
      <c r="CC10671"/>
      <c r="CD10671"/>
      <c r="CE10671" s="83"/>
      <c r="CF10671"/>
      <c r="CG10671"/>
      <c r="CH10671"/>
      <c r="CI10671"/>
      <c r="CJ10671"/>
      <c r="CK10671"/>
      <c r="CL10671"/>
      <c r="CM10671"/>
      <c r="CN10671"/>
      <c r="CO10671"/>
      <c r="CP10671"/>
    </row>
    <row r="10672" spans="80:94" ht="22.5" customHeight="1">
      <c r="CB10672"/>
      <c r="CC10672"/>
      <c r="CD10672"/>
      <c r="CE10672" s="83"/>
      <c r="CF10672"/>
      <c r="CG10672"/>
      <c r="CH10672"/>
      <c r="CI10672"/>
      <c r="CJ10672"/>
      <c r="CK10672"/>
      <c r="CL10672"/>
      <c r="CM10672"/>
      <c r="CN10672"/>
      <c r="CO10672"/>
      <c r="CP10672"/>
    </row>
    <row r="10673" spans="80:94" ht="22.5" customHeight="1">
      <c r="CB10673"/>
      <c r="CC10673"/>
      <c r="CD10673"/>
      <c r="CE10673" s="83"/>
      <c r="CF10673"/>
      <c r="CG10673"/>
      <c r="CH10673"/>
      <c r="CI10673"/>
      <c r="CJ10673"/>
      <c r="CK10673"/>
      <c r="CL10673"/>
      <c r="CM10673"/>
      <c r="CN10673"/>
      <c r="CO10673"/>
      <c r="CP10673"/>
    </row>
    <row r="10674" spans="80:94" ht="22.5" customHeight="1">
      <c r="CB10674"/>
      <c r="CC10674"/>
      <c r="CD10674"/>
      <c r="CE10674" s="83"/>
      <c r="CF10674"/>
      <c r="CG10674"/>
      <c r="CH10674"/>
      <c r="CI10674"/>
      <c r="CJ10674"/>
      <c r="CK10674"/>
      <c r="CL10674"/>
      <c r="CM10674"/>
      <c r="CN10674"/>
      <c r="CO10674"/>
      <c r="CP10674"/>
    </row>
    <row r="10675" spans="80:94" ht="22.5" customHeight="1">
      <c r="CB10675"/>
      <c r="CC10675"/>
      <c r="CD10675"/>
      <c r="CE10675" s="83"/>
      <c r="CF10675"/>
      <c r="CG10675"/>
      <c r="CH10675"/>
      <c r="CI10675"/>
      <c r="CJ10675"/>
      <c r="CK10675"/>
      <c r="CL10675"/>
      <c r="CM10675"/>
      <c r="CN10675"/>
      <c r="CO10675"/>
      <c r="CP10675"/>
    </row>
    <row r="10676" spans="80:94" ht="22.5" customHeight="1">
      <c r="CB10676"/>
      <c r="CC10676"/>
      <c r="CD10676"/>
      <c r="CE10676" s="83"/>
      <c r="CF10676"/>
      <c r="CG10676"/>
      <c r="CH10676"/>
      <c r="CI10676"/>
      <c r="CJ10676"/>
      <c r="CK10676"/>
      <c r="CL10676"/>
      <c r="CM10676"/>
      <c r="CN10676"/>
      <c r="CO10676"/>
      <c r="CP10676"/>
    </row>
    <row r="10677" spans="80:94" ht="22.5" customHeight="1">
      <c r="CB10677"/>
      <c r="CC10677"/>
      <c r="CD10677"/>
      <c r="CE10677" s="83"/>
      <c r="CF10677"/>
      <c r="CG10677"/>
      <c r="CH10677"/>
      <c r="CI10677"/>
      <c r="CJ10677"/>
      <c r="CK10677"/>
      <c r="CL10677"/>
      <c r="CM10677"/>
      <c r="CN10677"/>
      <c r="CO10677"/>
      <c r="CP10677"/>
    </row>
    <row r="10678" spans="80:94" ht="22.5" customHeight="1">
      <c r="CB10678"/>
      <c r="CC10678"/>
      <c r="CD10678"/>
      <c r="CE10678" s="83"/>
      <c r="CF10678"/>
      <c r="CG10678"/>
      <c r="CH10678"/>
      <c r="CI10678"/>
      <c r="CJ10678"/>
      <c r="CK10678"/>
      <c r="CL10678"/>
      <c r="CM10678"/>
      <c r="CN10678"/>
      <c r="CO10678"/>
      <c r="CP10678"/>
    </row>
    <row r="10679" spans="80:94" ht="22.5" customHeight="1">
      <c r="CB10679"/>
      <c r="CC10679"/>
      <c r="CD10679"/>
      <c r="CE10679" s="83"/>
      <c r="CF10679"/>
      <c r="CG10679"/>
      <c r="CH10679"/>
      <c r="CI10679"/>
      <c r="CJ10679"/>
      <c r="CK10679"/>
      <c r="CL10679"/>
      <c r="CM10679"/>
      <c r="CN10679"/>
      <c r="CO10679"/>
      <c r="CP10679"/>
    </row>
    <row r="10680" spans="80:94" ht="22.5" customHeight="1">
      <c r="CB10680"/>
      <c r="CC10680"/>
      <c r="CD10680"/>
      <c r="CE10680" s="83"/>
      <c r="CF10680"/>
      <c r="CG10680"/>
      <c r="CH10680"/>
      <c r="CI10680"/>
      <c r="CJ10680"/>
      <c r="CK10680"/>
      <c r="CL10680"/>
      <c r="CM10680"/>
      <c r="CN10680"/>
      <c r="CO10680"/>
      <c r="CP10680"/>
    </row>
    <row r="10681" spans="80:94" ht="22.5" customHeight="1">
      <c r="CB10681"/>
      <c r="CC10681"/>
      <c r="CD10681"/>
      <c r="CE10681" s="83"/>
      <c r="CF10681"/>
      <c r="CG10681"/>
      <c r="CH10681"/>
      <c r="CI10681"/>
      <c r="CJ10681"/>
      <c r="CK10681"/>
      <c r="CL10681"/>
      <c r="CM10681"/>
      <c r="CN10681"/>
      <c r="CO10681"/>
      <c r="CP10681"/>
    </row>
    <row r="10682" spans="80:94" ht="22.5" customHeight="1">
      <c r="CB10682"/>
      <c r="CC10682"/>
      <c r="CD10682"/>
      <c r="CE10682" s="83"/>
      <c r="CF10682"/>
      <c r="CG10682"/>
      <c r="CH10682"/>
      <c r="CI10682"/>
      <c r="CJ10682"/>
      <c r="CK10682"/>
      <c r="CL10682"/>
      <c r="CM10682"/>
      <c r="CN10682"/>
      <c r="CO10682"/>
      <c r="CP10682"/>
    </row>
    <row r="10683" spans="80:94" ht="22.5" customHeight="1">
      <c r="CB10683"/>
      <c r="CC10683"/>
      <c r="CD10683"/>
      <c r="CE10683" s="83"/>
      <c r="CF10683"/>
      <c r="CG10683"/>
      <c r="CH10683"/>
      <c r="CI10683"/>
      <c r="CJ10683"/>
      <c r="CK10683"/>
      <c r="CL10683"/>
      <c r="CM10683"/>
      <c r="CN10683"/>
      <c r="CO10683"/>
      <c r="CP10683"/>
    </row>
    <row r="10684" spans="80:94" ht="22.5" customHeight="1">
      <c r="CB10684"/>
      <c r="CC10684"/>
      <c r="CD10684"/>
      <c r="CE10684" s="83"/>
      <c r="CF10684"/>
      <c r="CG10684"/>
      <c r="CH10684"/>
      <c r="CI10684"/>
      <c r="CJ10684"/>
      <c r="CK10684"/>
      <c r="CL10684"/>
      <c r="CM10684"/>
      <c r="CN10684"/>
      <c r="CO10684"/>
      <c r="CP10684"/>
    </row>
    <row r="10685" spans="80:94" ht="22.5" customHeight="1">
      <c r="CB10685"/>
      <c r="CC10685"/>
      <c r="CD10685"/>
      <c r="CE10685" s="83"/>
      <c r="CF10685"/>
      <c r="CG10685"/>
      <c r="CH10685"/>
      <c r="CI10685"/>
      <c r="CJ10685"/>
      <c r="CK10685"/>
      <c r="CL10685"/>
      <c r="CM10685"/>
      <c r="CN10685"/>
      <c r="CO10685"/>
      <c r="CP10685"/>
    </row>
    <row r="10686" spans="80:94" ht="22.5" customHeight="1">
      <c r="CB10686"/>
      <c r="CC10686"/>
      <c r="CD10686"/>
      <c r="CE10686" s="83"/>
      <c r="CF10686"/>
      <c r="CG10686"/>
      <c r="CH10686"/>
      <c r="CI10686"/>
      <c r="CJ10686"/>
      <c r="CK10686"/>
      <c r="CL10686"/>
      <c r="CM10686"/>
      <c r="CN10686"/>
      <c r="CO10686"/>
      <c r="CP10686"/>
    </row>
    <row r="10687" spans="80:94" ht="22.5" customHeight="1">
      <c r="CB10687"/>
      <c r="CC10687"/>
      <c r="CD10687"/>
      <c r="CE10687" s="83"/>
      <c r="CF10687"/>
      <c r="CG10687"/>
      <c r="CH10687"/>
      <c r="CI10687"/>
      <c r="CJ10687"/>
      <c r="CK10687"/>
      <c r="CL10687"/>
      <c r="CM10687"/>
      <c r="CN10687"/>
      <c r="CO10687"/>
      <c r="CP10687"/>
    </row>
    <row r="10688" spans="80:94" ht="22.5" customHeight="1">
      <c r="CB10688"/>
      <c r="CC10688"/>
      <c r="CD10688"/>
      <c r="CE10688" s="83"/>
      <c r="CF10688"/>
      <c r="CG10688"/>
      <c r="CH10688"/>
      <c r="CI10688"/>
      <c r="CJ10688"/>
      <c r="CK10688"/>
      <c r="CL10688"/>
      <c r="CM10688"/>
      <c r="CN10688"/>
      <c r="CO10688"/>
      <c r="CP10688"/>
    </row>
    <row r="10689" spans="80:94" ht="22.5" customHeight="1">
      <c r="CB10689"/>
      <c r="CC10689"/>
      <c r="CD10689"/>
      <c r="CE10689" s="83"/>
      <c r="CF10689"/>
      <c r="CG10689"/>
      <c r="CH10689"/>
      <c r="CI10689"/>
      <c r="CJ10689"/>
      <c r="CK10689"/>
      <c r="CL10689"/>
      <c r="CM10689"/>
      <c r="CN10689"/>
      <c r="CO10689"/>
      <c r="CP10689"/>
    </row>
    <row r="10690" spans="80:94" ht="22.5" customHeight="1">
      <c r="CB10690"/>
      <c r="CC10690"/>
      <c r="CD10690"/>
      <c r="CE10690" s="83"/>
      <c r="CF10690"/>
      <c r="CG10690"/>
      <c r="CH10690"/>
      <c r="CI10690"/>
      <c r="CJ10690"/>
      <c r="CK10690"/>
      <c r="CL10690"/>
      <c r="CM10690"/>
      <c r="CN10690"/>
      <c r="CO10690"/>
      <c r="CP10690"/>
    </row>
    <row r="10691" spans="80:94" ht="22.5" customHeight="1">
      <c r="CB10691"/>
      <c r="CC10691"/>
      <c r="CD10691"/>
      <c r="CE10691" s="83"/>
      <c r="CF10691"/>
      <c r="CG10691"/>
      <c r="CH10691"/>
      <c r="CI10691"/>
      <c r="CJ10691"/>
      <c r="CK10691"/>
      <c r="CL10691"/>
      <c r="CM10691"/>
      <c r="CN10691"/>
      <c r="CO10691"/>
      <c r="CP10691"/>
    </row>
    <row r="10692" spans="80:94" ht="22.5" customHeight="1">
      <c r="CB10692"/>
      <c r="CC10692"/>
      <c r="CD10692"/>
      <c r="CE10692" s="83"/>
      <c r="CF10692"/>
      <c r="CG10692"/>
      <c r="CH10692"/>
      <c r="CI10692"/>
      <c r="CJ10692"/>
      <c r="CK10692"/>
      <c r="CL10692"/>
      <c r="CM10692"/>
      <c r="CN10692"/>
      <c r="CO10692"/>
      <c r="CP10692"/>
    </row>
    <row r="10693" spans="80:94" ht="22.5" customHeight="1">
      <c r="CB10693"/>
      <c r="CC10693"/>
      <c r="CD10693"/>
      <c r="CE10693" s="83"/>
      <c r="CF10693"/>
      <c r="CG10693"/>
      <c r="CH10693"/>
      <c r="CI10693"/>
      <c r="CJ10693"/>
      <c r="CK10693"/>
      <c r="CL10693"/>
      <c r="CM10693"/>
      <c r="CN10693"/>
      <c r="CO10693"/>
      <c r="CP10693"/>
    </row>
    <row r="10694" spans="80:94" ht="22.5" customHeight="1">
      <c r="CB10694"/>
      <c r="CC10694"/>
      <c r="CD10694"/>
      <c r="CE10694" s="83"/>
      <c r="CF10694"/>
      <c r="CG10694"/>
      <c r="CH10694"/>
      <c r="CI10694"/>
      <c r="CJ10694"/>
      <c r="CK10694"/>
      <c r="CL10694"/>
      <c r="CM10694"/>
      <c r="CN10694"/>
      <c r="CO10694"/>
      <c r="CP10694"/>
    </row>
    <row r="10695" spans="80:94" ht="22.5" customHeight="1">
      <c r="CB10695"/>
      <c r="CC10695"/>
      <c r="CD10695"/>
      <c r="CE10695" s="83"/>
      <c r="CF10695"/>
      <c r="CG10695"/>
      <c r="CH10695"/>
      <c r="CI10695"/>
      <c r="CJ10695"/>
      <c r="CK10695"/>
      <c r="CL10695"/>
      <c r="CM10695"/>
      <c r="CN10695"/>
      <c r="CO10695"/>
      <c r="CP10695"/>
    </row>
    <row r="10696" spans="80:94" ht="22.5" customHeight="1">
      <c r="CB10696"/>
      <c r="CC10696"/>
      <c r="CD10696"/>
      <c r="CE10696" s="83"/>
      <c r="CF10696"/>
      <c r="CG10696"/>
      <c r="CH10696"/>
      <c r="CI10696"/>
      <c r="CJ10696"/>
      <c r="CK10696"/>
      <c r="CL10696"/>
      <c r="CM10696"/>
      <c r="CN10696"/>
      <c r="CO10696"/>
      <c r="CP10696"/>
    </row>
    <row r="10697" spans="80:94" ht="22.5" customHeight="1">
      <c r="CB10697"/>
      <c r="CC10697"/>
      <c r="CD10697"/>
      <c r="CE10697" s="83"/>
      <c r="CF10697"/>
      <c r="CG10697"/>
      <c r="CH10697"/>
      <c r="CI10697"/>
      <c r="CJ10697"/>
      <c r="CK10697"/>
      <c r="CL10697"/>
      <c r="CM10697"/>
      <c r="CN10697"/>
      <c r="CO10697"/>
      <c r="CP10697"/>
    </row>
    <row r="10698" spans="80:94" ht="22.5" customHeight="1">
      <c r="CB10698"/>
      <c r="CC10698"/>
      <c r="CD10698"/>
      <c r="CE10698" s="83"/>
      <c r="CF10698"/>
      <c r="CG10698"/>
      <c r="CH10698"/>
      <c r="CI10698"/>
      <c r="CJ10698"/>
      <c r="CK10698"/>
      <c r="CL10698"/>
      <c r="CM10698"/>
      <c r="CN10698"/>
      <c r="CO10698"/>
      <c r="CP10698"/>
    </row>
    <row r="10699" spans="80:94" ht="22.5" customHeight="1">
      <c r="CB10699"/>
      <c r="CC10699"/>
      <c r="CD10699"/>
      <c r="CE10699" s="83"/>
      <c r="CF10699"/>
      <c r="CG10699"/>
      <c r="CH10699"/>
      <c r="CI10699"/>
      <c r="CJ10699"/>
      <c r="CK10699"/>
      <c r="CL10699"/>
      <c r="CM10699"/>
      <c r="CN10699"/>
      <c r="CO10699"/>
      <c r="CP10699"/>
    </row>
    <row r="10700" spans="80:94" ht="22.5" customHeight="1">
      <c r="CB10700"/>
      <c r="CC10700"/>
      <c r="CD10700"/>
      <c r="CE10700" s="83"/>
      <c r="CF10700"/>
      <c r="CG10700"/>
      <c r="CH10700"/>
      <c r="CI10700"/>
      <c r="CJ10700"/>
      <c r="CK10700"/>
      <c r="CL10700"/>
      <c r="CM10700"/>
      <c r="CN10700"/>
      <c r="CO10700"/>
      <c r="CP10700"/>
    </row>
    <row r="10701" spans="80:94" ht="22.5" customHeight="1">
      <c r="CB10701"/>
      <c r="CC10701"/>
      <c r="CD10701"/>
      <c r="CE10701" s="83"/>
      <c r="CF10701"/>
      <c r="CG10701"/>
      <c r="CH10701"/>
      <c r="CI10701"/>
      <c r="CJ10701"/>
      <c r="CK10701"/>
      <c r="CL10701"/>
      <c r="CM10701"/>
      <c r="CN10701"/>
      <c r="CO10701"/>
      <c r="CP10701"/>
    </row>
    <row r="10702" spans="80:94" ht="22.5" customHeight="1">
      <c r="CB10702"/>
      <c r="CC10702"/>
      <c r="CD10702"/>
      <c r="CE10702" s="83"/>
      <c r="CF10702"/>
      <c r="CG10702"/>
      <c r="CH10702"/>
      <c r="CI10702"/>
      <c r="CJ10702"/>
      <c r="CK10702"/>
      <c r="CL10702"/>
      <c r="CM10702"/>
      <c r="CN10702"/>
      <c r="CO10702"/>
      <c r="CP10702"/>
    </row>
    <row r="10703" spans="80:94" ht="22.5" customHeight="1">
      <c r="CB10703"/>
      <c r="CC10703"/>
      <c r="CD10703"/>
      <c r="CE10703" s="83"/>
      <c r="CF10703"/>
      <c r="CG10703"/>
      <c r="CH10703"/>
      <c r="CI10703"/>
      <c r="CJ10703"/>
      <c r="CK10703"/>
      <c r="CL10703"/>
      <c r="CM10703"/>
      <c r="CN10703"/>
      <c r="CO10703"/>
      <c r="CP10703"/>
    </row>
    <row r="10704" spans="80:94" ht="22.5" customHeight="1">
      <c r="CB10704"/>
      <c r="CC10704"/>
      <c r="CD10704"/>
      <c r="CE10704" s="83"/>
      <c r="CF10704"/>
      <c r="CG10704"/>
      <c r="CH10704"/>
      <c r="CI10704"/>
      <c r="CJ10704"/>
      <c r="CK10704"/>
      <c r="CL10704"/>
      <c r="CM10704"/>
      <c r="CN10704"/>
      <c r="CO10704"/>
      <c r="CP10704"/>
    </row>
    <row r="10705" spans="80:94" ht="22.5" customHeight="1">
      <c r="CB10705"/>
      <c r="CC10705"/>
      <c r="CD10705"/>
      <c r="CE10705" s="83"/>
      <c r="CF10705"/>
      <c r="CG10705"/>
      <c r="CH10705"/>
      <c r="CI10705"/>
      <c r="CJ10705"/>
      <c r="CK10705"/>
      <c r="CL10705"/>
      <c r="CM10705"/>
      <c r="CN10705"/>
      <c r="CO10705"/>
      <c r="CP10705"/>
    </row>
    <row r="10706" spans="80:94" ht="22.5" customHeight="1">
      <c r="CB10706"/>
      <c r="CC10706"/>
      <c r="CD10706"/>
      <c r="CE10706" s="83"/>
      <c r="CF10706"/>
      <c r="CG10706"/>
      <c r="CH10706"/>
      <c r="CI10706"/>
      <c r="CJ10706"/>
      <c r="CK10706"/>
      <c r="CL10706"/>
      <c r="CM10706"/>
      <c r="CN10706"/>
      <c r="CO10706"/>
      <c r="CP10706"/>
    </row>
    <row r="10707" spans="80:94" ht="22.5" customHeight="1">
      <c r="CB10707"/>
      <c r="CC10707"/>
      <c r="CD10707"/>
      <c r="CE10707" s="83"/>
      <c r="CF10707"/>
      <c r="CG10707"/>
      <c r="CH10707"/>
      <c r="CI10707"/>
      <c r="CJ10707"/>
      <c r="CK10707"/>
      <c r="CL10707"/>
      <c r="CM10707"/>
      <c r="CN10707"/>
      <c r="CO10707"/>
      <c r="CP10707"/>
    </row>
    <row r="10708" spans="80:94" ht="22.5" customHeight="1">
      <c r="CB10708"/>
      <c r="CC10708"/>
      <c r="CD10708"/>
      <c r="CE10708" s="83"/>
      <c r="CF10708"/>
      <c r="CG10708"/>
      <c r="CH10708"/>
      <c r="CI10708"/>
      <c r="CJ10708"/>
      <c r="CK10708"/>
      <c r="CL10708"/>
      <c r="CM10708"/>
      <c r="CN10708"/>
      <c r="CO10708"/>
      <c r="CP10708"/>
    </row>
    <row r="10709" spans="80:94" ht="22.5" customHeight="1">
      <c r="CB10709"/>
      <c r="CC10709"/>
      <c r="CD10709"/>
      <c r="CE10709" s="83"/>
      <c r="CF10709"/>
      <c r="CG10709"/>
      <c r="CH10709"/>
      <c r="CI10709"/>
      <c r="CJ10709"/>
      <c r="CK10709"/>
      <c r="CL10709"/>
      <c r="CM10709"/>
      <c r="CN10709"/>
      <c r="CO10709"/>
      <c r="CP10709"/>
    </row>
    <row r="10710" spans="80:94" ht="22.5" customHeight="1">
      <c r="CB10710"/>
      <c r="CC10710"/>
      <c r="CD10710"/>
      <c r="CE10710" s="83"/>
      <c r="CF10710"/>
      <c r="CG10710"/>
      <c r="CH10710"/>
      <c r="CI10710"/>
      <c r="CJ10710"/>
      <c r="CK10710"/>
      <c r="CL10710"/>
      <c r="CM10710"/>
      <c r="CN10710"/>
      <c r="CO10710"/>
      <c r="CP10710"/>
    </row>
    <row r="10711" spans="80:94" ht="22.5" customHeight="1">
      <c r="CB10711"/>
      <c r="CC10711"/>
      <c r="CD10711"/>
      <c r="CE10711" s="83"/>
      <c r="CF10711"/>
      <c r="CG10711"/>
      <c r="CH10711"/>
      <c r="CI10711"/>
      <c r="CJ10711"/>
      <c r="CK10711"/>
      <c r="CL10711"/>
      <c r="CM10711"/>
      <c r="CN10711"/>
      <c r="CO10711"/>
      <c r="CP10711"/>
    </row>
    <row r="10712" spans="80:94" ht="22.5" customHeight="1">
      <c r="CB10712"/>
      <c r="CC10712"/>
      <c r="CD10712"/>
      <c r="CE10712" s="83"/>
      <c r="CF10712"/>
      <c r="CG10712"/>
      <c r="CH10712"/>
      <c r="CI10712"/>
      <c r="CJ10712"/>
      <c r="CK10712"/>
      <c r="CL10712"/>
      <c r="CM10712"/>
      <c r="CN10712"/>
      <c r="CO10712"/>
      <c r="CP10712"/>
    </row>
    <row r="10713" spans="80:94" ht="22.5" customHeight="1">
      <c r="CB10713"/>
      <c r="CC10713"/>
      <c r="CD10713"/>
      <c r="CE10713" s="83"/>
      <c r="CF10713"/>
      <c r="CG10713"/>
      <c r="CH10713"/>
      <c r="CI10713"/>
      <c r="CJ10713"/>
      <c r="CK10713"/>
      <c r="CL10713"/>
      <c r="CM10713"/>
      <c r="CN10713"/>
      <c r="CO10713"/>
      <c r="CP10713"/>
    </row>
    <row r="10714" spans="80:94" ht="22.5" customHeight="1">
      <c r="CB10714"/>
      <c r="CC10714"/>
      <c r="CD10714"/>
      <c r="CE10714" s="83"/>
      <c r="CF10714"/>
      <c r="CG10714"/>
      <c r="CH10714"/>
      <c r="CI10714"/>
      <c r="CJ10714"/>
      <c r="CK10714"/>
      <c r="CL10714"/>
      <c r="CM10714"/>
      <c r="CN10714"/>
      <c r="CO10714"/>
      <c r="CP10714"/>
    </row>
    <row r="10715" spans="80:94" ht="22.5" customHeight="1">
      <c r="CB10715"/>
      <c r="CC10715"/>
      <c r="CD10715"/>
      <c r="CE10715" s="83"/>
      <c r="CF10715"/>
      <c r="CG10715"/>
      <c r="CH10715"/>
      <c r="CI10715"/>
      <c r="CJ10715"/>
      <c r="CK10715"/>
      <c r="CL10715"/>
      <c r="CM10715"/>
      <c r="CN10715"/>
      <c r="CO10715"/>
      <c r="CP10715"/>
    </row>
    <row r="10716" spans="80:94" ht="22.5" customHeight="1">
      <c r="CB10716"/>
      <c r="CC10716"/>
      <c r="CD10716"/>
      <c r="CE10716" s="83"/>
      <c r="CF10716"/>
      <c r="CG10716"/>
      <c r="CH10716"/>
      <c r="CI10716"/>
      <c r="CJ10716"/>
      <c r="CK10716"/>
      <c r="CL10716"/>
      <c r="CM10716"/>
      <c r="CN10716"/>
      <c r="CO10716"/>
      <c r="CP10716"/>
    </row>
    <row r="10717" spans="80:94" ht="22.5" customHeight="1">
      <c r="CB10717"/>
      <c r="CC10717"/>
      <c r="CD10717"/>
      <c r="CE10717" s="83"/>
      <c r="CF10717"/>
      <c r="CG10717"/>
      <c r="CH10717"/>
      <c r="CI10717"/>
      <c r="CJ10717"/>
      <c r="CK10717"/>
      <c r="CL10717"/>
      <c r="CM10717"/>
      <c r="CN10717"/>
      <c r="CO10717"/>
      <c r="CP10717"/>
    </row>
    <row r="10718" spans="80:94" ht="22.5" customHeight="1">
      <c r="CB10718"/>
      <c r="CC10718"/>
      <c r="CD10718"/>
      <c r="CE10718" s="83"/>
      <c r="CF10718"/>
      <c r="CG10718"/>
      <c r="CH10718"/>
      <c r="CI10718"/>
      <c r="CJ10718"/>
      <c r="CK10718"/>
      <c r="CL10718"/>
      <c r="CM10718"/>
      <c r="CN10718"/>
      <c r="CO10718"/>
      <c r="CP10718"/>
    </row>
    <row r="10719" spans="80:94" ht="22.5" customHeight="1">
      <c r="CB10719"/>
      <c r="CC10719"/>
      <c r="CD10719"/>
      <c r="CE10719" s="83"/>
      <c r="CF10719"/>
      <c r="CG10719"/>
      <c r="CH10719"/>
      <c r="CI10719"/>
      <c r="CJ10719"/>
      <c r="CK10719"/>
      <c r="CL10719"/>
      <c r="CM10719"/>
      <c r="CN10719"/>
      <c r="CO10719"/>
      <c r="CP10719"/>
    </row>
    <row r="10720" spans="80:94" ht="22.5" customHeight="1">
      <c r="CB10720"/>
      <c r="CC10720"/>
      <c r="CD10720"/>
      <c r="CE10720" s="83"/>
      <c r="CF10720"/>
      <c r="CG10720"/>
      <c r="CH10720"/>
      <c r="CI10720"/>
      <c r="CJ10720"/>
      <c r="CK10720"/>
      <c r="CL10720"/>
      <c r="CM10720"/>
      <c r="CN10720"/>
      <c r="CO10720"/>
      <c r="CP10720"/>
    </row>
    <row r="10721" spans="80:94" ht="22.5" customHeight="1">
      <c r="CB10721"/>
      <c r="CC10721"/>
      <c r="CD10721"/>
      <c r="CE10721" s="83"/>
      <c r="CF10721"/>
      <c r="CG10721"/>
      <c r="CH10721"/>
      <c r="CI10721"/>
      <c r="CJ10721"/>
      <c r="CK10721"/>
      <c r="CL10721"/>
      <c r="CM10721"/>
      <c r="CN10721"/>
      <c r="CO10721"/>
      <c r="CP10721"/>
    </row>
    <row r="10722" spans="80:94" ht="22.5" customHeight="1">
      <c r="CB10722"/>
      <c r="CC10722"/>
      <c r="CD10722"/>
      <c r="CE10722" s="83"/>
      <c r="CF10722"/>
      <c r="CG10722"/>
      <c r="CH10722"/>
      <c r="CI10722"/>
      <c r="CJ10722"/>
      <c r="CK10722"/>
      <c r="CL10722"/>
      <c r="CM10722"/>
      <c r="CN10722"/>
      <c r="CO10722"/>
      <c r="CP10722"/>
    </row>
    <row r="10723" spans="80:94" ht="22.5" customHeight="1">
      <c r="CB10723"/>
      <c r="CC10723"/>
      <c r="CD10723"/>
      <c r="CE10723" s="83"/>
      <c r="CF10723"/>
      <c r="CG10723"/>
      <c r="CH10723"/>
      <c r="CI10723"/>
      <c r="CJ10723"/>
      <c r="CK10723"/>
      <c r="CL10723"/>
      <c r="CM10723"/>
      <c r="CN10723"/>
      <c r="CO10723"/>
      <c r="CP10723"/>
    </row>
    <row r="10724" spans="80:94" ht="22.5" customHeight="1">
      <c r="CB10724"/>
      <c r="CC10724"/>
      <c r="CD10724"/>
      <c r="CE10724" s="83"/>
      <c r="CF10724"/>
      <c r="CG10724"/>
      <c r="CH10724"/>
      <c r="CI10724"/>
      <c r="CJ10724"/>
      <c r="CK10724"/>
      <c r="CL10724"/>
      <c r="CM10724"/>
      <c r="CN10724"/>
      <c r="CO10724"/>
      <c r="CP10724"/>
    </row>
    <row r="10725" spans="80:94" ht="22.5" customHeight="1">
      <c r="CB10725"/>
      <c r="CC10725"/>
      <c r="CD10725"/>
      <c r="CE10725" s="83"/>
      <c r="CF10725"/>
      <c r="CG10725"/>
      <c r="CH10725"/>
      <c r="CI10725"/>
      <c r="CJ10725"/>
      <c r="CK10725"/>
      <c r="CL10725"/>
      <c r="CM10725"/>
      <c r="CN10725"/>
      <c r="CO10725"/>
      <c r="CP10725"/>
    </row>
    <row r="10726" spans="80:94" ht="22.5" customHeight="1">
      <c r="CB10726"/>
      <c r="CC10726"/>
      <c r="CD10726"/>
      <c r="CE10726" s="83"/>
      <c r="CF10726"/>
      <c r="CG10726"/>
      <c r="CH10726"/>
      <c r="CI10726"/>
      <c r="CJ10726"/>
      <c r="CK10726"/>
      <c r="CL10726"/>
      <c r="CM10726"/>
      <c r="CN10726"/>
      <c r="CO10726"/>
      <c r="CP10726"/>
    </row>
    <row r="10727" spans="80:94" ht="22.5" customHeight="1">
      <c r="CB10727"/>
      <c r="CC10727"/>
      <c r="CD10727"/>
      <c r="CE10727" s="83"/>
      <c r="CF10727"/>
      <c r="CG10727"/>
      <c r="CH10727"/>
      <c r="CI10727"/>
      <c r="CJ10727"/>
      <c r="CK10727"/>
      <c r="CL10727"/>
      <c r="CM10727"/>
      <c r="CN10727"/>
      <c r="CO10727"/>
      <c r="CP10727"/>
    </row>
    <row r="10728" spans="80:94" ht="22.5" customHeight="1">
      <c r="CB10728"/>
      <c r="CC10728"/>
      <c r="CD10728"/>
      <c r="CE10728" s="83"/>
      <c r="CF10728"/>
      <c r="CG10728"/>
      <c r="CH10728"/>
      <c r="CI10728"/>
      <c r="CJ10728"/>
      <c r="CK10728"/>
      <c r="CL10728"/>
      <c r="CM10728"/>
      <c r="CN10728"/>
      <c r="CO10728"/>
      <c r="CP10728"/>
    </row>
    <row r="10729" spans="80:94" ht="22.5" customHeight="1">
      <c r="CB10729"/>
      <c r="CC10729"/>
      <c r="CD10729"/>
      <c r="CE10729" s="83"/>
      <c r="CF10729"/>
      <c r="CG10729"/>
      <c r="CH10729"/>
      <c r="CI10729"/>
      <c r="CJ10729"/>
      <c r="CK10729"/>
      <c r="CL10729"/>
      <c r="CM10729"/>
      <c r="CN10729"/>
      <c r="CO10729"/>
      <c r="CP10729"/>
    </row>
    <row r="10730" spans="80:94" ht="22.5" customHeight="1">
      <c r="CB10730"/>
      <c r="CC10730"/>
      <c r="CD10730"/>
      <c r="CE10730" s="83"/>
      <c r="CF10730"/>
      <c r="CG10730"/>
      <c r="CH10730"/>
      <c r="CI10730"/>
      <c r="CJ10730"/>
      <c r="CK10730"/>
      <c r="CL10730"/>
      <c r="CM10730"/>
      <c r="CN10730"/>
      <c r="CO10730"/>
      <c r="CP10730"/>
    </row>
    <row r="10731" spans="80:94" ht="22.5" customHeight="1">
      <c r="CB10731"/>
      <c r="CC10731"/>
      <c r="CD10731"/>
      <c r="CE10731" s="83"/>
      <c r="CF10731"/>
      <c r="CG10731"/>
      <c r="CH10731"/>
      <c r="CI10731"/>
      <c r="CJ10731"/>
      <c r="CK10731"/>
      <c r="CL10731"/>
      <c r="CM10731"/>
      <c r="CN10731"/>
      <c r="CO10731"/>
      <c r="CP10731"/>
    </row>
    <row r="10732" spans="80:94" ht="22.5" customHeight="1">
      <c r="CB10732"/>
      <c r="CC10732"/>
      <c r="CD10732"/>
      <c r="CE10732" s="83"/>
      <c r="CF10732"/>
      <c r="CG10732"/>
      <c r="CH10732"/>
      <c r="CI10732"/>
      <c r="CJ10732"/>
      <c r="CK10732"/>
      <c r="CL10732"/>
      <c r="CM10732"/>
      <c r="CN10732"/>
      <c r="CO10732"/>
      <c r="CP10732"/>
    </row>
    <row r="10733" spans="80:94" ht="22.5" customHeight="1">
      <c r="CB10733"/>
      <c r="CC10733"/>
      <c r="CD10733"/>
      <c r="CE10733" s="83"/>
      <c r="CF10733"/>
      <c r="CG10733"/>
      <c r="CH10733"/>
      <c r="CI10733"/>
      <c r="CJ10733"/>
      <c r="CK10733"/>
      <c r="CL10733"/>
      <c r="CM10733"/>
      <c r="CN10733"/>
      <c r="CO10733"/>
      <c r="CP10733"/>
    </row>
    <row r="10734" spans="80:94" ht="22.5" customHeight="1">
      <c r="CB10734"/>
      <c r="CC10734"/>
      <c r="CD10734"/>
      <c r="CE10734" s="83"/>
      <c r="CF10734"/>
      <c r="CG10734"/>
      <c r="CH10734"/>
      <c r="CI10734"/>
      <c r="CJ10734"/>
      <c r="CK10734"/>
      <c r="CL10734"/>
      <c r="CM10734"/>
      <c r="CN10734"/>
      <c r="CO10734"/>
      <c r="CP10734"/>
    </row>
    <row r="10735" spans="80:94" ht="22.5" customHeight="1">
      <c r="CB10735"/>
      <c r="CC10735"/>
      <c r="CD10735"/>
      <c r="CE10735" s="83"/>
      <c r="CF10735"/>
      <c r="CG10735"/>
      <c r="CH10735"/>
      <c r="CI10735"/>
      <c r="CJ10735"/>
      <c r="CK10735"/>
      <c r="CL10735"/>
      <c r="CM10735"/>
      <c r="CN10735"/>
      <c r="CO10735"/>
      <c r="CP10735"/>
    </row>
    <row r="10736" spans="80:94" ht="22.5" customHeight="1">
      <c r="CB10736"/>
      <c r="CC10736"/>
      <c r="CD10736"/>
      <c r="CE10736" s="83"/>
      <c r="CF10736"/>
      <c r="CG10736"/>
      <c r="CH10736"/>
      <c r="CI10736"/>
      <c r="CJ10736"/>
      <c r="CK10736"/>
      <c r="CL10736"/>
      <c r="CM10736"/>
      <c r="CN10736"/>
      <c r="CO10736"/>
      <c r="CP10736"/>
    </row>
    <row r="10737" spans="80:94" ht="22.5" customHeight="1">
      <c r="CB10737"/>
      <c r="CC10737"/>
      <c r="CD10737"/>
      <c r="CE10737" s="83"/>
      <c r="CF10737"/>
      <c r="CG10737"/>
      <c r="CH10737"/>
      <c r="CI10737"/>
      <c r="CJ10737"/>
      <c r="CK10737"/>
      <c r="CL10737"/>
      <c r="CM10737"/>
      <c r="CN10737"/>
      <c r="CO10737"/>
      <c r="CP10737"/>
    </row>
    <row r="10738" spans="80:94" ht="22.5" customHeight="1">
      <c r="CB10738"/>
      <c r="CC10738"/>
      <c r="CD10738"/>
      <c r="CE10738" s="83"/>
      <c r="CF10738"/>
      <c r="CG10738"/>
      <c r="CH10738"/>
      <c r="CI10738"/>
      <c r="CJ10738"/>
      <c r="CK10738"/>
      <c r="CL10738"/>
      <c r="CM10738"/>
      <c r="CN10738"/>
      <c r="CO10738"/>
      <c r="CP10738"/>
    </row>
    <row r="10739" spans="80:94" ht="22.5" customHeight="1">
      <c r="CB10739"/>
      <c r="CC10739"/>
      <c r="CD10739"/>
      <c r="CE10739" s="83"/>
      <c r="CF10739"/>
      <c r="CG10739"/>
      <c r="CH10739"/>
      <c r="CI10739"/>
      <c r="CJ10739"/>
      <c r="CK10739"/>
      <c r="CL10739"/>
      <c r="CM10739"/>
      <c r="CN10739"/>
      <c r="CO10739"/>
      <c r="CP10739"/>
    </row>
    <row r="10740" spans="80:94" ht="22.5" customHeight="1">
      <c r="CB10740"/>
      <c r="CC10740"/>
      <c r="CD10740"/>
      <c r="CE10740" s="83"/>
      <c r="CF10740"/>
      <c r="CG10740"/>
      <c r="CH10740"/>
      <c r="CI10740"/>
      <c r="CJ10740"/>
      <c r="CK10740"/>
      <c r="CL10740"/>
      <c r="CM10740"/>
      <c r="CN10740"/>
      <c r="CO10740"/>
      <c r="CP10740"/>
    </row>
    <row r="10741" spans="80:94" ht="22.5" customHeight="1">
      <c r="CB10741"/>
      <c r="CC10741"/>
      <c r="CD10741"/>
      <c r="CE10741" s="83"/>
      <c r="CF10741"/>
      <c r="CG10741"/>
      <c r="CH10741"/>
      <c r="CI10741"/>
      <c r="CJ10741"/>
      <c r="CK10741"/>
      <c r="CL10741"/>
      <c r="CM10741"/>
      <c r="CN10741"/>
      <c r="CO10741"/>
      <c r="CP10741"/>
    </row>
    <row r="10742" spans="80:94" ht="22.5" customHeight="1">
      <c r="CB10742"/>
      <c r="CC10742"/>
      <c r="CD10742"/>
      <c r="CE10742" s="83"/>
      <c r="CF10742"/>
      <c r="CG10742"/>
      <c r="CH10742"/>
      <c r="CI10742"/>
      <c r="CJ10742"/>
      <c r="CK10742"/>
      <c r="CL10742"/>
      <c r="CM10742"/>
      <c r="CN10742"/>
      <c r="CO10742"/>
      <c r="CP10742"/>
    </row>
    <row r="10743" spans="80:94" ht="22.5" customHeight="1">
      <c r="CB10743"/>
      <c r="CC10743"/>
      <c r="CD10743"/>
      <c r="CE10743" s="83"/>
      <c r="CF10743"/>
      <c r="CG10743"/>
      <c r="CH10743"/>
      <c r="CI10743"/>
      <c r="CJ10743"/>
      <c r="CK10743"/>
      <c r="CL10743"/>
      <c r="CM10743"/>
      <c r="CN10743"/>
      <c r="CO10743"/>
      <c r="CP10743"/>
    </row>
    <row r="10744" spans="80:94" ht="22.5" customHeight="1">
      <c r="CB10744"/>
      <c r="CC10744"/>
      <c r="CD10744"/>
      <c r="CE10744" s="83"/>
      <c r="CF10744"/>
      <c r="CG10744"/>
      <c r="CH10744"/>
      <c r="CI10744"/>
      <c r="CJ10744"/>
      <c r="CK10744"/>
      <c r="CL10744"/>
      <c r="CM10744"/>
      <c r="CN10744"/>
      <c r="CO10744"/>
      <c r="CP10744"/>
    </row>
    <row r="10745" spans="80:94" ht="22.5" customHeight="1">
      <c r="CB10745"/>
      <c r="CC10745"/>
      <c r="CD10745"/>
      <c r="CE10745" s="83"/>
      <c r="CF10745"/>
      <c r="CG10745"/>
      <c r="CH10745"/>
      <c r="CI10745"/>
      <c r="CJ10745"/>
      <c r="CK10745"/>
      <c r="CL10745"/>
      <c r="CM10745"/>
      <c r="CN10745"/>
      <c r="CO10745"/>
      <c r="CP10745"/>
    </row>
    <row r="10746" spans="80:94" ht="22.5" customHeight="1">
      <c r="CB10746"/>
      <c r="CC10746"/>
      <c r="CD10746"/>
      <c r="CE10746" s="83"/>
      <c r="CF10746"/>
      <c r="CG10746"/>
      <c r="CH10746"/>
      <c r="CI10746"/>
      <c r="CJ10746"/>
      <c r="CK10746"/>
      <c r="CL10746"/>
      <c r="CM10746"/>
      <c r="CN10746"/>
      <c r="CO10746"/>
      <c r="CP10746"/>
    </row>
    <row r="10747" spans="80:94" ht="22.5" customHeight="1">
      <c r="CB10747"/>
      <c r="CC10747"/>
      <c r="CD10747"/>
      <c r="CE10747" s="83"/>
      <c r="CF10747"/>
      <c r="CG10747"/>
      <c r="CH10747"/>
      <c r="CI10747"/>
      <c r="CJ10747"/>
      <c r="CK10747"/>
      <c r="CL10747"/>
      <c r="CM10747"/>
      <c r="CN10747"/>
      <c r="CO10747"/>
      <c r="CP10747"/>
    </row>
    <row r="10748" spans="80:94" ht="22.5" customHeight="1">
      <c r="CB10748"/>
      <c r="CC10748"/>
      <c r="CD10748"/>
      <c r="CE10748" s="83"/>
      <c r="CF10748"/>
      <c r="CG10748"/>
      <c r="CH10748"/>
      <c r="CI10748"/>
      <c r="CJ10748"/>
      <c r="CK10748"/>
      <c r="CL10748"/>
      <c r="CM10748"/>
      <c r="CN10748"/>
      <c r="CO10748"/>
      <c r="CP10748"/>
    </row>
    <row r="10749" spans="80:94" ht="22.5" customHeight="1">
      <c r="CB10749"/>
      <c r="CC10749"/>
      <c r="CD10749"/>
      <c r="CE10749" s="83"/>
      <c r="CF10749"/>
      <c r="CG10749"/>
      <c r="CH10749"/>
      <c r="CI10749"/>
      <c r="CJ10749"/>
      <c r="CK10749"/>
      <c r="CL10749"/>
      <c r="CM10749"/>
      <c r="CN10749"/>
      <c r="CO10749"/>
      <c r="CP10749"/>
    </row>
    <row r="10750" spans="80:94" ht="22.5" customHeight="1">
      <c r="CB10750"/>
      <c r="CC10750"/>
      <c r="CD10750"/>
      <c r="CE10750" s="83"/>
      <c r="CF10750"/>
      <c r="CG10750"/>
      <c r="CH10750"/>
      <c r="CI10750"/>
      <c r="CJ10750"/>
      <c r="CK10750"/>
      <c r="CL10750"/>
      <c r="CM10750"/>
      <c r="CN10750"/>
      <c r="CO10750"/>
      <c r="CP10750"/>
    </row>
    <row r="10751" spans="80:94" ht="22.5" customHeight="1">
      <c r="CB10751"/>
      <c r="CC10751"/>
      <c r="CD10751"/>
      <c r="CE10751" s="83"/>
      <c r="CF10751"/>
      <c r="CG10751"/>
      <c r="CH10751"/>
      <c r="CI10751"/>
      <c r="CJ10751"/>
      <c r="CK10751"/>
      <c r="CL10751"/>
      <c r="CM10751"/>
      <c r="CN10751"/>
      <c r="CO10751"/>
      <c r="CP10751"/>
    </row>
    <row r="10752" spans="80:94" ht="22.5" customHeight="1">
      <c r="CB10752"/>
      <c r="CC10752"/>
      <c r="CD10752"/>
      <c r="CE10752" s="83"/>
      <c r="CF10752"/>
      <c r="CG10752"/>
      <c r="CH10752"/>
      <c r="CI10752"/>
      <c r="CJ10752"/>
      <c r="CK10752"/>
      <c r="CL10752"/>
      <c r="CM10752"/>
      <c r="CN10752"/>
      <c r="CO10752"/>
      <c r="CP10752"/>
    </row>
    <row r="10753" spans="80:94" ht="22.5" customHeight="1">
      <c r="CB10753"/>
      <c r="CC10753"/>
      <c r="CD10753"/>
      <c r="CE10753" s="83"/>
      <c r="CF10753"/>
      <c r="CG10753"/>
      <c r="CH10753"/>
      <c r="CI10753"/>
      <c r="CJ10753"/>
      <c r="CK10753"/>
      <c r="CL10753"/>
      <c r="CM10753"/>
      <c r="CN10753"/>
      <c r="CO10753"/>
      <c r="CP10753"/>
    </row>
    <row r="10754" spans="80:94" ht="22.5" customHeight="1">
      <c r="CB10754"/>
      <c r="CC10754"/>
      <c r="CD10754"/>
      <c r="CE10754" s="83"/>
      <c r="CF10754"/>
      <c r="CG10754"/>
      <c r="CH10754"/>
      <c r="CI10754"/>
      <c r="CJ10754"/>
      <c r="CK10754"/>
      <c r="CL10754"/>
      <c r="CM10754"/>
      <c r="CN10754"/>
      <c r="CO10754"/>
      <c r="CP10754"/>
    </row>
    <row r="10755" spans="80:94" ht="22.5" customHeight="1">
      <c r="CB10755"/>
      <c r="CC10755"/>
      <c r="CD10755"/>
      <c r="CE10755" s="83"/>
      <c r="CF10755"/>
      <c r="CG10755"/>
      <c r="CH10755"/>
      <c r="CI10755"/>
      <c r="CJ10755"/>
      <c r="CK10755"/>
      <c r="CL10755"/>
      <c r="CM10755"/>
      <c r="CN10755"/>
      <c r="CO10755"/>
      <c r="CP10755"/>
    </row>
    <row r="10756" spans="80:94" ht="22.5" customHeight="1">
      <c r="CB10756"/>
      <c r="CC10756"/>
      <c r="CD10756"/>
      <c r="CE10756" s="83"/>
      <c r="CF10756"/>
      <c r="CG10756"/>
      <c r="CH10756"/>
      <c r="CI10756"/>
      <c r="CJ10756"/>
      <c r="CK10756"/>
      <c r="CL10756"/>
      <c r="CM10756"/>
      <c r="CN10756"/>
      <c r="CO10756"/>
      <c r="CP10756"/>
    </row>
    <row r="10757" spans="80:94" ht="22.5" customHeight="1">
      <c r="CB10757"/>
      <c r="CC10757"/>
      <c r="CD10757"/>
      <c r="CE10757" s="83"/>
      <c r="CF10757"/>
      <c r="CG10757"/>
      <c r="CH10757"/>
      <c r="CI10757"/>
      <c r="CJ10757"/>
      <c r="CK10757"/>
      <c r="CL10757"/>
      <c r="CM10757"/>
      <c r="CN10757"/>
      <c r="CO10757"/>
      <c r="CP10757"/>
    </row>
    <row r="10758" spans="80:94" ht="22.5" customHeight="1">
      <c r="CB10758"/>
      <c r="CC10758"/>
      <c r="CD10758"/>
      <c r="CE10758" s="83"/>
      <c r="CF10758"/>
      <c r="CG10758"/>
      <c r="CH10758"/>
      <c r="CI10758"/>
      <c r="CJ10758"/>
      <c r="CK10758"/>
      <c r="CL10758"/>
      <c r="CM10758"/>
      <c r="CN10758"/>
      <c r="CO10758"/>
      <c r="CP10758"/>
    </row>
    <row r="10759" spans="80:94" ht="22.5" customHeight="1">
      <c r="CB10759"/>
      <c r="CC10759"/>
      <c r="CD10759"/>
      <c r="CE10759" s="83"/>
      <c r="CF10759"/>
      <c r="CG10759"/>
      <c r="CH10759"/>
      <c r="CI10759"/>
      <c r="CJ10759"/>
      <c r="CK10759"/>
      <c r="CL10759"/>
      <c r="CM10759"/>
      <c r="CN10759"/>
      <c r="CO10759"/>
      <c r="CP10759"/>
    </row>
    <row r="10760" spans="80:94" ht="22.5" customHeight="1">
      <c r="CB10760"/>
      <c r="CC10760"/>
      <c r="CD10760"/>
      <c r="CE10760" s="83"/>
      <c r="CF10760"/>
      <c r="CG10760"/>
      <c r="CH10760"/>
      <c r="CI10760"/>
      <c r="CJ10760"/>
      <c r="CK10760"/>
      <c r="CL10760"/>
      <c r="CM10760"/>
      <c r="CN10760"/>
      <c r="CO10760"/>
      <c r="CP10760"/>
    </row>
    <row r="10761" spans="80:94" ht="22.5" customHeight="1">
      <c r="CB10761"/>
      <c r="CC10761"/>
      <c r="CD10761"/>
      <c r="CE10761" s="83"/>
      <c r="CF10761"/>
      <c r="CG10761"/>
      <c r="CH10761"/>
      <c r="CI10761"/>
      <c r="CJ10761"/>
      <c r="CK10761"/>
      <c r="CL10761"/>
      <c r="CM10761"/>
      <c r="CN10761"/>
      <c r="CO10761"/>
      <c r="CP10761"/>
    </row>
    <row r="10762" spans="80:94" ht="22.5" customHeight="1">
      <c r="CB10762"/>
      <c r="CC10762"/>
      <c r="CD10762"/>
      <c r="CE10762" s="83"/>
      <c r="CF10762"/>
      <c r="CG10762"/>
      <c r="CH10762"/>
      <c r="CI10762"/>
      <c r="CJ10762"/>
      <c r="CK10762"/>
      <c r="CL10762"/>
      <c r="CM10762"/>
      <c r="CN10762"/>
      <c r="CO10762"/>
      <c r="CP10762"/>
    </row>
    <row r="10763" spans="80:94" ht="22.5" customHeight="1">
      <c r="CB10763"/>
      <c r="CC10763"/>
      <c r="CD10763"/>
      <c r="CE10763" s="83"/>
      <c r="CF10763"/>
      <c r="CG10763"/>
      <c r="CH10763"/>
      <c r="CI10763"/>
      <c r="CJ10763"/>
      <c r="CK10763"/>
      <c r="CL10763"/>
      <c r="CM10763"/>
      <c r="CN10763"/>
      <c r="CO10763"/>
      <c r="CP10763"/>
    </row>
    <row r="10764" spans="80:94" ht="22.5" customHeight="1">
      <c r="CB10764"/>
      <c r="CC10764"/>
      <c r="CD10764"/>
      <c r="CE10764" s="83"/>
      <c r="CF10764"/>
      <c r="CG10764"/>
      <c r="CH10764"/>
      <c r="CI10764"/>
      <c r="CJ10764"/>
      <c r="CK10764"/>
      <c r="CL10764"/>
      <c r="CM10764"/>
      <c r="CN10764"/>
      <c r="CO10764"/>
      <c r="CP10764"/>
    </row>
    <row r="10765" spans="80:94" ht="22.5" customHeight="1">
      <c r="CB10765"/>
      <c r="CC10765"/>
      <c r="CD10765"/>
      <c r="CE10765" s="83"/>
      <c r="CF10765"/>
      <c r="CG10765"/>
      <c r="CH10765"/>
      <c r="CI10765"/>
      <c r="CJ10765"/>
      <c r="CK10765"/>
      <c r="CL10765"/>
      <c r="CM10765"/>
      <c r="CN10765"/>
      <c r="CO10765"/>
      <c r="CP10765"/>
    </row>
    <row r="10766" spans="80:94" ht="22.5" customHeight="1">
      <c r="CB10766"/>
      <c r="CC10766"/>
      <c r="CD10766"/>
      <c r="CE10766" s="83"/>
      <c r="CF10766"/>
      <c r="CG10766"/>
      <c r="CH10766"/>
      <c r="CI10766"/>
      <c r="CJ10766"/>
      <c r="CK10766"/>
      <c r="CL10766"/>
      <c r="CM10766"/>
      <c r="CN10766"/>
      <c r="CO10766"/>
      <c r="CP10766"/>
    </row>
    <row r="10767" spans="80:94" ht="22.5" customHeight="1">
      <c r="CB10767"/>
      <c r="CC10767"/>
      <c r="CD10767"/>
      <c r="CE10767" s="83"/>
      <c r="CF10767"/>
      <c r="CG10767"/>
      <c r="CH10767"/>
      <c r="CI10767"/>
      <c r="CJ10767"/>
      <c r="CK10767"/>
      <c r="CL10767"/>
      <c r="CM10767"/>
      <c r="CN10767"/>
      <c r="CO10767"/>
      <c r="CP10767"/>
    </row>
    <row r="10768" spans="80:94" ht="22.5" customHeight="1">
      <c r="CB10768"/>
      <c r="CC10768"/>
      <c r="CD10768"/>
      <c r="CE10768" s="83"/>
      <c r="CF10768"/>
      <c r="CG10768"/>
      <c r="CH10768"/>
      <c r="CI10768"/>
      <c r="CJ10768"/>
      <c r="CK10768"/>
      <c r="CL10768"/>
      <c r="CM10768"/>
      <c r="CN10768"/>
      <c r="CO10768"/>
      <c r="CP10768"/>
    </row>
    <row r="10769" spans="80:94" ht="22.5" customHeight="1">
      <c r="CB10769"/>
      <c r="CC10769"/>
      <c r="CD10769"/>
      <c r="CE10769" s="83"/>
      <c r="CF10769"/>
      <c r="CG10769"/>
      <c r="CH10769"/>
      <c r="CI10769"/>
      <c r="CJ10769"/>
      <c r="CK10769"/>
      <c r="CL10769"/>
      <c r="CM10769"/>
      <c r="CN10769"/>
      <c r="CO10769"/>
      <c r="CP10769"/>
    </row>
    <row r="10770" spans="80:94" ht="22.5" customHeight="1">
      <c r="CB10770"/>
      <c r="CC10770"/>
      <c r="CD10770"/>
      <c r="CE10770" s="83"/>
      <c r="CF10770"/>
      <c r="CG10770"/>
      <c r="CH10770"/>
      <c r="CI10770"/>
      <c r="CJ10770"/>
      <c r="CK10770"/>
      <c r="CL10770"/>
      <c r="CM10770"/>
      <c r="CN10770"/>
      <c r="CO10770"/>
      <c r="CP10770"/>
    </row>
    <row r="10771" spans="80:94" ht="22.5" customHeight="1">
      <c r="CB10771"/>
      <c r="CC10771"/>
      <c r="CD10771"/>
      <c r="CE10771" s="83"/>
      <c r="CF10771"/>
      <c r="CG10771"/>
      <c r="CH10771"/>
      <c r="CI10771"/>
      <c r="CJ10771"/>
      <c r="CK10771"/>
      <c r="CL10771"/>
      <c r="CM10771"/>
      <c r="CN10771"/>
      <c r="CO10771"/>
      <c r="CP10771"/>
    </row>
    <row r="10772" spans="80:94" ht="22.5" customHeight="1">
      <c r="CB10772"/>
      <c r="CC10772"/>
      <c r="CD10772"/>
      <c r="CE10772" s="83"/>
      <c r="CF10772"/>
      <c r="CG10772"/>
      <c r="CH10772"/>
      <c r="CI10772"/>
      <c r="CJ10772"/>
      <c r="CK10772"/>
      <c r="CL10772"/>
      <c r="CM10772"/>
      <c r="CN10772"/>
      <c r="CO10772"/>
      <c r="CP10772"/>
    </row>
    <row r="10773" spans="80:94" ht="22.5" customHeight="1">
      <c r="CB10773"/>
      <c r="CC10773"/>
      <c r="CD10773"/>
      <c r="CE10773" s="83"/>
      <c r="CF10773"/>
      <c r="CG10773"/>
      <c r="CH10773"/>
      <c r="CI10773"/>
      <c r="CJ10773"/>
      <c r="CK10773"/>
      <c r="CL10773"/>
      <c r="CM10773"/>
      <c r="CN10773"/>
      <c r="CO10773"/>
      <c r="CP10773"/>
    </row>
    <row r="10774" spans="80:94" ht="22.5" customHeight="1">
      <c r="CB10774"/>
      <c r="CC10774"/>
      <c r="CD10774"/>
      <c r="CE10774" s="83"/>
      <c r="CF10774"/>
      <c r="CG10774"/>
      <c r="CH10774"/>
      <c r="CI10774"/>
      <c r="CJ10774"/>
      <c r="CK10774"/>
      <c r="CL10774"/>
      <c r="CM10774"/>
      <c r="CN10774"/>
      <c r="CO10774"/>
      <c r="CP10774"/>
    </row>
    <row r="10775" spans="80:94" ht="22.5" customHeight="1">
      <c r="CB10775"/>
      <c r="CC10775"/>
      <c r="CD10775"/>
      <c r="CE10775" s="83"/>
      <c r="CF10775"/>
      <c r="CG10775"/>
      <c r="CH10775"/>
      <c r="CI10775"/>
      <c r="CJ10775"/>
      <c r="CK10775"/>
      <c r="CL10775"/>
      <c r="CM10775"/>
      <c r="CN10775"/>
      <c r="CO10775"/>
      <c r="CP10775"/>
    </row>
    <row r="10776" spans="80:94" ht="22.5" customHeight="1">
      <c r="CB10776"/>
      <c r="CC10776"/>
      <c r="CD10776"/>
      <c r="CE10776" s="83"/>
      <c r="CF10776"/>
      <c r="CG10776"/>
      <c r="CH10776"/>
      <c r="CI10776"/>
      <c r="CJ10776"/>
      <c r="CK10776"/>
      <c r="CL10776"/>
      <c r="CM10776"/>
      <c r="CN10776"/>
      <c r="CO10776"/>
      <c r="CP10776"/>
    </row>
    <row r="10777" spans="80:94" ht="22.5" customHeight="1">
      <c r="CB10777"/>
      <c r="CC10777"/>
      <c r="CD10777"/>
      <c r="CE10777" s="83"/>
      <c r="CF10777"/>
      <c r="CG10777"/>
      <c r="CH10777"/>
      <c r="CI10777"/>
      <c r="CJ10777"/>
      <c r="CK10777"/>
      <c r="CL10777"/>
      <c r="CM10777"/>
      <c r="CN10777"/>
      <c r="CO10777"/>
      <c r="CP10777"/>
    </row>
    <row r="10778" spans="80:94" ht="22.5" customHeight="1">
      <c r="CB10778"/>
      <c r="CC10778"/>
      <c r="CD10778"/>
      <c r="CE10778" s="83"/>
      <c r="CF10778"/>
      <c r="CG10778"/>
      <c r="CH10778"/>
      <c r="CI10778"/>
      <c r="CJ10778"/>
      <c r="CK10778"/>
      <c r="CL10778"/>
      <c r="CM10778"/>
      <c r="CN10778"/>
      <c r="CO10778"/>
      <c r="CP10778"/>
    </row>
    <row r="10779" spans="80:94" ht="22.5" customHeight="1">
      <c r="CB10779"/>
      <c r="CC10779"/>
      <c r="CD10779"/>
      <c r="CE10779" s="83"/>
      <c r="CF10779"/>
      <c r="CG10779"/>
      <c r="CH10779"/>
      <c r="CI10779"/>
      <c r="CJ10779"/>
      <c r="CK10779"/>
      <c r="CL10779"/>
      <c r="CM10779"/>
      <c r="CN10779"/>
      <c r="CO10779"/>
      <c r="CP10779"/>
    </row>
    <row r="10780" spans="80:94" ht="22.5" customHeight="1">
      <c r="CB10780"/>
      <c r="CC10780"/>
      <c r="CD10780"/>
      <c r="CE10780" s="83"/>
      <c r="CF10780"/>
      <c r="CG10780"/>
      <c r="CH10780"/>
      <c r="CI10780"/>
      <c r="CJ10780"/>
      <c r="CK10780"/>
      <c r="CL10780"/>
      <c r="CM10780"/>
      <c r="CN10780"/>
      <c r="CO10780"/>
      <c r="CP10780"/>
    </row>
    <row r="10781" spans="80:94" ht="22.5" customHeight="1">
      <c r="CB10781"/>
      <c r="CC10781"/>
      <c r="CD10781"/>
      <c r="CE10781" s="83"/>
      <c r="CF10781"/>
      <c r="CG10781"/>
      <c r="CH10781"/>
      <c r="CI10781"/>
      <c r="CJ10781"/>
      <c r="CK10781"/>
      <c r="CL10781"/>
      <c r="CM10781"/>
      <c r="CN10781"/>
      <c r="CO10781"/>
      <c r="CP10781"/>
    </row>
    <row r="10782" spans="80:94" ht="22.5" customHeight="1">
      <c r="CB10782"/>
      <c r="CC10782"/>
      <c r="CD10782"/>
      <c r="CE10782" s="83"/>
      <c r="CF10782"/>
      <c r="CG10782"/>
      <c r="CH10782"/>
      <c r="CI10782"/>
      <c r="CJ10782"/>
      <c r="CK10782"/>
      <c r="CL10782"/>
      <c r="CM10782"/>
      <c r="CN10782"/>
      <c r="CO10782"/>
      <c r="CP10782"/>
    </row>
    <row r="10783" spans="80:94" ht="22.5" customHeight="1">
      <c r="CB10783"/>
      <c r="CC10783"/>
      <c r="CD10783"/>
      <c r="CE10783" s="83"/>
      <c r="CF10783"/>
      <c r="CG10783"/>
      <c r="CH10783"/>
      <c r="CI10783"/>
      <c r="CJ10783"/>
      <c r="CK10783"/>
      <c r="CL10783"/>
      <c r="CM10783"/>
      <c r="CN10783"/>
      <c r="CO10783"/>
      <c r="CP10783"/>
    </row>
    <row r="10784" spans="80:94" ht="22.5" customHeight="1">
      <c r="CB10784"/>
      <c r="CC10784"/>
      <c r="CD10784"/>
      <c r="CE10784" s="83"/>
      <c r="CF10784"/>
      <c r="CG10784"/>
      <c r="CH10784"/>
      <c r="CI10784"/>
      <c r="CJ10784"/>
      <c r="CK10784"/>
      <c r="CL10784"/>
      <c r="CM10784"/>
      <c r="CN10784"/>
      <c r="CO10784"/>
      <c r="CP10784"/>
    </row>
    <row r="10785" spans="80:94" ht="22.5" customHeight="1">
      <c r="CB10785"/>
      <c r="CC10785"/>
      <c r="CD10785"/>
      <c r="CE10785" s="83"/>
      <c r="CF10785"/>
      <c r="CG10785"/>
      <c r="CH10785"/>
      <c r="CI10785"/>
      <c r="CJ10785"/>
      <c r="CK10785"/>
      <c r="CL10785"/>
      <c r="CM10785"/>
      <c r="CN10785"/>
      <c r="CO10785"/>
      <c r="CP10785"/>
    </row>
    <row r="10786" spans="80:94" ht="22.5" customHeight="1">
      <c r="CB10786"/>
      <c r="CC10786"/>
      <c r="CD10786"/>
      <c r="CE10786" s="83"/>
      <c r="CF10786"/>
      <c r="CG10786"/>
      <c r="CH10786"/>
      <c r="CI10786"/>
      <c r="CJ10786"/>
      <c r="CK10786"/>
      <c r="CL10786"/>
      <c r="CM10786"/>
      <c r="CN10786"/>
      <c r="CO10786"/>
      <c r="CP10786"/>
    </row>
    <row r="10787" spans="80:94" ht="22.5" customHeight="1">
      <c r="CB10787"/>
      <c r="CC10787"/>
      <c r="CD10787"/>
      <c r="CE10787" s="83"/>
      <c r="CF10787"/>
      <c r="CG10787"/>
      <c r="CH10787"/>
      <c r="CI10787"/>
      <c r="CJ10787"/>
      <c r="CK10787"/>
      <c r="CL10787"/>
      <c r="CM10787"/>
      <c r="CN10787"/>
      <c r="CO10787"/>
      <c r="CP10787"/>
    </row>
    <row r="10788" spans="80:94" ht="22.5" customHeight="1">
      <c r="CB10788"/>
      <c r="CC10788"/>
      <c r="CD10788"/>
      <c r="CE10788" s="83"/>
      <c r="CF10788"/>
      <c r="CG10788"/>
      <c r="CH10788"/>
      <c r="CI10788"/>
      <c r="CJ10788"/>
      <c r="CK10788"/>
      <c r="CL10788"/>
      <c r="CM10788"/>
      <c r="CN10788"/>
      <c r="CO10788"/>
      <c r="CP10788"/>
    </row>
    <row r="10789" spans="80:94" ht="22.5" customHeight="1">
      <c r="CB10789"/>
      <c r="CC10789"/>
      <c r="CD10789"/>
      <c r="CE10789" s="83"/>
      <c r="CF10789"/>
      <c r="CG10789"/>
      <c r="CH10789"/>
      <c r="CI10789"/>
      <c r="CJ10789"/>
      <c r="CK10789"/>
      <c r="CL10789"/>
      <c r="CM10789"/>
      <c r="CN10789"/>
      <c r="CO10789"/>
      <c r="CP10789"/>
    </row>
    <row r="10790" spans="80:94" ht="22.5" customHeight="1">
      <c r="CB10790"/>
      <c r="CC10790"/>
      <c r="CD10790"/>
      <c r="CE10790" s="83"/>
      <c r="CF10790"/>
      <c r="CG10790"/>
      <c r="CH10790"/>
      <c r="CI10790"/>
      <c r="CJ10790"/>
      <c r="CK10790"/>
      <c r="CL10790"/>
      <c r="CM10790"/>
      <c r="CN10790"/>
      <c r="CO10790"/>
      <c r="CP10790"/>
    </row>
    <row r="10791" spans="80:94" ht="22.5" customHeight="1">
      <c r="CB10791"/>
      <c r="CC10791"/>
      <c r="CD10791"/>
      <c r="CE10791" s="83"/>
      <c r="CF10791"/>
      <c r="CG10791"/>
      <c r="CH10791"/>
      <c r="CI10791"/>
      <c r="CJ10791"/>
      <c r="CK10791"/>
      <c r="CL10791"/>
      <c r="CM10791"/>
      <c r="CN10791"/>
      <c r="CO10791"/>
      <c r="CP10791"/>
    </row>
    <row r="10792" spans="80:94" ht="22.5" customHeight="1">
      <c r="CB10792"/>
      <c r="CC10792"/>
      <c r="CD10792"/>
      <c r="CE10792" s="83"/>
      <c r="CF10792"/>
      <c r="CG10792"/>
      <c r="CH10792"/>
      <c r="CI10792"/>
      <c r="CJ10792"/>
      <c r="CK10792"/>
      <c r="CL10792"/>
      <c r="CM10792"/>
      <c r="CN10792"/>
      <c r="CO10792"/>
      <c r="CP10792"/>
    </row>
    <row r="10793" spans="80:94" ht="22.5" customHeight="1">
      <c r="CB10793"/>
      <c r="CC10793"/>
      <c r="CD10793"/>
      <c r="CE10793" s="83"/>
      <c r="CF10793"/>
      <c r="CG10793"/>
      <c r="CH10793"/>
      <c r="CI10793"/>
      <c r="CJ10793"/>
      <c r="CK10793"/>
      <c r="CL10793"/>
      <c r="CM10793"/>
      <c r="CN10793"/>
      <c r="CO10793"/>
      <c r="CP10793"/>
    </row>
    <row r="10794" spans="80:94" ht="22.5" customHeight="1">
      <c r="CB10794"/>
      <c r="CC10794"/>
      <c r="CD10794"/>
      <c r="CE10794" s="83"/>
      <c r="CF10794"/>
      <c r="CG10794"/>
      <c r="CH10794"/>
      <c r="CI10794"/>
      <c r="CJ10794"/>
      <c r="CK10794"/>
      <c r="CL10794"/>
      <c r="CM10794"/>
      <c r="CN10794"/>
      <c r="CO10794"/>
      <c r="CP10794"/>
    </row>
    <row r="10795" spans="80:94" ht="22.5" customHeight="1">
      <c r="CB10795"/>
      <c r="CC10795"/>
      <c r="CD10795"/>
      <c r="CE10795" s="83"/>
      <c r="CF10795"/>
      <c r="CG10795"/>
      <c r="CH10795"/>
      <c r="CI10795"/>
      <c r="CJ10795"/>
      <c r="CK10795"/>
      <c r="CL10795"/>
      <c r="CM10795"/>
      <c r="CN10795"/>
      <c r="CO10795"/>
      <c r="CP10795"/>
    </row>
    <row r="10796" spans="80:94" ht="22.5" customHeight="1">
      <c r="CB10796"/>
      <c r="CC10796"/>
      <c r="CD10796"/>
      <c r="CE10796" s="83"/>
      <c r="CF10796"/>
      <c r="CG10796"/>
      <c r="CH10796"/>
      <c r="CI10796"/>
      <c r="CJ10796"/>
      <c r="CK10796"/>
      <c r="CL10796"/>
      <c r="CM10796"/>
      <c r="CN10796"/>
      <c r="CO10796"/>
      <c r="CP10796"/>
    </row>
    <row r="10797" spans="80:94" ht="22.5" customHeight="1">
      <c r="CB10797"/>
      <c r="CC10797"/>
      <c r="CD10797"/>
      <c r="CE10797" s="83"/>
      <c r="CF10797"/>
      <c r="CG10797"/>
      <c r="CH10797"/>
      <c r="CI10797"/>
      <c r="CJ10797"/>
      <c r="CK10797"/>
      <c r="CL10797"/>
      <c r="CM10797"/>
      <c r="CN10797"/>
      <c r="CO10797"/>
      <c r="CP10797"/>
    </row>
    <row r="10798" spans="80:94" ht="22.5" customHeight="1">
      <c r="CB10798"/>
      <c r="CC10798"/>
      <c r="CD10798"/>
      <c r="CE10798" s="83"/>
      <c r="CF10798"/>
      <c r="CG10798"/>
      <c r="CH10798"/>
      <c r="CI10798"/>
      <c r="CJ10798"/>
      <c r="CK10798"/>
      <c r="CL10798"/>
      <c r="CM10798"/>
      <c r="CN10798"/>
      <c r="CO10798"/>
      <c r="CP10798"/>
    </row>
    <row r="10799" spans="80:94" ht="22.5" customHeight="1">
      <c r="CB10799"/>
      <c r="CC10799"/>
      <c r="CD10799"/>
      <c r="CE10799" s="83"/>
      <c r="CF10799"/>
      <c r="CG10799"/>
      <c r="CH10799"/>
      <c r="CI10799"/>
      <c r="CJ10799"/>
      <c r="CK10799"/>
      <c r="CL10799"/>
      <c r="CM10799"/>
      <c r="CN10799"/>
      <c r="CO10799"/>
      <c r="CP10799"/>
    </row>
    <row r="10800" spans="80:94" ht="22.5" customHeight="1">
      <c r="CB10800"/>
      <c r="CC10800"/>
      <c r="CD10800"/>
      <c r="CE10800" s="83"/>
      <c r="CF10800"/>
      <c r="CG10800"/>
      <c r="CH10800"/>
      <c r="CI10800"/>
      <c r="CJ10800"/>
      <c r="CK10800"/>
      <c r="CL10800"/>
      <c r="CM10800"/>
      <c r="CN10800"/>
      <c r="CO10800"/>
      <c r="CP10800"/>
    </row>
    <row r="10801" spans="80:94" ht="22.5" customHeight="1">
      <c r="CB10801"/>
      <c r="CC10801"/>
      <c r="CD10801"/>
      <c r="CE10801" s="83"/>
      <c r="CF10801"/>
      <c r="CG10801"/>
      <c r="CH10801"/>
      <c r="CI10801"/>
      <c r="CJ10801"/>
      <c r="CK10801"/>
      <c r="CL10801"/>
      <c r="CM10801"/>
      <c r="CN10801"/>
      <c r="CO10801"/>
      <c r="CP10801"/>
    </row>
    <row r="10802" spans="80:94" ht="22.5" customHeight="1">
      <c r="CB10802"/>
      <c r="CC10802"/>
      <c r="CD10802"/>
      <c r="CE10802" s="83"/>
      <c r="CF10802"/>
      <c r="CG10802"/>
      <c r="CH10802"/>
      <c r="CI10802"/>
      <c r="CJ10802"/>
      <c r="CK10802"/>
      <c r="CL10802"/>
      <c r="CM10802"/>
      <c r="CN10802"/>
      <c r="CO10802"/>
      <c r="CP10802"/>
    </row>
    <row r="10803" spans="80:94" ht="22.5" customHeight="1">
      <c r="CB10803"/>
      <c r="CC10803"/>
      <c r="CD10803"/>
      <c r="CE10803" s="83"/>
      <c r="CF10803"/>
      <c r="CG10803"/>
      <c r="CH10803"/>
      <c r="CI10803"/>
      <c r="CJ10803"/>
      <c r="CK10803"/>
      <c r="CL10803"/>
      <c r="CM10803"/>
      <c r="CN10803"/>
      <c r="CO10803"/>
      <c r="CP10803"/>
    </row>
    <row r="10804" spans="80:94" ht="22.5" customHeight="1">
      <c r="CB10804"/>
      <c r="CC10804"/>
      <c r="CD10804"/>
      <c r="CE10804" s="83"/>
      <c r="CF10804"/>
      <c r="CG10804"/>
      <c r="CH10804"/>
      <c r="CI10804"/>
      <c r="CJ10804"/>
      <c r="CK10804"/>
      <c r="CL10804"/>
      <c r="CM10804"/>
      <c r="CN10804"/>
      <c r="CO10804"/>
      <c r="CP10804"/>
    </row>
    <row r="10805" spans="80:94" ht="22.5" customHeight="1">
      <c r="CB10805"/>
      <c r="CC10805"/>
      <c r="CD10805"/>
      <c r="CE10805" s="83"/>
      <c r="CF10805"/>
      <c r="CG10805"/>
      <c r="CH10805"/>
      <c r="CI10805"/>
      <c r="CJ10805"/>
      <c r="CK10805"/>
      <c r="CL10805"/>
      <c r="CM10805"/>
      <c r="CN10805"/>
      <c r="CO10805"/>
      <c r="CP10805"/>
    </row>
    <row r="10806" spans="80:94" ht="22.5" customHeight="1">
      <c r="CB10806"/>
      <c r="CC10806"/>
      <c r="CD10806"/>
      <c r="CE10806" s="83"/>
      <c r="CF10806"/>
      <c r="CG10806"/>
      <c r="CH10806"/>
      <c r="CI10806"/>
      <c r="CJ10806"/>
      <c r="CK10806"/>
      <c r="CL10806"/>
      <c r="CM10806"/>
      <c r="CN10806"/>
      <c r="CO10806"/>
      <c r="CP10806"/>
    </row>
    <row r="10807" spans="80:94" ht="22.5" customHeight="1">
      <c r="CB10807"/>
      <c r="CC10807"/>
      <c r="CD10807"/>
      <c r="CE10807" s="83"/>
      <c r="CF10807"/>
      <c r="CG10807"/>
      <c r="CH10807"/>
      <c r="CI10807"/>
      <c r="CJ10807"/>
      <c r="CK10807"/>
      <c r="CL10807"/>
      <c r="CM10807"/>
      <c r="CN10807"/>
      <c r="CO10807"/>
      <c r="CP10807"/>
    </row>
    <row r="10808" spans="80:94" ht="22.5" customHeight="1">
      <c r="CB10808"/>
      <c r="CC10808"/>
      <c r="CD10808"/>
      <c r="CE10808" s="83"/>
      <c r="CF10808"/>
      <c r="CG10808"/>
      <c r="CH10808"/>
      <c r="CI10808"/>
      <c r="CJ10808"/>
      <c r="CK10808"/>
      <c r="CL10808"/>
      <c r="CM10808"/>
      <c r="CN10808"/>
      <c r="CO10808"/>
      <c r="CP10808"/>
    </row>
    <row r="10809" spans="80:94" ht="22.5" customHeight="1">
      <c r="CB10809"/>
      <c r="CC10809"/>
      <c r="CD10809"/>
      <c r="CE10809" s="83"/>
      <c r="CF10809"/>
      <c r="CG10809"/>
      <c r="CH10809"/>
      <c r="CI10809"/>
      <c r="CJ10809"/>
      <c r="CK10809"/>
      <c r="CL10809"/>
      <c r="CM10809"/>
      <c r="CN10809"/>
      <c r="CO10809"/>
      <c r="CP10809"/>
    </row>
    <row r="10810" spans="80:94" ht="22.5" customHeight="1">
      <c r="CB10810"/>
      <c r="CC10810"/>
      <c r="CD10810"/>
      <c r="CE10810" s="83"/>
      <c r="CF10810"/>
      <c r="CG10810"/>
      <c r="CH10810"/>
      <c r="CI10810"/>
      <c r="CJ10810"/>
      <c r="CK10810"/>
      <c r="CL10810"/>
      <c r="CM10810"/>
      <c r="CN10810"/>
      <c r="CO10810"/>
      <c r="CP10810"/>
    </row>
    <row r="10811" spans="80:94" ht="22.5" customHeight="1">
      <c r="CB10811"/>
      <c r="CC10811"/>
      <c r="CD10811"/>
      <c r="CE10811" s="83"/>
      <c r="CF10811"/>
      <c r="CG10811"/>
      <c r="CH10811"/>
      <c r="CI10811"/>
      <c r="CJ10811"/>
      <c r="CK10811"/>
      <c r="CL10811"/>
      <c r="CM10811"/>
      <c r="CN10811"/>
      <c r="CO10811"/>
      <c r="CP10811"/>
    </row>
    <row r="10812" spans="80:94" ht="22.5" customHeight="1">
      <c r="CB10812"/>
      <c r="CC10812"/>
      <c r="CD10812"/>
      <c r="CE10812" s="83"/>
      <c r="CF10812"/>
      <c r="CG10812"/>
      <c r="CH10812"/>
      <c r="CI10812"/>
      <c r="CJ10812"/>
      <c r="CK10812"/>
      <c r="CL10812"/>
      <c r="CM10812"/>
      <c r="CN10812"/>
      <c r="CO10812"/>
      <c r="CP10812"/>
    </row>
    <row r="10813" spans="80:94" ht="22.5" customHeight="1">
      <c r="CB10813"/>
      <c r="CC10813"/>
      <c r="CD10813"/>
      <c r="CE10813" s="83"/>
      <c r="CF10813"/>
      <c r="CG10813"/>
      <c r="CH10813"/>
      <c r="CI10813"/>
      <c r="CJ10813"/>
      <c r="CK10813"/>
      <c r="CL10813"/>
      <c r="CM10813"/>
      <c r="CN10813"/>
      <c r="CO10813"/>
      <c r="CP10813"/>
    </row>
    <row r="10814" spans="80:94" ht="22.5" customHeight="1">
      <c r="CB10814"/>
      <c r="CC10814"/>
      <c r="CD10814"/>
      <c r="CE10814" s="83"/>
      <c r="CF10814"/>
      <c r="CG10814"/>
      <c r="CH10814"/>
      <c r="CI10814"/>
      <c r="CJ10814"/>
      <c r="CK10814"/>
      <c r="CL10814"/>
      <c r="CM10814"/>
      <c r="CN10814"/>
      <c r="CO10814"/>
      <c r="CP10814"/>
    </row>
    <row r="10815" spans="80:94" ht="22.5" customHeight="1">
      <c r="CB10815"/>
      <c r="CC10815"/>
      <c r="CD10815"/>
      <c r="CE10815" s="83"/>
      <c r="CF10815"/>
      <c r="CG10815"/>
      <c r="CH10815"/>
      <c r="CI10815"/>
      <c r="CJ10815"/>
      <c r="CK10815"/>
      <c r="CL10815"/>
      <c r="CM10815"/>
      <c r="CN10815"/>
      <c r="CO10815"/>
      <c r="CP10815"/>
    </row>
    <row r="10816" spans="80:94" ht="22.5" customHeight="1">
      <c r="CB10816"/>
      <c r="CC10816"/>
      <c r="CD10816"/>
      <c r="CE10816" s="83"/>
      <c r="CF10816"/>
      <c r="CG10816"/>
      <c r="CH10816"/>
      <c r="CI10816"/>
      <c r="CJ10816"/>
      <c r="CK10816"/>
      <c r="CL10816"/>
      <c r="CM10816"/>
      <c r="CN10816"/>
      <c r="CO10816"/>
      <c r="CP10816"/>
    </row>
    <row r="10817" spans="80:94" ht="22.5" customHeight="1">
      <c r="CB10817"/>
      <c r="CC10817"/>
      <c r="CD10817"/>
      <c r="CE10817" s="83"/>
      <c r="CF10817"/>
      <c r="CG10817"/>
      <c r="CH10817"/>
      <c r="CI10817"/>
      <c r="CJ10817"/>
      <c r="CK10817"/>
      <c r="CL10817"/>
      <c r="CM10817"/>
      <c r="CN10817"/>
      <c r="CO10817"/>
      <c r="CP10817"/>
    </row>
    <row r="10818" spans="80:94" ht="22.5" customHeight="1">
      <c r="CB10818"/>
      <c r="CC10818"/>
      <c r="CD10818"/>
      <c r="CE10818" s="83"/>
      <c r="CF10818"/>
      <c r="CG10818"/>
      <c r="CH10818"/>
      <c r="CI10818"/>
      <c r="CJ10818"/>
      <c r="CK10818"/>
      <c r="CL10818"/>
      <c r="CM10818"/>
      <c r="CN10818"/>
      <c r="CO10818"/>
      <c r="CP10818"/>
    </row>
    <row r="10819" spans="80:94" ht="22.5" customHeight="1">
      <c r="CB10819"/>
      <c r="CC10819"/>
      <c r="CD10819"/>
      <c r="CE10819" s="83"/>
      <c r="CF10819"/>
      <c r="CG10819"/>
      <c r="CH10819"/>
      <c r="CI10819"/>
      <c r="CJ10819"/>
      <c r="CK10819"/>
      <c r="CL10819"/>
      <c r="CM10819"/>
      <c r="CN10819"/>
      <c r="CO10819"/>
      <c r="CP10819"/>
    </row>
    <row r="10820" spans="80:94" ht="22.5" customHeight="1">
      <c r="CB10820"/>
      <c r="CC10820"/>
      <c r="CD10820"/>
      <c r="CE10820" s="83"/>
      <c r="CF10820"/>
      <c r="CG10820"/>
      <c r="CH10820"/>
      <c r="CI10820"/>
      <c r="CJ10820"/>
      <c r="CK10820"/>
      <c r="CL10820"/>
      <c r="CM10820"/>
      <c r="CN10820"/>
      <c r="CO10820"/>
      <c r="CP10820"/>
    </row>
    <row r="10821" spans="80:94" ht="22.5" customHeight="1">
      <c r="CB10821"/>
      <c r="CC10821"/>
      <c r="CD10821"/>
      <c r="CE10821" s="83"/>
      <c r="CF10821"/>
      <c r="CG10821"/>
      <c r="CH10821"/>
      <c r="CI10821"/>
      <c r="CJ10821"/>
      <c r="CK10821"/>
      <c r="CL10821"/>
      <c r="CM10821"/>
      <c r="CN10821"/>
      <c r="CO10821"/>
      <c r="CP10821"/>
    </row>
    <row r="10822" spans="80:94" ht="22.5" customHeight="1">
      <c r="CB10822"/>
      <c r="CC10822"/>
      <c r="CD10822"/>
      <c r="CE10822" s="83"/>
      <c r="CF10822"/>
      <c r="CG10822"/>
      <c r="CH10822"/>
      <c r="CI10822"/>
      <c r="CJ10822"/>
      <c r="CK10822"/>
      <c r="CL10822"/>
      <c r="CM10822"/>
      <c r="CN10822"/>
      <c r="CO10822"/>
      <c r="CP10822"/>
    </row>
    <row r="10823" spans="80:94" ht="22.5" customHeight="1">
      <c r="CB10823"/>
      <c r="CC10823"/>
      <c r="CD10823"/>
      <c r="CE10823" s="83"/>
      <c r="CF10823"/>
      <c r="CG10823"/>
      <c r="CH10823"/>
      <c r="CI10823"/>
      <c r="CJ10823"/>
      <c r="CK10823"/>
      <c r="CL10823"/>
      <c r="CM10823"/>
      <c r="CN10823"/>
      <c r="CO10823"/>
      <c r="CP10823"/>
    </row>
    <row r="10824" spans="80:94" ht="22.5" customHeight="1">
      <c r="CB10824"/>
      <c r="CC10824"/>
      <c r="CD10824"/>
      <c r="CE10824" s="83"/>
      <c r="CF10824"/>
      <c r="CG10824"/>
      <c r="CH10824"/>
      <c r="CI10824"/>
      <c r="CJ10824"/>
      <c r="CK10824"/>
      <c r="CL10824"/>
      <c r="CM10824"/>
      <c r="CN10824"/>
      <c r="CO10824"/>
      <c r="CP10824"/>
    </row>
    <row r="10825" spans="80:94" ht="22.5" customHeight="1">
      <c r="CB10825"/>
      <c r="CC10825"/>
      <c r="CD10825"/>
      <c r="CE10825" s="83"/>
      <c r="CF10825"/>
      <c r="CG10825"/>
      <c r="CH10825"/>
      <c r="CI10825"/>
      <c r="CJ10825"/>
      <c r="CK10825"/>
      <c r="CL10825"/>
      <c r="CM10825"/>
      <c r="CN10825"/>
      <c r="CO10825"/>
      <c r="CP10825"/>
    </row>
    <row r="10826" spans="80:94" ht="22.5" customHeight="1">
      <c r="CB10826"/>
      <c r="CC10826"/>
      <c r="CD10826"/>
      <c r="CE10826" s="83"/>
      <c r="CF10826"/>
      <c r="CG10826"/>
      <c r="CH10826"/>
      <c r="CI10826"/>
      <c r="CJ10826"/>
      <c r="CK10826"/>
      <c r="CL10826"/>
      <c r="CM10826"/>
      <c r="CN10826"/>
      <c r="CO10826"/>
      <c r="CP10826"/>
    </row>
    <row r="10827" spans="80:94" ht="22.5" customHeight="1">
      <c r="CB10827"/>
      <c r="CC10827"/>
      <c r="CD10827"/>
      <c r="CE10827" s="83"/>
      <c r="CF10827"/>
      <c r="CG10827"/>
      <c r="CH10827"/>
      <c r="CI10827"/>
      <c r="CJ10827"/>
      <c r="CK10827"/>
      <c r="CL10827"/>
      <c r="CM10827"/>
      <c r="CN10827"/>
      <c r="CO10827"/>
      <c r="CP10827"/>
    </row>
    <row r="10828" spans="80:94" ht="22.5" customHeight="1">
      <c r="CB10828"/>
      <c r="CC10828"/>
      <c r="CD10828"/>
      <c r="CE10828" s="83"/>
      <c r="CF10828"/>
      <c r="CG10828"/>
      <c r="CH10828"/>
      <c r="CI10828"/>
      <c r="CJ10828"/>
      <c r="CK10828"/>
      <c r="CL10828"/>
      <c r="CM10828"/>
      <c r="CN10828"/>
      <c r="CO10828"/>
      <c r="CP10828"/>
    </row>
    <row r="10829" spans="80:94" ht="22.5" customHeight="1">
      <c r="CB10829"/>
      <c r="CC10829"/>
      <c r="CD10829"/>
      <c r="CE10829" s="83"/>
      <c r="CF10829"/>
      <c r="CG10829"/>
      <c r="CH10829"/>
      <c r="CI10829"/>
      <c r="CJ10829"/>
      <c r="CK10829"/>
      <c r="CL10829"/>
      <c r="CM10829"/>
      <c r="CN10829"/>
      <c r="CO10829"/>
      <c r="CP10829"/>
    </row>
    <row r="10830" spans="80:94" ht="22.5" customHeight="1">
      <c r="CB10830"/>
      <c r="CC10830"/>
      <c r="CD10830"/>
      <c r="CE10830" s="83"/>
      <c r="CF10830"/>
      <c r="CG10830"/>
      <c r="CH10830"/>
      <c r="CI10830"/>
      <c r="CJ10830"/>
      <c r="CK10830"/>
      <c r="CL10830"/>
      <c r="CM10830"/>
      <c r="CN10830"/>
      <c r="CO10830"/>
      <c r="CP10830"/>
    </row>
    <row r="10831" spans="80:94" ht="22.5" customHeight="1">
      <c r="CB10831"/>
      <c r="CC10831"/>
      <c r="CD10831"/>
      <c r="CE10831" s="83"/>
      <c r="CF10831"/>
      <c r="CG10831"/>
      <c r="CH10831"/>
      <c r="CI10831"/>
      <c r="CJ10831"/>
      <c r="CK10831"/>
      <c r="CL10831"/>
      <c r="CM10831"/>
      <c r="CN10831"/>
      <c r="CO10831"/>
      <c r="CP10831"/>
    </row>
    <row r="10832" spans="80:94" ht="22.5" customHeight="1">
      <c r="CB10832"/>
      <c r="CC10832"/>
      <c r="CD10832"/>
      <c r="CE10832" s="83"/>
      <c r="CF10832"/>
      <c r="CG10832"/>
      <c r="CH10832"/>
      <c r="CI10832"/>
      <c r="CJ10832"/>
      <c r="CK10832"/>
      <c r="CL10832"/>
      <c r="CM10832"/>
      <c r="CN10832"/>
      <c r="CO10832"/>
      <c r="CP10832"/>
    </row>
    <row r="10833" spans="80:94" ht="22.5" customHeight="1">
      <c r="CB10833"/>
      <c r="CC10833"/>
      <c r="CD10833"/>
      <c r="CE10833" s="83"/>
      <c r="CF10833"/>
      <c r="CG10833"/>
      <c r="CH10833"/>
      <c r="CI10833"/>
      <c r="CJ10833"/>
      <c r="CK10833"/>
      <c r="CL10833"/>
      <c r="CM10833"/>
      <c r="CN10833"/>
      <c r="CO10833"/>
      <c r="CP10833"/>
    </row>
    <row r="10834" spans="80:94" ht="22.5" customHeight="1">
      <c r="CB10834"/>
      <c r="CC10834"/>
      <c r="CD10834"/>
      <c r="CE10834" s="83"/>
      <c r="CF10834"/>
      <c r="CG10834"/>
      <c r="CH10834"/>
      <c r="CI10834"/>
      <c r="CJ10834"/>
      <c r="CK10834"/>
      <c r="CL10834"/>
      <c r="CM10834"/>
      <c r="CN10834"/>
      <c r="CO10834"/>
      <c r="CP10834"/>
    </row>
    <row r="10835" spans="80:94" ht="22.5" customHeight="1">
      <c r="CB10835"/>
      <c r="CC10835"/>
      <c r="CD10835"/>
      <c r="CE10835" s="83"/>
      <c r="CF10835"/>
      <c r="CG10835"/>
      <c r="CH10835"/>
      <c r="CI10835"/>
      <c r="CJ10835"/>
      <c r="CK10835"/>
      <c r="CL10835"/>
      <c r="CM10835"/>
      <c r="CN10835"/>
      <c r="CO10835"/>
      <c r="CP10835"/>
    </row>
    <row r="10836" spans="80:94" ht="22.5" customHeight="1">
      <c r="CB10836"/>
      <c r="CC10836"/>
      <c r="CD10836"/>
      <c r="CE10836" s="83"/>
      <c r="CF10836"/>
      <c r="CG10836"/>
      <c r="CH10836"/>
      <c r="CI10836"/>
      <c r="CJ10836"/>
      <c r="CK10836"/>
      <c r="CL10836"/>
      <c r="CM10836"/>
      <c r="CN10836"/>
      <c r="CO10836"/>
      <c r="CP10836"/>
    </row>
    <row r="10837" spans="80:94" ht="22.5" customHeight="1">
      <c r="CB10837"/>
      <c r="CC10837"/>
      <c r="CD10837"/>
      <c r="CE10837" s="83"/>
      <c r="CF10837"/>
      <c r="CG10837"/>
      <c r="CH10837"/>
      <c r="CI10837"/>
      <c r="CJ10837"/>
      <c r="CK10837"/>
      <c r="CL10837"/>
      <c r="CM10837"/>
      <c r="CN10837"/>
      <c r="CO10837"/>
      <c r="CP10837"/>
    </row>
    <row r="10838" spans="80:94" ht="22.5" customHeight="1">
      <c r="CB10838"/>
      <c r="CC10838"/>
      <c r="CD10838"/>
      <c r="CE10838" s="83"/>
      <c r="CF10838"/>
      <c r="CG10838"/>
      <c r="CH10838"/>
      <c r="CI10838"/>
      <c r="CJ10838"/>
      <c r="CK10838"/>
      <c r="CL10838"/>
      <c r="CM10838"/>
      <c r="CN10838"/>
      <c r="CO10838"/>
      <c r="CP10838"/>
    </row>
    <row r="10839" spans="80:94" ht="22.5" customHeight="1">
      <c r="CB10839"/>
      <c r="CC10839"/>
      <c r="CD10839"/>
      <c r="CE10839" s="83"/>
      <c r="CF10839"/>
      <c r="CG10839"/>
      <c r="CH10839"/>
      <c r="CI10839"/>
      <c r="CJ10839"/>
      <c r="CK10839"/>
      <c r="CL10839"/>
      <c r="CM10839"/>
      <c r="CN10839"/>
      <c r="CO10839"/>
      <c r="CP10839"/>
    </row>
    <row r="10840" spans="80:94" ht="22.5" customHeight="1">
      <c r="CB10840"/>
      <c r="CC10840"/>
      <c r="CD10840"/>
      <c r="CE10840" s="83"/>
      <c r="CF10840"/>
      <c r="CG10840"/>
      <c r="CH10840"/>
      <c r="CI10840"/>
      <c r="CJ10840"/>
      <c r="CK10840"/>
      <c r="CL10840"/>
      <c r="CM10840"/>
      <c r="CN10840"/>
      <c r="CO10840"/>
      <c r="CP10840"/>
    </row>
    <row r="10841" spans="80:94" ht="22.5" customHeight="1">
      <c r="CB10841"/>
      <c r="CC10841"/>
      <c r="CD10841"/>
      <c r="CE10841" s="83"/>
      <c r="CF10841"/>
      <c r="CG10841"/>
      <c r="CH10841"/>
      <c r="CI10841"/>
      <c r="CJ10841"/>
      <c r="CK10841"/>
      <c r="CL10841"/>
      <c r="CM10841"/>
      <c r="CN10841"/>
      <c r="CO10841"/>
      <c r="CP10841"/>
    </row>
    <row r="10842" spans="80:94" ht="22.5" customHeight="1">
      <c r="CB10842"/>
      <c r="CC10842"/>
      <c r="CD10842"/>
      <c r="CE10842" s="83"/>
      <c r="CF10842"/>
      <c r="CG10842"/>
      <c r="CH10842"/>
      <c r="CI10842"/>
      <c r="CJ10842"/>
      <c r="CK10842"/>
      <c r="CL10842"/>
      <c r="CM10842"/>
      <c r="CN10842"/>
      <c r="CO10842"/>
      <c r="CP10842"/>
    </row>
    <row r="10843" spans="80:94" ht="22.5" customHeight="1">
      <c r="CB10843"/>
      <c r="CC10843"/>
      <c r="CD10843"/>
      <c r="CE10843" s="83"/>
      <c r="CF10843"/>
      <c r="CG10843"/>
      <c r="CH10843"/>
      <c r="CI10843"/>
      <c r="CJ10843"/>
      <c r="CK10843"/>
      <c r="CL10843"/>
      <c r="CM10843"/>
      <c r="CN10843"/>
      <c r="CO10843"/>
      <c r="CP10843"/>
    </row>
    <row r="10844" spans="80:94" ht="22.5" customHeight="1">
      <c r="CB10844"/>
      <c r="CC10844"/>
      <c r="CD10844"/>
      <c r="CE10844" s="83"/>
      <c r="CF10844"/>
      <c r="CG10844"/>
      <c r="CH10844"/>
      <c r="CI10844"/>
      <c r="CJ10844"/>
      <c r="CK10844"/>
      <c r="CL10844"/>
      <c r="CM10844"/>
      <c r="CN10844"/>
      <c r="CO10844"/>
      <c r="CP10844"/>
    </row>
    <row r="10845" spans="80:94" ht="22.5" customHeight="1">
      <c r="CB10845"/>
      <c r="CC10845"/>
      <c r="CD10845"/>
      <c r="CE10845" s="83"/>
      <c r="CF10845"/>
      <c r="CG10845"/>
      <c r="CH10845"/>
      <c r="CI10845"/>
      <c r="CJ10845"/>
      <c r="CK10845"/>
      <c r="CL10845"/>
      <c r="CM10845"/>
      <c r="CN10845"/>
      <c r="CO10845"/>
      <c r="CP10845"/>
    </row>
    <row r="10846" spans="80:94" ht="22.5" customHeight="1">
      <c r="CB10846"/>
      <c r="CC10846"/>
      <c r="CD10846"/>
      <c r="CE10846" s="83"/>
      <c r="CF10846"/>
      <c r="CG10846"/>
      <c r="CH10846"/>
      <c r="CI10846"/>
      <c r="CJ10846"/>
      <c r="CK10846"/>
      <c r="CL10846"/>
      <c r="CM10846"/>
      <c r="CN10846"/>
      <c r="CO10846"/>
      <c r="CP10846"/>
    </row>
    <row r="10847" spans="80:94" ht="22.5" customHeight="1">
      <c r="CB10847"/>
      <c r="CC10847"/>
      <c r="CD10847"/>
      <c r="CE10847" s="83"/>
      <c r="CF10847"/>
      <c r="CG10847"/>
      <c r="CH10847"/>
      <c r="CI10847"/>
      <c r="CJ10847"/>
      <c r="CK10847"/>
      <c r="CL10847"/>
      <c r="CM10847"/>
      <c r="CN10847"/>
      <c r="CO10847"/>
      <c r="CP10847"/>
    </row>
    <row r="10848" spans="80:94" ht="22.5" customHeight="1">
      <c r="CB10848"/>
      <c r="CC10848"/>
      <c r="CD10848"/>
      <c r="CE10848" s="83"/>
      <c r="CF10848"/>
      <c r="CG10848"/>
      <c r="CH10848"/>
      <c r="CI10848"/>
      <c r="CJ10848"/>
      <c r="CK10848"/>
      <c r="CL10848"/>
      <c r="CM10848"/>
      <c r="CN10848"/>
      <c r="CO10848"/>
      <c r="CP10848"/>
    </row>
    <row r="10849" spans="80:94" ht="22.5" customHeight="1">
      <c r="CB10849"/>
      <c r="CC10849"/>
      <c r="CD10849"/>
      <c r="CE10849" s="83"/>
      <c r="CF10849"/>
      <c r="CG10849"/>
      <c r="CH10849"/>
      <c r="CI10849"/>
      <c r="CJ10849"/>
      <c r="CK10849"/>
      <c r="CL10849"/>
      <c r="CM10849"/>
      <c r="CN10849"/>
      <c r="CO10849"/>
      <c r="CP10849"/>
    </row>
    <row r="10850" spans="80:94" ht="22.5" customHeight="1">
      <c r="CB10850"/>
      <c r="CC10850"/>
      <c r="CD10850"/>
      <c r="CE10850" s="83"/>
      <c r="CF10850"/>
      <c r="CG10850"/>
      <c r="CH10850"/>
      <c r="CI10850"/>
      <c r="CJ10850"/>
      <c r="CK10850"/>
      <c r="CL10850"/>
      <c r="CM10850"/>
      <c r="CN10850"/>
      <c r="CO10850"/>
      <c r="CP10850"/>
    </row>
    <row r="10851" spans="80:94" ht="22.5" customHeight="1">
      <c r="CB10851"/>
      <c r="CC10851"/>
      <c r="CD10851"/>
      <c r="CE10851" s="83"/>
      <c r="CF10851"/>
      <c r="CG10851"/>
      <c r="CH10851"/>
      <c r="CI10851"/>
      <c r="CJ10851"/>
      <c r="CK10851"/>
      <c r="CL10851"/>
      <c r="CM10851"/>
      <c r="CN10851"/>
      <c r="CO10851"/>
      <c r="CP10851"/>
    </row>
    <row r="10852" spans="80:94" ht="22.5" customHeight="1">
      <c r="CB10852"/>
      <c r="CC10852"/>
      <c r="CD10852"/>
      <c r="CE10852" s="83"/>
      <c r="CF10852"/>
      <c r="CG10852"/>
      <c r="CH10852"/>
      <c r="CI10852"/>
      <c r="CJ10852"/>
      <c r="CK10852"/>
      <c r="CL10852"/>
      <c r="CM10852"/>
      <c r="CN10852"/>
      <c r="CO10852"/>
      <c r="CP10852"/>
    </row>
    <row r="10853" spans="80:94" ht="22.5" customHeight="1">
      <c r="CB10853"/>
      <c r="CC10853"/>
      <c r="CD10853"/>
      <c r="CE10853" s="83"/>
      <c r="CF10853"/>
      <c r="CG10853"/>
      <c r="CH10853"/>
      <c r="CI10853"/>
      <c r="CJ10853"/>
      <c r="CK10853"/>
      <c r="CL10853"/>
      <c r="CM10853"/>
      <c r="CN10853"/>
      <c r="CO10853"/>
      <c r="CP10853"/>
    </row>
    <row r="10854" spans="80:94" ht="22.5" customHeight="1">
      <c r="CB10854"/>
      <c r="CC10854"/>
      <c r="CD10854"/>
      <c r="CE10854" s="83"/>
      <c r="CF10854"/>
      <c r="CG10854"/>
      <c r="CH10854"/>
      <c r="CI10854"/>
      <c r="CJ10854"/>
      <c r="CK10854"/>
      <c r="CL10854"/>
      <c r="CM10854"/>
      <c r="CN10854"/>
      <c r="CO10854"/>
      <c r="CP10854"/>
    </row>
    <row r="10855" spans="80:94" ht="22.5" customHeight="1">
      <c r="CB10855"/>
      <c r="CC10855"/>
      <c r="CD10855"/>
      <c r="CE10855" s="83"/>
      <c r="CF10855"/>
      <c r="CG10855"/>
      <c r="CH10855"/>
      <c r="CI10855"/>
      <c r="CJ10855"/>
      <c r="CK10855"/>
      <c r="CL10855"/>
      <c r="CM10855"/>
      <c r="CN10855"/>
      <c r="CO10855"/>
      <c r="CP10855"/>
    </row>
    <row r="10856" spans="80:94" ht="22.5" customHeight="1">
      <c r="CB10856"/>
      <c r="CC10856"/>
      <c r="CD10856"/>
      <c r="CE10856" s="83"/>
      <c r="CF10856"/>
      <c r="CG10856"/>
      <c r="CH10856"/>
      <c r="CI10856"/>
      <c r="CJ10856"/>
      <c r="CK10856"/>
      <c r="CL10856"/>
      <c r="CM10856"/>
      <c r="CN10856"/>
      <c r="CO10856"/>
      <c r="CP10856"/>
    </row>
    <row r="10857" spans="80:94" ht="22.5" customHeight="1">
      <c r="CB10857"/>
      <c r="CC10857"/>
      <c r="CD10857"/>
      <c r="CE10857" s="83"/>
      <c r="CF10857"/>
      <c r="CG10857"/>
      <c r="CH10857"/>
      <c r="CI10857"/>
      <c r="CJ10857"/>
      <c r="CK10857"/>
      <c r="CL10857"/>
      <c r="CM10857"/>
      <c r="CN10857"/>
      <c r="CO10857"/>
      <c r="CP10857"/>
    </row>
    <row r="10858" spans="80:94" ht="22.5" customHeight="1">
      <c r="CB10858"/>
      <c r="CC10858"/>
      <c r="CD10858"/>
      <c r="CE10858" s="83"/>
      <c r="CF10858"/>
      <c r="CG10858"/>
      <c r="CH10858"/>
      <c r="CI10858"/>
      <c r="CJ10858"/>
      <c r="CK10858"/>
      <c r="CL10858"/>
      <c r="CM10858"/>
      <c r="CN10858"/>
      <c r="CO10858"/>
      <c r="CP10858"/>
    </row>
    <row r="10859" spans="80:94" ht="22.5" customHeight="1">
      <c r="CB10859"/>
      <c r="CC10859"/>
      <c r="CD10859"/>
      <c r="CE10859" s="83"/>
      <c r="CF10859"/>
      <c r="CG10859"/>
      <c r="CH10859"/>
      <c r="CI10859"/>
      <c r="CJ10859"/>
      <c r="CK10859"/>
      <c r="CL10859"/>
      <c r="CM10859"/>
      <c r="CN10859"/>
      <c r="CO10859"/>
      <c r="CP10859"/>
    </row>
    <row r="10860" spans="80:94" ht="22.5" customHeight="1">
      <c r="CB10860"/>
      <c r="CC10860"/>
      <c r="CD10860"/>
      <c r="CE10860" s="83"/>
      <c r="CF10860"/>
      <c r="CG10860"/>
      <c r="CH10860"/>
      <c r="CI10860"/>
      <c r="CJ10860"/>
      <c r="CK10860"/>
      <c r="CL10860"/>
      <c r="CM10860"/>
      <c r="CN10860"/>
      <c r="CO10860"/>
      <c r="CP10860"/>
    </row>
    <row r="10861" spans="80:94" ht="22.5" customHeight="1">
      <c r="CB10861"/>
      <c r="CC10861"/>
      <c r="CD10861"/>
      <c r="CE10861" s="83"/>
      <c r="CF10861"/>
      <c r="CG10861"/>
      <c r="CH10861"/>
      <c r="CI10861"/>
      <c r="CJ10861"/>
      <c r="CK10861"/>
      <c r="CL10861"/>
      <c r="CM10861"/>
      <c r="CN10861"/>
      <c r="CO10861"/>
      <c r="CP10861"/>
    </row>
    <row r="10862" spans="80:94" ht="22.5" customHeight="1">
      <c r="CB10862"/>
      <c r="CC10862"/>
      <c r="CD10862"/>
      <c r="CE10862" s="83"/>
      <c r="CF10862"/>
      <c r="CG10862"/>
      <c r="CH10862"/>
      <c r="CI10862"/>
      <c r="CJ10862"/>
      <c r="CK10862"/>
      <c r="CL10862"/>
      <c r="CM10862"/>
      <c r="CN10862"/>
      <c r="CO10862"/>
      <c r="CP10862"/>
    </row>
    <row r="10863" spans="80:94" ht="22.5" customHeight="1">
      <c r="CB10863"/>
      <c r="CC10863"/>
      <c r="CD10863"/>
      <c r="CE10863" s="83"/>
      <c r="CF10863"/>
      <c r="CG10863"/>
      <c r="CH10863"/>
      <c r="CI10863"/>
      <c r="CJ10863"/>
      <c r="CK10863"/>
      <c r="CL10863"/>
      <c r="CM10863"/>
      <c r="CN10863"/>
      <c r="CO10863"/>
      <c r="CP10863"/>
    </row>
    <row r="10864" spans="80:94" ht="22.5" customHeight="1">
      <c r="CB10864"/>
      <c r="CC10864"/>
      <c r="CD10864"/>
      <c r="CE10864" s="83"/>
      <c r="CF10864"/>
      <c r="CG10864"/>
      <c r="CH10864"/>
      <c r="CI10864"/>
      <c r="CJ10864"/>
      <c r="CK10864"/>
      <c r="CL10864"/>
      <c r="CM10864"/>
      <c r="CN10864"/>
      <c r="CO10864"/>
      <c r="CP10864"/>
    </row>
    <row r="10865" spans="80:94" ht="22.5" customHeight="1">
      <c r="CB10865"/>
      <c r="CC10865"/>
      <c r="CD10865"/>
      <c r="CE10865" s="83"/>
      <c r="CF10865"/>
      <c r="CG10865"/>
      <c r="CH10865"/>
      <c r="CI10865"/>
      <c r="CJ10865"/>
      <c r="CK10865"/>
      <c r="CL10865"/>
      <c r="CM10865"/>
      <c r="CN10865"/>
      <c r="CO10865"/>
      <c r="CP10865"/>
    </row>
    <row r="10866" spans="80:94" ht="22.5" customHeight="1">
      <c r="CB10866"/>
      <c r="CC10866"/>
      <c r="CD10866"/>
      <c r="CE10866" s="83"/>
      <c r="CF10866"/>
      <c r="CG10866"/>
      <c r="CH10866"/>
      <c r="CI10866"/>
      <c r="CJ10866"/>
      <c r="CK10866"/>
      <c r="CL10866"/>
      <c r="CM10866"/>
      <c r="CN10866"/>
      <c r="CO10866"/>
      <c r="CP10866"/>
    </row>
    <row r="10867" spans="80:94" ht="22.5" customHeight="1">
      <c r="CB10867"/>
      <c r="CC10867"/>
      <c r="CD10867"/>
      <c r="CE10867" s="83"/>
      <c r="CF10867"/>
      <c r="CG10867"/>
      <c r="CH10867"/>
      <c r="CI10867"/>
      <c r="CJ10867"/>
      <c r="CK10867"/>
      <c r="CL10867"/>
      <c r="CM10867"/>
      <c r="CN10867"/>
      <c r="CO10867"/>
      <c r="CP10867"/>
    </row>
    <row r="10868" spans="80:94" ht="22.5" customHeight="1">
      <c r="CB10868"/>
      <c r="CC10868"/>
      <c r="CD10868"/>
      <c r="CE10868" s="83"/>
      <c r="CF10868"/>
      <c r="CG10868"/>
      <c r="CH10868"/>
      <c r="CI10868"/>
      <c r="CJ10868"/>
      <c r="CK10868"/>
      <c r="CL10868"/>
      <c r="CM10868"/>
      <c r="CN10868"/>
      <c r="CO10868"/>
      <c r="CP10868"/>
    </row>
    <row r="10869" spans="80:94" ht="22.5" customHeight="1">
      <c r="CB10869"/>
      <c r="CC10869"/>
      <c r="CD10869"/>
      <c r="CE10869" s="83"/>
      <c r="CF10869"/>
      <c r="CG10869"/>
      <c r="CH10869"/>
      <c r="CI10869"/>
      <c r="CJ10869"/>
      <c r="CK10869"/>
      <c r="CL10869"/>
      <c r="CM10869"/>
      <c r="CN10869"/>
      <c r="CO10869"/>
      <c r="CP10869"/>
    </row>
    <row r="10870" spans="80:94" ht="22.5" customHeight="1">
      <c r="CB10870"/>
      <c r="CC10870"/>
      <c r="CD10870"/>
      <c r="CE10870" s="83"/>
      <c r="CF10870"/>
      <c r="CG10870"/>
      <c r="CH10870"/>
      <c r="CI10870"/>
      <c r="CJ10870"/>
      <c r="CK10870"/>
      <c r="CL10870"/>
      <c r="CM10870"/>
      <c r="CN10870"/>
      <c r="CO10870"/>
      <c r="CP10870"/>
    </row>
    <row r="10871" spans="80:94" ht="22.5" customHeight="1">
      <c r="CB10871"/>
      <c r="CC10871"/>
      <c r="CD10871"/>
      <c r="CE10871" s="83"/>
      <c r="CF10871"/>
      <c r="CG10871"/>
      <c r="CH10871"/>
      <c r="CI10871"/>
      <c r="CJ10871"/>
      <c r="CK10871"/>
      <c r="CL10871"/>
      <c r="CM10871"/>
      <c r="CN10871"/>
      <c r="CO10871"/>
      <c r="CP10871"/>
    </row>
    <row r="10872" spans="80:94" ht="22.5" customHeight="1">
      <c r="CB10872"/>
      <c r="CC10872"/>
      <c r="CD10872"/>
      <c r="CE10872" s="83"/>
      <c r="CF10872"/>
      <c r="CG10872"/>
      <c r="CH10872"/>
      <c r="CI10872"/>
      <c r="CJ10872"/>
      <c r="CK10872"/>
      <c r="CL10872"/>
      <c r="CM10872"/>
      <c r="CN10872"/>
      <c r="CO10872"/>
      <c r="CP10872"/>
    </row>
    <row r="10873" spans="80:94" ht="22.5" customHeight="1">
      <c r="CB10873"/>
      <c r="CC10873"/>
      <c r="CD10873"/>
      <c r="CE10873" s="83"/>
      <c r="CF10873"/>
      <c r="CG10873"/>
      <c r="CH10873"/>
      <c r="CI10873"/>
      <c r="CJ10873"/>
      <c r="CK10873"/>
      <c r="CL10873"/>
      <c r="CM10873"/>
      <c r="CN10873"/>
      <c r="CO10873"/>
      <c r="CP10873"/>
    </row>
    <row r="10874" spans="80:94" ht="22.5" customHeight="1">
      <c r="CB10874"/>
      <c r="CC10874"/>
      <c r="CD10874"/>
      <c r="CE10874" s="83"/>
      <c r="CF10874"/>
      <c r="CG10874"/>
      <c r="CH10874"/>
      <c r="CI10874"/>
      <c r="CJ10874"/>
      <c r="CK10874"/>
      <c r="CL10874"/>
      <c r="CM10874"/>
      <c r="CN10874"/>
      <c r="CO10874"/>
      <c r="CP10874"/>
    </row>
    <row r="10875" spans="80:94" ht="22.5" customHeight="1">
      <c r="CB10875"/>
      <c r="CC10875"/>
      <c r="CD10875"/>
      <c r="CE10875" s="83"/>
      <c r="CF10875"/>
      <c r="CG10875"/>
      <c r="CH10875"/>
      <c r="CI10875"/>
      <c r="CJ10875"/>
      <c r="CK10875"/>
      <c r="CL10875"/>
      <c r="CM10875"/>
      <c r="CN10875"/>
      <c r="CO10875"/>
      <c r="CP10875"/>
    </row>
    <row r="10876" spans="80:94" ht="22.5" customHeight="1">
      <c r="CB10876"/>
      <c r="CC10876"/>
      <c r="CD10876"/>
      <c r="CE10876" s="83"/>
      <c r="CF10876"/>
      <c r="CG10876"/>
      <c r="CH10876"/>
      <c r="CI10876"/>
      <c r="CJ10876"/>
      <c r="CK10876"/>
      <c r="CL10876"/>
      <c r="CM10876"/>
      <c r="CN10876"/>
      <c r="CO10876"/>
      <c r="CP10876"/>
    </row>
    <row r="10877" spans="80:94" ht="22.5" customHeight="1">
      <c r="CB10877"/>
      <c r="CC10877"/>
      <c r="CD10877"/>
      <c r="CE10877" s="83"/>
      <c r="CF10877"/>
      <c r="CG10877"/>
      <c r="CH10877"/>
      <c r="CI10877"/>
      <c r="CJ10877"/>
      <c r="CK10877"/>
      <c r="CL10877"/>
      <c r="CM10877"/>
      <c r="CN10877"/>
      <c r="CO10877"/>
      <c r="CP10877"/>
    </row>
    <row r="10878" spans="80:94" ht="22.5" customHeight="1">
      <c r="CB10878"/>
      <c r="CC10878"/>
      <c r="CD10878"/>
      <c r="CE10878" s="83"/>
      <c r="CF10878"/>
      <c r="CG10878"/>
      <c r="CH10878"/>
      <c r="CI10878"/>
      <c r="CJ10878"/>
      <c r="CK10878"/>
      <c r="CL10878"/>
      <c r="CM10878"/>
      <c r="CN10878"/>
      <c r="CO10878"/>
      <c r="CP10878"/>
    </row>
    <row r="10879" spans="80:94" ht="22.5" customHeight="1">
      <c r="CB10879"/>
      <c r="CC10879"/>
      <c r="CD10879"/>
      <c r="CE10879" s="83"/>
      <c r="CF10879"/>
      <c r="CG10879"/>
      <c r="CH10879"/>
      <c r="CI10879"/>
      <c r="CJ10879"/>
      <c r="CK10879"/>
      <c r="CL10879"/>
      <c r="CM10879"/>
      <c r="CN10879"/>
      <c r="CO10879"/>
      <c r="CP10879"/>
    </row>
    <row r="10880" spans="80:94" ht="22.5" customHeight="1">
      <c r="CB10880"/>
      <c r="CC10880"/>
      <c r="CD10880"/>
      <c r="CE10880" s="83"/>
      <c r="CF10880"/>
      <c r="CG10880"/>
      <c r="CH10880"/>
      <c r="CI10880"/>
      <c r="CJ10880"/>
      <c r="CK10880"/>
      <c r="CL10880"/>
      <c r="CM10880"/>
      <c r="CN10880"/>
      <c r="CO10880"/>
      <c r="CP10880"/>
    </row>
    <row r="10881" spans="80:94" ht="22.5" customHeight="1">
      <c r="CB10881"/>
      <c r="CC10881"/>
      <c r="CD10881"/>
      <c r="CE10881" s="83"/>
      <c r="CF10881"/>
      <c r="CG10881"/>
      <c r="CH10881"/>
      <c r="CI10881"/>
      <c r="CJ10881"/>
      <c r="CK10881"/>
      <c r="CL10881"/>
      <c r="CM10881"/>
      <c r="CN10881"/>
      <c r="CO10881"/>
      <c r="CP10881"/>
    </row>
    <row r="10882" spans="80:94" ht="22.5" customHeight="1">
      <c r="CB10882"/>
      <c r="CC10882"/>
      <c r="CD10882"/>
      <c r="CE10882" s="83"/>
      <c r="CF10882"/>
      <c r="CG10882"/>
      <c r="CH10882"/>
      <c r="CI10882"/>
      <c r="CJ10882"/>
      <c r="CK10882"/>
      <c r="CL10882"/>
      <c r="CM10882"/>
      <c r="CN10882"/>
      <c r="CO10882"/>
      <c r="CP10882"/>
    </row>
    <row r="10883" spans="80:94" ht="22.5" customHeight="1">
      <c r="CB10883"/>
      <c r="CC10883"/>
      <c r="CD10883"/>
      <c r="CE10883" s="83"/>
      <c r="CF10883"/>
      <c r="CG10883"/>
      <c r="CH10883"/>
      <c r="CI10883"/>
      <c r="CJ10883"/>
      <c r="CK10883"/>
      <c r="CL10883"/>
      <c r="CM10883"/>
      <c r="CN10883"/>
      <c r="CO10883"/>
      <c r="CP10883"/>
    </row>
    <row r="10884" spans="80:94" ht="22.5" customHeight="1">
      <c r="CB10884"/>
      <c r="CC10884"/>
      <c r="CD10884"/>
      <c r="CE10884" s="83"/>
      <c r="CF10884"/>
      <c r="CG10884"/>
      <c r="CH10884"/>
      <c r="CI10884"/>
      <c r="CJ10884"/>
      <c r="CK10884"/>
      <c r="CL10884"/>
      <c r="CM10884"/>
      <c r="CN10884"/>
      <c r="CO10884"/>
      <c r="CP10884"/>
    </row>
    <row r="10885" spans="80:94" ht="22.5" customHeight="1">
      <c r="CB10885"/>
      <c r="CC10885"/>
      <c r="CD10885"/>
      <c r="CE10885" s="83"/>
      <c r="CF10885"/>
      <c r="CG10885"/>
      <c r="CH10885"/>
      <c r="CI10885"/>
      <c r="CJ10885"/>
      <c r="CK10885"/>
      <c r="CL10885"/>
      <c r="CM10885"/>
      <c r="CN10885"/>
      <c r="CO10885"/>
      <c r="CP10885"/>
    </row>
    <row r="10886" spans="80:94" ht="22.5" customHeight="1">
      <c r="CB10886"/>
      <c r="CC10886"/>
      <c r="CD10886"/>
      <c r="CE10886" s="83"/>
      <c r="CF10886"/>
      <c r="CG10886"/>
      <c r="CH10886"/>
      <c r="CI10886"/>
      <c r="CJ10886"/>
      <c r="CK10886"/>
      <c r="CL10886"/>
      <c r="CM10886"/>
      <c r="CN10886"/>
      <c r="CO10886"/>
      <c r="CP10886"/>
    </row>
    <row r="10887" spans="80:94" ht="22.5" customHeight="1">
      <c r="CB10887"/>
      <c r="CC10887"/>
      <c r="CD10887"/>
      <c r="CE10887" s="83"/>
      <c r="CF10887"/>
      <c r="CG10887"/>
      <c r="CH10887"/>
      <c r="CI10887"/>
      <c r="CJ10887"/>
      <c r="CK10887"/>
      <c r="CL10887"/>
      <c r="CM10887"/>
      <c r="CN10887"/>
      <c r="CO10887"/>
      <c r="CP10887"/>
    </row>
    <row r="10888" spans="80:94" ht="22.5" customHeight="1">
      <c r="CB10888"/>
      <c r="CC10888"/>
      <c r="CD10888"/>
      <c r="CE10888" s="83"/>
      <c r="CF10888"/>
      <c r="CG10888"/>
      <c r="CH10888"/>
      <c r="CI10888"/>
      <c r="CJ10888"/>
      <c r="CK10888"/>
      <c r="CL10888"/>
      <c r="CM10888"/>
      <c r="CN10888"/>
      <c r="CO10888"/>
      <c r="CP10888"/>
    </row>
    <row r="10889" spans="80:94" ht="22.5" customHeight="1">
      <c r="CB10889"/>
      <c r="CC10889"/>
      <c r="CD10889"/>
      <c r="CE10889" s="83"/>
      <c r="CF10889"/>
      <c r="CG10889"/>
      <c r="CH10889"/>
      <c r="CI10889"/>
      <c r="CJ10889"/>
      <c r="CK10889"/>
      <c r="CL10889"/>
      <c r="CM10889"/>
      <c r="CN10889"/>
      <c r="CO10889"/>
      <c r="CP10889"/>
    </row>
    <row r="10890" spans="80:94" ht="22.5" customHeight="1">
      <c r="CB10890"/>
      <c r="CC10890"/>
      <c r="CD10890"/>
      <c r="CE10890" s="83"/>
      <c r="CF10890"/>
      <c r="CG10890"/>
      <c r="CH10890"/>
      <c r="CI10890"/>
      <c r="CJ10890"/>
      <c r="CK10890"/>
      <c r="CL10890"/>
      <c r="CM10890"/>
      <c r="CN10890"/>
      <c r="CO10890"/>
      <c r="CP10890"/>
    </row>
    <row r="10891" spans="80:94" ht="22.5" customHeight="1">
      <c r="CB10891"/>
      <c r="CC10891"/>
      <c r="CD10891"/>
      <c r="CE10891" s="83"/>
      <c r="CF10891"/>
      <c r="CG10891"/>
      <c r="CH10891"/>
      <c r="CI10891"/>
      <c r="CJ10891"/>
      <c r="CK10891"/>
      <c r="CL10891"/>
      <c r="CM10891"/>
      <c r="CN10891"/>
      <c r="CO10891"/>
      <c r="CP10891"/>
    </row>
    <row r="10892" spans="80:94" ht="22.5" customHeight="1">
      <c r="CB10892"/>
      <c r="CC10892"/>
      <c r="CD10892"/>
      <c r="CE10892" s="83"/>
      <c r="CF10892"/>
      <c r="CG10892"/>
      <c r="CH10892"/>
      <c r="CI10892"/>
      <c r="CJ10892"/>
      <c r="CK10892"/>
      <c r="CL10892"/>
      <c r="CM10892"/>
      <c r="CN10892"/>
      <c r="CO10892"/>
      <c r="CP10892"/>
    </row>
    <row r="10893" spans="80:94" ht="22.5" customHeight="1">
      <c r="CB10893"/>
      <c r="CC10893"/>
      <c r="CD10893"/>
      <c r="CE10893" s="83"/>
      <c r="CF10893"/>
      <c r="CG10893"/>
      <c r="CH10893"/>
      <c r="CI10893"/>
      <c r="CJ10893"/>
      <c r="CK10893"/>
      <c r="CL10893"/>
      <c r="CM10893"/>
      <c r="CN10893"/>
      <c r="CO10893"/>
      <c r="CP10893"/>
    </row>
    <row r="10894" spans="80:94" ht="22.5" customHeight="1">
      <c r="CB10894"/>
      <c r="CC10894"/>
      <c r="CD10894"/>
      <c r="CE10894" s="83"/>
      <c r="CF10894"/>
      <c r="CG10894"/>
      <c r="CH10894"/>
      <c r="CI10894"/>
      <c r="CJ10894"/>
      <c r="CK10894"/>
      <c r="CL10894"/>
      <c r="CM10894"/>
      <c r="CN10894"/>
      <c r="CO10894"/>
      <c r="CP10894"/>
    </row>
    <row r="10895" spans="80:94" ht="22.5" customHeight="1">
      <c r="CB10895"/>
      <c r="CC10895"/>
      <c r="CD10895"/>
      <c r="CE10895" s="83"/>
      <c r="CF10895"/>
      <c r="CG10895"/>
      <c r="CH10895"/>
      <c r="CI10895"/>
      <c r="CJ10895"/>
      <c r="CK10895"/>
      <c r="CL10895"/>
      <c r="CM10895"/>
      <c r="CN10895"/>
      <c r="CO10895"/>
      <c r="CP10895"/>
    </row>
    <row r="10896" spans="80:94" ht="22.5" customHeight="1">
      <c r="CB10896"/>
      <c r="CC10896"/>
      <c r="CD10896"/>
      <c r="CE10896" s="83"/>
      <c r="CF10896"/>
      <c r="CG10896"/>
      <c r="CH10896"/>
      <c r="CI10896"/>
      <c r="CJ10896"/>
      <c r="CK10896"/>
      <c r="CL10896"/>
      <c r="CM10896"/>
      <c r="CN10896"/>
      <c r="CO10896"/>
      <c r="CP10896"/>
    </row>
    <row r="10897" spans="80:94" ht="22.5" customHeight="1">
      <c r="CB10897"/>
      <c r="CC10897"/>
      <c r="CD10897"/>
      <c r="CE10897" s="83"/>
      <c r="CF10897"/>
      <c r="CG10897"/>
      <c r="CH10897"/>
      <c r="CI10897"/>
      <c r="CJ10897"/>
      <c r="CK10897"/>
      <c r="CL10897"/>
      <c r="CM10897"/>
      <c r="CN10897"/>
      <c r="CO10897"/>
      <c r="CP10897"/>
    </row>
    <row r="10898" spans="80:94" ht="22.5" customHeight="1">
      <c r="CB10898"/>
      <c r="CC10898"/>
      <c r="CD10898"/>
      <c r="CE10898" s="83"/>
      <c r="CF10898"/>
      <c r="CG10898"/>
      <c r="CH10898"/>
      <c r="CI10898"/>
      <c r="CJ10898"/>
      <c r="CK10898"/>
      <c r="CL10898"/>
      <c r="CM10898"/>
      <c r="CN10898"/>
      <c r="CO10898"/>
      <c r="CP10898"/>
    </row>
    <row r="10899" spans="80:94" ht="22.5" customHeight="1">
      <c r="CB10899"/>
      <c r="CC10899"/>
      <c r="CD10899"/>
      <c r="CE10899" s="83"/>
      <c r="CF10899"/>
      <c r="CG10899"/>
      <c r="CH10899"/>
      <c r="CI10899"/>
      <c r="CJ10899"/>
      <c r="CK10899"/>
      <c r="CL10899"/>
      <c r="CM10899"/>
      <c r="CN10899"/>
      <c r="CO10899"/>
      <c r="CP10899"/>
    </row>
    <row r="10900" spans="80:94" ht="22.5" customHeight="1">
      <c r="CB10900"/>
      <c r="CC10900"/>
      <c r="CD10900"/>
      <c r="CE10900" s="83"/>
      <c r="CF10900"/>
      <c r="CG10900"/>
      <c r="CH10900"/>
      <c r="CI10900"/>
      <c r="CJ10900"/>
      <c r="CK10900"/>
      <c r="CL10900"/>
      <c r="CM10900"/>
      <c r="CN10900"/>
      <c r="CO10900"/>
      <c r="CP10900"/>
    </row>
    <row r="10901" spans="80:94" ht="22.5" customHeight="1">
      <c r="CB10901"/>
      <c r="CC10901"/>
      <c r="CD10901"/>
      <c r="CE10901" s="83"/>
      <c r="CF10901"/>
      <c r="CG10901"/>
      <c r="CH10901"/>
      <c r="CI10901"/>
      <c r="CJ10901"/>
      <c r="CK10901"/>
      <c r="CL10901"/>
      <c r="CM10901"/>
      <c r="CN10901"/>
      <c r="CO10901"/>
      <c r="CP10901"/>
    </row>
    <row r="10902" spans="80:94" ht="22.5" customHeight="1">
      <c r="CB10902"/>
      <c r="CC10902"/>
      <c r="CD10902"/>
      <c r="CE10902" s="83"/>
      <c r="CF10902"/>
      <c r="CG10902"/>
      <c r="CH10902"/>
      <c r="CI10902"/>
      <c r="CJ10902"/>
      <c r="CK10902"/>
      <c r="CL10902"/>
      <c r="CM10902"/>
      <c r="CN10902"/>
      <c r="CO10902"/>
      <c r="CP10902"/>
    </row>
    <row r="10903" spans="80:94" ht="22.5" customHeight="1">
      <c r="CB10903"/>
      <c r="CC10903"/>
      <c r="CD10903"/>
      <c r="CE10903" s="83"/>
      <c r="CF10903"/>
      <c r="CG10903"/>
      <c r="CH10903"/>
      <c r="CI10903"/>
      <c r="CJ10903"/>
      <c r="CK10903"/>
      <c r="CL10903"/>
      <c r="CM10903"/>
      <c r="CN10903"/>
      <c r="CO10903"/>
      <c r="CP10903"/>
    </row>
    <row r="10904" spans="80:94" ht="22.5" customHeight="1">
      <c r="CB10904"/>
      <c r="CC10904"/>
      <c r="CD10904"/>
      <c r="CE10904" s="83"/>
      <c r="CF10904"/>
      <c r="CG10904"/>
      <c r="CH10904"/>
      <c r="CI10904"/>
      <c r="CJ10904"/>
      <c r="CK10904"/>
      <c r="CL10904"/>
      <c r="CM10904"/>
      <c r="CN10904"/>
      <c r="CO10904"/>
      <c r="CP10904"/>
    </row>
    <row r="10905" spans="80:94" ht="22.5" customHeight="1">
      <c r="CB10905"/>
      <c r="CC10905"/>
      <c r="CD10905"/>
      <c r="CE10905" s="83"/>
      <c r="CF10905"/>
      <c r="CG10905"/>
      <c r="CH10905"/>
      <c r="CI10905"/>
      <c r="CJ10905"/>
      <c r="CK10905"/>
      <c r="CL10905"/>
      <c r="CM10905"/>
      <c r="CN10905"/>
      <c r="CO10905"/>
      <c r="CP10905"/>
    </row>
    <row r="10906" spans="80:94" ht="22.5" customHeight="1">
      <c r="CB10906"/>
      <c r="CC10906"/>
      <c r="CD10906"/>
      <c r="CE10906" s="83"/>
      <c r="CF10906"/>
      <c r="CG10906"/>
      <c r="CH10906"/>
      <c r="CI10906"/>
      <c r="CJ10906"/>
      <c r="CK10906"/>
      <c r="CL10906"/>
      <c r="CM10906"/>
      <c r="CN10906"/>
      <c r="CO10906"/>
      <c r="CP10906"/>
    </row>
    <row r="10907" spans="80:94" ht="22.5" customHeight="1">
      <c r="CB10907"/>
      <c r="CC10907"/>
      <c r="CD10907"/>
      <c r="CE10907" s="83"/>
      <c r="CF10907"/>
      <c r="CG10907"/>
      <c r="CH10907"/>
      <c r="CI10907"/>
      <c r="CJ10907"/>
      <c r="CK10907"/>
      <c r="CL10907"/>
      <c r="CM10907"/>
      <c r="CN10907"/>
      <c r="CO10907"/>
      <c r="CP10907"/>
    </row>
    <row r="10908" spans="80:94" ht="22.5" customHeight="1">
      <c r="CB10908"/>
      <c r="CC10908"/>
      <c r="CD10908"/>
      <c r="CE10908" s="83"/>
      <c r="CF10908"/>
      <c r="CG10908"/>
      <c r="CH10908"/>
      <c r="CI10908"/>
      <c r="CJ10908"/>
      <c r="CK10908"/>
      <c r="CL10908"/>
      <c r="CM10908"/>
      <c r="CN10908"/>
      <c r="CO10908"/>
      <c r="CP10908"/>
    </row>
    <row r="10909" spans="80:94" ht="22.5" customHeight="1">
      <c r="CB10909"/>
      <c r="CC10909"/>
      <c r="CD10909"/>
      <c r="CE10909" s="83"/>
      <c r="CF10909"/>
      <c r="CG10909"/>
      <c r="CH10909"/>
      <c r="CI10909"/>
      <c r="CJ10909"/>
      <c r="CK10909"/>
      <c r="CL10909"/>
      <c r="CM10909"/>
      <c r="CN10909"/>
      <c r="CO10909"/>
      <c r="CP10909"/>
    </row>
    <row r="10910" spans="80:94" ht="22.5" customHeight="1">
      <c r="CB10910"/>
      <c r="CC10910"/>
      <c r="CD10910"/>
      <c r="CE10910" s="83"/>
      <c r="CF10910"/>
      <c r="CG10910"/>
      <c r="CH10910"/>
      <c r="CI10910"/>
      <c r="CJ10910"/>
      <c r="CK10910"/>
      <c r="CL10910"/>
      <c r="CM10910"/>
      <c r="CN10910"/>
      <c r="CO10910"/>
      <c r="CP10910"/>
    </row>
    <row r="10911" spans="80:94" ht="22.5" customHeight="1">
      <c r="CB10911"/>
      <c r="CC10911"/>
      <c r="CD10911"/>
      <c r="CE10911" s="83"/>
      <c r="CF10911"/>
      <c r="CG10911"/>
      <c r="CH10911"/>
      <c r="CI10911"/>
      <c r="CJ10911"/>
      <c r="CK10911"/>
      <c r="CL10911"/>
      <c r="CM10911"/>
      <c r="CN10911"/>
      <c r="CO10911"/>
      <c r="CP10911"/>
    </row>
    <row r="10912" spans="80:94" ht="22.5" customHeight="1">
      <c r="CB10912"/>
      <c r="CC10912"/>
      <c r="CD10912"/>
      <c r="CE10912" s="83"/>
      <c r="CF10912"/>
      <c r="CG10912"/>
      <c r="CH10912"/>
      <c r="CI10912"/>
      <c r="CJ10912"/>
      <c r="CK10912"/>
      <c r="CL10912"/>
      <c r="CM10912"/>
      <c r="CN10912"/>
      <c r="CO10912"/>
      <c r="CP10912"/>
    </row>
    <row r="10913" spans="80:94" ht="22.5" customHeight="1">
      <c r="CB10913"/>
      <c r="CC10913"/>
      <c r="CD10913"/>
      <c r="CE10913" s="83"/>
      <c r="CF10913"/>
      <c r="CG10913"/>
      <c r="CH10913"/>
      <c r="CI10913"/>
      <c r="CJ10913"/>
      <c r="CK10913"/>
      <c r="CL10913"/>
      <c r="CM10913"/>
      <c r="CN10913"/>
      <c r="CO10913"/>
      <c r="CP10913"/>
    </row>
    <row r="10914" spans="80:94" ht="22.5" customHeight="1">
      <c r="CB10914"/>
      <c r="CC10914"/>
      <c r="CD10914"/>
      <c r="CE10914" s="83"/>
      <c r="CF10914"/>
      <c r="CG10914"/>
      <c r="CH10914"/>
      <c r="CI10914"/>
      <c r="CJ10914"/>
      <c r="CK10914"/>
      <c r="CL10914"/>
      <c r="CM10914"/>
      <c r="CN10914"/>
      <c r="CO10914"/>
      <c r="CP10914"/>
    </row>
    <row r="10915" spans="80:94" ht="22.5" customHeight="1">
      <c r="CB10915"/>
      <c r="CC10915"/>
      <c r="CD10915"/>
      <c r="CE10915" s="83"/>
      <c r="CF10915"/>
      <c r="CG10915"/>
      <c r="CH10915"/>
      <c r="CI10915"/>
      <c r="CJ10915"/>
      <c r="CK10915"/>
      <c r="CL10915"/>
      <c r="CM10915"/>
      <c r="CN10915"/>
      <c r="CO10915"/>
      <c r="CP10915"/>
    </row>
    <row r="10916" spans="80:94" ht="22.5" customHeight="1">
      <c r="CB10916"/>
      <c r="CC10916"/>
      <c r="CD10916"/>
      <c r="CE10916" s="83"/>
      <c r="CF10916"/>
      <c r="CG10916"/>
      <c r="CH10916"/>
      <c r="CI10916"/>
      <c r="CJ10916"/>
      <c r="CK10916"/>
      <c r="CL10916"/>
      <c r="CM10916"/>
      <c r="CN10916"/>
      <c r="CO10916"/>
      <c r="CP10916"/>
    </row>
    <row r="10917" spans="80:94" ht="22.5" customHeight="1">
      <c r="CB10917"/>
      <c r="CC10917"/>
      <c r="CD10917"/>
      <c r="CE10917" s="83"/>
      <c r="CF10917"/>
      <c r="CG10917"/>
      <c r="CH10917"/>
      <c r="CI10917"/>
      <c r="CJ10917"/>
      <c r="CK10917"/>
      <c r="CL10917"/>
      <c r="CM10917"/>
      <c r="CN10917"/>
      <c r="CO10917"/>
      <c r="CP10917"/>
    </row>
    <row r="10918" spans="80:94" ht="22.5" customHeight="1">
      <c r="CB10918"/>
      <c r="CC10918"/>
      <c r="CD10918"/>
      <c r="CE10918" s="83"/>
      <c r="CF10918"/>
      <c r="CG10918"/>
      <c r="CH10918"/>
      <c r="CI10918"/>
      <c r="CJ10918"/>
      <c r="CK10918"/>
      <c r="CL10918"/>
      <c r="CM10918"/>
      <c r="CN10918"/>
      <c r="CO10918"/>
      <c r="CP10918"/>
    </row>
    <row r="10919" spans="80:94" ht="22.5" customHeight="1">
      <c r="CB10919"/>
      <c r="CC10919"/>
      <c r="CD10919"/>
      <c r="CE10919" s="83"/>
      <c r="CF10919"/>
      <c r="CG10919"/>
      <c r="CH10919"/>
      <c r="CI10919"/>
      <c r="CJ10919"/>
      <c r="CK10919"/>
      <c r="CL10919"/>
      <c r="CM10919"/>
      <c r="CN10919"/>
      <c r="CO10919"/>
      <c r="CP10919"/>
    </row>
    <row r="10920" spans="80:94" ht="22.5" customHeight="1">
      <c r="CB10920"/>
      <c r="CC10920"/>
      <c r="CD10920"/>
      <c r="CE10920" s="83"/>
      <c r="CF10920"/>
      <c r="CG10920"/>
      <c r="CH10920"/>
      <c r="CI10920"/>
      <c r="CJ10920"/>
      <c r="CK10920"/>
      <c r="CL10920"/>
      <c r="CM10920"/>
      <c r="CN10920"/>
      <c r="CO10920"/>
      <c r="CP10920"/>
    </row>
    <row r="10921" spans="80:94" ht="22.5" customHeight="1">
      <c r="CB10921"/>
      <c r="CC10921"/>
      <c r="CD10921"/>
      <c r="CE10921" s="83"/>
      <c r="CF10921"/>
      <c r="CG10921"/>
      <c r="CH10921"/>
      <c r="CI10921"/>
      <c r="CJ10921"/>
      <c r="CK10921"/>
      <c r="CL10921"/>
      <c r="CM10921"/>
      <c r="CN10921"/>
      <c r="CO10921"/>
      <c r="CP10921"/>
    </row>
    <row r="10922" spans="80:94" ht="22.5" customHeight="1">
      <c r="CB10922"/>
      <c r="CC10922"/>
      <c r="CD10922"/>
      <c r="CE10922" s="83"/>
      <c r="CF10922"/>
      <c r="CG10922"/>
      <c r="CH10922"/>
      <c r="CI10922"/>
      <c r="CJ10922"/>
      <c r="CK10922"/>
      <c r="CL10922"/>
      <c r="CM10922"/>
      <c r="CN10922"/>
      <c r="CO10922"/>
      <c r="CP10922"/>
    </row>
    <row r="10923" spans="80:94" ht="22.5" customHeight="1">
      <c r="CB10923"/>
      <c r="CC10923"/>
      <c r="CD10923"/>
      <c r="CE10923" s="83"/>
      <c r="CF10923"/>
      <c r="CG10923"/>
      <c r="CH10923"/>
      <c r="CI10923"/>
      <c r="CJ10923"/>
      <c r="CK10923"/>
      <c r="CL10923"/>
      <c r="CM10923"/>
      <c r="CN10923"/>
      <c r="CO10923"/>
      <c r="CP10923"/>
    </row>
    <row r="10924" spans="80:94" ht="22.5" customHeight="1">
      <c r="CB10924"/>
      <c r="CC10924"/>
      <c r="CD10924"/>
      <c r="CE10924" s="83"/>
      <c r="CF10924"/>
      <c r="CG10924"/>
      <c r="CH10924"/>
      <c r="CI10924"/>
      <c r="CJ10924"/>
      <c r="CK10924"/>
      <c r="CL10924"/>
      <c r="CM10924"/>
      <c r="CN10924"/>
      <c r="CO10924"/>
      <c r="CP10924"/>
    </row>
    <row r="10925" spans="80:94" ht="22.5" customHeight="1">
      <c r="CB10925"/>
      <c r="CC10925"/>
      <c r="CD10925"/>
      <c r="CE10925" s="83"/>
      <c r="CF10925"/>
      <c r="CG10925"/>
      <c r="CH10925"/>
      <c r="CI10925"/>
      <c r="CJ10925"/>
      <c r="CK10925"/>
      <c r="CL10925"/>
      <c r="CM10925"/>
      <c r="CN10925"/>
      <c r="CO10925"/>
      <c r="CP10925"/>
    </row>
    <row r="10926" spans="80:94" ht="22.5" customHeight="1">
      <c r="CB10926"/>
      <c r="CC10926"/>
      <c r="CD10926"/>
      <c r="CE10926" s="83"/>
      <c r="CF10926"/>
      <c r="CG10926"/>
      <c r="CH10926"/>
      <c r="CI10926"/>
      <c r="CJ10926"/>
      <c r="CK10926"/>
      <c r="CL10926"/>
      <c r="CM10926"/>
      <c r="CN10926"/>
      <c r="CO10926"/>
      <c r="CP10926"/>
    </row>
    <row r="10927" spans="80:94" ht="22.5" customHeight="1">
      <c r="CB10927"/>
      <c r="CC10927"/>
      <c r="CD10927"/>
      <c r="CE10927" s="83"/>
      <c r="CF10927"/>
      <c r="CG10927"/>
      <c r="CH10927"/>
      <c r="CI10927"/>
      <c r="CJ10927"/>
      <c r="CK10927"/>
      <c r="CL10927"/>
      <c r="CM10927"/>
      <c r="CN10927"/>
      <c r="CO10927"/>
      <c r="CP10927"/>
    </row>
    <row r="10928" spans="80:94" ht="22.5" customHeight="1">
      <c r="CB10928"/>
      <c r="CC10928"/>
      <c r="CD10928"/>
      <c r="CE10928" s="83"/>
      <c r="CF10928"/>
      <c r="CG10928"/>
      <c r="CH10928"/>
      <c r="CI10928"/>
      <c r="CJ10928"/>
      <c r="CK10928"/>
      <c r="CL10928"/>
      <c r="CM10928"/>
      <c r="CN10928"/>
      <c r="CO10928"/>
      <c r="CP10928"/>
    </row>
    <row r="10929" spans="80:94" ht="22.5" customHeight="1">
      <c r="CB10929"/>
      <c r="CC10929"/>
      <c r="CD10929"/>
      <c r="CE10929" s="83"/>
      <c r="CF10929"/>
      <c r="CG10929"/>
      <c r="CH10929"/>
      <c r="CI10929"/>
      <c r="CJ10929"/>
      <c r="CK10929"/>
      <c r="CL10929"/>
      <c r="CM10929"/>
      <c r="CN10929"/>
      <c r="CO10929"/>
      <c r="CP10929"/>
    </row>
    <row r="10930" spans="80:94" ht="22.5" customHeight="1">
      <c r="CB10930"/>
      <c r="CC10930"/>
      <c r="CD10930"/>
      <c r="CE10930" s="83"/>
      <c r="CF10930"/>
      <c r="CG10930"/>
      <c r="CH10930"/>
      <c r="CI10930"/>
      <c r="CJ10930"/>
      <c r="CK10930"/>
      <c r="CL10930"/>
      <c r="CM10930"/>
      <c r="CN10930"/>
      <c r="CO10930"/>
      <c r="CP10930"/>
    </row>
    <row r="10931" spans="80:94" ht="22.5" customHeight="1">
      <c r="CB10931"/>
      <c r="CC10931"/>
      <c r="CD10931"/>
      <c r="CE10931" s="83"/>
      <c r="CF10931"/>
      <c r="CG10931"/>
      <c r="CH10931"/>
      <c r="CI10931"/>
      <c r="CJ10931"/>
      <c r="CK10931"/>
      <c r="CL10931"/>
      <c r="CM10931"/>
      <c r="CN10931"/>
      <c r="CO10931"/>
      <c r="CP10931"/>
    </row>
    <row r="10932" spans="80:94" ht="22.5" customHeight="1">
      <c r="CB10932"/>
      <c r="CC10932"/>
      <c r="CD10932"/>
      <c r="CE10932" s="83"/>
      <c r="CF10932"/>
      <c r="CG10932"/>
      <c r="CH10932"/>
      <c r="CI10932"/>
      <c r="CJ10932"/>
      <c r="CK10932"/>
      <c r="CL10932"/>
      <c r="CM10932"/>
      <c r="CN10932"/>
      <c r="CO10932"/>
      <c r="CP10932"/>
    </row>
    <row r="10933" spans="80:94" ht="22.5" customHeight="1">
      <c r="CB10933"/>
      <c r="CC10933"/>
      <c r="CD10933"/>
      <c r="CE10933" s="83"/>
      <c r="CF10933"/>
      <c r="CG10933"/>
      <c r="CH10933"/>
      <c r="CI10933"/>
      <c r="CJ10933"/>
      <c r="CK10933"/>
      <c r="CL10933"/>
      <c r="CM10933"/>
      <c r="CN10933"/>
      <c r="CO10933"/>
      <c r="CP10933"/>
    </row>
    <row r="10934" spans="80:94" ht="22.5" customHeight="1">
      <c r="CB10934"/>
      <c r="CC10934"/>
      <c r="CD10934"/>
      <c r="CE10934" s="83"/>
      <c r="CF10934"/>
      <c r="CG10934"/>
      <c r="CH10934"/>
      <c r="CI10934"/>
      <c r="CJ10934"/>
      <c r="CK10934"/>
      <c r="CL10934"/>
      <c r="CM10934"/>
      <c r="CN10934"/>
      <c r="CO10934"/>
      <c r="CP10934"/>
    </row>
    <row r="10935" spans="80:94" ht="22.5" customHeight="1">
      <c r="CB10935"/>
      <c r="CC10935"/>
      <c r="CD10935"/>
      <c r="CE10935" s="83"/>
      <c r="CF10935"/>
      <c r="CG10935"/>
      <c r="CH10935"/>
      <c r="CI10935"/>
      <c r="CJ10935"/>
      <c r="CK10935"/>
      <c r="CL10935"/>
      <c r="CM10935"/>
      <c r="CN10935"/>
      <c r="CO10935"/>
      <c r="CP10935"/>
    </row>
    <row r="10936" spans="80:94" ht="22.5" customHeight="1">
      <c r="CB10936"/>
      <c r="CC10936"/>
      <c r="CD10936"/>
      <c r="CE10936" s="83"/>
      <c r="CF10936"/>
      <c r="CG10936"/>
      <c r="CH10936"/>
      <c r="CI10936"/>
      <c r="CJ10936"/>
      <c r="CK10936"/>
      <c r="CL10936"/>
      <c r="CM10936"/>
      <c r="CN10936"/>
      <c r="CO10936"/>
      <c r="CP10936"/>
    </row>
    <row r="10937" spans="80:94" ht="22.5" customHeight="1">
      <c r="CB10937"/>
      <c r="CC10937"/>
      <c r="CD10937"/>
      <c r="CE10937" s="83"/>
      <c r="CF10937"/>
      <c r="CG10937"/>
      <c r="CH10937"/>
      <c r="CI10937"/>
      <c r="CJ10937"/>
      <c r="CK10937"/>
      <c r="CL10937"/>
      <c r="CM10937"/>
      <c r="CN10937"/>
      <c r="CO10937"/>
      <c r="CP10937"/>
    </row>
    <row r="10938" spans="80:94" ht="22.5" customHeight="1">
      <c r="CB10938"/>
      <c r="CC10938"/>
      <c r="CD10938"/>
      <c r="CE10938" s="83"/>
      <c r="CF10938"/>
      <c r="CG10938"/>
      <c r="CH10938"/>
      <c r="CI10938"/>
      <c r="CJ10938"/>
      <c r="CK10938"/>
      <c r="CL10938"/>
      <c r="CM10938"/>
      <c r="CN10938"/>
      <c r="CO10938"/>
      <c r="CP10938"/>
    </row>
    <row r="10939" spans="80:94" ht="22.5" customHeight="1">
      <c r="CB10939"/>
      <c r="CC10939"/>
      <c r="CD10939"/>
      <c r="CE10939" s="83"/>
      <c r="CF10939"/>
      <c r="CG10939"/>
      <c r="CH10939"/>
      <c r="CI10939"/>
      <c r="CJ10939"/>
      <c r="CK10939"/>
      <c r="CL10939"/>
      <c r="CM10939"/>
      <c r="CN10939"/>
      <c r="CO10939"/>
      <c r="CP10939"/>
    </row>
    <row r="10940" spans="80:94" ht="22.5" customHeight="1">
      <c r="CB10940"/>
      <c r="CC10940"/>
      <c r="CD10940"/>
      <c r="CE10940" s="83"/>
      <c r="CF10940"/>
      <c r="CG10940"/>
      <c r="CH10940"/>
      <c r="CI10940"/>
      <c r="CJ10940"/>
      <c r="CK10940"/>
      <c r="CL10940"/>
      <c r="CM10940"/>
      <c r="CN10940"/>
      <c r="CO10940"/>
      <c r="CP10940"/>
    </row>
    <row r="10941" spans="80:94" ht="22.5" customHeight="1">
      <c r="CB10941"/>
      <c r="CC10941"/>
      <c r="CD10941"/>
      <c r="CE10941" s="83"/>
      <c r="CF10941"/>
      <c r="CG10941"/>
      <c r="CH10941"/>
      <c r="CI10941"/>
      <c r="CJ10941"/>
      <c r="CK10941"/>
      <c r="CL10941"/>
      <c r="CM10941"/>
      <c r="CN10941"/>
      <c r="CO10941"/>
      <c r="CP10941"/>
    </row>
    <row r="10942" spans="80:94" ht="22.5" customHeight="1">
      <c r="CB10942"/>
      <c r="CC10942"/>
      <c r="CD10942"/>
      <c r="CE10942" s="83"/>
      <c r="CF10942"/>
      <c r="CG10942"/>
      <c r="CH10942"/>
      <c r="CI10942"/>
      <c r="CJ10942"/>
      <c r="CK10942"/>
      <c r="CL10942"/>
      <c r="CM10942"/>
      <c r="CN10942"/>
      <c r="CO10942"/>
      <c r="CP10942"/>
    </row>
    <row r="10943" spans="80:94" ht="22.5" customHeight="1">
      <c r="CB10943"/>
      <c r="CC10943"/>
      <c r="CD10943"/>
      <c r="CE10943" s="83"/>
      <c r="CF10943"/>
      <c r="CG10943"/>
      <c r="CH10943"/>
      <c r="CI10943"/>
      <c r="CJ10943"/>
      <c r="CK10943"/>
      <c r="CL10943"/>
      <c r="CM10943"/>
      <c r="CN10943"/>
      <c r="CO10943"/>
      <c r="CP10943"/>
    </row>
    <row r="10944" spans="80:94" ht="22.5" customHeight="1">
      <c r="CB10944"/>
      <c r="CC10944"/>
      <c r="CD10944"/>
      <c r="CE10944" s="83"/>
      <c r="CF10944"/>
      <c r="CG10944"/>
      <c r="CH10944"/>
      <c r="CI10944"/>
      <c r="CJ10944"/>
      <c r="CK10944"/>
      <c r="CL10944"/>
      <c r="CM10944"/>
      <c r="CN10944"/>
      <c r="CO10944"/>
      <c r="CP10944"/>
    </row>
    <row r="10945" spans="80:94" ht="22.5" customHeight="1">
      <c r="CB10945"/>
      <c r="CC10945"/>
      <c r="CD10945"/>
      <c r="CE10945" s="83"/>
      <c r="CF10945"/>
      <c r="CG10945"/>
      <c r="CH10945"/>
      <c r="CI10945"/>
      <c r="CJ10945"/>
      <c r="CK10945"/>
      <c r="CL10945"/>
      <c r="CM10945"/>
      <c r="CN10945"/>
      <c r="CO10945"/>
      <c r="CP10945"/>
    </row>
    <row r="10946" spans="80:94" ht="22.5" customHeight="1">
      <c r="CB10946"/>
      <c r="CC10946"/>
      <c r="CD10946"/>
      <c r="CE10946" s="83"/>
      <c r="CF10946"/>
      <c r="CG10946"/>
      <c r="CH10946"/>
      <c r="CI10946"/>
      <c r="CJ10946"/>
      <c r="CK10946"/>
      <c r="CL10946"/>
      <c r="CM10946"/>
      <c r="CN10946"/>
      <c r="CO10946"/>
      <c r="CP10946"/>
    </row>
    <row r="10947" spans="80:94" ht="22.5" customHeight="1">
      <c r="CB10947"/>
      <c r="CC10947"/>
      <c r="CD10947"/>
      <c r="CE10947" s="83"/>
      <c r="CF10947"/>
      <c r="CG10947"/>
      <c r="CH10947"/>
      <c r="CI10947"/>
      <c r="CJ10947"/>
      <c r="CK10947"/>
      <c r="CL10947"/>
      <c r="CM10947"/>
      <c r="CN10947"/>
      <c r="CO10947"/>
      <c r="CP10947"/>
    </row>
    <row r="10948" spans="80:94" ht="22.5" customHeight="1">
      <c r="CB10948"/>
      <c r="CC10948"/>
      <c r="CD10948"/>
      <c r="CE10948" s="83"/>
      <c r="CF10948"/>
      <c r="CG10948"/>
      <c r="CH10948"/>
      <c r="CI10948"/>
      <c r="CJ10948"/>
      <c r="CK10948"/>
      <c r="CL10948"/>
      <c r="CM10948"/>
      <c r="CN10948"/>
      <c r="CO10948"/>
      <c r="CP10948"/>
    </row>
    <row r="10949" spans="80:94" ht="22.5" customHeight="1">
      <c r="CB10949"/>
      <c r="CC10949"/>
      <c r="CD10949"/>
      <c r="CE10949" s="83"/>
      <c r="CF10949"/>
      <c r="CG10949"/>
      <c r="CH10949"/>
      <c r="CI10949"/>
      <c r="CJ10949"/>
      <c r="CK10949"/>
      <c r="CL10949"/>
      <c r="CM10949"/>
      <c r="CN10949"/>
      <c r="CO10949"/>
      <c r="CP10949"/>
    </row>
    <row r="10950" spans="80:94" ht="22.5" customHeight="1">
      <c r="CB10950"/>
      <c r="CC10950"/>
      <c r="CD10950"/>
      <c r="CE10950" s="83"/>
      <c r="CF10950"/>
      <c r="CG10950"/>
      <c r="CH10950"/>
      <c r="CI10950"/>
      <c r="CJ10950"/>
      <c r="CK10950"/>
      <c r="CL10950"/>
      <c r="CM10950"/>
      <c r="CN10950"/>
      <c r="CO10950"/>
      <c r="CP10950"/>
    </row>
    <row r="10951" spans="80:94" ht="22.5" customHeight="1">
      <c r="CB10951"/>
      <c r="CC10951"/>
      <c r="CD10951"/>
      <c r="CE10951" s="83"/>
      <c r="CF10951"/>
      <c r="CG10951"/>
      <c r="CH10951"/>
      <c r="CI10951"/>
      <c r="CJ10951"/>
      <c r="CK10951"/>
      <c r="CL10951"/>
      <c r="CM10951"/>
      <c r="CN10951"/>
      <c r="CO10951"/>
      <c r="CP10951"/>
    </row>
    <row r="10952" spans="80:94" ht="22.5" customHeight="1">
      <c r="CB10952"/>
      <c r="CC10952"/>
      <c r="CD10952"/>
      <c r="CE10952" s="83"/>
      <c r="CF10952"/>
      <c r="CG10952"/>
      <c r="CH10952"/>
      <c r="CI10952"/>
      <c r="CJ10952"/>
      <c r="CK10952"/>
      <c r="CL10952"/>
      <c r="CM10952"/>
      <c r="CN10952"/>
      <c r="CO10952"/>
      <c r="CP10952"/>
    </row>
    <row r="10953" spans="80:94" ht="22.5" customHeight="1">
      <c r="CB10953"/>
      <c r="CC10953"/>
      <c r="CD10953"/>
      <c r="CE10953" s="83"/>
      <c r="CF10953"/>
      <c r="CG10953"/>
      <c r="CH10953"/>
      <c r="CI10953"/>
      <c r="CJ10953"/>
      <c r="CK10953"/>
      <c r="CL10953"/>
      <c r="CM10953"/>
      <c r="CN10953"/>
      <c r="CO10953"/>
      <c r="CP10953"/>
    </row>
    <row r="10954" spans="80:94" ht="22.5" customHeight="1">
      <c r="CB10954"/>
      <c r="CC10954"/>
      <c r="CD10954"/>
      <c r="CE10954" s="83"/>
      <c r="CF10954"/>
      <c r="CG10954"/>
      <c r="CH10954"/>
      <c r="CI10954"/>
      <c r="CJ10954"/>
      <c r="CK10954"/>
      <c r="CL10954"/>
      <c r="CM10954"/>
      <c r="CN10954"/>
      <c r="CO10954"/>
      <c r="CP10954"/>
    </row>
    <row r="10955" spans="80:94" ht="22.5" customHeight="1">
      <c r="CB10955"/>
      <c r="CC10955"/>
      <c r="CD10955"/>
      <c r="CE10955" s="83"/>
      <c r="CF10955"/>
      <c r="CG10955"/>
      <c r="CH10955"/>
      <c r="CI10955"/>
      <c r="CJ10955"/>
      <c r="CK10955"/>
      <c r="CL10955"/>
      <c r="CM10955"/>
      <c r="CN10955"/>
      <c r="CO10955"/>
      <c r="CP10955"/>
    </row>
    <row r="10956" spans="80:94" ht="22.5" customHeight="1">
      <c r="CB10956"/>
      <c r="CC10956"/>
      <c r="CD10956"/>
      <c r="CE10956" s="83"/>
      <c r="CF10956"/>
      <c r="CG10956"/>
      <c r="CH10956"/>
      <c r="CI10956"/>
      <c r="CJ10956"/>
      <c r="CK10956"/>
      <c r="CL10956"/>
      <c r="CM10956"/>
      <c r="CN10956"/>
      <c r="CO10956"/>
      <c r="CP10956"/>
    </row>
    <row r="10957" spans="80:94" ht="22.5" customHeight="1">
      <c r="CB10957"/>
      <c r="CC10957"/>
      <c r="CD10957"/>
      <c r="CE10957" s="83"/>
      <c r="CF10957"/>
      <c r="CG10957"/>
      <c r="CH10957"/>
      <c r="CI10957"/>
      <c r="CJ10957"/>
      <c r="CK10957"/>
      <c r="CL10957"/>
      <c r="CM10957"/>
      <c r="CN10957"/>
      <c r="CO10957"/>
      <c r="CP10957"/>
    </row>
    <row r="10958" spans="80:94" ht="22.5" customHeight="1">
      <c r="CB10958"/>
      <c r="CC10958"/>
      <c r="CD10958"/>
      <c r="CE10958" s="83"/>
      <c r="CF10958"/>
      <c r="CG10958"/>
      <c r="CH10958"/>
      <c r="CI10958"/>
      <c r="CJ10958"/>
      <c r="CK10958"/>
      <c r="CL10958"/>
      <c r="CM10958"/>
      <c r="CN10958"/>
      <c r="CO10958"/>
      <c r="CP10958"/>
    </row>
    <row r="10959" spans="80:94" ht="22.5" customHeight="1">
      <c r="CB10959"/>
      <c r="CC10959"/>
      <c r="CD10959"/>
      <c r="CE10959" s="83"/>
      <c r="CF10959"/>
      <c r="CG10959"/>
      <c r="CH10959"/>
      <c r="CI10959"/>
      <c r="CJ10959"/>
      <c r="CK10959"/>
      <c r="CL10959"/>
      <c r="CM10959"/>
      <c r="CN10959"/>
      <c r="CO10959"/>
      <c r="CP10959"/>
    </row>
    <row r="10960" spans="80:94" ht="22.5" customHeight="1">
      <c r="CB10960"/>
      <c r="CC10960"/>
      <c r="CD10960"/>
      <c r="CE10960" s="83"/>
      <c r="CF10960"/>
      <c r="CG10960"/>
      <c r="CH10960"/>
      <c r="CI10960"/>
      <c r="CJ10960"/>
      <c r="CK10960"/>
      <c r="CL10960"/>
      <c r="CM10960"/>
      <c r="CN10960"/>
      <c r="CO10960"/>
      <c r="CP10960"/>
    </row>
    <row r="10961" spans="80:94" ht="22.5" customHeight="1">
      <c r="CB10961"/>
      <c r="CC10961"/>
      <c r="CD10961"/>
      <c r="CE10961" s="83"/>
      <c r="CF10961"/>
      <c r="CG10961"/>
      <c r="CH10961"/>
      <c r="CI10961"/>
      <c r="CJ10961"/>
      <c r="CK10961"/>
      <c r="CL10961"/>
      <c r="CM10961"/>
      <c r="CN10961"/>
      <c r="CO10961"/>
      <c r="CP10961"/>
    </row>
    <row r="10962" spans="80:94" ht="22.5" customHeight="1">
      <c r="CB10962"/>
      <c r="CC10962"/>
      <c r="CD10962"/>
      <c r="CE10962" s="83"/>
      <c r="CF10962"/>
      <c r="CG10962"/>
      <c r="CH10962"/>
      <c r="CI10962"/>
      <c r="CJ10962"/>
      <c r="CK10962"/>
      <c r="CL10962"/>
      <c r="CM10962"/>
      <c r="CN10962"/>
      <c r="CO10962"/>
      <c r="CP10962"/>
    </row>
    <row r="10963" spans="80:94" ht="22.5" customHeight="1">
      <c r="CB10963"/>
      <c r="CC10963"/>
      <c r="CD10963"/>
      <c r="CE10963" s="83"/>
      <c r="CF10963"/>
      <c r="CG10963"/>
      <c r="CH10963"/>
      <c r="CI10963"/>
      <c r="CJ10963"/>
      <c r="CK10963"/>
      <c r="CL10963"/>
      <c r="CM10963"/>
      <c r="CN10963"/>
      <c r="CO10963"/>
      <c r="CP10963"/>
    </row>
    <row r="10964" spans="80:94" ht="22.5" customHeight="1">
      <c r="CB10964"/>
      <c r="CC10964"/>
      <c r="CD10964"/>
      <c r="CE10964" s="83"/>
      <c r="CF10964"/>
      <c r="CG10964"/>
      <c r="CH10964"/>
      <c r="CI10964"/>
      <c r="CJ10964"/>
      <c r="CK10964"/>
      <c r="CL10964"/>
      <c r="CM10964"/>
      <c r="CN10964"/>
      <c r="CO10964"/>
      <c r="CP10964"/>
    </row>
    <row r="10965" spans="80:94" ht="22.5" customHeight="1">
      <c r="CB10965"/>
      <c r="CC10965"/>
      <c r="CD10965"/>
      <c r="CE10965" s="83"/>
      <c r="CF10965"/>
      <c r="CG10965"/>
      <c r="CH10965"/>
      <c r="CI10965"/>
      <c r="CJ10965"/>
      <c r="CK10965"/>
      <c r="CL10965"/>
      <c r="CM10965"/>
      <c r="CN10965"/>
      <c r="CO10965"/>
      <c r="CP10965"/>
    </row>
    <row r="10966" spans="80:94" ht="22.5" customHeight="1">
      <c r="CB10966"/>
      <c r="CC10966"/>
      <c r="CD10966"/>
      <c r="CE10966" s="83"/>
      <c r="CF10966"/>
      <c r="CG10966"/>
      <c r="CH10966"/>
      <c r="CI10966"/>
      <c r="CJ10966"/>
      <c r="CK10966"/>
      <c r="CL10966"/>
      <c r="CM10966"/>
      <c r="CN10966"/>
      <c r="CO10966"/>
      <c r="CP10966"/>
    </row>
    <row r="10967" spans="80:94" ht="22.5" customHeight="1">
      <c r="CB10967"/>
      <c r="CC10967"/>
      <c r="CD10967"/>
      <c r="CE10967" s="83"/>
      <c r="CF10967"/>
      <c r="CG10967"/>
      <c r="CH10967"/>
      <c r="CI10967"/>
      <c r="CJ10967"/>
      <c r="CK10967"/>
      <c r="CL10967"/>
      <c r="CM10967"/>
      <c r="CN10967"/>
      <c r="CO10967"/>
      <c r="CP10967"/>
    </row>
    <row r="10968" spans="80:94" ht="22.5" customHeight="1">
      <c r="CB10968"/>
      <c r="CC10968"/>
      <c r="CD10968"/>
      <c r="CE10968" s="83"/>
      <c r="CF10968"/>
      <c r="CG10968"/>
      <c r="CH10968"/>
      <c r="CI10968"/>
      <c r="CJ10968"/>
      <c r="CK10968"/>
      <c r="CL10968"/>
      <c r="CM10968"/>
      <c r="CN10968"/>
      <c r="CO10968"/>
      <c r="CP10968"/>
    </row>
    <row r="10969" spans="80:94" ht="22.5" customHeight="1">
      <c r="CB10969"/>
      <c r="CC10969"/>
      <c r="CD10969"/>
      <c r="CE10969" s="83"/>
      <c r="CF10969"/>
      <c r="CG10969"/>
      <c r="CH10969"/>
      <c r="CI10969"/>
      <c r="CJ10969"/>
      <c r="CK10969"/>
      <c r="CL10969"/>
      <c r="CM10969"/>
      <c r="CN10969"/>
      <c r="CO10969"/>
      <c r="CP10969"/>
    </row>
    <row r="10970" spans="80:94" ht="22.5" customHeight="1">
      <c r="CB10970"/>
      <c r="CC10970"/>
      <c r="CD10970"/>
      <c r="CE10970" s="83"/>
      <c r="CF10970"/>
      <c r="CG10970"/>
      <c r="CH10970"/>
      <c r="CI10970"/>
      <c r="CJ10970"/>
      <c r="CK10970"/>
      <c r="CL10970"/>
      <c r="CM10970"/>
      <c r="CN10970"/>
      <c r="CO10970"/>
      <c r="CP10970"/>
    </row>
    <row r="10971" spans="80:94" ht="22.5" customHeight="1">
      <c r="CB10971"/>
      <c r="CC10971"/>
      <c r="CD10971"/>
      <c r="CE10971" s="83"/>
      <c r="CF10971"/>
      <c r="CG10971"/>
      <c r="CH10971"/>
      <c r="CI10971"/>
      <c r="CJ10971"/>
      <c r="CK10971"/>
      <c r="CL10971"/>
      <c r="CM10971"/>
      <c r="CN10971"/>
      <c r="CO10971"/>
      <c r="CP10971"/>
    </row>
    <row r="10972" spans="80:94" ht="22.5" customHeight="1">
      <c r="CB10972"/>
      <c r="CC10972"/>
      <c r="CD10972"/>
      <c r="CE10972" s="83"/>
      <c r="CF10972"/>
      <c r="CG10972"/>
      <c r="CH10972"/>
      <c r="CI10972"/>
      <c r="CJ10972"/>
      <c r="CK10972"/>
      <c r="CL10972"/>
      <c r="CM10972"/>
      <c r="CN10972"/>
      <c r="CO10972"/>
      <c r="CP10972"/>
    </row>
    <row r="10973" spans="80:94" ht="22.5" customHeight="1">
      <c r="CB10973"/>
      <c r="CC10973"/>
      <c r="CD10973"/>
      <c r="CE10973" s="83"/>
      <c r="CF10973"/>
      <c r="CG10973"/>
      <c r="CH10973"/>
      <c r="CI10973"/>
      <c r="CJ10973"/>
      <c r="CK10973"/>
      <c r="CL10973"/>
      <c r="CM10973"/>
      <c r="CN10973"/>
      <c r="CO10973"/>
      <c r="CP10973"/>
    </row>
    <row r="10974" spans="80:94" ht="22.5" customHeight="1">
      <c r="CB10974"/>
      <c r="CC10974"/>
      <c r="CD10974"/>
      <c r="CE10974" s="83"/>
      <c r="CF10974"/>
      <c r="CG10974"/>
      <c r="CH10974"/>
      <c r="CI10974"/>
      <c r="CJ10974"/>
      <c r="CK10974"/>
      <c r="CL10974"/>
      <c r="CM10974"/>
      <c r="CN10974"/>
      <c r="CO10974"/>
      <c r="CP10974"/>
    </row>
    <row r="10975" spans="80:94" ht="22.5" customHeight="1">
      <c r="CB10975"/>
      <c r="CC10975"/>
      <c r="CD10975"/>
      <c r="CE10975" s="83"/>
      <c r="CF10975"/>
      <c r="CG10975"/>
      <c r="CH10975"/>
      <c r="CI10975"/>
      <c r="CJ10975"/>
      <c r="CK10975"/>
      <c r="CL10975"/>
      <c r="CM10975"/>
      <c r="CN10975"/>
      <c r="CO10975"/>
      <c r="CP10975"/>
    </row>
    <row r="10976" spans="80:94" ht="22.5" customHeight="1">
      <c r="CB10976"/>
      <c r="CC10976"/>
      <c r="CD10976"/>
      <c r="CE10976" s="83"/>
      <c r="CF10976"/>
      <c r="CG10976"/>
      <c r="CH10976"/>
      <c r="CI10976"/>
      <c r="CJ10976"/>
      <c r="CK10976"/>
      <c r="CL10976"/>
      <c r="CM10976"/>
      <c r="CN10976"/>
      <c r="CO10976"/>
      <c r="CP10976"/>
    </row>
    <row r="10977" spans="80:94" ht="22.5" customHeight="1">
      <c r="CB10977"/>
      <c r="CC10977"/>
      <c r="CD10977"/>
      <c r="CE10977" s="83"/>
      <c r="CF10977"/>
      <c r="CG10977"/>
      <c r="CH10977"/>
      <c r="CI10977"/>
      <c r="CJ10977"/>
      <c r="CK10977"/>
      <c r="CL10977"/>
      <c r="CM10977"/>
      <c r="CN10977"/>
      <c r="CO10977"/>
      <c r="CP10977"/>
    </row>
    <row r="10978" spans="80:94" ht="22.5" customHeight="1">
      <c r="CB10978"/>
      <c r="CC10978"/>
      <c r="CD10978"/>
      <c r="CE10978" s="83"/>
      <c r="CF10978"/>
      <c r="CG10978"/>
      <c r="CH10978"/>
      <c r="CI10978"/>
      <c r="CJ10978"/>
      <c r="CK10978"/>
      <c r="CL10978"/>
      <c r="CM10978"/>
      <c r="CN10978"/>
      <c r="CO10978"/>
      <c r="CP10978"/>
    </row>
    <row r="10979" spans="80:94" ht="22.5" customHeight="1">
      <c r="CB10979"/>
      <c r="CC10979"/>
      <c r="CD10979"/>
      <c r="CE10979" s="83"/>
      <c r="CF10979"/>
      <c r="CG10979"/>
      <c r="CH10979"/>
      <c r="CI10979"/>
      <c r="CJ10979"/>
      <c r="CK10979"/>
      <c r="CL10979"/>
      <c r="CM10979"/>
      <c r="CN10979"/>
      <c r="CO10979"/>
      <c r="CP10979"/>
    </row>
    <row r="10980" spans="80:94" ht="22.5" customHeight="1">
      <c r="CB10980"/>
      <c r="CC10980"/>
      <c r="CD10980"/>
      <c r="CE10980" s="83"/>
      <c r="CF10980"/>
      <c r="CG10980"/>
      <c r="CH10980"/>
      <c r="CI10980"/>
      <c r="CJ10980"/>
      <c r="CK10980"/>
      <c r="CL10980"/>
      <c r="CM10980"/>
      <c r="CN10980"/>
      <c r="CO10980"/>
      <c r="CP10980"/>
    </row>
    <row r="10981" spans="80:94" ht="22.5" customHeight="1">
      <c r="CB10981"/>
      <c r="CC10981"/>
      <c r="CD10981"/>
      <c r="CE10981" s="83"/>
      <c r="CF10981"/>
      <c r="CG10981"/>
      <c r="CH10981"/>
      <c r="CI10981"/>
      <c r="CJ10981"/>
      <c r="CK10981"/>
      <c r="CL10981"/>
      <c r="CM10981"/>
      <c r="CN10981"/>
      <c r="CO10981"/>
      <c r="CP10981"/>
    </row>
    <row r="10982" spans="80:94" ht="22.5" customHeight="1">
      <c r="CB10982"/>
      <c r="CC10982"/>
      <c r="CD10982"/>
      <c r="CE10982" s="83"/>
      <c r="CF10982"/>
      <c r="CG10982"/>
      <c r="CH10982"/>
      <c r="CI10982"/>
      <c r="CJ10982"/>
      <c r="CK10982"/>
      <c r="CL10982"/>
      <c r="CM10982"/>
      <c r="CN10982"/>
      <c r="CO10982"/>
      <c r="CP10982"/>
    </row>
    <row r="10983" spans="80:94" ht="22.5" customHeight="1">
      <c r="CB10983"/>
      <c r="CC10983"/>
      <c r="CD10983"/>
      <c r="CE10983" s="83"/>
      <c r="CF10983"/>
      <c r="CG10983"/>
      <c r="CH10983"/>
      <c r="CI10983"/>
      <c r="CJ10983"/>
      <c r="CK10983"/>
      <c r="CL10983"/>
      <c r="CM10983"/>
      <c r="CN10983"/>
      <c r="CO10983"/>
      <c r="CP10983"/>
    </row>
    <row r="10984" spans="80:94" ht="22.5" customHeight="1">
      <c r="CB10984"/>
      <c r="CC10984"/>
      <c r="CD10984"/>
      <c r="CE10984" s="83"/>
      <c r="CF10984"/>
      <c r="CG10984"/>
      <c r="CH10984"/>
      <c r="CI10984"/>
      <c r="CJ10984"/>
      <c r="CK10984"/>
      <c r="CL10984"/>
      <c r="CM10984"/>
      <c r="CN10984"/>
      <c r="CO10984"/>
      <c r="CP10984"/>
    </row>
    <row r="10985" spans="80:94" ht="22.5" customHeight="1">
      <c r="CB10985"/>
      <c r="CC10985"/>
      <c r="CD10985"/>
      <c r="CE10985" s="83"/>
      <c r="CF10985"/>
      <c r="CG10985"/>
      <c r="CH10985"/>
      <c r="CI10985"/>
      <c r="CJ10985"/>
      <c r="CK10985"/>
      <c r="CL10985"/>
      <c r="CM10985"/>
      <c r="CN10985"/>
      <c r="CO10985"/>
      <c r="CP10985"/>
    </row>
    <row r="10986" spans="80:94" ht="22.5" customHeight="1">
      <c r="CB10986"/>
      <c r="CC10986"/>
      <c r="CD10986"/>
      <c r="CE10986" s="83"/>
      <c r="CF10986"/>
      <c r="CG10986"/>
      <c r="CH10986"/>
      <c r="CI10986"/>
      <c r="CJ10986"/>
      <c r="CK10986"/>
      <c r="CL10986"/>
      <c r="CM10986"/>
      <c r="CN10986"/>
      <c r="CO10986"/>
      <c r="CP10986"/>
    </row>
    <row r="10987" spans="80:94" ht="22.5" customHeight="1">
      <c r="CB10987"/>
      <c r="CC10987"/>
      <c r="CD10987"/>
      <c r="CE10987" s="83"/>
      <c r="CF10987"/>
      <c r="CG10987"/>
      <c r="CH10987"/>
      <c r="CI10987"/>
      <c r="CJ10987"/>
      <c r="CK10987"/>
      <c r="CL10987"/>
      <c r="CM10987"/>
      <c r="CN10987"/>
      <c r="CO10987"/>
      <c r="CP10987"/>
    </row>
    <row r="10988" spans="80:94" ht="22.5" customHeight="1">
      <c r="CB10988"/>
      <c r="CC10988"/>
      <c r="CD10988"/>
      <c r="CE10988" s="83"/>
      <c r="CF10988"/>
      <c r="CG10988"/>
      <c r="CH10988"/>
      <c r="CI10988"/>
      <c r="CJ10988"/>
      <c r="CK10988"/>
      <c r="CL10988"/>
      <c r="CM10988"/>
      <c r="CN10988"/>
      <c r="CO10988"/>
      <c r="CP10988"/>
    </row>
    <row r="10989" spans="80:94" ht="22.5" customHeight="1">
      <c r="CB10989"/>
      <c r="CC10989"/>
      <c r="CD10989"/>
      <c r="CE10989" s="83"/>
      <c r="CF10989"/>
      <c r="CG10989"/>
      <c r="CH10989"/>
      <c r="CI10989"/>
      <c r="CJ10989"/>
      <c r="CK10989"/>
      <c r="CL10989"/>
      <c r="CM10989"/>
      <c r="CN10989"/>
      <c r="CO10989"/>
      <c r="CP10989"/>
    </row>
    <row r="10990" spans="80:94" ht="22.5" customHeight="1">
      <c r="CB10990"/>
      <c r="CC10990"/>
      <c r="CD10990"/>
      <c r="CE10990" s="83"/>
      <c r="CF10990"/>
      <c r="CG10990"/>
      <c r="CH10990"/>
      <c r="CI10990"/>
      <c r="CJ10990"/>
      <c r="CK10990"/>
      <c r="CL10990"/>
      <c r="CM10990"/>
      <c r="CN10990"/>
      <c r="CO10990"/>
      <c r="CP10990"/>
    </row>
    <row r="10991" spans="80:94" ht="22.5" customHeight="1">
      <c r="CB10991"/>
      <c r="CC10991"/>
      <c r="CD10991"/>
      <c r="CE10991" s="83"/>
      <c r="CF10991"/>
      <c r="CG10991"/>
      <c r="CH10991"/>
      <c r="CI10991"/>
      <c r="CJ10991"/>
      <c r="CK10991"/>
      <c r="CL10991"/>
      <c r="CM10991"/>
      <c r="CN10991"/>
      <c r="CO10991"/>
      <c r="CP10991"/>
    </row>
    <row r="10992" spans="80:94" ht="22.5" customHeight="1">
      <c r="CB10992"/>
      <c r="CC10992"/>
      <c r="CD10992"/>
      <c r="CE10992" s="83"/>
      <c r="CF10992"/>
      <c r="CG10992"/>
      <c r="CH10992"/>
      <c r="CI10992"/>
      <c r="CJ10992"/>
      <c r="CK10992"/>
      <c r="CL10992"/>
      <c r="CM10992"/>
      <c r="CN10992"/>
      <c r="CO10992"/>
      <c r="CP10992"/>
    </row>
    <row r="10993" spans="80:94" ht="22.5" customHeight="1">
      <c r="CB10993"/>
      <c r="CC10993"/>
      <c r="CD10993"/>
      <c r="CE10993" s="83"/>
      <c r="CF10993"/>
      <c r="CG10993"/>
      <c r="CH10993"/>
      <c r="CI10993"/>
      <c r="CJ10993"/>
      <c r="CK10993"/>
      <c r="CL10993"/>
      <c r="CM10993"/>
      <c r="CN10993"/>
      <c r="CO10993"/>
      <c r="CP10993"/>
    </row>
    <row r="10994" spans="80:94" ht="22.5" customHeight="1">
      <c r="CB10994"/>
      <c r="CC10994"/>
      <c r="CD10994"/>
      <c r="CE10994" s="83"/>
      <c r="CF10994"/>
      <c r="CG10994"/>
      <c r="CH10994"/>
      <c r="CI10994"/>
      <c r="CJ10994"/>
      <c r="CK10994"/>
      <c r="CL10994"/>
      <c r="CM10994"/>
      <c r="CN10994"/>
      <c r="CO10994"/>
      <c r="CP10994"/>
    </row>
    <row r="10995" spans="80:94" ht="22.5" customHeight="1">
      <c r="CB10995"/>
      <c r="CC10995"/>
      <c r="CD10995"/>
      <c r="CE10995" s="83"/>
      <c r="CF10995"/>
      <c r="CG10995"/>
      <c r="CH10995"/>
      <c r="CI10995"/>
      <c r="CJ10995"/>
      <c r="CK10995"/>
      <c r="CL10995"/>
      <c r="CM10995"/>
      <c r="CN10995"/>
      <c r="CO10995"/>
      <c r="CP10995"/>
    </row>
    <row r="10996" spans="80:94" ht="22.5" customHeight="1">
      <c r="CB10996"/>
      <c r="CC10996"/>
      <c r="CD10996"/>
      <c r="CE10996" s="83"/>
      <c r="CF10996"/>
      <c r="CG10996"/>
      <c r="CH10996"/>
      <c r="CI10996"/>
      <c r="CJ10996"/>
      <c r="CK10996"/>
      <c r="CL10996"/>
      <c r="CM10996"/>
      <c r="CN10996"/>
      <c r="CO10996"/>
      <c r="CP10996"/>
    </row>
    <row r="10997" spans="80:94" ht="22.5" customHeight="1">
      <c r="CB10997"/>
      <c r="CC10997"/>
      <c r="CD10997"/>
      <c r="CE10997" s="83"/>
      <c r="CF10997"/>
      <c r="CG10997"/>
      <c r="CH10997"/>
      <c r="CI10997"/>
      <c r="CJ10997"/>
      <c r="CK10997"/>
      <c r="CL10997"/>
      <c r="CM10997"/>
      <c r="CN10997"/>
      <c r="CO10997"/>
      <c r="CP10997"/>
    </row>
    <row r="10998" spans="80:94" ht="22.5" customHeight="1">
      <c r="CB10998"/>
      <c r="CC10998"/>
      <c r="CD10998"/>
      <c r="CE10998" s="83"/>
      <c r="CF10998"/>
      <c r="CG10998"/>
      <c r="CH10998"/>
      <c r="CI10998"/>
      <c r="CJ10998"/>
      <c r="CK10998"/>
      <c r="CL10998"/>
      <c r="CM10998"/>
      <c r="CN10998"/>
      <c r="CO10998"/>
      <c r="CP10998"/>
    </row>
    <row r="10999" spans="80:94" ht="22.5" customHeight="1">
      <c r="CB10999"/>
      <c r="CC10999"/>
      <c r="CD10999"/>
      <c r="CE10999" s="83"/>
      <c r="CF10999"/>
      <c r="CG10999"/>
      <c r="CH10999"/>
      <c r="CI10999"/>
      <c r="CJ10999"/>
      <c r="CK10999"/>
      <c r="CL10999"/>
      <c r="CM10999"/>
      <c r="CN10999"/>
      <c r="CO10999"/>
      <c r="CP10999"/>
    </row>
    <row r="11000" spans="80:94" ht="22.5" customHeight="1">
      <c r="CB11000"/>
      <c r="CC11000"/>
      <c r="CD11000"/>
      <c r="CE11000" s="83"/>
      <c r="CF11000"/>
      <c r="CG11000"/>
      <c r="CH11000"/>
      <c r="CI11000"/>
      <c r="CJ11000"/>
      <c r="CK11000"/>
      <c r="CL11000"/>
      <c r="CM11000"/>
      <c r="CN11000"/>
      <c r="CO11000"/>
      <c r="CP11000"/>
    </row>
    <row r="11001" spans="80:94" ht="22.5" customHeight="1">
      <c r="CB11001"/>
      <c r="CC11001"/>
      <c r="CD11001"/>
      <c r="CE11001" s="83"/>
      <c r="CF11001"/>
      <c r="CG11001"/>
      <c r="CH11001"/>
      <c r="CI11001"/>
      <c r="CJ11001"/>
      <c r="CK11001"/>
      <c r="CL11001"/>
      <c r="CM11001"/>
      <c r="CN11001"/>
      <c r="CO11001"/>
      <c r="CP11001"/>
    </row>
    <row r="11002" spans="80:94" ht="22.5" customHeight="1">
      <c r="CB11002"/>
      <c r="CC11002"/>
      <c r="CD11002"/>
      <c r="CE11002" s="83"/>
      <c r="CF11002"/>
      <c r="CG11002"/>
      <c r="CH11002"/>
      <c r="CI11002"/>
      <c r="CJ11002"/>
      <c r="CK11002"/>
      <c r="CL11002"/>
      <c r="CM11002"/>
      <c r="CN11002"/>
      <c r="CO11002"/>
      <c r="CP11002"/>
    </row>
    <row r="11003" spans="80:94" ht="22.5" customHeight="1">
      <c r="CB11003"/>
      <c r="CC11003"/>
      <c r="CD11003"/>
      <c r="CE11003" s="83"/>
      <c r="CF11003"/>
      <c r="CG11003"/>
      <c r="CH11003"/>
      <c r="CI11003"/>
      <c r="CJ11003"/>
      <c r="CK11003"/>
      <c r="CL11003"/>
      <c r="CM11003"/>
      <c r="CN11003"/>
      <c r="CO11003"/>
      <c r="CP11003"/>
    </row>
    <row r="11004" spans="80:94" ht="22.5" customHeight="1">
      <c r="CB11004"/>
      <c r="CC11004"/>
      <c r="CD11004"/>
      <c r="CE11004" s="83"/>
      <c r="CF11004"/>
      <c r="CG11004"/>
      <c r="CH11004"/>
      <c r="CI11004"/>
      <c r="CJ11004"/>
      <c r="CK11004"/>
      <c r="CL11004"/>
      <c r="CM11004"/>
      <c r="CN11004"/>
      <c r="CO11004"/>
      <c r="CP11004"/>
    </row>
    <row r="11005" spans="80:94" ht="22.5" customHeight="1">
      <c r="CB11005"/>
      <c r="CC11005"/>
      <c r="CD11005"/>
      <c r="CE11005" s="83"/>
      <c r="CF11005"/>
      <c r="CG11005"/>
      <c r="CH11005"/>
      <c r="CI11005"/>
      <c r="CJ11005"/>
      <c r="CK11005"/>
      <c r="CL11005"/>
      <c r="CM11005"/>
      <c r="CN11005"/>
      <c r="CO11005"/>
      <c r="CP11005"/>
    </row>
    <row r="11006" spans="80:94" ht="22.5" customHeight="1">
      <c r="CB11006"/>
      <c r="CC11006"/>
      <c r="CD11006"/>
      <c r="CE11006" s="83"/>
      <c r="CF11006"/>
      <c r="CG11006"/>
      <c r="CH11006"/>
      <c r="CI11006"/>
      <c r="CJ11006"/>
      <c r="CK11006"/>
      <c r="CL11006"/>
      <c r="CM11006"/>
      <c r="CN11006"/>
      <c r="CO11006"/>
      <c r="CP11006"/>
    </row>
    <row r="11007" spans="80:94" ht="22.5" customHeight="1">
      <c r="CB11007"/>
      <c r="CC11007"/>
      <c r="CD11007"/>
      <c r="CE11007" s="83"/>
      <c r="CF11007"/>
      <c r="CG11007"/>
      <c r="CH11007"/>
      <c r="CI11007"/>
      <c r="CJ11007"/>
      <c r="CK11007"/>
      <c r="CL11007"/>
      <c r="CM11007"/>
      <c r="CN11007"/>
      <c r="CO11007"/>
      <c r="CP11007"/>
    </row>
    <row r="11008" spans="80:94" ht="22.5" customHeight="1">
      <c r="CB11008"/>
      <c r="CC11008"/>
      <c r="CD11008"/>
      <c r="CE11008" s="83"/>
      <c r="CF11008"/>
      <c r="CG11008"/>
      <c r="CH11008"/>
      <c r="CI11008"/>
      <c r="CJ11008"/>
      <c r="CK11008"/>
      <c r="CL11008"/>
      <c r="CM11008"/>
      <c r="CN11008"/>
      <c r="CO11008"/>
      <c r="CP11008"/>
    </row>
    <row r="11009" spans="80:94" ht="22.5" customHeight="1">
      <c r="CB11009"/>
      <c r="CC11009"/>
      <c r="CD11009"/>
      <c r="CE11009" s="83"/>
      <c r="CF11009"/>
      <c r="CG11009"/>
      <c r="CH11009"/>
      <c r="CI11009"/>
      <c r="CJ11009"/>
      <c r="CK11009"/>
      <c r="CL11009"/>
      <c r="CM11009"/>
      <c r="CN11009"/>
      <c r="CO11009"/>
      <c r="CP11009"/>
    </row>
    <row r="11010" spans="80:94" ht="22.5" customHeight="1">
      <c r="CB11010"/>
      <c r="CC11010"/>
      <c r="CD11010"/>
      <c r="CE11010" s="83"/>
      <c r="CF11010"/>
      <c r="CG11010"/>
      <c r="CH11010"/>
      <c r="CI11010"/>
      <c r="CJ11010"/>
      <c r="CK11010"/>
      <c r="CL11010"/>
      <c r="CM11010"/>
      <c r="CN11010"/>
      <c r="CO11010"/>
      <c r="CP11010"/>
    </row>
    <row r="11011" spans="80:94" ht="22.5" customHeight="1">
      <c r="CB11011"/>
      <c r="CC11011"/>
      <c r="CD11011"/>
      <c r="CE11011" s="83"/>
      <c r="CF11011"/>
      <c r="CG11011"/>
      <c r="CH11011"/>
      <c r="CI11011"/>
      <c r="CJ11011"/>
      <c r="CK11011"/>
      <c r="CL11011"/>
      <c r="CM11011"/>
      <c r="CN11011"/>
      <c r="CO11011"/>
      <c r="CP11011"/>
    </row>
    <row r="11012" spans="80:94" ht="22.5" customHeight="1">
      <c r="CB11012"/>
      <c r="CC11012"/>
      <c r="CD11012"/>
      <c r="CE11012" s="83"/>
      <c r="CF11012"/>
      <c r="CG11012"/>
      <c r="CH11012"/>
      <c r="CI11012"/>
      <c r="CJ11012"/>
      <c r="CK11012"/>
      <c r="CL11012"/>
      <c r="CM11012"/>
      <c r="CN11012"/>
      <c r="CO11012"/>
      <c r="CP11012"/>
    </row>
    <row r="11013" spans="80:94" ht="22.5" customHeight="1">
      <c r="CB11013"/>
      <c r="CC11013"/>
      <c r="CD11013"/>
      <c r="CE11013" s="83"/>
      <c r="CF11013"/>
      <c r="CG11013"/>
      <c r="CH11013"/>
      <c r="CI11013"/>
      <c r="CJ11013"/>
      <c r="CK11013"/>
      <c r="CL11013"/>
      <c r="CM11013"/>
      <c r="CN11013"/>
      <c r="CO11013"/>
      <c r="CP11013"/>
    </row>
    <row r="11014" spans="80:94" ht="22.5" customHeight="1">
      <c r="CB11014"/>
      <c r="CC11014"/>
      <c r="CD11014"/>
      <c r="CE11014" s="83"/>
      <c r="CF11014"/>
      <c r="CG11014"/>
      <c r="CH11014"/>
      <c r="CI11014"/>
      <c r="CJ11014"/>
      <c r="CK11014"/>
      <c r="CL11014"/>
      <c r="CM11014"/>
      <c r="CN11014"/>
      <c r="CO11014"/>
      <c r="CP11014"/>
    </row>
    <row r="11015" spans="80:94" ht="22.5" customHeight="1">
      <c r="CB11015"/>
      <c r="CC11015"/>
      <c r="CD11015"/>
      <c r="CE11015" s="83"/>
      <c r="CF11015"/>
      <c r="CG11015"/>
      <c r="CH11015"/>
      <c r="CI11015"/>
      <c r="CJ11015"/>
      <c r="CK11015"/>
      <c r="CL11015"/>
      <c r="CM11015"/>
      <c r="CN11015"/>
      <c r="CO11015"/>
      <c r="CP11015"/>
    </row>
    <row r="11016" spans="80:94" ht="22.5" customHeight="1">
      <c r="CB11016"/>
      <c r="CC11016"/>
      <c r="CD11016"/>
      <c r="CE11016" s="83"/>
      <c r="CF11016"/>
      <c r="CG11016"/>
      <c r="CH11016"/>
      <c r="CI11016"/>
      <c r="CJ11016"/>
      <c r="CK11016"/>
      <c r="CL11016"/>
      <c r="CM11016"/>
      <c r="CN11016"/>
      <c r="CO11016"/>
      <c r="CP11016"/>
    </row>
    <row r="11017" spans="80:94" ht="22.5" customHeight="1">
      <c r="CB11017"/>
      <c r="CC11017"/>
      <c r="CD11017"/>
      <c r="CE11017" s="83"/>
      <c r="CF11017"/>
      <c r="CG11017"/>
      <c r="CH11017"/>
      <c r="CI11017"/>
      <c r="CJ11017"/>
      <c r="CK11017"/>
      <c r="CL11017"/>
      <c r="CM11017"/>
      <c r="CN11017"/>
      <c r="CO11017"/>
      <c r="CP11017"/>
    </row>
    <row r="11018" spans="80:94" ht="22.5" customHeight="1">
      <c r="CB11018"/>
      <c r="CC11018"/>
      <c r="CD11018"/>
      <c r="CE11018" s="83"/>
      <c r="CF11018"/>
      <c r="CG11018"/>
      <c r="CH11018"/>
      <c r="CI11018"/>
      <c r="CJ11018"/>
      <c r="CK11018"/>
      <c r="CL11018"/>
      <c r="CM11018"/>
      <c r="CN11018"/>
      <c r="CO11018"/>
      <c r="CP11018"/>
    </row>
    <row r="11019" spans="80:94" ht="22.5" customHeight="1">
      <c r="CB11019"/>
      <c r="CC11019"/>
      <c r="CD11019"/>
      <c r="CE11019" s="83"/>
      <c r="CF11019"/>
      <c r="CG11019"/>
      <c r="CH11019"/>
      <c r="CI11019"/>
      <c r="CJ11019"/>
      <c r="CK11019"/>
      <c r="CL11019"/>
      <c r="CM11019"/>
      <c r="CN11019"/>
      <c r="CO11019"/>
      <c r="CP11019"/>
    </row>
    <row r="11020" spans="80:94" ht="22.5" customHeight="1">
      <c r="CB11020"/>
      <c r="CC11020"/>
      <c r="CD11020"/>
      <c r="CE11020" s="83"/>
      <c r="CF11020"/>
      <c r="CG11020"/>
      <c r="CH11020"/>
      <c r="CI11020"/>
      <c r="CJ11020"/>
      <c r="CK11020"/>
      <c r="CL11020"/>
      <c r="CM11020"/>
      <c r="CN11020"/>
      <c r="CO11020"/>
      <c r="CP11020"/>
    </row>
    <row r="11021" spans="80:94" ht="22.5" customHeight="1">
      <c r="CB11021"/>
      <c r="CC11021"/>
      <c r="CD11021"/>
      <c r="CE11021" s="83"/>
      <c r="CF11021"/>
      <c r="CG11021"/>
      <c r="CH11021"/>
      <c r="CI11021"/>
      <c r="CJ11021"/>
      <c r="CK11021"/>
      <c r="CL11021"/>
      <c r="CM11021"/>
      <c r="CN11021"/>
      <c r="CO11021"/>
      <c r="CP11021"/>
    </row>
    <row r="11022" spans="80:94" ht="22.5" customHeight="1">
      <c r="CB11022"/>
      <c r="CC11022"/>
      <c r="CD11022"/>
      <c r="CE11022" s="83"/>
      <c r="CF11022"/>
      <c r="CG11022"/>
      <c r="CH11022"/>
      <c r="CI11022"/>
      <c r="CJ11022"/>
      <c r="CK11022"/>
      <c r="CL11022"/>
      <c r="CM11022"/>
      <c r="CN11022"/>
      <c r="CO11022"/>
      <c r="CP11022"/>
    </row>
    <row r="11023" spans="80:94" ht="22.5" customHeight="1">
      <c r="CB11023"/>
      <c r="CC11023"/>
      <c r="CD11023"/>
      <c r="CE11023" s="83"/>
      <c r="CF11023"/>
      <c r="CG11023"/>
      <c r="CH11023"/>
      <c r="CI11023"/>
      <c r="CJ11023"/>
      <c r="CK11023"/>
      <c r="CL11023"/>
      <c r="CM11023"/>
      <c r="CN11023"/>
      <c r="CO11023"/>
      <c r="CP11023"/>
    </row>
    <row r="11024" spans="80:94" ht="22.5" customHeight="1">
      <c r="CB11024"/>
      <c r="CC11024"/>
      <c r="CD11024"/>
      <c r="CE11024" s="83"/>
      <c r="CF11024"/>
      <c r="CG11024"/>
      <c r="CH11024"/>
      <c r="CI11024"/>
      <c r="CJ11024"/>
      <c r="CK11024"/>
      <c r="CL11024"/>
      <c r="CM11024"/>
      <c r="CN11024"/>
      <c r="CO11024"/>
      <c r="CP11024"/>
    </row>
    <row r="11025" spans="80:94" ht="22.5" customHeight="1">
      <c r="CB11025"/>
      <c r="CC11025"/>
      <c r="CD11025"/>
      <c r="CE11025" s="83"/>
      <c r="CF11025"/>
      <c r="CG11025"/>
      <c r="CH11025"/>
      <c r="CI11025"/>
      <c r="CJ11025"/>
      <c r="CK11025"/>
      <c r="CL11025"/>
      <c r="CM11025"/>
      <c r="CN11025"/>
      <c r="CO11025"/>
      <c r="CP11025"/>
    </row>
    <row r="11026" spans="80:94" ht="22.5" customHeight="1">
      <c r="CB11026"/>
      <c r="CC11026"/>
      <c r="CD11026"/>
      <c r="CE11026" s="83"/>
      <c r="CF11026"/>
      <c r="CG11026"/>
      <c r="CH11026"/>
      <c r="CI11026"/>
      <c r="CJ11026"/>
      <c r="CK11026"/>
      <c r="CL11026"/>
      <c r="CM11026"/>
      <c r="CN11026"/>
      <c r="CO11026"/>
      <c r="CP11026"/>
    </row>
    <row r="11027" spans="80:94" ht="22.5" customHeight="1">
      <c r="CB11027"/>
      <c r="CC11027"/>
      <c r="CD11027"/>
      <c r="CE11027" s="83"/>
      <c r="CF11027"/>
      <c r="CG11027"/>
      <c r="CH11027"/>
      <c r="CI11027"/>
      <c r="CJ11027"/>
      <c r="CK11027"/>
      <c r="CL11027"/>
      <c r="CM11027"/>
      <c r="CN11027"/>
      <c r="CO11027"/>
      <c r="CP11027"/>
    </row>
    <row r="11028" spans="80:94" ht="22.5" customHeight="1">
      <c r="CB11028"/>
      <c r="CC11028"/>
      <c r="CD11028"/>
      <c r="CE11028" s="83"/>
      <c r="CF11028"/>
      <c r="CG11028"/>
      <c r="CH11028"/>
      <c r="CI11028"/>
      <c r="CJ11028"/>
      <c r="CK11028"/>
      <c r="CL11028"/>
      <c r="CM11028"/>
      <c r="CN11028"/>
      <c r="CO11028"/>
      <c r="CP11028"/>
    </row>
    <row r="11029" spans="80:94" ht="22.5" customHeight="1">
      <c r="CB11029"/>
      <c r="CC11029"/>
      <c r="CD11029"/>
      <c r="CE11029" s="83"/>
      <c r="CF11029"/>
      <c r="CG11029"/>
      <c r="CH11029"/>
      <c r="CI11029"/>
      <c r="CJ11029"/>
      <c r="CK11029"/>
      <c r="CL11029"/>
      <c r="CM11029"/>
      <c r="CN11029"/>
      <c r="CO11029"/>
      <c r="CP11029"/>
    </row>
    <row r="11030" spans="80:94" ht="22.5" customHeight="1">
      <c r="CB11030"/>
      <c r="CC11030"/>
      <c r="CD11030"/>
      <c r="CE11030" s="83"/>
      <c r="CF11030"/>
      <c r="CG11030"/>
      <c r="CH11030"/>
      <c r="CI11030"/>
      <c r="CJ11030"/>
      <c r="CK11030"/>
      <c r="CL11030"/>
      <c r="CM11030"/>
      <c r="CN11030"/>
      <c r="CO11030"/>
      <c r="CP11030"/>
    </row>
    <row r="11031" spans="80:94" ht="22.5" customHeight="1">
      <c r="CB11031"/>
      <c r="CC11031"/>
      <c r="CD11031"/>
      <c r="CE11031" s="83"/>
      <c r="CF11031"/>
      <c r="CG11031"/>
      <c r="CH11031"/>
      <c r="CI11031"/>
      <c r="CJ11031"/>
      <c r="CK11031"/>
      <c r="CL11031"/>
      <c r="CM11031"/>
      <c r="CN11031"/>
      <c r="CO11031"/>
      <c r="CP11031"/>
    </row>
    <row r="11032" spans="80:94" ht="22.5" customHeight="1">
      <c r="CB11032"/>
      <c r="CC11032"/>
      <c r="CD11032"/>
      <c r="CE11032" s="83"/>
      <c r="CF11032"/>
      <c r="CG11032"/>
      <c r="CH11032"/>
      <c r="CI11032"/>
      <c r="CJ11032"/>
      <c r="CK11032"/>
      <c r="CL11032"/>
      <c r="CM11032"/>
      <c r="CN11032"/>
      <c r="CO11032"/>
      <c r="CP11032"/>
    </row>
    <row r="11033" spans="80:94" ht="22.5" customHeight="1">
      <c r="CB11033"/>
      <c r="CC11033"/>
      <c r="CD11033"/>
      <c r="CE11033" s="83"/>
      <c r="CF11033"/>
      <c r="CG11033"/>
      <c r="CH11033"/>
      <c r="CI11033"/>
      <c r="CJ11033"/>
      <c r="CK11033"/>
      <c r="CL11033"/>
      <c r="CM11033"/>
      <c r="CN11033"/>
      <c r="CO11033"/>
      <c r="CP11033"/>
    </row>
    <row r="11034" spans="80:94" ht="22.5" customHeight="1">
      <c r="CB11034"/>
      <c r="CC11034"/>
      <c r="CD11034"/>
      <c r="CE11034" s="83"/>
      <c r="CF11034"/>
      <c r="CG11034"/>
      <c r="CH11034"/>
      <c r="CI11034"/>
      <c r="CJ11034"/>
      <c r="CK11034"/>
      <c r="CL11034"/>
      <c r="CM11034"/>
      <c r="CN11034"/>
      <c r="CO11034"/>
      <c r="CP11034"/>
    </row>
    <row r="11035" spans="80:94" ht="22.5" customHeight="1">
      <c r="CB11035"/>
      <c r="CC11035"/>
      <c r="CD11035"/>
      <c r="CE11035" s="83"/>
      <c r="CF11035"/>
      <c r="CG11035"/>
      <c r="CH11035"/>
      <c r="CI11035"/>
      <c r="CJ11035"/>
      <c r="CK11035"/>
      <c r="CL11035"/>
      <c r="CM11035"/>
      <c r="CN11035"/>
      <c r="CO11035"/>
      <c r="CP11035"/>
    </row>
    <row r="11036" spans="80:94" ht="22.5" customHeight="1">
      <c r="CB11036"/>
      <c r="CC11036"/>
      <c r="CD11036"/>
      <c r="CE11036" s="83"/>
      <c r="CF11036"/>
      <c r="CG11036"/>
      <c r="CH11036"/>
      <c r="CI11036"/>
      <c r="CJ11036"/>
      <c r="CK11036"/>
      <c r="CL11036"/>
      <c r="CM11036"/>
      <c r="CN11036"/>
      <c r="CO11036"/>
      <c r="CP11036"/>
    </row>
    <row r="11037" spans="80:94" ht="22.5" customHeight="1">
      <c r="CB11037"/>
      <c r="CC11037"/>
      <c r="CD11037"/>
      <c r="CE11037" s="83"/>
      <c r="CF11037"/>
      <c r="CG11037"/>
      <c r="CH11037"/>
      <c r="CI11037"/>
      <c r="CJ11037"/>
      <c r="CK11037"/>
      <c r="CL11037"/>
      <c r="CM11037"/>
      <c r="CN11037"/>
      <c r="CO11037"/>
      <c r="CP11037"/>
    </row>
    <row r="11038" spans="80:94" ht="22.5" customHeight="1">
      <c r="CB11038"/>
      <c r="CC11038"/>
      <c r="CD11038"/>
      <c r="CE11038" s="83"/>
      <c r="CF11038"/>
      <c r="CG11038"/>
      <c r="CH11038"/>
      <c r="CI11038"/>
      <c r="CJ11038"/>
      <c r="CK11038"/>
      <c r="CL11038"/>
      <c r="CM11038"/>
      <c r="CN11038"/>
      <c r="CO11038"/>
      <c r="CP11038"/>
    </row>
    <row r="11039" spans="80:94" ht="22.5" customHeight="1">
      <c r="CB11039"/>
      <c r="CC11039"/>
      <c r="CD11039"/>
      <c r="CE11039" s="83"/>
      <c r="CF11039"/>
      <c r="CG11039"/>
      <c r="CH11039"/>
      <c r="CI11039"/>
      <c r="CJ11039"/>
      <c r="CK11039"/>
      <c r="CL11039"/>
      <c r="CM11039"/>
      <c r="CN11039"/>
      <c r="CO11039"/>
      <c r="CP11039"/>
    </row>
    <row r="11040" spans="80:94" ht="22.5" customHeight="1">
      <c r="CB11040"/>
      <c r="CC11040"/>
      <c r="CD11040"/>
      <c r="CE11040" s="83"/>
      <c r="CF11040"/>
      <c r="CG11040"/>
      <c r="CH11040"/>
      <c r="CI11040"/>
      <c r="CJ11040"/>
      <c r="CK11040"/>
      <c r="CL11040"/>
      <c r="CM11040"/>
      <c r="CN11040"/>
      <c r="CO11040"/>
      <c r="CP11040"/>
    </row>
    <row r="11041" spans="80:94" ht="22.5" customHeight="1">
      <c r="CB11041"/>
      <c r="CC11041"/>
      <c r="CD11041"/>
      <c r="CE11041" s="83"/>
      <c r="CF11041"/>
      <c r="CG11041"/>
      <c r="CH11041"/>
      <c r="CI11041"/>
      <c r="CJ11041"/>
      <c r="CK11041"/>
      <c r="CL11041"/>
      <c r="CM11041"/>
      <c r="CN11041"/>
      <c r="CO11041"/>
      <c r="CP11041"/>
    </row>
    <row r="11042" spans="80:94" ht="22.5" customHeight="1">
      <c r="CB11042"/>
      <c r="CC11042"/>
      <c r="CD11042"/>
      <c r="CE11042" s="83"/>
      <c r="CF11042"/>
      <c r="CG11042"/>
      <c r="CH11042"/>
      <c r="CI11042"/>
      <c r="CJ11042"/>
      <c r="CK11042"/>
      <c r="CL11042"/>
      <c r="CM11042"/>
      <c r="CN11042"/>
      <c r="CO11042"/>
      <c r="CP11042"/>
    </row>
    <row r="11043" spans="80:94" ht="22.5" customHeight="1">
      <c r="CB11043"/>
      <c r="CC11043"/>
      <c r="CD11043"/>
      <c r="CE11043" s="83"/>
      <c r="CF11043"/>
      <c r="CG11043"/>
      <c r="CH11043"/>
      <c r="CI11043"/>
      <c r="CJ11043"/>
      <c r="CK11043"/>
      <c r="CL11043"/>
      <c r="CM11043"/>
      <c r="CN11043"/>
      <c r="CO11043"/>
      <c r="CP11043"/>
    </row>
    <row r="11044" spans="80:94" ht="22.5" customHeight="1">
      <c r="CB11044"/>
      <c r="CC11044"/>
      <c r="CD11044"/>
      <c r="CE11044" s="83"/>
      <c r="CF11044"/>
      <c r="CG11044"/>
      <c r="CH11044"/>
      <c r="CI11044"/>
      <c r="CJ11044"/>
      <c r="CK11044"/>
      <c r="CL11044"/>
      <c r="CM11044"/>
      <c r="CN11044"/>
      <c r="CO11044"/>
      <c r="CP11044"/>
    </row>
    <row r="11045" spans="80:94" ht="22.5" customHeight="1">
      <c r="CB11045"/>
      <c r="CC11045"/>
      <c r="CD11045"/>
      <c r="CE11045" s="83"/>
      <c r="CF11045"/>
      <c r="CG11045"/>
      <c r="CH11045"/>
      <c r="CI11045"/>
      <c r="CJ11045"/>
      <c r="CK11045"/>
      <c r="CL11045"/>
      <c r="CM11045"/>
      <c r="CN11045"/>
      <c r="CO11045"/>
      <c r="CP11045"/>
    </row>
    <row r="11046" spans="80:94" ht="22.5" customHeight="1">
      <c r="CB11046"/>
      <c r="CC11046"/>
      <c r="CD11046"/>
      <c r="CE11046" s="83"/>
      <c r="CF11046"/>
      <c r="CG11046"/>
      <c r="CH11046"/>
      <c r="CI11046"/>
      <c r="CJ11046"/>
      <c r="CK11046"/>
      <c r="CL11046"/>
      <c r="CM11046"/>
      <c r="CN11046"/>
      <c r="CO11046"/>
      <c r="CP11046"/>
    </row>
    <row r="11047" spans="80:94" ht="22.5" customHeight="1">
      <c r="CB11047"/>
      <c r="CC11047"/>
      <c r="CD11047"/>
      <c r="CE11047" s="83"/>
      <c r="CF11047"/>
      <c r="CG11047"/>
      <c r="CH11047"/>
      <c r="CI11047"/>
      <c r="CJ11047"/>
      <c r="CK11047"/>
      <c r="CL11047"/>
      <c r="CM11047"/>
      <c r="CN11047"/>
      <c r="CO11047"/>
      <c r="CP11047"/>
    </row>
    <row r="11048" spans="80:94" ht="22.5" customHeight="1">
      <c r="CB11048"/>
      <c r="CC11048"/>
      <c r="CD11048"/>
      <c r="CE11048" s="83"/>
      <c r="CF11048"/>
      <c r="CG11048"/>
      <c r="CH11048"/>
      <c r="CI11048"/>
      <c r="CJ11048"/>
      <c r="CK11048"/>
      <c r="CL11048"/>
      <c r="CM11048"/>
      <c r="CN11048"/>
      <c r="CO11048"/>
      <c r="CP11048"/>
    </row>
    <row r="11049" spans="80:94" ht="22.5" customHeight="1">
      <c r="CB11049"/>
      <c r="CC11049"/>
      <c r="CD11049"/>
      <c r="CE11049" s="83"/>
      <c r="CF11049"/>
      <c r="CG11049"/>
      <c r="CH11049"/>
      <c r="CI11049"/>
      <c r="CJ11049"/>
      <c r="CK11049"/>
      <c r="CL11049"/>
      <c r="CM11049"/>
      <c r="CN11049"/>
      <c r="CO11049"/>
      <c r="CP11049"/>
    </row>
    <row r="11050" spans="80:94" ht="22.5" customHeight="1">
      <c r="CB11050"/>
      <c r="CC11050"/>
      <c r="CD11050"/>
      <c r="CE11050" s="83"/>
      <c r="CF11050"/>
      <c r="CG11050"/>
      <c r="CH11050"/>
      <c r="CI11050"/>
      <c r="CJ11050"/>
      <c r="CK11050"/>
      <c r="CL11050"/>
      <c r="CM11050"/>
      <c r="CN11050"/>
      <c r="CO11050"/>
      <c r="CP11050"/>
    </row>
    <row r="11051" spans="80:94" ht="22.5" customHeight="1">
      <c r="CB11051"/>
      <c r="CC11051"/>
      <c r="CD11051"/>
      <c r="CE11051" s="83"/>
      <c r="CF11051"/>
      <c r="CG11051"/>
      <c r="CH11051"/>
      <c r="CI11051"/>
      <c r="CJ11051"/>
      <c r="CK11051"/>
      <c r="CL11051"/>
      <c r="CM11051"/>
      <c r="CN11051"/>
      <c r="CO11051"/>
      <c r="CP11051"/>
    </row>
    <row r="11052" spans="80:94" ht="22.5" customHeight="1">
      <c r="CB11052"/>
      <c r="CC11052"/>
      <c r="CD11052"/>
      <c r="CE11052" s="83"/>
      <c r="CF11052"/>
      <c r="CG11052"/>
      <c r="CH11052"/>
      <c r="CI11052"/>
      <c r="CJ11052"/>
      <c r="CK11052"/>
      <c r="CL11052"/>
      <c r="CM11052"/>
      <c r="CN11052"/>
      <c r="CO11052"/>
      <c r="CP11052"/>
    </row>
    <row r="11053" spans="80:94" ht="22.5" customHeight="1">
      <c r="CB11053"/>
      <c r="CC11053"/>
      <c r="CD11053"/>
      <c r="CE11053" s="83"/>
      <c r="CF11053"/>
      <c r="CG11053"/>
      <c r="CH11053"/>
      <c r="CI11053"/>
      <c r="CJ11053"/>
      <c r="CK11053"/>
      <c r="CL11053"/>
      <c r="CM11053"/>
      <c r="CN11053"/>
      <c r="CO11053"/>
      <c r="CP11053"/>
    </row>
    <row r="11054" spans="80:94" ht="22.5" customHeight="1">
      <c r="CB11054"/>
      <c r="CC11054"/>
      <c r="CD11054"/>
      <c r="CE11054" s="83"/>
      <c r="CF11054"/>
      <c r="CG11054"/>
      <c r="CH11054"/>
      <c r="CI11054"/>
      <c r="CJ11054"/>
      <c r="CK11054"/>
      <c r="CL11054"/>
      <c r="CM11054"/>
      <c r="CN11054"/>
      <c r="CO11054"/>
      <c r="CP11054"/>
    </row>
    <row r="11055" spans="80:94" ht="22.5" customHeight="1">
      <c r="CB11055"/>
      <c r="CC11055"/>
      <c r="CD11055"/>
      <c r="CE11055" s="83"/>
      <c r="CF11055"/>
      <c r="CG11055"/>
      <c r="CH11055"/>
      <c r="CI11055"/>
      <c r="CJ11055"/>
      <c r="CK11055"/>
      <c r="CL11055"/>
      <c r="CM11055"/>
      <c r="CN11055"/>
      <c r="CO11055"/>
      <c r="CP11055"/>
    </row>
    <row r="11056" spans="80:94" ht="22.5" customHeight="1">
      <c r="CB11056"/>
      <c r="CC11056"/>
      <c r="CD11056"/>
      <c r="CE11056" s="83"/>
      <c r="CF11056"/>
      <c r="CG11056"/>
      <c r="CH11056"/>
      <c r="CI11056"/>
      <c r="CJ11056"/>
      <c r="CK11056"/>
      <c r="CL11056"/>
      <c r="CM11056"/>
      <c r="CN11056"/>
      <c r="CO11056"/>
      <c r="CP11056"/>
    </row>
    <row r="11057" spans="80:94" ht="22.5" customHeight="1">
      <c r="CB11057"/>
      <c r="CC11057"/>
      <c r="CD11057"/>
      <c r="CE11057" s="83"/>
      <c r="CF11057"/>
      <c r="CG11057"/>
      <c r="CH11057"/>
      <c r="CI11057"/>
      <c r="CJ11057"/>
      <c r="CK11057"/>
      <c r="CL11057"/>
      <c r="CM11057"/>
      <c r="CN11057"/>
      <c r="CO11057"/>
      <c r="CP11057"/>
    </row>
    <row r="11058" spans="80:94" ht="22.5" customHeight="1">
      <c r="CB11058"/>
      <c r="CC11058"/>
      <c r="CD11058"/>
      <c r="CE11058" s="83"/>
      <c r="CF11058"/>
      <c r="CG11058"/>
      <c r="CH11058"/>
      <c r="CI11058"/>
      <c r="CJ11058"/>
      <c r="CK11058"/>
      <c r="CL11058"/>
      <c r="CM11058"/>
      <c r="CN11058"/>
      <c r="CO11058"/>
      <c r="CP11058"/>
    </row>
    <row r="11059" spans="80:94" ht="22.5" customHeight="1">
      <c r="CB11059"/>
      <c r="CC11059"/>
      <c r="CD11059"/>
      <c r="CE11059" s="83"/>
      <c r="CF11059"/>
      <c r="CG11059"/>
      <c r="CH11059"/>
      <c r="CI11059"/>
      <c r="CJ11059"/>
      <c r="CK11059"/>
      <c r="CL11059"/>
      <c r="CM11059"/>
      <c r="CN11059"/>
      <c r="CO11059"/>
      <c r="CP11059"/>
    </row>
    <row r="11060" spans="80:94" ht="22.5" customHeight="1">
      <c r="CB11060"/>
      <c r="CC11060"/>
      <c r="CD11060"/>
      <c r="CE11060" s="83"/>
      <c r="CF11060"/>
      <c r="CG11060"/>
      <c r="CH11060"/>
      <c r="CI11060"/>
      <c r="CJ11060"/>
      <c r="CK11060"/>
      <c r="CL11060"/>
      <c r="CM11060"/>
      <c r="CN11060"/>
      <c r="CO11060"/>
      <c r="CP11060"/>
    </row>
    <row r="11061" spans="80:94" ht="22.5" customHeight="1">
      <c r="CB11061"/>
      <c r="CC11061"/>
      <c r="CD11061"/>
      <c r="CE11061" s="83"/>
      <c r="CF11061"/>
      <c r="CG11061"/>
      <c r="CH11061"/>
      <c r="CI11061"/>
      <c r="CJ11061"/>
      <c r="CK11061"/>
      <c r="CL11061"/>
      <c r="CM11061"/>
      <c r="CN11061"/>
      <c r="CO11061"/>
      <c r="CP11061"/>
    </row>
    <row r="11062" spans="80:94" ht="22.5" customHeight="1">
      <c r="CB11062"/>
      <c r="CC11062"/>
      <c r="CD11062"/>
      <c r="CE11062" s="83"/>
      <c r="CF11062"/>
      <c r="CG11062"/>
      <c r="CH11062"/>
      <c r="CI11062"/>
      <c r="CJ11062"/>
      <c r="CK11062"/>
      <c r="CL11062"/>
      <c r="CM11062"/>
      <c r="CN11062"/>
      <c r="CO11062"/>
      <c r="CP11062"/>
    </row>
    <row r="11063" spans="80:94" ht="22.5" customHeight="1">
      <c r="CB11063"/>
      <c r="CC11063"/>
      <c r="CD11063"/>
      <c r="CE11063" s="83"/>
      <c r="CF11063"/>
      <c r="CG11063"/>
      <c r="CH11063"/>
      <c r="CI11063"/>
      <c r="CJ11063"/>
      <c r="CK11063"/>
      <c r="CL11063"/>
      <c r="CM11063"/>
      <c r="CN11063"/>
      <c r="CO11063"/>
      <c r="CP11063"/>
    </row>
    <row r="11064" spans="80:94" ht="22.5" customHeight="1">
      <c r="CB11064"/>
      <c r="CC11064"/>
      <c r="CD11064"/>
      <c r="CE11064" s="83"/>
      <c r="CF11064"/>
      <c r="CG11064"/>
      <c r="CH11064"/>
      <c r="CI11064"/>
      <c r="CJ11064"/>
      <c r="CK11064"/>
      <c r="CL11064"/>
      <c r="CM11064"/>
      <c r="CN11064"/>
      <c r="CO11064"/>
      <c r="CP11064"/>
    </row>
    <row r="11065" spans="80:94" ht="22.5" customHeight="1">
      <c r="CB11065"/>
      <c r="CC11065"/>
      <c r="CD11065"/>
      <c r="CE11065" s="83"/>
      <c r="CF11065"/>
      <c r="CG11065"/>
      <c r="CH11065"/>
      <c r="CI11065"/>
      <c r="CJ11065"/>
      <c r="CK11065"/>
      <c r="CL11065"/>
      <c r="CM11065"/>
      <c r="CN11065"/>
      <c r="CO11065"/>
      <c r="CP11065"/>
    </row>
    <row r="11066" spans="80:94" ht="22.5" customHeight="1">
      <c r="CB11066"/>
      <c r="CC11066"/>
      <c r="CD11066"/>
      <c r="CE11066" s="83"/>
      <c r="CF11066"/>
      <c r="CG11066"/>
      <c r="CH11066"/>
      <c r="CI11066"/>
      <c r="CJ11066"/>
      <c r="CK11066"/>
      <c r="CL11066"/>
      <c r="CM11066"/>
      <c r="CN11066"/>
      <c r="CO11066"/>
      <c r="CP11066"/>
    </row>
    <row r="11067" spans="80:94" ht="22.5" customHeight="1">
      <c r="CB11067"/>
      <c r="CC11067"/>
      <c r="CD11067"/>
      <c r="CE11067" s="83"/>
      <c r="CF11067"/>
      <c r="CG11067"/>
      <c r="CH11067"/>
      <c r="CI11067"/>
      <c r="CJ11067"/>
      <c r="CK11067"/>
      <c r="CL11067"/>
      <c r="CM11067"/>
      <c r="CN11067"/>
      <c r="CO11067"/>
      <c r="CP11067"/>
    </row>
    <row r="11068" spans="80:94" ht="22.5" customHeight="1">
      <c r="CB11068"/>
      <c r="CC11068"/>
      <c r="CD11068"/>
      <c r="CE11068" s="83"/>
      <c r="CF11068"/>
      <c r="CG11068"/>
      <c r="CH11068"/>
      <c r="CI11068"/>
      <c r="CJ11068"/>
      <c r="CK11068"/>
      <c r="CL11068"/>
      <c r="CM11068"/>
      <c r="CN11068"/>
      <c r="CO11068"/>
      <c r="CP11068"/>
    </row>
    <row r="11069" spans="80:94" ht="22.5" customHeight="1">
      <c r="CB11069"/>
      <c r="CC11069"/>
      <c r="CD11069"/>
      <c r="CE11069" s="83"/>
      <c r="CF11069"/>
      <c r="CG11069"/>
      <c r="CH11069"/>
      <c r="CI11069"/>
      <c r="CJ11069"/>
      <c r="CK11069"/>
      <c r="CL11069"/>
      <c r="CM11069"/>
      <c r="CN11069"/>
      <c r="CO11069"/>
      <c r="CP11069"/>
    </row>
    <row r="11070" spans="80:94" ht="22.5" customHeight="1">
      <c r="CB11070"/>
      <c r="CC11070"/>
      <c r="CD11070"/>
      <c r="CE11070" s="83"/>
      <c r="CF11070"/>
      <c r="CG11070"/>
      <c r="CH11070"/>
      <c r="CI11070"/>
      <c r="CJ11070"/>
      <c r="CK11070"/>
      <c r="CL11070"/>
      <c r="CM11070"/>
      <c r="CN11070"/>
      <c r="CO11070"/>
      <c r="CP11070"/>
    </row>
    <row r="11071" spans="80:94" ht="22.5" customHeight="1">
      <c r="CB11071"/>
      <c r="CC11071"/>
      <c r="CD11071"/>
      <c r="CE11071" s="83"/>
      <c r="CF11071"/>
      <c r="CG11071"/>
      <c r="CH11071"/>
      <c r="CI11071"/>
      <c r="CJ11071"/>
      <c r="CK11071"/>
      <c r="CL11071"/>
      <c r="CM11071"/>
      <c r="CN11071"/>
      <c r="CO11071"/>
      <c r="CP11071"/>
    </row>
    <row r="11072" spans="80:94" ht="22.5" customHeight="1">
      <c r="CB11072"/>
      <c r="CC11072"/>
      <c r="CD11072"/>
      <c r="CE11072" s="83"/>
      <c r="CF11072"/>
      <c r="CG11072"/>
      <c r="CH11072"/>
      <c r="CI11072"/>
      <c r="CJ11072"/>
      <c r="CK11072"/>
      <c r="CL11072"/>
      <c r="CM11072"/>
      <c r="CN11072"/>
      <c r="CO11072"/>
      <c r="CP11072"/>
    </row>
    <row r="11073" spans="80:94" ht="22.5" customHeight="1">
      <c r="CB11073"/>
      <c r="CC11073"/>
      <c r="CD11073"/>
      <c r="CE11073" s="83"/>
      <c r="CF11073"/>
      <c r="CG11073"/>
      <c r="CH11073"/>
      <c r="CI11073"/>
      <c r="CJ11073"/>
      <c r="CK11073"/>
      <c r="CL11073"/>
      <c r="CM11073"/>
      <c r="CN11073"/>
      <c r="CO11073"/>
      <c r="CP11073"/>
    </row>
    <row r="11074" spans="80:94" ht="22.5" customHeight="1">
      <c r="CB11074"/>
      <c r="CC11074"/>
      <c r="CD11074"/>
      <c r="CE11074" s="83"/>
      <c r="CF11074"/>
      <c r="CG11074"/>
      <c r="CH11074"/>
      <c r="CI11074"/>
      <c r="CJ11074"/>
      <c r="CK11074"/>
      <c r="CL11074"/>
      <c r="CM11074"/>
      <c r="CN11074"/>
      <c r="CO11074"/>
      <c r="CP11074"/>
    </row>
    <row r="11075" spans="80:94" ht="22.5" customHeight="1">
      <c r="CB11075"/>
      <c r="CC11075"/>
      <c r="CD11075"/>
      <c r="CE11075" s="83"/>
      <c r="CF11075"/>
      <c r="CG11075"/>
      <c r="CH11075"/>
      <c r="CI11075"/>
      <c r="CJ11075"/>
      <c r="CK11075"/>
      <c r="CL11075"/>
      <c r="CM11075"/>
      <c r="CN11075"/>
      <c r="CO11075"/>
      <c r="CP11075"/>
    </row>
    <row r="11076" spans="80:94" ht="22.5" customHeight="1">
      <c r="CB11076"/>
      <c r="CC11076"/>
      <c r="CD11076"/>
      <c r="CE11076" s="83"/>
      <c r="CF11076"/>
      <c r="CG11076"/>
      <c r="CH11076"/>
      <c r="CI11076"/>
      <c r="CJ11076"/>
      <c r="CK11076"/>
      <c r="CL11076"/>
      <c r="CM11076"/>
      <c r="CN11076"/>
      <c r="CO11076"/>
      <c r="CP11076"/>
    </row>
    <row r="11077" spans="80:94" ht="22.5" customHeight="1">
      <c r="CB11077"/>
      <c r="CC11077"/>
      <c r="CD11077"/>
      <c r="CE11077" s="83"/>
      <c r="CF11077"/>
      <c r="CG11077"/>
      <c r="CH11077"/>
      <c r="CI11077"/>
      <c r="CJ11077"/>
      <c r="CK11077"/>
      <c r="CL11077"/>
      <c r="CM11077"/>
      <c r="CN11077"/>
      <c r="CO11077"/>
      <c r="CP11077"/>
    </row>
    <row r="11078" spans="80:94" ht="22.5" customHeight="1">
      <c r="CB11078"/>
      <c r="CC11078"/>
      <c r="CD11078"/>
      <c r="CE11078" s="83"/>
      <c r="CF11078"/>
      <c r="CG11078"/>
      <c r="CH11078"/>
      <c r="CI11078"/>
      <c r="CJ11078"/>
      <c r="CK11078"/>
      <c r="CL11078"/>
      <c r="CM11078"/>
      <c r="CN11078"/>
      <c r="CO11078"/>
      <c r="CP11078"/>
    </row>
    <row r="11079" spans="80:94" ht="22.5" customHeight="1">
      <c r="CB11079"/>
      <c r="CC11079"/>
      <c r="CD11079"/>
      <c r="CE11079" s="83"/>
      <c r="CF11079"/>
      <c r="CG11079"/>
      <c r="CH11079"/>
      <c r="CI11079"/>
      <c r="CJ11079"/>
      <c r="CK11079"/>
      <c r="CL11079"/>
      <c r="CM11079"/>
      <c r="CN11079"/>
      <c r="CO11079"/>
      <c r="CP11079"/>
    </row>
    <row r="11080" spans="80:94" ht="22.5" customHeight="1">
      <c r="CB11080"/>
      <c r="CC11080"/>
      <c r="CD11080"/>
      <c r="CE11080" s="83"/>
      <c r="CF11080"/>
      <c r="CG11080"/>
      <c r="CH11080"/>
      <c r="CI11080"/>
      <c r="CJ11080"/>
      <c r="CK11080"/>
      <c r="CL11080"/>
      <c r="CM11080"/>
      <c r="CN11080"/>
      <c r="CO11080"/>
      <c r="CP11080"/>
    </row>
    <row r="11081" spans="80:94" ht="22.5" customHeight="1">
      <c r="CB11081"/>
      <c r="CC11081"/>
      <c r="CD11081"/>
      <c r="CE11081" s="83"/>
      <c r="CF11081"/>
      <c r="CG11081"/>
      <c r="CH11081"/>
      <c r="CI11081"/>
      <c r="CJ11081"/>
      <c r="CK11081"/>
      <c r="CL11081"/>
      <c r="CM11081"/>
      <c r="CN11081"/>
      <c r="CO11081"/>
      <c r="CP11081"/>
    </row>
    <row r="11082" spans="80:94" ht="22.5" customHeight="1">
      <c r="CB11082"/>
      <c r="CC11082"/>
      <c r="CD11082"/>
      <c r="CE11082" s="83"/>
      <c r="CF11082"/>
      <c r="CG11082"/>
      <c r="CH11082"/>
      <c r="CI11082"/>
      <c r="CJ11082"/>
      <c r="CK11082"/>
      <c r="CL11082"/>
      <c r="CM11082"/>
      <c r="CN11082"/>
      <c r="CO11082"/>
      <c r="CP11082"/>
    </row>
    <row r="11083" spans="80:94" ht="22.5" customHeight="1">
      <c r="CB11083"/>
      <c r="CC11083"/>
      <c r="CD11083"/>
      <c r="CE11083" s="83"/>
      <c r="CF11083"/>
      <c r="CG11083"/>
      <c r="CH11083"/>
      <c r="CI11083"/>
      <c r="CJ11083"/>
      <c r="CK11083"/>
      <c r="CL11083"/>
      <c r="CM11083"/>
      <c r="CN11083"/>
      <c r="CO11083"/>
      <c r="CP11083"/>
    </row>
    <row r="11084" spans="80:94" ht="22.5" customHeight="1">
      <c r="CB11084"/>
      <c r="CC11084"/>
      <c r="CD11084"/>
      <c r="CE11084" s="83"/>
      <c r="CF11084"/>
      <c r="CG11084"/>
      <c r="CH11084"/>
      <c r="CI11084"/>
      <c r="CJ11084"/>
      <c r="CK11084"/>
      <c r="CL11084"/>
      <c r="CM11084"/>
      <c r="CN11084"/>
      <c r="CO11084"/>
      <c r="CP11084"/>
    </row>
    <row r="11085" spans="80:94" ht="22.5" customHeight="1">
      <c r="CB11085"/>
      <c r="CC11085"/>
      <c r="CD11085"/>
      <c r="CE11085" s="83"/>
      <c r="CF11085"/>
      <c r="CG11085"/>
      <c r="CH11085"/>
      <c r="CI11085"/>
      <c r="CJ11085"/>
      <c r="CK11085"/>
      <c r="CL11085"/>
      <c r="CM11085"/>
      <c r="CN11085"/>
      <c r="CO11085"/>
      <c r="CP11085"/>
    </row>
    <row r="11086" spans="80:94" ht="22.5" customHeight="1">
      <c r="CB11086"/>
      <c r="CC11086"/>
      <c r="CD11086"/>
      <c r="CE11086" s="83"/>
      <c r="CF11086"/>
      <c r="CG11086"/>
      <c r="CH11086"/>
      <c r="CI11086"/>
      <c r="CJ11086"/>
      <c r="CK11086"/>
      <c r="CL11086"/>
      <c r="CM11086"/>
      <c r="CN11086"/>
      <c r="CO11086"/>
      <c r="CP11086"/>
    </row>
    <row r="11087" spans="80:94" ht="22.5" customHeight="1">
      <c r="CB11087"/>
      <c r="CC11087"/>
      <c r="CD11087"/>
      <c r="CE11087" s="83"/>
      <c r="CF11087"/>
      <c r="CG11087"/>
      <c r="CH11087"/>
      <c r="CI11087"/>
      <c r="CJ11087"/>
      <c r="CK11087"/>
      <c r="CL11087"/>
      <c r="CM11087"/>
      <c r="CN11087"/>
      <c r="CO11087"/>
      <c r="CP11087"/>
    </row>
    <row r="11088" spans="80:94" ht="22.5" customHeight="1">
      <c r="CB11088"/>
      <c r="CC11088"/>
      <c r="CD11088"/>
      <c r="CE11088" s="83"/>
      <c r="CF11088"/>
      <c r="CG11088"/>
      <c r="CH11088"/>
      <c r="CI11088"/>
      <c r="CJ11088"/>
      <c r="CK11088"/>
      <c r="CL11088"/>
      <c r="CM11088"/>
      <c r="CN11088"/>
      <c r="CO11088"/>
      <c r="CP11088"/>
    </row>
    <row r="11089" spans="80:94" ht="22.5" customHeight="1">
      <c r="CB11089"/>
      <c r="CC11089"/>
      <c r="CD11089"/>
      <c r="CE11089" s="83"/>
      <c r="CF11089"/>
      <c r="CG11089"/>
      <c r="CH11089"/>
      <c r="CI11089"/>
      <c r="CJ11089"/>
      <c r="CK11089"/>
      <c r="CL11089"/>
      <c r="CM11089"/>
      <c r="CN11089"/>
      <c r="CO11089"/>
      <c r="CP11089"/>
    </row>
    <row r="11090" spans="80:94" ht="22.5" customHeight="1">
      <c r="CB11090"/>
      <c r="CC11090"/>
      <c r="CD11090"/>
      <c r="CE11090" s="83"/>
      <c r="CF11090"/>
      <c r="CG11090"/>
      <c r="CH11090"/>
      <c r="CI11090"/>
      <c r="CJ11090"/>
      <c r="CK11090"/>
      <c r="CL11090"/>
      <c r="CM11090"/>
      <c r="CN11090"/>
      <c r="CO11090"/>
      <c r="CP11090"/>
    </row>
    <row r="11091" spans="80:94" ht="22.5" customHeight="1">
      <c r="CB11091"/>
      <c r="CC11091"/>
      <c r="CD11091"/>
      <c r="CE11091" s="83"/>
      <c r="CF11091"/>
      <c r="CG11091"/>
      <c r="CH11091"/>
      <c r="CI11091"/>
      <c r="CJ11091"/>
      <c r="CK11091"/>
      <c r="CL11091"/>
      <c r="CM11091"/>
      <c r="CN11091"/>
      <c r="CO11091"/>
      <c r="CP11091"/>
    </row>
    <row r="11092" spans="80:94" ht="22.5" customHeight="1">
      <c r="CB11092"/>
      <c r="CC11092"/>
      <c r="CD11092"/>
      <c r="CE11092" s="83"/>
      <c r="CF11092"/>
      <c r="CG11092"/>
      <c r="CH11092"/>
      <c r="CI11092"/>
      <c r="CJ11092"/>
      <c r="CK11092"/>
      <c r="CL11092"/>
      <c r="CM11092"/>
      <c r="CN11092"/>
      <c r="CO11092"/>
      <c r="CP11092"/>
    </row>
    <row r="11093" spans="80:94" ht="22.5" customHeight="1">
      <c r="CB11093"/>
      <c r="CC11093"/>
      <c r="CD11093"/>
      <c r="CE11093" s="83"/>
      <c r="CF11093"/>
      <c r="CG11093"/>
      <c r="CH11093"/>
      <c r="CI11093"/>
      <c r="CJ11093"/>
      <c r="CK11093"/>
      <c r="CL11093"/>
      <c r="CM11093"/>
      <c r="CN11093"/>
      <c r="CO11093"/>
      <c r="CP11093"/>
    </row>
    <row r="11094" spans="80:94" ht="22.5" customHeight="1">
      <c r="CB11094"/>
      <c r="CC11094"/>
      <c r="CD11094"/>
      <c r="CE11094" s="83"/>
      <c r="CF11094"/>
      <c r="CG11094"/>
      <c r="CH11094"/>
      <c r="CI11094"/>
      <c r="CJ11094"/>
      <c r="CK11094"/>
      <c r="CL11094"/>
      <c r="CM11094"/>
      <c r="CN11094"/>
      <c r="CO11094"/>
      <c r="CP11094"/>
    </row>
    <row r="11095" spans="80:94" ht="22.5" customHeight="1">
      <c r="CB11095"/>
      <c r="CC11095"/>
      <c r="CD11095"/>
      <c r="CE11095" s="83"/>
      <c r="CF11095"/>
      <c r="CG11095"/>
      <c r="CH11095"/>
      <c r="CI11095"/>
      <c r="CJ11095"/>
      <c r="CK11095"/>
      <c r="CL11095"/>
      <c r="CM11095"/>
      <c r="CN11095"/>
      <c r="CO11095"/>
      <c r="CP11095"/>
    </row>
    <row r="11096" spans="80:94" ht="22.5" customHeight="1">
      <c r="CB11096"/>
      <c r="CC11096"/>
      <c r="CD11096"/>
      <c r="CE11096" s="83"/>
      <c r="CF11096"/>
      <c r="CG11096"/>
      <c r="CH11096"/>
      <c r="CI11096"/>
      <c r="CJ11096"/>
      <c r="CK11096"/>
      <c r="CL11096"/>
      <c r="CM11096"/>
      <c r="CN11096"/>
      <c r="CO11096"/>
      <c r="CP11096"/>
    </row>
    <row r="11097" spans="80:94" ht="22.5" customHeight="1">
      <c r="CB11097"/>
      <c r="CC11097"/>
      <c r="CD11097"/>
      <c r="CE11097" s="83"/>
      <c r="CF11097"/>
      <c r="CG11097"/>
      <c r="CH11097"/>
      <c r="CI11097"/>
      <c r="CJ11097"/>
      <c r="CK11097"/>
      <c r="CL11097"/>
      <c r="CM11097"/>
      <c r="CN11097"/>
      <c r="CO11097"/>
      <c r="CP11097"/>
    </row>
    <row r="11098" spans="80:94" ht="22.5" customHeight="1">
      <c r="CB11098"/>
      <c r="CC11098"/>
      <c r="CD11098"/>
      <c r="CE11098" s="83"/>
      <c r="CF11098"/>
      <c r="CG11098"/>
      <c r="CH11098"/>
      <c r="CI11098"/>
      <c r="CJ11098"/>
      <c r="CK11098"/>
      <c r="CL11098"/>
      <c r="CM11098"/>
      <c r="CN11098"/>
      <c r="CO11098"/>
      <c r="CP11098"/>
    </row>
    <row r="11099" spans="80:94" ht="22.5" customHeight="1">
      <c r="CB11099"/>
      <c r="CC11099"/>
      <c r="CD11099"/>
      <c r="CE11099" s="83"/>
      <c r="CF11099"/>
      <c r="CG11099"/>
      <c r="CH11099"/>
      <c r="CI11099"/>
      <c r="CJ11099"/>
      <c r="CK11099"/>
      <c r="CL11099"/>
      <c r="CM11099"/>
      <c r="CN11099"/>
      <c r="CO11099"/>
      <c r="CP11099"/>
    </row>
    <row r="11100" spans="80:94" ht="22.5" customHeight="1">
      <c r="CB11100"/>
      <c r="CC11100"/>
      <c r="CD11100"/>
      <c r="CE11100" s="83"/>
      <c r="CF11100"/>
      <c r="CG11100"/>
      <c r="CH11100"/>
      <c r="CI11100"/>
      <c r="CJ11100"/>
      <c r="CK11100"/>
      <c r="CL11100"/>
      <c r="CM11100"/>
      <c r="CN11100"/>
      <c r="CO11100"/>
      <c r="CP11100"/>
    </row>
    <row r="11101" spans="80:94" ht="22.5" customHeight="1">
      <c r="CB11101"/>
      <c r="CC11101"/>
      <c r="CD11101"/>
      <c r="CE11101" s="83"/>
      <c r="CF11101"/>
      <c r="CG11101"/>
      <c r="CH11101"/>
      <c r="CI11101"/>
      <c r="CJ11101"/>
      <c r="CK11101"/>
      <c r="CL11101"/>
      <c r="CM11101"/>
      <c r="CN11101"/>
      <c r="CO11101"/>
      <c r="CP11101"/>
    </row>
    <row r="11102" spans="80:94" ht="22.5" customHeight="1">
      <c r="CB11102"/>
      <c r="CC11102"/>
      <c r="CD11102"/>
      <c r="CE11102" s="83"/>
      <c r="CF11102"/>
      <c r="CG11102"/>
      <c r="CH11102"/>
      <c r="CI11102"/>
      <c r="CJ11102"/>
      <c r="CK11102"/>
      <c r="CL11102"/>
      <c r="CM11102"/>
      <c r="CN11102"/>
      <c r="CO11102"/>
      <c r="CP11102"/>
    </row>
    <row r="11103" spans="80:94" ht="22.5" customHeight="1">
      <c r="CB11103"/>
      <c r="CC11103"/>
      <c r="CD11103"/>
      <c r="CE11103" s="83"/>
      <c r="CF11103"/>
      <c r="CG11103"/>
      <c r="CH11103"/>
      <c r="CI11103"/>
      <c r="CJ11103"/>
      <c r="CK11103"/>
      <c r="CL11103"/>
      <c r="CM11103"/>
      <c r="CN11103"/>
      <c r="CO11103"/>
      <c r="CP11103"/>
    </row>
    <row r="11104" spans="80:94" ht="22.5" customHeight="1">
      <c r="CB11104"/>
      <c r="CC11104"/>
      <c r="CD11104"/>
      <c r="CE11104" s="83"/>
      <c r="CF11104"/>
      <c r="CG11104"/>
      <c r="CH11104"/>
      <c r="CI11104"/>
      <c r="CJ11104"/>
      <c r="CK11104"/>
      <c r="CL11104"/>
      <c r="CM11104"/>
      <c r="CN11104"/>
      <c r="CO11104"/>
      <c r="CP11104"/>
    </row>
    <row r="11105" spans="80:94" ht="22.5" customHeight="1">
      <c r="CB11105"/>
      <c r="CC11105"/>
      <c r="CD11105"/>
      <c r="CE11105" s="83"/>
      <c r="CF11105"/>
      <c r="CG11105"/>
      <c r="CH11105"/>
      <c r="CI11105"/>
      <c r="CJ11105"/>
      <c r="CK11105"/>
      <c r="CL11105"/>
      <c r="CM11105"/>
      <c r="CN11105"/>
      <c r="CO11105"/>
      <c r="CP11105"/>
    </row>
    <row r="11106" spans="80:94" ht="22.5" customHeight="1">
      <c r="CB11106"/>
      <c r="CC11106"/>
      <c r="CD11106"/>
      <c r="CE11106" s="83"/>
      <c r="CF11106"/>
      <c r="CG11106"/>
      <c r="CH11106"/>
      <c r="CI11106"/>
      <c r="CJ11106"/>
      <c r="CK11106"/>
      <c r="CL11106"/>
      <c r="CM11106"/>
      <c r="CN11106"/>
      <c r="CO11106"/>
      <c r="CP11106"/>
    </row>
    <row r="11107" spans="80:94" ht="22.5" customHeight="1">
      <c r="CB11107"/>
      <c r="CC11107"/>
      <c r="CD11107"/>
      <c r="CE11107" s="83"/>
      <c r="CF11107"/>
      <c r="CG11107"/>
      <c r="CH11107"/>
      <c r="CI11107"/>
      <c r="CJ11107"/>
      <c r="CK11107"/>
      <c r="CL11107"/>
      <c r="CM11107"/>
      <c r="CN11107"/>
      <c r="CO11107"/>
      <c r="CP11107"/>
    </row>
    <row r="11108" spans="80:94" ht="22.5" customHeight="1">
      <c r="CB11108"/>
      <c r="CC11108"/>
      <c r="CD11108"/>
      <c r="CE11108" s="83"/>
      <c r="CF11108"/>
      <c r="CG11108"/>
      <c r="CH11108"/>
      <c r="CI11108"/>
      <c r="CJ11108"/>
      <c r="CK11108"/>
      <c r="CL11108"/>
      <c r="CM11108"/>
      <c r="CN11108"/>
      <c r="CO11108"/>
      <c r="CP11108"/>
    </row>
    <row r="11109" spans="80:94" ht="22.5" customHeight="1">
      <c r="CB11109"/>
      <c r="CC11109"/>
      <c r="CD11109"/>
      <c r="CE11109" s="83"/>
      <c r="CF11109"/>
      <c r="CG11109"/>
      <c r="CH11109"/>
      <c r="CI11109"/>
      <c r="CJ11109"/>
      <c r="CK11109"/>
      <c r="CL11109"/>
      <c r="CM11109"/>
      <c r="CN11109"/>
      <c r="CO11109"/>
      <c r="CP11109"/>
    </row>
    <row r="11110" spans="80:94" ht="22.5" customHeight="1">
      <c r="CB11110"/>
      <c r="CC11110"/>
      <c r="CD11110"/>
      <c r="CE11110" s="83"/>
      <c r="CF11110"/>
      <c r="CG11110"/>
      <c r="CH11110"/>
      <c r="CI11110"/>
      <c r="CJ11110"/>
      <c r="CK11110"/>
      <c r="CL11110"/>
      <c r="CM11110"/>
      <c r="CN11110"/>
      <c r="CO11110"/>
      <c r="CP11110"/>
    </row>
    <row r="11111" spans="80:94" ht="22.5" customHeight="1">
      <c r="CB11111"/>
      <c r="CC11111"/>
      <c r="CD11111"/>
      <c r="CE11111" s="83"/>
      <c r="CF11111"/>
      <c r="CG11111"/>
      <c r="CH11111"/>
      <c r="CI11111"/>
      <c r="CJ11111"/>
      <c r="CK11111"/>
      <c r="CL11111"/>
      <c r="CM11111"/>
      <c r="CN11111"/>
      <c r="CO11111"/>
      <c r="CP11111"/>
    </row>
    <row r="11112" spans="80:94" ht="22.5" customHeight="1">
      <c r="CB11112"/>
      <c r="CC11112"/>
      <c r="CD11112"/>
      <c r="CE11112" s="83"/>
      <c r="CF11112"/>
      <c r="CG11112"/>
      <c r="CH11112"/>
      <c r="CI11112"/>
      <c r="CJ11112"/>
      <c r="CK11112"/>
      <c r="CL11112"/>
      <c r="CM11112"/>
      <c r="CN11112"/>
      <c r="CO11112"/>
      <c r="CP11112"/>
    </row>
    <row r="11113" spans="80:94" ht="22.5" customHeight="1">
      <c r="CB11113"/>
      <c r="CC11113"/>
      <c r="CD11113"/>
      <c r="CE11113" s="83"/>
      <c r="CF11113"/>
      <c r="CG11113"/>
      <c r="CH11113"/>
      <c r="CI11113"/>
      <c r="CJ11113"/>
      <c r="CK11113"/>
      <c r="CL11113"/>
      <c r="CM11113"/>
      <c r="CN11113"/>
      <c r="CO11113"/>
      <c r="CP11113"/>
    </row>
    <row r="11114" spans="80:94" ht="22.5" customHeight="1">
      <c r="CB11114"/>
      <c r="CC11114"/>
      <c r="CD11114"/>
      <c r="CE11114" s="83"/>
      <c r="CF11114"/>
      <c r="CG11114"/>
      <c r="CH11114"/>
      <c r="CI11114"/>
      <c r="CJ11114"/>
      <c r="CK11114"/>
      <c r="CL11114"/>
      <c r="CM11114"/>
      <c r="CN11114"/>
      <c r="CO11114"/>
      <c r="CP11114"/>
    </row>
    <row r="11115" spans="80:94" ht="22.5" customHeight="1">
      <c r="CB11115"/>
      <c r="CC11115"/>
      <c r="CD11115"/>
      <c r="CE11115" s="83"/>
      <c r="CF11115"/>
      <c r="CG11115"/>
      <c r="CH11115"/>
      <c r="CI11115"/>
      <c r="CJ11115"/>
      <c r="CK11115"/>
      <c r="CL11115"/>
      <c r="CM11115"/>
      <c r="CN11115"/>
      <c r="CO11115"/>
      <c r="CP11115"/>
    </row>
    <row r="11116" spans="80:94" ht="22.5" customHeight="1">
      <c r="CB11116"/>
      <c r="CC11116"/>
      <c r="CD11116"/>
      <c r="CE11116" s="83"/>
      <c r="CF11116"/>
      <c r="CG11116"/>
      <c r="CH11116"/>
      <c r="CI11116"/>
      <c r="CJ11116"/>
      <c r="CK11116"/>
      <c r="CL11116"/>
      <c r="CM11116"/>
      <c r="CN11116"/>
      <c r="CO11116"/>
      <c r="CP11116"/>
    </row>
    <row r="11117" spans="80:94" ht="22.5" customHeight="1">
      <c r="CB11117"/>
      <c r="CC11117"/>
      <c r="CD11117"/>
      <c r="CE11117" s="83"/>
      <c r="CF11117"/>
      <c r="CG11117"/>
      <c r="CH11117"/>
      <c r="CI11117"/>
      <c r="CJ11117"/>
      <c r="CK11117"/>
      <c r="CL11117"/>
      <c r="CM11117"/>
      <c r="CN11117"/>
      <c r="CO11117"/>
      <c r="CP11117"/>
    </row>
    <row r="11118" spans="80:94" ht="22.5" customHeight="1">
      <c r="CB11118"/>
      <c r="CC11118"/>
      <c r="CD11118"/>
      <c r="CE11118" s="83"/>
      <c r="CF11118"/>
      <c r="CG11118"/>
      <c r="CH11118"/>
      <c r="CI11118"/>
      <c r="CJ11118"/>
      <c r="CK11118"/>
      <c r="CL11118"/>
      <c r="CM11118"/>
      <c r="CN11118"/>
      <c r="CO11118"/>
      <c r="CP11118"/>
    </row>
    <row r="11119" spans="80:94" ht="22.5" customHeight="1">
      <c r="CB11119"/>
      <c r="CC11119"/>
      <c r="CD11119"/>
      <c r="CE11119" s="83"/>
      <c r="CF11119"/>
      <c r="CG11119"/>
      <c r="CH11119"/>
      <c r="CI11119"/>
      <c r="CJ11119"/>
      <c r="CK11119"/>
      <c r="CL11119"/>
      <c r="CM11119"/>
      <c r="CN11119"/>
      <c r="CO11119"/>
      <c r="CP11119"/>
    </row>
    <row r="11120" spans="80:94" ht="22.5" customHeight="1">
      <c r="CB11120"/>
      <c r="CC11120"/>
      <c r="CD11120"/>
      <c r="CE11120" s="83"/>
      <c r="CF11120"/>
      <c r="CG11120"/>
      <c r="CH11120"/>
      <c r="CI11120"/>
      <c r="CJ11120"/>
      <c r="CK11120"/>
      <c r="CL11120"/>
      <c r="CM11120"/>
      <c r="CN11120"/>
      <c r="CO11120"/>
      <c r="CP11120"/>
    </row>
    <row r="11121" spans="80:94" ht="22.5" customHeight="1">
      <c r="CB11121"/>
      <c r="CC11121"/>
      <c r="CD11121"/>
      <c r="CE11121" s="83"/>
      <c r="CF11121"/>
      <c r="CG11121"/>
      <c r="CH11121"/>
      <c r="CI11121"/>
      <c r="CJ11121"/>
      <c r="CK11121"/>
      <c r="CL11121"/>
      <c r="CM11121"/>
      <c r="CN11121"/>
      <c r="CO11121"/>
      <c r="CP11121"/>
    </row>
    <row r="11122" spans="80:94" ht="22.5" customHeight="1">
      <c r="CB11122"/>
      <c r="CC11122"/>
      <c r="CD11122"/>
      <c r="CE11122" s="83"/>
      <c r="CF11122"/>
      <c r="CG11122"/>
      <c r="CH11122"/>
      <c r="CI11122"/>
      <c r="CJ11122"/>
      <c r="CK11122"/>
      <c r="CL11122"/>
      <c r="CM11122"/>
      <c r="CN11122"/>
      <c r="CO11122"/>
      <c r="CP11122"/>
    </row>
    <row r="11123" spans="80:94" ht="22.5" customHeight="1">
      <c r="CB11123"/>
      <c r="CC11123"/>
      <c r="CD11123"/>
      <c r="CE11123" s="83"/>
      <c r="CF11123"/>
      <c r="CG11123"/>
      <c r="CH11123"/>
      <c r="CI11123"/>
      <c r="CJ11123"/>
      <c r="CK11123"/>
      <c r="CL11123"/>
      <c r="CM11123"/>
      <c r="CN11123"/>
      <c r="CO11123"/>
      <c r="CP11123"/>
    </row>
    <row r="11124" spans="80:94" ht="22.5" customHeight="1">
      <c r="CB11124"/>
      <c r="CC11124"/>
      <c r="CD11124"/>
      <c r="CE11124" s="83"/>
      <c r="CF11124"/>
      <c r="CG11124"/>
      <c r="CH11124"/>
      <c r="CI11124"/>
      <c r="CJ11124"/>
      <c r="CK11124"/>
      <c r="CL11124"/>
      <c r="CM11124"/>
      <c r="CN11124"/>
      <c r="CO11124"/>
      <c r="CP11124"/>
    </row>
    <row r="11125" spans="80:94" ht="22.5" customHeight="1">
      <c r="CB11125"/>
      <c r="CC11125"/>
      <c r="CD11125"/>
      <c r="CE11125" s="83"/>
      <c r="CF11125"/>
      <c r="CG11125"/>
      <c r="CH11125"/>
      <c r="CI11125"/>
      <c r="CJ11125"/>
      <c r="CK11125"/>
      <c r="CL11125"/>
      <c r="CM11125"/>
      <c r="CN11125"/>
      <c r="CO11125"/>
      <c r="CP11125"/>
    </row>
    <row r="11126" spans="80:94" ht="22.5" customHeight="1">
      <c r="CB11126"/>
      <c r="CC11126"/>
      <c r="CD11126"/>
      <c r="CE11126" s="83"/>
      <c r="CF11126"/>
      <c r="CG11126"/>
      <c r="CH11126"/>
      <c r="CI11126"/>
      <c r="CJ11126"/>
      <c r="CK11126"/>
      <c r="CL11126"/>
      <c r="CM11126"/>
      <c r="CN11126"/>
      <c r="CO11126"/>
      <c r="CP11126"/>
    </row>
    <row r="11127" spans="80:94" ht="22.5" customHeight="1">
      <c r="CB11127"/>
      <c r="CC11127"/>
      <c r="CD11127"/>
      <c r="CE11127" s="83"/>
      <c r="CF11127"/>
      <c r="CG11127"/>
      <c r="CH11127"/>
      <c r="CI11127"/>
      <c r="CJ11127"/>
      <c r="CK11127"/>
      <c r="CL11127"/>
      <c r="CM11127"/>
      <c r="CN11127"/>
      <c r="CO11127"/>
      <c r="CP11127"/>
    </row>
    <row r="11128" spans="80:94" ht="22.5" customHeight="1">
      <c r="CB11128"/>
      <c r="CC11128"/>
      <c r="CD11128"/>
      <c r="CE11128" s="83"/>
      <c r="CF11128"/>
      <c r="CG11128"/>
      <c r="CH11128"/>
      <c r="CI11128"/>
      <c r="CJ11128"/>
      <c r="CK11128"/>
      <c r="CL11128"/>
      <c r="CM11128"/>
      <c r="CN11128"/>
      <c r="CO11128"/>
      <c r="CP11128"/>
    </row>
    <row r="11129" spans="80:94" ht="22.5" customHeight="1">
      <c r="CB11129"/>
      <c r="CC11129"/>
      <c r="CD11129"/>
      <c r="CE11129" s="83"/>
      <c r="CF11129"/>
      <c r="CG11129"/>
      <c r="CH11129"/>
      <c r="CI11129"/>
      <c r="CJ11129"/>
      <c r="CK11129"/>
      <c r="CL11129"/>
      <c r="CM11129"/>
      <c r="CN11129"/>
      <c r="CO11129"/>
      <c r="CP11129"/>
    </row>
    <row r="11130" spans="80:94" ht="22.5" customHeight="1">
      <c r="CB11130"/>
      <c r="CC11130"/>
      <c r="CD11130"/>
      <c r="CE11130" s="83"/>
      <c r="CF11130"/>
      <c r="CG11130"/>
      <c r="CH11130"/>
      <c r="CI11130"/>
      <c r="CJ11130"/>
      <c r="CK11130"/>
      <c r="CL11130"/>
      <c r="CM11130"/>
      <c r="CN11130"/>
      <c r="CO11130"/>
      <c r="CP11130"/>
    </row>
    <row r="11131" spans="80:94" ht="22.5" customHeight="1">
      <c r="CB11131"/>
      <c r="CC11131"/>
      <c r="CD11131"/>
      <c r="CE11131" s="83"/>
      <c r="CF11131"/>
      <c r="CG11131"/>
      <c r="CH11131"/>
      <c r="CI11131"/>
      <c r="CJ11131"/>
      <c r="CK11131"/>
      <c r="CL11131"/>
      <c r="CM11131"/>
      <c r="CN11131"/>
      <c r="CO11131"/>
      <c r="CP11131"/>
    </row>
    <row r="11132" spans="80:94" ht="22.5" customHeight="1">
      <c r="CB11132"/>
      <c r="CC11132"/>
      <c r="CD11132"/>
      <c r="CE11132" s="83"/>
      <c r="CF11132"/>
      <c r="CG11132"/>
      <c r="CH11132"/>
      <c r="CI11132"/>
      <c r="CJ11132"/>
      <c r="CK11132"/>
      <c r="CL11132"/>
      <c r="CM11132"/>
      <c r="CN11132"/>
      <c r="CO11132"/>
      <c r="CP11132"/>
    </row>
    <row r="11133" spans="80:94" ht="22.5" customHeight="1">
      <c r="CB11133"/>
      <c r="CC11133"/>
      <c r="CD11133"/>
      <c r="CE11133" s="83"/>
      <c r="CF11133"/>
      <c r="CG11133"/>
      <c r="CH11133"/>
      <c r="CI11133"/>
      <c r="CJ11133"/>
      <c r="CK11133"/>
      <c r="CL11133"/>
      <c r="CM11133"/>
      <c r="CN11133"/>
      <c r="CO11133"/>
      <c r="CP11133"/>
    </row>
    <row r="11134" spans="80:94" ht="22.5" customHeight="1">
      <c r="CB11134"/>
      <c r="CC11134"/>
      <c r="CD11134"/>
      <c r="CE11134" s="83"/>
      <c r="CF11134"/>
      <c r="CG11134"/>
      <c r="CH11134"/>
      <c r="CI11134"/>
      <c r="CJ11134"/>
      <c r="CK11134"/>
      <c r="CL11134"/>
      <c r="CM11134"/>
      <c r="CN11134"/>
      <c r="CO11134"/>
      <c r="CP11134"/>
    </row>
    <row r="11135" spans="80:94" ht="22.5" customHeight="1">
      <c r="CB11135"/>
      <c r="CC11135"/>
      <c r="CD11135"/>
      <c r="CE11135" s="83"/>
      <c r="CF11135"/>
      <c r="CG11135"/>
      <c r="CH11135"/>
      <c r="CI11135"/>
      <c r="CJ11135"/>
      <c r="CK11135"/>
      <c r="CL11135"/>
      <c r="CM11135"/>
      <c r="CN11135"/>
      <c r="CO11135"/>
      <c r="CP11135"/>
    </row>
    <row r="11136" spans="80:94" ht="22.5" customHeight="1">
      <c r="CB11136"/>
      <c r="CC11136"/>
      <c r="CD11136"/>
      <c r="CE11136" s="83"/>
      <c r="CF11136"/>
      <c r="CG11136"/>
      <c r="CH11136"/>
      <c r="CI11136"/>
      <c r="CJ11136"/>
      <c r="CK11136"/>
      <c r="CL11136"/>
      <c r="CM11136"/>
      <c r="CN11136"/>
      <c r="CO11136"/>
      <c r="CP11136"/>
    </row>
    <row r="11137" spans="80:94" ht="22.5" customHeight="1">
      <c r="CB11137"/>
      <c r="CC11137"/>
      <c r="CD11137"/>
      <c r="CE11137" s="83"/>
      <c r="CF11137"/>
      <c r="CG11137"/>
      <c r="CH11137"/>
      <c r="CI11137"/>
      <c r="CJ11137"/>
      <c r="CK11137"/>
      <c r="CL11137"/>
      <c r="CM11137"/>
      <c r="CN11137"/>
      <c r="CO11137"/>
      <c r="CP11137"/>
    </row>
    <row r="11138" spans="80:94" ht="22.5" customHeight="1">
      <c r="CB11138"/>
      <c r="CC11138"/>
      <c r="CD11138"/>
      <c r="CE11138" s="83"/>
      <c r="CF11138"/>
      <c r="CG11138"/>
      <c r="CH11138"/>
      <c r="CI11138"/>
      <c r="CJ11138"/>
      <c r="CK11138"/>
      <c r="CL11138"/>
      <c r="CM11138"/>
      <c r="CN11138"/>
      <c r="CO11138"/>
      <c r="CP11138"/>
    </row>
    <row r="11139" spans="80:94" ht="22.5" customHeight="1">
      <c r="CB11139"/>
      <c r="CC11139"/>
      <c r="CD11139"/>
      <c r="CE11139" s="83"/>
      <c r="CF11139"/>
      <c r="CG11139"/>
      <c r="CH11139"/>
      <c r="CI11139"/>
      <c r="CJ11139"/>
      <c r="CK11139"/>
      <c r="CL11139"/>
      <c r="CM11139"/>
      <c r="CN11139"/>
      <c r="CO11139"/>
      <c r="CP11139"/>
    </row>
    <row r="11140" spans="80:94" ht="22.5" customHeight="1">
      <c r="CB11140"/>
      <c r="CC11140"/>
      <c r="CD11140"/>
      <c r="CE11140" s="83"/>
      <c r="CF11140"/>
      <c r="CG11140"/>
      <c r="CH11140"/>
      <c r="CI11140"/>
      <c r="CJ11140"/>
      <c r="CK11140"/>
      <c r="CL11140"/>
      <c r="CM11140"/>
      <c r="CN11140"/>
      <c r="CO11140"/>
      <c r="CP11140"/>
    </row>
    <row r="11141" spans="80:94" ht="22.5" customHeight="1">
      <c r="CB11141"/>
      <c r="CC11141"/>
      <c r="CD11141"/>
      <c r="CE11141" s="83"/>
      <c r="CF11141"/>
      <c r="CG11141"/>
      <c r="CH11141"/>
      <c r="CI11141"/>
      <c r="CJ11141"/>
      <c r="CK11141"/>
      <c r="CL11141"/>
      <c r="CM11141"/>
      <c r="CN11141"/>
      <c r="CO11141"/>
      <c r="CP11141"/>
    </row>
    <row r="11142" spans="80:94" ht="22.5" customHeight="1">
      <c r="CB11142"/>
      <c r="CC11142"/>
      <c r="CD11142"/>
      <c r="CE11142" s="83"/>
      <c r="CF11142"/>
      <c r="CG11142"/>
      <c r="CH11142"/>
      <c r="CI11142"/>
      <c r="CJ11142"/>
      <c r="CK11142"/>
      <c r="CL11142"/>
      <c r="CM11142"/>
      <c r="CN11142"/>
      <c r="CO11142"/>
      <c r="CP11142"/>
    </row>
    <row r="11143" spans="80:94" ht="22.5" customHeight="1">
      <c r="CB11143"/>
      <c r="CC11143"/>
      <c r="CD11143"/>
      <c r="CE11143" s="83"/>
      <c r="CF11143"/>
      <c r="CG11143"/>
      <c r="CH11143"/>
      <c r="CI11143"/>
      <c r="CJ11143"/>
      <c r="CK11143"/>
      <c r="CL11143"/>
      <c r="CM11143"/>
      <c r="CN11143"/>
      <c r="CO11143"/>
      <c r="CP11143"/>
    </row>
    <row r="11144" spans="80:94" ht="22.5" customHeight="1">
      <c r="CB11144"/>
      <c r="CC11144"/>
      <c r="CD11144"/>
      <c r="CE11144" s="83"/>
      <c r="CF11144"/>
      <c r="CG11144"/>
      <c r="CH11144"/>
      <c r="CI11144"/>
      <c r="CJ11144"/>
      <c r="CK11144"/>
      <c r="CL11144"/>
      <c r="CM11144"/>
      <c r="CN11144"/>
      <c r="CO11144"/>
      <c r="CP11144"/>
    </row>
    <row r="11145" spans="80:94" ht="22.5" customHeight="1">
      <c r="CB11145"/>
      <c r="CC11145"/>
      <c r="CD11145"/>
      <c r="CE11145" s="83"/>
      <c r="CF11145"/>
      <c r="CG11145"/>
      <c r="CH11145"/>
      <c r="CI11145"/>
      <c r="CJ11145"/>
      <c r="CK11145"/>
      <c r="CL11145"/>
      <c r="CM11145"/>
      <c r="CN11145"/>
      <c r="CO11145"/>
      <c r="CP11145"/>
    </row>
    <row r="11146" spans="80:94" ht="22.5" customHeight="1">
      <c r="CB11146"/>
      <c r="CC11146"/>
      <c r="CD11146"/>
      <c r="CE11146" s="83"/>
      <c r="CF11146"/>
      <c r="CG11146"/>
      <c r="CH11146"/>
      <c r="CI11146"/>
      <c r="CJ11146"/>
      <c r="CK11146"/>
      <c r="CL11146"/>
      <c r="CM11146"/>
      <c r="CN11146"/>
      <c r="CO11146"/>
      <c r="CP11146"/>
    </row>
    <row r="11147" spans="80:94" ht="22.5" customHeight="1">
      <c r="CB11147"/>
      <c r="CC11147"/>
      <c r="CD11147"/>
      <c r="CE11147" s="83"/>
      <c r="CF11147"/>
      <c r="CG11147"/>
      <c r="CH11147"/>
      <c r="CI11147"/>
      <c r="CJ11147"/>
      <c r="CK11147"/>
      <c r="CL11147"/>
      <c r="CM11147"/>
      <c r="CN11147"/>
      <c r="CO11147"/>
      <c r="CP11147"/>
    </row>
    <row r="11148" spans="80:94" ht="22.5" customHeight="1">
      <c r="CB11148"/>
      <c r="CC11148"/>
      <c r="CD11148"/>
      <c r="CE11148" s="83"/>
      <c r="CF11148"/>
      <c r="CG11148"/>
      <c r="CH11148"/>
      <c r="CI11148"/>
      <c r="CJ11148"/>
      <c r="CK11148"/>
      <c r="CL11148"/>
      <c r="CM11148"/>
      <c r="CN11148"/>
      <c r="CO11148"/>
      <c r="CP11148"/>
    </row>
    <row r="11149" spans="80:94" ht="22.5" customHeight="1">
      <c r="CB11149"/>
      <c r="CC11149"/>
      <c r="CD11149"/>
      <c r="CE11149" s="83"/>
      <c r="CF11149"/>
      <c r="CG11149"/>
      <c r="CH11149"/>
      <c r="CI11149"/>
      <c r="CJ11149"/>
      <c r="CK11149"/>
      <c r="CL11149"/>
      <c r="CM11149"/>
      <c r="CN11149"/>
      <c r="CO11149"/>
      <c r="CP11149"/>
    </row>
    <row r="11150" spans="80:94" ht="22.5" customHeight="1">
      <c r="CB11150"/>
      <c r="CC11150"/>
      <c r="CD11150"/>
      <c r="CE11150" s="83"/>
      <c r="CF11150"/>
      <c r="CG11150"/>
      <c r="CH11150"/>
      <c r="CI11150"/>
      <c r="CJ11150"/>
      <c r="CK11150"/>
      <c r="CL11150"/>
      <c r="CM11150"/>
      <c r="CN11150"/>
      <c r="CO11150"/>
      <c r="CP11150"/>
    </row>
    <row r="11151" spans="80:94" ht="22.5" customHeight="1">
      <c r="CB11151"/>
      <c r="CC11151"/>
      <c r="CD11151"/>
      <c r="CE11151" s="83"/>
      <c r="CF11151"/>
      <c r="CG11151"/>
      <c r="CH11151"/>
      <c r="CI11151"/>
      <c r="CJ11151"/>
      <c r="CK11151"/>
      <c r="CL11151"/>
      <c r="CM11151"/>
      <c r="CN11151"/>
      <c r="CO11151"/>
      <c r="CP11151"/>
    </row>
    <row r="11152" spans="80:94" ht="22.5" customHeight="1">
      <c r="CB11152"/>
      <c r="CC11152"/>
      <c r="CD11152"/>
      <c r="CE11152" s="83"/>
      <c r="CF11152"/>
      <c r="CG11152"/>
      <c r="CH11152"/>
      <c r="CI11152"/>
      <c r="CJ11152"/>
      <c r="CK11152"/>
      <c r="CL11152"/>
      <c r="CM11152"/>
      <c r="CN11152"/>
      <c r="CO11152"/>
      <c r="CP11152"/>
    </row>
    <row r="11153" spans="80:94" ht="22.5" customHeight="1">
      <c r="CB11153"/>
      <c r="CC11153"/>
      <c r="CD11153"/>
      <c r="CE11153" s="83"/>
      <c r="CF11153"/>
      <c r="CG11153"/>
      <c r="CH11153"/>
      <c r="CI11153"/>
      <c r="CJ11153"/>
      <c r="CK11153"/>
      <c r="CL11153"/>
      <c r="CM11153"/>
      <c r="CN11153"/>
      <c r="CO11153"/>
      <c r="CP11153"/>
    </row>
    <row r="11154" spans="80:94" ht="22.5" customHeight="1">
      <c r="CB11154"/>
      <c r="CC11154"/>
      <c r="CD11154"/>
      <c r="CE11154" s="83"/>
      <c r="CF11154"/>
      <c r="CG11154"/>
      <c r="CH11154"/>
      <c r="CI11154"/>
      <c r="CJ11154"/>
      <c r="CK11154"/>
      <c r="CL11154"/>
      <c r="CM11154"/>
      <c r="CN11154"/>
      <c r="CO11154"/>
      <c r="CP11154"/>
    </row>
    <row r="11155" spans="80:94" ht="22.5" customHeight="1">
      <c r="CB11155"/>
      <c r="CC11155"/>
      <c r="CD11155"/>
      <c r="CE11155" s="83"/>
      <c r="CF11155"/>
      <c r="CG11155"/>
      <c r="CH11155"/>
      <c r="CI11155"/>
      <c r="CJ11155"/>
      <c r="CK11155"/>
      <c r="CL11155"/>
      <c r="CM11155"/>
      <c r="CN11155"/>
      <c r="CO11155"/>
      <c r="CP11155"/>
    </row>
    <row r="11156" spans="80:94" ht="22.5" customHeight="1">
      <c r="CB11156"/>
      <c r="CC11156"/>
      <c r="CD11156"/>
      <c r="CE11156" s="83"/>
      <c r="CF11156"/>
      <c r="CG11156"/>
      <c r="CH11156"/>
      <c r="CI11156"/>
      <c r="CJ11156"/>
      <c r="CK11156"/>
      <c r="CL11156"/>
      <c r="CM11156"/>
      <c r="CN11156"/>
      <c r="CO11156"/>
      <c r="CP11156"/>
    </row>
    <row r="11157" spans="80:94" ht="22.5" customHeight="1">
      <c r="CB11157"/>
      <c r="CC11157"/>
      <c r="CD11157"/>
      <c r="CE11157" s="83"/>
      <c r="CF11157"/>
      <c r="CG11157"/>
      <c r="CH11157"/>
      <c r="CI11157"/>
      <c r="CJ11157"/>
      <c r="CK11157"/>
      <c r="CL11157"/>
      <c r="CM11157"/>
      <c r="CN11157"/>
      <c r="CO11157"/>
      <c r="CP11157"/>
    </row>
    <row r="11158" spans="80:94" ht="22.5" customHeight="1">
      <c r="CB11158"/>
      <c r="CC11158"/>
      <c r="CD11158"/>
      <c r="CE11158" s="83"/>
      <c r="CF11158"/>
      <c r="CG11158"/>
      <c r="CH11158"/>
      <c r="CI11158"/>
      <c r="CJ11158"/>
      <c r="CK11158"/>
      <c r="CL11158"/>
      <c r="CM11158"/>
      <c r="CN11158"/>
      <c r="CO11158"/>
      <c r="CP11158"/>
    </row>
    <row r="11159" spans="80:94" ht="22.5" customHeight="1">
      <c r="CB11159"/>
      <c r="CC11159"/>
      <c r="CD11159"/>
      <c r="CE11159" s="83"/>
      <c r="CF11159"/>
      <c r="CG11159"/>
      <c r="CH11159"/>
      <c r="CI11159"/>
      <c r="CJ11159"/>
      <c r="CK11159"/>
      <c r="CL11159"/>
      <c r="CM11159"/>
      <c r="CN11159"/>
      <c r="CO11159"/>
      <c r="CP11159"/>
    </row>
    <row r="11160" spans="80:94" ht="22.5" customHeight="1">
      <c r="CB11160"/>
      <c r="CC11160"/>
      <c r="CD11160"/>
      <c r="CE11160" s="83"/>
      <c r="CF11160"/>
      <c r="CG11160"/>
      <c r="CH11160"/>
      <c r="CI11160"/>
      <c r="CJ11160"/>
      <c r="CK11160"/>
      <c r="CL11160"/>
      <c r="CM11160"/>
      <c r="CN11160"/>
      <c r="CO11160"/>
      <c r="CP11160"/>
    </row>
    <row r="11161" spans="80:94" ht="22.5" customHeight="1">
      <c r="CB11161"/>
      <c r="CC11161"/>
      <c r="CD11161"/>
      <c r="CE11161" s="83"/>
      <c r="CF11161"/>
      <c r="CG11161"/>
      <c r="CH11161"/>
      <c r="CI11161"/>
      <c r="CJ11161"/>
      <c r="CK11161"/>
      <c r="CL11161"/>
      <c r="CM11161"/>
      <c r="CN11161"/>
      <c r="CO11161"/>
      <c r="CP11161"/>
    </row>
    <row r="11162" spans="80:94" ht="22.5" customHeight="1">
      <c r="CB11162"/>
      <c r="CC11162"/>
      <c r="CD11162"/>
      <c r="CE11162" s="83"/>
      <c r="CF11162"/>
      <c r="CG11162"/>
      <c r="CH11162"/>
      <c r="CI11162"/>
      <c r="CJ11162"/>
      <c r="CK11162"/>
      <c r="CL11162"/>
      <c r="CM11162"/>
      <c r="CN11162"/>
      <c r="CO11162"/>
      <c r="CP11162"/>
    </row>
    <row r="11163" spans="80:94" ht="22.5" customHeight="1">
      <c r="CB11163"/>
      <c r="CC11163"/>
      <c r="CD11163"/>
      <c r="CE11163" s="83"/>
      <c r="CF11163"/>
      <c r="CG11163"/>
      <c r="CH11163"/>
      <c r="CI11163"/>
      <c r="CJ11163"/>
      <c r="CK11163"/>
      <c r="CL11163"/>
      <c r="CM11163"/>
      <c r="CN11163"/>
      <c r="CO11163"/>
      <c r="CP11163"/>
    </row>
    <row r="11164" spans="80:94" ht="22.5" customHeight="1">
      <c r="CB11164"/>
      <c r="CC11164"/>
      <c r="CD11164"/>
      <c r="CE11164" s="83"/>
      <c r="CF11164"/>
      <c r="CG11164"/>
      <c r="CH11164"/>
      <c r="CI11164"/>
      <c r="CJ11164"/>
      <c r="CK11164"/>
      <c r="CL11164"/>
      <c r="CM11164"/>
      <c r="CN11164"/>
      <c r="CO11164"/>
      <c r="CP11164"/>
    </row>
    <row r="11165" spans="80:94" ht="22.5" customHeight="1">
      <c r="CB11165"/>
      <c r="CC11165"/>
      <c r="CD11165"/>
      <c r="CE11165" s="83"/>
      <c r="CF11165"/>
      <c r="CG11165"/>
      <c r="CH11165"/>
      <c r="CI11165"/>
      <c r="CJ11165"/>
      <c r="CK11165"/>
      <c r="CL11165"/>
      <c r="CM11165"/>
      <c r="CN11165"/>
      <c r="CO11165"/>
      <c r="CP11165"/>
    </row>
    <row r="11166" spans="80:94" ht="22.5" customHeight="1">
      <c r="CB11166"/>
      <c r="CC11166"/>
      <c r="CD11166"/>
      <c r="CE11166" s="83"/>
      <c r="CF11166"/>
      <c r="CG11166"/>
      <c r="CH11166"/>
      <c r="CI11166"/>
      <c r="CJ11166"/>
      <c r="CK11166"/>
      <c r="CL11166"/>
      <c r="CM11166"/>
      <c r="CN11166"/>
      <c r="CO11166"/>
      <c r="CP11166"/>
    </row>
    <row r="11167" spans="80:94" ht="22.5" customHeight="1">
      <c r="CB11167"/>
      <c r="CC11167"/>
      <c r="CD11167"/>
      <c r="CE11167" s="83"/>
      <c r="CF11167"/>
      <c r="CG11167"/>
      <c r="CH11167"/>
      <c r="CI11167"/>
      <c r="CJ11167"/>
      <c r="CK11167"/>
      <c r="CL11167"/>
      <c r="CM11167"/>
      <c r="CN11167"/>
      <c r="CO11167"/>
      <c r="CP11167"/>
    </row>
    <row r="11168" spans="80:94" ht="22.5" customHeight="1">
      <c r="CB11168"/>
      <c r="CC11168"/>
      <c r="CD11168"/>
      <c r="CE11168" s="83"/>
      <c r="CF11168"/>
      <c r="CG11168"/>
      <c r="CH11168"/>
      <c r="CI11168"/>
      <c r="CJ11168"/>
      <c r="CK11168"/>
      <c r="CL11168"/>
      <c r="CM11168"/>
      <c r="CN11168"/>
      <c r="CO11168"/>
      <c r="CP11168"/>
    </row>
    <row r="11169" spans="80:94" ht="22.5" customHeight="1">
      <c r="CB11169"/>
      <c r="CC11169"/>
      <c r="CD11169"/>
      <c r="CE11169" s="83"/>
      <c r="CF11169"/>
      <c r="CG11169"/>
      <c r="CH11169"/>
      <c r="CI11169"/>
      <c r="CJ11169"/>
      <c r="CK11169"/>
      <c r="CL11169"/>
      <c r="CM11169"/>
      <c r="CN11169"/>
      <c r="CO11169"/>
      <c r="CP11169"/>
    </row>
    <row r="11170" spans="80:94" ht="22.5" customHeight="1">
      <c r="CB11170"/>
      <c r="CC11170"/>
      <c r="CD11170"/>
      <c r="CE11170" s="83"/>
      <c r="CF11170"/>
      <c r="CG11170"/>
      <c r="CH11170"/>
      <c r="CI11170"/>
      <c r="CJ11170"/>
      <c r="CK11170"/>
      <c r="CL11170"/>
      <c r="CM11170"/>
      <c r="CN11170"/>
      <c r="CO11170"/>
      <c r="CP11170"/>
    </row>
    <row r="11171" spans="80:94" ht="22.5" customHeight="1">
      <c r="CB11171"/>
      <c r="CC11171"/>
      <c r="CD11171"/>
      <c r="CE11171" s="83"/>
      <c r="CF11171"/>
      <c r="CG11171"/>
      <c r="CH11171"/>
      <c r="CI11171"/>
      <c r="CJ11171"/>
      <c r="CK11171"/>
      <c r="CL11171"/>
      <c r="CM11171"/>
      <c r="CN11171"/>
      <c r="CO11171"/>
      <c r="CP11171"/>
    </row>
    <row r="11172" spans="80:94" ht="22.5" customHeight="1">
      <c r="CB11172"/>
      <c r="CC11172"/>
      <c r="CD11172"/>
      <c r="CE11172" s="83"/>
      <c r="CF11172"/>
      <c r="CG11172"/>
      <c r="CH11172"/>
      <c r="CI11172"/>
      <c r="CJ11172"/>
      <c r="CK11172"/>
      <c r="CL11172"/>
      <c r="CM11172"/>
      <c r="CN11172"/>
      <c r="CO11172"/>
      <c r="CP11172"/>
    </row>
    <row r="11173" spans="80:94" ht="22.5" customHeight="1">
      <c r="CB11173"/>
      <c r="CC11173"/>
      <c r="CD11173"/>
      <c r="CE11173" s="83"/>
      <c r="CF11173"/>
      <c r="CG11173"/>
      <c r="CH11173"/>
      <c r="CI11173"/>
      <c r="CJ11173"/>
      <c r="CK11173"/>
      <c r="CL11173"/>
      <c r="CM11173"/>
      <c r="CN11173"/>
      <c r="CO11173"/>
      <c r="CP11173"/>
    </row>
    <row r="11174" spans="80:94" ht="22.5" customHeight="1">
      <c r="CB11174"/>
      <c r="CC11174"/>
      <c r="CD11174"/>
      <c r="CE11174" s="83"/>
      <c r="CF11174"/>
      <c r="CG11174"/>
      <c r="CH11174"/>
      <c r="CI11174"/>
      <c r="CJ11174"/>
      <c r="CK11174"/>
      <c r="CL11174"/>
      <c r="CM11174"/>
      <c r="CN11174"/>
      <c r="CO11174"/>
      <c r="CP11174"/>
    </row>
    <row r="11175" spans="80:94" ht="22.5" customHeight="1">
      <c r="CB11175"/>
      <c r="CC11175"/>
      <c r="CD11175"/>
      <c r="CE11175" s="83"/>
      <c r="CF11175"/>
      <c r="CG11175"/>
      <c r="CH11175"/>
      <c r="CI11175"/>
      <c r="CJ11175"/>
      <c r="CK11175"/>
      <c r="CL11175"/>
      <c r="CM11175"/>
      <c r="CN11175"/>
      <c r="CO11175"/>
      <c r="CP11175"/>
    </row>
    <row r="11176" spans="80:94" ht="22.5" customHeight="1">
      <c r="CB11176"/>
      <c r="CC11176"/>
      <c r="CD11176"/>
      <c r="CE11176" s="83"/>
      <c r="CF11176"/>
      <c r="CG11176"/>
      <c r="CH11176"/>
      <c r="CI11176"/>
      <c r="CJ11176"/>
      <c r="CK11176"/>
      <c r="CL11176"/>
      <c r="CM11176"/>
      <c r="CN11176"/>
      <c r="CO11176"/>
      <c r="CP11176"/>
    </row>
    <row r="11177" spans="80:94" ht="22.5" customHeight="1">
      <c r="CB11177"/>
      <c r="CC11177"/>
      <c r="CD11177"/>
      <c r="CE11177" s="83"/>
      <c r="CF11177"/>
      <c r="CG11177"/>
      <c r="CH11177"/>
      <c r="CI11177"/>
      <c r="CJ11177"/>
      <c r="CK11177"/>
      <c r="CL11177"/>
      <c r="CM11177"/>
      <c r="CN11177"/>
      <c r="CO11177"/>
      <c r="CP11177"/>
    </row>
    <row r="11178" spans="80:94" ht="22.5" customHeight="1">
      <c r="CB11178"/>
      <c r="CC11178"/>
      <c r="CD11178"/>
      <c r="CE11178" s="83"/>
      <c r="CF11178"/>
      <c r="CG11178"/>
      <c r="CH11178"/>
      <c r="CI11178"/>
      <c r="CJ11178"/>
      <c r="CK11178"/>
      <c r="CL11178"/>
      <c r="CM11178"/>
      <c r="CN11178"/>
      <c r="CO11178"/>
      <c r="CP11178"/>
    </row>
    <row r="11179" spans="80:94" ht="22.5" customHeight="1">
      <c r="CB11179"/>
      <c r="CC11179"/>
      <c r="CD11179"/>
      <c r="CE11179" s="83"/>
      <c r="CF11179"/>
      <c r="CG11179"/>
      <c r="CH11179"/>
      <c r="CI11179"/>
      <c r="CJ11179"/>
      <c r="CK11179"/>
      <c r="CL11179"/>
      <c r="CM11179"/>
      <c r="CN11179"/>
      <c r="CO11179"/>
      <c r="CP11179"/>
    </row>
    <row r="11180" spans="80:94" ht="22.5" customHeight="1">
      <c r="CB11180"/>
      <c r="CC11180"/>
      <c r="CD11180"/>
      <c r="CE11180" s="83"/>
      <c r="CF11180"/>
      <c r="CG11180"/>
      <c r="CH11180"/>
      <c r="CI11180"/>
      <c r="CJ11180"/>
      <c r="CK11180"/>
      <c r="CL11180"/>
      <c r="CM11180"/>
      <c r="CN11180"/>
      <c r="CO11180"/>
      <c r="CP11180"/>
    </row>
    <row r="11181" spans="80:94" ht="22.5" customHeight="1">
      <c r="CB11181"/>
      <c r="CC11181"/>
      <c r="CD11181"/>
      <c r="CE11181" s="83"/>
      <c r="CF11181"/>
      <c r="CG11181"/>
      <c r="CH11181"/>
      <c r="CI11181"/>
      <c r="CJ11181"/>
      <c r="CK11181"/>
      <c r="CL11181"/>
      <c r="CM11181"/>
      <c r="CN11181"/>
      <c r="CO11181"/>
      <c r="CP11181"/>
    </row>
    <row r="11182" spans="80:94" ht="22.5" customHeight="1">
      <c r="CB11182"/>
      <c r="CC11182"/>
      <c r="CD11182"/>
      <c r="CE11182" s="83"/>
      <c r="CF11182"/>
      <c r="CG11182"/>
      <c r="CH11182"/>
      <c r="CI11182"/>
      <c r="CJ11182"/>
      <c r="CK11182"/>
      <c r="CL11182"/>
      <c r="CM11182"/>
      <c r="CN11182"/>
      <c r="CO11182"/>
      <c r="CP11182"/>
    </row>
    <row r="11183" spans="80:94" ht="22.5" customHeight="1">
      <c r="CB11183"/>
      <c r="CC11183"/>
      <c r="CD11183"/>
      <c r="CE11183" s="83"/>
      <c r="CF11183"/>
      <c r="CG11183"/>
      <c r="CH11183"/>
      <c r="CI11183"/>
      <c r="CJ11183"/>
      <c r="CK11183"/>
      <c r="CL11183"/>
      <c r="CM11183"/>
      <c r="CN11183"/>
      <c r="CO11183"/>
      <c r="CP11183"/>
    </row>
    <row r="11184" spans="80:94" ht="22.5" customHeight="1">
      <c r="CB11184"/>
      <c r="CC11184"/>
      <c r="CD11184"/>
      <c r="CE11184" s="83"/>
      <c r="CF11184"/>
      <c r="CG11184"/>
      <c r="CH11184"/>
      <c r="CI11184"/>
      <c r="CJ11184"/>
      <c r="CK11184"/>
      <c r="CL11184"/>
      <c r="CM11184"/>
      <c r="CN11184"/>
      <c r="CO11184"/>
      <c r="CP11184"/>
    </row>
    <row r="11185" spans="80:94" ht="22.5" customHeight="1">
      <c r="CB11185"/>
      <c r="CC11185"/>
      <c r="CD11185"/>
      <c r="CE11185" s="83"/>
      <c r="CF11185"/>
      <c r="CG11185"/>
      <c r="CH11185"/>
      <c r="CI11185"/>
      <c r="CJ11185"/>
      <c r="CK11185"/>
      <c r="CL11185"/>
      <c r="CM11185"/>
      <c r="CN11185"/>
      <c r="CO11185"/>
      <c r="CP11185"/>
    </row>
    <row r="11186" spans="80:94" ht="22.5" customHeight="1">
      <c r="CB11186"/>
      <c r="CC11186"/>
      <c r="CD11186"/>
      <c r="CE11186" s="83"/>
      <c r="CF11186"/>
      <c r="CG11186"/>
      <c r="CH11186"/>
      <c r="CI11186"/>
      <c r="CJ11186"/>
      <c r="CK11186"/>
      <c r="CL11186"/>
      <c r="CM11186"/>
      <c r="CN11186"/>
      <c r="CO11186"/>
      <c r="CP11186"/>
    </row>
    <row r="11187" spans="80:94" ht="22.5" customHeight="1">
      <c r="CB11187"/>
      <c r="CC11187"/>
      <c r="CD11187"/>
      <c r="CE11187" s="83"/>
      <c r="CF11187"/>
      <c r="CG11187"/>
      <c r="CH11187"/>
      <c r="CI11187"/>
      <c r="CJ11187"/>
      <c r="CK11187"/>
      <c r="CL11187"/>
      <c r="CM11187"/>
      <c r="CN11187"/>
      <c r="CO11187"/>
      <c r="CP11187"/>
    </row>
    <row r="11188" spans="80:94" ht="22.5" customHeight="1">
      <c r="CB11188"/>
      <c r="CC11188"/>
      <c r="CD11188"/>
      <c r="CE11188" s="83"/>
      <c r="CF11188"/>
      <c r="CG11188"/>
      <c r="CH11188"/>
      <c r="CI11188"/>
      <c r="CJ11188"/>
      <c r="CK11188"/>
      <c r="CL11188"/>
      <c r="CM11188"/>
      <c r="CN11188"/>
      <c r="CO11188"/>
      <c r="CP11188"/>
    </row>
    <row r="11189" spans="80:94" ht="22.5" customHeight="1">
      <c r="CB11189"/>
      <c r="CC11189"/>
      <c r="CD11189"/>
      <c r="CE11189" s="83"/>
      <c r="CF11189"/>
      <c r="CG11189"/>
      <c r="CH11189"/>
      <c r="CI11189"/>
      <c r="CJ11189"/>
      <c r="CK11189"/>
      <c r="CL11189"/>
      <c r="CM11189"/>
      <c r="CN11189"/>
      <c r="CO11189"/>
      <c r="CP11189"/>
    </row>
    <row r="11190" spans="80:94" ht="22.5" customHeight="1">
      <c r="CB11190"/>
      <c r="CC11190"/>
      <c r="CD11190"/>
      <c r="CE11190" s="83"/>
      <c r="CF11190"/>
      <c r="CG11190"/>
      <c r="CH11190"/>
      <c r="CI11190"/>
      <c r="CJ11190"/>
      <c r="CK11190"/>
      <c r="CL11190"/>
      <c r="CM11190"/>
      <c r="CN11190"/>
      <c r="CO11190"/>
      <c r="CP11190"/>
    </row>
    <row r="11191" spans="80:94" ht="22.5" customHeight="1">
      <c r="CB11191"/>
      <c r="CC11191"/>
      <c r="CD11191"/>
      <c r="CE11191" s="83"/>
      <c r="CF11191"/>
      <c r="CG11191"/>
      <c r="CH11191"/>
      <c r="CI11191"/>
      <c r="CJ11191"/>
      <c r="CK11191"/>
      <c r="CL11191"/>
      <c r="CM11191"/>
      <c r="CN11191"/>
      <c r="CO11191"/>
      <c r="CP11191"/>
    </row>
    <row r="11192" spans="80:94" ht="22.5" customHeight="1">
      <c r="CB11192"/>
      <c r="CC11192"/>
      <c r="CD11192"/>
      <c r="CE11192" s="83"/>
      <c r="CF11192"/>
      <c r="CG11192"/>
      <c r="CH11192"/>
      <c r="CI11192"/>
      <c r="CJ11192"/>
      <c r="CK11192"/>
      <c r="CL11192"/>
      <c r="CM11192"/>
      <c r="CN11192"/>
      <c r="CO11192"/>
      <c r="CP11192"/>
    </row>
    <row r="11193" spans="80:94" ht="22.5" customHeight="1">
      <c r="CB11193"/>
      <c r="CC11193"/>
      <c r="CD11193"/>
      <c r="CE11193" s="83"/>
      <c r="CF11193"/>
      <c r="CG11193"/>
      <c r="CH11193"/>
      <c r="CI11193"/>
      <c r="CJ11193"/>
      <c r="CK11193"/>
      <c r="CL11193"/>
      <c r="CM11193"/>
      <c r="CN11193"/>
      <c r="CO11193"/>
      <c r="CP11193"/>
    </row>
    <row r="11194" spans="80:94" ht="22.5" customHeight="1">
      <c r="CB11194"/>
      <c r="CC11194"/>
      <c r="CD11194"/>
      <c r="CE11194" s="83"/>
      <c r="CF11194"/>
      <c r="CG11194"/>
      <c r="CH11194"/>
      <c r="CI11194"/>
      <c r="CJ11194"/>
      <c r="CK11194"/>
      <c r="CL11194"/>
      <c r="CM11194"/>
      <c r="CN11194"/>
      <c r="CO11194"/>
      <c r="CP11194"/>
    </row>
    <row r="11195" spans="80:94" ht="22.5" customHeight="1">
      <c r="CB11195"/>
      <c r="CC11195"/>
      <c r="CD11195"/>
      <c r="CE11195" s="83"/>
      <c r="CF11195"/>
      <c r="CG11195"/>
      <c r="CH11195"/>
      <c r="CI11195"/>
      <c r="CJ11195"/>
      <c r="CK11195"/>
      <c r="CL11195"/>
      <c r="CM11195"/>
      <c r="CN11195"/>
      <c r="CO11195"/>
      <c r="CP11195"/>
    </row>
    <row r="11196" spans="80:94" ht="22.5" customHeight="1">
      <c r="CB11196"/>
      <c r="CC11196"/>
      <c r="CD11196"/>
      <c r="CE11196" s="83"/>
      <c r="CF11196"/>
      <c r="CG11196"/>
      <c r="CH11196"/>
      <c r="CI11196"/>
      <c r="CJ11196"/>
      <c r="CK11196"/>
      <c r="CL11196"/>
      <c r="CM11196"/>
      <c r="CN11196"/>
      <c r="CO11196"/>
      <c r="CP11196"/>
    </row>
    <row r="11197" spans="80:94" ht="22.5" customHeight="1">
      <c r="CB11197"/>
      <c r="CC11197"/>
      <c r="CD11197"/>
      <c r="CE11197" s="83"/>
      <c r="CF11197"/>
      <c r="CG11197"/>
      <c r="CH11197"/>
      <c r="CI11197"/>
      <c r="CJ11197"/>
      <c r="CK11197"/>
      <c r="CL11197"/>
      <c r="CM11197"/>
      <c r="CN11197"/>
      <c r="CO11197"/>
      <c r="CP11197"/>
    </row>
    <row r="11198" spans="80:94" ht="22.5" customHeight="1">
      <c r="CB11198"/>
      <c r="CC11198"/>
      <c r="CD11198"/>
      <c r="CE11198" s="83"/>
      <c r="CF11198"/>
      <c r="CG11198"/>
      <c r="CH11198"/>
      <c r="CI11198"/>
      <c r="CJ11198"/>
      <c r="CK11198"/>
      <c r="CL11198"/>
      <c r="CM11198"/>
      <c r="CN11198"/>
      <c r="CO11198"/>
      <c r="CP11198"/>
    </row>
    <row r="11199" spans="80:94" ht="22.5" customHeight="1">
      <c r="CB11199"/>
      <c r="CC11199"/>
      <c r="CD11199"/>
      <c r="CE11199" s="83"/>
      <c r="CF11199"/>
      <c r="CG11199"/>
      <c r="CH11199"/>
      <c r="CI11199"/>
      <c r="CJ11199"/>
      <c r="CK11199"/>
      <c r="CL11199"/>
      <c r="CM11199"/>
      <c r="CN11199"/>
      <c r="CO11199"/>
      <c r="CP11199"/>
    </row>
    <row r="11200" spans="80:94" ht="22.5" customHeight="1">
      <c r="CB11200"/>
      <c r="CC11200"/>
      <c r="CD11200"/>
      <c r="CE11200" s="83"/>
      <c r="CF11200"/>
      <c r="CG11200"/>
      <c r="CH11200"/>
      <c r="CI11200"/>
      <c r="CJ11200"/>
      <c r="CK11200"/>
      <c r="CL11200"/>
      <c r="CM11200"/>
      <c r="CN11200"/>
      <c r="CO11200"/>
      <c r="CP11200"/>
    </row>
    <row r="11201" spans="80:94" ht="22.5" customHeight="1">
      <c r="CB11201"/>
      <c r="CC11201"/>
      <c r="CD11201"/>
      <c r="CE11201" s="83"/>
      <c r="CF11201"/>
      <c r="CG11201"/>
      <c r="CH11201"/>
      <c r="CI11201"/>
      <c r="CJ11201"/>
      <c r="CK11201"/>
      <c r="CL11201"/>
      <c r="CM11201"/>
      <c r="CN11201"/>
      <c r="CO11201"/>
      <c r="CP11201"/>
    </row>
    <row r="11202" spans="80:94" ht="22.5" customHeight="1">
      <c r="CB11202"/>
      <c r="CC11202"/>
      <c r="CD11202"/>
      <c r="CE11202" s="83"/>
      <c r="CF11202"/>
      <c r="CG11202"/>
      <c r="CH11202"/>
      <c r="CI11202"/>
      <c r="CJ11202"/>
      <c r="CK11202"/>
      <c r="CL11202"/>
      <c r="CM11202"/>
      <c r="CN11202"/>
      <c r="CO11202"/>
      <c r="CP11202"/>
    </row>
    <row r="11203" spans="80:94" ht="22.5" customHeight="1">
      <c r="CB11203"/>
      <c r="CC11203"/>
      <c r="CD11203"/>
      <c r="CE11203" s="83"/>
      <c r="CF11203"/>
      <c r="CG11203"/>
      <c r="CH11203"/>
      <c r="CI11203"/>
      <c r="CJ11203"/>
      <c r="CK11203"/>
      <c r="CL11203"/>
      <c r="CM11203"/>
      <c r="CN11203"/>
      <c r="CO11203"/>
      <c r="CP11203"/>
    </row>
    <row r="11204" spans="80:94" ht="22.5" customHeight="1">
      <c r="CB11204"/>
      <c r="CC11204"/>
      <c r="CD11204"/>
      <c r="CE11204" s="83"/>
      <c r="CF11204"/>
      <c r="CG11204"/>
      <c r="CH11204"/>
      <c r="CI11204"/>
      <c r="CJ11204"/>
      <c r="CK11204"/>
      <c r="CL11204"/>
      <c r="CM11204"/>
      <c r="CN11204"/>
      <c r="CO11204"/>
      <c r="CP11204"/>
    </row>
    <row r="11205" spans="80:94" ht="22.5" customHeight="1">
      <c r="CB11205"/>
      <c r="CC11205"/>
      <c r="CD11205"/>
      <c r="CE11205" s="83"/>
      <c r="CF11205"/>
      <c r="CG11205"/>
      <c r="CH11205"/>
      <c r="CI11205"/>
      <c r="CJ11205"/>
      <c r="CK11205"/>
      <c r="CL11205"/>
      <c r="CM11205"/>
      <c r="CN11205"/>
      <c r="CO11205"/>
      <c r="CP11205"/>
    </row>
    <row r="11206" spans="80:94" ht="22.5" customHeight="1">
      <c r="CB11206"/>
      <c r="CC11206"/>
      <c r="CD11206"/>
      <c r="CE11206" s="83"/>
      <c r="CF11206"/>
      <c r="CG11206"/>
      <c r="CH11206"/>
      <c r="CI11206"/>
      <c r="CJ11206"/>
      <c r="CK11206"/>
      <c r="CL11206"/>
      <c r="CM11206"/>
      <c r="CN11206"/>
      <c r="CO11206"/>
      <c r="CP11206"/>
    </row>
    <row r="11207" spans="80:94" ht="22.5" customHeight="1">
      <c r="CB11207"/>
      <c r="CC11207"/>
      <c r="CD11207"/>
      <c r="CE11207" s="83"/>
      <c r="CF11207"/>
      <c r="CG11207"/>
      <c r="CH11207"/>
      <c r="CI11207"/>
      <c r="CJ11207"/>
      <c r="CK11207"/>
      <c r="CL11207"/>
      <c r="CM11207"/>
      <c r="CN11207"/>
      <c r="CO11207"/>
      <c r="CP11207"/>
    </row>
    <row r="11208" spans="80:94" ht="22.5" customHeight="1">
      <c r="CB11208"/>
      <c r="CC11208"/>
      <c r="CD11208"/>
      <c r="CE11208" s="83"/>
      <c r="CF11208"/>
      <c r="CG11208"/>
      <c r="CH11208"/>
      <c r="CI11208"/>
      <c r="CJ11208"/>
      <c r="CK11208"/>
      <c r="CL11208"/>
      <c r="CM11208"/>
      <c r="CN11208"/>
      <c r="CO11208"/>
      <c r="CP11208"/>
    </row>
    <row r="11209" spans="80:94" ht="22.5" customHeight="1">
      <c r="CB11209"/>
      <c r="CC11209"/>
      <c r="CD11209"/>
      <c r="CE11209" s="83"/>
      <c r="CF11209"/>
      <c r="CG11209"/>
      <c r="CH11209"/>
      <c r="CI11209"/>
      <c r="CJ11209"/>
      <c r="CK11209"/>
      <c r="CL11209"/>
      <c r="CM11209"/>
      <c r="CN11209"/>
      <c r="CO11209"/>
      <c r="CP11209"/>
    </row>
    <row r="11210" spans="80:94" ht="22.5" customHeight="1">
      <c r="CB11210"/>
      <c r="CC11210"/>
      <c r="CD11210"/>
      <c r="CE11210" s="83"/>
      <c r="CF11210"/>
      <c r="CG11210"/>
      <c r="CH11210"/>
      <c r="CI11210"/>
      <c r="CJ11210"/>
      <c r="CK11210"/>
      <c r="CL11210"/>
      <c r="CM11210"/>
      <c r="CN11210"/>
      <c r="CO11210"/>
      <c r="CP11210"/>
    </row>
    <row r="11211" spans="80:94" ht="22.5" customHeight="1">
      <c r="CB11211"/>
      <c r="CC11211"/>
      <c r="CD11211"/>
      <c r="CE11211" s="83"/>
      <c r="CF11211"/>
      <c r="CG11211"/>
      <c r="CH11211"/>
      <c r="CI11211"/>
      <c r="CJ11211"/>
      <c r="CK11211"/>
      <c r="CL11211"/>
      <c r="CM11211"/>
      <c r="CN11211"/>
      <c r="CO11211"/>
      <c r="CP11211"/>
    </row>
    <row r="11212" spans="80:94" ht="22.5" customHeight="1">
      <c r="CB11212"/>
      <c r="CC11212"/>
      <c r="CD11212"/>
      <c r="CE11212" s="83"/>
      <c r="CF11212"/>
      <c r="CG11212"/>
      <c r="CH11212"/>
      <c r="CI11212"/>
      <c r="CJ11212"/>
      <c r="CK11212"/>
      <c r="CL11212"/>
      <c r="CM11212"/>
      <c r="CN11212"/>
      <c r="CO11212"/>
      <c r="CP11212"/>
    </row>
    <row r="11213" spans="80:94" ht="22.5" customHeight="1">
      <c r="CB11213"/>
      <c r="CC11213"/>
      <c r="CD11213"/>
      <c r="CE11213" s="83"/>
      <c r="CF11213"/>
      <c r="CG11213"/>
      <c r="CH11213"/>
      <c r="CI11213"/>
      <c r="CJ11213"/>
      <c r="CK11213"/>
      <c r="CL11213"/>
      <c r="CM11213"/>
      <c r="CN11213"/>
      <c r="CO11213"/>
      <c r="CP11213"/>
    </row>
    <row r="11214" spans="80:94" ht="22.5" customHeight="1">
      <c r="CB11214"/>
      <c r="CC11214"/>
      <c r="CD11214"/>
      <c r="CE11214" s="83"/>
      <c r="CF11214"/>
      <c r="CG11214"/>
      <c r="CH11214"/>
      <c r="CI11214"/>
      <c r="CJ11214"/>
      <c r="CK11214"/>
      <c r="CL11214"/>
      <c r="CM11214"/>
      <c r="CN11214"/>
      <c r="CO11214"/>
      <c r="CP11214"/>
    </row>
    <row r="11215" spans="80:94" ht="22.5" customHeight="1">
      <c r="CB11215"/>
      <c r="CC11215"/>
      <c r="CD11215"/>
      <c r="CE11215" s="83"/>
      <c r="CF11215"/>
      <c r="CG11215"/>
      <c r="CH11215"/>
      <c r="CI11215"/>
      <c r="CJ11215"/>
      <c r="CK11215"/>
      <c r="CL11215"/>
      <c r="CM11215"/>
      <c r="CN11215"/>
      <c r="CO11215"/>
      <c r="CP11215"/>
    </row>
    <row r="11216" spans="80:94" ht="22.5" customHeight="1">
      <c r="CB11216"/>
      <c r="CC11216"/>
      <c r="CD11216"/>
      <c r="CE11216" s="83"/>
      <c r="CF11216"/>
      <c r="CG11216"/>
      <c r="CH11216"/>
      <c r="CI11216"/>
      <c r="CJ11216"/>
      <c r="CK11216"/>
      <c r="CL11216"/>
      <c r="CM11216"/>
      <c r="CN11216"/>
      <c r="CO11216"/>
      <c r="CP11216"/>
    </row>
    <row r="11217" spans="80:94" ht="22.5" customHeight="1">
      <c r="CB11217"/>
      <c r="CC11217"/>
      <c r="CD11217"/>
      <c r="CE11217" s="83"/>
      <c r="CF11217"/>
      <c r="CG11217"/>
      <c r="CH11217"/>
      <c r="CI11217"/>
      <c r="CJ11217"/>
      <c r="CK11217"/>
      <c r="CL11217"/>
      <c r="CM11217"/>
      <c r="CN11217"/>
      <c r="CO11217"/>
      <c r="CP11217"/>
    </row>
    <row r="11218" spans="80:94" ht="22.5" customHeight="1">
      <c r="CB11218"/>
      <c r="CC11218"/>
      <c r="CD11218"/>
      <c r="CE11218" s="83"/>
      <c r="CF11218"/>
      <c r="CG11218"/>
      <c r="CH11218"/>
      <c r="CI11218"/>
      <c r="CJ11218"/>
      <c r="CK11218"/>
      <c r="CL11218"/>
      <c r="CM11218"/>
      <c r="CN11218"/>
      <c r="CO11218"/>
      <c r="CP11218"/>
    </row>
    <row r="11219" spans="80:94" ht="22.5" customHeight="1">
      <c r="CB11219"/>
      <c r="CC11219"/>
      <c r="CD11219"/>
      <c r="CE11219" s="83"/>
      <c r="CF11219"/>
      <c r="CG11219"/>
      <c r="CH11219"/>
      <c r="CI11219"/>
      <c r="CJ11219"/>
      <c r="CK11219"/>
      <c r="CL11219"/>
      <c r="CM11219"/>
      <c r="CN11219"/>
      <c r="CO11219"/>
      <c r="CP11219"/>
    </row>
    <row r="11220" spans="80:94" ht="22.5" customHeight="1">
      <c r="CB11220"/>
      <c r="CC11220"/>
      <c r="CD11220"/>
      <c r="CE11220" s="83"/>
      <c r="CF11220"/>
      <c r="CG11220"/>
      <c r="CH11220"/>
      <c r="CI11220"/>
      <c r="CJ11220"/>
      <c r="CK11220"/>
      <c r="CL11220"/>
      <c r="CM11220"/>
      <c r="CN11220"/>
      <c r="CO11220"/>
      <c r="CP11220"/>
    </row>
    <row r="11221" spans="80:94" ht="22.5" customHeight="1">
      <c r="CB11221"/>
      <c r="CC11221"/>
      <c r="CD11221"/>
      <c r="CE11221" s="83"/>
      <c r="CF11221"/>
      <c r="CG11221"/>
      <c r="CH11221"/>
      <c r="CI11221"/>
      <c r="CJ11221"/>
      <c r="CK11221"/>
      <c r="CL11221"/>
      <c r="CM11221"/>
      <c r="CN11221"/>
      <c r="CO11221"/>
      <c r="CP11221"/>
    </row>
    <row r="11222" spans="80:94" ht="22.5" customHeight="1">
      <c r="CB11222"/>
      <c r="CC11222"/>
      <c r="CD11222"/>
      <c r="CE11222" s="83"/>
      <c r="CF11222"/>
      <c r="CG11222"/>
      <c r="CH11222"/>
      <c r="CI11222"/>
      <c r="CJ11222"/>
      <c r="CK11222"/>
      <c r="CL11222"/>
      <c r="CM11222"/>
      <c r="CN11222"/>
      <c r="CO11222"/>
      <c r="CP11222"/>
    </row>
    <row r="11223" spans="80:94" ht="22.5" customHeight="1">
      <c r="CB11223"/>
      <c r="CC11223"/>
      <c r="CD11223"/>
      <c r="CE11223" s="83"/>
      <c r="CF11223"/>
      <c r="CG11223"/>
      <c r="CH11223"/>
      <c r="CI11223"/>
      <c r="CJ11223"/>
      <c r="CK11223"/>
      <c r="CL11223"/>
      <c r="CM11223"/>
      <c r="CN11223"/>
      <c r="CO11223"/>
      <c r="CP11223"/>
    </row>
    <row r="11224" spans="80:94" ht="22.5" customHeight="1">
      <c r="CB11224"/>
      <c r="CC11224"/>
      <c r="CD11224"/>
      <c r="CE11224" s="83"/>
      <c r="CF11224"/>
      <c r="CG11224"/>
      <c r="CH11224"/>
      <c r="CI11224"/>
      <c r="CJ11224"/>
      <c r="CK11224"/>
      <c r="CL11224"/>
      <c r="CM11224"/>
      <c r="CN11224"/>
      <c r="CO11224"/>
      <c r="CP11224"/>
    </row>
    <row r="11225" spans="80:94" ht="22.5" customHeight="1">
      <c r="CB11225"/>
      <c r="CC11225"/>
      <c r="CD11225"/>
      <c r="CE11225" s="83"/>
      <c r="CF11225"/>
      <c r="CG11225"/>
      <c r="CH11225"/>
      <c r="CI11225"/>
      <c r="CJ11225"/>
      <c r="CK11225"/>
      <c r="CL11225"/>
      <c r="CM11225"/>
      <c r="CN11225"/>
      <c r="CO11225"/>
      <c r="CP11225"/>
    </row>
    <row r="11226" spans="80:94" ht="22.5" customHeight="1">
      <c r="CB11226"/>
      <c r="CC11226"/>
      <c r="CD11226"/>
      <c r="CE11226" s="83"/>
      <c r="CF11226"/>
      <c r="CG11226"/>
      <c r="CH11226"/>
      <c r="CI11226"/>
      <c r="CJ11226"/>
      <c r="CK11226"/>
      <c r="CL11226"/>
      <c r="CM11226"/>
      <c r="CN11226"/>
      <c r="CO11226"/>
      <c r="CP11226"/>
    </row>
    <row r="11227" spans="80:94" ht="22.5" customHeight="1">
      <c r="CB11227"/>
      <c r="CC11227"/>
      <c r="CD11227"/>
      <c r="CE11227" s="83"/>
      <c r="CF11227"/>
      <c r="CG11227"/>
      <c r="CH11227"/>
      <c r="CI11227"/>
      <c r="CJ11227"/>
      <c r="CK11227"/>
      <c r="CL11227"/>
      <c r="CM11227"/>
      <c r="CN11227"/>
      <c r="CO11227"/>
      <c r="CP11227"/>
    </row>
    <row r="11228" spans="80:94" ht="22.5" customHeight="1">
      <c r="CB11228"/>
      <c r="CC11228"/>
      <c r="CD11228"/>
      <c r="CE11228" s="83"/>
      <c r="CF11228"/>
      <c r="CG11228"/>
      <c r="CH11228"/>
      <c r="CI11228"/>
      <c r="CJ11228"/>
      <c r="CK11228"/>
      <c r="CL11228"/>
      <c r="CM11228"/>
      <c r="CN11228"/>
      <c r="CO11228"/>
      <c r="CP11228"/>
    </row>
    <row r="11229" spans="80:94" ht="22.5" customHeight="1">
      <c r="CB11229"/>
      <c r="CC11229"/>
      <c r="CD11229"/>
      <c r="CE11229" s="83"/>
      <c r="CF11229"/>
      <c r="CG11229"/>
      <c r="CH11229"/>
      <c r="CI11229"/>
      <c r="CJ11229"/>
      <c r="CK11229"/>
      <c r="CL11229"/>
      <c r="CM11229"/>
      <c r="CN11229"/>
      <c r="CO11229"/>
      <c r="CP11229"/>
    </row>
    <row r="11230" spans="80:94" ht="22.5" customHeight="1">
      <c r="CB11230"/>
      <c r="CC11230"/>
      <c r="CD11230"/>
      <c r="CE11230" s="83"/>
      <c r="CF11230"/>
      <c r="CG11230"/>
      <c r="CH11230"/>
      <c r="CI11230"/>
      <c r="CJ11230"/>
      <c r="CK11230"/>
      <c r="CL11230"/>
      <c r="CM11230"/>
      <c r="CN11230"/>
      <c r="CO11230"/>
      <c r="CP11230"/>
    </row>
    <row r="11231" spans="80:94" ht="22.5" customHeight="1">
      <c r="CB11231"/>
      <c r="CC11231"/>
      <c r="CD11231"/>
      <c r="CE11231" s="83"/>
      <c r="CF11231"/>
      <c r="CG11231"/>
      <c r="CH11231"/>
      <c r="CI11231"/>
      <c r="CJ11231"/>
      <c r="CK11231"/>
      <c r="CL11231"/>
      <c r="CM11231"/>
      <c r="CN11231"/>
      <c r="CO11231"/>
      <c r="CP11231"/>
    </row>
    <row r="11232" spans="80:94" ht="22.5" customHeight="1">
      <c r="CB11232"/>
      <c r="CC11232"/>
      <c r="CD11232"/>
      <c r="CE11232" s="83"/>
      <c r="CF11232"/>
      <c r="CG11232"/>
      <c r="CH11232"/>
      <c r="CI11232"/>
      <c r="CJ11232"/>
      <c r="CK11232"/>
      <c r="CL11232"/>
      <c r="CM11232"/>
      <c r="CN11232"/>
      <c r="CO11232"/>
      <c r="CP11232"/>
    </row>
    <row r="11233" spans="80:94" ht="22.5" customHeight="1">
      <c r="CB11233"/>
      <c r="CC11233"/>
      <c r="CD11233"/>
      <c r="CE11233" s="83"/>
      <c r="CF11233"/>
      <c r="CG11233"/>
      <c r="CH11233"/>
      <c r="CI11233"/>
      <c r="CJ11233"/>
      <c r="CK11233"/>
      <c r="CL11233"/>
      <c r="CM11233"/>
      <c r="CN11233"/>
      <c r="CO11233"/>
      <c r="CP11233"/>
    </row>
    <row r="11234" spans="80:94" ht="22.5" customHeight="1">
      <c r="CB11234"/>
      <c r="CC11234"/>
      <c r="CD11234"/>
      <c r="CE11234" s="83"/>
      <c r="CF11234"/>
      <c r="CG11234"/>
      <c r="CH11234"/>
      <c r="CI11234"/>
      <c r="CJ11234"/>
      <c r="CK11234"/>
      <c r="CL11234"/>
      <c r="CM11234"/>
      <c r="CN11234"/>
      <c r="CO11234"/>
      <c r="CP11234"/>
    </row>
    <row r="11235" spans="80:94" ht="22.5" customHeight="1">
      <c r="CB11235"/>
      <c r="CC11235"/>
      <c r="CD11235"/>
      <c r="CE11235" s="83"/>
      <c r="CF11235"/>
      <c r="CG11235"/>
      <c r="CH11235"/>
      <c r="CI11235"/>
      <c r="CJ11235"/>
      <c r="CK11235"/>
      <c r="CL11235"/>
      <c r="CM11235"/>
      <c r="CN11235"/>
      <c r="CO11235"/>
      <c r="CP11235"/>
    </row>
    <row r="11236" spans="80:94" ht="22.5" customHeight="1">
      <c r="CB11236"/>
      <c r="CC11236"/>
      <c r="CD11236"/>
      <c r="CE11236" s="83"/>
      <c r="CF11236"/>
      <c r="CG11236"/>
      <c r="CH11236"/>
      <c r="CI11236"/>
      <c r="CJ11236"/>
      <c r="CK11236"/>
      <c r="CL11236"/>
      <c r="CM11236"/>
      <c r="CN11236"/>
      <c r="CO11236"/>
      <c r="CP11236"/>
    </row>
    <row r="11237" spans="80:94" ht="22.5" customHeight="1">
      <c r="CB11237"/>
      <c r="CC11237"/>
      <c r="CD11237"/>
      <c r="CE11237" s="83"/>
      <c r="CF11237"/>
      <c r="CG11237"/>
      <c r="CH11237"/>
      <c r="CI11237"/>
      <c r="CJ11237"/>
      <c r="CK11237"/>
      <c r="CL11237"/>
      <c r="CM11237"/>
      <c r="CN11237"/>
      <c r="CO11237"/>
      <c r="CP11237"/>
    </row>
    <row r="11238" spans="80:94" ht="22.5" customHeight="1">
      <c r="CB11238"/>
      <c r="CC11238"/>
      <c r="CD11238"/>
      <c r="CE11238" s="83"/>
      <c r="CF11238"/>
      <c r="CG11238"/>
      <c r="CH11238"/>
      <c r="CI11238"/>
      <c r="CJ11238"/>
      <c r="CK11238"/>
      <c r="CL11238"/>
      <c r="CM11238"/>
      <c r="CN11238"/>
      <c r="CO11238"/>
      <c r="CP11238"/>
    </row>
    <row r="11239" spans="80:94" ht="22.5" customHeight="1">
      <c r="CB11239"/>
      <c r="CC11239"/>
      <c r="CD11239"/>
      <c r="CE11239" s="83"/>
      <c r="CF11239"/>
      <c r="CG11239"/>
      <c r="CH11239"/>
      <c r="CI11239"/>
      <c r="CJ11239"/>
      <c r="CK11239"/>
      <c r="CL11239"/>
      <c r="CM11239"/>
      <c r="CN11239"/>
      <c r="CO11239"/>
      <c r="CP11239"/>
    </row>
    <row r="11240" spans="80:94" ht="22.5" customHeight="1">
      <c r="CB11240"/>
      <c r="CC11240"/>
      <c r="CD11240"/>
      <c r="CE11240" s="83"/>
      <c r="CF11240"/>
      <c r="CG11240"/>
      <c r="CH11240"/>
      <c r="CI11240"/>
      <c r="CJ11240"/>
      <c r="CK11240"/>
      <c r="CL11240"/>
      <c r="CM11240"/>
      <c r="CN11240"/>
      <c r="CO11240"/>
      <c r="CP11240"/>
    </row>
    <row r="11241" spans="80:94" ht="22.5" customHeight="1">
      <c r="CB11241"/>
      <c r="CC11241"/>
      <c r="CD11241"/>
      <c r="CE11241" s="83"/>
      <c r="CF11241"/>
      <c r="CG11241"/>
      <c r="CH11241"/>
      <c r="CI11241"/>
      <c r="CJ11241"/>
      <c r="CK11241"/>
      <c r="CL11241"/>
      <c r="CM11241"/>
      <c r="CN11241"/>
      <c r="CO11241"/>
      <c r="CP11241"/>
    </row>
    <row r="11242" spans="80:94" ht="22.5" customHeight="1">
      <c r="CB11242"/>
      <c r="CC11242"/>
      <c r="CD11242"/>
      <c r="CE11242" s="83"/>
      <c r="CF11242"/>
      <c r="CG11242"/>
      <c r="CH11242"/>
      <c r="CI11242"/>
      <c r="CJ11242"/>
      <c r="CK11242"/>
      <c r="CL11242"/>
      <c r="CM11242"/>
      <c r="CN11242"/>
      <c r="CO11242"/>
      <c r="CP11242"/>
    </row>
    <row r="11243" spans="80:94" ht="22.5" customHeight="1">
      <c r="CB11243"/>
      <c r="CC11243"/>
      <c r="CD11243"/>
      <c r="CE11243" s="83"/>
      <c r="CF11243"/>
      <c r="CG11243"/>
      <c r="CH11243"/>
      <c r="CI11243"/>
      <c r="CJ11243"/>
      <c r="CK11243"/>
      <c r="CL11243"/>
      <c r="CM11243"/>
      <c r="CN11243"/>
      <c r="CO11243"/>
      <c r="CP11243"/>
    </row>
    <row r="11244" spans="80:94" ht="22.5" customHeight="1">
      <c r="CB11244"/>
      <c r="CC11244"/>
      <c r="CD11244"/>
      <c r="CE11244" s="83"/>
      <c r="CF11244"/>
      <c r="CG11244"/>
      <c r="CH11244"/>
      <c r="CI11244"/>
      <c r="CJ11244"/>
      <c r="CK11244"/>
      <c r="CL11244"/>
      <c r="CM11244"/>
      <c r="CN11244"/>
      <c r="CO11244"/>
      <c r="CP11244"/>
    </row>
    <row r="11245" spans="80:94" ht="22.5" customHeight="1">
      <c r="CB11245"/>
      <c r="CC11245"/>
      <c r="CD11245"/>
      <c r="CE11245" s="83"/>
      <c r="CF11245"/>
      <c r="CG11245"/>
      <c r="CH11245"/>
      <c r="CI11245"/>
      <c r="CJ11245"/>
      <c r="CK11245"/>
      <c r="CL11245"/>
      <c r="CM11245"/>
      <c r="CN11245"/>
      <c r="CO11245"/>
      <c r="CP11245"/>
    </row>
    <row r="11246" spans="80:94" ht="22.5" customHeight="1">
      <c r="CB11246"/>
      <c r="CC11246"/>
      <c r="CD11246"/>
      <c r="CE11246" s="83"/>
      <c r="CF11246"/>
      <c r="CG11246"/>
      <c r="CH11246"/>
      <c r="CI11246"/>
      <c r="CJ11246"/>
      <c r="CK11246"/>
      <c r="CL11246"/>
      <c r="CM11246"/>
      <c r="CN11246"/>
      <c r="CO11246"/>
      <c r="CP11246"/>
    </row>
    <row r="11247" spans="80:94" ht="22.5" customHeight="1">
      <c r="CB11247"/>
      <c r="CC11247"/>
      <c r="CD11247"/>
      <c r="CE11247" s="83"/>
      <c r="CF11247"/>
      <c r="CG11247"/>
      <c r="CH11247"/>
      <c r="CI11247"/>
      <c r="CJ11247"/>
      <c r="CK11247"/>
      <c r="CL11247"/>
      <c r="CM11247"/>
      <c r="CN11247"/>
      <c r="CO11247"/>
      <c r="CP11247"/>
    </row>
    <row r="11248" spans="80:94" ht="22.5" customHeight="1">
      <c r="CB11248"/>
      <c r="CC11248"/>
      <c r="CD11248"/>
      <c r="CE11248" s="83"/>
      <c r="CF11248"/>
      <c r="CG11248"/>
      <c r="CH11248"/>
      <c r="CI11248"/>
      <c r="CJ11248"/>
      <c r="CK11248"/>
      <c r="CL11248"/>
      <c r="CM11248"/>
      <c r="CN11248"/>
      <c r="CO11248"/>
      <c r="CP11248"/>
    </row>
    <row r="11249" spans="80:94" ht="22.5" customHeight="1">
      <c r="CB11249"/>
      <c r="CC11249"/>
      <c r="CD11249"/>
      <c r="CE11249" s="83"/>
      <c r="CF11249"/>
      <c r="CG11249"/>
      <c r="CH11249"/>
      <c r="CI11249"/>
      <c r="CJ11249"/>
      <c r="CK11249"/>
      <c r="CL11249"/>
      <c r="CM11249"/>
      <c r="CN11249"/>
      <c r="CO11249"/>
      <c r="CP11249"/>
    </row>
    <row r="11250" spans="80:94" ht="22.5" customHeight="1">
      <c r="CB11250"/>
      <c r="CC11250"/>
      <c r="CD11250"/>
      <c r="CE11250" s="83"/>
      <c r="CF11250"/>
      <c r="CG11250"/>
      <c r="CH11250"/>
      <c r="CI11250"/>
      <c r="CJ11250"/>
      <c r="CK11250"/>
      <c r="CL11250"/>
      <c r="CM11250"/>
      <c r="CN11250"/>
      <c r="CO11250"/>
      <c r="CP11250"/>
    </row>
    <row r="11251" spans="80:94" ht="22.5" customHeight="1">
      <c r="CB11251"/>
      <c r="CC11251"/>
      <c r="CD11251"/>
      <c r="CE11251" s="83"/>
      <c r="CF11251"/>
      <c r="CG11251"/>
      <c r="CH11251"/>
      <c r="CI11251"/>
      <c r="CJ11251"/>
      <c r="CK11251"/>
      <c r="CL11251"/>
      <c r="CM11251"/>
      <c r="CN11251"/>
      <c r="CO11251"/>
      <c r="CP11251"/>
    </row>
    <row r="11252" spans="80:94" ht="22.5" customHeight="1">
      <c r="CB11252"/>
      <c r="CC11252"/>
      <c r="CD11252"/>
      <c r="CE11252" s="83"/>
      <c r="CF11252"/>
      <c r="CG11252"/>
      <c r="CH11252"/>
      <c r="CI11252"/>
      <c r="CJ11252"/>
      <c r="CK11252"/>
      <c r="CL11252"/>
      <c r="CM11252"/>
      <c r="CN11252"/>
      <c r="CO11252"/>
      <c r="CP11252"/>
    </row>
    <row r="11253" spans="80:94" ht="22.5" customHeight="1">
      <c r="CB11253"/>
      <c r="CC11253"/>
      <c r="CD11253"/>
      <c r="CE11253" s="83"/>
      <c r="CF11253"/>
      <c r="CG11253"/>
      <c r="CH11253"/>
      <c r="CI11253"/>
      <c r="CJ11253"/>
      <c r="CK11253"/>
      <c r="CL11253"/>
      <c r="CM11253"/>
      <c r="CN11253"/>
      <c r="CO11253"/>
      <c r="CP11253"/>
    </row>
    <row r="11254" spans="80:94" ht="22.5" customHeight="1">
      <c r="CB11254"/>
      <c r="CC11254"/>
      <c r="CD11254"/>
      <c r="CE11254" s="83"/>
      <c r="CF11254"/>
      <c r="CG11254"/>
      <c r="CH11254"/>
      <c r="CI11254"/>
      <c r="CJ11254"/>
      <c r="CK11254"/>
      <c r="CL11254"/>
      <c r="CM11254"/>
      <c r="CN11254"/>
      <c r="CO11254"/>
      <c r="CP11254"/>
    </row>
    <row r="11255" spans="80:94" ht="22.5" customHeight="1">
      <c r="CB11255"/>
      <c r="CC11255"/>
      <c r="CD11255"/>
      <c r="CE11255" s="83"/>
      <c r="CF11255"/>
      <c r="CG11255"/>
      <c r="CH11255"/>
      <c r="CI11255"/>
      <c r="CJ11255"/>
      <c r="CK11255"/>
      <c r="CL11255"/>
      <c r="CM11255"/>
      <c r="CN11255"/>
      <c r="CO11255"/>
      <c r="CP11255"/>
    </row>
    <row r="11256" spans="80:94" ht="22.5" customHeight="1">
      <c r="CB11256"/>
      <c r="CC11256"/>
      <c r="CD11256"/>
      <c r="CE11256" s="83"/>
      <c r="CF11256"/>
      <c r="CG11256"/>
      <c r="CH11256"/>
      <c r="CI11256"/>
      <c r="CJ11256"/>
      <c r="CK11256"/>
      <c r="CL11256"/>
      <c r="CM11256"/>
      <c r="CN11256"/>
      <c r="CO11256"/>
      <c r="CP11256"/>
    </row>
    <row r="11257" spans="80:94" ht="22.5" customHeight="1">
      <c r="CB11257"/>
      <c r="CC11257"/>
      <c r="CD11257"/>
      <c r="CE11257" s="83"/>
      <c r="CF11257"/>
      <c r="CG11257"/>
      <c r="CH11257"/>
      <c r="CI11257"/>
      <c r="CJ11257"/>
      <c r="CK11257"/>
      <c r="CL11257"/>
      <c r="CM11257"/>
      <c r="CN11257"/>
      <c r="CO11257"/>
      <c r="CP11257"/>
    </row>
    <row r="11258" spans="80:94" ht="22.5" customHeight="1">
      <c r="CB11258"/>
      <c r="CC11258"/>
      <c r="CD11258"/>
      <c r="CE11258" s="83"/>
      <c r="CF11258"/>
      <c r="CG11258"/>
      <c r="CH11258"/>
      <c r="CI11258"/>
      <c r="CJ11258"/>
      <c r="CK11258"/>
      <c r="CL11258"/>
      <c r="CM11258"/>
      <c r="CN11258"/>
      <c r="CO11258"/>
      <c r="CP11258"/>
    </row>
    <row r="11259" spans="80:94" ht="22.5" customHeight="1">
      <c r="CB11259"/>
      <c r="CC11259"/>
      <c r="CD11259"/>
      <c r="CE11259" s="83"/>
      <c r="CF11259"/>
      <c r="CG11259"/>
      <c r="CH11259"/>
      <c r="CI11259"/>
      <c r="CJ11259"/>
      <c r="CK11259"/>
      <c r="CL11259"/>
      <c r="CM11259"/>
      <c r="CN11259"/>
      <c r="CO11259"/>
      <c r="CP11259"/>
    </row>
    <row r="11260" spans="80:94" ht="22.5" customHeight="1">
      <c r="CB11260"/>
      <c r="CC11260"/>
      <c r="CD11260"/>
      <c r="CE11260" s="83"/>
      <c r="CF11260"/>
      <c r="CG11260"/>
      <c r="CH11260"/>
      <c r="CI11260"/>
      <c r="CJ11260"/>
      <c r="CK11260"/>
      <c r="CL11260"/>
      <c r="CM11260"/>
      <c r="CN11260"/>
      <c r="CO11260"/>
      <c r="CP11260"/>
    </row>
    <row r="11261" spans="80:94" ht="22.5" customHeight="1">
      <c r="CB11261"/>
      <c r="CC11261"/>
      <c r="CD11261"/>
      <c r="CE11261" s="83"/>
      <c r="CF11261"/>
      <c r="CG11261"/>
      <c r="CH11261"/>
      <c r="CI11261"/>
      <c r="CJ11261"/>
      <c r="CK11261"/>
      <c r="CL11261"/>
      <c r="CM11261"/>
      <c r="CN11261"/>
      <c r="CO11261"/>
      <c r="CP11261"/>
    </row>
    <row r="11262" spans="80:94" ht="22.5" customHeight="1">
      <c r="CB11262"/>
      <c r="CC11262"/>
      <c r="CD11262"/>
      <c r="CE11262" s="83"/>
      <c r="CF11262"/>
      <c r="CG11262"/>
      <c r="CH11262"/>
      <c r="CI11262"/>
      <c r="CJ11262"/>
      <c r="CK11262"/>
      <c r="CL11262"/>
      <c r="CM11262"/>
      <c r="CN11262"/>
      <c r="CO11262"/>
      <c r="CP11262"/>
    </row>
    <row r="11263" spans="80:94" ht="22.5" customHeight="1">
      <c r="CB11263"/>
      <c r="CC11263"/>
      <c r="CD11263"/>
      <c r="CE11263" s="83"/>
      <c r="CF11263"/>
      <c r="CG11263"/>
      <c r="CH11263"/>
      <c r="CI11263"/>
      <c r="CJ11263"/>
      <c r="CK11263"/>
      <c r="CL11263"/>
      <c r="CM11263"/>
      <c r="CN11263"/>
      <c r="CO11263"/>
      <c r="CP11263"/>
    </row>
    <row r="11264" spans="80:94" ht="22.5" customHeight="1">
      <c r="CB11264"/>
      <c r="CC11264"/>
      <c r="CD11264"/>
      <c r="CE11264" s="83"/>
      <c r="CF11264"/>
      <c r="CG11264"/>
      <c r="CH11264"/>
      <c r="CI11264"/>
      <c r="CJ11264"/>
      <c r="CK11264"/>
      <c r="CL11264"/>
      <c r="CM11264"/>
      <c r="CN11264"/>
      <c r="CO11264"/>
      <c r="CP11264"/>
    </row>
    <row r="11265" spans="80:94" ht="22.5" customHeight="1">
      <c r="CB11265"/>
      <c r="CC11265"/>
      <c r="CD11265"/>
      <c r="CE11265" s="83"/>
      <c r="CF11265"/>
      <c r="CG11265"/>
      <c r="CH11265"/>
      <c r="CI11265"/>
      <c r="CJ11265"/>
      <c r="CK11265"/>
      <c r="CL11265"/>
      <c r="CM11265"/>
      <c r="CN11265"/>
      <c r="CO11265"/>
      <c r="CP11265"/>
    </row>
    <row r="11266" spans="80:94" ht="22.5" customHeight="1">
      <c r="CB11266"/>
      <c r="CC11266"/>
      <c r="CD11266"/>
      <c r="CE11266" s="83"/>
      <c r="CF11266"/>
      <c r="CG11266"/>
      <c r="CH11266"/>
      <c r="CI11266"/>
      <c r="CJ11266"/>
      <c r="CK11266"/>
      <c r="CL11266"/>
      <c r="CM11266"/>
      <c r="CN11266"/>
      <c r="CO11266"/>
      <c r="CP11266"/>
    </row>
    <row r="11267" spans="80:94" ht="22.5" customHeight="1">
      <c r="CB11267"/>
      <c r="CC11267"/>
      <c r="CD11267"/>
      <c r="CE11267" s="83"/>
      <c r="CF11267"/>
      <c r="CG11267"/>
      <c r="CH11267"/>
      <c r="CI11267"/>
      <c r="CJ11267"/>
      <c r="CK11267"/>
      <c r="CL11267"/>
      <c r="CM11267"/>
      <c r="CN11267"/>
      <c r="CO11267"/>
      <c r="CP11267"/>
    </row>
    <row r="11268" spans="80:94" ht="22.5" customHeight="1">
      <c r="CB11268"/>
      <c r="CC11268"/>
      <c r="CD11268"/>
      <c r="CE11268" s="83"/>
      <c r="CF11268"/>
      <c r="CG11268"/>
      <c r="CH11268"/>
      <c r="CI11268"/>
      <c r="CJ11268"/>
      <c r="CK11268"/>
      <c r="CL11268"/>
      <c r="CM11268"/>
      <c r="CN11268"/>
      <c r="CO11268"/>
      <c r="CP11268"/>
    </row>
    <row r="11269" spans="80:94" ht="22.5" customHeight="1">
      <c r="CB11269"/>
      <c r="CC11269"/>
      <c r="CD11269"/>
      <c r="CE11269" s="83"/>
      <c r="CF11269"/>
      <c r="CG11269"/>
      <c r="CH11269"/>
      <c r="CI11269"/>
      <c r="CJ11269"/>
      <c r="CK11269"/>
      <c r="CL11269"/>
      <c r="CM11269"/>
      <c r="CN11269"/>
      <c r="CO11269"/>
      <c r="CP11269"/>
    </row>
    <row r="11270" spans="80:94" ht="22.5" customHeight="1">
      <c r="CB11270"/>
      <c r="CC11270"/>
      <c r="CD11270"/>
      <c r="CE11270" s="83"/>
      <c r="CF11270"/>
      <c r="CG11270"/>
      <c r="CH11270"/>
      <c r="CI11270"/>
      <c r="CJ11270"/>
      <c r="CK11270"/>
      <c r="CL11270"/>
      <c r="CM11270"/>
      <c r="CN11270"/>
      <c r="CO11270"/>
      <c r="CP11270"/>
    </row>
    <row r="11271" spans="80:94" ht="22.5" customHeight="1">
      <c r="CB11271"/>
      <c r="CC11271"/>
      <c r="CD11271"/>
      <c r="CE11271" s="83"/>
      <c r="CF11271"/>
      <c r="CG11271"/>
      <c r="CH11271"/>
      <c r="CI11271"/>
      <c r="CJ11271"/>
      <c r="CK11271"/>
      <c r="CL11271"/>
      <c r="CM11271"/>
      <c r="CN11271"/>
      <c r="CO11271"/>
      <c r="CP11271"/>
    </row>
    <row r="11272" spans="80:94" ht="22.5" customHeight="1">
      <c r="CB11272"/>
      <c r="CC11272"/>
      <c r="CD11272"/>
      <c r="CE11272" s="83"/>
      <c r="CF11272"/>
      <c r="CG11272"/>
      <c r="CH11272"/>
      <c r="CI11272"/>
      <c r="CJ11272"/>
      <c r="CK11272"/>
      <c r="CL11272"/>
      <c r="CM11272"/>
      <c r="CN11272"/>
      <c r="CO11272"/>
      <c r="CP11272"/>
    </row>
    <row r="11273" spans="80:94" ht="22.5" customHeight="1">
      <c r="CB11273"/>
      <c r="CC11273"/>
      <c r="CD11273"/>
      <c r="CE11273" s="83"/>
      <c r="CF11273"/>
      <c r="CG11273"/>
      <c r="CH11273"/>
      <c r="CI11273"/>
      <c r="CJ11273"/>
      <c r="CK11273"/>
      <c r="CL11273"/>
      <c r="CM11273"/>
      <c r="CN11273"/>
      <c r="CO11273"/>
      <c r="CP11273"/>
    </row>
    <row r="11274" spans="80:94" ht="22.5" customHeight="1">
      <c r="CB11274"/>
      <c r="CC11274"/>
      <c r="CD11274"/>
      <c r="CE11274" s="83"/>
      <c r="CF11274"/>
      <c r="CG11274"/>
      <c r="CH11274"/>
      <c r="CI11274"/>
      <c r="CJ11274"/>
      <c r="CK11274"/>
      <c r="CL11274"/>
      <c r="CM11274"/>
      <c r="CN11274"/>
      <c r="CO11274"/>
      <c r="CP11274"/>
    </row>
    <row r="11275" spans="80:94" ht="22.5" customHeight="1">
      <c r="CB11275"/>
      <c r="CC11275"/>
      <c r="CD11275"/>
      <c r="CE11275" s="83"/>
      <c r="CF11275"/>
      <c r="CG11275"/>
      <c r="CH11275"/>
      <c r="CI11275"/>
      <c r="CJ11275"/>
      <c r="CK11275"/>
      <c r="CL11275"/>
      <c r="CM11275"/>
      <c r="CN11275"/>
      <c r="CO11275"/>
      <c r="CP11275"/>
    </row>
    <row r="11276" spans="80:94" ht="22.5" customHeight="1">
      <c r="CB11276"/>
      <c r="CC11276"/>
      <c r="CD11276"/>
      <c r="CE11276" s="83"/>
      <c r="CF11276"/>
      <c r="CG11276"/>
      <c r="CH11276"/>
      <c r="CI11276"/>
      <c r="CJ11276"/>
      <c r="CK11276"/>
      <c r="CL11276"/>
      <c r="CM11276"/>
      <c r="CN11276"/>
      <c r="CO11276"/>
      <c r="CP11276"/>
    </row>
    <row r="11277" spans="80:94" ht="22.5" customHeight="1">
      <c r="CB11277"/>
      <c r="CC11277"/>
      <c r="CD11277"/>
      <c r="CE11277" s="83"/>
      <c r="CF11277"/>
      <c r="CG11277"/>
      <c r="CH11277"/>
      <c r="CI11277"/>
      <c r="CJ11277"/>
      <c r="CK11277"/>
      <c r="CL11277"/>
      <c r="CM11277"/>
      <c r="CN11277"/>
      <c r="CO11277"/>
      <c r="CP11277"/>
    </row>
    <row r="11278" spans="80:94" ht="22.5" customHeight="1">
      <c r="CB11278"/>
      <c r="CC11278"/>
      <c r="CD11278"/>
      <c r="CE11278" s="83"/>
      <c r="CF11278"/>
      <c r="CG11278"/>
      <c r="CH11278"/>
      <c r="CI11278"/>
      <c r="CJ11278"/>
      <c r="CK11278"/>
      <c r="CL11278"/>
      <c r="CM11278"/>
      <c r="CN11278"/>
      <c r="CO11278"/>
      <c r="CP11278"/>
    </row>
    <row r="11279" spans="80:94" ht="22.5" customHeight="1">
      <c r="CB11279"/>
      <c r="CC11279"/>
      <c r="CD11279"/>
      <c r="CE11279" s="83"/>
      <c r="CF11279"/>
      <c r="CG11279"/>
      <c r="CH11279"/>
      <c r="CI11279"/>
      <c r="CJ11279"/>
      <c r="CK11279"/>
      <c r="CL11279"/>
      <c r="CM11279"/>
      <c r="CN11279"/>
      <c r="CO11279"/>
      <c r="CP11279"/>
    </row>
    <row r="11280" spans="80:94" ht="22.5" customHeight="1">
      <c r="CB11280"/>
      <c r="CC11280"/>
      <c r="CD11280"/>
      <c r="CE11280" s="83"/>
      <c r="CF11280"/>
      <c r="CG11280"/>
      <c r="CH11280"/>
      <c r="CI11280"/>
      <c r="CJ11280"/>
      <c r="CK11280"/>
      <c r="CL11280"/>
      <c r="CM11280"/>
      <c r="CN11280"/>
      <c r="CO11280"/>
      <c r="CP11280"/>
    </row>
    <row r="11281" spans="80:94" ht="22.5" customHeight="1">
      <c r="CB11281"/>
      <c r="CC11281"/>
      <c r="CD11281"/>
      <c r="CE11281" s="83"/>
      <c r="CF11281"/>
      <c r="CG11281"/>
      <c r="CH11281"/>
      <c r="CI11281"/>
      <c r="CJ11281"/>
      <c r="CK11281"/>
      <c r="CL11281"/>
      <c r="CM11281"/>
      <c r="CN11281"/>
      <c r="CO11281"/>
      <c r="CP11281"/>
    </row>
    <row r="11282" spans="80:94" ht="22.5" customHeight="1">
      <c r="CB11282"/>
      <c r="CC11282"/>
      <c r="CD11282"/>
      <c r="CE11282" s="83"/>
      <c r="CF11282"/>
      <c r="CG11282"/>
      <c r="CH11282"/>
      <c r="CI11282"/>
      <c r="CJ11282"/>
      <c r="CK11282"/>
      <c r="CL11282"/>
      <c r="CM11282"/>
      <c r="CN11282"/>
      <c r="CO11282"/>
      <c r="CP11282"/>
    </row>
    <row r="11283" spans="80:94" ht="22.5" customHeight="1">
      <c r="CB11283"/>
      <c r="CC11283"/>
      <c r="CD11283"/>
      <c r="CE11283" s="83"/>
      <c r="CF11283"/>
      <c r="CG11283"/>
      <c r="CH11283"/>
      <c r="CI11283"/>
      <c r="CJ11283"/>
      <c r="CK11283"/>
      <c r="CL11283"/>
      <c r="CM11283"/>
      <c r="CN11283"/>
      <c r="CO11283"/>
      <c r="CP11283"/>
    </row>
    <row r="11284" spans="80:94" ht="22.5" customHeight="1">
      <c r="CB11284"/>
      <c r="CC11284"/>
      <c r="CD11284"/>
      <c r="CE11284" s="83"/>
      <c r="CF11284"/>
      <c r="CG11284"/>
      <c r="CH11284"/>
      <c r="CI11284"/>
      <c r="CJ11284"/>
      <c r="CK11284"/>
      <c r="CL11284"/>
      <c r="CM11284"/>
      <c r="CN11284"/>
      <c r="CO11284"/>
      <c r="CP11284"/>
    </row>
    <row r="11285" spans="80:94" ht="22.5" customHeight="1">
      <c r="CB11285"/>
      <c r="CC11285"/>
      <c r="CD11285"/>
      <c r="CE11285" s="83"/>
      <c r="CF11285"/>
      <c r="CG11285"/>
      <c r="CH11285"/>
      <c r="CI11285"/>
      <c r="CJ11285"/>
      <c r="CK11285"/>
      <c r="CL11285"/>
      <c r="CM11285"/>
      <c r="CN11285"/>
      <c r="CO11285"/>
      <c r="CP11285"/>
    </row>
    <row r="11286" spans="80:94" ht="22.5" customHeight="1">
      <c r="CB11286"/>
      <c r="CC11286"/>
      <c r="CD11286"/>
      <c r="CE11286" s="83"/>
      <c r="CF11286"/>
      <c r="CG11286"/>
      <c r="CH11286"/>
      <c r="CI11286"/>
      <c r="CJ11286"/>
      <c r="CK11286"/>
      <c r="CL11286"/>
      <c r="CM11286"/>
      <c r="CN11286"/>
      <c r="CO11286"/>
      <c r="CP11286"/>
    </row>
    <row r="11287" spans="80:94" ht="22.5" customHeight="1">
      <c r="CB11287"/>
      <c r="CC11287"/>
      <c r="CD11287"/>
      <c r="CE11287" s="83"/>
      <c r="CF11287"/>
      <c r="CG11287"/>
      <c r="CH11287"/>
      <c r="CI11287"/>
      <c r="CJ11287"/>
      <c r="CK11287"/>
      <c r="CL11287"/>
      <c r="CM11287"/>
      <c r="CN11287"/>
      <c r="CO11287"/>
      <c r="CP11287"/>
    </row>
    <row r="11288" spans="80:94" ht="22.5" customHeight="1">
      <c r="CB11288"/>
      <c r="CC11288"/>
      <c r="CD11288"/>
      <c r="CE11288" s="83"/>
      <c r="CF11288"/>
      <c r="CG11288"/>
      <c r="CH11288"/>
      <c r="CI11288"/>
      <c r="CJ11288"/>
      <c r="CK11288"/>
      <c r="CL11288"/>
      <c r="CM11288"/>
      <c r="CN11288"/>
      <c r="CO11288"/>
      <c r="CP11288"/>
    </row>
    <row r="11289" spans="80:94" ht="22.5" customHeight="1">
      <c r="CB11289"/>
      <c r="CC11289"/>
      <c r="CD11289"/>
      <c r="CE11289" s="83"/>
      <c r="CF11289"/>
      <c r="CG11289"/>
      <c r="CH11289"/>
      <c r="CI11289"/>
      <c r="CJ11289"/>
      <c r="CK11289"/>
      <c r="CL11289"/>
      <c r="CM11289"/>
      <c r="CN11289"/>
      <c r="CO11289"/>
      <c r="CP11289"/>
    </row>
    <row r="11290" spans="80:94" ht="22.5" customHeight="1">
      <c r="CB11290"/>
      <c r="CC11290"/>
      <c r="CD11290"/>
      <c r="CE11290" s="83"/>
      <c r="CF11290"/>
      <c r="CG11290"/>
      <c r="CH11290"/>
      <c r="CI11290"/>
      <c r="CJ11290"/>
      <c r="CK11290"/>
      <c r="CL11290"/>
      <c r="CM11290"/>
      <c r="CN11290"/>
      <c r="CO11290"/>
      <c r="CP11290"/>
    </row>
    <row r="11291" spans="80:94" ht="22.5" customHeight="1">
      <c r="CB11291"/>
      <c r="CC11291"/>
      <c r="CD11291"/>
      <c r="CE11291" s="83"/>
      <c r="CF11291"/>
      <c r="CG11291"/>
      <c r="CH11291"/>
      <c r="CI11291"/>
      <c r="CJ11291"/>
      <c r="CK11291"/>
      <c r="CL11291"/>
      <c r="CM11291"/>
      <c r="CN11291"/>
      <c r="CO11291"/>
      <c r="CP11291"/>
    </row>
    <row r="11292" spans="80:94" ht="22.5" customHeight="1">
      <c r="CB11292"/>
      <c r="CC11292"/>
      <c r="CD11292"/>
      <c r="CE11292" s="83"/>
      <c r="CF11292"/>
      <c r="CG11292"/>
      <c r="CH11292"/>
      <c r="CI11292"/>
      <c r="CJ11292"/>
      <c r="CK11292"/>
      <c r="CL11292"/>
      <c r="CM11292"/>
      <c r="CN11292"/>
      <c r="CO11292"/>
      <c r="CP11292"/>
    </row>
    <row r="11293" spans="80:94" ht="22.5" customHeight="1">
      <c r="CB11293"/>
      <c r="CC11293"/>
      <c r="CD11293"/>
      <c r="CE11293" s="83"/>
      <c r="CF11293"/>
      <c r="CG11293"/>
      <c r="CH11293"/>
      <c r="CI11293"/>
      <c r="CJ11293"/>
      <c r="CK11293"/>
      <c r="CL11293"/>
      <c r="CM11293"/>
      <c r="CN11293"/>
      <c r="CO11293"/>
      <c r="CP11293"/>
    </row>
    <row r="11294" spans="80:94" ht="22.5" customHeight="1">
      <c r="CB11294"/>
      <c r="CC11294"/>
      <c r="CD11294"/>
      <c r="CE11294" s="83"/>
      <c r="CF11294"/>
      <c r="CG11294"/>
      <c r="CH11294"/>
      <c r="CI11294"/>
      <c r="CJ11294"/>
      <c r="CK11294"/>
      <c r="CL11294"/>
      <c r="CM11294"/>
      <c r="CN11294"/>
      <c r="CO11294"/>
      <c r="CP11294"/>
    </row>
    <row r="11295" spans="80:94" ht="22.5" customHeight="1">
      <c r="CB11295"/>
      <c r="CC11295"/>
      <c r="CD11295"/>
      <c r="CE11295" s="83"/>
      <c r="CF11295"/>
      <c r="CG11295"/>
      <c r="CH11295"/>
      <c r="CI11295"/>
      <c r="CJ11295"/>
      <c r="CK11295"/>
      <c r="CL11295"/>
      <c r="CM11295"/>
      <c r="CN11295"/>
      <c r="CO11295"/>
      <c r="CP11295"/>
    </row>
    <row r="11296" spans="80:94" ht="22.5" customHeight="1">
      <c r="CB11296"/>
      <c r="CC11296"/>
      <c r="CD11296"/>
      <c r="CE11296" s="83"/>
      <c r="CF11296"/>
      <c r="CG11296"/>
      <c r="CH11296"/>
      <c r="CI11296"/>
      <c r="CJ11296"/>
      <c r="CK11296"/>
      <c r="CL11296"/>
      <c r="CM11296"/>
      <c r="CN11296"/>
      <c r="CO11296"/>
      <c r="CP11296"/>
    </row>
    <row r="11297" spans="80:94" ht="22.5" customHeight="1">
      <c r="CB11297"/>
      <c r="CC11297"/>
      <c r="CD11297"/>
      <c r="CE11297" s="83"/>
      <c r="CF11297"/>
      <c r="CG11297"/>
      <c r="CH11297"/>
      <c r="CI11297"/>
      <c r="CJ11297"/>
      <c r="CK11297"/>
      <c r="CL11297"/>
      <c r="CM11297"/>
      <c r="CN11297"/>
      <c r="CO11297"/>
      <c r="CP11297"/>
    </row>
    <row r="11298" spans="80:94" ht="22.5" customHeight="1">
      <c r="CB11298"/>
      <c r="CC11298"/>
      <c r="CD11298"/>
      <c r="CE11298" s="83"/>
      <c r="CF11298"/>
      <c r="CG11298"/>
      <c r="CH11298"/>
      <c r="CI11298"/>
      <c r="CJ11298"/>
      <c r="CK11298"/>
      <c r="CL11298"/>
      <c r="CM11298"/>
      <c r="CN11298"/>
      <c r="CO11298"/>
      <c r="CP11298"/>
    </row>
    <row r="11299" spans="80:94" ht="22.5" customHeight="1">
      <c r="CB11299"/>
      <c r="CC11299"/>
      <c r="CD11299"/>
      <c r="CE11299" s="83"/>
      <c r="CF11299"/>
      <c r="CG11299"/>
      <c r="CH11299"/>
      <c r="CI11299"/>
      <c r="CJ11299"/>
      <c r="CK11299"/>
      <c r="CL11299"/>
      <c r="CM11299"/>
      <c r="CN11299"/>
      <c r="CO11299"/>
      <c r="CP11299"/>
    </row>
    <row r="11300" spans="80:94" ht="22.5" customHeight="1">
      <c r="CB11300"/>
      <c r="CC11300"/>
      <c r="CD11300"/>
      <c r="CE11300" s="83"/>
      <c r="CF11300"/>
      <c r="CG11300"/>
      <c r="CH11300"/>
      <c r="CI11300"/>
      <c r="CJ11300"/>
      <c r="CK11300"/>
      <c r="CL11300"/>
      <c r="CM11300"/>
      <c r="CN11300"/>
      <c r="CO11300"/>
      <c r="CP11300"/>
    </row>
    <row r="11301" spans="80:94" ht="22.5" customHeight="1">
      <c r="CB11301"/>
      <c r="CC11301"/>
      <c r="CD11301"/>
      <c r="CE11301" s="83"/>
      <c r="CF11301"/>
      <c r="CG11301"/>
      <c r="CH11301"/>
      <c r="CI11301"/>
      <c r="CJ11301"/>
      <c r="CK11301"/>
      <c r="CL11301"/>
      <c r="CM11301"/>
      <c r="CN11301"/>
      <c r="CO11301"/>
      <c r="CP11301"/>
    </row>
    <row r="11302" spans="80:94" ht="22.5" customHeight="1">
      <c r="CB11302"/>
      <c r="CC11302"/>
      <c r="CD11302"/>
      <c r="CE11302" s="83"/>
      <c r="CF11302"/>
      <c r="CG11302"/>
      <c r="CH11302"/>
      <c r="CI11302"/>
      <c r="CJ11302"/>
      <c r="CK11302"/>
      <c r="CL11302"/>
      <c r="CM11302"/>
      <c r="CN11302"/>
      <c r="CO11302"/>
      <c r="CP11302"/>
    </row>
    <row r="11303" spans="80:94" ht="22.5" customHeight="1">
      <c r="CB11303"/>
      <c r="CC11303"/>
      <c r="CD11303"/>
      <c r="CE11303" s="83"/>
      <c r="CF11303"/>
      <c r="CG11303"/>
      <c r="CH11303"/>
      <c r="CI11303"/>
      <c r="CJ11303"/>
      <c r="CK11303"/>
      <c r="CL11303"/>
      <c r="CM11303"/>
      <c r="CN11303"/>
      <c r="CO11303"/>
      <c r="CP11303"/>
    </row>
    <row r="11304" spans="80:94" ht="22.5" customHeight="1">
      <c r="CB11304"/>
      <c r="CC11304"/>
      <c r="CD11304"/>
      <c r="CE11304" s="83"/>
      <c r="CF11304"/>
      <c r="CG11304"/>
      <c r="CH11304"/>
      <c r="CI11304"/>
      <c r="CJ11304"/>
      <c r="CK11304"/>
      <c r="CL11304"/>
      <c r="CM11304"/>
      <c r="CN11304"/>
      <c r="CO11304"/>
      <c r="CP11304"/>
    </row>
    <row r="11305" spans="80:94" ht="22.5" customHeight="1">
      <c r="CB11305"/>
      <c r="CC11305"/>
      <c r="CD11305"/>
      <c r="CE11305" s="83"/>
      <c r="CF11305"/>
      <c r="CG11305"/>
      <c r="CH11305"/>
      <c r="CI11305"/>
      <c r="CJ11305"/>
      <c r="CK11305"/>
      <c r="CL11305"/>
      <c r="CM11305"/>
      <c r="CN11305"/>
      <c r="CO11305"/>
      <c r="CP11305"/>
    </row>
    <row r="11306" spans="80:94" ht="22.5" customHeight="1">
      <c r="CB11306"/>
      <c r="CC11306"/>
      <c r="CD11306"/>
      <c r="CE11306" s="83"/>
      <c r="CF11306"/>
      <c r="CG11306"/>
      <c r="CH11306"/>
      <c r="CI11306"/>
      <c r="CJ11306"/>
      <c r="CK11306"/>
      <c r="CL11306"/>
      <c r="CM11306"/>
      <c r="CN11306"/>
      <c r="CO11306"/>
      <c r="CP11306"/>
    </row>
    <row r="11307" spans="80:94" ht="22.5" customHeight="1">
      <c r="CB11307"/>
      <c r="CC11307"/>
      <c r="CD11307"/>
      <c r="CE11307" s="83"/>
      <c r="CF11307"/>
      <c r="CG11307"/>
      <c r="CH11307"/>
      <c r="CI11307"/>
      <c r="CJ11307"/>
      <c r="CK11307"/>
      <c r="CL11307"/>
      <c r="CM11307"/>
      <c r="CN11307"/>
      <c r="CO11307"/>
      <c r="CP11307"/>
    </row>
    <row r="11308" spans="80:94" ht="22.5" customHeight="1">
      <c r="CB11308"/>
      <c r="CC11308"/>
      <c r="CD11308"/>
      <c r="CE11308" s="83"/>
      <c r="CF11308"/>
      <c r="CG11308"/>
      <c r="CH11308"/>
      <c r="CI11308"/>
      <c r="CJ11308"/>
      <c r="CK11308"/>
      <c r="CL11308"/>
      <c r="CM11308"/>
      <c r="CN11308"/>
      <c r="CO11308"/>
      <c r="CP11308"/>
    </row>
    <row r="11309" spans="80:94" ht="22.5" customHeight="1">
      <c r="CB11309"/>
      <c r="CC11309"/>
      <c r="CD11309"/>
      <c r="CE11309" s="83"/>
      <c r="CF11309"/>
      <c r="CG11309"/>
      <c r="CH11309"/>
      <c r="CI11309"/>
      <c r="CJ11309"/>
      <c r="CK11309"/>
      <c r="CL11309"/>
      <c r="CM11309"/>
      <c r="CN11309"/>
      <c r="CO11309"/>
      <c r="CP11309"/>
    </row>
    <row r="11310" spans="80:94" ht="22.5" customHeight="1">
      <c r="CB11310"/>
      <c r="CC11310"/>
      <c r="CD11310"/>
      <c r="CE11310" s="83"/>
      <c r="CF11310"/>
      <c r="CG11310"/>
      <c r="CH11310"/>
      <c r="CI11310"/>
      <c r="CJ11310"/>
      <c r="CK11310"/>
      <c r="CL11310"/>
      <c r="CM11310"/>
      <c r="CN11310"/>
      <c r="CO11310"/>
      <c r="CP11310"/>
    </row>
    <row r="11311" spans="80:94" ht="22.5" customHeight="1">
      <c r="CB11311"/>
      <c r="CC11311"/>
      <c r="CD11311"/>
      <c r="CE11311" s="83"/>
      <c r="CF11311"/>
      <c r="CG11311"/>
      <c r="CH11311"/>
      <c r="CI11311"/>
      <c r="CJ11311"/>
      <c r="CK11311"/>
      <c r="CL11311"/>
      <c r="CM11311"/>
      <c r="CN11311"/>
      <c r="CO11311"/>
      <c r="CP11311"/>
    </row>
    <row r="11312" spans="80:94" ht="22.5" customHeight="1">
      <c r="CB11312"/>
      <c r="CC11312"/>
      <c r="CD11312"/>
      <c r="CE11312" s="83"/>
      <c r="CF11312"/>
      <c r="CG11312"/>
      <c r="CH11312"/>
      <c r="CI11312"/>
      <c r="CJ11312"/>
      <c r="CK11312"/>
      <c r="CL11312"/>
      <c r="CM11312"/>
      <c r="CN11312"/>
      <c r="CO11312"/>
      <c r="CP11312"/>
    </row>
    <row r="11313" spans="80:94" ht="22.5" customHeight="1">
      <c r="CB11313"/>
      <c r="CC11313"/>
      <c r="CD11313"/>
      <c r="CE11313" s="83"/>
      <c r="CF11313"/>
      <c r="CG11313"/>
      <c r="CH11313"/>
      <c r="CI11313"/>
      <c r="CJ11313"/>
      <c r="CK11313"/>
      <c r="CL11313"/>
      <c r="CM11313"/>
      <c r="CN11313"/>
      <c r="CO11313"/>
      <c r="CP11313"/>
    </row>
    <row r="11314" spans="80:94" ht="22.5" customHeight="1">
      <c r="CB11314"/>
      <c r="CC11314"/>
      <c r="CD11314"/>
      <c r="CE11314" s="83"/>
      <c r="CF11314"/>
      <c r="CG11314"/>
      <c r="CH11314"/>
      <c r="CI11314"/>
      <c r="CJ11314"/>
      <c r="CK11314"/>
      <c r="CL11314"/>
      <c r="CM11314"/>
      <c r="CN11314"/>
      <c r="CO11314"/>
      <c r="CP11314"/>
    </row>
    <row r="11315" spans="80:94" ht="22.5" customHeight="1">
      <c r="CB11315"/>
      <c r="CC11315"/>
      <c r="CD11315"/>
      <c r="CE11315" s="83"/>
      <c r="CF11315"/>
      <c r="CG11315"/>
      <c r="CH11315"/>
      <c r="CI11315"/>
      <c r="CJ11315"/>
      <c r="CK11315"/>
      <c r="CL11315"/>
      <c r="CM11315"/>
      <c r="CN11315"/>
      <c r="CO11315"/>
      <c r="CP11315"/>
    </row>
    <row r="11316" spans="80:94" ht="22.5" customHeight="1">
      <c r="CB11316"/>
      <c r="CC11316"/>
      <c r="CD11316"/>
      <c r="CE11316" s="83"/>
      <c r="CF11316"/>
      <c r="CG11316"/>
      <c r="CH11316"/>
      <c r="CI11316"/>
      <c r="CJ11316"/>
      <c r="CK11316"/>
      <c r="CL11316"/>
      <c r="CM11316"/>
      <c r="CN11316"/>
      <c r="CO11316"/>
      <c r="CP11316"/>
    </row>
    <row r="11317" spans="80:94" ht="22.5" customHeight="1">
      <c r="CB11317"/>
      <c r="CC11317"/>
      <c r="CD11317"/>
      <c r="CE11317" s="83"/>
      <c r="CF11317"/>
      <c r="CG11317"/>
      <c r="CH11317"/>
      <c r="CI11317"/>
      <c r="CJ11317"/>
      <c r="CK11317"/>
      <c r="CL11317"/>
      <c r="CM11317"/>
      <c r="CN11317"/>
      <c r="CO11317"/>
      <c r="CP11317"/>
    </row>
    <row r="11318" spans="80:94" ht="22.5" customHeight="1">
      <c r="CB11318"/>
      <c r="CC11318"/>
      <c r="CD11318"/>
      <c r="CE11318" s="83"/>
      <c r="CF11318"/>
      <c r="CG11318"/>
      <c r="CH11318"/>
      <c r="CI11318"/>
      <c r="CJ11318"/>
      <c r="CK11318"/>
      <c r="CL11318"/>
      <c r="CM11318"/>
      <c r="CN11318"/>
      <c r="CO11318"/>
      <c r="CP11318"/>
    </row>
    <row r="11319" spans="80:94" ht="22.5" customHeight="1">
      <c r="CB11319"/>
      <c r="CC11319"/>
      <c r="CD11319"/>
      <c r="CE11319" s="83"/>
      <c r="CF11319"/>
      <c r="CG11319"/>
      <c r="CH11319"/>
      <c r="CI11319"/>
      <c r="CJ11319"/>
      <c r="CK11319"/>
      <c r="CL11319"/>
      <c r="CM11319"/>
      <c r="CN11319"/>
      <c r="CO11319"/>
      <c r="CP11319"/>
    </row>
    <row r="11320" spans="80:94" ht="22.5" customHeight="1">
      <c r="CB11320"/>
      <c r="CC11320"/>
      <c r="CD11320"/>
      <c r="CE11320" s="83"/>
      <c r="CF11320"/>
      <c r="CG11320"/>
      <c r="CH11320"/>
      <c r="CI11320"/>
      <c r="CJ11320"/>
      <c r="CK11320"/>
      <c r="CL11320"/>
      <c r="CM11320"/>
      <c r="CN11320"/>
      <c r="CO11320"/>
      <c r="CP11320"/>
    </row>
    <row r="11321" spans="80:94" ht="22.5" customHeight="1">
      <c r="CB11321"/>
      <c r="CC11321"/>
      <c r="CD11321"/>
      <c r="CE11321" s="83"/>
      <c r="CF11321"/>
      <c r="CG11321"/>
      <c r="CH11321"/>
      <c r="CI11321"/>
      <c r="CJ11321"/>
      <c r="CK11321"/>
      <c r="CL11321"/>
      <c r="CM11321"/>
      <c r="CN11321"/>
      <c r="CO11321"/>
      <c r="CP11321"/>
    </row>
    <row r="11322" spans="80:94" ht="22.5" customHeight="1">
      <c r="CB11322"/>
      <c r="CC11322"/>
      <c r="CD11322"/>
      <c r="CE11322" s="83"/>
      <c r="CF11322"/>
      <c r="CG11322"/>
      <c r="CH11322"/>
      <c r="CI11322"/>
      <c r="CJ11322"/>
      <c r="CK11322"/>
      <c r="CL11322"/>
      <c r="CM11322"/>
      <c r="CN11322"/>
      <c r="CO11322"/>
      <c r="CP11322"/>
    </row>
    <row r="11323" spans="80:94" ht="22.5" customHeight="1">
      <c r="CB11323"/>
      <c r="CC11323"/>
      <c r="CD11323"/>
      <c r="CE11323" s="83"/>
      <c r="CF11323"/>
      <c r="CG11323"/>
      <c r="CH11323"/>
      <c r="CI11323"/>
      <c r="CJ11323"/>
      <c r="CK11323"/>
      <c r="CL11323"/>
      <c r="CM11323"/>
      <c r="CN11323"/>
      <c r="CO11323"/>
      <c r="CP11323"/>
    </row>
    <row r="11324" spans="80:94" ht="22.5" customHeight="1">
      <c r="CB11324"/>
      <c r="CC11324"/>
      <c r="CD11324"/>
      <c r="CE11324" s="83"/>
      <c r="CF11324"/>
      <c r="CG11324"/>
      <c r="CH11324"/>
      <c r="CI11324"/>
      <c r="CJ11324"/>
      <c r="CK11324"/>
      <c r="CL11324"/>
      <c r="CM11324"/>
      <c r="CN11324"/>
      <c r="CO11324"/>
      <c r="CP11324"/>
    </row>
    <row r="11325" spans="80:94" ht="22.5" customHeight="1">
      <c r="CB11325"/>
      <c r="CC11325"/>
      <c r="CD11325"/>
      <c r="CE11325" s="83"/>
      <c r="CF11325"/>
      <c r="CG11325"/>
      <c r="CH11325"/>
      <c r="CI11325"/>
      <c r="CJ11325"/>
      <c r="CK11325"/>
      <c r="CL11325"/>
      <c r="CM11325"/>
      <c r="CN11325"/>
      <c r="CO11325"/>
      <c r="CP11325"/>
    </row>
    <row r="11326" spans="80:94" ht="22.5" customHeight="1">
      <c r="CB11326"/>
      <c r="CC11326"/>
      <c r="CD11326"/>
      <c r="CE11326" s="83"/>
      <c r="CF11326"/>
      <c r="CG11326"/>
      <c r="CH11326"/>
      <c r="CI11326"/>
      <c r="CJ11326"/>
      <c r="CK11326"/>
      <c r="CL11326"/>
      <c r="CM11326"/>
      <c r="CN11326"/>
      <c r="CO11326"/>
      <c r="CP11326"/>
    </row>
    <row r="11327" spans="80:94" ht="22.5" customHeight="1">
      <c r="CB11327"/>
      <c r="CC11327"/>
      <c r="CD11327"/>
      <c r="CE11327" s="83"/>
      <c r="CF11327"/>
      <c r="CG11327"/>
      <c r="CH11327"/>
      <c r="CI11327"/>
      <c r="CJ11327"/>
      <c r="CK11327"/>
      <c r="CL11327"/>
      <c r="CM11327"/>
      <c r="CN11327"/>
      <c r="CO11327"/>
      <c r="CP11327"/>
    </row>
    <row r="11328" spans="80:94" ht="22.5" customHeight="1">
      <c r="CB11328"/>
      <c r="CC11328"/>
      <c r="CD11328"/>
      <c r="CE11328" s="83"/>
      <c r="CF11328"/>
      <c r="CG11328"/>
      <c r="CH11328"/>
      <c r="CI11328"/>
      <c r="CJ11328"/>
      <c r="CK11328"/>
      <c r="CL11328"/>
      <c r="CM11328"/>
      <c r="CN11328"/>
      <c r="CO11328"/>
      <c r="CP11328"/>
    </row>
    <row r="11329" spans="80:94" ht="22.5" customHeight="1">
      <c r="CB11329"/>
      <c r="CC11329"/>
      <c r="CD11329"/>
      <c r="CE11329" s="83"/>
      <c r="CF11329"/>
      <c r="CG11329"/>
      <c r="CH11329"/>
      <c r="CI11329"/>
      <c r="CJ11329"/>
      <c r="CK11329"/>
      <c r="CL11329"/>
      <c r="CM11329"/>
      <c r="CN11329"/>
      <c r="CO11329"/>
      <c r="CP11329"/>
    </row>
    <row r="11330" spans="80:94" ht="22.5" customHeight="1">
      <c r="CB11330"/>
      <c r="CC11330"/>
      <c r="CD11330"/>
      <c r="CE11330" s="83"/>
      <c r="CF11330"/>
      <c r="CG11330"/>
      <c r="CH11330"/>
      <c r="CI11330"/>
      <c r="CJ11330"/>
      <c r="CK11330"/>
      <c r="CL11330"/>
      <c r="CM11330"/>
      <c r="CN11330"/>
      <c r="CO11330"/>
      <c r="CP11330"/>
    </row>
    <row r="11331" spans="80:94" ht="22.5" customHeight="1">
      <c r="CB11331"/>
      <c r="CC11331"/>
      <c r="CD11331"/>
      <c r="CE11331" s="83"/>
      <c r="CF11331"/>
      <c r="CG11331"/>
      <c r="CH11331"/>
      <c r="CI11331"/>
      <c r="CJ11331"/>
      <c r="CK11331"/>
      <c r="CL11331"/>
      <c r="CM11331"/>
      <c r="CN11331"/>
      <c r="CO11331"/>
      <c r="CP11331"/>
    </row>
    <row r="11332" spans="80:94" ht="22.5" customHeight="1">
      <c r="CB11332"/>
      <c r="CC11332"/>
      <c r="CD11332"/>
      <c r="CE11332" s="83"/>
      <c r="CF11332"/>
      <c r="CG11332"/>
      <c r="CH11332"/>
      <c r="CI11332"/>
      <c r="CJ11332"/>
      <c r="CK11332"/>
      <c r="CL11332"/>
      <c r="CM11332"/>
      <c r="CN11332"/>
      <c r="CO11332"/>
      <c r="CP11332"/>
    </row>
    <row r="11333" spans="80:94" ht="22.5" customHeight="1">
      <c r="CB11333"/>
      <c r="CC11333"/>
      <c r="CD11333"/>
      <c r="CE11333" s="83"/>
      <c r="CF11333"/>
      <c r="CG11333"/>
      <c r="CH11333"/>
      <c r="CI11333"/>
      <c r="CJ11333"/>
      <c r="CK11333"/>
      <c r="CL11333"/>
      <c r="CM11333"/>
      <c r="CN11333"/>
      <c r="CO11333"/>
      <c r="CP11333"/>
    </row>
    <row r="11334" spans="80:94" ht="22.5" customHeight="1">
      <c r="CB11334"/>
      <c r="CC11334"/>
      <c r="CD11334"/>
      <c r="CE11334" s="83"/>
      <c r="CF11334"/>
      <c r="CG11334"/>
      <c r="CH11334"/>
      <c r="CI11334"/>
      <c r="CJ11334"/>
      <c r="CK11334"/>
      <c r="CL11334"/>
      <c r="CM11334"/>
      <c r="CN11334"/>
      <c r="CO11334"/>
      <c r="CP11334"/>
    </row>
    <row r="11335" spans="80:94" ht="22.5" customHeight="1">
      <c r="CB11335"/>
      <c r="CC11335"/>
      <c r="CD11335"/>
      <c r="CE11335" s="83"/>
      <c r="CF11335"/>
      <c r="CG11335"/>
      <c r="CH11335"/>
      <c r="CI11335"/>
      <c r="CJ11335"/>
      <c r="CK11335"/>
      <c r="CL11335"/>
      <c r="CM11335"/>
      <c r="CN11335"/>
      <c r="CO11335"/>
      <c r="CP11335"/>
    </row>
    <row r="11336" spans="80:94" ht="22.5" customHeight="1">
      <c r="CB11336"/>
      <c r="CC11336"/>
      <c r="CD11336"/>
      <c r="CE11336" s="83"/>
      <c r="CF11336"/>
      <c r="CG11336"/>
      <c r="CH11336"/>
      <c r="CI11336"/>
      <c r="CJ11336"/>
      <c r="CK11336"/>
      <c r="CL11336"/>
      <c r="CM11336"/>
      <c r="CN11336"/>
      <c r="CO11336"/>
      <c r="CP11336"/>
    </row>
    <row r="11337" spans="80:94" ht="22.5" customHeight="1">
      <c r="CB11337"/>
      <c r="CC11337"/>
      <c r="CD11337"/>
      <c r="CE11337" s="83"/>
      <c r="CF11337"/>
      <c r="CG11337"/>
      <c r="CH11337"/>
      <c r="CI11337"/>
      <c r="CJ11337"/>
      <c r="CK11337"/>
      <c r="CL11337"/>
      <c r="CM11337"/>
      <c r="CN11337"/>
      <c r="CO11337"/>
      <c r="CP11337"/>
    </row>
    <row r="11338" spans="80:94" ht="22.5" customHeight="1">
      <c r="CB11338"/>
      <c r="CC11338"/>
      <c r="CD11338"/>
      <c r="CE11338" s="83"/>
      <c r="CF11338"/>
      <c r="CG11338"/>
      <c r="CH11338"/>
      <c r="CI11338"/>
      <c r="CJ11338"/>
      <c r="CK11338"/>
      <c r="CL11338"/>
      <c r="CM11338"/>
      <c r="CN11338"/>
      <c r="CO11338"/>
      <c r="CP11338"/>
    </row>
    <row r="11339" spans="80:94" ht="22.5" customHeight="1">
      <c r="CB11339"/>
      <c r="CC11339"/>
      <c r="CD11339"/>
      <c r="CE11339" s="83"/>
      <c r="CF11339"/>
      <c r="CG11339"/>
      <c r="CH11339"/>
      <c r="CI11339"/>
      <c r="CJ11339"/>
      <c r="CK11339"/>
      <c r="CL11339"/>
      <c r="CM11339"/>
      <c r="CN11339"/>
      <c r="CO11339"/>
      <c r="CP11339"/>
    </row>
    <row r="11340" spans="80:94" ht="22.5" customHeight="1">
      <c r="CB11340"/>
      <c r="CC11340"/>
      <c r="CD11340"/>
      <c r="CE11340" s="83"/>
      <c r="CF11340"/>
      <c r="CG11340"/>
      <c r="CH11340"/>
      <c r="CI11340"/>
      <c r="CJ11340"/>
      <c r="CK11340"/>
      <c r="CL11340"/>
      <c r="CM11340"/>
      <c r="CN11340"/>
      <c r="CO11340"/>
      <c r="CP11340"/>
    </row>
    <row r="11341" spans="80:94" ht="22.5" customHeight="1">
      <c r="CB11341"/>
      <c r="CC11341"/>
      <c r="CD11341"/>
      <c r="CE11341" s="83"/>
      <c r="CF11341"/>
      <c r="CG11341"/>
      <c r="CH11341"/>
      <c r="CI11341"/>
      <c r="CJ11341"/>
      <c r="CK11341"/>
      <c r="CL11341"/>
      <c r="CM11341"/>
      <c r="CN11341"/>
      <c r="CO11341"/>
      <c r="CP11341"/>
    </row>
    <row r="11342" spans="80:94" ht="22.5" customHeight="1">
      <c r="CB11342"/>
      <c r="CC11342"/>
      <c r="CD11342"/>
      <c r="CE11342" s="83"/>
      <c r="CF11342"/>
      <c r="CG11342"/>
      <c r="CH11342"/>
      <c r="CI11342"/>
      <c r="CJ11342"/>
      <c r="CK11342"/>
      <c r="CL11342"/>
      <c r="CM11342"/>
      <c r="CN11342"/>
      <c r="CO11342"/>
      <c r="CP11342"/>
    </row>
    <row r="11343" spans="80:94" ht="22.5" customHeight="1">
      <c r="CB11343"/>
      <c r="CC11343"/>
      <c r="CD11343"/>
      <c r="CE11343" s="83"/>
      <c r="CF11343"/>
      <c r="CG11343"/>
      <c r="CH11343"/>
      <c r="CI11343"/>
      <c r="CJ11343"/>
      <c r="CK11343"/>
      <c r="CL11343"/>
      <c r="CM11343"/>
      <c r="CN11343"/>
      <c r="CO11343"/>
      <c r="CP11343"/>
    </row>
    <row r="11344" spans="80:94" ht="22.5" customHeight="1">
      <c r="CB11344"/>
      <c r="CC11344"/>
      <c r="CD11344"/>
      <c r="CE11344" s="83"/>
      <c r="CF11344"/>
      <c r="CG11344"/>
      <c r="CH11344"/>
      <c r="CI11344"/>
      <c r="CJ11344"/>
      <c r="CK11344"/>
      <c r="CL11344"/>
      <c r="CM11344"/>
      <c r="CN11344"/>
      <c r="CO11344"/>
      <c r="CP11344"/>
    </row>
    <row r="11345" spans="80:94" ht="22.5" customHeight="1">
      <c r="CB11345"/>
      <c r="CC11345"/>
      <c r="CD11345"/>
      <c r="CE11345" s="83"/>
      <c r="CF11345"/>
      <c r="CG11345"/>
      <c r="CH11345"/>
      <c r="CI11345"/>
      <c r="CJ11345"/>
      <c r="CK11345"/>
      <c r="CL11345"/>
      <c r="CM11345"/>
      <c r="CN11345"/>
      <c r="CO11345"/>
      <c r="CP11345"/>
    </row>
    <row r="11346" spans="80:94" ht="22.5" customHeight="1">
      <c r="CB11346"/>
      <c r="CC11346"/>
      <c r="CD11346"/>
      <c r="CE11346" s="83"/>
      <c r="CF11346"/>
      <c r="CG11346"/>
      <c r="CH11346"/>
      <c r="CI11346"/>
      <c r="CJ11346"/>
      <c r="CK11346"/>
      <c r="CL11346"/>
      <c r="CM11346"/>
      <c r="CN11346"/>
      <c r="CO11346"/>
      <c r="CP11346"/>
    </row>
    <row r="11347" spans="80:94" ht="22.5" customHeight="1">
      <c r="CB11347"/>
      <c r="CC11347"/>
      <c r="CD11347"/>
      <c r="CE11347" s="83"/>
      <c r="CF11347"/>
      <c r="CG11347"/>
      <c r="CH11347"/>
      <c r="CI11347"/>
      <c r="CJ11347"/>
      <c r="CK11347"/>
      <c r="CL11347"/>
      <c r="CM11347"/>
      <c r="CN11347"/>
      <c r="CO11347"/>
      <c r="CP11347"/>
    </row>
    <row r="11348" spans="80:94" ht="22.5" customHeight="1">
      <c r="CB11348"/>
      <c r="CC11348"/>
      <c r="CD11348"/>
      <c r="CE11348" s="83"/>
      <c r="CF11348"/>
      <c r="CG11348"/>
      <c r="CH11348"/>
      <c r="CI11348"/>
      <c r="CJ11348"/>
      <c r="CK11348"/>
      <c r="CL11348"/>
      <c r="CM11348"/>
      <c r="CN11348"/>
      <c r="CO11348"/>
      <c r="CP11348"/>
    </row>
    <row r="11349" spans="80:94" ht="22.5" customHeight="1">
      <c r="CB11349"/>
      <c r="CC11349"/>
      <c r="CD11349"/>
      <c r="CE11349" s="83"/>
      <c r="CF11349"/>
      <c r="CG11349"/>
      <c r="CH11349"/>
      <c r="CI11349"/>
      <c r="CJ11349"/>
      <c r="CK11349"/>
      <c r="CL11349"/>
      <c r="CM11349"/>
      <c r="CN11349"/>
      <c r="CO11349"/>
      <c r="CP11349"/>
    </row>
    <row r="11350" spans="80:94" ht="22.5" customHeight="1">
      <c r="CB11350"/>
      <c r="CC11350"/>
      <c r="CD11350"/>
      <c r="CE11350" s="83"/>
      <c r="CF11350"/>
      <c r="CG11350"/>
      <c r="CH11350"/>
      <c r="CI11350"/>
      <c r="CJ11350"/>
      <c r="CK11350"/>
      <c r="CL11350"/>
      <c r="CM11350"/>
      <c r="CN11350"/>
      <c r="CO11350"/>
      <c r="CP11350"/>
    </row>
    <row r="11351" spans="80:94" ht="22.5" customHeight="1">
      <c r="CB11351"/>
      <c r="CC11351"/>
      <c r="CD11351"/>
      <c r="CE11351" s="83"/>
      <c r="CF11351"/>
      <c r="CG11351"/>
      <c r="CH11351"/>
      <c r="CI11351"/>
      <c r="CJ11351"/>
      <c r="CK11351"/>
      <c r="CL11351"/>
      <c r="CM11351"/>
      <c r="CN11351"/>
      <c r="CO11351"/>
      <c r="CP11351"/>
    </row>
    <row r="11352" spans="80:94" ht="22.5" customHeight="1">
      <c r="CB11352"/>
      <c r="CC11352"/>
      <c r="CD11352"/>
      <c r="CE11352" s="83"/>
      <c r="CF11352"/>
      <c r="CG11352"/>
      <c r="CH11352"/>
      <c r="CI11352"/>
      <c r="CJ11352"/>
      <c r="CK11352"/>
      <c r="CL11352"/>
      <c r="CM11352"/>
      <c r="CN11352"/>
      <c r="CO11352"/>
      <c r="CP11352"/>
    </row>
    <row r="11353" spans="80:94" ht="22.5" customHeight="1">
      <c r="CB11353"/>
      <c r="CC11353"/>
      <c r="CD11353"/>
      <c r="CE11353" s="83"/>
      <c r="CF11353"/>
      <c r="CG11353"/>
      <c r="CH11353"/>
      <c r="CI11353"/>
      <c r="CJ11353"/>
      <c r="CK11353"/>
      <c r="CL11353"/>
      <c r="CM11353"/>
      <c r="CN11353"/>
      <c r="CO11353"/>
      <c r="CP11353"/>
    </row>
    <row r="11354" spans="80:94" ht="22.5" customHeight="1">
      <c r="CB11354"/>
      <c r="CC11354"/>
      <c r="CD11354"/>
      <c r="CE11354" s="83"/>
      <c r="CF11354"/>
      <c r="CG11354"/>
      <c r="CH11354"/>
      <c r="CI11354"/>
      <c r="CJ11354"/>
      <c r="CK11354"/>
      <c r="CL11354"/>
      <c r="CM11354"/>
      <c r="CN11354"/>
      <c r="CO11354"/>
      <c r="CP11354"/>
    </row>
    <row r="11355" spans="80:94" ht="22.5" customHeight="1">
      <c r="CB11355"/>
      <c r="CC11355"/>
      <c r="CD11355"/>
      <c r="CE11355" s="83"/>
      <c r="CF11355"/>
      <c r="CG11355"/>
      <c r="CH11355"/>
      <c r="CI11355"/>
      <c r="CJ11355"/>
      <c r="CK11355"/>
      <c r="CL11355"/>
      <c r="CM11355"/>
      <c r="CN11355"/>
      <c r="CO11355"/>
      <c r="CP11355"/>
    </row>
    <row r="11356" spans="80:94" ht="22.5" customHeight="1">
      <c r="CB11356"/>
      <c r="CC11356"/>
      <c r="CD11356"/>
      <c r="CE11356" s="83"/>
      <c r="CF11356"/>
      <c r="CG11356"/>
      <c r="CH11356"/>
      <c r="CI11356"/>
      <c r="CJ11356"/>
      <c r="CK11356"/>
      <c r="CL11356"/>
      <c r="CM11356"/>
      <c r="CN11356"/>
      <c r="CO11356"/>
      <c r="CP11356"/>
    </row>
    <row r="11357" spans="80:94" ht="22.5" customHeight="1">
      <c r="CB11357"/>
      <c r="CC11357"/>
      <c r="CD11357"/>
      <c r="CE11357" s="83"/>
      <c r="CF11357"/>
      <c r="CG11357"/>
      <c r="CH11357"/>
      <c r="CI11357"/>
      <c r="CJ11357"/>
      <c r="CK11357"/>
      <c r="CL11357"/>
      <c r="CM11357"/>
      <c r="CN11357"/>
      <c r="CO11357"/>
      <c r="CP11357"/>
    </row>
    <row r="11358" spans="80:94" ht="22.5" customHeight="1">
      <c r="CB11358"/>
      <c r="CC11358"/>
      <c r="CD11358"/>
      <c r="CE11358" s="83"/>
      <c r="CF11358"/>
      <c r="CG11358"/>
      <c r="CH11358"/>
      <c r="CI11358"/>
      <c r="CJ11358"/>
      <c r="CK11358"/>
      <c r="CL11358"/>
      <c r="CM11358"/>
      <c r="CN11358"/>
      <c r="CO11358"/>
      <c r="CP11358"/>
    </row>
    <row r="11359" spans="80:94" ht="22.5" customHeight="1">
      <c r="CB11359"/>
      <c r="CC11359"/>
      <c r="CD11359"/>
      <c r="CE11359" s="83"/>
      <c r="CF11359"/>
      <c r="CG11359"/>
      <c r="CH11359"/>
      <c r="CI11359"/>
      <c r="CJ11359"/>
      <c r="CK11359"/>
      <c r="CL11359"/>
      <c r="CM11359"/>
      <c r="CN11359"/>
      <c r="CO11359"/>
      <c r="CP11359"/>
    </row>
    <row r="11360" spans="80:94" ht="22.5" customHeight="1">
      <c r="CB11360"/>
      <c r="CC11360"/>
      <c r="CD11360"/>
      <c r="CE11360" s="83"/>
      <c r="CF11360"/>
      <c r="CG11360"/>
      <c r="CH11360"/>
      <c r="CI11360"/>
      <c r="CJ11360"/>
      <c r="CK11360"/>
      <c r="CL11360"/>
      <c r="CM11360"/>
      <c r="CN11360"/>
      <c r="CO11360"/>
      <c r="CP11360"/>
    </row>
    <row r="11361" spans="80:94" ht="22.5" customHeight="1">
      <c r="CB11361"/>
      <c r="CC11361"/>
      <c r="CD11361"/>
      <c r="CE11361" s="83"/>
      <c r="CF11361"/>
      <c r="CG11361"/>
      <c r="CH11361"/>
      <c r="CI11361"/>
      <c r="CJ11361"/>
      <c r="CK11361"/>
      <c r="CL11361"/>
      <c r="CM11361"/>
      <c r="CN11361"/>
      <c r="CO11361"/>
      <c r="CP11361"/>
    </row>
    <row r="11362" spans="80:94" ht="22.5" customHeight="1">
      <c r="CB11362"/>
      <c r="CC11362"/>
      <c r="CD11362"/>
      <c r="CE11362" s="83"/>
      <c r="CF11362"/>
      <c r="CG11362"/>
      <c r="CH11362"/>
      <c r="CI11362"/>
      <c r="CJ11362"/>
      <c r="CK11362"/>
      <c r="CL11362"/>
      <c r="CM11362"/>
      <c r="CN11362"/>
      <c r="CO11362"/>
      <c r="CP11362"/>
    </row>
    <row r="11363" spans="80:94" ht="22.5" customHeight="1">
      <c r="CB11363"/>
      <c r="CC11363"/>
      <c r="CD11363"/>
      <c r="CE11363" s="83"/>
      <c r="CF11363"/>
      <c r="CG11363"/>
      <c r="CH11363"/>
      <c r="CI11363"/>
      <c r="CJ11363"/>
      <c r="CK11363"/>
      <c r="CL11363"/>
      <c r="CM11363"/>
      <c r="CN11363"/>
      <c r="CO11363"/>
      <c r="CP11363"/>
    </row>
    <row r="11364" spans="80:94" ht="22.5" customHeight="1">
      <c r="CB11364"/>
      <c r="CC11364"/>
      <c r="CD11364"/>
      <c r="CE11364" s="83"/>
      <c r="CF11364"/>
      <c r="CG11364"/>
      <c r="CH11364"/>
      <c r="CI11364"/>
      <c r="CJ11364"/>
      <c r="CK11364"/>
      <c r="CL11364"/>
      <c r="CM11364"/>
      <c r="CN11364"/>
      <c r="CO11364"/>
      <c r="CP11364"/>
    </row>
    <row r="11365" spans="80:94" ht="22.5" customHeight="1">
      <c r="CB11365"/>
      <c r="CC11365"/>
      <c r="CD11365"/>
      <c r="CE11365" s="83"/>
      <c r="CF11365"/>
      <c r="CG11365"/>
      <c r="CH11365"/>
      <c r="CI11365"/>
      <c r="CJ11365"/>
      <c r="CK11365"/>
      <c r="CL11365"/>
      <c r="CM11365"/>
      <c r="CN11365"/>
      <c r="CO11365"/>
      <c r="CP11365"/>
    </row>
    <row r="11366" spans="80:94" ht="22.5" customHeight="1">
      <c r="CB11366"/>
      <c r="CC11366"/>
      <c r="CD11366"/>
      <c r="CE11366" s="83"/>
      <c r="CF11366"/>
      <c r="CG11366"/>
      <c r="CH11366"/>
      <c r="CI11366"/>
      <c r="CJ11366"/>
      <c r="CK11366"/>
      <c r="CL11366"/>
      <c r="CM11366"/>
      <c r="CN11366"/>
      <c r="CO11366"/>
      <c r="CP11366"/>
    </row>
    <row r="11367" spans="80:94" ht="22.5" customHeight="1">
      <c r="CB11367"/>
      <c r="CC11367"/>
      <c r="CD11367"/>
      <c r="CE11367" s="83"/>
      <c r="CF11367"/>
      <c r="CG11367"/>
      <c r="CH11367"/>
      <c r="CI11367"/>
      <c r="CJ11367"/>
      <c r="CK11367"/>
      <c r="CL11367"/>
      <c r="CM11367"/>
      <c r="CN11367"/>
      <c r="CO11367"/>
      <c r="CP11367"/>
    </row>
    <row r="11368" spans="80:94" ht="22.5" customHeight="1">
      <c r="CB11368"/>
      <c r="CC11368"/>
      <c r="CD11368"/>
      <c r="CE11368" s="83"/>
      <c r="CF11368"/>
      <c r="CG11368"/>
      <c r="CH11368"/>
      <c r="CI11368"/>
      <c r="CJ11368"/>
      <c r="CK11368"/>
      <c r="CL11368"/>
      <c r="CM11368"/>
      <c r="CN11368"/>
      <c r="CO11368"/>
      <c r="CP11368"/>
    </row>
    <row r="11369" spans="80:94" ht="22.5" customHeight="1">
      <c r="CB11369"/>
      <c r="CC11369"/>
      <c r="CD11369"/>
      <c r="CE11369" s="83"/>
      <c r="CF11369"/>
      <c r="CG11369"/>
      <c r="CH11369"/>
      <c r="CI11369"/>
      <c r="CJ11369"/>
      <c r="CK11369"/>
      <c r="CL11369"/>
      <c r="CM11369"/>
      <c r="CN11369"/>
      <c r="CO11369"/>
      <c r="CP11369"/>
    </row>
    <row r="11370" spans="80:94" ht="22.5" customHeight="1">
      <c r="CB11370"/>
      <c r="CC11370"/>
      <c r="CD11370"/>
      <c r="CE11370" s="83"/>
      <c r="CF11370"/>
      <c r="CG11370"/>
      <c r="CH11370"/>
      <c r="CI11370"/>
      <c r="CJ11370"/>
      <c r="CK11370"/>
      <c r="CL11370"/>
      <c r="CM11370"/>
      <c r="CN11370"/>
      <c r="CO11370"/>
      <c r="CP11370"/>
    </row>
    <row r="11371" spans="80:94" ht="22.5" customHeight="1">
      <c r="CB11371"/>
      <c r="CC11371"/>
      <c r="CD11371"/>
      <c r="CE11371" s="83"/>
      <c r="CF11371"/>
      <c r="CG11371"/>
      <c r="CH11371"/>
      <c r="CI11371"/>
      <c r="CJ11371"/>
      <c r="CK11371"/>
      <c r="CL11371"/>
      <c r="CM11371"/>
      <c r="CN11371"/>
      <c r="CO11371"/>
      <c r="CP11371"/>
    </row>
    <row r="11372" spans="80:94" ht="22.5" customHeight="1">
      <c r="CB11372"/>
      <c r="CC11372"/>
      <c r="CD11372"/>
      <c r="CE11372" s="83"/>
      <c r="CF11372"/>
      <c r="CG11372"/>
      <c r="CH11372"/>
      <c r="CI11372"/>
      <c r="CJ11372"/>
      <c r="CK11372"/>
      <c r="CL11372"/>
      <c r="CM11372"/>
      <c r="CN11372"/>
      <c r="CO11372"/>
      <c r="CP11372"/>
    </row>
    <row r="11373" spans="80:94" ht="22.5" customHeight="1">
      <c r="CB11373"/>
      <c r="CC11373"/>
      <c r="CD11373"/>
      <c r="CE11373" s="83"/>
      <c r="CF11373"/>
      <c r="CG11373"/>
      <c r="CH11373"/>
      <c r="CI11373"/>
      <c r="CJ11373"/>
      <c r="CK11373"/>
      <c r="CL11373"/>
      <c r="CM11373"/>
      <c r="CN11373"/>
      <c r="CO11373"/>
      <c r="CP11373"/>
    </row>
    <row r="11374" spans="80:94" ht="22.5" customHeight="1">
      <c r="CB11374"/>
      <c r="CC11374"/>
      <c r="CD11374"/>
      <c r="CE11374" s="83"/>
      <c r="CF11374"/>
      <c r="CG11374"/>
      <c r="CH11374"/>
      <c r="CI11374"/>
      <c r="CJ11374"/>
      <c r="CK11374"/>
      <c r="CL11374"/>
      <c r="CM11374"/>
      <c r="CN11374"/>
      <c r="CO11374"/>
      <c r="CP11374"/>
    </row>
    <row r="11375" spans="80:94" ht="22.5" customHeight="1">
      <c r="CB11375"/>
      <c r="CC11375"/>
      <c r="CD11375"/>
      <c r="CE11375" s="83"/>
      <c r="CF11375"/>
      <c r="CG11375"/>
      <c r="CH11375"/>
      <c r="CI11375"/>
      <c r="CJ11375"/>
      <c r="CK11375"/>
      <c r="CL11375"/>
      <c r="CM11375"/>
      <c r="CN11375"/>
      <c r="CO11375"/>
      <c r="CP11375"/>
    </row>
    <row r="11376" spans="80:94" ht="22.5" customHeight="1">
      <c r="CB11376"/>
      <c r="CC11376"/>
      <c r="CD11376"/>
      <c r="CE11376" s="83"/>
      <c r="CF11376"/>
      <c r="CG11376"/>
      <c r="CH11376"/>
      <c r="CI11376"/>
      <c r="CJ11376"/>
      <c r="CK11376"/>
      <c r="CL11376"/>
      <c r="CM11376"/>
      <c r="CN11376"/>
      <c r="CO11376"/>
      <c r="CP11376"/>
    </row>
    <row r="11377" spans="80:94" ht="22.5" customHeight="1">
      <c r="CB11377"/>
      <c r="CC11377"/>
      <c r="CD11377"/>
      <c r="CE11377" s="83"/>
      <c r="CF11377"/>
      <c r="CG11377"/>
      <c r="CH11377"/>
      <c r="CI11377"/>
      <c r="CJ11377"/>
      <c r="CK11377"/>
      <c r="CL11377"/>
      <c r="CM11377"/>
      <c r="CN11377"/>
      <c r="CO11377"/>
      <c r="CP11377"/>
    </row>
    <row r="11378" spans="80:94" ht="22.5" customHeight="1">
      <c r="CB11378"/>
      <c r="CC11378"/>
      <c r="CD11378"/>
      <c r="CE11378" s="83"/>
      <c r="CF11378"/>
      <c r="CG11378"/>
      <c r="CH11378"/>
      <c r="CI11378"/>
      <c r="CJ11378"/>
      <c r="CK11378"/>
      <c r="CL11378"/>
      <c r="CM11378"/>
      <c r="CN11378"/>
      <c r="CO11378"/>
      <c r="CP11378"/>
    </row>
    <row r="11379" spans="80:94" ht="22.5" customHeight="1">
      <c r="CB11379"/>
      <c r="CC11379"/>
      <c r="CD11379"/>
      <c r="CE11379" s="83"/>
      <c r="CF11379"/>
      <c r="CG11379"/>
      <c r="CH11379"/>
      <c r="CI11379"/>
      <c r="CJ11379"/>
      <c r="CK11379"/>
      <c r="CL11379"/>
      <c r="CM11379"/>
      <c r="CN11379"/>
      <c r="CO11379"/>
      <c r="CP11379"/>
    </row>
    <row r="11380" spans="80:94" ht="22.5" customHeight="1">
      <c r="CB11380"/>
      <c r="CC11380"/>
      <c r="CD11380"/>
      <c r="CE11380" s="83"/>
      <c r="CF11380"/>
      <c r="CG11380"/>
      <c r="CH11380"/>
      <c r="CI11380"/>
      <c r="CJ11380"/>
      <c r="CK11380"/>
      <c r="CL11380"/>
      <c r="CM11380"/>
      <c r="CN11380"/>
      <c r="CO11380"/>
      <c r="CP11380"/>
    </row>
    <row r="11381" spans="80:94" ht="22.5" customHeight="1">
      <c r="CB11381"/>
      <c r="CC11381"/>
      <c r="CD11381"/>
      <c r="CE11381" s="83"/>
      <c r="CF11381"/>
      <c r="CG11381"/>
      <c r="CH11381"/>
      <c r="CI11381"/>
      <c r="CJ11381"/>
      <c r="CK11381"/>
      <c r="CL11381"/>
      <c r="CM11381"/>
      <c r="CN11381"/>
      <c r="CO11381"/>
      <c r="CP11381"/>
    </row>
    <row r="11382" spans="80:94" ht="22.5" customHeight="1">
      <c r="CB11382"/>
      <c r="CC11382"/>
      <c r="CD11382"/>
      <c r="CE11382" s="83"/>
      <c r="CF11382"/>
      <c r="CG11382"/>
      <c r="CH11382"/>
      <c r="CI11382"/>
      <c r="CJ11382"/>
      <c r="CK11382"/>
      <c r="CL11382"/>
      <c r="CM11382"/>
      <c r="CN11382"/>
      <c r="CO11382"/>
      <c r="CP11382"/>
    </row>
    <row r="11383" spans="80:94" ht="22.5" customHeight="1">
      <c r="CB11383"/>
      <c r="CC11383"/>
      <c r="CD11383"/>
      <c r="CE11383" s="83"/>
      <c r="CF11383"/>
      <c r="CG11383"/>
      <c r="CH11383"/>
      <c r="CI11383"/>
      <c r="CJ11383"/>
      <c r="CK11383"/>
      <c r="CL11383"/>
      <c r="CM11383"/>
      <c r="CN11383"/>
      <c r="CO11383"/>
      <c r="CP11383"/>
    </row>
    <row r="11384" spans="80:94" ht="22.5" customHeight="1">
      <c r="CB11384"/>
      <c r="CC11384"/>
      <c r="CD11384"/>
      <c r="CE11384" s="83"/>
      <c r="CF11384"/>
      <c r="CG11384"/>
      <c r="CH11384"/>
      <c r="CI11384"/>
      <c r="CJ11384"/>
      <c r="CK11384"/>
      <c r="CL11384"/>
      <c r="CM11384"/>
      <c r="CN11384"/>
      <c r="CO11384"/>
      <c r="CP11384"/>
    </row>
    <row r="11385" spans="80:94" ht="22.5" customHeight="1">
      <c r="CB11385"/>
      <c r="CC11385"/>
      <c r="CD11385"/>
      <c r="CE11385" s="83"/>
      <c r="CF11385"/>
      <c r="CG11385"/>
      <c r="CH11385"/>
      <c r="CI11385"/>
      <c r="CJ11385"/>
      <c r="CK11385"/>
      <c r="CL11385"/>
      <c r="CM11385"/>
      <c r="CN11385"/>
      <c r="CO11385"/>
      <c r="CP11385"/>
    </row>
    <row r="11386" spans="80:94" ht="22.5" customHeight="1">
      <c r="CB11386"/>
      <c r="CC11386"/>
      <c r="CD11386"/>
      <c r="CE11386" s="83"/>
      <c r="CF11386"/>
      <c r="CG11386"/>
      <c r="CH11386"/>
      <c r="CI11386"/>
      <c r="CJ11386"/>
      <c r="CK11386"/>
      <c r="CL11386"/>
      <c r="CM11386"/>
      <c r="CN11386"/>
      <c r="CO11386"/>
      <c r="CP11386"/>
    </row>
    <row r="11387" spans="80:94" ht="22.5" customHeight="1">
      <c r="CB11387"/>
      <c r="CC11387"/>
      <c r="CD11387"/>
      <c r="CE11387" s="83"/>
      <c r="CF11387"/>
      <c r="CG11387"/>
      <c r="CH11387"/>
      <c r="CI11387"/>
      <c r="CJ11387"/>
      <c r="CK11387"/>
      <c r="CL11387"/>
      <c r="CM11387"/>
      <c r="CN11387"/>
      <c r="CO11387"/>
      <c r="CP11387"/>
    </row>
    <row r="11388" spans="80:94" ht="22.5" customHeight="1">
      <c r="CB11388"/>
      <c r="CC11388"/>
      <c r="CD11388"/>
      <c r="CE11388" s="83"/>
      <c r="CF11388"/>
      <c r="CG11388"/>
      <c r="CH11388"/>
      <c r="CI11388"/>
      <c r="CJ11388"/>
      <c r="CK11388"/>
      <c r="CL11388"/>
      <c r="CM11388"/>
      <c r="CN11388"/>
      <c r="CO11388"/>
      <c r="CP11388"/>
    </row>
    <row r="11389" spans="80:94" ht="22.5" customHeight="1">
      <c r="CB11389"/>
      <c r="CC11389"/>
      <c r="CD11389"/>
      <c r="CE11389" s="83"/>
      <c r="CF11389"/>
      <c r="CG11389"/>
      <c r="CH11389"/>
      <c r="CI11389"/>
      <c r="CJ11389"/>
      <c r="CK11389"/>
      <c r="CL11389"/>
      <c r="CM11389"/>
      <c r="CN11389"/>
      <c r="CO11389"/>
      <c r="CP11389"/>
    </row>
    <row r="11390" spans="80:94" ht="22.5" customHeight="1">
      <c r="CB11390"/>
      <c r="CC11390"/>
      <c r="CD11390"/>
      <c r="CE11390" s="83"/>
      <c r="CF11390"/>
      <c r="CG11390"/>
      <c r="CH11390"/>
      <c r="CI11390"/>
      <c r="CJ11390"/>
      <c r="CK11390"/>
      <c r="CL11390"/>
      <c r="CM11390"/>
      <c r="CN11390"/>
      <c r="CO11390"/>
      <c r="CP11390"/>
    </row>
    <row r="11391" spans="80:94" ht="22.5" customHeight="1">
      <c r="CB11391"/>
      <c r="CC11391"/>
      <c r="CD11391"/>
      <c r="CE11391" s="83"/>
      <c r="CF11391"/>
      <c r="CG11391"/>
      <c r="CH11391"/>
      <c r="CI11391"/>
      <c r="CJ11391"/>
      <c r="CK11391"/>
      <c r="CL11391"/>
      <c r="CM11391"/>
      <c r="CN11391"/>
      <c r="CO11391"/>
      <c r="CP11391"/>
    </row>
    <row r="11392" spans="80:94" ht="22.5" customHeight="1">
      <c r="CB11392"/>
      <c r="CC11392"/>
      <c r="CD11392"/>
      <c r="CE11392" s="83"/>
      <c r="CF11392"/>
      <c r="CG11392"/>
      <c r="CH11392"/>
      <c r="CI11392"/>
      <c r="CJ11392"/>
      <c r="CK11392"/>
      <c r="CL11392"/>
      <c r="CM11392"/>
      <c r="CN11392"/>
      <c r="CO11392"/>
      <c r="CP11392"/>
    </row>
    <row r="11393" spans="80:94" ht="22.5" customHeight="1">
      <c r="CB11393"/>
      <c r="CC11393"/>
      <c r="CD11393"/>
      <c r="CE11393" s="83"/>
      <c r="CF11393"/>
      <c r="CG11393"/>
      <c r="CH11393"/>
      <c r="CI11393"/>
      <c r="CJ11393"/>
      <c r="CK11393"/>
      <c r="CL11393"/>
      <c r="CM11393"/>
      <c r="CN11393"/>
      <c r="CO11393"/>
      <c r="CP11393"/>
    </row>
    <row r="11394" spans="80:94" ht="22.5" customHeight="1">
      <c r="CB11394"/>
      <c r="CC11394"/>
      <c r="CD11394"/>
      <c r="CE11394" s="83"/>
      <c r="CF11394"/>
      <c r="CG11394"/>
      <c r="CH11394"/>
      <c r="CI11394"/>
      <c r="CJ11394"/>
      <c r="CK11394"/>
      <c r="CL11394"/>
      <c r="CM11394"/>
      <c r="CN11394"/>
      <c r="CO11394"/>
      <c r="CP11394"/>
    </row>
    <row r="11395" spans="80:94" ht="22.5" customHeight="1">
      <c r="CB11395"/>
      <c r="CC11395"/>
      <c r="CD11395"/>
      <c r="CE11395" s="83"/>
      <c r="CF11395"/>
      <c r="CG11395"/>
      <c r="CH11395"/>
      <c r="CI11395"/>
      <c r="CJ11395"/>
      <c r="CK11395"/>
      <c r="CL11395"/>
      <c r="CM11395"/>
      <c r="CN11395"/>
      <c r="CO11395"/>
      <c r="CP11395"/>
    </row>
    <row r="11396" spans="80:94" ht="22.5" customHeight="1">
      <c r="CB11396"/>
      <c r="CC11396"/>
      <c r="CD11396"/>
      <c r="CE11396" s="83"/>
      <c r="CF11396"/>
      <c r="CG11396"/>
      <c r="CH11396"/>
      <c r="CI11396"/>
      <c r="CJ11396"/>
      <c r="CK11396"/>
      <c r="CL11396"/>
      <c r="CM11396"/>
      <c r="CN11396"/>
      <c r="CO11396"/>
      <c r="CP11396"/>
    </row>
    <row r="11397" spans="80:94" ht="22.5" customHeight="1">
      <c r="CB11397"/>
      <c r="CC11397"/>
      <c r="CD11397"/>
      <c r="CE11397" s="83"/>
      <c r="CF11397"/>
      <c r="CG11397"/>
      <c r="CH11397"/>
      <c r="CI11397"/>
      <c r="CJ11397"/>
      <c r="CK11397"/>
      <c r="CL11397"/>
      <c r="CM11397"/>
      <c r="CN11397"/>
      <c r="CO11397"/>
      <c r="CP11397"/>
    </row>
    <row r="11398" spans="80:94" ht="22.5" customHeight="1">
      <c r="CB11398"/>
      <c r="CC11398"/>
      <c r="CD11398"/>
      <c r="CE11398" s="83"/>
      <c r="CF11398"/>
      <c r="CG11398"/>
      <c r="CH11398"/>
      <c r="CI11398"/>
      <c r="CJ11398"/>
      <c r="CK11398"/>
      <c r="CL11398"/>
      <c r="CM11398"/>
      <c r="CN11398"/>
      <c r="CO11398"/>
      <c r="CP11398"/>
    </row>
    <row r="11399" spans="80:94" ht="22.5" customHeight="1">
      <c r="CB11399"/>
      <c r="CC11399"/>
      <c r="CD11399"/>
      <c r="CE11399" s="83"/>
      <c r="CF11399"/>
      <c r="CG11399"/>
      <c r="CH11399"/>
      <c r="CI11399"/>
      <c r="CJ11399"/>
      <c r="CK11399"/>
      <c r="CL11399"/>
      <c r="CM11399"/>
      <c r="CN11399"/>
      <c r="CO11399"/>
      <c r="CP11399"/>
    </row>
    <row r="11400" spans="80:94" ht="22.5" customHeight="1">
      <c r="CB11400"/>
      <c r="CC11400"/>
      <c r="CD11400"/>
      <c r="CE11400" s="83"/>
      <c r="CF11400"/>
      <c r="CG11400"/>
      <c r="CH11400"/>
      <c r="CI11400"/>
      <c r="CJ11400"/>
      <c r="CK11400"/>
      <c r="CL11400"/>
      <c r="CM11400"/>
      <c r="CN11400"/>
      <c r="CO11400"/>
      <c r="CP11400"/>
    </row>
    <row r="11401" spans="80:94" ht="22.5" customHeight="1">
      <c r="CB11401"/>
      <c r="CC11401"/>
      <c r="CD11401"/>
      <c r="CE11401" s="83"/>
      <c r="CF11401"/>
      <c r="CG11401"/>
      <c r="CH11401"/>
      <c r="CI11401"/>
      <c r="CJ11401"/>
      <c r="CK11401"/>
      <c r="CL11401"/>
      <c r="CM11401"/>
      <c r="CN11401"/>
      <c r="CO11401"/>
      <c r="CP11401"/>
    </row>
    <row r="11402" spans="80:94" ht="22.5" customHeight="1">
      <c r="CB11402"/>
      <c r="CC11402"/>
      <c r="CD11402"/>
      <c r="CE11402" s="83"/>
      <c r="CF11402"/>
      <c r="CG11402"/>
      <c r="CH11402"/>
      <c r="CI11402"/>
      <c r="CJ11402"/>
      <c r="CK11402"/>
      <c r="CL11402"/>
      <c r="CM11402"/>
      <c r="CN11402"/>
      <c r="CO11402"/>
      <c r="CP11402"/>
    </row>
    <row r="11403" spans="80:94" ht="22.5" customHeight="1">
      <c r="CB11403"/>
      <c r="CC11403"/>
      <c r="CD11403"/>
      <c r="CE11403" s="83"/>
      <c r="CF11403"/>
      <c r="CG11403"/>
      <c r="CH11403"/>
      <c r="CI11403"/>
      <c r="CJ11403"/>
      <c r="CK11403"/>
      <c r="CL11403"/>
      <c r="CM11403"/>
      <c r="CN11403"/>
      <c r="CO11403"/>
      <c r="CP11403"/>
    </row>
    <row r="11404" spans="80:94" ht="22.5" customHeight="1">
      <c r="CB11404"/>
      <c r="CC11404"/>
      <c r="CD11404"/>
      <c r="CE11404" s="83"/>
      <c r="CF11404"/>
      <c r="CG11404"/>
      <c r="CH11404"/>
      <c r="CI11404"/>
      <c r="CJ11404"/>
      <c r="CK11404"/>
      <c r="CL11404"/>
      <c r="CM11404"/>
      <c r="CN11404"/>
      <c r="CO11404"/>
      <c r="CP11404"/>
    </row>
    <row r="11405" spans="80:94" ht="22.5" customHeight="1">
      <c r="CB11405"/>
      <c r="CC11405"/>
      <c r="CD11405"/>
      <c r="CE11405" s="83"/>
      <c r="CF11405"/>
      <c r="CG11405"/>
      <c r="CH11405"/>
      <c r="CI11405"/>
      <c r="CJ11405"/>
      <c r="CK11405"/>
      <c r="CL11405"/>
      <c r="CM11405"/>
      <c r="CN11405"/>
      <c r="CO11405"/>
      <c r="CP11405"/>
    </row>
    <row r="11406" spans="80:94" ht="22.5" customHeight="1">
      <c r="CB11406"/>
      <c r="CC11406"/>
      <c r="CD11406"/>
      <c r="CE11406" s="83"/>
      <c r="CF11406"/>
      <c r="CG11406"/>
      <c r="CH11406"/>
      <c r="CI11406"/>
      <c r="CJ11406"/>
      <c r="CK11406"/>
      <c r="CL11406"/>
      <c r="CM11406"/>
      <c r="CN11406"/>
      <c r="CO11406"/>
      <c r="CP11406"/>
    </row>
    <row r="11407" spans="80:94" ht="22.5" customHeight="1">
      <c r="CB11407"/>
      <c r="CC11407"/>
      <c r="CD11407"/>
      <c r="CE11407" s="83"/>
      <c r="CF11407"/>
      <c r="CG11407"/>
      <c r="CH11407"/>
      <c r="CI11407"/>
      <c r="CJ11407"/>
      <c r="CK11407"/>
      <c r="CL11407"/>
      <c r="CM11407"/>
      <c r="CN11407"/>
      <c r="CO11407"/>
      <c r="CP11407"/>
    </row>
    <row r="11408" spans="80:94" ht="22.5" customHeight="1">
      <c r="CB11408"/>
      <c r="CC11408"/>
      <c r="CD11408"/>
      <c r="CE11408" s="83"/>
      <c r="CF11408"/>
      <c r="CG11408"/>
      <c r="CH11408"/>
      <c r="CI11408"/>
      <c r="CJ11408"/>
      <c r="CK11408"/>
      <c r="CL11408"/>
      <c r="CM11408"/>
      <c r="CN11408"/>
      <c r="CO11408"/>
      <c r="CP11408"/>
    </row>
    <row r="11409" spans="80:94" ht="22.5" customHeight="1">
      <c r="CB11409"/>
      <c r="CC11409"/>
      <c r="CD11409"/>
      <c r="CE11409" s="83"/>
      <c r="CF11409"/>
      <c r="CG11409"/>
      <c r="CH11409"/>
      <c r="CI11409"/>
      <c r="CJ11409"/>
      <c r="CK11409"/>
      <c r="CL11409"/>
      <c r="CM11409"/>
      <c r="CN11409"/>
      <c r="CO11409"/>
      <c r="CP11409"/>
    </row>
    <row r="11410" spans="80:94" ht="22.5" customHeight="1">
      <c r="CB11410"/>
      <c r="CC11410"/>
      <c r="CD11410"/>
      <c r="CE11410" s="83"/>
      <c r="CF11410"/>
      <c r="CG11410"/>
      <c r="CH11410"/>
      <c r="CI11410"/>
      <c r="CJ11410"/>
      <c r="CK11410"/>
      <c r="CL11410"/>
      <c r="CM11410"/>
      <c r="CN11410"/>
      <c r="CO11410"/>
      <c r="CP11410"/>
    </row>
    <row r="11411" spans="80:94" ht="22.5" customHeight="1">
      <c r="CB11411"/>
      <c r="CC11411"/>
      <c r="CD11411"/>
      <c r="CE11411" s="83"/>
      <c r="CF11411"/>
      <c r="CG11411"/>
      <c r="CH11411"/>
      <c r="CI11411"/>
      <c r="CJ11411"/>
      <c r="CK11411"/>
      <c r="CL11411"/>
      <c r="CM11411"/>
      <c r="CN11411"/>
      <c r="CO11411"/>
      <c r="CP11411"/>
    </row>
    <row r="11412" spans="80:94" ht="22.5" customHeight="1">
      <c r="CB11412"/>
      <c r="CC11412"/>
      <c r="CD11412"/>
      <c r="CE11412" s="83"/>
      <c r="CF11412"/>
      <c r="CG11412"/>
      <c r="CH11412"/>
      <c r="CI11412"/>
      <c r="CJ11412"/>
      <c r="CK11412"/>
      <c r="CL11412"/>
      <c r="CM11412"/>
      <c r="CN11412"/>
      <c r="CO11412"/>
      <c r="CP11412"/>
    </row>
    <row r="11413" spans="80:94" ht="22.5" customHeight="1">
      <c r="CB11413"/>
      <c r="CC11413"/>
      <c r="CD11413"/>
      <c r="CE11413" s="83"/>
      <c r="CF11413"/>
      <c r="CG11413"/>
      <c r="CH11413"/>
      <c r="CI11413"/>
      <c r="CJ11413"/>
      <c r="CK11413"/>
      <c r="CL11413"/>
      <c r="CM11413"/>
      <c r="CN11413"/>
      <c r="CO11413"/>
      <c r="CP11413"/>
    </row>
    <row r="11414" spans="80:94" ht="22.5" customHeight="1">
      <c r="CB11414"/>
      <c r="CC11414"/>
      <c r="CD11414"/>
      <c r="CE11414" s="83"/>
      <c r="CF11414"/>
      <c r="CG11414"/>
      <c r="CH11414"/>
      <c r="CI11414"/>
      <c r="CJ11414"/>
      <c r="CK11414"/>
      <c r="CL11414"/>
      <c r="CM11414"/>
      <c r="CN11414"/>
      <c r="CO11414"/>
      <c r="CP11414"/>
    </row>
    <row r="11415" spans="80:94" ht="22.5" customHeight="1">
      <c r="CB11415"/>
      <c r="CC11415"/>
      <c r="CD11415"/>
      <c r="CE11415" s="83"/>
      <c r="CF11415"/>
      <c r="CG11415"/>
      <c r="CH11415"/>
      <c r="CI11415"/>
      <c r="CJ11415"/>
      <c r="CK11415"/>
      <c r="CL11415"/>
      <c r="CM11415"/>
      <c r="CN11415"/>
      <c r="CO11415"/>
      <c r="CP11415"/>
    </row>
    <row r="11416" spans="80:94" ht="22.5" customHeight="1">
      <c r="CB11416"/>
      <c r="CC11416"/>
      <c r="CD11416"/>
      <c r="CE11416" s="83"/>
      <c r="CF11416"/>
      <c r="CG11416"/>
      <c r="CH11416"/>
      <c r="CI11416"/>
      <c r="CJ11416"/>
      <c r="CK11416"/>
      <c r="CL11416"/>
      <c r="CM11416"/>
      <c r="CN11416"/>
      <c r="CO11416"/>
      <c r="CP11416"/>
    </row>
    <row r="11417" spans="80:94" ht="22.5" customHeight="1">
      <c r="CB11417"/>
      <c r="CC11417"/>
      <c r="CD11417"/>
      <c r="CE11417" s="83"/>
      <c r="CF11417"/>
      <c r="CG11417"/>
      <c r="CH11417"/>
      <c r="CI11417"/>
      <c r="CJ11417"/>
      <c r="CK11417"/>
      <c r="CL11417"/>
      <c r="CM11417"/>
      <c r="CN11417"/>
      <c r="CO11417"/>
      <c r="CP11417"/>
    </row>
    <row r="11418" spans="80:94" ht="22.5" customHeight="1">
      <c r="CB11418"/>
      <c r="CC11418"/>
      <c r="CD11418"/>
      <c r="CE11418" s="83"/>
      <c r="CF11418"/>
      <c r="CG11418"/>
      <c r="CH11418"/>
      <c r="CI11418"/>
      <c r="CJ11418"/>
      <c r="CK11418"/>
      <c r="CL11418"/>
      <c r="CM11418"/>
      <c r="CN11418"/>
      <c r="CO11418"/>
      <c r="CP11418"/>
    </row>
    <row r="11419" spans="80:94" ht="22.5" customHeight="1">
      <c r="CB11419"/>
      <c r="CC11419"/>
      <c r="CD11419"/>
      <c r="CE11419" s="83"/>
      <c r="CF11419"/>
      <c r="CG11419"/>
      <c r="CH11419"/>
      <c r="CI11419"/>
      <c r="CJ11419"/>
      <c r="CK11419"/>
      <c r="CL11419"/>
      <c r="CM11419"/>
      <c r="CN11419"/>
      <c r="CO11419"/>
      <c r="CP11419"/>
    </row>
    <row r="11420" spans="80:94" ht="22.5" customHeight="1">
      <c r="CB11420"/>
      <c r="CC11420"/>
      <c r="CD11420"/>
      <c r="CE11420" s="83"/>
      <c r="CF11420"/>
      <c r="CG11420"/>
      <c r="CH11420"/>
      <c r="CI11420"/>
      <c r="CJ11420"/>
      <c r="CK11420"/>
      <c r="CL11420"/>
      <c r="CM11420"/>
      <c r="CN11420"/>
      <c r="CO11420"/>
      <c r="CP11420"/>
    </row>
    <row r="11421" spans="80:94" ht="22.5" customHeight="1">
      <c r="CB11421"/>
      <c r="CC11421"/>
      <c r="CD11421"/>
      <c r="CE11421" s="83"/>
      <c r="CF11421"/>
      <c r="CG11421"/>
      <c r="CH11421"/>
      <c r="CI11421"/>
      <c r="CJ11421"/>
      <c r="CK11421"/>
      <c r="CL11421"/>
      <c r="CM11421"/>
      <c r="CN11421"/>
      <c r="CO11421"/>
      <c r="CP11421"/>
    </row>
    <row r="11422" spans="80:94" ht="22.5" customHeight="1">
      <c r="CB11422"/>
      <c r="CC11422"/>
      <c r="CD11422"/>
      <c r="CE11422" s="83"/>
      <c r="CF11422"/>
      <c r="CG11422"/>
      <c r="CH11422"/>
      <c r="CI11422"/>
      <c r="CJ11422"/>
      <c r="CK11422"/>
      <c r="CL11422"/>
      <c r="CM11422"/>
      <c r="CN11422"/>
      <c r="CO11422"/>
      <c r="CP11422"/>
    </row>
    <row r="11423" spans="80:94" ht="22.5" customHeight="1">
      <c r="CB11423"/>
      <c r="CC11423"/>
      <c r="CD11423"/>
      <c r="CE11423" s="83"/>
      <c r="CF11423"/>
      <c r="CG11423"/>
      <c r="CH11423"/>
      <c r="CI11423"/>
      <c r="CJ11423"/>
      <c r="CK11423"/>
      <c r="CL11423"/>
      <c r="CM11423"/>
      <c r="CN11423"/>
      <c r="CO11423"/>
      <c r="CP11423"/>
    </row>
    <row r="11424" spans="80:94" ht="22.5" customHeight="1">
      <c r="CB11424"/>
      <c r="CC11424"/>
      <c r="CD11424"/>
      <c r="CE11424" s="83"/>
      <c r="CF11424"/>
      <c r="CG11424"/>
      <c r="CH11424"/>
      <c r="CI11424"/>
      <c r="CJ11424"/>
      <c r="CK11424"/>
      <c r="CL11424"/>
      <c r="CM11424"/>
      <c r="CN11424"/>
      <c r="CO11424"/>
      <c r="CP11424"/>
    </row>
    <row r="11425" spans="80:94" ht="22.5" customHeight="1">
      <c r="CB11425"/>
      <c r="CC11425"/>
      <c r="CD11425"/>
      <c r="CE11425" s="83"/>
      <c r="CF11425"/>
      <c r="CG11425"/>
      <c r="CH11425"/>
      <c r="CI11425"/>
      <c r="CJ11425"/>
      <c r="CK11425"/>
      <c r="CL11425"/>
      <c r="CM11425"/>
      <c r="CN11425"/>
      <c r="CO11425"/>
      <c r="CP11425"/>
    </row>
    <row r="11426" spans="80:94" ht="22.5" customHeight="1">
      <c r="CB11426"/>
      <c r="CC11426"/>
      <c r="CD11426"/>
      <c r="CE11426" s="83"/>
      <c r="CF11426"/>
      <c r="CG11426"/>
      <c r="CH11426"/>
      <c r="CI11426"/>
      <c r="CJ11426"/>
      <c r="CK11426"/>
      <c r="CL11426"/>
      <c r="CM11426"/>
      <c r="CN11426"/>
      <c r="CO11426"/>
      <c r="CP11426"/>
    </row>
    <row r="11427" spans="80:94" ht="22.5" customHeight="1">
      <c r="CB11427"/>
      <c r="CC11427"/>
      <c r="CD11427"/>
      <c r="CE11427" s="83"/>
      <c r="CF11427"/>
      <c r="CG11427"/>
      <c r="CH11427"/>
      <c r="CI11427"/>
      <c r="CJ11427"/>
      <c r="CK11427"/>
      <c r="CL11427"/>
      <c r="CM11427"/>
      <c r="CN11427"/>
      <c r="CO11427"/>
      <c r="CP11427"/>
    </row>
    <row r="11428" spans="80:94" ht="22.5" customHeight="1">
      <c r="CB11428"/>
      <c r="CC11428"/>
      <c r="CD11428"/>
      <c r="CE11428" s="83"/>
      <c r="CF11428"/>
      <c r="CG11428"/>
      <c r="CH11428"/>
      <c r="CI11428"/>
      <c r="CJ11428"/>
      <c r="CK11428"/>
      <c r="CL11428"/>
      <c r="CM11428"/>
      <c r="CN11428"/>
      <c r="CO11428"/>
      <c r="CP11428"/>
    </row>
    <row r="11429" spans="80:94" ht="22.5" customHeight="1">
      <c r="CB11429"/>
      <c r="CC11429"/>
      <c r="CD11429"/>
      <c r="CE11429" s="83"/>
      <c r="CF11429"/>
      <c r="CG11429"/>
      <c r="CH11429"/>
      <c r="CI11429"/>
      <c r="CJ11429"/>
      <c r="CK11429"/>
      <c r="CL11429"/>
      <c r="CM11429"/>
      <c r="CN11429"/>
      <c r="CO11429"/>
      <c r="CP11429"/>
    </row>
    <row r="11430" spans="80:94" ht="22.5" customHeight="1">
      <c r="CB11430"/>
      <c r="CC11430"/>
      <c r="CD11430"/>
      <c r="CE11430" s="83"/>
      <c r="CF11430"/>
      <c r="CG11430"/>
      <c r="CH11430"/>
      <c r="CI11430"/>
      <c r="CJ11430"/>
      <c r="CK11430"/>
      <c r="CL11430"/>
      <c r="CM11430"/>
      <c r="CN11430"/>
      <c r="CO11430"/>
      <c r="CP11430"/>
    </row>
    <row r="11431" spans="80:94" ht="22.5" customHeight="1">
      <c r="CB11431"/>
      <c r="CC11431"/>
      <c r="CD11431"/>
      <c r="CE11431" s="83"/>
      <c r="CF11431"/>
      <c r="CG11431"/>
      <c r="CH11431"/>
      <c r="CI11431"/>
      <c r="CJ11431"/>
      <c r="CK11431"/>
      <c r="CL11431"/>
      <c r="CM11431"/>
      <c r="CN11431"/>
      <c r="CO11431"/>
      <c r="CP11431"/>
    </row>
    <row r="11432" spans="80:94" ht="22.5" customHeight="1">
      <c r="CB11432"/>
      <c r="CC11432"/>
      <c r="CD11432"/>
      <c r="CE11432" s="83"/>
      <c r="CF11432"/>
      <c r="CG11432"/>
      <c r="CH11432"/>
      <c r="CI11432"/>
      <c r="CJ11432"/>
      <c r="CK11432"/>
      <c r="CL11432"/>
      <c r="CM11432"/>
      <c r="CN11432"/>
      <c r="CO11432"/>
      <c r="CP11432"/>
    </row>
    <row r="11433" spans="80:94" ht="22.5" customHeight="1">
      <c r="CB11433"/>
      <c r="CC11433"/>
      <c r="CD11433"/>
      <c r="CE11433" s="83"/>
      <c r="CF11433"/>
      <c r="CG11433"/>
      <c r="CH11433"/>
      <c r="CI11433"/>
      <c r="CJ11433"/>
      <c r="CK11433"/>
      <c r="CL11433"/>
      <c r="CM11433"/>
      <c r="CN11433"/>
      <c r="CO11433"/>
      <c r="CP11433"/>
    </row>
    <row r="11434" spans="80:94" ht="22.5" customHeight="1">
      <c r="CB11434"/>
      <c r="CC11434"/>
      <c r="CD11434"/>
      <c r="CE11434" s="83"/>
      <c r="CF11434"/>
      <c r="CG11434"/>
      <c r="CH11434"/>
      <c r="CI11434"/>
      <c r="CJ11434"/>
      <c r="CK11434"/>
      <c r="CL11434"/>
      <c r="CM11434"/>
      <c r="CN11434"/>
      <c r="CO11434"/>
      <c r="CP11434"/>
    </row>
    <row r="11435" spans="80:94" ht="22.5" customHeight="1">
      <c r="CB11435"/>
      <c r="CC11435"/>
      <c r="CD11435"/>
      <c r="CE11435" s="83"/>
      <c r="CF11435"/>
      <c r="CG11435"/>
      <c r="CH11435"/>
      <c r="CI11435"/>
      <c r="CJ11435"/>
      <c r="CK11435"/>
      <c r="CL11435"/>
      <c r="CM11435"/>
      <c r="CN11435"/>
      <c r="CO11435"/>
      <c r="CP11435"/>
    </row>
    <row r="11436" spans="80:94" ht="22.5" customHeight="1">
      <c r="CB11436"/>
      <c r="CC11436"/>
      <c r="CD11436"/>
      <c r="CE11436" s="83"/>
      <c r="CF11436"/>
      <c r="CG11436"/>
      <c r="CH11436"/>
      <c r="CI11436"/>
      <c r="CJ11436"/>
      <c r="CK11436"/>
      <c r="CL11436"/>
      <c r="CM11436"/>
      <c r="CN11436"/>
      <c r="CO11436"/>
      <c r="CP11436"/>
    </row>
    <row r="11437" spans="80:94" ht="22.5" customHeight="1">
      <c r="CB11437"/>
      <c r="CC11437"/>
      <c r="CD11437"/>
      <c r="CE11437" s="83"/>
      <c r="CF11437"/>
      <c r="CG11437"/>
      <c r="CH11437"/>
      <c r="CI11437"/>
      <c r="CJ11437"/>
      <c r="CK11437"/>
      <c r="CL11437"/>
      <c r="CM11437"/>
      <c r="CN11437"/>
      <c r="CO11437"/>
      <c r="CP11437"/>
    </row>
    <row r="11438" spans="80:94" ht="22.5" customHeight="1">
      <c r="CB11438"/>
      <c r="CC11438"/>
      <c r="CD11438"/>
      <c r="CE11438" s="83"/>
      <c r="CF11438"/>
      <c r="CG11438"/>
      <c r="CH11438"/>
      <c r="CI11438"/>
      <c r="CJ11438"/>
      <c r="CK11438"/>
      <c r="CL11438"/>
      <c r="CM11438"/>
      <c r="CN11438"/>
      <c r="CO11438"/>
      <c r="CP11438"/>
    </row>
    <row r="11439" spans="80:94" ht="22.5" customHeight="1">
      <c r="CB11439"/>
      <c r="CC11439"/>
      <c r="CD11439"/>
      <c r="CE11439" s="83"/>
      <c r="CF11439"/>
      <c r="CG11439"/>
      <c r="CH11439"/>
      <c r="CI11439"/>
      <c r="CJ11439"/>
      <c r="CK11439"/>
      <c r="CL11439"/>
      <c r="CM11439"/>
      <c r="CN11439"/>
      <c r="CO11439"/>
      <c r="CP11439"/>
    </row>
    <row r="11440" spans="80:94" ht="22.5" customHeight="1">
      <c r="CB11440"/>
      <c r="CC11440"/>
      <c r="CD11440"/>
      <c r="CE11440" s="83"/>
      <c r="CF11440"/>
      <c r="CG11440"/>
      <c r="CH11440"/>
      <c r="CI11440"/>
      <c r="CJ11440"/>
      <c r="CK11440"/>
      <c r="CL11440"/>
      <c r="CM11440"/>
      <c r="CN11440"/>
      <c r="CO11440"/>
      <c r="CP11440"/>
    </row>
    <row r="11441" spans="80:94" ht="22.5" customHeight="1">
      <c r="CB11441"/>
      <c r="CC11441"/>
      <c r="CD11441"/>
      <c r="CE11441" s="83"/>
      <c r="CF11441"/>
      <c r="CG11441"/>
      <c r="CH11441"/>
      <c r="CI11441"/>
      <c r="CJ11441"/>
      <c r="CK11441"/>
      <c r="CL11441"/>
      <c r="CM11441"/>
      <c r="CN11441"/>
      <c r="CO11441"/>
      <c r="CP11441"/>
    </row>
    <row r="11442" spans="80:94" ht="22.5" customHeight="1">
      <c r="CB11442"/>
      <c r="CC11442"/>
      <c r="CD11442"/>
      <c r="CE11442" s="83"/>
      <c r="CF11442"/>
      <c r="CG11442"/>
      <c r="CH11442"/>
      <c r="CI11442"/>
      <c r="CJ11442"/>
      <c r="CK11442"/>
      <c r="CL11442"/>
      <c r="CM11442"/>
      <c r="CN11442"/>
      <c r="CO11442"/>
      <c r="CP11442"/>
    </row>
    <row r="11443" spans="80:94" ht="22.5" customHeight="1">
      <c r="CB11443"/>
      <c r="CC11443"/>
      <c r="CD11443"/>
      <c r="CE11443" s="83"/>
      <c r="CF11443"/>
      <c r="CG11443"/>
      <c r="CH11443"/>
      <c r="CI11443"/>
      <c r="CJ11443"/>
      <c r="CK11443"/>
      <c r="CL11443"/>
      <c r="CM11443"/>
      <c r="CN11443"/>
      <c r="CO11443"/>
      <c r="CP11443"/>
    </row>
    <row r="11444" spans="80:94" ht="22.5" customHeight="1">
      <c r="CB11444"/>
      <c r="CC11444"/>
      <c r="CD11444"/>
      <c r="CE11444" s="83"/>
      <c r="CF11444"/>
      <c r="CG11444"/>
      <c r="CH11444"/>
      <c r="CI11444"/>
      <c r="CJ11444"/>
      <c r="CK11444"/>
      <c r="CL11444"/>
      <c r="CM11444"/>
      <c r="CN11444"/>
      <c r="CO11444"/>
      <c r="CP11444"/>
    </row>
    <row r="11445" spans="80:94" ht="22.5" customHeight="1">
      <c r="CB11445"/>
      <c r="CC11445"/>
      <c r="CD11445"/>
      <c r="CE11445" s="83"/>
      <c r="CF11445"/>
      <c r="CG11445"/>
      <c r="CH11445"/>
      <c r="CI11445"/>
      <c r="CJ11445"/>
      <c r="CK11445"/>
      <c r="CL11445"/>
      <c r="CM11445"/>
      <c r="CN11445"/>
      <c r="CO11445"/>
      <c r="CP11445"/>
    </row>
    <row r="11446" spans="80:94" ht="22.5" customHeight="1">
      <c r="CB11446"/>
      <c r="CC11446"/>
      <c r="CD11446"/>
      <c r="CE11446" s="83"/>
      <c r="CF11446"/>
      <c r="CG11446"/>
      <c r="CH11446"/>
      <c r="CI11446"/>
      <c r="CJ11446"/>
      <c r="CK11446"/>
      <c r="CL11446"/>
      <c r="CM11446"/>
      <c r="CN11446"/>
      <c r="CO11446"/>
      <c r="CP11446"/>
    </row>
    <row r="11447" spans="80:94" ht="22.5" customHeight="1">
      <c r="CB11447"/>
      <c r="CC11447"/>
      <c r="CD11447"/>
      <c r="CE11447" s="83"/>
      <c r="CF11447"/>
      <c r="CG11447"/>
      <c r="CH11447"/>
      <c r="CI11447"/>
      <c r="CJ11447"/>
      <c r="CK11447"/>
      <c r="CL11447"/>
      <c r="CM11447"/>
      <c r="CN11447"/>
      <c r="CO11447"/>
      <c r="CP11447"/>
    </row>
    <row r="11448" spans="80:94" ht="22.5" customHeight="1">
      <c r="CB11448"/>
      <c r="CC11448"/>
      <c r="CD11448"/>
      <c r="CE11448" s="83"/>
      <c r="CF11448"/>
      <c r="CG11448"/>
      <c r="CH11448"/>
      <c r="CI11448"/>
      <c r="CJ11448"/>
      <c r="CK11448"/>
      <c r="CL11448"/>
      <c r="CM11448"/>
      <c r="CN11448"/>
      <c r="CO11448"/>
      <c r="CP11448"/>
    </row>
    <row r="11449" spans="80:94" ht="22.5" customHeight="1">
      <c r="CB11449"/>
      <c r="CC11449"/>
      <c r="CD11449"/>
      <c r="CE11449" s="83"/>
      <c r="CF11449"/>
      <c r="CG11449"/>
      <c r="CH11449"/>
      <c r="CI11449"/>
      <c r="CJ11449"/>
      <c r="CK11449"/>
      <c r="CL11449"/>
      <c r="CM11449"/>
      <c r="CN11449"/>
      <c r="CO11449"/>
      <c r="CP11449"/>
    </row>
    <row r="11450" spans="80:94" ht="22.5" customHeight="1">
      <c r="CB11450"/>
      <c r="CC11450"/>
      <c r="CD11450"/>
      <c r="CE11450" s="83"/>
      <c r="CF11450"/>
      <c r="CG11450"/>
      <c r="CH11450"/>
      <c r="CI11450"/>
      <c r="CJ11450"/>
      <c r="CK11450"/>
      <c r="CL11450"/>
      <c r="CM11450"/>
      <c r="CN11450"/>
      <c r="CO11450"/>
      <c r="CP11450"/>
    </row>
    <row r="11451" spans="80:94" ht="22.5" customHeight="1">
      <c r="CB11451"/>
      <c r="CC11451"/>
      <c r="CD11451"/>
      <c r="CE11451" s="83"/>
      <c r="CF11451"/>
      <c r="CG11451"/>
      <c r="CH11451"/>
      <c r="CI11451"/>
      <c r="CJ11451"/>
      <c r="CK11451"/>
      <c r="CL11451"/>
      <c r="CM11451"/>
      <c r="CN11451"/>
      <c r="CO11451"/>
      <c r="CP11451"/>
    </row>
    <row r="11452" spans="80:94" ht="22.5" customHeight="1">
      <c r="CB11452"/>
      <c r="CC11452"/>
      <c r="CD11452"/>
      <c r="CE11452" s="83"/>
      <c r="CF11452"/>
      <c r="CG11452"/>
      <c r="CH11452"/>
      <c r="CI11452"/>
      <c r="CJ11452"/>
      <c r="CK11452"/>
      <c r="CL11452"/>
      <c r="CM11452"/>
      <c r="CN11452"/>
      <c r="CO11452"/>
      <c r="CP11452"/>
    </row>
    <row r="11453" spans="80:94" ht="22.5" customHeight="1">
      <c r="CB11453"/>
      <c r="CC11453"/>
      <c r="CD11453"/>
      <c r="CE11453" s="83"/>
      <c r="CF11453"/>
      <c r="CG11453"/>
      <c r="CH11453"/>
      <c r="CI11453"/>
      <c r="CJ11453"/>
      <c r="CK11453"/>
      <c r="CL11453"/>
      <c r="CM11453"/>
      <c r="CN11453"/>
      <c r="CO11453"/>
      <c r="CP11453"/>
    </row>
    <row r="11454" spans="80:94" ht="22.5" customHeight="1">
      <c r="CB11454"/>
      <c r="CC11454"/>
      <c r="CD11454"/>
      <c r="CE11454" s="83"/>
      <c r="CF11454"/>
      <c r="CG11454"/>
      <c r="CH11454"/>
      <c r="CI11454"/>
      <c r="CJ11454"/>
      <c r="CK11454"/>
      <c r="CL11454"/>
      <c r="CM11454"/>
      <c r="CN11454"/>
      <c r="CO11454"/>
      <c r="CP11454"/>
    </row>
    <row r="11455" spans="80:94" ht="22.5" customHeight="1">
      <c r="CB11455"/>
      <c r="CC11455"/>
      <c r="CD11455"/>
      <c r="CE11455" s="83"/>
      <c r="CF11455"/>
      <c r="CG11455"/>
      <c r="CH11455"/>
      <c r="CI11455"/>
      <c r="CJ11455"/>
      <c r="CK11455"/>
      <c r="CL11455"/>
      <c r="CM11455"/>
      <c r="CN11455"/>
      <c r="CO11455"/>
      <c r="CP11455"/>
    </row>
    <row r="11456" spans="80:94" ht="22.5" customHeight="1">
      <c r="CB11456"/>
      <c r="CC11456"/>
      <c r="CD11456"/>
      <c r="CE11456" s="83"/>
      <c r="CF11456"/>
      <c r="CG11456"/>
      <c r="CH11456"/>
      <c r="CI11456"/>
      <c r="CJ11456"/>
      <c r="CK11456"/>
      <c r="CL11456"/>
      <c r="CM11456"/>
      <c r="CN11456"/>
      <c r="CO11456"/>
      <c r="CP11456"/>
    </row>
    <row r="11457" spans="80:94" ht="22.5" customHeight="1">
      <c r="CB11457"/>
      <c r="CC11457"/>
      <c r="CD11457"/>
      <c r="CE11457" s="83"/>
      <c r="CF11457"/>
      <c r="CG11457"/>
      <c r="CH11457"/>
      <c r="CI11457"/>
      <c r="CJ11457"/>
      <c r="CK11457"/>
      <c r="CL11457"/>
      <c r="CM11457"/>
      <c r="CN11457"/>
      <c r="CO11457"/>
      <c r="CP11457"/>
    </row>
    <row r="11458" spans="80:94" ht="22.5" customHeight="1">
      <c r="CB11458"/>
      <c r="CC11458"/>
      <c r="CD11458"/>
      <c r="CE11458" s="83"/>
      <c r="CF11458"/>
      <c r="CG11458"/>
      <c r="CH11458"/>
      <c r="CI11458"/>
      <c r="CJ11458"/>
      <c r="CK11458"/>
      <c r="CL11458"/>
      <c r="CM11458"/>
      <c r="CN11458"/>
      <c r="CO11458"/>
      <c r="CP11458"/>
    </row>
    <row r="11459" spans="80:94" ht="22.5" customHeight="1">
      <c r="CB11459"/>
      <c r="CC11459"/>
      <c r="CD11459"/>
      <c r="CE11459" s="83"/>
      <c r="CF11459"/>
      <c r="CG11459"/>
      <c r="CH11459"/>
      <c r="CI11459"/>
      <c r="CJ11459"/>
      <c r="CK11459"/>
      <c r="CL11459"/>
      <c r="CM11459"/>
      <c r="CN11459"/>
      <c r="CO11459"/>
      <c r="CP11459"/>
    </row>
    <row r="11460" spans="80:94" ht="22.5" customHeight="1">
      <c r="CB11460"/>
      <c r="CC11460"/>
      <c r="CD11460"/>
      <c r="CE11460" s="83"/>
      <c r="CF11460"/>
      <c r="CG11460"/>
      <c r="CH11460"/>
      <c r="CI11460"/>
      <c r="CJ11460"/>
      <c r="CK11460"/>
      <c r="CL11460"/>
      <c r="CM11460"/>
      <c r="CN11460"/>
      <c r="CO11460"/>
      <c r="CP11460"/>
    </row>
    <row r="11461" spans="80:94" ht="22.5" customHeight="1">
      <c r="CB11461"/>
      <c r="CC11461"/>
      <c r="CD11461"/>
      <c r="CE11461" s="83"/>
      <c r="CF11461"/>
      <c r="CG11461"/>
      <c r="CH11461"/>
      <c r="CI11461"/>
      <c r="CJ11461"/>
      <c r="CK11461"/>
      <c r="CL11461"/>
      <c r="CM11461"/>
      <c r="CN11461"/>
      <c r="CO11461"/>
      <c r="CP11461"/>
    </row>
    <row r="11462" spans="80:94" ht="22.5" customHeight="1">
      <c r="CB11462"/>
      <c r="CC11462"/>
      <c r="CD11462"/>
      <c r="CE11462" s="83"/>
      <c r="CF11462"/>
      <c r="CG11462"/>
      <c r="CH11462"/>
      <c r="CI11462"/>
      <c r="CJ11462"/>
      <c r="CK11462"/>
      <c r="CL11462"/>
      <c r="CM11462"/>
      <c r="CN11462"/>
      <c r="CO11462"/>
      <c r="CP11462"/>
    </row>
    <row r="11463" spans="80:94" ht="22.5" customHeight="1">
      <c r="CB11463"/>
      <c r="CC11463"/>
      <c r="CD11463"/>
      <c r="CE11463" s="83"/>
      <c r="CF11463"/>
      <c r="CG11463"/>
      <c r="CH11463"/>
      <c r="CI11463"/>
      <c r="CJ11463"/>
      <c r="CK11463"/>
      <c r="CL11463"/>
      <c r="CM11463"/>
      <c r="CN11463"/>
      <c r="CO11463"/>
      <c r="CP11463"/>
    </row>
    <row r="11464" spans="80:94" ht="22.5" customHeight="1">
      <c r="CB11464"/>
      <c r="CC11464"/>
      <c r="CD11464"/>
      <c r="CE11464" s="83"/>
      <c r="CF11464"/>
      <c r="CG11464"/>
      <c r="CH11464"/>
      <c r="CI11464"/>
      <c r="CJ11464"/>
      <c r="CK11464"/>
      <c r="CL11464"/>
      <c r="CM11464"/>
      <c r="CN11464"/>
      <c r="CO11464"/>
      <c r="CP11464"/>
    </row>
    <row r="11465" spans="80:94" ht="22.5" customHeight="1">
      <c r="CB11465"/>
      <c r="CC11465"/>
      <c r="CD11465"/>
      <c r="CE11465" s="83"/>
      <c r="CF11465"/>
      <c r="CG11465"/>
      <c r="CH11465"/>
      <c r="CI11465"/>
      <c r="CJ11465"/>
      <c r="CK11465"/>
      <c r="CL11465"/>
      <c r="CM11465"/>
      <c r="CN11465"/>
      <c r="CO11465"/>
      <c r="CP11465"/>
    </row>
    <row r="11466" spans="80:94" ht="22.5" customHeight="1">
      <c r="CB11466"/>
      <c r="CC11466"/>
      <c r="CD11466"/>
      <c r="CE11466" s="83"/>
      <c r="CF11466"/>
      <c r="CG11466"/>
      <c r="CH11466"/>
      <c r="CI11466"/>
      <c r="CJ11466"/>
      <c r="CK11466"/>
      <c r="CL11466"/>
      <c r="CM11466"/>
      <c r="CN11466"/>
      <c r="CO11466"/>
      <c r="CP11466"/>
    </row>
    <row r="11467" spans="80:94" ht="22.5" customHeight="1">
      <c r="CB11467"/>
      <c r="CC11467"/>
      <c r="CD11467"/>
      <c r="CE11467" s="83"/>
      <c r="CF11467"/>
      <c r="CG11467"/>
      <c r="CH11467"/>
      <c r="CI11467"/>
      <c r="CJ11467"/>
      <c r="CK11467"/>
      <c r="CL11467"/>
      <c r="CM11467"/>
      <c r="CN11467"/>
      <c r="CO11467"/>
      <c r="CP11467"/>
    </row>
    <row r="11468" spans="80:94" ht="22.5" customHeight="1">
      <c r="CB11468"/>
      <c r="CC11468"/>
      <c r="CD11468"/>
      <c r="CE11468" s="83"/>
      <c r="CF11468"/>
      <c r="CG11468"/>
      <c r="CH11468"/>
      <c r="CI11468"/>
      <c r="CJ11468"/>
      <c r="CK11468"/>
      <c r="CL11468"/>
      <c r="CM11468"/>
      <c r="CN11468"/>
      <c r="CO11468"/>
      <c r="CP11468"/>
    </row>
    <row r="11469" spans="80:94" ht="22.5" customHeight="1">
      <c r="CB11469"/>
      <c r="CC11469"/>
      <c r="CD11469"/>
      <c r="CE11469" s="83"/>
      <c r="CF11469"/>
      <c r="CG11469"/>
      <c r="CH11469"/>
      <c r="CI11469"/>
      <c r="CJ11469"/>
      <c r="CK11469"/>
      <c r="CL11469"/>
      <c r="CM11469"/>
      <c r="CN11469"/>
      <c r="CO11469"/>
      <c r="CP11469"/>
    </row>
    <row r="11470" spans="80:94" ht="22.5" customHeight="1">
      <c r="CB11470"/>
      <c r="CC11470"/>
      <c r="CD11470"/>
      <c r="CE11470" s="83"/>
      <c r="CF11470"/>
      <c r="CG11470"/>
      <c r="CH11470"/>
      <c r="CI11470"/>
      <c r="CJ11470"/>
      <c r="CK11470"/>
      <c r="CL11470"/>
      <c r="CM11470"/>
      <c r="CN11470"/>
      <c r="CO11470"/>
      <c r="CP11470"/>
    </row>
    <row r="11471" spans="80:94" ht="22.5" customHeight="1">
      <c r="CB11471"/>
      <c r="CC11471"/>
      <c r="CD11471"/>
      <c r="CE11471" s="83"/>
      <c r="CF11471"/>
      <c r="CG11471"/>
      <c r="CH11471"/>
      <c r="CI11471"/>
      <c r="CJ11471"/>
      <c r="CK11471"/>
      <c r="CL11471"/>
      <c r="CM11471"/>
      <c r="CN11471"/>
      <c r="CO11471"/>
      <c r="CP11471"/>
    </row>
    <row r="11472" spans="80:94" ht="22.5" customHeight="1">
      <c r="CB11472"/>
      <c r="CC11472"/>
      <c r="CD11472"/>
      <c r="CE11472" s="83"/>
      <c r="CF11472"/>
      <c r="CG11472"/>
      <c r="CH11472"/>
      <c r="CI11472"/>
      <c r="CJ11472"/>
      <c r="CK11472"/>
      <c r="CL11472"/>
      <c r="CM11472"/>
      <c r="CN11472"/>
      <c r="CO11472"/>
      <c r="CP11472"/>
    </row>
    <row r="11473" spans="80:94" ht="22.5" customHeight="1">
      <c r="CB11473"/>
      <c r="CC11473"/>
      <c r="CD11473"/>
      <c r="CE11473" s="83"/>
      <c r="CF11473"/>
      <c r="CG11473"/>
      <c r="CH11473"/>
      <c r="CI11473"/>
      <c r="CJ11473"/>
      <c r="CK11473"/>
      <c r="CL11473"/>
      <c r="CM11473"/>
      <c r="CN11473"/>
      <c r="CO11473"/>
      <c r="CP11473"/>
    </row>
    <row r="11474" spans="80:94" ht="22.5" customHeight="1">
      <c r="CB11474"/>
      <c r="CC11474"/>
      <c r="CD11474"/>
      <c r="CE11474" s="83"/>
      <c r="CF11474"/>
      <c r="CG11474"/>
      <c r="CH11474"/>
      <c r="CI11474"/>
      <c r="CJ11474"/>
      <c r="CK11474"/>
      <c r="CL11474"/>
      <c r="CM11474"/>
      <c r="CN11474"/>
      <c r="CO11474"/>
      <c r="CP11474"/>
    </row>
    <row r="11475" spans="80:94" ht="22.5" customHeight="1">
      <c r="CB11475"/>
      <c r="CC11475"/>
      <c r="CD11475"/>
      <c r="CE11475" s="83"/>
      <c r="CF11475"/>
      <c r="CG11475"/>
      <c r="CH11475"/>
      <c r="CI11475"/>
      <c r="CJ11475"/>
      <c r="CK11475"/>
      <c r="CL11475"/>
      <c r="CM11475"/>
      <c r="CN11475"/>
      <c r="CO11475"/>
      <c r="CP11475"/>
    </row>
    <row r="11476" spans="80:94" ht="22.5" customHeight="1">
      <c r="CB11476"/>
      <c r="CC11476"/>
      <c r="CD11476"/>
      <c r="CE11476" s="83"/>
      <c r="CF11476"/>
      <c r="CG11476"/>
      <c r="CH11476"/>
      <c r="CI11476"/>
      <c r="CJ11476"/>
      <c r="CK11476"/>
      <c r="CL11476"/>
      <c r="CM11476"/>
      <c r="CN11476"/>
      <c r="CO11476"/>
      <c r="CP11476"/>
    </row>
    <row r="11477" spans="80:94" ht="22.5" customHeight="1">
      <c r="CB11477"/>
      <c r="CC11477"/>
      <c r="CD11477"/>
      <c r="CE11477" s="83"/>
      <c r="CF11477"/>
      <c r="CG11477"/>
      <c r="CH11477"/>
      <c r="CI11477"/>
      <c r="CJ11477"/>
      <c r="CK11477"/>
      <c r="CL11477"/>
      <c r="CM11477"/>
      <c r="CN11477"/>
      <c r="CO11477"/>
      <c r="CP11477"/>
    </row>
    <row r="11478" spans="80:94" ht="22.5" customHeight="1">
      <c r="CB11478"/>
      <c r="CC11478"/>
      <c r="CD11478"/>
      <c r="CE11478" s="83"/>
      <c r="CF11478"/>
      <c r="CG11478"/>
      <c r="CH11478"/>
      <c r="CI11478"/>
      <c r="CJ11478"/>
      <c r="CK11478"/>
      <c r="CL11478"/>
      <c r="CM11478"/>
      <c r="CN11478"/>
      <c r="CO11478"/>
      <c r="CP11478"/>
    </row>
    <row r="11479" spans="80:94" ht="22.5" customHeight="1">
      <c r="CB11479"/>
      <c r="CC11479"/>
      <c r="CD11479"/>
      <c r="CE11479" s="83"/>
      <c r="CF11479"/>
      <c r="CG11479"/>
      <c r="CH11479"/>
      <c r="CI11479"/>
      <c r="CJ11479"/>
      <c r="CK11479"/>
      <c r="CL11479"/>
      <c r="CM11479"/>
      <c r="CN11479"/>
      <c r="CO11479"/>
      <c r="CP11479"/>
    </row>
    <row r="11480" spans="80:94" ht="22.5" customHeight="1">
      <c r="CB11480"/>
      <c r="CC11480"/>
      <c r="CD11480"/>
      <c r="CE11480" s="83"/>
      <c r="CF11480"/>
      <c r="CG11480"/>
      <c r="CH11480"/>
      <c r="CI11480"/>
      <c r="CJ11480"/>
      <c r="CK11480"/>
      <c r="CL11480"/>
      <c r="CM11480"/>
      <c r="CN11480"/>
      <c r="CO11480"/>
      <c r="CP11480"/>
    </row>
    <row r="11481" spans="80:94" ht="22.5" customHeight="1">
      <c r="CB11481"/>
      <c r="CC11481"/>
      <c r="CD11481"/>
      <c r="CE11481" s="83"/>
      <c r="CF11481"/>
      <c r="CG11481"/>
      <c r="CH11481"/>
      <c r="CI11481"/>
      <c r="CJ11481"/>
      <c r="CK11481"/>
      <c r="CL11481"/>
      <c r="CM11481"/>
      <c r="CN11481"/>
      <c r="CO11481"/>
      <c r="CP11481"/>
    </row>
    <row r="11482" spans="80:94" ht="22.5" customHeight="1">
      <c r="CB11482"/>
      <c r="CC11482"/>
      <c r="CD11482"/>
      <c r="CE11482" s="83"/>
      <c r="CF11482"/>
      <c r="CG11482"/>
      <c r="CH11482"/>
      <c r="CI11482"/>
      <c r="CJ11482"/>
      <c r="CK11482"/>
      <c r="CL11482"/>
      <c r="CM11482"/>
      <c r="CN11482"/>
      <c r="CO11482"/>
      <c r="CP11482"/>
    </row>
    <row r="11483" spans="80:94" ht="22.5" customHeight="1">
      <c r="CB11483"/>
      <c r="CC11483"/>
      <c r="CD11483"/>
      <c r="CE11483" s="83"/>
      <c r="CF11483"/>
      <c r="CG11483"/>
      <c r="CH11483"/>
      <c r="CI11483"/>
      <c r="CJ11483"/>
      <c r="CK11483"/>
      <c r="CL11483"/>
      <c r="CM11483"/>
      <c r="CN11483"/>
      <c r="CO11483"/>
      <c r="CP11483"/>
    </row>
    <row r="11484" spans="80:94" ht="22.5" customHeight="1">
      <c r="CB11484"/>
      <c r="CC11484"/>
      <c r="CD11484"/>
      <c r="CE11484" s="83"/>
      <c r="CF11484"/>
      <c r="CG11484"/>
      <c r="CH11484"/>
      <c r="CI11484"/>
      <c r="CJ11484"/>
      <c r="CK11484"/>
      <c r="CL11484"/>
      <c r="CM11484"/>
      <c r="CN11484"/>
      <c r="CO11484"/>
      <c r="CP11484"/>
    </row>
    <row r="11485" spans="80:94" ht="22.5" customHeight="1">
      <c r="CB11485"/>
      <c r="CC11485"/>
      <c r="CD11485"/>
      <c r="CE11485" s="83"/>
      <c r="CF11485"/>
      <c r="CG11485"/>
      <c r="CH11485"/>
      <c r="CI11485"/>
      <c r="CJ11485"/>
      <c r="CK11485"/>
      <c r="CL11485"/>
      <c r="CM11485"/>
      <c r="CN11485"/>
      <c r="CO11485"/>
      <c r="CP11485"/>
    </row>
    <row r="11486" spans="80:94" ht="22.5" customHeight="1">
      <c r="CB11486"/>
      <c r="CC11486"/>
      <c r="CD11486"/>
      <c r="CE11486" s="83"/>
      <c r="CF11486"/>
      <c r="CG11486"/>
      <c r="CH11486"/>
      <c r="CI11486"/>
      <c r="CJ11486"/>
      <c r="CK11486"/>
      <c r="CL11486"/>
      <c r="CM11486"/>
      <c r="CN11486"/>
      <c r="CO11486"/>
      <c r="CP11486"/>
    </row>
    <row r="11487" spans="80:94" ht="22.5" customHeight="1">
      <c r="CB11487"/>
      <c r="CC11487"/>
      <c r="CD11487"/>
      <c r="CE11487" s="83"/>
      <c r="CF11487"/>
      <c r="CG11487"/>
      <c r="CH11487"/>
      <c r="CI11487"/>
      <c r="CJ11487"/>
      <c r="CK11487"/>
      <c r="CL11487"/>
      <c r="CM11487"/>
      <c r="CN11487"/>
      <c r="CO11487"/>
      <c r="CP11487"/>
    </row>
    <row r="11488" spans="80:94" ht="22.5" customHeight="1">
      <c r="CB11488"/>
      <c r="CC11488"/>
      <c r="CD11488"/>
      <c r="CE11488" s="83"/>
      <c r="CF11488"/>
      <c r="CG11488"/>
      <c r="CH11488"/>
      <c r="CI11488"/>
      <c r="CJ11488"/>
      <c r="CK11488"/>
      <c r="CL11488"/>
      <c r="CM11488"/>
      <c r="CN11488"/>
      <c r="CO11488"/>
      <c r="CP11488"/>
    </row>
    <row r="11489" spans="80:94" ht="22.5" customHeight="1">
      <c r="CB11489"/>
      <c r="CC11489"/>
      <c r="CD11489"/>
      <c r="CE11489" s="83"/>
      <c r="CF11489"/>
      <c r="CG11489"/>
      <c r="CH11489"/>
      <c r="CI11489"/>
      <c r="CJ11489"/>
      <c r="CK11489"/>
      <c r="CL11489"/>
      <c r="CM11489"/>
      <c r="CN11489"/>
      <c r="CO11489"/>
      <c r="CP11489"/>
    </row>
    <row r="11490" spans="80:94" ht="22.5" customHeight="1">
      <c r="CB11490"/>
      <c r="CC11490"/>
      <c r="CD11490"/>
      <c r="CE11490" s="83"/>
      <c r="CF11490"/>
      <c r="CG11490"/>
      <c r="CH11490"/>
      <c r="CI11490"/>
      <c r="CJ11490"/>
      <c r="CK11490"/>
      <c r="CL11490"/>
      <c r="CM11490"/>
      <c r="CN11490"/>
      <c r="CO11490"/>
      <c r="CP11490"/>
    </row>
    <row r="11491" spans="80:94" ht="22.5" customHeight="1">
      <c r="CB11491"/>
      <c r="CC11491"/>
      <c r="CD11491"/>
      <c r="CE11491" s="83"/>
      <c r="CF11491"/>
      <c r="CG11491"/>
      <c r="CH11491"/>
      <c r="CI11491"/>
      <c r="CJ11491"/>
      <c r="CK11491"/>
      <c r="CL11491"/>
      <c r="CM11491"/>
      <c r="CN11491"/>
      <c r="CO11491"/>
      <c r="CP11491"/>
    </row>
    <row r="11492" spans="80:94" ht="22.5" customHeight="1">
      <c r="CB11492"/>
      <c r="CC11492"/>
      <c r="CD11492"/>
      <c r="CE11492" s="83"/>
      <c r="CF11492"/>
      <c r="CG11492"/>
      <c r="CH11492"/>
      <c r="CI11492"/>
      <c r="CJ11492"/>
      <c r="CK11492"/>
      <c r="CL11492"/>
      <c r="CM11492"/>
      <c r="CN11492"/>
      <c r="CO11492"/>
      <c r="CP11492"/>
    </row>
    <row r="11493" spans="80:94" ht="22.5" customHeight="1">
      <c r="CB11493"/>
      <c r="CC11493"/>
      <c r="CD11493"/>
      <c r="CE11493" s="83"/>
      <c r="CF11493"/>
      <c r="CG11493"/>
      <c r="CH11493"/>
      <c r="CI11493"/>
      <c r="CJ11493"/>
      <c r="CK11493"/>
      <c r="CL11493"/>
      <c r="CM11493"/>
      <c r="CN11493"/>
      <c r="CO11493"/>
      <c r="CP11493"/>
    </row>
    <row r="11494" spans="80:94" ht="22.5" customHeight="1">
      <c r="CB11494"/>
      <c r="CC11494"/>
      <c r="CD11494"/>
      <c r="CE11494" s="83"/>
      <c r="CF11494"/>
      <c r="CG11494"/>
      <c r="CH11494"/>
      <c r="CI11494"/>
      <c r="CJ11494"/>
      <c r="CK11494"/>
      <c r="CL11494"/>
      <c r="CM11494"/>
      <c r="CN11494"/>
      <c r="CO11494"/>
      <c r="CP11494"/>
    </row>
    <row r="11495" spans="80:94" ht="22.5" customHeight="1">
      <c r="CB11495"/>
      <c r="CC11495"/>
      <c r="CD11495"/>
      <c r="CE11495" s="83"/>
      <c r="CF11495"/>
      <c r="CG11495"/>
      <c r="CH11495"/>
      <c r="CI11495"/>
      <c r="CJ11495"/>
      <c r="CK11495"/>
      <c r="CL11495"/>
      <c r="CM11495"/>
      <c r="CN11495"/>
      <c r="CO11495"/>
      <c r="CP11495"/>
    </row>
    <row r="11496" spans="80:94" ht="22.5" customHeight="1">
      <c r="CB11496"/>
      <c r="CC11496"/>
      <c r="CD11496"/>
      <c r="CE11496" s="83"/>
      <c r="CF11496"/>
      <c r="CG11496"/>
      <c r="CH11496"/>
      <c r="CI11496"/>
      <c r="CJ11496"/>
      <c r="CK11496"/>
      <c r="CL11496"/>
      <c r="CM11496"/>
      <c r="CN11496"/>
      <c r="CO11496"/>
      <c r="CP11496"/>
    </row>
    <row r="11497" spans="80:94" ht="22.5" customHeight="1">
      <c r="CB11497"/>
      <c r="CC11497"/>
      <c r="CD11497"/>
      <c r="CE11497" s="83"/>
      <c r="CF11497"/>
      <c r="CG11497"/>
      <c r="CH11497"/>
      <c r="CI11497"/>
      <c r="CJ11497"/>
      <c r="CK11497"/>
      <c r="CL11497"/>
      <c r="CM11497"/>
      <c r="CN11497"/>
      <c r="CO11497"/>
      <c r="CP11497"/>
    </row>
    <row r="11498" spans="80:94" ht="22.5" customHeight="1">
      <c r="CB11498"/>
      <c r="CC11498"/>
      <c r="CD11498"/>
      <c r="CE11498" s="83"/>
      <c r="CF11498"/>
      <c r="CG11498"/>
      <c r="CH11498"/>
      <c r="CI11498"/>
      <c r="CJ11498"/>
      <c r="CK11498"/>
      <c r="CL11498"/>
      <c r="CM11498"/>
      <c r="CN11498"/>
      <c r="CO11498"/>
      <c r="CP11498"/>
    </row>
    <row r="11499" spans="80:94" ht="22.5" customHeight="1">
      <c r="CB11499"/>
      <c r="CC11499"/>
      <c r="CD11499"/>
      <c r="CE11499" s="83"/>
      <c r="CF11499"/>
      <c r="CG11499"/>
      <c r="CH11499"/>
      <c r="CI11499"/>
      <c r="CJ11499"/>
      <c r="CK11499"/>
      <c r="CL11499"/>
      <c r="CM11499"/>
      <c r="CN11499"/>
      <c r="CO11499"/>
      <c r="CP11499"/>
    </row>
    <row r="11500" spans="80:94" ht="22.5" customHeight="1">
      <c r="CB11500"/>
      <c r="CC11500"/>
      <c r="CD11500"/>
      <c r="CE11500" s="83"/>
      <c r="CF11500"/>
      <c r="CG11500"/>
      <c r="CH11500"/>
      <c r="CI11500"/>
      <c r="CJ11500"/>
      <c r="CK11500"/>
      <c r="CL11500"/>
      <c r="CM11500"/>
      <c r="CN11500"/>
      <c r="CO11500"/>
      <c r="CP11500"/>
    </row>
    <row r="11501" spans="80:94" ht="22.5" customHeight="1">
      <c r="CB11501"/>
      <c r="CC11501"/>
      <c r="CD11501"/>
      <c r="CE11501" s="83"/>
      <c r="CF11501"/>
      <c r="CG11501"/>
      <c r="CH11501"/>
      <c r="CI11501"/>
      <c r="CJ11501"/>
      <c r="CK11501"/>
      <c r="CL11501"/>
      <c r="CM11501"/>
      <c r="CN11501"/>
      <c r="CO11501"/>
      <c r="CP11501"/>
    </row>
    <row r="11502" spans="80:94" ht="22.5" customHeight="1">
      <c r="CB11502"/>
      <c r="CC11502"/>
      <c r="CD11502"/>
      <c r="CE11502" s="83"/>
      <c r="CF11502"/>
      <c r="CG11502"/>
      <c r="CH11502"/>
      <c r="CI11502"/>
      <c r="CJ11502"/>
      <c r="CK11502"/>
      <c r="CL11502"/>
      <c r="CM11502"/>
      <c r="CN11502"/>
      <c r="CO11502"/>
      <c r="CP11502"/>
    </row>
    <row r="11503" spans="80:94" ht="22.5" customHeight="1">
      <c r="CB11503"/>
      <c r="CC11503"/>
      <c r="CD11503"/>
      <c r="CE11503" s="83"/>
      <c r="CF11503"/>
      <c r="CG11503"/>
      <c r="CH11503"/>
      <c r="CI11503"/>
      <c r="CJ11503"/>
      <c r="CK11503"/>
      <c r="CL11503"/>
      <c r="CM11503"/>
      <c r="CN11503"/>
      <c r="CO11503"/>
      <c r="CP11503"/>
    </row>
    <row r="11504" spans="80:94" ht="22.5" customHeight="1">
      <c r="CB11504"/>
      <c r="CC11504"/>
      <c r="CD11504"/>
      <c r="CE11504" s="83"/>
      <c r="CF11504"/>
      <c r="CG11504"/>
      <c r="CH11504"/>
      <c r="CI11504"/>
      <c r="CJ11504"/>
      <c r="CK11504"/>
      <c r="CL11504"/>
      <c r="CM11504"/>
      <c r="CN11504"/>
      <c r="CO11504"/>
      <c r="CP11504"/>
    </row>
    <row r="11505" spans="80:94" ht="22.5" customHeight="1">
      <c r="CB11505"/>
      <c r="CC11505"/>
      <c r="CD11505"/>
      <c r="CE11505" s="83"/>
      <c r="CF11505"/>
      <c r="CG11505"/>
      <c r="CH11505"/>
      <c r="CI11505"/>
      <c r="CJ11505"/>
      <c r="CK11505"/>
      <c r="CL11505"/>
      <c r="CM11505"/>
      <c r="CN11505"/>
      <c r="CO11505"/>
      <c r="CP11505"/>
    </row>
    <row r="11506" spans="80:94" ht="22.5" customHeight="1">
      <c r="CB11506"/>
      <c r="CC11506"/>
      <c r="CD11506"/>
      <c r="CE11506" s="83"/>
      <c r="CF11506"/>
      <c r="CG11506"/>
      <c r="CH11506"/>
      <c r="CI11506"/>
      <c r="CJ11506"/>
      <c r="CK11506"/>
      <c r="CL11506"/>
      <c r="CM11506"/>
      <c r="CN11506"/>
      <c r="CO11506"/>
      <c r="CP11506"/>
    </row>
    <row r="11507" spans="80:94" ht="22.5" customHeight="1">
      <c r="CB11507"/>
      <c r="CC11507"/>
      <c r="CD11507"/>
      <c r="CE11507" s="83"/>
      <c r="CF11507"/>
      <c r="CG11507"/>
      <c r="CH11507"/>
      <c r="CI11507"/>
      <c r="CJ11507"/>
      <c r="CK11507"/>
      <c r="CL11507"/>
      <c r="CM11507"/>
      <c r="CN11507"/>
      <c r="CO11507"/>
      <c r="CP11507"/>
    </row>
    <row r="11508" spans="80:94" ht="22.5" customHeight="1">
      <c r="CB11508"/>
      <c r="CC11508"/>
      <c r="CD11508"/>
      <c r="CE11508" s="83"/>
      <c r="CF11508"/>
      <c r="CG11508"/>
      <c r="CH11508"/>
      <c r="CI11508"/>
      <c r="CJ11508"/>
      <c r="CK11508"/>
      <c r="CL11508"/>
      <c r="CM11508"/>
      <c r="CN11508"/>
      <c r="CO11508"/>
      <c r="CP11508"/>
    </row>
    <row r="11509" spans="80:94" ht="22.5" customHeight="1">
      <c r="CB11509"/>
      <c r="CC11509"/>
      <c r="CD11509"/>
      <c r="CE11509" s="83"/>
      <c r="CF11509"/>
      <c r="CG11509"/>
      <c r="CH11509"/>
      <c r="CI11509"/>
      <c r="CJ11509"/>
      <c r="CK11509"/>
      <c r="CL11509"/>
      <c r="CM11509"/>
      <c r="CN11509"/>
      <c r="CO11509"/>
      <c r="CP11509"/>
    </row>
    <row r="11510" spans="80:94" ht="22.5" customHeight="1">
      <c r="CB11510"/>
      <c r="CC11510"/>
      <c r="CD11510"/>
      <c r="CE11510" s="83"/>
      <c r="CF11510"/>
      <c r="CG11510"/>
      <c r="CH11510"/>
      <c r="CI11510"/>
      <c r="CJ11510"/>
      <c r="CK11510"/>
      <c r="CL11510"/>
      <c r="CM11510"/>
      <c r="CN11510"/>
      <c r="CO11510"/>
      <c r="CP11510"/>
    </row>
    <row r="11511" spans="80:94" ht="22.5" customHeight="1">
      <c r="CB11511"/>
      <c r="CC11511"/>
      <c r="CD11511"/>
      <c r="CE11511" s="83"/>
      <c r="CF11511"/>
      <c r="CG11511"/>
      <c r="CH11511"/>
      <c r="CI11511"/>
      <c r="CJ11511"/>
      <c r="CK11511"/>
      <c r="CL11511"/>
      <c r="CM11511"/>
      <c r="CN11511"/>
      <c r="CO11511"/>
      <c r="CP11511"/>
    </row>
    <row r="11512" spans="80:94" ht="22.5" customHeight="1">
      <c r="CB11512"/>
      <c r="CC11512"/>
      <c r="CD11512"/>
      <c r="CE11512" s="83"/>
      <c r="CF11512"/>
      <c r="CG11512"/>
      <c r="CH11512"/>
      <c r="CI11512"/>
      <c r="CJ11512"/>
      <c r="CK11512"/>
      <c r="CL11512"/>
      <c r="CM11512"/>
      <c r="CN11512"/>
      <c r="CO11512"/>
      <c r="CP11512"/>
    </row>
    <row r="11513" spans="80:94" ht="22.5" customHeight="1">
      <c r="CB11513"/>
      <c r="CC11513"/>
      <c r="CD11513"/>
      <c r="CE11513" s="83"/>
      <c r="CF11513"/>
      <c r="CG11513"/>
      <c r="CH11513"/>
      <c r="CI11513"/>
      <c r="CJ11513"/>
      <c r="CK11513"/>
      <c r="CL11513"/>
      <c r="CM11513"/>
      <c r="CN11513"/>
      <c r="CO11513"/>
      <c r="CP11513"/>
    </row>
    <row r="11514" spans="80:94" ht="22.5" customHeight="1">
      <c r="CB11514"/>
      <c r="CC11514"/>
      <c r="CD11514"/>
      <c r="CE11514" s="83"/>
      <c r="CF11514"/>
      <c r="CG11514"/>
      <c r="CH11514"/>
      <c r="CI11514"/>
      <c r="CJ11514"/>
      <c r="CK11514"/>
      <c r="CL11514"/>
      <c r="CM11514"/>
      <c r="CN11514"/>
      <c r="CO11514"/>
      <c r="CP11514"/>
    </row>
    <row r="11515" spans="80:94" ht="22.5" customHeight="1">
      <c r="CB11515"/>
      <c r="CC11515"/>
      <c r="CD11515"/>
      <c r="CE11515" s="83"/>
      <c r="CF11515"/>
      <c r="CG11515"/>
      <c r="CH11515"/>
      <c r="CI11515"/>
      <c r="CJ11515"/>
      <c r="CK11515"/>
      <c r="CL11515"/>
      <c r="CM11515"/>
      <c r="CN11515"/>
      <c r="CO11515"/>
      <c r="CP11515"/>
    </row>
    <row r="11516" spans="80:94" ht="22.5" customHeight="1">
      <c r="CB11516"/>
      <c r="CC11516"/>
      <c r="CD11516"/>
      <c r="CE11516" s="83"/>
      <c r="CF11516"/>
      <c r="CG11516"/>
      <c r="CH11516"/>
      <c r="CI11516"/>
      <c r="CJ11516"/>
      <c r="CK11516"/>
      <c r="CL11516"/>
      <c r="CM11516"/>
      <c r="CN11516"/>
      <c r="CO11516"/>
      <c r="CP11516"/>
    </row>
    <row r="11517" spans="80:94" ht="22.5" customHeight="1">
      <c r="CB11517"/>
      <c r="CC11517"/>
      <c r="CD11517"/>
      <c r="CE11517" s="83"/>
      <c r="CF11517"/>
      <c r="CG11517"/>
      <c r="CH11517"/>
      <c r="CI11517"/>
      <c r="CJ11517"/>
      <c r="CK11517"/>
      <c r="CL11517"/>
      <c r="CM11517"/>
      <c r="CN11517"/>
      <c r="CO11517"/>
      <c r="CP11517"/>
    </row>
    <row r="11518" spans="80:94" ht="22.5" customHeight="1">
      <c r="CB11518"/>
      <c r="CC11518"/>
      <c r="CD11518"/>
      <c r="CE11518" s="83"/>
      <c r="CF11518"/>
      <c r="CG11518"/>
      <c r="CH11518"/>
      <c r="CI11518"/>
      <c r="CJ11518"/>
      <c r="CK11518"/>
      <c r="CL11518"/>
      <c r="CM11518"/>
      <c r="CN11518"/>
      <c r="CO11518"/>
      <c r="CP11518"/>
    </row>
    <row r="11519" spans="80:94" ht="22.5" customHeight="1">
      <c r="CB11519"/>
      <c r="CC11519"/>
      <c r="CD11519"/>
      <c r="CE11519" s="83"/>
      <c r="CF11519"/>
      <c r="CG11519"/>
      <c r="CH11519"/>
      <c r="CI11519"/>
      <c r="CJ11519"/>
      <c r="CK11519"/>
      <c r="CL11519"/>
      <c r="CM11519"/>
      <c r="CN11519"/>
      <c r="CO11519"/>
      <c r="CP11519"/>
    </row>
    <row r="11520" spans="80:94" ht="22.5" customHeight="1">
      <c r="CB11520"/>
      <c r="CC11520"/>
      <c r="CD11520"/>
      <c r="CE11520" s="83"/>
      <c r="CF11520"/>
      <c r="CG11520"/>
      <c r="CH11520"/>
      <c r="CI11520"/>
      <c r="CJ11520"/>
      <c r="CK11520"/>
      <c r="CL11520"/>
      <c r="CM11520"/>
      <c r="CN11520"/>
      <c r="CO11520"/>
      <c r="CP11520"/>
    </row>
    <row r="11521" spans="80:94" ht="22.5" customHeight="1">
      <c r="CB11521"/>
      <c r="CC11521"/>
      <c r="CD11521"/>
      <c r="CE11521" s="83"/>
      <c r="CF11521"/>
      <c r="CG11521"/>
      <c r="CH11521"/>
      <c r="CI11521"/>
      <c r="CJ11521"/>
      <c r="CK11521"/>
      <c r="CL11521"/>
      <c r="CM11521"/>
      <c r="CN11521"/>
      <c r="CO11521"/>
      <c r="CP11521"/>
    </row>
    <row r="11522" spans="80:94" ht="22.5" customHeight="1">
      <c r="CB11522"/>
      <c r="CC11522"/>
      <c r="CD11522"/>
      <c r="CE11522" s="83"/>
      <c r="CF11522"/>
      <c r="CG11522"/>
      <c r="CH11522"/>
      <c r="CI11522"/>
      <c r="CJ11522"/>
      <c r="CK11522"/>
      <c r="CL11522"/>
      <c r="CM11522"/>
      <c r="CN11522"/>
      <c r="CO11522"/>
      <c r="CP11522"/>
    </row>
    <row r="11523" spans="80:94" ht="22.5" customHeight="1">
      <c r="CB11523"/>
      <c r="CC11523"/>
      <c r="CD11523"/>
      <c r="CE11523" s="83"/>
      <c r="CF11523"/>
      <c r="CG11523"/>
      <c r="CH11523"/>
      <c r="CI11523"/>
      <c r="CJ11523"/>
      <c r="CK11523"/>
      <c r="CL11523"/>
      <c r="CM11523"/>
      <c r="CN11523"/>
      <c r="CO11523"/>
      <c r="CP11523"/>
    </row>
    <row r="11524" spans="80:94" ht="22.5" customHeight="1">
      <c r="CB11524"/>
      <c r="CC11524"/>
      <c r="CD11524"/>
      <c r="CE11524" s="83"/>
      <c r="CF11524"/>
      <c r="CG11524"/>
      <c r="CH11524"/>
      <c r="CI11524"/>
      <c r="CJ11524"/>
      <c r="CK11524"/>
      <c r="CL11524"/>
      <c r="CM11524"/>
      <c r="CN11524"/>
      <c r="CO11524"/>
      <c r="CP11524"/>
    </row>
    <row r="11525" spans="80:94" ht="22.5" customHeight="1">
      <c r="CB11525"/>
      <c r="CC11525"/>
      <c r="CD11525"/>
      <c r="CE11525" s="83"/>
      <c r="CF11525"/>
      <c r="CG11525"/>
      <c r="CH11525"/>
      <c r="CI11525"/>
      <c r="CJ11525"/>
      <c r="CK11525"/>
      <c r="CL11525"/>
      <c r="CM11525"/>
      <c r="CN11525"/>
      <c r="CO11525"/>
      <c r="CP11525"/>
    </row>
    <row r="11526" spans="80:94" ht="22.5" customHeight="1">
      <c r="CB11526"/>
      <c r="CC11526"/>
      <c r="CD11526"/>
      <c r="CE11526" s="83"/>
      <c r="CF11526"/>
      <c r="CG11526"/>
      <c r="CH11526"/>
      <c r="CI11526"/>
      <c r="CJ11526"/>
      <c r="CK11526"/>
      <c r="CL11526"/>
      <c r="CM11526"/>
      <c r="CN11526"/>
      <c r="CO11526"/>
      <c r="CP11526"/>
    </row>
    <row r="11527" spans="80:94" ht="22.5" customHeight="1">
      <c r="CB11527"/>
      <c r="CC11527"/>
      <c r="CD11527"/>
      <c r="CE11527" s="83"/>
      <c r="CF11527"/>
      <c r="CG11527"/>
      <c r="CH11527"/>
      <c r="CI11527"/>
      <c r="CJ11527"/>
      <c r="CK11527"/>
      <c r="CL11527"/>
      <c r="CM11527"/>
      <c r="CN11527"/>
      <c r="CO11527"/>
      <c r="CP11527"/>
    </row>
    <row r="11528" spans="80:94" ht="22.5" customHeight="1">
      <c r="CB11528"/>
      <c r="CC11528"/>
      <c r="CD11528"/>
      <c r="CE11528" s="83"/>
      <c r="CF11528"/>
      <c r="CG11528"/>
      <c r="CH11528"/>
      <c r="CI11528"/>
      <c r="CJ11528"/>
      <c r="CK11528"/>
      <c r="CL11528"/>
      <c r="CM11528"/>
      <c r="CN11528"/>
      <c r="CO11528"/>
      <c r="CP11528"/>
    </row>
    <row r="11529" spans="80:94" ht="22.5" customHeight="1">
      <c r="CB11529"/>
      <c r="CC11529"/>
      <c r="CD11529"/>
      <c r="CE11529" s="83"/>
      <c r="CF11529"/>
      <c r="CG11529"/>
      <c r="CH11529"/>
      <c r="CI11529"/>
      <c r="CJ11529"/>
      <c r="CK11529"/>
      <c r="CL11529"/>
      <c r="CM11529"/>
      <c r="CN11529"/>
      <c r="CO11529"/>
      <c r="CP11529"/>
    </row>
    <row r="11530" spans="80:94" ht="22.5" customHeight="1">
      <c r="CB11530"/>
      <c r="CC11530"/>
      <c r="CD11530"/>
      <c r="CE11530" s="83"/>
      <c r="CF11530"/>
      <c r="CG11530"/>
      <c r="CH11530"/>
      <c r="CI11530"/>
      <c r="CJ11530"/>
      <c r="CK11530"/>
      <c r="CL11530"/>
      <c r="CM11530"/>
      <c r="CN11530"/>
      <c r="CO11530"/>
      <c r="CP11530"/>
    </row>
    <row r="11531" spans="80:94" ht="22.5" customHeight="1">
      <c r="CB11531"/>
      <c r="CC11531"/>
      <c r="CD11531"/>
      <c r="CE11531" s="83"/>
      <c r="CF11531"/>
      <c r="CG11531"/>
      <c r="CH11531"/>
      <c r="CI11531"/>
      <c r="CJ11531"/>
      <c r="CK11531"/>
      <c r="CL11531"/>
      <c r="CM11531"/>
      <c r="CN11531"/>
      <c r="CO11531"/>
      <c r="CP11531"/>
    </row>
    <row r="11532" spans="80:94" ht="22.5" customHeight="1">
      <c r="CB11532"/>
      <c r="CC11532"/>
      <c r="CD11532"/>
      <c r="CE11532" s="83"/>
      <c r="CF11532"/>
      <c r="CG11532"/>
      <c r="CH11532"/>
      <c r="CI11532"/>
      <c r="CJ11532"/>
      <c r="CK11532"/>
      <c r="CL11532"/>
      <c r="CM11532"/>
      <c r="CN11532"/>
      <c r="CO11532"/>
      <c r="CP11532"/>
    </row>
    <row r="11533" spans="80:94" ht="22.5" customHeight="1">
      <c r="CB11533"/>
      <c r="CC11533"/>
      <c r="CD11533"/>
      <c r="CE11533" s="83"/>
      <c r="CF11533"/>
      <c r="CG11533"/>
      <c r="CH11533"/>
      <c r="CI11533"/>
      <c r="CJ11533"/>
      <c r="CK11533"/>
      <c r="CL11533"/>
      <c r="CM11533"/>
      <c r="CN11533"/>
      <c r="CO11533"/>
      <c r="CP11533"/>
    </row>
    <row r="11534" spans="80:94" ht="22.5" customHeight="1">
      <c r="CB11534"/>
      <c r="CC11534"/>
      <c r="CD11534"/>
      <c r="CE11534" s="83"/>
      <c r="CF11534"/>
      <c r="CG11534"/>
      <c r="CH11534"/>
      <c r="CI11534"/>
      <c r="CJ11534"/>
      <c r="CK11534"/>
      <c r="CL11534"/>
      <c r="CM11534"/>
      <c r="CN11534"/>
      <c r="CO11534"/>
      <c r="CP11534"/>
    </row>
    <row r="11535" spans="80:94" ht="22.5" customHeight="1">
      <c r="CB11535"/>
      <c r="CC11535"/>
      <c r="CD11535"/>
      <c r="CE11535" s="83"/>
      <c r="CF11535"/>
      <c r="CG11535"/>
      <c r="CH11535"/>
      <c r="CI11535"/>
      <c r="CJ11535"/>
      <c r="CK11535"/>
      <c r="CL11535"/>
      <c r="CM11535"/>
      <c r="CN11535"/>
      <c r="CO11535"/>
      <c r="CP11535"/>
    </row>
    <row r="11536" spans="80:94" ht="22.5" customHeight="1">
      <c r="CB11536"/>
      <c r="CC11536"/>
      <c r="CD11536"/>
      <c r="CE11536" s="83"/>
      <c r="CF11536"/>
      <c r="CG11536"/>
      <c r="CH11536"/>
      <c r="CI11536"/>
      <c r="CJ11536"/>
      <c r="CK11536"/>
      <c r="CL11536"/>
      <c r="CM11536"/>
      <c r="CN11536"/>
      <c r="CO11536"/>
      <c r="CP11536"/>
    </row>
    <row r="11537" spans="80:94" ht="22.5" customHeight="1">
      <c r="CB11537"/>
      <c r="CC11537"/>
      <c r="CD11537"/>
      <c r="CE11537" s="83"/>
      <c r="CF11537"/>
      <c r="CG11537"/>
      <c r="CH11537"/>
      <c r="CI11537"/>
      <c r="CJ11537"/>
      <c r="CK11537"/>
      <c r="CL11537"/>
      <c r="CM11537"/>
      <c r="CN11537"/>
      <c r="CO11537"/>
      <c r="CP11537"/>
    </row>
    <row r="11538" spans="80:94" ht="22.5" customHeight="1">
      <c r="CB11538"/>
      <c r="CC11538"/>
      <c r="CD11538"/>
      <c r="CE11538" s="83"/>
      <c r="CF11538"/>
      <c r="CG11538"/>
      <c r="CH11538"/>
      <c r="CI11538"/>
      <c r="CJ11538"/>
      <c r="CK11538"/>
      <c r="CL11538"/>
      <c r="CM11538"/>
      <c r="CN11538"/>
      <c r="CO11538"/>
      <c r="CP11538"/>
    </row>
    <row r="11539" spans="80:94" ht="22.5" customHeight="1">
      <c r="CB11539"/>
      <c r="CC11539"/>
      <c r="CD11539"/>
      <c r="CE11539" s="83"/>
      <c r="CF11539"/>
      <c r="CG11539"/>
      <c r="CH11539"/>
      <c r="CI11539"/>
      <c r="CJ11539"/>
      <c r="CK11539"/>
      <c r="CL11539"/>
      <c r="CM11539"/>
      <c r="CN11539"/>
      <c r="CO11539"/>
      <c r="CP11539"/>
    </row>
    <row r="11540" spans="80:94" ht="22.5" customHeight="1">
      <c r="CB11540"/>
      <c r="CC11540"/>
      <c r="CD11540"/>
      <c r="CE11540" s="83"/>
      <c r="CF11540"/>
      <c r="CG11540"/>
      <c r="CH11540"/>
      <c r="CI11540"/>
      <c r="CJ11540"/>
      <c r="CK11540"/>
      <c r="CL11540"/>
      <c r="CM11540"/>
      <c r="CN11540"/>
      <c r="CO11540"/>
      <c r="CP11540"/>
    </row>
    <row r="11541" spans="80:94" ht="22.5" customHeight="1">
      <c r="CB11541"/>
      <c r="CC11541"/>
      <c r="CD11541"/>
      <c r="CE11541" s="83"/>
      <c r="CF11541"/>
      <c r="CG11541"/>
      <c r="CH11541"/>
      <c r="CI11541"/>
      <c r="CJ11541"/>
      <c r="CK11541"/>
      <c r="CL11541"/>
      <c r="CM11541"/>
      <c r="CN11541"/>
      <c r="CO11541"/>
      <c r="CP11541"/>
    </row>
    <row r="11542" spans="80:94" ht="22.5" customHeight="1">
      <c r="CB11542"/>
      <c r="CC11542"/>
      <c r="CD11542"/>
      <c r="CE11542" s="83"/>
      <c r="CF11542"/>
      <c r="CG11542"/>
      <c r="CH11542"/>
      <c r="CI11542"/>
      <c r="CJ11542"/>
      <c r="CK11542"/>
      <c r="CL11542"/>
      <c r="CM11542"/>
      <c r="CN11542"/>
      <c r="CO11542"/>
      <c r="CP11542"/>
    </row>
    <row r="11543" spans="80:94" ht="22.5" customHeight="1">
      <c r="CB11543"/>
      <c r="CC11543"/>
      <c r="CD11543"/>
      <c r="CE11543" s="83"/>
      <c r="CF11543"/>
      <c r="CG11543"/>
      <c r="CH11543"/>
      <c r="CI11543"/>
      <c r="CJ11543"/>
      <c r="CK11543"/>
      <c r="CL11543"/>
      <c r="CM11543"/>
      <c r="CN11543"/>
      <c r="CO11543"/>
      <c r="CP11543"/>
    </row>
    <row r="11544" spans="80:94" ht="22.5" customHeight="1">
      <c r="CB11544"/>
      <c r="CC11544"/>
      <c r="CD11544"/>
      <c r="CE11544" s="83"/>
      <c r="CF11544"/>
      <c r="CG11544"/>
      <c r="CH11544"/>
      <c r="CI11544"/>
      <c r="CJ11544"/>
      <c r="CK11544"/>
      <c r="CL11544"/>
      <c r="CM11544"/>
      <c r="CN11544"/>
      <c r="CO11544"/>
      <c r="CP11544"/>
    </row>
    <row r="11545" spans="80:94" ht="22.5" customHeight="1">
      <c r="CB11545"/>
      <c r="CC11545"/>
      <c r="CD11545"/>
      <c r="CE11545" s="83"/>
      <c r="CF11545"/>
      <c r="CG11545"/>
      <c r="CH11545"/>
      <c r="CI11545"/>
      <c r="CJ11545"/>
      <c r="CK11545"/>
      <c r="CL11545"/>
      <c r="CM11545"/>
      <c r="CN11545"/>
      <c r="CO11545"/>
      <c r="CP11545"/>
    </row>
    <row r="11546" spans="80:94" ht="22.5" customHeight="1">
      <c r="CB11546"/>
      <c r="CC11546"/>
      <c r="CD11546"/>
      <c r="CE11546" s="83"/>
      <c r="CF11546"/>
      <c r="CG11546"/>
      <c r="CH11546"/>
      <c r="CI11546"/>
      <c r="CJ11546"/>
      <c r="CK11546"/>
      <c r="CL11546"/>
      <c r="CM11546"/>
      <c r="CN11546"/>
      <c r="CO11546"/>
      <c r="CP11546"/>
    </row>
    <row r="11547" spans="80:94" ht="22.5" customHeight="1">
      <c r="CB11547"/>
      <c r="CC11547"/>
      <c r="CD11547"/>
      <c r="CE11547" s="83"/>
      <c r="CF11547"/>
      <c r="CG11547"/>
      <c r="CH11547"/>
      <c r="CI11547"/>
      <c r="CJ11547"/>
      <c r="CK11547"/>
      <c r="CL11547"/>
      <c r="CM11547"/>
      <c r="CN11547"/>
      <c r="CO11547"/>
      <c r="CP11547"/>
    </row>
    <row r="11548" spans="80:94" ht="22.5" customHeight="1">
      <c r="CB11548"/>
      <c r="CC11548"/>
      <c r="CD11548"/>
      <c r="CE11548" s="83"/>
      <c r="CF11548"/>
      <c r="CG11548"/>
      <c r="CH11548"/>
      <c r="CI11548"/>
      <c r="CJ11548"/>
      <c r="CK11548"/>
      <c r="CL11548"/>
      <c r="CM11548"/>
      <c r="CN11548"/>
      <c r="CO11548"/>
      <c r="CP11548"/>
    </row>
    <row r="11549" spans="80:94" ht="22.5" customHeight="1">
      <c r="CB11549"/>
      <c r="CC11549"/>
      <c r="CD11549"/>
      <c r="CE11549" s="83"/>
      <c r="CF11549"/>
      <c r="CG11549"/>
      <c r="CH11549"/>
      <c r="CI11549"/>
      <c r="CJ11549"/>
      <c r="CK11549"/>
      <c r="CL11549"/>
      <c r="CM11549"/>
      <c r="CN11549"/>
      <c r="CO11549"/>
      <c r="CP11549"/>
    </row>
    <row r="11550" spans="80:94" ht="22.5" customHeight="1">
      <c r="CB11550"/>
      <c r="CC11550"/>
      <c r="CD11550"/>
      <c r="CE11550" s="83"/>
      <c r="CF11550"/>
      <c r="CG11550"/>
      <c r="CH11550"/>
      <c r="CI11550"/>
      <c r="CJ11550"/>
      <c r="CK11550"/>
      <c r="CL11550"/>
      <c r="CM11550"/>
      <c r="CN11550"/>
      <c r="CO11550"/>
      <c r="CP11550"/>
    </row>
    <row r="11551" spans="80:94" ht="22.5" customHeight="1">
      <c r="CB11551"/>
      <c r="CC11551"/>
      <c r="CD11551"/>
      <c r="CE11551" s="83"/>
      <c r="CF11551"/>
      <c r="CG11551"/>
      <c r="CH11551"/>
      <c r="CI11551"/>
      <c r="CJ11551"/>
      <c r="CK11551"/>
      <c r="CL11551"/>
      <c r="CM11551"/>
      <c r="CN11551"/>
      <c r="CO11551"/>
      <c r="CP11551"/>
    </row>
    <row r="11552" spans="80:94" ht="22.5" customHeight="1">
      <c r="CB11552"/>
      <c r="CC11552"/>
      <c r="CD11552"/>
      <c r="CE11552" s="83"/>
      <c r="CF11552"/>
      <c r="CG11552"/>
      <c r="CH11552"/>
      <c r="CI11552"/>
      <c r="CJ11552"/>
      <c r="CK11552"/>
      <c r="CL11552"/>
      <c r="CM11552"/>
      <c r="CN11552"/>
      <c r="CO11552"/>
      <c r="CP11552"/>
    </row>
    <row r="11553" spans="80:94" ht="22.5" customHeight="1">
      <c r="CB11553"/>
      <c r="CC11553"/>
      <c r="CD11553"/>
      <c r="CE11553" s="83"/>
      <c r="CF11553"/>
      <c r="CG11553"/>
      <c r="CH11553"/>
      <c r="CI11553"/>
      <c r="CJ11553"/>
      <c r="CK11553"/>
      <c r="CL11553"/>
      <c r="CM11553"/>
      <c r="CN11553"/>
      <c r="CO11553"/>
      <c r="CP11553"/>
    </row>
    <row r="11554" spans="80:94" ht="22.5" customHeight="1">
      <c r="CB11554"/>
      <c r="CC11554"/>
      <c r="CD11554"/>
      <c r="CE11554" s="83"/>
      <c r="CF11554"/>
      <c r="CG11554"/>
      <c r="CH11554"/>
      <c r="CI11554"/>
      <c r="CJ11554"/>
      <c r="CK11554"/>
      <c r="CL11554"/>
      <c r="CM11554"/>
      <c r="CN11554"/>
      <c r="CO11554"/>
      <c r="CP11554"/>
    </row>
    <row r="11555" spans="80:94" ht="22.5" customHeight="1">
      <c r="CB11555"/>
      <c r="CC11555"/>
      <c r="CD11555"/>
      <c r="CE11555" s="83"/>
      <c r="CF11555"/>
      <c r="CG11555"/>
      <c r="CH11555"/>
      <c r="CI11555"/>
      <c r="CJ11555"/>
      <c r="CK11555"/>
      <c r="CL11555"/>
      <c r="CM11555"/>
      <c r="CN11555"/>
      <c r="CO11555"/>
      <c r="CP11555"/>
    </row>
    <row r="11556" spans="80:94" ht="22.5" customHeight="1">
      <c r="CB11556"/>
      <c r="CC11556"/>
      <c r="CD11556"/>
      <c r="CE11556" s="83"/>
      <c r="CF11556"/>
      <c r="CG11556"/>
      <c r="CH11556"/>
      <c r="CI11556"/>
      <c r="CJ11556"/>
      <c r="CK11556"/>
      <c r="CL11556"/>
      <c r="CM11556"/>
      <c r="CN11556"/>
      <c r="CO11556"/>
      <c r="CP11556"/>
    </row>
    <row r="11557" spans="80:94" ht="22.5" customHeight="1">
      <c r="CB11557"/>
      <c r="CC11557"/>
      <c r="CD11557"/>
      <c r="CE11557" s="83"/>
      <c r="CF11557"/>
      <c r="CG11557"/>
      <c r="CH11557"/>
      <c r="CI11557"/>
      <c r="CJ11557"/>
      <c r="CK11557"/>
      <c r="CL11557"/>
      <c r="CM11557"/>
      <c r="CN11557"/>
      <c r="CO11557"/>
      <c r="CP11557"/>
    </row>
    <row r="11558" spans="80:94" ht="22.5" customHeight="1">
      <c r="CB11558"/>
      <c r="CC11558"/>
      <c r="CD11558"/>
      <c r="CE11558" s="83"/>
      <c r="CF11558"/>
      <c r="CG11558"/>
      <c r="CH11558"/>
      <c r="CI11558"/>
      <c r="CJ11558"/>
      <c r="CK11558"/>
      <c r="CL11558"/>
      <c r="CM11558"/>
      <c r="CN11558"/>
      <c r="CO11558"/>
      <c r="CP11558"/>
    </row>
    <row r="11559" spans="80:94" ht="22.5" customHeight="1">
      <c r="CB11559"/>
      <c r="CC11559"/>
      <c r="CD11559"/>
      <c r="CE11559" s="83"/>
      <c r="CF11559"/>
      <c r="CG11559"/>
      <c r="CH11559"/>
      <c r="CI11559"/>
      <c r="CJ11559"/>
      <c r="CK11559"/>
      <c r="CL11559"/>
      <c r="CM11559"/>
      <c r="CN11559"/>
      <c r="CO11559"/>
      <c r="CP11559"/>
    </row>
    <row r="11560" spans="80:94" ht="22.5" customHeight="1">
      <c r="CB11560"/>
      <c r="CC11560"/>
      <c r="CD11560"/>
      <c r="CE11560" s="83"/>
      <c r="CF11560"/>
      <c r="CG11560"/>
      <c r="CH11560"/>
      <c r="CI11560"/>
      <c r="CJ11560"/>
      <c r="CK11560"/>
      <c r="CL11560"/>
      <c r="CM11560"/>
      <c r="CN11560"/>
      <c r="CO11560"/>
      <c r="CP11560"/>
    </row>
    <row r="11561" spans="80:94" ht="22.5" customHeight="1">
      <c r="CB11561"/>
      <c r="CC11561"/>
      <c r="CD11561"/>
      <c r="CE11561" s="83"/>
      <c r="CF11561"/>
      <c r="CG11561"/>
      <c r="CH11561"/>
      <c r="CI11561"/>
      <c r="CJ11561"/>
      <c r="CK11561"/>
      <c r="CL11561"/>
      <c r="CM11561"/>
      <c r="CN11561"/>
      <c r="CO11561"/>
      <c r="CP11561"/>
    </row>
    <row r="11562" spans="80:94" ht="22.5" customHeight="1">
      <c r="CB11562"/>
      <c r="CC11562"/>
      <c r="CD11562"/>
      <c r="CE11562" s="83"/>
      <c r="CF11562"/>
      <c r="CG11562"/>
      <c r="CH11562"/>
      <c r="CI11562"/>
      <c r="CJ11562"/>
      <c r="CK11562"/>
      <c r="CL11562"/>
      <c r="CM11562"/>
      <c r="CN11562"/>
      <c r="CO11562"/>
      <c r="CP11562"/>
    </row>
    <row r="11563" spans="80:94" ht="22.5" customHeight="1">
      <c r="CB11563"/>
      <c r="CC11563"/>
      <c r="CD11563"/>
      <c r="CE11563" s="83"/>
      <c r="CF11563"/>
      <c r="CG11563"/>
      <c r="CH11563"/>
      <c r="CI11563"/>
      <c r="CJ11563"/>
      <c r="CK11563"/>
      <c r="CL11563"/>
      <c r="CM11563"/>
      <c r="CN11563"/>
      <c r="CO11563"/>
      <c r="CP11563"/>
    </row>
    <row r="11564" spans="80:94" ht="22.5" customHeight="1">
      <c r="CB11564"/>
      <c r="CC11564"/>
      <c r="CD11564"/>
      <c r="CE11564" s="83"/>
      <c r="CF11564"/>
      <c r="CG11564"/>
      <c r="CH11564"/>
      <c r="CI11564"/>
      <c r="CJ11564"/>
      <c r="CK11564"/>
      <c r="CL11564"/>
      <c r="CM11564"/>
      <c r="CN11564"/>
      <c r="CO11564"/>
      <c r="CP11564"/>
    </row>
    <row r="11565" spans="80:94" ht="22.5" customHeight="1">
      <c r="CB11565"/>
      <c r="CC11565"/>
      <c r="CD11565"/>
      <c r="CE11565" s="83"/>
      <c r="CF11565"/>
      <c r="CG11565"/>
      <c r="CH11565"/>
      <c r="CI11565"/>
      <c r="CJ11565"/>
      <c r="CK11565"/>
      <c r="CL11565"/>
      <c r="CM11565"/>
      <c r="CN11565"/>
      <c r="CO11565"/>
      <c r="CP11565"/>
    </row>
    <row r="11566" spans="80:94" ht="22.5" customHeight="1">
      <c r="CB11566"/>
      <c r="CC11566"/>
      <c r="CD11566"/>
      <c r="CE11566" s="83"/>
      <c r="CF11566"/>
      <c r="CG11566"/>
      <c r="CH11566"/>
      <c r="CI11566"/>
      <c r="CJ11566"/>
      <c r="CK11566"/>
      <c r="CL11566"/>
      <c r="CM11566"/>
      <c r="CN11566"/>
      <c r="CO11566"/>
      <c r="CP11566"/>
    </row>
    <row r="11567" spans="80:94" ht="22.5" customHeight="1">
      <c r="CB11567"/>
      <c r="CC11567"/>
      <c r="CD11567"/>
      <c r="CE11567" s="83"/>
      <c r="CF11567"/>
      <c r="CG11567"/>
      <c r="CH11567"/>
      <c r="CI11567"/>
      <c r="CJ11567"/>
      <c r="CK11567"/>
      <c r="CL11567"/>
      <c r="CM11567"/>
      <c r="CN11567"/>
      <c r="CO11567"/>
      <c r="CP11567"/>
    </row>
    <row r="11568" spans="80:94" ht="22.5" customHeight="1">
      <c r="CB11568"/>
      <c r="CC11568"/>
      <c r="CD11568"/>
      <c r="CE11568" s="83"/>
      <c r="CF11568"/>
      <c r="CG11568"/>
      <c r="CH11568"/>
      <c r="CI11568"/>
      <c r="CJ11568"/>
      <c r="CK11568"/>
      <c r="CL11568"/>
      <c r="CM11568"/>
      <c r="CN11568"/>
      <c r="CO11568"/>
      <c r="CP11568"/>
    </row>
    <row r="11569" spans="80:94" ht="22.5" customHeight="1">
      <c r="CB11569"/>
      <c r="CC11569"/>
      <c r="CD11569"/>
      <c r="CE11569" s="83"/>
      <c r="CF11569"/>
      <c r="CG11569"/>
      <c r="CH11569"/>
      <c r="CI11569"/>
      <c r="CJ11569"/>
      <c r="CK11569"/>
      <c r="CL11569"/>
      <c r="CM11569"/>
      <c r="CN11569"/>
      <c r="CO11569"/>
      <c r="CP11569"/>
    </row>
    <row r="11570" spans="80:94" ht="22.5" customHeight="1">
      <c r="CB11570"/>
      <c r="CC11570"/>
      <c r="CD11570"/>
      <c r="CE11570" s="83"/>
      <c r="CF11570"/>
      <c r="CG11570"/>
      <c r="CH11570"/>
      <c r="CI11570"/>
      <c r="CJ11570"/>
      <c r="CK11570"/>
      <c r="CL11570"/>
      <c r="CM11570"/>
      <c r="CN11570"/>
      <c r="CO11570"/>
      <c r="CP11570"/>
    </row>
    <row r="11571" spans="80:94" ht="22.5" customHeight="1">
      <c r="CB11571"/>
      <c r="CC11571"/>
      <c r="CD11571"/>
      <c r="CE11571" s="83"/>
      <c r="CF11571"/>
      <c r="CG11571"/>
      <c r="CH11571"/>
      <c r="CI11571"/>
      <c r="CJ11571"/>
      <c r="CK11571"/>
      <c r="CL11571"/>
      <c r="CM11571"/>
      <c r="CN11571"/>
      <c r="CO11571"/>
      <c r="CP11571"/>
    </row>
    <row r="11572" spans="80:94" ht="22.5" customHeight="1">
      <c r="CB11572"/>
      <c r="CC11572"/>
      <c r="CD11572"/>
      <c r="CE11572" s="83"/>
      <c r="CF11572"/>
      <c r="CG11572"/>
      <c r="CH11572"/>
      <c r="CI11572"/>
      <c r="CJ11572"/>
      <c r="CK11572"/>
      <c r="CL11572"/>
      <c r="CM11572"/>
      <c r="CN11572"/>
      <c r="CO11572"/>
      <c r="CP11572"/>
    </row>
    <row r="11573" spans="80:94" ht="22.5" customHeight="1">
      <c r="CB11573"/>
      <c r="CC11573"/>
      <c r="CD11573"/>
      <c r="CE11573" s="83"/>
      <c r="CF11573"/>
      <c r="CG11573"/>
      <c r="CH11573"/>
      <c r="CI11573"/>
      <c r="CJ11573"/>
      <c r="CK11573"/>
      <c r="CL11573"/>
      <c r="CM11573"/>
      <c r="CN11573"/>
      <c r="CO11573"/>
      <c r="CP11573"/>
    </row>
    <row r="11574" spans="80:94" ht="22.5" customHeight="1">
      <c r="CB11574"/>
      <c r="CC11574"/>
      <c r="CD11574"/>
      <c r="CE11574" s="83"/>
      <c r="CF11574"/>
      <c r="CG11574"/>
      <c r="CH11574"/>
      <c r="CI11574"/>
      <c r="CJ11574"/>
      <c r="CK11574"/>
      <c r="CL11574"/>
      <c r="CM11574"/>
      <c r="CN11574"/>
      <c r="CO11574"/>
      <c r="CP11574"/>
    </row>
    <row r="11575" spans="80:94" ht="22.5" customHeight="1">
      <c r="CB11575"/>
      <c r="CC11575"/>
      <c r="CD11575"/>
      <c r="CE11575" s="83"/>
      <c r="CF11575"/>
      <c r="CG11575"/>
      <c r="CH11575"/>
      <c r="CI11575"/>
      <c r="CJ11575"/>
      <c r="CK11575"/>
      <c r="CL11575"/>
      <c r="CM11575"/>
      <c r="CN11575"/>
      <c r="CO11575"/>
      <c r="CP11575"/>
    </row>
    <row r="11576" spans="80:94" ht="22.5" customHeight="1">
      <c r="CB11576"/>
      <c r="CC11576"/>
      <c r="CD11576"/>
      <c r="CE11576" s="83"/>
      <c r="CF11576"/>
      <c r="CG11576"/>
      <c r="CH11576"/>
      <c r="CI11576"/>
      <c r="CJ11576"/>
      <c r="CK11576"/>
      <c r="CL11576"/>
      <c r="CM11576"/>
      <c r="CN11576"/>
      <c r="CO11576"/>
      <c r="CP11576"/>
    </row>
    <row r="11577" spans="80:94" ht="22.5" customHeight="1">
      <c r="CB11577"/>
      <c r="CC11577"/>
      <c r="CD11577"/>
      <c r="CE11577" s="83"/>
      <c r="CF11577"/>
      <c r="CG11577"/>
      <c r="CH11577"/>
      <c r="CI11577"/>
      <c r="CJ11577"/>
      <c r="CK11577"/>
      <c r="CL11577"/>
      <c r="CM11577"/>
      <c r="CN11577"/>
      <c r="CO11577"/>
      <c r="CP11577"/>
    </row>
    <row r="11578" spans="80:94" ht="22.5" customHeight="1">
      <c r="CB11578"/>
      <c r="CC11578"/>
      <c r="CD11578"/>
      <c r="CE11578" s="83"/>
      <c r="CF11578"/>
      <c r="CG11578"/>
      <c r="CH11578"/>
      <c r="CI11578"/>
      <c r="CJ11578"/>
      <c r="CK11578"/>
      <c r="CL11578"/>
      <c r="CM11578"/>
      <c r="CN11578"/>
      <c r="CO11578"/>
      <c r="CP11578"/>
    </row>
    <row r="11579" spans="80:94" ht="22.5" customHeight="1">
      <c r="CB11579"/>
      <c r="CC11579"/>
      <c r="CD11579"/>
      <c r="CE11579" s="83"/>
      <c r="CF11579"/>
      <c r="CG11579"/>
      <c r="CH11579"/>
      <c r="CI11579"/>
      <c r="CJ11579"/>
      <c r="CK11579"/>
      <c r="CL11579"/>
      <c r="CM11579"/>
      <c r="CN11579"/>
      <c r="CO11579"/>
      <c r="CP11579"/>
    </row>
    <row r="11580" spans="80:94" ht="22.5" customHeight="1">
      <c r="CB11580"/>
      <c r="CC11580"/>
      <c r="CD11580"/>
      <c r="CE11580" s="83"/>
      <c r="CF11580"/>
      <c r="CG11580"/>
      <c r="CH11580"/>
      <c r="CI11580"/>
      <c r="CJ11580"/>
      <c r="CK11580"/>
      <c r="CL11580"/>
      <c r="CM11580"/>
      <c r="CN11580"/>
      <c r="CO11580"/>
      <c r="CP11580"/>
    </row>
    <row r="11581" spans="80:94" ht="22.5" customHeight="1">
      <c r="CB11581"/>
      <c r="CC11581"/>
      <c r="CD11581"/>
      <c r="CE11581" s="83"/>
      <c r="CF11581"/>
      <c r="CG11581"/>
      <c r="CH11581"/>
      <c r="CI11581"/>
      <c r="CJ11581"/>
      <c r="CK11581"/>
      <c r="CL11581"/>
      <c r="CM11581"/>
      <c r="CN11581"/>
      <c r="CO11581"/>
      <c r="CP11581"/>
    </row>
    <row r="11582" spans="80:94" ht="22.5" customHeight="1">
      <c r="CB11582"/>
      <c r="CC11582"/>
      <c r="CD11582"/>
      <c r="CE11582" s="83"/>
      <c r="CF11582"/>
      <c r="CG11582"/>
      <c r="CH11582"/>
      <c r="CI11582"/>
      <c r="CJ11582"/>
      <c r="CK11582"/>
      <c r="CL11582"/>
      <c r="CM11582"/>
      <c r="CN11582"/>
      <c r="CO11582"/>
      <c r="CP11582"/>
    </row>
    <row r="11583" spans="80:94" ht="22.5" customHeight="1">
      <c r="CB11583"/>
      <c r="CC11583"/>
      <c r="CD11583"/>
      <c r="CE11583" s="83"/>
      <c r="CF11583"/>
      <c r="CG11583"/>
      <c r="CH11583"/>
      <c r="CI11583"/>
      <c r="CJ11583"/>
      <c r="CK11583"/>
      <c r="CL11583"/>
      <c r="CM11583"/>
      <c r="CN11583"/>
      <c r="CO11583"/>
      <c r="CP11583"/>
    </row>
    <row r="11584" spans="80:94" ht="22.5" customHeight="1">
      <c r="CB11584"/>
      <c r="CC11584"/>
      <c r="CD11584"/>
      <c r="CE11584" s="83"/>
      <c r="CF11584"/>
      <c r="CG11584"/>
      <c r="CH11584"/>
      <c r="CI11584"/>
      <c r="CJ11584"/>
      <c r="CK11584"/>
      <c r="CL11584"/>
      <c r="CM11584"/>
      <c r="CN11584"/>
      <c r="CO11584"/>
      <c r="CP11584"/>
    </row>
    <row r="11585" spans="80:94" ht="22.5" customHeight="1">
      <c r="CB11585"/>
      <c r="CC11585"/>
      <c r="CD11585"/>
      <c r="CE11585" s="83"/>
      <c r="CF11585"/>
      <c r="CG11585"/>
      <c r="CH11585"/>
      <c r="CI11585"/>
      <c r="CJ11585"/>
      <c r="CK11585"/>
      <c r="CL11585"/>
      <c r="CM11585"/>
      <c r="CN11585"/>
      <c r="CO11585"/>
      <c r="CP11585"/>
    </row>
    <row r="11586" spans="80:94" ht="22.5" customHeight="1">
      <c r="CB11586"/>
      <c r="CC11586"/>
      <c r="CD11586"/>
      <c r="CE11586" s="83"/>
      <c r="CF11586"/>
      <c r="CG11586"/>
      <c r="CH11586"/>
      <c r="CI11586"/>
      <c r="CJ11586"/>
      <c r="CK11586"/>
      <c r="CL11586"/>
      <c r="CM11586"/>
      <c r="CN11586"/>
      <c r="CO11586"/>
      <c r="CP11586"/>
    </row>
    <row r="11587" spans="80:94" ht="22.5" customHeight="1">
      <c r="CB11587"/>
      <c r="CC11587"/>
      <c r="CD11587"/>
      <c r="CE11587" s="83"/>
      <c r="CF11587"/>
      <c r="CG11587"/>
      <c r="CH11587"/>
      <c r="CI11587"/>
      <c r="CJ11587"/>
      <c r="CK11587"/>
      <c r="CL11587"/>
      <c r="CM11587"/>
      <c r="CN11587"/>
      <c r="CO11587"/>
      <c r="CP11587"/>
    </row>
    <row r="11588" spans="80:94" ht="22.5" customHeight="1">
      <c r="CB11588"/>
      <c r="CC11588"/>
      <c r="CD11588"/>
      <c r="CE11588" s="83"/>
      <c r="CF11588"/>
      <c r="CG11588"/>
      <c r="CH11588"/>
      <c r="CI11588"/>
      <c r="CJ11588"/>
      <c r="CK11588"/>
      <c r="CL11588"/>
      <c r="CM11588"/>
      <c r="CN11588"/>
      <c r="CO11588"/>
      <c r="CP11588"/>
    </row>
    <row r="11589" spans="80:94" ht="22.5" customHeight="1">
      <c r="CB11589"/>
      <c r="CC11589"/>
      <c r="CD11589"/>
      <c r="CE11589" s="83"/>
      <c r="CF11589"/>
      <c r="CG11589"/>
      <c r="CH11589"/>
      <c r="CI11589"/>
      <c r="CJ11589"/>
      <c r="CK11589"/>
      <c r="CL11589"/>
      <c r="CM11589"/>
      <c r="CN11589"/>
      <c r="CO11589"/>
      <c r="CP11589"/>
    </row>
    <row r="11590" spans="80:94" ht="22.5" customHeight="1">
      <c r="CB11590"/>
      <c r="CC11590"/>
      <c r="CD11590"/>
      <c r="CE11590" s="83"/>
      <c r="CF11590"/>
      <c r="CG11590"/>
      <c r="CH11590"/>
      <c r="CI11590"/>
      <c r="CJ11590"/>
      <c r="CK11590"/>
      <c r="CL11590"/>
      <c r="CM11590"/>
      <c r="CN11590"/>
      <c r="CO11590"/>
      <c r="CP11590"/>
    </row>
    <row r="11591" spans="80:94" ht="22.5" customHeight="1">
      <c r="CB11591"/>
      <c r="CC11591"/>
      <c r="CD11591"/>
      <c r="CE11591" s="83"/>
      <c r="CF11591"/>
      <c r="CG11591"/>
      <c r="CH11591"/>
      <c r="CI11591"/>
      <c r="CJ11591"/>
      <c r="CK11591"/>
      <c r="CL11591"/>
      <c r="CM11591"/>
      <c r="CN11591"/>
      <c r="CO11591"/>
      <c r="CP11591"/>
    </row>
    <row r="11592" spans="80:94" ht="22.5" customHeight="1">
      <c r="CB11592"/>
      <c r="CC11592"/>
      <c r="CD11592"/>
      <c r="CE11592" s="83"/>
      <c r="CF11592"/>
      <c r="CG11592"/>
      <c r="CH11592"/>
      <c r="CI11592"/>
      <c r="CJ11592"/>
      <c r="CK11592"/>
      <c r="CL11592"/>
      <c r="CM11592"/>
      <c r="CN11592"/>
      <c r="CO11592"/>
      <c r="CP11592"/>
    </row>
    <row r="11593" spans="80:94" ht="22.5" customHeight="1">
      <c r="CB11593"/>
      <c r="CC11593"/>
      <c r="CD11593"/>
      <c r="CE11593" s="83"/>
      <c r="CF11593"/>
      <c r="CG11593"/>
      <c r="CH11593"/>
      <c r="CI11593"/>
      <c r="CJ11593"/>
      <c r="CK11593"/>
      <c r="CL11593"/>
      <c r="CM11593"/>
      <c r="CN11593"/>
      <c r="CO11593"/>
      <c r="CP11593"/>
    </row>
    <row r="11594" spans="80:94" ht="22.5" customHeight="1">
      <c r="CB11594"/>
      <c r="CC11594"/>
      <c r="CD11594"/>
      <c r="CE11594" s="83"/>
      <c r="CF11594"/>
      <c r="CG11594"/>
      <c r="CH11594"/>
      <c r="CI11594"/>
      <c r="CJ11594"/>
      <c r="CK11594"/>
      <c r="CL11594"/>
      <c r="CM11594"/>
      <c r="CN11594"/>
      <c r="CO11594"/>
      <c r="CP11594"/>
    </row>
    <row r="11595" spans="80:94" ht="22.5" customHeight="1">
      <c r="CB11595"/>
      <c r="CC11595"/>
      <c r="CD11595"/>
      <c r="CE11595" s="83"/>
      <c r="CF11595"/>
      <c r="CG11595"/>
      <c r="CH11595"/>
      <c r="CI11595"/>
      <c r="CJ11595"/>
      <c r="CK11595"/>
      <c r="CL11595"/>
      <c r="CM11595"/>
      <c r="CN11595"/>
      <c r="CO11595"/>
      <c r="CP11595"/>
    </row>
    <row r="11596" spans="80:94" ht="22.5" customHeight="1">
      <c r="CB11596"/>
      <c r="CC11596"/>
      <c r="CD11596"/>
      <c r="CE11596" s="83"/>
      <c r="CF11596"/>
      <c r="CG11596"/>
      <c r="CH11596"/>
      <c r="CI11596"/>
      <c r="CJ11596"/>
      <c r="CK11596"/>
      <c r="CL11596"/>
      <c r="CM11596"/>
      <c r="CN11596"/>
      <c r="CO11596"/>
      <c r="CP11596"/>
    </row>
    <row r="11597" spans="80:94" ht="22.5" customHeight="1">
      <c r="CB11597"/>
      <c r="CC11597"/>
      <c r="CD11597"/>
      <c r="CE11597" s="83"/>
      <c r="CF11597"/>
      <c r="CG11597"/>
      <c r="CH11597"/>
      <c r="CI11597"/>
      <c r="CJ11597"/>
      <c r="CK11597"/>
      <c r="CL11597"/>
      <c r="CM11597"/>
      <c r="CN11597"/>
      <c r="CO11597"/>
      <c r="CP11597"/>
    </row>
    <row r="11598" spans="80:94" ht="22.5" customHeight="1">
      <c r="CB11598"/>
      <c r="CC11598"/>
      <c r="CD11598"/>
      <c r="CE11598" s="83"/>
      <c r="CF11598"/>
      <c r="CG11598"/>
      <c r="CH11598"/>
      <c r="CI11598"/>
      <c r="CJ11598"/>
      <c r="CK11598"/>
      <c r="CL11598"/>
      <c r="CM11598"/>
      <c r="CN11598"/>
      <c r="CO11598"/>
      <c r="CP11598"/>
    </row>
    <row r="11599" spans="80:94" ht="22.5" customHeight="1">
      <c r="CB11599"/>
      <c r="CC11599"/>
      <c r="CD11599"/>
      <c r="CE11599" s="83"/>
      <c r="CF11599"/>
      <c r="CG11599"/>
      <c r="CH11599"/>
      <c r="CI11599"/>
      <c r="CJ11599"/>
      <c r="CK11599"/>
      <c r="CL11599"/>
      <c r="CM11599"/>
      <c r="CN11599"/>
      <c r="CO11599"/>
      <c r="CP11599"/>
    </row>
    <row r="11600" spans="80:94" ht="22.5" customHeight="1">
      <c r="CB11600"/>
      <c r="CC11600"/>
      <c r="CD11600"/>
      <c r="CE11600" s="83"/>
      <c r="CF11600"/>
      <c r="CG11600"/>
      <c r="CH11600"/>
      <c r="CI11600"/>
      <c r="CJ11600"/>
      <c r="CK11600"/>
      <c r="CL11600"/>
      <c r="CM11600"/>
      <c r="CN11600"/>
      <c r="CO11600"/>
      <c r="CP11600"/>
    </row>
    <row r="11601" spans="80:94" ht="22.5" customHeight="1">
      <c r="CB11601"/>
      <c r="CC11601"/>
      <c r="CD11601"/>
      <c r="CE11601" s="83"/>
      <c r="CF11601"/>
      <c r="CG11601"/>
      <c r="CH11601"/>
      <c r="CI11601"/>
      <c r="CJ11601"/>
      <c r="CK11601"/>
      <c r="CL11601"/>
      <c r="CM11601"/>
      <c r="CN11601"/>
      <c r="CO11601"/>
      <c r="CP11601"/>
    </row>
    <row r="11602" spans="80:94" ht="22.5" customHeight="1">
      <c r="CB11602"/>
      <c r="CC11602"/>
      <c r="CD11602"/>
      <c r="CE11602" s="83"/>
      <c r="CF11602"/>
      <c r="CG11602"/>
      <c r="CH11602"/>
      <c r="CI11602"/>
      <c r="CJ11602"/>
      <c r="CK11602"/>
      <c r="CL11602"/>
      <c r="CM11602"/>
      <c r="CN11602"/>
      <c r="CO11602"/>
      <c r="CP11602"/>
    </row>
    <row r="11603" spans="80:94" ht="22.5" customHeight="1">
      <c r="CB11603"/>
      <c r="CC11603"/>
      <c r="CD11603"/>
      <c r="CE11603" s="83"/>
      <c r="CF11603"/>
      <c r="CG11603"/>
      <c r="CH11603"/>
      <c r="CI11603"/>
      <c r="CJ11603"/>
      <c r="CK11603"/>
      <c r="CL11603"/>
      <c r="CM11603"/>
      <c r="CN11603"/>
      <c r="CO11603"/>
      <c r="CP11603"/>
    </row>
    <row r="11604" spans="80:94" ht="22.5" customHeight="1">
      <c r="CB11604"/>
      <c r="CC11604"/>
      <c r="CD11604"/>
      <c r="CE11604" s="83"/>
      <c r="CF11604"/>
      <c r="CG11604"/>
      <c r="CH11604"/>
      <c r="CI11604"/>
      <c r="CJ11604"/>
      <c r="CK11604"/>
      <c r="CL11604"/>
      <c r="CM11604"/>
      <c r="CN11604"/>
      <c r="CO11604"/>
      <c r="CP11604"/>
    </row>
    <row r="11605" spans="80:94" ht="22.5" customHeight="1">
      <c r="CB11605"/>
      <c r="CC11605"/>
      <c r="CD11605"/>
      <c r="CE11605" s="83"/>
      <c r="CF11605"/>
      <c r="CG11605"/>
      <c r="CH11605"/>
      <c r="CI11605"/>
      <c r="CJ11605"/>
      <c r="CK11605"/>
      <c r="CL11605"/>
      <c r="CM11605"/>
      <c r="CN11605"/>
      <c r="CO11605"/>
      <c r="CP11605"/>
    </row>
    <row r="11606" spans="80:94" ht="22.5" customHeight="1">
      <c r="CB11606"/>
      <c r="CC11606"/>
      <c r="CD11606"/>
      <c r="CE11606" s="83"/>
      <c r="CF11606"/>
      <c r="CG11606"/>
      <c r="CH11606"/>
      <c r="CI11606"/>
      <c r="CJ11606"/>
      <c r="CK11606"/>
      <c r="CL11606"/>
      <c r="CM11606"/>
      <c r="CN11606"/>
      <c r="CO11606"/>
      <c r="CP11606"/>
    </row>
    <row r="11607" spans="80:94" ht="22.5" customHeight="1">
      <c r="CB11607"/>
      <c r="CC11607"/>
      <c r="CD11607"/>
      <c r="CE11607" s="83"/>
      <c r="CF11607"/>
      <c r="CG11607"/>
      <c r="CH11607"/>
      <c r="CI11607"/>
      <c r="CJ11607"/>
      <c r="CK11607"/>
      <c r="CL11607"/>
      <c r="CM11607"/>
      <c r="CN11607"/>
      <c r="CO11607"/>
      <c r="CP11607"/>
    </row>
    <row r="11608" spans="80:94" ht="22.5" customHeight="1">
      <c r="CB11608"/>
      <c r="CC11608"/>
      <c r="CD11608"/>
      <c r="CE11608" s="83"/>
      <c r="CF11608"/>
      <c r="CG11608"/>
      <c r="CH11608"/>
      <c r="CI11608"/>
      <c r="CJ11608"/>
      <c r="CK11608"/>
      <c r="CL11608"/>
      <c r="CM11608"/>
      <c r="CN11608"/>
      <c r="CO11608"/>
      <c r="CP11608"/>
    </row>
    <row r="11609" spans="80:94" ht="22.5" customHeight="1">
      <c r="CB11609"/>
      <c r="CC11609"/>
      <c r="CD11609"/>
      <c r="CE11609" s="83"/>
      <c r="CF11609"/>
      <c r="CG11609"/>
      <c r="CH11609"/>
      <c r="CI11609"/>
      <c r="CJ11609"/>
      <c r="CK11609"/>
      <c r="CL11609"/>
      <c r="CM11609"/>
      <c r="CN11609"/>
      <c r="CO11609"/>
      <c r="CP11609"/>
    </row>
    <row r="11610" spans="80:94" ht="22.5" customHeight="1">
      <c r="CB11610"/>
      <c r="CC11610"/>
      <c r="CD11610"/>
      <c r="CE11610" s="83"/>
      <c r="CF11610"/>
      <c r="CG11610"/>
      <c r="CH11610"/>
      <c r="CI11610"/>
      <c r="CJ11610"/>
      <c r="CK11610"/>
      <c r="CL11610"/>
      <c r="CM11610"/>
      <c r="CN11610"/>
      <c r="CO11610"/>
      <c r="CP11610"/>
    </row>
    <row r="11611" spans="80:94" ht="22.5" customHeight="1">
      <c r="CB11611"/>
      <c r="CC11611"/>
      <c r="CD11611"/>
      <c r="CE11611" s="83"/>
      <c r="CF11611"/>
      <c r="CG11611"/>
      <c r="CH11611"/>
      <c r="CI11611"/>
      <c r="CJ11611"/>
      <c r="CK11611"/>
      <c r="CL11611"/>
      <c r="CM11611"/>
      <c r="CN11611"/>
      <c r="CO11611"/>
      <c r="CP11611"/>
    </row>
    <row r="11612" spans="80:94" ht="22.5" customHeight="1">
      <c r="CB11612"/>
      <c r="CC11612"/>
      <c r="CD11612"/>
      <c r="CE11612" s="83"/>
      <c r="CF11612"/>
      <c r="CG11612"/>
      <c r="CH11612"/>
      <c r="CI11612"/>
      <c r="CJ11612"/>
      <c r="CK11612"/>
      <c r="CL11612"/>
      <c r="CM11612"/>
      <c r="CN11612"/>
      <c r="CO11612"/>
      <c r="CP11612"/>
    </row>
    <row r="11613" spans="80:94" ht="22.5" customHeight="1">
      <c r="CB11613"/>
      <c r="CC11613"/>
      <c r="CD11613"/>
      <c r="CE11613" s="83"/>
      <c r="CF11613"/>
      <c r="CG11613"/>
      <c r="CH11613"/>
      <c r="CI11613"/>
      <c r="CJ11613"/>
      <c r="CK11613"/>
      <c r="CL11613"/>
      <c r="CM11613"/>
      <c r="CN11613"/>
      <c r="CO11613"/>
      <c r="CP11613"/>
    </row>
    <row r="11614" spans="80:94" ht="22.5" customHeight="1">
      <c r="CB11614"/>
      <c r="CC11614"/>
      <c r="CD11614"/>
      <c r="CE11614" s="83"/>
      <c r="CF11614"/>
      <c r="CG11614"/>
      <c r="CH11614"/>
      <c r="CI11614"/>
      <c r="CJ11614"/>
      <c r="CK11614"/>
      <c r="CL11614"/>
      <c r="CM11614"/>
      <c r="CN11614"/>
      <c r="CO11614"/>
      <c r="CP11614"/>
    </row>
    <row r="11615" spans="80:94" ht="22.5" customHeight="1">
      <c r="CB11615"/>
      <c r="CC11615"/>
      <c r="CD11615"/>
      <c r="CE11615" s="83"/>
      <c r="CF11615"/>
      <c r="CG11615"/>
      <c r="CH11615"/>
      <c r="CI11615"/>
      <c r="CJ11615"/>
      <c r="CK11615"/>
      <c r="CL11615"/>
      <c r="CM11615"/>
      <c r="CN11615"/>
      <c r="CO11615"/>
      <c r="CP11615"/>
    </row>
    <row r="11616" spans="80:94" ht="22.5" customHeight="1">
      <c r="CB11616"/>
      <c r="CC11616"/>
      <c r="CD11616"/>
      <c r="CE11616" s="83"/>
      <c r="CF11616"/>
      <c r="CG11616"/>
      <c r="CH11616"/>
      <c r="CI11616"/>
      <c r="CJ11616"/>
      <c r="CK11616"/>
      <c r="CL11616"/>
      <c r="CM11616"/>
      <c r="CN11616"/>
      <c r="CO11616"/>
      <c r="CP11616"/>
    </row>
    <row r="11617" spans="80:94" ht="22.5" customHeight="1">
      <c r="CB11617"/>
      <c r="CC11617"/>
      <c r="CD11617"/>
      <c r="CE11617" s="83"/>
      <c r="CF11617"/>
      <c r="CG11617"/>
      <c r="CH11617"/>
      <c r="CI11617"/>
      <c r="CJ11617"/>
      <c r="CK11617"/>
      <c r="CL11617"/>
      <c r="CM11617"/>
      <c r="CN11617"/>
      <c r="CO11617"/>
      <c r="CP11617"/>
    </row>
    <row r="11618" spans="80:94" ht="22.5" customHeight="1">
      <c r="CB11618"/>
      <c r="CC11618"/>
      <c r="CD11618"/>
      <c r="CE11618" s="83"/>
      <c r="CF11618"/>
      <c r="CG11618"/>
      <c r="CH11618"/>
      <c r="CI11618"/>
      <c r="CJ11618"/>
      <c r="CK11618"/>
      <c r="CL11618"/>
      <c r="CM11618"/>
      <c r="CN11618"/>
      <c r="CO11618"/>
      <c r="CP11618"/>
    </row>
    <row r="11619" spans="80:94" ht="22.5" customHeight="1">
      <c r="CB11619"/>
      <c r="CC11619"/>
      <c r="CD11619"/>
      <c r="CE11619" s="83"/>
      <c r="CF11619"/>
      <c r="CG11619"/>
      <c r="CH11619"/>
      <c r="CI11619"/>
      <c r="CJ11619"/>
      <c r="CK11619"/>
      <c r="CL11619"/>
      <c r="CM11619"/>
      <c r="CN11619"/>
      <c r="CO11619"/>
      <c r="CP11619"/>
    </row>
    <row r="11620" spans="80:94" ht="22.5" customHeight="1">
      <c r="CB11620"/>
      <c r="CC11620"/>
      <c r="CD11620"/>
      <c r="CE11620" s="83"/>
      <c r="CF11620"/>
      <c r="CG11620"/>
      <c r="CH11620"/>
      <c r="CI11620"/>
      <c r="CJ11620"/>
      <c r="CK11620"/>
      <c r="CL11620"/>
      <c r="CM11620"/>
      <c r="CN11620"/>
      <c r="CO11620"/>
      <c r="CP11620"/>
    </row>
    <row r="11621" spans="80:94" ht="22.5" customHeight="1">
      <c r="CB11621"/>
      <c r="CC11621"/>
      <c r="CD11621"/>
      <c r="CE11621" s="83"/>
      <c r="CF11621"/>
      <c r="CG11621"/>
      <c r="CH11621"/>
      <c r="CI11621"/>
      <c r="CJ11621"/>
      <c r="CK11621"/>
      <c r="CL11621"/>
      <c r="CM11621"/>
      <c r="CN11621"/>
      <c r="CO11621"/>
      <c r="CP11621"/>
    </row>
    <row r="11622" spans="80:94" ht="22.5" customHeight="1">
      <c r="CB11622"/>
      <c r="CC11622"/>
      <c r="CD11622"/>
      <c r="CE11622" s="83"/>
      <c r="CF11622"/>
      <c r="CG11622"/>
      <c r="CH11622"/>
      <c r="CI11622"/>
      <c r="CJ11622"/>
      <c r="CK11622"/>
      <c r="CL11622"/>
      <c r="CM11622"/>
      <c r="CN11622"/>
      <c r="CO11622"/>
      <c r="CP11622"/>
    </row>
    <row r="11623" spans="80:94" ht="22.5" customHeight="1">
      <c r="CB11623"/>
      <c r="CC11623"/>
      <c r="CD11623"/>
      <c r="CE11623" s="83"/>
      <c r="CF11623"/>
      <c r="CG11623"/>
      <c r="CH11623"/>
      <c r="CI11623"/>
      <c r="CJ11623"/>
      <c r="CK11623"/>
      <c r="CL11623"/>
      <c r="CM11623"/>
      <c r="CN11623"/>
      <c r="CO11623"/>
      <c r="CP11623"/>
    </row>
    <row r="11624" spans="80:94" ht="22.5" customHeight="1">
      <c r="CB11624"/>
      <c r="CC11624"/>
      <c r="CD11624"/>
      <c r="CE11624" s="83"/>
      <c r="CF11624"/>
      <c r="CG11624"/>
      <c r="CH11624"/>
      <c r="CI11624"/>
      <c r="CJ11624"/>
      <c r="CK11624"/>
      <c r="CL11624"/>
      <c r="CM11624"/>
      <c r="CN11624"/>
      <c r="CO11624"/>
      <c r="CP11624"/>
    </row>
    <row r="11625" spans="80:94" ht="22.5" customHeight="1">
      <c r="CB11625"/>
      <c r="CC11625"/>
      <c r="CD11625"/>
      <c r="CE11625" s="83"/>
      <c r="CF11625"/>
      <c r="CG11625"/>
      <c r="CH11625"/>
      <c r="CI11625"/>
      <c r="CJ11625"/>
      <c r="CK11625"/>
      <c r="CL11625"/>
      <c r="CM11625"/>
      <c r="CN11625"/>
      <c r="CO11625"/>
      <c r="CP11625"/>
    </row>
    <row r="11626" spans="80:94" ht="22.5" customHeight="1">
      <c r="CB11626"/>
      <c r="CC11626"/>
      <c r="CD11626"/>
      <c r="CE11626" s="83"/>
      <c r="CF11626"/>
      <c r="CG11626"/>
      <c r="CH11626"/>
      <c r="CI11626"/>
      <c r="CJ11626"/>
      <c r="CK11626"/>
      <c r="CL11626"/>
      <c r="CM11626"/>
      <c r="CN11626"/>
      <c r="CO11626"/>
      <c r="CP11626"/>
    </row>
    <row r="11627" spans="80:94" ht="22.5" customHeight="1">
      <c r="CB11627"/>
      <c r="CC11627"/>
      <c r="CD11627"/>
      <c r="CE11627" s="83"/>
      <c r="CF11627"/>
      <c r="CG11627"/>
      <c r="CH11627"/>
      <c r="CI11627"/>
      <c r="CJ11627"/>
      <c r="CK11627"/>
      <c r="CL11627"/>
      <c r="CM11627"/>
      <c r="CN11627"/>
      <c r="CO11627"/>
      <c r="CP11627"/>
    </row>
    <row r="11628" spans="80:94" ht="22.5" customHeight="1">
      <c r="CB11628"/>
      <c r="CC11628"/>
      <c r="CD11628"/>
      <c r="CE11628" s="83"/>
      <c r="CF11628"/>
      <c r="CG11628"/>
      <c r="CH11628"/>
      <c r="CI11628"/>
      <c r="CJ11628"/>
      <c r="CK11628"/>
      <c r="CL11628"/>
      <c r="CM11628"/>
      <c r="CN11628"/>
      <c r="CO11628"/>
      <c r="CP11628"/>
    </row>
    <row r="11629" spans="80:94" ht="22.5" customHeight="1">
      <c r="CB11629"/>
      <c r="CC11629"/>
      <c r="CD11629"/>
      <c r="CE11629" s="83"/>
      <c r="CF11629"/>
      <c r="CG11629"/>
      <c r="CH11629"/>
      <c r="CI11629"/>
      <c r="CJ11629"/>
      <c r="CK11629"/>
      <c r="CL11629"/>
      <c r="CM11629"/>
      <c r="CN11629"/>
      <c r="CO11629"/>
      <c r="CP11629"/>
    </row>
    <row r="11630" spans="80:94" ht="22.5" customHeight="1">
      <c r="CB11630"/>
      <c r="CC11630"/>
      <c r="CD11630"/>
      <c r="CE11630" s="83"/>
      <c r="CF11630"/>
      <c r="CG11630"/>
      <c r="CH11630"/>
      <c r="CI11630"/>
      <c r="CJ11630"/>
      <c r="CK11630"/>
      <c r="CL11630"/>
      <c r="CM11630"/>
      <c r="CN11630"/>
      <c r="CO11630"/>
      <c r="CP11630"/>
    </row>
    <row r="11631" spans="80:94" ht="22.5" customHeight="1">
      <c r="CB11631"/>
      <c r="CC11631"/>
      <c r="CD11631"/>
      <c r="CE11631" s="83"/>
      <c r="CF11631"/>
      <c r="CG11631"/>
      <c r="CH11631"/>
      <c r="CI11631"/>
      <c r="CJ11631"/>
      <c r="CK11631"/>
      <c r="CL11631"/>
      <c r="CM11631"/>
      <c r="CN11631"/>
      <c r="CO11631"/>
      <c r="CP11631"/>
    </row>
    <row r="11632" spans="80:94" ht="22.5" customHeight="1">
      <c r="CB11632"/>
      <c r="CC11632"/>
      <c r="CD11632"/>
      <c r="CE11632" s="83"/>
      <c r="CF11632"/>
      <c r="CG11632"/>
      <c r="CH11632"/>
      <c r="CI11632"/>
      <c r="CJ11632"/>
      <c r="CK11632"/>
      <c r="CL11632"/>
      <c r="CM11632"/>
      <c r="CN11632"/>
      <c r="CO11632"/>
      <c r="CP11632"/>
    </row>
    <row r="11633" spans="80:94" ht="22.5" customHeight="1">
      <c r="CB11633"/>
      <c r="CC11633"/>
      <c r="CD11633"/>
      <c r="CE11633" s="83"/>
      <c r="CF11633"/>
      <c r="CG11633"/>
      <c r="CH11633"/>
      <c r="CI11633"/>
      <c r="CJ11633"/>
      <c r="CK11633"/>
      <c r="CL11633"/>
      <c r="CM11633"/>
      <c r="CN11633"/>
      <c r="CO11633"/>
      <c r="CP11633"/>
    </row>
    <row r="11634" spans="80:94" ht="22.5" customHeight="1">
      <c r="CB11634"/>
      <c r="CC11634"/>
      <c r="CD11634"/>
      <c r="CE11634" s="83"/>
      <c r="CF11634"/>
      <c r="CG11634"/>
      <c r="CH11634"/>
      <c r="CI11634"/>
      <c r="CJ11634"/>
      <c r="CK11634"/>
      <c r="CL11634"/>
      <c r="CM11634"/>
      <c r="CN11634"/>
      <c r="CO11634"/>
      <c r="CP11634"/>
    </row>
    <row r="11635" spans="80:94" ht="22.5" customHeight="1">
      <c r="CB11635"/>
      <c r="CC11635"/>
      <c r="CD11635"/>
      <c r="CE11635" s="83"/>
      <c r="CF11635"/>
      <c r="CG11635"/>
      <c r="CH11635"/>
      <c r="CI11635"/>
      <c r="CJ11635"/>
      <c r="CK11635"/>
      <c r="CL11635"/>
      <c r="CM11635"/>
      <c r="CN11635"/>
      <c r="CO11635"/>
      <c r="CP11635"/>
    </row>
    <row r="11636" spans="80:94" ht="22.5" customHeight="1">
      <c r="CB11636"/>
      <c r="CC11636"/>
      <c r="CD11636"/>
      <c r="CE11636" s="83"/>
      <c r="CF11636"/>
      <c r="CG11636"/>
      <c r="CH11636"/>
      <c r="CI11636"/>
      <c r="CJ11636"/>
      <c r="CK11636"/>
      <c r="CL11636"/>
      <c r="CM11636"/>
      <c r="CN11636"/>
      <c r="CO11636"/>
      <c r="CP11636"/>
    </row>
    <row r="11637" spans="80:94" ht="22.5" customHeight="1">
      <c r="CB11637"/>
      <c r="CC11637"/>
      <c r="CD11637"/>
      <c r="CE11637" s="83"/>
      <c r="CF11637"/>
      <c r="CG11637"/>
      <c r="CH11637"/>
      <c r="CI11637"/>
      <c r="CJ11637"/>
      <c r="CK11637"/>
      <c r="CL11637"/>
      <c r="CM11637"/>
      <c r="CN11637"/>
      <c r="CO11637"/>
      <c r="CP11637"/>
    </row>
    <row r="11638" spans="80:94" ht="22.5" customHeight="1">
      <c r="CB11638"/>
      <c r="CC11638"/>
      <c r="CD11638"/>
      <c r="CE11638" s="83"/>
      <c r="CF11638"/>
      <c r="CG11638"/>
      <c r="CH11638"/>
      <c r="CI11638"/>
      <c r="CJ11638"/>
      <c r="CK11638"/>
      <c r="CL11638"/>
      <c r="CM11638"/>
      <c r="CN11638"/>
      <c r="CO11638"/>
      <c r="CP11638"/>
    </row>
    <row r="11639" spans="80:94" ht="22.5" customHeight="1">
      <c r="CB11639"/>
      <c r="CC11639"/>
      <c r="CD11639"/>
      <c r="CE11639" s="83"/>
      <c r="CF11639"/>
      <c r="CG11639"/>
      <c r="CH11639"/>
      <c r="CI11639"/>
      <c r="CJ11639"/>
      <c r="CK11639"/>
      <c r="CL11639"/>
      <c r="CM11639"/>
      <c r="CN11639"/>
      <c r="CO11639"/>
      <c r="CP11639"/>
    </row>
    <row r="11640" spans="80:94" ht="22.5" customHeight="1">
      <c r="CB11640"/>
      <c r="CC11640"/>
      <c r="CD11640"/>
      <c r="CE11640" s="83"/>
      <c r="CF11640"/>
      <c r="CG11640"/>
      <c r="CH11640"/>
      <c r="CI11640"/>
      <c r="CJ11640"/>
      <c r="CK11640"/>
      <c r="CL11640"/>
      <c r="CM11640"/>
      <c r="CN11640"/>
      <c r="CO11640"/>
      <c r="CP11640"/>
    </row>
    <row r="11641" spans="80:94" ht="22.5" customHeight="1">
      <c r="CB11641"/>
      <c r="CC11641"/>
      <c r="CD11641"/>
      <c r="CE11641" s="83"/>
      <c r="CF11641"/>
      <c r="CG11641"/>
      <c r="CH11641"/>
      <c r="CI11641"/>
      <c r="CJ11641"/>
      <c r="CK11641"/>
      <c r="CL11641"/>
      <c r="CM11641"/>
      <c r="CN11641"/>
      <c r="CO11641"/>
      <c r="CP11641"/>
    </row>
    <row r="11642" spans="80:94" ht="22.5" customHeight="1">
      <c r="CB11642"/>
      <c r="CC11642"/>
      <c r="CD11642"/>
      <c r="CE11642" s="83"/>
      <c r="CF11642"/>
      <c r="CG11642"/>
      <c r="CH11642"/>
      <c r="CI11642"/>
      <c r="CJ11642"/>
      <c r="CK11642"/>
      <c r="CL11642"/>
      <c r="CM11642"/>
      <c r="CN11642"/>
      <c r="CO11642"/>
      <c r="CP11642"/>
    </row>
    <row r="11643" spans="80:94" ht="22.5" customHeight="1">
      <c r="CB11643"/>
      <c r="CC11643"/>
      <c r="CD11643"/>
      <c r="CE11643" s="83"/>
      <c r="CF11643"/>
      <c r="CG11643"/>
      <c r="CH11643"/>
      <c r="CI11643"/>
      <c r="CJ11643"/>
      <c r="CK11643"/>
      <c r="CL11643"/>
      <c r="CM11643"/>
      <c r="CN11643"/>
      <c r="CO11643"/>
      <c r="CP11643"/>
    </row>
    <row r="11644" spans="80:94" ht="22.5" customHeight="1">
      <c r="CB11644"/>
      <c r="CC11644"/>
      <c r="CD11644"/>
      <c r="CE11644" s="83"/>
      <c r="CF11644"/>
      <c r="CG11644"/>
      <c r="CH11644"/>
      <c r="CI11644"/>
      <c r="CJ11644"/>
      <c r="CK11644"/>
      <c r="CL11644"/>
      <c r="CM11644"/>
      <c r="CN11644"/>
      <c r="CO11644"/>
      <c r="CP11644"/>
    </row>
    <row r="11645" spans="80:94" ht="22.5" customHeight="1">
      <c r="CB11645"/>
      <c r="CC11645"/>
      <c r="CD11645"/>
      <c r="CE11645" s="83"/>
      <c r="CF11645"/>
      <c r="CG11645"/>
      <c r="CH11645"/>
      <c r="CI11645"/>
      <c r="CJ11645"/>
      <c r="CK11645"/>
      <c r="CL11645"/>
      <c r="CM11645"/>
      <c r="CN11645"/>
      <c r="CO11645"/>
      <c r="CP11645"/>
    </row>
    <row r="11646" spans="80:94" ht="22.5" customHeight="1">
      <c r="CB11646"/>
      <c r="CC11646"/>
      <c r="CD11646"/>
      <c r="CE11646" s="83"/>
      <c r="CF11646"/>
      <c r="CG11646"/>
      <c r="CH11646"/>
      <c r="CI11646"/>
      <c r="CJ11646"/>
      <c r="CK11646"/>
      <c r="CL11646"/>
      <c r="CM11646"/>
      <c r="CN11646"/>
      <c r="CO11646"/>
      <c r="CP11646"/>
    </row>
    <row r="11647" spans="80:94" ht="22.5" customHeight="1">
      <c r="CB11647"/>
      <c r="CC11647"/>
      <c r="CD11647"/>
      <c r="CE11647" s="83"/>
      <c r="CF11647"/>
      <c r="CG11647"/>
      <c r="CH11647"/>
      <c r="CI11647"/>
      <c r="CJ11647"/>
      <c r="CK11647"/>
      <c r="CL11647"/>
      <c r="CM11647"/>
      <c r="CN11647"/>
      <c r="CO11647"/>
      <c r="CP11647"/>
    </row>
    <row r="11648" spans="80:94" ht="22.5" customHeight="1">
      <c r="CB11648"/>
      <c r="CC11648"/>
      <c r="CD11648"/>
      <c r="CE11648" s="83"/>
      <c r="CF11648"/>
      <c r="CG11648"/>
      <c r="CH11648"/>
      <c r="CI11648"/>
      <c r="CJ11648"/>
      <c r="CK11648"/>
      <c r="CL11648"/>
      <c r="CM11648"/>
      <c r="CN11648"/>
      <c r="CO11648"/>
      <c r="CP11648"/>
    </row>
    <row r="11649" spans="80:94" ht="22.5" customHeight="1">
      <c r="CB11649"/>
      <c r="CC11649"/>
      <c r="CD11649"/>
      <c r="CE11649" s="83"/>
      <c r="CF11649"/>
      <c r="CG11649"/>
      <c r="CH11649"/>
      <c r="CI11649"/>
      <c r="CJ11649"/>
      <c r="CK11649"/>
      <c r="CL11649"/>
      <c r="CM11649"/>
      <c r="CN11649"/>
      <c r="CO11649"/>
      <c r="CP11649"/>
    </row>
    <row r="11650" spans="80:94" ht="22.5" customHeight="1">
      <c r="CB11650"/>
      <c r="CC11650"/>
      <c r="CD11650"/>
      <c r="CE11650" s="83"/>
      <c r="CF11650"/>
      <c r="CG11650"/>
      <c r="CH11650"/>
      <c r="CI11650"/>
      <c r="CJ11650"/>
      <c r="CK11650"/>
      <c r="CL11650"/>
      <c r="CM11650"/>
      <c r="CN11650"/>
      <c r="CO11650"/>
      <c r="CP11650"/>
    </row>
    <row r="11651" spans="80:94" ht="22.5" customHeight="1">
      <c r="CB11651"/>
      <c r="CC11651"/>
      <c r="CD11651"/>
      <c r="CE11651" s="83"/>
      <c r="CF11651"/>
      <c r="CG11651"/>
      <c r="CH11651"/>
      <c r="CI11651"/>
      <c r="CJ11651"/>
      <c r="CK11651"/>
      <c r="CL11651"/>
      <c r="CM11651"/>
      <c r="CN11651"/>
      <c r="CO11651"/>
      <c r="CP11651"/>
    </row>
    <row r="11652" spans="80:94" ht="22.5" customHeight="1">
      <c r="CB11652"/>
      <c r="CC11652"/>
      <c r="CD11652"/>
      <c r="CE11652" s="83"/>
      <c r="CF11652"/>
      <c r="CG11652"/>
      <c r="CH11652"/>
      <c r="CI11652"/>
      <c r="CJ11652"/>
      <c r="CK11652"/>
      <c r="CL11652"/>
      <c r="CM11652"/>
      <c r="CN11652"/>
      <c r="CO11652"/>
      <c r="CP11652"/>
    </row>
    <row r="11653" spans="80:94" ht="22.5" customHeight="1">
      <c r="CB11653"/>
      <c r="CC11653"/>
      <c r="CD11653"/>
      <c r="CE11653" s="83"/>
      <c r="CF11653"/>
      <c r="CG11653"/>
      <c r="CH11653"/>
      <c r="CI11653"/>
      <c r="CJ11653"/>
      <c r="CK11653"/>
      <c r="CL11653"/>
      <c r="CM11653"/>
      <c r="CN11653"/>
      <c r="CO11653"/>
      <c r="CP11653"/>
    </row>
    <row r="11654" spans="80:94" ht="22.5" customHeight="1">
      <c r="CB11654"/>
      <c r="CC11654"/>
      <c r="CD11654"/>
      <c r="CE11654" s="83"/>
      <c r="CF11654"/>
      <c r="CG11654"/>
      <c r="CH11654"/>
      <c r="CI11654"/>
      <c r="CJ11654"/>
      <c r="CK11654"/>
      <c r="CL11654"/>
      <c r="CM11654"/>
      <c r="CN11654"/>
      <c r="CO11654"/>
      <c r="CP11654"/>
    </row>
    <row r="11655" spans="80:94" ht="22.5" customHeight="1">
      <c r="CB11655"/>
      <c r="CC11655"/>
      <c r="CD11655"/>
      <c r="CE11655" s="83"/>
      <c r="CF11655"/>
      <c r="CG11655"/>
      <c r="CH11655"/>
      <c r="CI11655"/>
      <c r="CJ11655"/>
      <c r="CK11655"/>
      <c r="CL11655"/>
      <c r="CM11655"/>
      <c r="CN11655"/>
      <c r="CO11655"/>
      <c r="CP11655"/>
    </row>
    <row r="11656" spans="80:94" ht="22.5" customHeight="1">
      <c r="CB11656"/>
      <c r="CC11656"/>
      <c r="CD11656"/>
      <c r="CE11656" s="83"/>
      <c r="CF11656"/>
      <c r="CG11656"/>
      <c r="CH11656"/>
      <c r="CI11656"/>
      <c r="CJ11656"/>
      <c r="CK11656"/>
      <c r="CL11656"/>
      <c r="CM11656"/>
      <c r="CN11656"/>
      <c r="CO11656"/>
      <c r="CP11656"/>
    </row>
    <row r="11657" spans="80:94" ht="22.5" customHeight="1">
      <c r="CB11657"/>
      <c r="CC11657"/>
      <c r="CD11657"/>
      <c r="CE11657" s="83"/>
      <c r="CF11657"/>
      <c r="CG11657"/>
      <c r="CH11657"/>
      <c r="CI11657"/>
      <c r="CJ11657"/>
      <c r="CK11657"/>
      <c r="CL11657"/>
      <c r="CM11657"/>
      <c r="CN11657"/>
      <c r="CO11657"/>
      <c r="CP11657"/>
    </row>
    <row r="11658" spans="80:94" ht="22.5" customHeight="1">
      <c r="CB11658"/>
      <c r="CC11658"/>
      <c r="CD11658"/>
      <c r="CE11658" s="83"/>
      <c r="CF11658"/>
      <c r="CG11658"/>
      <c r="CH11658"/>
      <c r="CI11658"/>
      <c r="CJ11658"/>
      <c r="CK11658"/>
      <c r="CL11658"/>
      <c r="CM11658"/>
      <c r="CN11658"/>
      <c r="CO11658"/>
      <c r="CP11658"/>
    </row>
    <row r="11659" spans="80:94" ht="22.5" customHeight="1">
      <c r="CB11659"/>
      <c r="CC11659"/>
      <c r="CD11659"/>
      <c r="CE11659" s="83"/>
      <c r="CF11659"/>
      <c r="CG11659"/>
      <c r="CH11659"/>
      <c r="CI11659"/>
      <c r="CJ11659"/>
      <c r="CK11659"/>
      <c r="CL11659"/>
      <c r="CM11659"/>
      <c r="CN11659"/>
      <c r="CO11659"/>
      <c r="CP11659"/>
    </row>
    <row r="11660" spans="80:94" ht="22.5" customHeight="1">
      <c r="CB11660"/>
      <c r="CC11660"/>
      <c r="CD11660"/>
      <c r="CE11660" s="83"/>
      <c r="CF11660"/>
      <c r="CG11660"/>
      <c r="CH11660"/>
      <c r="CI11660"/>
      <c r="CJ11660"/>
      <c r="CK11660"/>
      <c r="CL11660"/>
      <c r="CM11660"/>
      <c r="CN11660"/>
      <c r="CO11660"/>
      <c r="CP11660"/>
    </row>
    <row r="11661" spans="80:94" ht="22.5" customHeight="1">
      <c r="CB11661"/>
      <c r="CC11661"/>
      <c r="CD11661"/>
      <c r="CE11661" s="83"/>
      <c r="CF11661"/>
      <c r="CG11661"/>
      <c r="CH11661"/>
      <c r="CI11661"/>
      <c r="CJ11661"/>
      <c r="CK11661"/>
      <c r="CL11661"/>
      <c r="CM11661"/>
      <c r="CN11661"/>
      <c r="CO11661"/>
      <c r="CP11661"/>
    </row>
    <row r="11662" spans="80:94" ht="22.5" customHeight="1">
      <c r="CB11662"/>
      <c r="CC11662"/>
      <c r="CD11662"/>
      <c r="CE11662" s="83"/>
      <c r="CF11662"/>
      <c r="CG11662"/>
      <c r="CH11662"/>
      <c r="CI11662"/>
      <c r="CJ11662"/>
      <c r="CK11662"/>
      <c r="CL11662"/>
      <c r="CM11662"/>
      <c r="CN11662"/>
      <c r="CO11662"/>
      <c r="CP11662"/>
    </row>
    <row r="11663" spans="80:94" ht="22.5" customHeight="1">
      <c r="CB11663"/>
      <c r="CC11663"/>
      <c r="CD11663"/>
      <c r="CE11663" s="83"/>
      <c r="CF11663"/>
      <c r="CG11663"/>
      <c r="CH11663"/>
      <c r="CI11663"/>
      <c r="CJ11663"/>
      <c r="CK11663"/>
      <c r="CL11663"/>
      <c r="CM11663"/>
      <c r="CN11663"/>
      <c r="CO11663"/>
      <c r="CP11663"/>
    </row>
    <row r="11664" spans="80:94" ht="22.5" customHeight="1">
      <c r="CB11664"/>
      <c r="CC11664"/>
      <c r="CD11664"/>
      <c r="CE11664" s="83"/>
      <c r="CF11664"/>
      <c r="CG11664"/>
      <c r="CH11664"/>
      <c r="CI11664"/>
      <c r="CJ11664"/>
      <c r="CK11664"/>
      <c r="CL11664"/>
      <c r="CM11664"/>
      <c r="CN11664"/>
      <c r="CO11664"/>
      <c r="CP11664"/>
    </row>
    <row r="11665" spans="80:94" ht="22.5" customHeight="1">
      <c r="CB11665"/>
      <c r="CC11665"/>
      <c r="CD11665"/>
      <c r="CE11665" s="83"/>
      <c r="CF11665"/>
      <c r="CG11665"/>
      <c r="CH11665"/>
      <c r="CI11665"/>
      <c r="CJ11665"/>
      <c r="CK11665"/>
      <c r="CL11665"/>
      <c r="CM11665"/>
      <c r="CN11665"/>
      <c r="CO11665"/>
      <c r="CP11665"/>
    </row>
    <row r="11666" spans="80:94" ht="22.5" customHeight="1">
      <c r="CB11666"/>
      <c r="CC11666"/>
      <c r="CD11666"/>
      <c r="CE11666" s="83"/>
      <c r="CF11666"/>
      <c r="CG11666"/>
      <c r="CH11666"/>
      <c r="CI11666"/>
      <c r="CJ11666"/>
      <c r="CK11666"/>
      <c r="CL11666"/>
      <c r="CM11666"/>
      <c r="CN11666"/>
      <c r="CO11666"/>
      <c r="CP11666"/>
    </row>
    <row r="11667" spans="80:94" ht="22.5" customHeight="1">
      <c r="CB11667"/>
      <c r="CC11667"/>
      <c r="CD11667"/>
      <c r="CE11667" s="83"/>
      <c r="CF11667"/>
      <c r="CG11667"/>
      <c r="CH11667"/>
      <c r="CI11667"/>
      <c r="CJ11667"/>
      <c r="CK11667"/>
      <c r="CL11667"/>
      <c r="CM11667"/>
      <c r="CN11667"/>
      <c r="CO11667"/>
      <c r="CP11667"/>
    </row>
    <row r="11668" spans="80:94" ht="22.5" customHeight="1">
      <c r="CB11668"/>
      <c r="CC11668"/>
      <c r="CD11668"/>
      <c r="CE11668" s="83"/>
      <c r="CF11668"/>
      <c r="CG11668"/>
      <c r="CH11668"/>
      <c r="CI11668"/>
      <c r="CJ11668"/>
      <c r="CK11668"/>
      <c r="CL11668"/>
      <c r="CM11668"/>
      <c r="CN11668"/>
      <c r="CO11668"/>
      <c r="CP11668"/>
    </row>
    <row r="11669" spans="80:94" ht="22.5" customHeight="1">
      <c r="CB11669"/>
      <c r="CC11669"/>
      <c r="CD11669"/>
      <c r="CE11669" s="83"/>
      <c r="CF11669"/>
      <c r="CG11669"/>
      <c r="CH11669"/>
      <c r="CI11669"/>
      <c r="CJ11669"/>
      <c r="CK11669"/>
      <c r="CL11669"/>
      <c r="CM11669"/>
      <c r="CN11669"/>
      <c r="CO11669"/>
      <c r="CP11669"/>
    </row>
    <row r="11670" spans="80:94" ht="22.5" customHeight="1">
      <c r="CB11670"/>
      <c r="CC11670"/>
      <c r="CD11670"/>
      <c r="CE11670" s="83"/>
      <c r="CF11670"/>
      <c r="CG11670"/>
      <c r="CH11670"/>
      <c r="CI11670"/>
      <c r="CJ11670"/>
      <c r="CK11670"/>
      <c r="CL11670"/>
      <c r="CM11670"/>
      <c r="CN11670"/>
      <c r="CO11670"/>
      <c r="CP11670"/>
    </row>
    <row r="11671" spans="80:94" ht="22.5" customHeight="1">
      <c r="CB11671"/>
      <c r="CC11671"/>
      <c r="CD11671"/>
      <c r="CE11671" s="83"/>
      <c r="CF11671"/>
      <c r="CG11671"/>
      <c r="CH11671"/>
      <c r="CI11671"/>
      <c r="CJ11671"/>
      <c r="CK11671"/>
      <c r="CL11671"/>
      <c r="CM11671"/>
      <c r="CN11671"/>
      <c r="CO11671"/>
      <c r="CP11671"/>
    </row>
    <row r="11672" spans="80:94" ht="22.5" customHeight="1">
      <c r="CB11672"/>
      <c r="CC11672"/>
      <c r="CD11672"/>
      <c r="CE11672" s="83"/>
      <c r="CF11672"/>
      <c r="CG11672"/>
      <c r="CH11672"/>
      <c r="CI11672"/>
      <c r="CJ11672"/>
      <c r="CK11672"/>
      <c r="CL11672"/>
      <c r="CM11672"/>
      <c r="CN11672"/>
      <c r="CO11672"/>
      <c r="CP11672"/>
    </row>
    <row r="11673" spans="80:94" ht="22.5" customHeight="1">
      <c r="CB11673"/>
      <c r="CC11673"/>
      <c r="CD11673"/>
      <c r="CE11673" s="83"/>
      <c r="CF11673"/>
      <c r="CG11673"/>
      <c r="CH11673"/>
      <c r="CI11673"/>
      <c r="CJ11673"/>
      <c r="CK11673"/>
      <c r="CL11673"/>
      <c r="CM11673"/>
      <c r="CN11673"/>
      <c r="CO11673"/>
      <c r="CP11673"/>
    </row>
    <row r="11674" spans="80:94" ht="22.5" customHeight="1">
      <c r="CB11674"/>
      <c r="CC11674"/>
      <c r="CD11674"/>
      <c r="CE11674" s="83"/>
      <c r="CF11674"/>
      <c r="CG11674"/>
      <c r="CH11674"/>
      <c r="CI11674"/>
      <c r="CJ11674"/>
      <c r="CK11674"/>
      <c r="CL11674"/>
      <c r="CM11674"/>
      <c r="CN11674"/>
      <c r="CO11674"/>
      <c r="CP11674"/>
    </row>
    <row r="11675" spans="80:94" ht="22.5" customHeight="1">
      <c r="CB11675"/>
      <c r="CC11675"/>
      <c r="CD11675"/>
      <c r="CE11675" s="83"/>
      <c r="CF11675"/>
      <c r="CG11675"/>
      <c r="CH11675"/>
      <c r="CI11675"/>
      <c r="CJ11675"/>
      <c r="CK11675"/>
      <c r="CL11675"/>
      <c r="CM11675"/>
      <c r="CN11675"/>
      <c r="CO11675"/>
      <c r="CP11675"/>
    </row>
    <row r="11676" spans="80:94" ht="22.5" customHeight="1">
      <c r="CB11676"/>
      <c r="CC11676"/>
      <c r="CD11676"/>
      <c r="CE11676" s="83"/>
      <c r="CF11676"/>
      <c r="CG11676"/>
      <c r="CH11676"/>
      <c r="CI11676"/>
      <c r="CJ11676"/>
      <c r="CK11676"/>
      <c r="CL11676"/>
      <c r="CM11676"/>
      <c r="CN11676"/>
      <c r="CO11676"/>
      <c r="CP11676"/>
    </row>
    <row r="11677" spans="80:94" ht="22.5" customHeight="1">
      <c r="CB11677"/>
      <c r="CC11677"/>
      <c r="CD11677"/>
      <c r="CE11677" s="83"/>
      <c r="CF11677"/>
      <c r="CG11677"/>
      <c r="CH11677"/>
      <c r="CI11677"/>
      <c r="CJ11677"/>
      <c r="CK11677"/>
      <c r="CL11677"/>
      <c r="CM11677"/>
      <c r="CN11677"/>
      <c r="CO11677"/>
      <c r="CP11677"/>
    </row>
    <row r="11678" spans="80:94" ht="22.5" customHeight="1">
      <c r="CB11678"/>
      <c r="CC11678"/>
      <c r="CD11678"/>
      <c r="CE11678" s="83"/>
      <c r="CF11678"/>
      <c r="CG11678"/>
      <c r="CH11678"/>
      <c r="CI11678"/>
      <c r="CJ11678"/>
      <c r="CK11678"/>
      <c r="CL11678"/>
      <c r="CM11678"/>
      <c r="CN11678"/>
      <c r="CO11678"/>
      <c r="CP11678"/>
    </row>
    <row r="11679" spans="80:94" ht="22.5" customHeight="1">
      <c r="CB11679"/>
      <c r="CC11679"/>
      <c r="CD11679"/>
      <c r="CE11679" s="83"/>
      <c r="CF11679"/>
      <c r="CG11679"/>
      <c r="CH11679"/>
      <c r="CI11679"/>
      <c r="CJ11679"/>
      <c r="CK11679"/>
      <c r="CL11679"/>
      <c r="CM11679"/>
      <c r="CN11679"/>
      <c r="CO11679"/>
      <c r="CP11679"/>
    </row>
    <row r="11680" spans="80:94" ht="22.5" customHeight="1">
      <c r="CB11680"/>
      <c r="CC11680"/>
      <c r="CD11680"/>
      <c r="CE11680" s="83"/>
      <c r="CF11680"/>
      <c r="CG11680"/>
      <c r="CH11680"/>
      <c r="CI11680"/>
      <c r="CJ11680"/>
      <c r="CK11680"/>
      <c r="CL11680"/>
      <c r="CM11680"/>
      <c r="CN11680"/>
      <c r="CO11680"/>
      <c r="CP11680"/>
    </row>
    <row r="11681" spans="80:94" ht="22.5" customHeight="1">
      <c r="CB11681"/>
      <c r="CC11681"/>
      <c r="CD11681"/>
      <c r="CE11681" s="83"/>
      <c r="CF11681"/>
      <c r="CG11681"/>
      <c r="CH11681"/>
      <c r="CI11681"/>
      <c r="CJ11681"/>
      <c r="CK11681"/>
      <c r="CL11681"/>
      <c r="CM11681"/>
      <c r="CN11681"/>
      <c r="CO11681"/>
      <c r="CP11681"/>
    </row>
    <row r="11682" spans="80:94" ht="22.5" customHeight="1">
      <c r="CB11682"/>
      <c r="CC11682"/>
      <c r="CD11682"/>
      <c r="CE11682" s="83"/>
      <c r="CF11682"/>
      <c r="CG11682"/>
      <c r="CH11682"/>
      <c r="CI11682"/>
      <c r="CJ11682"/>
      <c r="CK11682"/>
      <c r="CL11682"/>
      <c r="CM11682"/>
      <c r="CN11682"/>
      <c r="CO11682"/>
      <c r="CP11682"/>
    </row>
    <row r="11683" spans="80:94" ht="22.5" customHeight="1">
      <c r="CB11683"/>
      <c r="CC11683"/>
      <c r="CD11683"/>
      <c r="CE11683" s="83"/>
      <c r="CF11683"/>
      <c r="CG11683"/>
      <c r="CH11683"/>
      <c r="CI11683"/>
      <c r="CJ11683"/>
      <c r="CK11683"/>
      <c r="CL11683"/>
      <c r="CM11683"/>
      <c r="CN11683"/>
      <c r="CO11683"/>
      <c r="CP11683"/>
    </row>
    <row r="11684" spans="80:94" ht="22.5" customHeight="1">
      <c r="CB11684"/>
      <c r="CC11684"/>
      <c r="CD11684"/>
      <c r="CE11684" s="83"/>
      <c r="CF11684"/>
      <c r="CG11684"/>
      <c r="CH11684"/>
      <c r="CI11684"/>
      <c r="CJ11684"/>
      <c r="CK11684"/>
      <c r="CL11684"/>
      <c r="CM11684"/>
      <c r="CN11684"/>
      <c r="CO11684"/>
      <c r="CP11684"/>
    </row>
    <row r="11685" spans="80:94" ht="22.5" customHeight="1">
      <c r="CB11685"/>
      <c r="CC11685"/>
      <c r="CD11685"/>
      <c r="CE11685" s="83"/>
      <c r="CF11685"/>
      <c r="CG11685"/>
      <c r="CH11685"/>
      <c r="CI11685"/>
      <c r="CJ11685"/>
      <c r="CK11685"/>
      <c r="CL11685"/>
      <c r="CM11685"/>
      <c r="CN11685"/>
      <c r="CO11685"/>
      <c r="CP11685"/>
    </row>
    <row r="11686" spans="80:94" ht="22.5" customHeight="1">
      <c r="CB11686"/>
      <c r="CC11686"/>
      <c r="CD11686"/>
      <c r="CE11686" s="83"/>
      <c r="CF11686"/>
      <c r="CG11686"/>
      <c r="CH11686"/>
      <c r="CI11686"/>
      <c r="CJ11686"/>
      <c r="CK11686"/>
      <c r="CL11686"/>
      <c r="CM11686"/>
      <c r="CN11686"/>
      <c r="CO11686"/>
      <c r="CP11686"/>
    </row>
    <row r="11687" spans="80:94" ht="22.5" customHeight="1">
      <c r="CB11687"/>
      <c r="CC11687"/>
      <c r="CD11687"/>
      <c r="CE11687" s="83"/>
      <c r="CF11687"/>
      <c r="CG11687"/>
      <c r="CH11687"/>
      <c r="CI11687"/>
      <c r="CJ11687"/>
      <c r="CK11687"/>
      <c r="CL11687"/>
      <c r="CM11687"/>
      <c r="CN11687"/>
      <c r="CO11687"/>
      <c r="CP11687"/>
    </row>
    <row r="11688" spans="80:94" ht="22.5" customHeight="1">
      <c r="CB11688"/>
      <c r="CC11688"/>
      <c r="CD11688"/>
      <c r="CE11688" s="83"/>
      <c r="CF11688"/>
      <c r="CG11688"/>
      <c r="CH11688"/>
      <c r="CI11688"/>
      <c r="CJ11688"/>
      <c r="CK11688"/>
      <c r="CL11688"/>
      <c r="CM11688"/>
      <c r="CN11688"/>
      <c r="CO11688"/>
      <c r="CP11688"/>
    </row>
    <row r="11689" spans="80:94" ht="22.5" customHeight="1">
      <c r="CB11689"/>
      <c r="CC11689"/>
      <c r="CD11689"/>
      <c r="CE11689" s="83"/>
      <c r="CF11689"/>
      <c r="CG11689"/>
      <c r="CH11689"/>
      <c r="CI11689"/>
      <c r="CJ11689"/>
      <c r="CK11689"/>
      <c r="CL11689"/>
      <c r="CM11689"/>
      <c r="CN11689"/>
      <c r="CO11689"/>
      <c r="CP11689"/>
    </row>
    <row r="11690" spans="80:94" ht="22.5" customHeight="1">
      <c r="CB11690"/>
      <c r="CC11690"/>
      <c r="CD11690"/>
      <c r="CE11690" s="83"/>
      <c r="CF11690"/>
      <c r="CG11690"/>
      <c r="CH11690"/>
      <c r="CI11690"/>
      <c r="CJ11690"/>
      <c r="CK11690"/>
      <c r="CL11690"/>
      <c r="CM11690"/>
      <c r="CN11690"/>
      <c r="CO11690"/>
      <c r="CP11690"/>
    </row>
    <row r="11691" spans="80:94" ht="22.5" customHeight="1">
      <c r="CB11691"/>
      <c r="CC11691"/>
      <c r="CD11691"/>
      <c r="CE11691" s="83"/>
      <c r="CF11691"/>
      <c r="CG11691"/>
      <c r="CH11691"/>
      <c r="CI11691"/>
      <c r="CJ11691"/>
      <c r="CK11691"/>
      <c r="CL11691"/>
      <c r="CM11691"/>
      <c r="CN11691"/>
      <c r="CO11691"/>
      <c r="CP11691"/>
    </row>
    <row r="11692" spans="80:94" ht="22.5" customHeight="1">
      <c r="CB11692"/>
      <c r="CC11692"/>
      <c r="CD11692"/>
      <c r="CE11692" s="83"/>
      <c r="CF11692"/>
      <c r="CG11692"/>
      <c r="CH11692"/>
      <c r="CI11692"/>
      <c r="CJ11692"/>
      <c r="CK11692"/>
      <c r="CL11692"/>
      <c r="CM11692"/>
      <c r="CN11692"/>
      <c r="CO11692"/>
      <c r="CP11692"/>
    </row>
    <row r="11693" spans="80:94" ht="22.5" customHeight="1">
      <c r="CB11693"/>
      <c r="CC11693"/>
      <c r="CD11693"/>
      <c r="CE11693" s="83"/>
      <c r="CF11693"/>
      <c r="CG11693"/>
      <c r="CH11693"/>
      <c r="CI11693"/>
      <c r="CJ11693"/>
      <c r="CK11693"/>
      <c r="CL11693"/>
      <c r="CM11693"/>
      <c r="CN11693"/>
      <c r="CO11693"/>
      <c r="CP11693"/>
    </row>
    <row r="11694" spans="80:94" ht="22.5" customHeight="1">
      <c r="CB11694"/>
      <c r="CC11694"/>
      <c r="CD11694"/>
      <c r="CE11694" s="83"/>
      <c r="CF11694"/>
      <c r="CG11694"/>
      <c r="CH11694"/>
      <c r="CI11694"/>
      <c r="CJ11694"/>
      <c r="CK11694"/>
      <c r="CL11694"/>
      <c r="CM11694"/>
      <c r="CN11694"/>
      <c r="CO11694"/>
      <c r="CP11694"/>
    </row>
    <row r="11695" spans="80:94" ht="22.5" customHeight="1">
      <c r="CB11695"/>
      <c r="CC11695"/>
      <c r="CD11695"/>
      <c r="CE11695" s="83"/>
      <c r="CF11695"/>
      <c r="CG11695"/>
      <c r="CH11695"/>
      <c r="CI11695"/>
      <c r="CJ11695"/>
      <c r="CK11695"/>
      <c r="CL11695"/>
      <c r="CM11695"/>
      <c r="CN11695"/>
      <c r="CO11695"/>
      <c r="CP11695"/>
    </row>
    <row r="11696" spans="80:94" ht="22.5" customHeight="1">
      <c r="CB11696"/>
      <c r="CC11696"/>
      <c r="CD11696"/>
      <c r="CE11696" s="83"/>
      <c r="CF11696"/>
      <c r="CG11696"/>
      <c r="CH11696"/>
      <c r="CI11696"/>
      <c r="CJ11696"/>
      <c r="CK11696"/>
      <c r="CL11696"/>
      <c r="CM11696"/>
      <c r="CN11696"/>
      <c r="CO11696"/>
      <c r="CP11696"/>
    </row>
    <row r="11697" spans="80:94" ht="22.5" customHeight="1">
      <c r="CB11697"/>
      <c r="CC11697"/>
      <c r="CD11697"/>
      <c r="CE11697" s="83"/>
      <c r="CF11697"/>
      <c r="CG11697"/>
      <c r="CH11697"/>
      <c r="CI11697"/>
      <c r="CJ11697"/>
      <c r="CK11697"/>
      <c r="CL11697"/>
      <c r="CM11697"/>
      <c r="CN11697"/>
      <c r="CO11697"/>
      <c r="CP11697"/>
    </row>
    <row r="11698" spans="80:94" ht="22.5" customHeight="1">
      <c r="CB11698"/>
      <c r="CC11698"/>
      <c r="CD11698"/>
      <c r="CE11698" s="83"/>
      <c r="CF11698"/>
      <c r="CG11698"/>
      <c r="CH11698"/>
      <c r="CI11698"/>
      <c r="CJ11698"/>
      <c r="CK11698"/>
      <c r="CL11698"/>
      <c r="CM11698"/>
      <c r="CN11698"/>
      <c r="CO11698"/>
      <c r="CP11698"/>
    </row>
    <row r="11699" spans="80:94" ht="22.5" customHeight="1">
      <c r="CB11699"/>
      <c r="CC11699"/>
      <c r="CD11699"/>
      <c r="CE11699" s="83"/>
      <c r="CF11699"/>
      <c r="CG11699"/>
      <c r="CH11699"/>
      <c r="CI11699"/>
      <c r="CJ11699"/>
      <c r="CK11699"/>
      <c r="CL11699"/>
      <c r="CM11699"/>
      <c r="CN11699"/>
      <c r="CO11699"/>
      <c r="CP11699"/>
    </row>
    <row r="11700" spans="80:94" ht="22.5" customHeight="1">
      <c r="CB11700"/>
      <c r="CC11700"/>
      <c r="CD11700"/>
      <c r="CE11700" s="83"/>
      <c r="CF11700"/>
      <c r="CG11700"/>
      <c r="CH11700"/>
      <c r="CI11700"/>
      <c r="CJ11700"/>
      <c r="CK11700"/>
      <c r="CL11700"/>
      <c r="CM11700"/>
      <c r="CN11700"/>
      <c r="CO11700"/>
      <c r="CP11700"/>
    </row>
    <row r="11701" spans="80:94" ht="22.5" customHeight="1">
      <c r="CB11701"/>
      <c r="CC11701"/>
      <c r="CD11701"/>
      <c r="CE11701" s="83"/>
      <c r="CF11701"/>
      <c r="CG11701"/>
      <c r="CH11701"/>
      <c r="CI11701"/>
      <c r="CJ11701"/>
      <c r="CK11701"/>
      <c r="CL11701"/>
      <c r="CM11701"/>
      <c r="CN11701"/>
      <c r="CO11701"/>
      <c r="CP11701"/>
    </row>
    <row r="11702" spans="80:94" ht="22.5" customHeight="1">
      <c r="CB11702"/>
      <c r="CC11702"/>
      <c r="CD11702"/>
      <c r="CE11702" s="83"/>
      <c r="CF11702"/>
      <c r="CG11702"/>
      <c r="CH11702"/>
      <c r="CI11702"/>
      <c r="CJ11702"/>
      <c r="CK11702"/>
      <c r="CL11702"/>
      <c r="CM11702"/>
      <c r="CN11702"/>
      <c r="CO11702"/>
      <c r="CP11702"/>
    </row>
    <row r="11703" spans="80:94" ht="22.5" customHeight="1">
      <c r="CB11703"/>
      <c r="CC11703"/>
      <c r="CD11703"/>
      <c r="CE11703" s="83"/>
      <c r="CF11703"/>
      <c r="CG11703"/>
      <c r="CH11703"/>
      <c r="CI11703"/>
      <c r="CJ11703"/>
      <c r="CK11703"/>
      <c r="CL11703"/>
      <c r="CM11703"/>
      <c r="CN11703"/>
      <c r="CO11703"/>
      <c r="CP11703"/>
    </row>
    <row r="11704" spans="80:94" ht="22.5" customHeight="1">
      <c r="CB11704"/>
      <c r="CC11704"/>
      <c r="CD11704"/>
      <c r="CE11704" s="83"/>
      <c r="CF11704"/>
      <c r="CG11704"/>
      <c r="CH11704"/>
      <c r="CI11704"/>
      <c r="CJ11704"/>
      <c r="CK11704"/>
      <c r="CL11704"/>
      <c r="CM11704"/>
      <c r="CN11704"/>
      <c r="CO11704"/>
      <c r="CP11704"/>
    </row>
    <row r="11705" spans="80:94" ht="22.5" customHeight="1">
      <c r="CB11705"/>
      <c r="CC11705"/>
      <c r="CD11705"/>
      <c r="CE11705" s="83"/>
      <c r="CF11705"/>
      <c r="CG11705"/>
      <c r="CH11705"/>
      <c r="CI11705"/>
      <c r="CJ11705"/>
      <c r="CK11705"/>
      <c r="CL11705"/>
      <c r="CM11705"/>
      <c r="CN11705"/>
      <c r="CO11705"/>
      <c r="CP11705"/>
    </row>
    <row r="11706" spans="80:94" ht="22.5" customHeight="1">
      <c r="CB11706"/>
      <c r="CC11706"/>
      <c r="CD11706"/>
      <c r="CE11706" s="83"/>
      <c r="CF11706"/>
      <c r="CG11706"/>
      <c r="CH11706"/>
      <c r="CI11706"/>
      <c r="CJ11706"/>
      <c r="CK11706"/>
      <c r="CL11706"/>
      <c r="CM11706"/>
      <c r="CN11706"/>
      <c r="CO11706"/>
      <c r="CP11706"/>
    </row>
    <row r="11707" spans="80:94" ht="22.5" customHeight="1">
      <c r="CB11707"/>
      <c r="CC11707"/>
      <c r="CD11707"/>
      <c r="CE11707" s="83"/>
      <c r="CF11707"/>
      <c r="CG11707"/>
      <c r="CH11707"/>
      <c r="CI11707"/>
      <c r="CJ11707"/>
      <c r="CK11707"/>
      <c r="CL11707"/>
      <c r="CM11707"/>
      <c r="CN11707"/>
      <c r="CO11707"/>
      <c r="CP11707"/>
    </row>
    <row r="11708" spans="80:94" ht="22.5" customHeight="1">
      <c r="CB11708"/>
      <c r="CC11708"/>
      <c r="CD11708"/>
      <c r="CE11708" s="83"/>
      <c r="CF11708"/>
      <c r="CG11708"/>
      <c r="CH11708"/>
      <c r="CI11708"/>
      <c r="CJ11708"/>
      <c r="CK11708"/>
      <c r="CL11708"/>
      <c r="CM11708"/>
      <c r="CN11708"/>
      <c r="CO11708"/>
      <c r="CP11708"/>
    </row>
    <row r="11709" spans="80:94" ht="22.5" customHeight="1">
      <c r="CB11709"/>
      <c r="CC11709"/>
      <c r="CD11709"/>
      <c r="CE11709" s="83"/>
      <c r="CF11709"/>
      <c r="CG11709"/>
      <c r="CH11709"/>
      <c r="CI11709"/>
      <c r="CJ11709"/>
      <c r="CK11709"/>
      <c r="CL11709"/>
      <c r="CM11709"/>
      <c r="CN11709"/>
      <c r="CO11709"/>
      <c r="CP11709"/>
    </row>
    <row r="11710" spans="80:94" ht="22.5" customHeight="1">
      <c r="CB11710"/>
      <c r="CC11710"/>
      <c r="CD11710"/>
      <c r="CE11710" s="83"/>
      <c r="CF11710"/>
      <c r="CG11710"/>
      <c r="CH11710"/>
      <c r="CI11710"/>
      <c r="CJ11710"/>
      <c r="CK11710"/>
      <c r="CL11710"/>
      <c r="CM11710"/>
      <c r="CN11710"/>
      <c r="CO11710"/>
      <c r="CP11710"/>
    </row>
    <row r="11711" spans="80:94" ht="22.5" customHeight="1">
      <c r="CB11711"/>
      <c r="CC11711"/>
      <c r="CD11711"/>
      <c r="CE11711" s="83"/>
      <c r="CF11711"/>
      <c r="CG11711"/>
      <c r="CH11711"/>
      <c r="CI11711"/>
      <c r="CJ11711"/>
      <c r="CK11711"/>
      <c r="CL11711"/>
      <c r="CM11711"/>
      <c r="CN11711"/>
      <c r="CO11711"/>
      <c r="CP11711"/>
    </row>
    <row r="11712" spans="80:94" ht="22.5" customHeight="1">
      <c r="CB11712"/>
      <c r="CC11712"/>
      <c r="CD11712"/>
      <c r="CE11712" s="83"/>
      <c r="CF11712"/>
      <c r="CG11712"/>
      <c r="CH11712"/>
      <c r="CI11712"/>
      <c r="CJ11712"/>
      <c r="CK11712"/>
      <c r="CL11712"/>
      <c r="CM11712"/>
      <c r="CN11712"/>
      <c r="CO11712"/>
      <c r="CP11712"/>
    </row>
    <row r="11713" spans="80:94" ht="22.5" customHeight="1">
      <c r="CB11713"/>
      <c r="CC11713"/>
      <c r="CD11713"/>
      <c r="CE11713" s="83"/>
      <c r="CF11713"/>
      <c r="CG11713"/>
      <c r="CH11713"/>
      <c r="CI11713"/>
      <c r="CJ11713"/>
      <c r="CK11713"/>
      <c r="CL11713"/>
      <c r="CM11713"/>
      <c r="CN11713"/>
      <c r="CO11713"/>
      <c r="CP11713"/>
    </row>
    <row r="11714" spans="80:94" ht="22.5" customHeight="1">
      <c r="CB11714"/>
      <c r="CC11714"/>
      <c r="CD11714"/>
      <c r="CE11714" s="83"/>
      <c r="CF11714"/>
      <c r="CG11714"/>
      <c r="CH11714"/>
      <c r="CI11714"/>
      <c r="CJ11714"/>
      <c r="CK11714"/>
      <c r="CL11714"/>
      <c r="CM11714"/>
      <c r="CN11714"/>
      <c r="CO11714"/>
      <c r="CP11714"/>
    </row>
    <row r="11715" spans="80:94" ht="22.5" customHeight="1">
      <c r="CB11715"/>
      <c r="CC11715"/>
      <c r="CD11715"/>
      <c r="CE11715" s="83"/>
      <c r="CF11715"/>
      <c r="CG11715"/>
      <c r="CH11715"/>
      <c r="CI11715"/>
      <c r="CJ11715"/>
      <c r="CK11715"/>
      <c r="CL11715"/>
      <c r="CM11715"/>
      <c r="CN11715"/>
      <c r="CO11715"/>
      <c r="CP11715"/>
    </row>
    <row r="11716" spans="80:94" ht="22.5" customHeight="1">
      <c r="CB11716"/>
      <c r="CC11716"/>
      <c r="CD11716"/>
      <c r="CE11716" s="83"/>
      <c r="CF11716"/>
      <c r="CG11716"/>
      <c r="CH11716"/>
      <c r="CI11716"/>
      <c r="CJ11716"/>
      <c r="CK11716"/>
      <c r="CL11716"/>
      <c r="CM11716"/>
      <c r="CN11716"/>
      <c r="CO11716"/>
      <c r="CP11716"/>
    </row>
    <row r="11717" spans="80:94" ht="22.5" customHeight="1">
      <c r="CB11717"/>
      <c r="CC11717"/>
      <c r="CD11717"/>
      <c r="CE11717" s="83"/>
      <c r="CF11717"/>
      <c r="CG11717"/>
      <c r="CH11717"/>
      <c r="CI11717"/>
      <c r="CJ11717"/>
      <c r="CK11717"/>
      <c r="CL11717"/>
      <c r="CM11717"/>
      <c r="CN11717"/>
      <c r="CO11717"/>
      <c r="CP11717"/>
    </row>
    <row r="11718" spans="80:94" ht="22.5" customHeight="1">
      <c r="CB11718"/>
      <c r="CC11718"/>
      <c r="CD11718"/>
      <c r="CE11718" s="83"/>
      <c r="CF11718"/>
      <c r="CG11718"/>
      <c r="CH11718"/>
      <c r="CI11718"/>
      <c r="CJ11718"/>
      <c r="CK11718"/>
      <c r="CL11718"/>
      <c r="CM11718"/>
      <c r="CN11718"/>
      <c r="CO11718"/>
      <c r="CP11718"/>
    </row>
    <row r="11719" spans="80:94" ht="22.5" customHeight="1">
      <c r="CB11719"/>
      <c r="CC11719"/>
      <c r="CD11719"/>
      <c r="CE11719" s="83"/>
      <c r="CF11719"/>
      <c r="CG11719"/>
      <c r="CH11719"/>
      <c r="CI11719"/>
      <c r="CJ11719"/>
      <c r="CK11719"/>
      <c r="CL11719"/>
      <c r="CM11719"/>
      <c r="CN11719"/>
      <c r="CO11719"/>
      <c r="CP11719"/>
    </row>
    <row r="11720" spans="80:94" ht="22.5" customHeight="1">
      <c r="CB11720"/>
      <c r="CC11720"/>
      <c r="CD11720"/>
      <c r="CE11720" s="83"/>
      <c r="CF11720"/>
      <c r="CG11720"/>
      <c r="CH11720"/>
      <c r="CI11720"/>
      <c r="CJ11720"/>
      <c r="CK11720"/>
      <c r="CL11720"/>
      <c r="CM11720"/>
      <c r="CN11720"/>
      <c r="CO11720"/>
      <c r="CP11720"/>
    </row>
    <row r="11721" spans="80:94" ht="22.5" customHeight="1">
      <c r="CB11721"/>
      <c r="CC11721"/>
      <c r="CD11721"/>
      <c r="CE11721" s="83"/>
      <c r="CF11721"/>
      <c r="CG11721"/>
      <c r="CH11721"/>
      <c r="CI11721"/>
      <c r="CJ11721"/>
      <c r="CK11721"/>
      <c r="CL11721"/>
      <c r="CM11721"/>
      <c r="CN11721"/>
      <c r="CO11721"/>
      <c r="CP11721"/>
    </row>
    <row r="11722" spans="80:94" ht="22.5" customHeight="1">
      <c r="CB11722"/>
      <c r="CC11722"/>
      <c r="CD11722"/>
      <c r="CE11722" s="83"/>
      <c r="CF11722"/>
      <c r="CG11722"/>
      <c r="CH11722"/>
      <c r="CI11722"/>
      <c r="CJ11722"/>
      <c r="CK11722"/>
      <c r="CL11722"/>
      <c r="CM11722"/>
      <c r="CN11722"/>
      <c r="CO11722"/>
      <c r="CP11722"/>
    </row>
    <row r="11723" spans="80:94" ht="22.5" customHeight="1">
      <c r="CB11723"/>
      <c r="CC11723"/>
      <c r="CD11723"/>
      <c r="CE11723" s="83"/>
      <c r="CF11723"/>
      <c r="CG11723"/>
      <c r="CH11723"/>
      <c r="CI11723"/>
      <c r="CJ11723"/>
      <c r="CK11723"/>
      <c r="CL11723"/>
      <c r="CM11723"/>
      <c r="CN11723"/>
      <c r="CO11723"/>
      <c r="CP11723"/>
    </row>
    <row r="11724" spans="80:94" ht="22.5" customHeight="1">
      <c r="CB11724"/>
      <c r="CC11724"/>
      <c r="CD11724"/>
      <c r="CE11724" s="83"/>
      <c r="CF11724"/>
      <c r="CG11724"/>
      <c r="CH11724"/>
      <c r="CI11724"/>
      <c r="CJ11724"/>
      <c r="CK11724"/>
      <c r="CL11724"/>
      <c r="CM11724"/>
      <c r="CN11724"/>
      <c r="CO11724"/>
      <c r="CP11724"/>
    </row>
    <row r="11725" spans="80:94" ht="22.5" customHeight="1">
      <c r="CB11725"/>
      <c r="CC11725"/>
      <c r="CD11725"/>
      <c r="CE11725" s="83"/>
      <c r="CF11725"/>
      <c r="CG11725"/>
      <c r="CH11725"/>
      <c r="CI11725"/>
      <c r="CJ11725"/>
      <c r="CK11725"/>
      <c r="CL11725"/>
      <c r="CM11725"/>
      <c r="CN11725"/>
      <c r="CO11725"/>
      <c r="CP11725"/>
    </row>
    <row r="11726" spans="80:94" ht="22.5" customHeight="1">
      <c r="CB11726"/>
      <c r="CC11726"/>
      <c r="CD11726"/>
      <c r="CE11726" s="83"/>
      <c r="CF11726"/>
      <c r="CG11726"/>
      <c r="CH11726"/>
      <c r="CI11726"/>
      <c r="CJ11726"/>
      <c r="CK11726"/>
      <c r="CL11726"/>
      <c r="CM11726"/>
      <c r="CN11726"/>
      <c r="CO11726"/>
      <c r="CP11726"/>
    </row>
    <row r="11727" spans="80:94" ht="22.5" customHeight="1">
      <c r="CB11727"/>
      <c r="CC11727"/>
      <c r="CD11727"/>
      <c r="CE11727" s="83"/>
      <c r="CF11727"/>
      <c r="CG11727"/>
      <c r="CH11727"/>
      <c r="CI11727"/>
      <c r="CJ11727"/>
      <c r="CK11727"/>
      <c r="CL11727"/>
      <c r="CM11727"/>
      <c r="CN11727"/>
      <c r="CO11727"/>
      <c r="CP11727"/>
    </row>
    <row r="11728" spans="80:94" ht="22.5" customHeight="1">
      <c r="CB11728"/>
      <c r="CC11728"/>
      <c r="CD11728"/>
      <c r="CE11728" s="83"/>
      <c r="CF11728"/>
      <c r="CG11728"/>
      <c r="CH11728"/>
      <c r="CI11728"/>
      <c r="CJ11728"/>
      <c r="CK11728"/>
      <c r="CL11728"/>
      <c r="CM11728"/>
      <c r="CN11728"/>
      <c r="CO11728"/>
      <c r="CP11728"/>
    </row>
    <row r="11729" spans="80:94" ht="22.5" customHeight="1">
      <c r="CB11729"/>
      <c r="CC11729"/>
      <c r="CD11729"/>
      <c r="CE11729" s="83"/>
      <c r="CF11729"/>
      <c r="CG11729"/>
      <c r="CH11729"/>
      <c r="CI11729"/>
      <c r="CJ11729"/>
      <c r="CK11729"/>
      <c r="CL11729"/>
      <c r="CM11729"/>
      <c r="CN11729"/>
      <c r="CO11729"/>
      <c r="CP11729"/>
    </row>
    <row r="11730" spans="80:94" ht="22.5" customHeight="1">
      <c r="CB11730"/>
      <c r="CC11730"/>
      <c r="CD11730"/>
      <c r="CE11730" s="83"/>
      <c r="CF11730"/>
      <c r="CG11730"/>
      <c r="CH11730"/>
      <c r="CI11730"/>
      <c r="CJ11730"/>
      <c r="CK11730"/>
      <c r="CL11730"/>
      <c r="CM11730"/>
      <c r="CN11730"/>
      <c r="CO11730"/>
      <c r="CP11730"/>
    </row>
    <row r="11731" spans="80:94" ht="22.5" customHeight="1">
      <c r="CB11731"/>
      <c r="CC11731"/>
      <c r="CD11731"/>
      <c r="CE11731" s="83"/>
      <c r="CF11731"/>
      <c r="CG11731"/>
      <c r="CH11731"/>
      <c r="CI11731"/>
      <c r="CJ11731"/>
      <c r="CK11731"/>
      <c r="CL11731"/>
      <c r="CM11731"/>
      <c r="CN11731"/>
      <c r="CO11731"/>
      <c r="CP11731"/>
    </row>
    <row r="11732" spans="80:94" ht="22.5" customHeight="1">
      <c r="CB11732"/>
      <c r="CC11732"/>
      <c r="CD11732"/>
      <c r="CE11732" s="83"/>
      <c r="CF11732"/>
      <c r="CG11732"/>
      <c r="CH11732"/>
      <c r="CI11732"/>
      <c r="CJ11732"/>
      <c r="CK11732"/>
      <c r="CL11732"/>
      <c r="CM11732"/>
      <c r="CN11732"/>
      <c r="CO11732"/>
      <c r="CP11732"/>
    </row>
    <row r="11733" spans="80:94" ht="22.5" customHeight="1">
      <c r="CB11733"/>
      <c r="CC11733"/>
      <c r="CD11733"/>
      <c r="CE11733" s="83"/>
      <c r="CF11733"/>
      <c r="CG11733"/>
      <c r="CH11733"/>
      <c r="CI11733"/>
      <c r="CJ11733"/>
      <c r="CK11733"/>
      <c r="CL11733"/>
      <c r="CM11733"/>
      <c r="CN11733"/>
      <c r="CO11733"/>
      <c r="CP11733"/>
    </row>
    <row r="11734" spans="80:94" ht="22.5" customHeight="1">
      <c r="CB11734"/>
      <c r="CC11734"/>
      <c r="CD11734"/>
      <c r="CE11734" s="83"/>
      <c r="CF11734"/>
      <c r="CG11734"/>
      <c r="CH11734"/>
      <c r="CI11734"/>
      <c r="CJ11734"/>
      <c r="CK11734"/>
      <c r="CL11734"/>
      <c r="CM11734"/>
      <c r="CN11734"/>
      <c r="CO11734"/>
      <c r="CP11734"/>
    </row>
    <row r="11735" spans="80:94" ht="22.5" customHeight="1">
      <c r="CB11735"/>
      <c r="CC11735"/>
      <c r="CD11735"/>
      <c r="CE11735" s="83"/>
      <c r="CF11735"/>
      <c r="CG11735"/>
      <c r="CH11735"/>
      <c r="CI11735"/>
      <c r="CJ11735"/>
      <c r="CK11735"/>
      <c r="CL11735"/>
      <c r="CM11735"/>
      <c r="CN11735"/>
      <c r="CO11735"/>
      <c r="CP11735"/>
    </row>
    <row r="11736" spans="80:94" ht="22.5" customHeight="1">
      <c r="CB11736"/>
      <c r="CC11736"/>
      <c r="CD11736"/>
      <c r="CE11736" s="83"/>
      <c r="CF11736"/>
      <c r="CG11736"/>
      <c r="CH11736"/>
      <c r="CI11736"/>
      <c r="CJ11736"/>
      <c r="CK11736"/>
      <c r="CL11736"/>
      <c r="CM11736"/>
      <c r="CN11736"/>
      <c r="CO11736"/>
      <c r="CP11736"/>
    </row>
    <row r="11737" spans="80:94" ht="22.5" customHeight="1">
      <c r="CB11737"/>
      <c r="CC11737"/>
      <c r="CD11737"/>
      <c r="CE11737" s="83"/>
      <c r="CF11737"/>
      <c r="CG11737"/>
      <c r="CH11737"/>
      <c r="CI11737"/>
      <c r="CJ11737"/>
      <c r="CK11737"/>
      <c r="CL11737"/>
      <c r="CM11737"/>
      <c r="CN11737"/>
      <c r="CO11737"/>
      <c r="CP11737"/>
    </row>
    <row r="11738" spans="80:94" ht="22.5" customHeight="1">
      <c r="CB11738"/>
      <c r="CC11738"/>
      <c r="CD11738"/>
      <c r="CE11738" s="83"/>
      <c r="CF11738"/>
      <c r="CG11738"/>
      <c r="CH11738"/>
      <c r="CI11738"/>
      <c r="CJ11738"/>
      <c r="CK11738"/>
      <c r="CL11738"/>
      <c r="CM11738"/>
      <c r="CN11738"/>
      <c r="CO11738"/>
      <c r="CP11738"/>
    </row>
    <row r="11739" spans="80:94" ht="22.5" customHeight="1">
      <c r="CB11739"/>
      <c r="CC11739"/>
      <c r="CD11739"/>
      <c r="CE11739" s="83"/>
      <c r="CF11739"/>
      <c r="CG11739"/>
      <c r="CH11739"/>
      <c r="CI11739"/>
      <c r="CJ11739"/>
      <c r="CK11739"/>
      <c r="CL11739"/>
      <c r="CM11739"/>
      <c r="CN11739"/>
      <c r="CO11739"/>
      <c r="CP11739"/>
    </row>
    <row r="11740" spans="80:94" ht="22.5" customHeight="1">
      <c r="CB11740"/>
      <c r="CC11740"/>
      <c r="CD11740"/>
      <c r="CE11740" s="83"/>
      <c r="CF11740"/>
      <c r="CG11740"/>
      <c r="CH11740"/>
      <c r="CI11740"/>
      <c r="CJ11740"/>
      <c r="CK11740"/>
      <c r="CL11740"/>
      <c r="CM11740"/>
      <c r="CN11740"/>
      <c r="CO11740"/>
      <c r="CP11740"/>
    </row>
    <row r="11741" spans="80:94" ht="22.5" customHeight="1">
      <c r="CB11741"/>
      <c r="CC11741"/>
      <c r="CD11741"/>
      <c r="CE11741" s="83"/>
      <c r="CF11741"/>
      <c r="CG11741"/>
      <c r="CH11741"/>
      <c r="CI11741"/>
      <c r="CJ11741"/>
      <c r="CK11741"/>
      <c r="CL11741"/>
      <c r="CM11741"/>
      <c r="CN11741"/>
      <c r="CO11741"/>
      <c r="CP11741"/>
    </row>
    <row r="11742" spans="80:94" ht="22.5" customHeight="1">
      <c r="CB11742"/>
      <c r="CC11742"/>
      <c r="CD11742"/>
      <c r="CE11742" s="83"/>
      <c r="CF11742"/>
      <c r="CG11742"/>
      <c r="CH11742"/>
      <c r="CI11742"/>
      <c r="CJ11742"/>
      <c r="CK11742"/>
      <c r="CL11742"/>
      <c r="CM11742"/>
      <c r="CN11742"/>
      <c r="CO11742"/>
      <c r="CP11742"/>
    </row>
    <row r="11743" spans="80:94" ht="22.5" customHeight="1">
      <c r="CB11743"/>
      <c r="CC11743"/>
      <c r="CD11743"/>
      <c r="CE11743" s="83"/>
      <c r="CF11743"/>
      <c r="CG11743"/>
      <c r="CH11743"/>
      <c r="CI11743"/>
      <c r="CJ11743"/>
      <c r="CK11743"/>
      <c r="CL11743"/>
      <c r="CM11743"/>
      <c r="CN11743"/>
      <c r="CO11743"/>
      <c r="CP11743"/>
    </row>
    <row r="11744" spans="80:94" ht="22.5" customHeight="1">
      <c r="CB11744"/>
      <c r="CC11744"/>
      <c r="CD11744"/>
      <c r="CE11744" s="83"/>
      <c r="CF11744"/>
      <c r="CG11744"/>
      <c r="CH11744"/>
      <c r="CI11744"/>
      <c r="CJ11744"/>
      <c r="CK11744"/>
      <c r="CL11744"/>
      <c r="CM11744"/>
      <c r="CN11744"/>
      <c r="CO11744"/>
      <c r="CP11744"/>
    </row>
    <row r="11745" spans="80:94" ht="22.5" customHeight="1">
      <c r="CB11745"/>
      <c r="CC11745"/>
      <c r="CD11745"/>
      <c r="CE11745" s="83"/>
      <c r="CF11745"/>
      <c r="CG11745"/>
      <c r="CH11745"/>
      <c r="CI11745"/>
      <c r="CJ11745"/>
      <c r="CK11745"/>
      <c r="CL11745"/>
      <c r="CM11745"/>
      <c r="CN11745"/>
      <c r="CO11745"/>
      <c r="CP11745"/>
    </row>
    <row r="11746" spans="80:94" ht="22.5" customHeight="1">
      <c r="CB11746"/>
      <c r="CC11746"/>
      <c r="CD11746"/>
      <c r="CE11746" s="83"/>
      <c r="CF11746"/>
      <c r="CG11746"/>
      <c r="CH11746"/>
      <c r="CI11746"/>
      <c r="CJ11746"/>
      <c r="CK11746"/>
      <c r="CL11746"/>
      <c r="CM11746"/>
      <c r="CN11746"/>
      <c r="CO11746"/>
      <c r="CP11746"/>
    </row>
    <row r="11747" spans="80:94" ht="22.5" customHeight="1">
      <c r="CB11747"/>
      <c r="CC11747"/>
      <c r="CD11747"/>
      <c r="CE11747" s="83"/>
      <c r="CF11747"/>
      <c r="CG11747"/>
      <c r="CH11747"/>
      <c r="CI11747"/>
      <c r="CJ11747"/>
      <c r="CK11747"/>
      <c r="CL11747"/>
      <c r="CM11747"/>
      <c r="CN11747"/>
      <c r="CO11747"/>
      <c r="CP11747"/>
    </row>
    <row r="11748" spans="80:94" ht="22.5" customHeight="1">
      <c r="CB11748"/>
      <c r="CC11748"/>
      <c r="CD11748"/>
      <c r="CE11748" s="83"/>
      <c r="CF11748"/>
      <c r="CG11748"/>
      <c r="CH11748"/>
      <c r="CI11748"/>
      <c r="CJ11748"/>
      <c r="CK11748"/>
      <c r="CL11748"/>
      <c r="CM11748"/>
      <c r="CN11748"/>
      <c r="CO11748"/>
      <c r="CP11748"/>
    </row>
    <row r="11749" spans="80:94" ht="22.5" customHeight="1">
      <c r="CB11749"/>
      <c r="CC11749"/>
      <c r="CD11749"/>
      <c r="CE11749" s="83"/>
      <c r="CF11749"/>
      <c r="CG11749"/>
      <c r="CH11749"/>
      <c r="CI11749"/>
      <c r="CJ11749"/>
      <c r="CK11749"/>
      <c r="CL11749"/>
      <c r="CM11749"/>
      <c r="CN11749"/>
      <c r="CO11749"/>
      <c r="CP11749"/>
    </row>
    <row r="11750" spans="80:94" ht="22.5" customHeight="1">
      <c r="CB11750"/>
      <c r="CC11750"/>
      <c r="CD11750"/>
      <c r="CE11750" s="83"/>
      <c r="CF11750"/>
      <c r="CG11750"/>
      <c r="CH11750"/>
      <c r="CI11750"/>
      <c r="CJ11750"/>
      <c r="CK11750"/>
      <c r="CL11750"/>
      <c r="CM11750"/>
      <c r="CN11750"/>
      <c r="CO11750"/>
      <c r="CP11750"/>
    </row>
    <row r="11751" spans="80:94" ht="22.5" customHeight="1">
      <c r="CB11751"/>
      <c r="CC11751"/>
      <c r="CD11751"/>
      <c r="CE11751" s="83"/>
      <c r="CF11751"/>
      <c r="CG11751"/>
      <c r="CH11751"/>
      <c r="CI11751"/>
      <c r="CJ11751"/>
      <c r="CK11751"/>
      <c r="CL11751"/>
      <c r="CM11751"/>
      <c r="CN11751"/>
      <c r="CO11751"/>
      <c r="CP11751"/>
    </row>
    <row r="11752" spans="80:94" ht="22.5" customHeight="1">
      <c r="CB11752"/>
      <c r="CC11752"/>
      <c r="CD11752"/>
      <c r="CE11752" s="83"/>
      <c r="CF11752"/>
      <c r="CG11752"/>
      <c r="CH11752"/>
      <c r="CI11752"/>
      <c r="CJ11752"/>
      <c r="CK11752"/>
      <c r="CL11752"/>
      <c r="CM11752"/>
      <c r="CN11752"/>
      <c r="CO11752"/>
      <c r="CP11752"/>
    </row>
    <row r="11753" spans="80:94" ht="22.5" customHeight="1">
      <c r="CB11753"/>
      <c r="CC11753"/>
      <c r="CD11753"/>
      <c r="CE11753" s="83"/>
      <c r="CF11753"/>
      <c r="CG11753"/>
      <c r="CH11753"/>
      <c r="CI11753"/>
      <c r="CJ11753"/>
      <c r="CK11753"/>
      <c r="CL11753"/>
      <c r="CM11753"/>
      <c r="CN11753"/>
      <c r="CO11753"/>
      <c r="CP11753"/>
    </row>
    <row r="11754" spans="80:94" ht="22.5" customHeight="1">
      <c r="CB11754"/>
      <c r="CC11754"/>
      <c r="CD11754"/>
      <c r="CE11754" s="83"/>
      <c r="CF11754"/>
      <c r="CG11754"/>
      <c r="CH11754"/>
      <c r="CI11754"/>
      <c r="CJ11754"/>
      <c r="CK11754"/>
      <c r="CL11754"/>
      <c r="CM11754"/>
      <c r="CN11754"/>
      <c r="CO11754"/>
      <c r="CP11754"/>
    </row>
    <row r="11755" spans="80:94" ht="22.5" customHeight="1">
      <c r="CB11755"/>
      <c r="CC11755"/>
      <c r="CD11755"/>
      <c r="CE11755" s="83"/>
      <c r="CF11755"/>
      <c r="CG11755"/>
      <c r="CH11755"/>
      <c r="CI11755"/>
      <c r="CJ11755"/>
      <c r="CK11755"/>
      <c r="CL11755"/>
      <c r="CM11755"/>
      <c r="CN11755"/>
      <c r="CO11755"/>
      <c r="CP11755"/>
    </row>
    <row r="11756" spans="80:94" ht="22.5" customHeight="1">
      <c r="CB11756"/>
      <c r="CC11756"/>
      <c r="CD11756"/>
      <c r="CE11756" s="83"/>
      <c r="CF11756"/>
      <c r="CG11756"/>
      <c r="CH11756"/>
      <c r="CI11756"/>
      <c r="CJ11756"/>
      <c r="CK11756"/>
      <c r="CL11756"/>
      <c r="CM11756"/>
      <c r="CN11756"/>
      <c r="CO11756"/>
      <c r="CP11756"/>
    </row>
    <row r="11757" spans="80:94" ht="22.5" customHeight="1">
      <c r="CB11757"/>
      <c r="CC11757"/>
      <c r="CD11757"/>
      <c r="CE11757" s="83"/>
      <c r="CF11757"/>
      <c r="CG11757"/>
      <c r="CH11757"/>
      <c r="CI11757"/>
      <c r="CJ11757"/>
      <c r="CK11757"/>
      <c r="CL11757"/>
      <c r="CM11757"/>
      <c r="CN11757"/>
      <c r="CO11757"/>
      <c r="CP11757"/>
    </row>
    <row r="11758" spans="80:94" ht="22.5" customHeight="1">
      <c r="CB11758"/>
      <c r="CC11758"/>
      <c r="CD11758"/>
      <c r="CE11758" s="83"/>
      <c r="CF11758"/>
      <c r="CG11758"/>
      <c r="CH11758"/>
      <c r="CI11758"/>
      <c r="CJ11758"/>
      <c r="CK11758"/>
      <c r="CL11758"/>
      <c r="CM11758"/>
      <c r="CN11758"/>
      <c r="CO11758"/>
      <c r="CP11758"/>
    </row>
    <row r="11759" spans="80:94" ht="22.5" customHeight="1">
      <c r="CB11759"/>
      <c r="CC11759"/>
      <c r="CD11759"/>
      <c r="CE11759" s="83"/>
      <c r="CF11759"/>
      <c r="CG11759"/>
      <c r="CH11759"/>
      <c r="CI11759"/>
      <c r="CJ11759"/>
      <c r="CK11759"/>
      <c r="CL11759"/>
      <c r="CM11759"/>
      <c r="CN11759"/>
      <c r="CO11759"/>
      <c r="CP11759"/>
    </row>
    <row r="11760" spans="80:94" ht="22.5" customHeight="1">
      <c r="CB11760"/>
      <c r="CC11760"/>
      <c r="CD11760"/>
      <c r="CE11760" s="83"/>
      <c r="CF11760"/>
      <c r="CG11760"/>
      <c r="CH11760"/>
      <c r="CI11760"/>
      <c r="CJ11760"/>
      <c r="CK11760"/>
      <c r="CL11760"/>
      <c r="CM11760"/>
      <c r="CN11760"/>
      <c r="CO11760"/>
      <c r="CP11760"/>
    </row>
    <row r="11761" spans="80:94" ht="22.5" customHeight="1">
      <c r="CB11761"/>
      <c r="CC11761"/>
      <c r="CD11761"/>
      <c r="CE11761" s="83"/>
      <c r="CF11761"/>
      <c r="CG11761"/>
      <c r="CH11761"/>
      <c r="CI11761"/>
      <c r="CJ11761"/>
      <c r="CK11761"/>
      <c r="CL11761"/>
      <c r="CM11761"/>
      <c r="CN11761"/>
      <c r="CO11761"/>
      <c r="CP11761"/>
    </row>
    <row r="11762" spans="80:94" ht="22.5" customHeight="1">
      <c r="CB11762"/>
      <c r="CC11762"/>
      <c r="CD11762"/>
      <c r="CE11762" s="83"/>
      <c r="CF11762"/>
      <c r="CG11762"/>
      <c r="CH11762"/>
      <c r="CI11762"/>
      <c r="CJ11762"/>
      <c r="CK11762"/>
      <c r="CL11762"/>
      <c r="CM11762"/>
      <c r="CN11762"/>
      <c r="CO11762"/>
      <c r="CP11762"/>
    </row>
    <row r="11763" spans="80:94" ht="22.5" customHeight="1">
      <c r="CB11763"/>
      <c r="CC11763"/>
      <c r="CD11763"/>
      <c r="CE11763" s="83"/>
      <c r="CF11763"/>
      <c r="CG11763"/>
      <c r="CH11763"/>
      <c r="CI11763"/>
      <c r="CJ11763"/>
      <c r="CK11763"/>
      <c r="CL11763"/>
      <c r="CM11763"/>
      <c r="CN11763"/>
      <c r="CO11763"/>
      <c r="CP11763"/>
    </row>
    <row r="11764" spans="80:94" ht="22.5" customHeight="1">
      <c r="CB11764"/>
      <c r="CC11764"/>
      <c r="CD11764"/>
      <c r="CE11764" s="83"/>
      <c r="CF11764"/>
      <c r="CG11764"/>
      <c r="CH11764"/>
      <c r="CI11764"/>
      <c r="CJ11764"/>
      <c r="CK11764"/>
      <c r="CL11764"/>
      <c r="CM11764"/>
      <c r="CN11764"/>
      <c r="CO11764"/>
      <c r="CP11764"/>
    </row>
    <row r="11765" spans="80:94" ht="22.5" customHeight="1">
      <c r="CB11765"/>
      <c r="CC11765"/>
      <c r="CD11765"/>
      <c r="CE11765" s="83"/>
      <c r="CF11765"/>
      <c r="CG11765"/>
      <c r="CH11765"/>
      <c r="CI11765"/>
      <c r="CJ11765"/>
      <c r="CK11765"/>
      <c r="CL11765"/>
      <c r="CM11765"/>
      <c r="CN11765"/>
      <c r="CO11765"/>
      <c r="CP11765"/>
    </row>
    <row r="11766" spans="80:94" ht="22.5" customHeight="1">
      <c r="CB11766"/>
      <c r="CC11766"/>
      <c r="CD11766"/>
      <c r="CE11766" s="83"/>
      <c r="CF11766"/>
      <c r="CG11766"/>
      <c r="CH11766"/>
      <c r="CI11766"/>
      <c r="CJ11766"/>
      <c r="CK11766"/>
      <c r="CL11766"/>
      <c r="CM11766"/>
      <c r="CN11766"/>
      <c r="CO11766"/>
      <c r="CP11766"/>
    </row>
    <row r="11767" spans="80:94" ht="22.5" customHeight="1">
      <c r="CB11767"/>
      <c r="CC11767"/>
      <c r="CD11767"/>
      <c r="CE11767" s="83"/>
      <c r="CF11767"/>
      <c r="CG11767"/>
      <c r="CH11767"/>
      <c r="CI11767"/>
      <c r="CJ11767"/>
      <c r="CK11767"/>
      <c r="CL11767"/>
      <c r="CM11767"/>
      <c r="CN11767"/>
      <c r="CO11767"/>
      <c r="CP11767"/>
    </row>
    <row r="11768" spans="80:94" ht="22.5" customHeight="1">
      <c r="CB11768"/>
      <c r="CC11768"/>
      <c r="CD11768"/>
      <c r="CE11768" s="83"/>
      <c r="CF11768"/>
      <c r="CG11768"/>
      <c r="CH11768"/>
      <c r="CI11768"/>
      <c r="CJ11768"/>
      <c r="CK11768"/>
      <c r="CL11768"/>
      <c r="CM11768"/>
      <c r="CN11768"/>
      <c r="CO11768"/>
      <c r="CP11768"/>
    </row>
    <row r="11769" spans="80:94" ht="22.5" customHeight="1">
      <c r="CB11769"/>
      <c r="CC11769"/>
      <c r="CD11769"/>
      <c r="CE11769" s="83"/>
      <c r="CF11769"/>
      <c r="CG11769"/>
      <c r="CH11769"/>
      <c r="CI11769"/>
      <c r="CJ11769"/>
      <c r="CK11769"/>
      <c r="CL11769"/>
      <c r="CM11769"/>
      <c r="CN11769"/>
      <c r="CO11769"/>
      <c r="CP11769"/>
    </row>
    <row r="11770" spans="80:94" ht="22.5" customHeight="1">
      <c r="CB11770"/>
      <c r="CC11770"/>
      <c r="CD11770"/>
      <c r="CE11770" s="83"/>
      <c r="CF11770"/>
      <c r="CG11770"/>
      <c r="CH11770"/>
      <c r="CI11770"/>
      <c r="CJ11770"/>
      <c r="CK11770"/>
      <c r="CL11770"/>
      <c r="CM11770"/>
      <c r="CN11770"/>
      <c r="CO11770"/>
      <c r="CP11770"/>
    </row>
    <row r="11771" spans="80:94" ht="22.5" customHeight="1">
      <c r="CB11771"/>
      <c r="CC11771"/>
      <c r="CD11771"/>
      <c r="CE11771" s="83"/>
      <c r="CF11771"/>
      <c r="CG11771"/>
      <c r="CH11771"/>
      <c r="CI11771"/>
      <c r="CJ11771"/>
      <c r="CK11771"/>
      <c r="CL11771"/>
      <c r="CM11771"/>
      <c r="CN11771"/>
      <c r="CO11771"/>
      <c r="CP11771"/>
    </row>
    <row r="11772" spans="80:94" ht="22.5" customHeight="1">
      <c r="CB11772"/>
      <c r="CC11772"/>
      <c r="CD11772"/>
      <c r="CE11772" s="83"/>
      <c r="CF11772"/>
      <c r="CG11772"/>
      <c r="CH11772"/>
      <c r="CI11772"/>
      <c r="CJ11772"/>
      <c r="CK11772"/>
      <c r="CL11772"/>
      <c r="CM11772"/>
      <c r="CN11772"/>
      <c r="CO11772"/>
      <c r="CP11772"/>
    </row>
    <row r="11773" spans="80:94" ht="22.5" customHeight="1">
      <c r="CB11773"/>
      <c r="CC11773"/>
      <c r="CD11773"/>
      <c r="CE11773" s="83"/>
      <c r="CF11773"/>
      <c r="CG11773"/>
      <c r="CH11773"/>
      <c r="CI11773"/>
      <c r="CJ11773"/>
      <c r="CK11773"/>
      <c r="CL11773"/>
      <c r="CM11773"/>
      <c r="CN11773"/>
      <c r="CO11773"/>
      <c r="CP11773"/>
    </row>
    <row r="11774" spans="80:94" ht="22.5" customHeight="1">
      <c r="CB11774"/>
      <c r="CC11774"/>
      <c r="CD11774"/>
      <c r="CE11774" s="83"/>
      <c r="CF11774"/>
      <c r="CG11774"/>
      <c r="CH11774"/>
      <c r="CI11774"/>
      <c r="CJ11774"/>
      <c r="CK11774"/>
      <c r="CL11774"/>
      <c r="CM11774"/>
      <c r="CN11774"/>
      <c r="CO11774"/>
      <c r="CP11774"/>
    </row>
    <row r="11775" spans="80:94" ht="22.5" customHeight="1">
      <c r="CB11775"/>
      <c r="CC11775"/>
      <c r="CD11775"/>
      <c r="CE11775" s="83"/>
      <c r="CF11775"/>
      <c r="CG11775"/>
      <c r="CH11775"/>
      <c r="CI11775"/>
      <c r="CJ11775"/>
      <c r="CK11775"/>
      <c r="CL11775"/>
      <c r="CM11775"/>
      <c r="CN11775"/>
      <c r="CO11775"/>
      <c r="CP11775"/>
    </row>
    <row r="11776" spans="80:94" ht="22.5" customHeight="1">
      <c r="CB11776"/>
      <c r="CC11776"/>
      <c r="CD11776"/>
      <c r="CE11776" s="83"/>
      <c r="CF11776"/>
      <c r="CG11776"/>
      <c r="CH11776"/>
      <c r="CI11776"/>
      <c r="CJ11776"/>
      <c r="CK11776"/>
      <c r="CL11776"/>
      <c r="CM11776"/>
      <c r="CN11776"/>
      <c r="CO11776"/>
      <c r="CP11776"/>
    </row>
    <row r="11777" spans="80:94" ht="22.5" customHeight="1">
      <c r="CB11777"/>
      <c r="CC11777"/>
      <c r="CD11777"/>
      <c r="CE11777" s="83"/>
      <c r="CF11777"/>
      <c r="CG11777"/>
      <c r="CH11777"/>
      <c r="CI11777"/>
      <c r="CJ11777"/>
      <c r="CK11777"/>
      <c r="CL11777"/>
      <c r="CM11777"/>
      <c r="CN11777"/>
      <c r="CO11777"/>
      <c r="CP11777"/>
    </row>
    <row r="11778" spans="80:94" ht="22.5" customHeight="1">
      <c r="CB11778"/>
      <c r="CC11778"/>
      <c r="CD11778"/>
      <c r="CE11778" s="83"/>
      <c r="CF11778"/>
      <c r="CG11778"/>
      <c r="CH11778"/>
      <c r="CI11778"/>
      <c r="CJ11778"/>
      <c r="CK11778"/>
      <c r="CL11778"/>
      <c r="CM11778"/>
      <c r="CN11778"/>
      <c r="CO11778"/>
      <c r="CP11778"/>
    </row>
    <row r="11779" spans="80:94" ht="22.5" customHeight="1">
      <c r="CB11779"/>
      <c r="CC11779"/>
      <c r="CD11779"/>
      <c r="CE11779" s="83"/>
      <c r="CF11779"/>
      <c r="CG11779"/>
      <c r="CH11779"/>
      <c r="CI11779"/>
      <c r="CJ11779"/>
      <c r="CK11779"/>
      <c r="CL11779"/>
      <c r="CM11779"/>
      <c r="CN11779"/>
      <c r="CO11779"/>
      <c r="CP11779"/>
    </row>
    <row r="11780" spans="80:94" ht="22.5" customHeight="1">
      <c r="CB11780"/>
      <c r="CC11780"/>
      <c r="CD11780"/>
      <c r="CE11780" s="83"/>
      <c r="CF11780"/>
      <c r="CG11780"/>
      <c r="CH11780"/>
      <c r="CI11780"/>
      <c r="CJ11780"/>
      <c r="CK11780"/>
      <c r="CL11780"/>
      <c r="CM11780"/>
      <c r="CN11780"/>
      <c r="CO11780"/>
      <c r="CP11780"/>
    </row>
    <row r="11781" spans="80:94" ht="22.5" customHeight="1">
      <c r="CB11781"/>
      <c r="CC11781"/>
      <c r="CD11781"/>
      <c r="CE11781" s="83"/>
      <c r="CF11781"/>
      <c r="CG11781"/>
      <c r="CH11781"/>
      <c r="CI11781"/>
      <c r="CJ11781"/>
      <c r="CK11781"/>
      <c r="CL11781"/>
      <c r="CM11781"/>
      <c r="CN11781"/>
      <c r="CO11781"/>
      <c r="CP11781"/>
    </row>
    <row r="11782" spans="80:94" ht="22.5" customHeight="1">
      <c r="CB11782"/>
      <c r="CC11782"/>
      <c r="CD11782"/>
      <c r="CE11782" s="83"/>
      <c r="CF11782"/>
      <c r="CG11782"/>
      <c r="CH11782"/>
      <c r="CI11782"/>
      <c r="CJ11782"/>
      <c r="CK11782"/>
      <c r="CL11782"/>
      <c r="CM11782"/>
      <c r="CN11782"/>
      <c r="CO11782"/>
      <c r="CP11782"/>
    </row>
    <row r="11783" spans="80:94" ht="22.5" customHeight="1">
      <c r="CB11783"/>
      <c r="CC11783"/>
      <c r="CD11783"/>
      <c r="CE11783" s="83"/>
      <c r="CF11783"/>
      <c r="CG11783"/>
      <c r="CH11783"/>
      <c r="CI11783"/>
      <c r="CJ11783"/>
      <c r="CK11783"/>
      <c r="CL11783"/>
      <c r="CM11783"/>
      <c r="CN11783"/>
      <c r="CO11783"/>
      <c r="CP11783"/>
    </row>
    <row r="11784" spans="80:94" ht="22.5" customHeight="1">
      <c r="CB11784"/>
      <c r="CC11784"/>
      <c r="CD11784"/>
      <c r="CE11784" s="83"/>
      <c r="CF11784"/>
      <c r="CG11784"/>
      <c r="CH11784"/>
      <c r="CI11784"/>
      <c r="CJ11784"/>
      <c r="CK11784"/>
      <c r="CL11784"/>
      <c r="CM11784"/>
      <c r="CN11784"/>
      <c r="CO11784"/>
      <c r="CP11784"/>
    </row>
    <row r="11785" spans="80:94" ht="22.5" customHeight="1">
      <c r="CB11785"/>
      <c r="CC11785"/>
      <c r="CD11785"/>
      <c r="CE11785" s="83"/>
      <c r="CF11785"/>
      <c r="CG11785"/>
      <c r="CH11785"/>
      <c r="CI11785"/>
      <c r="CJ11785"/>
      <c r="CK11785"/>
      <c r="CL11785"/>
      <c r="CM11785"/>
      <c r="CN11785"/>
      <c r="CO11785"/>
      <c r="CP11785"/>
    </row>
    <row r="11786" spans="80:94" ht="22.5" customHeight="1">
      <c r="CB11786"/>
      <c r="CC11786"/>
      <c r="CD11786"/>
      <c r="CE11786" s="83"/>
      <c r="CF11786"/>
      <c r="CG11786"/>
      <c r="CH11786"/>
      <c r="CI11786"/>
      <c r="CJ11786"/>
      <c r="CK11786"/>
      <c r="CL11786"/>
      <c r="CM11786"/>
      <c r="CN11786"/>
      <c r="CO11786"/>
      <c r="CP11786"/>
    </row>
    <row r="11787" spans="80:94" ht="22.5" customHeight="1">
      <c r="CB11787"/>
      <c r="CC11787"/>
      <c r="CD11787"/>
      <c r="CE11787" s="83"/>
      <c r="CF11787"/>
      <c r="CG11787"/>
      <c r="CH11787"/>
      <c r="CI11787"/>
      <c r="CJ11787"/>
      <c r="CK11787"/>
      <c r="CL11787"/>
      <c r="CM11787"/>
      <c r="CN11787"/>
      <c r="CO11787"/>
      <c r="CP11787"/>
    </row>
    <row r="11788" spans="80:94" ht="22.5" customHeight="1">
      <c r="CB11788"/>
      <c r="CC11788"/>
      <c r="CD11788"/>
      <c r="CE11788" s="83"/>
      <c r="CF11788"/>
      <c r="CG11788"/>
      <c r="CH11788"/>
      <c r="CI11788"/>
      <c r="CJ11788"/>
      <c r="CK11788"/>
      <c r="CL11788"/>
      <c r="CM11788"/>
      <c r="CN11788"/>
      <c r="CO11788"/>
      <c r="CP11788"/>
    </row>
    <row r="11789" spans="80:94" ht="22.5" customHeight="1">
      <c r="CB11789"/>
      <c r="CC11789"/>
      <c r="CD11789"/>
      <c r="CE11789" s="83"/>
      <c r="CF11789"/>
      <c r="CG11789"/>
      <c r="CH11789"/>
      <c r="CI11789"/>
      <c r="CJ11789"/>
      <c r="CK11789"/>
      <c r="CL11789"/>
      <c r="CM11789"/>
      <c r="CN11789"/>
      <c r="CO11789"/>
      <c r="CP11789"/>
    </row>
    <row r="11790" spans="80:94" ht="22.5" customHeight="1">
      <c r="CB11790"/>
      <c r="CC11790"/>
      <c r="CD11790"/>
      <c r="CE11790" s="83"/>
      <c r="CF11790"/>
      <c r="CG11790"/>
      <c r="CH11790"/>
      <c r="CI11790"/>
      <c r="CJ11790"/>
      <c r="CK11790"/>
      <c r="CL11790"/>
      <c r="CM11790"/>
      <c r="CN11790"/>
      <c r="CO11790"/>
      <c r="CP11790"/>
    </row>
    <row r="11791" spans="80:94" ht="22.5" customHeight="1">
      <c r="CB11791"/>
      <c r="CC11791"/>
      <c r="CD11791"/>
      <c r="CE11791" s="83"/>
      <c r="CF11791"/>
      <c r="CG11791"/>
      <c r="CH11791"/>
      <c r="CI11791"/>
      <c r="CJ11791"/>
      <c r="CK11791"/>
      <c r="CL11791"/>
      <c r="CM11791"/>
      <c r="CN11791"/>
      <c r="CO11791"/>
      <c r="CP11791"/>
    </row>
    <row r="11792" spans="80:94" ht="22.5" customHeight="1">
      <c r="CB11792"/>
      <c r="CC11792"/>
      <c r="CD11792"/>
      <c r="CE11792" s="83"/>
      <c r="CF11792"/>
      <c r="CG11792"/>
      <c r="CH11792"/>
      <c r="CI11792"/>
      <c r="CJ11792"/>
      <c r="CK11792"/>
      <c r="CL11792"/>
      <c r="CM11792"/>
      <c r="CN11792"/>
      <c r="CO11792"/>
      <c r="CP11792"/>
    </row>
    <row r="11793" spans="80:94" ht="22.5" customHeight="1">
      <c r="CB11793"/>
      <c r="CC11793"/>
      <c r="CD11793"/>
      <c r="CE11793" s="83"/>
      <c r="CF11793"/>
      <c r="CG11793"/>
      <c r="CH11793"/>
      <c r="CI11793"/>
      <c r="CJ11793"/>
      <c r="CK11793"/>
      <c r="CL11793"/>
      <c r="CM11793"/>
      <c r="CN11793"/>
      <c r="CO11793"/>
      <c r="CP11793"/>
    </row>
    <row r="11794" spans="80:94" ht="22.5" customHeight="1">
      <c r="CB11794"/>
      <c r="CC11794"/>
      <c r="CD11794"/>
      <c r="CE11794" s="83"/>
      <c r="CF11794"/>
      <c r="CG11794"/>
      <c r="CH11794"/>
      <c r="CI11794"/>
      <c r="CJ11794"/>
      <c r="CK11794"/>
      <c r="CL11794"/>
      <c r="CM11794"/>
      <c r="CN11794"/>
      <c r="CO11794"/>
      <c r="CP11794"/>
    </row>
    <row r="11795" spans="80:94" ht="22.5" customHeight="1">
      <c r="CB11795"/>
      <c r="CC11795"/>
      <c r="CD11795"/>
      <c r="CE11795" s="83"/>
      <c r="CF11795"/>
      <c r="CG11795"/>
      <c r="CH11795"/>
      <c r="CI11795"/>
      <c r="CJ11795"/>
      <c r="CK11795"/>
      <c r="CL11795"/>
      <c r="CM11795"/>
      <c r="CN11795"/>
      <c r="CO11795"/>
      <c r="CP11795"/>
    </row>
    <row r="11796" spans="80:94" ht="22.5" customHeight="1">
      <c r="CB11796"/>
      <c r="CC11796"/>
      <c r="CD11796"/>
      <c r="CE11796" s="83"/>
      <c r="CF11796"/>
      <c r="CG11796"/>
      <c r="CH11796"/>
      <c r="CI11796"/>
      <c r="CJ11796"/>
      <c r="CK11796"/>
      <c r="CL11796"/>
      <c r="CM11796"/>
      <c r="CN11796"/>
      <c r="CO11796"/>
      <c r="CP11796"/>
    </row>
    <row r="11797" spans="80:94" ht="22.5" customHeight="1">
      <c r="CB11797"/>
      <c r="CC11797"/>
      <c r="CD11797"/>
      <c r="CE11797" s="83"/>
      <c r="CF11797"/>
      <c r="CG11797"/>
      <c r="CH11797"/>
      <c r="CI11797"/>
      <c r="CJ11797"/>
      <c r="CK11797"/>
      <c r="CL11797"/>
      <c r="CM11797"/>
      <c r="CN11797"/>
      <c r="CO11797"/>
      <c r="CP11797"/>
    </row>
    <row r="11798" spans="80:94" ht="22.5" customHeight="1">
      <c r="CB11798"/>
      <c r="CC11798"/>
      <c r="CD11798"/>
      <c r="CE11798" s="83"/>
      <c r="CF11798"/>
      <c r="CG11798"/>
      <c r="CH11798"/>
      <c r="CI11798"/>
      <c r="CJ11798"/>
      <c r="CK11798"/>
      <c r="CL11798"/>
      <c r="CM11798"/>
      <c r="CN11798"/>
      <c r="CO11798"/>
      <c r="CP11798"/>
    </row>
    <row r="11799" spans="80:94" ht="22.5" customHeight="1">
      <c r="CB11799"/>
      <c r="CC11799"/>
      <c r="CD11799"/>
      <c r="CE11799" s="83"/>
      <c r="CF11799"/>
      <c r="CG11799"/>
      <c r="CH11799"/>
      <c r="CI11799"/>
      <c r="CJ11799"/>
      <c r="CK11799"/>
      <c r="CL11799"/>
      <c r="CM11799"/>
      <c r="CN11799"/>
      <c r="CO11799"/>
      <c r="CP11799"/>
    </row>
    <row r="11800" spans="80:94" ht="22.5" customHeight="1">
      <c r="CB11800"/>
      <c r="CC11800"/>
      <c r="CD11800"/>
      <c r="CE11800" s="83"/>
      <c r="CF11800"/>
      <c r="CG11800"/>
      <c r="CH11800"/>
      <c r="CI11800"/>
      <c r="CJ11800"/>
      <c r="CK11800"/>
      <c r="CL11800"/>
      <c r="CM11800"/>
      <c r="CN11800"/>
      <c r="CO11800"/>
      <c r="CP11800"/>
    </row>
    <row r="11801" spans="80:94" ht="22.5" customHeight="1">
      <c r="CB11801"/>
      <c r="CC11801"/>
      <c r="CD11801"/>
      <c r="CE11801" s="83"/>
      <c r="CF11801"/>
      <c r="CG11801"/>
      <c r="CH11801"/>
      <c r="CI11801"/>
      <c r="CJ11801"/>
      <c r="CK11801"/>
      <c r="CL11801"/>
      <c r="CM11801"/>
      <c r="CN11801"/>
      <c r="CO11801"/>
      <c r="CP11801"/>
    </row>
    <row r="11802" spans="80:94" ht="22.5" customHeight="1">
      <c r="CB11802"/>
      <c r="CC11802"/>
      <c r="CD11802"/>
      <c r="CE11802" s="83"/>
      <c r="CF11802"/>
      <c r="CG11802"/>
      <c r="CH11802"/>
      <c r="CI11802"/>
      <c r="CJ11802"/>
      <c r="CK11802"/>
      <c r="CL11802"/>
      <c r="CM11802"/>
      <c r="CN11802"/>
      <c r="CO11802"/>
      <c r="CP11802"/>
    </row>
    <row r="11803" spans="80:94" ht="22.5" customHeight="1">
      <c r="CB11803"/>
      <c r="CC11803"/>
      <c r="CD11803"/>
      <c r="CE11803" s="83"/>
      <c r="CF11803"/>
      <c r="CG11803"/>
      <c r="CH11803"/>
      <c r="CI11803"/>
      <c r="CJ11803"/>
      <c r="CK11803"/>
      <c r="CL11803"/>
      <c r="CM11803"/>
      <c r="CN11803"/>
      <c r="CO11803"/>
      <c r="CP11803"/>
    </row>
    <row r="11804" spans="80:94" ht="22.5" customHeight="1">
      <c r="CB11804"/>
      <c r="CC11804"/>
      <c r="CD11804"/>
      <c r="CE11804" s="83"/>
      <c r="CF11804"/>
      <c r="CG11804"/>
      <c r="CH11804"/>
      <c r="CI11804"/>
      <c r="CJ11804"/>
      <c r="CK11804"/>
      <c r="CL11804"/>
      <c r="CM11804"/>
      <c r="CN11804"/>
      <c r="CO11804"/>
      <c r="CP11804"/>
    </row>
    <row r="11805" spans="80:94" ht="22.5" customHeight="1">
      <c r="CB11805"/>
      <c r="CC11805"/>
      <c r="CD11805"/>
      <c r="CE11805" s="83"/>
      <c r="CF11805"/>
      <c r="CG11805"/>
      <c r="CH11805"/>
      <c r="CI11805"/>
      <c r="CJ11805"/>
      <c r="CK11805"/>
      <c r="CL11805"/>
      <c r="CM11805"/>
      <c r="CN11805"/>
      <c r="CO11805"/>
      <c r="CP11805"/>
    </row>
    <row r="11806" spans="80:94" ht="22.5" customHeight="1">
      <c r="CB11806"/>
      <c r="CC11806"/>
      <c r="CD11806"/>
      <c r="CE11806" s="83"/>
      <c r="CF11806"/>
      <c r="CG11806"/>
      <c r="CH11806"/>
      <c r="CI11806"/>
      <c r="CJ11806"/>
      <c r="CK11806"/>
      <c r="CL11806"/>
      <c r="CM11806"/>
      <c r="CN11806"/>
      <c r="CO11806"/>
      <c r="CP11806"/>
    </row>
    <row r="11807" spans="80:94" ht="22.5" customHeight="1">
      <c r="CB11807"/>
      <c r="CC11807"/>
      <c r="CD11807"/>
      <c r="CE11807" s="83"/>
      <c r="CF11807"/>
      <c r="CG11807"/>
      <c r="CH11807"/>
      <c r="CI11807"/>
      <c r="CJ11807"/>
      <c r="CK11807"/>
      <c r="CL11807"/>
      <c r="CM11807"/>
      <c r="CN11807"/>
      <c r="CO11807"/>
      <c r="CP11807"/>
    </row>
    <row r="11808" spans="80:94" ht="22.5" customHeight="1">
      <c r="CB11808"/>
      <c r="CC11808"/>
      <c r="CD11808"/>
      <c r="CE11808" s="83"/>
      <c r="CF11808"/>
      <c r="CG11808"/>
      <c r="CH11808"/>
      <c r="CI11808"/>
      <c r="CJ11808"/>
      <c r="CK11808"/>
      <c r="CL11808"/>
      <c r="CM11808"/>
      <c r="CN11808"/>
      <c r="CO11808"/>
      <c r="CP11808"/>
    </row>
    <row r="11809" spans="80:94" ht="22.5" customHeight="1">
      <c r="CB11809"/>
      <c r="CC11809"/>
      <c r="CD11809"/>
      <c r="CE11809" s="83"/>
      <c r="CF11809"/>
      <c r="CG11809"/>
      <c r="CH11809"/>
      <c r="CI11809"/>
      <c r="CJ11809"/>
      <c r="CK11809"/>
      <c r="CL11809"/>
      <c r="CM11809"/>
      <c r="CN11809"/>
      <c r="CO11809"/>
      <c r="CP11809"/>
    </row>
    <row r="11810" spans="80:94" ht="22.5" customHeight="1">
      <c r="CB11810"/>
      <c r="CC11810"/>
      <c r="CD11810"/>
      <c r="CE11810" s="83"/>
      <c r="CF11810"/>
      <c r="CG11810"/>
      <c r="CH11810"/>
      <c r="CI11810"/>
      <c r="CJ11810"/>
      <c r="CK11810"/>
      <c r="CL11810"/>
      <c r="CM11810"/>
      <c r="CN11810"/>
      <c r="CO11810"/>
      <c r="CP11810"/>
    </row>
    <row r="11811" spans="80:94" ht="22.5" customHeight="1">
      <c r="CB11811"/>
      <c r="CC11811"/>
      <c r="CD11811"/>
      <c r="CE11811" s="83"/>
      <c r="CF11811"/>
      <c r="CG11811"/>
      <c r="CH11811"/>
      <c r="CI11811"/>
      <c r="CJ11811"/>
      <c r="CK11811"/>
      <c r="CL11811"/>
      <c r="CM11811"/>
      <c r="CN11811"/>
      <c r="CO11811"/>
      <c r="CP11811"/>
    </row>
    <row r="11812" spans="80:94" ht="22.5" customHeight="1">
      <c r="CB11812"/>
      <c r="CC11812"/>
      <c r="CD11812"/>
      <c r="CE11812" s="83"/>
      <c r="CF11812"/>
      <c r="CG11812"/>
      <c r="CH11812"/>
      <c r="CI11812"/>
      <c r="CJ11812"/>
      <c r="CK11812"/>
      <c r="CL11812"/>
      <c r="CM11812"/>
      <c r="CN11812"/>
      <c r="CO11812"/>
      <c r="CP11812"/>
    </row>
    <row r="11813" spans="80:94" ht="22.5" customHeight="1">
      <c r="CB11813"/>
      <c r="CC11813"/>
      <c r="CD11813"/>
      <c r="CE11813" s="83"/>
      <c r="CF11813"/>
      <c r="CG11813"/>
      <c r="CH11813"/>
      <c r="CI11813"/>
      <c r="CJ11813"/>
      <c r="CK11813"/>
      <c r="CL11813"/>
      <c r="CM11813"/>
      <c r="CN11813"/>
      <c r="CO11813"/>
      <c r="CP11813"/>
    </row>
    <row r="11814" spans="80:94" ht="22.5" customHeight="1">
      <c r="CB11814"/>
      <c r="CC11814"/>
      <c r="CD11814"/>
      <c r="CE11814" s="83"/>
      <c r="CF11814"/>
      <c r="CG11814"/>
      <c r="CH11814"/>
      <c r="CI11814"/>
      <c r="CJ11814"/>
      <c r="CK11814"/>
      <c r="CL11814"/>
      <c r="CM11814"/>
      <c r="CN11814"/>
      <c r="CO11814"/>
      <c r="CP11814"/>
    </row>
    <row r="11815" spans="80:94" ht="22.5" customHeight="1">
      <c r="CB11815"/>
      <c r="CC11815"/>
      <c r="CD11815"/>
      <c r="CE11815" s="83"/>
      <c r="CF11815"/>
      <c r="CG11815"/>
      <c r="CH11815"/>
      <c r="CI11815"/>
      <c r="CJ11815"/>
      <c r="CK11815"/>
      <c r="CL11815"/>
      <c r="CM11815"/>
      <c r="CN11815"/>
      <c r="CO11815"/>
      <c r="CP11815"/>
    </row>
    <row r="11816" spans="80:94" ht="22.5" customHeight="1">
      <c r="CB11816"/>
      <c r="CC11816"/>
      <c r="CD11816"/>
      <c r="CE11816" s="83"/>
      <c r="CF11816"/>
      <c r="CG11816"/>
      <c r="CH11816"/>
      <c r="CI11816"/>
      <c r="CJ11816"/>
      <c r="CK11816"/>
      <c r="CL11816"/>
      <c r="CM11816"/>
      <c r="CN11816"/>
      <c r="CO11816"/>
      <c r="CP11816"/>
    </row>
    <row r="11817" spans="80:94" ht="22.5" customHeight="1">
      <c r="CB11817"/>
      <c r="CC11817"/>
      <c r="CD11817"/>
      <c r="CE11817" s="83"/>
      <c r="CF11817"/>
      <c r="CG11817"/>
      <c r="CH11817"/>
      <c r="CI11817"/>
      <c r="CJ11817"/>
      <c r="CK11817"/>
      <c r="CL11817"/>
      <c r="CM11817"/>
      <c r="CN11817"/>
      <c r="CO11817"/>
      <c r="CP11817"/>
    </row>
    <row r="11818" spans="80:94" ht="22.5" customHeight="1">
      <c r="CB11818"/>
      <c r="CC11818"/>
      <c r="CD11818"/>
      <c r="CE11818" s="83"/>
      <c r="CF11818"/>
      <c r="CG11818"/>
      <c r="CH11818"/>
      <c r="CI11818"/>
      <c r="CJ11818"/>
      <c r="CK11818"/>
      <c r="CL11818"/>
      <c r="CM11818"/>
      <c r="CN11818"/>
      <c r="CO11818"/>
      <c r="CP11818"/>
    </row>
    <row r="11819" spans="80:94" ht="22.5" customHeight="1">
      <c r="CB11819"/>
      <c r="CC11819"/>
      <c r="CD11819"/>
      <c r="CE11819" s="83"/>
      <c r="CF11819"/>
      <c r="CG11819"/>
      <c r="CH11819"/>
      <c r="CI11819"/>
      <c r="CJ11819"/>
      <c r="CK11819"/>
      <c r="CL11819"/>
      <c r="CM11819"/>
      <c r="CN11819"/>
      <c r="CO11819"/>
      <c r="CP11819"/>
    </row>
    <row r="11820" spans="80:94" ht="22.5" customHeight="1">
      <c r="CB11820"/>
      <c r="CC11820"/>
      <c r="CD11820"/>
      <c r="CE11820" s="83"/>
      <c r="CF11820"/>
      <c r="CG11820"/>
      <c r="CH11820"/>
      <c r="CI11820"/>
      <c r="CJ11820"/>
      <c r="CK11820"/>
      <c r="CL11820"/>
      <c r="CM11820"/>
      <c r="CN11820"/>
      <c r="CO11820"/>
      <c r="CP11820"/>
    </row>
    <row r="11821" spans="80:94" ht="22.5" customHeight="1">
      <c r="CB11821"/>
      <c r="CC11821"/>
      <c r="CD11821"/>
      <c r="CE11821" s="83"/>
      <c r="CF11821"/>
      <c r="CG11821"/>
      <c r="CH11821"/>
      <c r="CI11821"/>
      <c r="CJ11821"/>
      <c r="CK11821"/>
      <c r="CL11821"/>
      <c r="CM11821"/>
      <c r="CN11821"/>
      <c r="CO11821"/>
      <c r="CP11821"/>
    </row>
    <row r="11822" spans="80:94" ht="22.5" customHeight="1">
      <c r="CB11822"/>
      <c r="CC11822"/>
      <c r="CD11822"/>
      <c r="CE11822" s="83"/>
      <c r="CF11822"/>
      <c r="CG11822"/>
      <c r="CH11822"/>
      <c r="CI11822"/>
      <c r="CJ11822"/>
      <c r="CK11822"/>
      <c r="CL11822"/>
      <c r="CM11822"/>
      <c r="CN11822"/>
      <c r="CO11822"/>
      <c r="CP11822"/>
    </row>
    <row r="11823" spans="80:94" ht="22.5" customHeight="1">
      <c r="CB11823"/>
      <c r="CC11823"/>
      <c r="CD11823"/>
      <c r="CE11823" s="83"/>
      <c r="CF11823"/>
      <c r="CG11823"/>
      <c r="CH11823"/>
      <c r="CI11823"/>
      <c r="CJ11823"/>
      <c r="CK11823"/>
      <c r="CL11823"/>
      <c r="CM11823"/>
      <c r="CN11823"/>
      <c r="CO11823"/>
      <c r="CP11823"/>
    </row>
    <row r="11824" spans="80:94" ht="22.5" customHeight="1">
      <c r="CB11824"/>
      <c r="CC11824"/>
      <c r="CD11824"/>
      <c r="CE11824" s="83"/>
      <c r="CF11824"/>
      <c r="CG11824"/>
      <c r="CH11824"/>
      <c r="CI11824"/>
      <c r="CJ11824"/>
      <c r="CK11824"/>
      <c r="CL11824"/>
      <c r="CM11824"/>
      <c r="CN11824"/>
      <c r="CO11824"/>
      <c r="CP11824"/>
    </row>
    <row r="11825" spans="80:94" ht="22.5" customHeight="1">
      <c r="CB11825"/>
      <c r="CC11825"/>
      <c r="CD11825"/>
      <c r="CE11825" s="83"/>
      <c r="CF11825"/>
      <c r="CG11825"/>
      <c r="CH11825"/>
      <c r="CI11825"/>
      <c r="CJ11825"/>
      <c r="CK11825"/>
      <c r="CL11825"/>
      <c r="CM11825"/>
      <c r="CN11825"/>
      <c r="CO11825"/>
      <c r="CP11825"/>
    </row>
    <row r="11826" spans="80:94" ht="22.5" customHeight="1">
      <c r="CB11826"/>
      <c r="CC11826"/>
      <c r="CD11826"/>
      <c r="CE11826" s="83"/>
      <c r="CF11826"/>
      <c r="CG11826"/>
      <c r="CH11826"/>
      <c r="CI11826"/>
      <c r="CJ11826"/>
      <c r="CK11826"/>
      <c r="CL11826"/>
      <c r="CM11826"/>
      <c r="CN11826"/>
      <c r="CO11826"/>
      <c r="CP11826"/>
    </row>
    <row r="11827" spans="80:94" ht="22.5" customHeight="1">
      <c r="CB11827"/>
      <c r="CC11827"/>
      <c r="CD11827"/>
      <c r="CE11827" s="83"/>
      <c r="CF11827"/>
      <c r="CG11827"/>
      <c r="CH11827"/>
      <c r="CI11827"/>
      <c r="CJ11827"/>
      <c r="CK11827"/>
      <c r="CL11827"/>
      <c r="CM11827"/>
      <c r="CN11827"/>
      <c r="CO11827"/>
      <c r="CP11827"/>
    </row>
    <row r="11828" spans="80:94" ht="22.5" customHeight="1">
      <c r="CB11828"/>
      <c r="CC11828"/>
      <c r="CD11828"/>
      <c r="CE11828" s="83"/>
      <c r="CF11828"/>
      <c r="CG11828"/>
      <c r="CH11828"/>
      <c r="CI11828"/>
      <c r="CJ11828"/>
      <c r="CK11828"/>
      <c r="CL11828"/>
      <c r="CM11828"/>
      <c r="CN11828"/>
      <c r="CO11828"/>
      <c r="CP11828"/>
    </row>
    <row r="11829" spans="80:94" ht="22.5" customHeight="1">
      <c r="CB11829"/>
      <c r="CC11829"/>
      <c r="CD11829"/>
      <c r="CE11829" s="83"/>
      <c r="CF11829"/>
      <c r="CG11829"/>
      <c r="CH11829"/>
      <c r="CI11829"/>
      <c r="CJ11829"/>
      <c r="CK11829"/>
      <c r="CL11829"/>
      <c r="CM11829"/>
      <c r="CN11829"/>
      <c r="CO11829"/>
      <c r="CP11829"/>
    </row>
    <row r="11830" spans="80:94" ht="22.5" customHeight="1">
      <c r="CB11830"/>
      <c r="CC11830"/>
      <c r="CD11830"/>
      <c r="CE11830" s="83"/>
      <c r="CF11830"/>
      <c r="CG11830"/>
      <c r="CH11830"/>
      <c r="CI11830"/>
      <c r="CJ11830"/>
      <c r="CK11830"/>
      <c r="CL11830"/>
      <c r="CM11830"/>
      <c r="CN11830"/>
      <c r="CO11830"/>
      <c r="CP11830"/>
    </row>
    <row r="11831" spans="80:94" ht="22.5" customHeight="1">
      <c r="CB11831"/>
      <c r="CC11831"/>
      <c r="CD11831"/>
      <c r="CE11831" s="83"/>
      <c r="CF11831"/>
      <c r="CG11831"/>
      <c r="CH11831"/>
      <c r="CI11831"/>
      <c r="CJ11831"/>
      <c r="CK11831"/>
      <c r="CL11831"/>
      <c r="CM11831"/>
      <c r="CN11831"/>
      <c r="CO11831"/>
      <c r="CP11831"/>
    </row>
    <row r="11832" spans="80:94" ht="22.5" customHeight="1">
      <c r="CB11832"/>
      <c r="CC11832"/>
      <c r="CD11832"/>
      <c r="CE11832" s="83"/>
      <c r="CF11832"/>
      <c r="CG11832"/>
      <c r="CH11832"/>
      <c r="CI11832"/>
      <c r="CJ11832"/>
      <c r="CK11832"/>
      <c r="CL11832"/>
      <c r="CM11832"/>
      <c r="CN11832"/>
      <c r="CO11832"/>
      <c r="CP11832"/>
    </row>
    <row r="11833" spans="80:94" ht="22.5" customHeight="1">
      <c r="CB11833"/>
      <c r="CC11833"/>
      <c r="CD11833"/>
      <c r="CE11833" s="83"/>
      <c r="CF11833"/>
      <c r="CG11833"/>
      <c r="CH11833"/>
      <c r="CI11833"/>
      <c r="CJ11833"/>
      <c r="CK11833"/>
      <c r="CL11833"/>
      <c r="CM11833"/>
      <c r="CN11833"/>
      <c r="CO11833"/>
      <c r="CP11833"/>
    </row>
    <row r="11834" spans="80:94" ht="22.5" customHeight="1">
      <c r="CB11834"/>
      <c r="CC11834"/>
      <c r="CD11834"/>
      <c r="CE11834" s="83"/>
      <c r="CF11834"/>
      <c r="CG11834"/>
      <c r="CH11834"/>
      <c r="CI11834"/>
      <c r="CJ11834"/>
      <c r="CK11834"/>
      <c r="CL11834"/>
      <c r="CM11834"/>
      <c r="CN11834"/>
      <c r="CO11834"/>
      <c r="CP11834"/>
    </row>
    <row r="11835" spans="80:94" ht="22.5" customHeight="1">
      <c r="CB11835"/>
      <c r="CC11835"/>
      <c r="CD11835"/>
      <c r="CE11835" s="83"/>
      <c r="CF11835"/>
      <c r="CG11835"/>
      <c r="CH11835"/>
      <c r="CI11835"/>
      <c r="CJ11835"/>
      <c r="CK11835"/>
      <c r="CL11835"/>
      <c r="CM11835"/>
      <c r="CN11835"/>
      <c r="CO11835"/>
      <c r="CP11835"/>
    </row>
    <row r="11836" spans="80:94" ht="22.5" customHeight="1">
      <c r="CB11836"/>
      <c r="CC11836"/>
      <c r="CD11836"/>
      <c r="CE11836" s="83"/>
      <c r="CF11836"/>
      <c r="CG11836"/>
      <c r="CH11836"/>
      <c r="CI11836"/>
      <c r="CJ11836"/>
      <c r="CK11836"/>
      <c r="CL11836"/>
      <c r="CM11836"/>
      <c r="CN11836"/>
      <c r="CO11836"/>
      <c r="CP11836"/>
    </row>
    <row r="11837" spans="80:94" ht="22.5" customHeight="1">
      <c r="CB11837"/>
      <c r="CC11837"/>
      <c r="CD11837"/>
      <c r="CE11837" s="83"/>
      <c r="CF11837"/>
      <c r="CG11837"/>
      <c r="CH11837"/>
      <c r="CI11837"/>
      <c r="CJ11837"/>
      <c r="CK11837"/>
      <c r="CL11837"/>
      <c r="CM11837"/>
      <c r="CN11837"/>
      <c r="CO11837"/>
      <c r="CP11837"/>
    </row>
    <row r="11838" spans="80:94" ht="22.5" customHeight="1">
      <c r="CB11838"/>
      <c r="CC11838"/>
      <c r="CD11838"/>
      <c r="CE11838" s="83"/>
      <c r="CF11838"/>
      <c r="CG11838"/>
      <c r="CH11838"/>
      <c r="CI11838"/>
      <c r="CJ11838"/>
      <c r="CK11838"/>
      <c r="CL11838"/>
      <c r="CM11838"/>
      <c r="CN11838"/>
      <c r="CO11838"/>
      <c r="CP11838"/>
    </row>
    <row r="11839" spans="80:94" ht="22.5" customHeight="1">
      <c r="CB11839"/>
      <c r="CC11839"/>
      <c r="CD11839"/>
      <c r="CE11839" s="83"/>
      <c r="CF11839"/>
      <c r="CG11839"/>
      <c r="CH11839"/>
      <c r="CI11839"/>
      <c r="CJ11839"/>
      <c r="CK11839"/>
      <c r="CL11839"/>
      <c r="CM11839"/>
      <c r="CN11839"/>
      <c r="CO11839"/>
      <c r="CP11839"/>
    </row>
    <row r="11840" spans="80:94" ht="22.5" customHeight="1">
      <c r="CB11840"/>
      <c r="CC11840"/>
      <c r="CD11840"/>
      <c r="CE11840" s="83"/>
      <c r="CF11840"/>
      <c r="CG11840"/>
      <c r="CH11840"/>
      <c r="CI11840"/>
      <c r="CJ11840"/>
      <c r="CK11840"/>
      <c r="CL11840"/>
      <c r="CM11840"/>
      <c r="CN11840"/>
      <c r="CO11840"/>
      <c r="CP11840"/>
    </row>
    <row r="11841" spans="80:94" ht="22.5" customHeight="1">
      <c r="CB11841"/>
      <c r="CC11841"/>
      <c r="CD11841"/>
      <c r="CE11841" s="83"/>
      <c r="CF11841"/>
      <c r="CG11841"/>
      <c r="CH11841"/>
      <c r="CI11841"/>
      <c r="CJ11841"/>
      <c r="CK11841"/>
      <c r="CL11841"/>
      <c r="CM11841"/>
      <c r="CN11841"/>
      <c r="CO11841"/>
      <c r="CP11841"/>
    </row>
    <row r="11842" spans="80:94" ht="22.5" customHeight="1">
      <c r="CB11842"/>
      <c r="CC11842"/>
      <c r="CD11842"/>
      <c r="CE11842" s="83"/>
      <c r="CF11842"/>
      <c r="CG11842"/>
      <c r="CH11842"/>
      <c r="CI11842"/>
      <c r="CJ11842"/>
      <c r="CK11842"/>
      <c r="CL11842"/>
      <c r="CM11842"/>
      <c r="CN11842"/>
      <c r="CO11842"/>
      <c r="CP11842"/>
    </row>
    <row r="11843" spans="80:94" ht="22.5" customHeight="1">
      <c r="CB11843"/>
      <c r="CC11843"/>
      <c r="CD11843"/>
      <c r="CE11843" s="83"/>
      <c r="CF11843"/>
      <c r="CG11843"/>
      <c r="CH11843"/>
      <c r="CI11843"/>
      <c r="CJ11843"/>
      <c r="CK11843"/>
      <c r="CL11843"/>
      <c r="CM11843"/>
      <c r="CN11843"/>
      <c r="CO11843"/>
      <c r="CP11843"/>
    </row>
    <row r="11844" spans="80:94" ht="22.5" customHeight="1">
      <c r="CB11844"/>
      <c r="CC11844"/>
      <c r="CD11844"/>
      <c r="CE11844" s="83"/>
      <c r="CF11844"/>
      <c r="CG11844"/>
      <c r="CH11844"/>
      <c r="CI11844"/>
      <c r="CJ11844"/>
      <c r="CK11844"/>
      <c r="CL11844"/>
      <c r="CM11844"/>
      <c r="CN11844"/>
      <c r="CO11844"/>
      <c r="CP11844"/>
    </row>
    <row r="11845" spans="80:94" ht="22.5" customHeight="1">
      <c r="CB11845"/>
      <c r="CC11845"/>
      <c r="CD11845"/>
      <c r="CE11845" s="83"/>
      <c r="CF11845"/>
      <c r="CG11845"/>
      <c r="CH11845"/>
      <c r="CI11845"/>
      <c r="CJ11845"/>
      <c r="CK11845"/>
      <c r="CL11845"/>
      <c r="CM11845"/>
      <c r="CN11845"/>
      <c r="CO11845"/>
      <c r="CP11845"/>
    </row>
    <row r="11846" spans="80:94" ht="22.5" customHeight="1">
      <c r="CB11846"/>
      <c r="CC11846"/>
      <c r="CD11846"/>
      <c r="CE11846" s="83"/>
      <c r="CF11846"/>
      <c r="CG11846"/>
      <c r="CH11846"/>
      <c r="CI11846"/>
      <c r="CJ11846"/>
      <c r="CK11846"/>
      <c r="CL11846"/>
      <c r="CM11846"/>
      <c r="CN11846"/>
      <c r="CO11846"/>
      <c r="CP11846"/>
    </row>
    <row r="11847" spans="80:94" ht="22.5" customHeight="1">
      <c r="CB11847"/>
      <c r="CC11847"/>
      <c r="CD11847"/>
      <c r="CE11847" s="83"/>
      <c r="CF11847"/>
      <c r="CG11847"/>
      <c r="CH11847"/>
      <c r="CI11847"/>
      <c r="CJ11847"/>
      <c r="CK11847"/>
      <c r="CL11847"/>
      <c r="CM11847"/>
      <c r="CN11847"/>
      <c r="CO11847"/>
      <c r="CP11847"/>
    </row>
    <row r="11848" spans="80:94" ht="22.5" customHeight="1">
      <c r="CB11848"/>
      <c r="CC11848"/>
      <c r="CD11848"/>
      <c r="CE11848" s="83"/>
      <c r="CF11848"/>
      <c r="CG11848"/>
      <c r="CH11848"/>
      <c r="CI11848"/>
      <c r="CJ11848"/>
      <c r="CK11848"/>
      <c r="CL11848"/>
      <c r="CM11848"/>
      <c r="CN11848"/>
      <c r="CO11848"/>
      <c r="CP11848"/>
    </row>
    <row r="11849" spans="80:94" ht="22.5" customHeight="1">
      <c r="CB11849"/>
      <c r="CC11849"/>
      <c r="CD11849"/>
      <c r="CE11849" s="83"/>
      <c r="CF11849"/>
      <c r="CG11849"/>
      <c r="CH11849"/>
      <c r="CI11849"/>
      <c r="CJ11849"/>
      <c r="CK11849"/>
      <c r="CL11849"/>
      <c r="CM11849"/>
      <c r="CN11849"/>
      <c r="CO11849"/>
      <c r="CP11849"/>
    </row>
    <row r="11850" spans="80:94" ht="22.5" customHeight="1">
      <c r="CB11850"/>
      <c r="CC11850"/>
      <c r="CD11850"/>
      <c r="CE11850" s="83"/>
      <c r="CF11850"/>
      <c r="CG11850"/>
      <c r="CH11850"/>
      <c r="CI11850"/>
      <c r="CJ11850"/>
      <c r="CK11850"/>
      <c r="CL11850"/>
      <c r="CM11850"/>
      <c r="CN11850"/>
      <c r="CO11850"/>
      <c r="CP11850"/>
    </row>
    <row r="11851" spans="80:94" ht="22.5" customHeight="1">
      <c r="CB11851"/>
      <c r="CC11851"/>
      <c r="CD11851"/>
      <c r="CE11851" s="83"/>
      <c r="CF11851"/>
      <c r="CG11851"/>
      <c r="CH11851"/>
      <c r="CI11851"/>
      <c r="CJ11851"/>
      <c r="CK11851"/>
      <c r="CL11851"/>
      <c r="CM11851"/>
      <c r="CN11851"/>
      <c r="CO11851"/>
      <c r="CP11851"/>
    </row>
    <row r="11852" spans="80:94" ht="22.5" customHeight="1">
      <c r="CB11852"/>
      <c r="CC11852"/>
      <c r="CD11852"/>
      <c r="CE11852" s="83"/>
      <c r="CF11852"/>
      <c r="CG11852"/>
      <c r="CH11852"/>
      <c r="CI11852"/>
      <c r="CJ11852"/>
      <c r="CK11852"/>
      <c r="CL11852"/>
      <c r="CM11852"/>
      <c r="CN11852"/>
      <c r="CO11852"/>
      <c r="CP11852"/>
    </row>
    <row r="11853" spans="80:94" ht="22.5" customHeight="1">
      <c r="CB11853"/>
      <c r="CC11853"/>
      <c r="CD11853"/>
      <c r="CE11853" s="83"/>
      <c r="CF11853"/>
      <c r="CG11853"/>
      <c r="CH11853"/>
      <c r="CI11853"/>
      <c r="CJ11853"/>
      <c r="CK11853"/>
      <c r="CL11853"/>
      <c r="CM11853"/>
      <c r="CN11853"/>
      <c r="CO11853"/>
      <c r="CP11853"/>
    </row>
    <row r="11854" spans="80:94" ht="22.5" customHeight="1">
      <c r="CB11854"/>
      <c r="CC11854"/>
      <c r="CD11854"/>
      <c r="CE11854" s="83"/>
      <c r="CF11854"/>
      <c r="CG11854"/>
      <c r="CH11854"/>
      <c r="CI11854"/>
      <c r="CJ11854"/>
      <c r="CK11854"/>
      <c r="CL11854"/>
      <c r="CM11854"/>
      <c r="CN11854"/>
      <c r="CO11854"/>
      <c r="CP11854"/>
    </row>
    <row r="11855" spans="80:94" ht="22.5" customHeight="1">
      <c r="CB11855"/>
      <c r="CC11855"/>
      <c r="CD11855"/>
      <c r="CE11855" s="83"/>
      <c r="CF11855"/>
      <c r="CG11855"/>
      <c r="CH11855"/>
      <c r="CI11855"/>
      <c r="CJ11855"/>
      <c r="CK11855"/>
      <c r="CL11855"/>
      <c r="CM11855"/>
      <c r="CN11855"/>
      <c r="CO11855"/>
      <c r="CP11855"/>
    </row>
    <row r="11856" spans="80:94" ht="22.5" customHeight="1">
      <c r="CB11856"/>
      <c r="CC11856"/>
      <c r="CD11856"/>
      <c r="CE11856" s="83"/>
      <c r="CF11856"/>
      <c r="CG11856"/>
      <c r="CH11856"/>
      <c r="CI11856"/>
      <c r="CJ11856"/>
      <c r="CK11856"/>
      <c r="CL11856"/>
      <c r="CM11856"/>
      <c r="CN11856"/>
      <c r="CO11856"/>
      <c r="CP11856"/>
    </row>
    <row r="11857" spans="80:94" ht="22.5" customHeight="1">
      <c r="CB11857"/>
      <c r="CC11857"/>
      <c r="CD11857"/>
      <c r="CE11857" s="83"/>
      <c r="CF11857"/>
      <c r="CG11857"/>
      <c r="CH11857"/>
      <c r="CI11857"/>
      <c r="CJ11857"/>
      <c r="CK11857"/>
      <c r="CL11857"/>
      <c r="CM11857"/>
      <c r="CN11857"/>
      <c r="CO11857"/>
      <c r="CP11857"/>
    </row>
    <row r="11858" spans="80:94" ht="22.5" customHeight="1">
      <c r="CB11858"/>
      <c r="CC11858"/>
      <c r="CD11858"/>
      <c r="CE11858" s="83"/>
      <c r="CF11858"/>
      <c r="CG11858"/>
      <c r="CH11858"/>
      <c r="CI11858"/>
      <c r="CJ11858"/>
      <c r="CK11858"/>
      <c r="CL11858"/>
      <c r="CM11858"/>
      <c r="CN11858"/>
      <c r="CO11858"/>
      <c r="CP11858"/>
    </row>
    <row r="11859" spans="80:94" ht="22.5" customHeight="1">
      <c r="CB11859"/>
      <c r="CC11859"/>
      <c r="CD11859"/>
      <c r="CE11859" s="83"/>
      <c r="CF11859"/>
      <c r="CG11859"/>
      <c r="CH11859"/>
      <c r="CI11859"/>
      <c r="CJ11859"/>
      <c r="CK11859"/>
      <c r="CL11859"/>
      <c r="CM11859"/>
      <c r="CN11859"/>
      <c r="CO11859"/>
      <c r="CP11859"/>
    </row>
    <row r="11860" spans="80:94" ht="22.5" customHeight="1">
      <c r="CB11860"/>
      <c r="CC11860"/>
      <c r="CD11860"/>
      <c r="CE11860" s="83"/>
      <c r="CF11860"/>
      <c r="CG11860"/>
      <c r="CH11860"/>
      <c r="CI11860"/>
      <c r="CJ11860"/>
      <c r="CK11860"/>
      <c r="CL11860"/>
      <c r="CM11860"/>
      <c r="CN11860"/>
      <c r="CO11860"/>
      <c r="CP11860"/>
    </row>
    <row r="11861" spans="80:94" ht="22.5" customHeight="1">
      <c r="CB11861"/>
      <c r="CC11861"/>
      <c r="CD11861"/>
      <c r="CE11861" s="83"/>
      <c r="CF11861"/>
      <c r="CG11861"/>
      <c r="CH11861"/>
      <c r="CI11861"/>
      <c r="CJ11861"/>
      <c r="CK11861"/>
      <c r="CL11861"/>
      <c r="CM11861"/>
      <c r="CN11861"/>
      <c r="CO11861"/>
      <c r="CP11861"/>
    </row>
    <row r="11862" spans="80:94" ht="22.5" customHeight="1">
      <c r="CB11862"/>
      <c r="CC11862"/>
      <c r="CD11862"/>
      <c r="CE11862" s="83"/>
      <c r="CF11862"/>
      <c r="CG11862"/>
      <c r="CH11862"/>
      <c r="CI11862"/>
      <c r="CJ11862"/>
      <c r="CK11862"/>
      <c r="CL11862"/>
      <c r="CM11862"/>
      <c r="CN11862"/>
      <c r="CO11862"/>
      <c r="CP11862"/>
    </row>
    <row r="11863" spans="80:94" ht="22.5" customHeight="1">
      <c r="CB11863"/>
      <c r="CC11863"/>
      <c r="CD11863"/>
      <c r="CE11863" s="83"/>
      <c r="CF11863"/>
      <c r="CG11863"/>
      <c r="CH11863"/>
      <c r="CI11863"/>
      <c r="CJ11863"/>
      <c r="CK11863"/>
      <c r="CL11863"/>
      <c r="CM11863"/>
      <c r="CN11863"/>
      <c r="CO11863"/>
      <c r="CP11863"/>
    </row>
    <row r="11864" spans="80:94" ht="22.5" customHeight="1">
      <c r="CB11864"/>
      <c r="CC11864"/>
      <c r="CD11864"/>
      <c r="CE11864" s="83"/>
      <c r="CF11864"/>
      <c r="CG11864"/>
      <c r="CH11864"/>
      <c r="CI11864"/>
      <c r="CJ11864"/>
      <c r="CK11864"/>
      <c r="CL11864"/>
      <c r="CM11864"/>
      <c r="CN11864"/>
      <c r="CO11864"/>
      <c r="CP11864"/>
    </row>
    <row r="11865" spans="80:94" ht="22.5" customHeight="1">
      <c r="CB11865"/>
      <c r="CC11865"/>
      <c r="CD11865"/>
      <c r="CE11865" s="83"/>
      <c r="CF11865"/>
      <c r="CG11865"/>
      <c r="CH11865"/>
      <c r="CI11865"/>
      <c r="CJ11865"/>
      <c r="CK11865"/>
      <c r="CL11865"/>
      <c r="CM11865"/>
      <c r="CN11865"/>
      <c r="CO11865"/>
      <c r="CP11865"/>
    </row>
    <row r="11866" spans="80:94" ht="22.5" customHeight="1">
      <c r="CB11866"/>
      <c r="CC11866"/>
      <c r="CD11866"/>
      <c r="CE11866" s="83"/>
      <c r="CF11866"/>
      <c r="CG11866"/>
      <c r="CH11866"/>
      <c r="CI11866"/>
      <c r="CJ11866"/>
      <c r="CK11866"/>
      <c r="CL11866"/>
      <c r="CM11866"/>
      <c r="CN11866"/>
      <c r="CO11866"/>
      <c r="CP11866"/>
    </row>
    <row r="11867" spans="80:94" ht="22.5" customHeight="1">
      <c r="CB11867"/>
      <c r="CC11867"/>
      <c r="CD11867"/>
      <c r="CE11867" s="83"/>
      <c r="CF11867"/>
      <c r="CG11867"/>
      <c r="CH11867"/>
      <c r="CI11867"/>
      <c r="CJ11867"/>
      <c r="CK11867"/>
      <c r="CL11867"/>
      <c r="CM11867"/>
      <c r="CN11867"/>
      <c r="CO11867"/>
      <c r="CP11867"/>
    </row>
    <row r="11868" spans="80:94" ht="22.5" customHeight="1">
      <c r="CB11868"/>
      <c r="CC11868"/>
      <c r="CD11868"/>
      <c r="CE11868" s="83"/>
      <c r="CF11868"/>
      <c r="CG11868"/>
      <c r="CH11868"/>
      <c r="CI11868"/>
      <c r="CJ11868"/>
      <c r="CK11868"/>
      <c r="CL11868"/>
      <c r="CM11868"/>
      <c r="CN11868"/>
      <c r="CO11868"/>
      <c r="CP11868"/>
    </row>
    <row r="11869" spans="80:94" ht="22.5" customHeight="1">
      <c r="CB11869"/>
      <c r="CC11869"/>
      <c r="CD11869"/>
      <c r="CE11869" s="83"/>
      <c r="CF11869"/>
      <c r="CG11869"/>
      <c r="CH11869"/>
      <c r="CI11869"/>
      <c r="CJ11869"/>
      <c r="CK11869"/>
      <c r="CL11869"/>
      <c r="CM11869"/>
      <c r="CN11869"/>
      <c r="CO11869"/>
      <c r="CP11869"/>
    </row>
    <row r="11870" spans="80:94" ht="22.5" customHeight="1">
      <c r="CB11870"/>
      <c r="CC11870"/>
      <c r="CD11870"/>
      <c r="CE11870" s="83"/>
      <c r="CF11870"/>
      <c r="CG11870"/>
      <c r="CH11870"/>
      <c r="CI11870"/>
      <c r="CJ11870"/>
      <c r="CK11870"/>
      <c r="CL11870"/>
      <c r="CM11870"/>
      <c r="CN11870"/>
      <c r="CO11870"/>
      <c r="CP11870"/>
    </row>
    <row r="11871" spans="80:94" ht="22.5" customHeight="1">
      <c r="CB11871"/>
      <c r="CC11871"/>
      <c r="CD11871"/>
      <c r="CE11871" s="83"/>
      <c r="CF11871"/>
      <c r="CG11871"/>
      <c r="CH11871"/>
      <c r="CI11871"/>
      <c r="CJ11871"/>
      <c r="CK11871"/>
      <c r="CL11871"/>
      <c r="CM11871"/>
      <c r="CN11871"/>
      <c r="CO11871"/>
      <c r="CP11871"/>
    </row>
    <row r="11872" spans="80:94" ht="22.5" customHeight="1">
      <c r="CB11872"/>
      <c r="CC11872"/>
      <c r="CD11872"/>
      <c r="CE11872" s="83"/>
      <c r="CF11872"/>
      <c r="CG11872"/>
      <c r="CH11872"/>
      <c r="CI11872"/>
      <c r="CJ11872"/>
      <c r="CK11872"/>
      <c r="CL11872"/>
      <c r="CM11872"/>
      <c r="CN11872"/>
      <c r="CO11872"/>
      <c r="CP11872"/>
    </row>
    <row r="11873" spans="80:94" ht="22.5" customHeight="1">
      <c r="CB11873"/>
      <c r="CC11873"/>
      <c r="CD11873"/>
      <c r="CE11873" s="83"/>
      <c r="CF11873"/>
      <c r="CG11873"/>
      <c r="CH11873"/>
      <c r="CI11873"/>
      <c r="CJ11873"/>
      <c r="CK11873"/>
      <c r="CL11873"/>
      <c r="CM11873"/>
      <c r="CN11873"/>
      <c r="CO11873"/>
      <c r="CP11873"/>
    </row>
    <row r="11874" spans="80:94" ht="22.5" customHeight="1">
      <c r="CB11874"/>
      <c r="CC11874"/>
      <c r="CD11874"/>
      <c r="CE11874" s="83"/>
      <c r="CF11874"/>
      <c r="CG11874"/>
      <c r="CH11874"/>
      <c r="CI11874"/>
      <c r="CJ11874"/>
      <c r="CK11874"/>
      <c r="CL11874"/>
      <c r="CM11874"/>
      <c r="CN11874"/>
      <c r="CO11874"/>
      <c r="CP11874"/>
    </row>
    <row r="11875" spans="80:94" ht="22.5" customHeight="1">
      <c r="CB11875"/>
      <c r="CC11875"/>
      <c r="CD11875"/>
      <c r="CE11875" s="83"/>
      <c r="CF11875"/>
      <c r="CG11875"/>
      <c r="CH11875"/>
      <c r="CI11875"/>
      <c r="CJ11875"/>
      <c r="CK11875"/>
      <c r="CL11875"/>
      <c r="CM11875"/>
      <c r="CN11875"/>
      <c r="CO11875"/>
      <c r="CP11875"/>
    </row>
    <row r="11876" spans="80:94" ht="22.5" customHeight="1">
      <c r="CB11876"/>
      <c r="CC11876"/>
      <c r="CD11876"/>
      <c r="CE11876" s="83"/>
      <c r="CF11876"/>
      <c r="CG11876"/>
      <c r="CH11876"/>
      <c r="CI11876"/>
      <c r="CJ11876"/>
      <c r="CK11876"/>
      <c r="CL11876"/>
      <c r="CM11876"/>
      <c r="CN11876"/>
      <c r="CO11876"/>
      <c r="CP11876"/>
    </row>
    <row r="11877" spans="80:94" ht="22.5" customHeight="1">
      <c r="CB11877"/>
      <c r="CC11877"/>
      <c r="CD11877"/>
      <c r="CE11877" s="83"/>
      <c r="CF11877"/>
      <c r="CG11877"/>
      <c r="CH11877"/>
      <c r="CI11877"/>
      <c r="CJ11877"/>
      <c r="CK11877"/>
      <c r="CL11877"/>
      <c r="CM11877"/>
      <c r="CN11877"/>
      <c r="CO11877"/>
      <c r="CP11877"/>
    </row>
    <row r="11878" spans="80:94" ht="22.5" customHeight="1">
      <c r="CB11878"/>
      <c r="CC11878"/>
      <c r="CD11878"/>
      <c r="CE11878" s="83"/>
      <c r="CF11878"/>
      <c r="CG11878"/>
      <c r="CH11878"/>
      <c r="CI11878"/>
      <c r="CJ11878"/>
      <c r="CK11878"/>
      <c r="CL11878"/>
      <c r="CM11878"/>
      <c r="CN11878"/>
      <c r="CO11878"/>
      <c r="CP11878"/>
    </row>
    <row r="11879" spans="80:94" ht="22.5" customHeight="1">
      <c r="CB11879"/>
      <c r="CC11879"/>
      <c r="CD11879"/>
      <c r="CE11879" s="83"/>
      <c r="CF11879"/>
      <c r="CG11879"/>
      <c r="CH11879"/>
      <c r="CI11879"/>
      <c r="CJ11879"/>
      <c r="CK11879"/>
      <c r="CL11879"/>
      <c r="CM11879"/>
      <c r="CN11879"/>
      <c r="CO11879"/>
      <c r="CP11879"/>
    </row>
    <row r="11880" spans="80:94" ht="22.5" customHeight="1">
      <c r="CB11880"/>
      <c r="CC11880"/>
      <c r="CD11880"/>
      <c r="CE11880" s="83"/>
      <c r="CF11880"/>
      <c r="CG11880"/>
      <c r="CH11880"/>
      <c r="CI11880"/>
      <c r="CJ11880"/>
      <c r="CK11880"/>
      <c r="CL11880"/>
      <c r="CM11880"/>
      <c r="CN11880"/>
      <c r="CO11880"/>
      <c r="CP11880"/>
    </row>
    <row r="11881" spans="80:94" ht="22.5" customHeight="1">
      <c r="CB11881"/>
      <c r="CC11881"/>
      <c r="CD11881"/>
      <c r="CE11881" s="83"/>
      <c r="CF11881"/>
      <c r="CG11881"/>
      <c r="CH11881"/>
      <c r="CI11881"/>
      <c r="CJ11881"/>
      <c r="CK11881"/>
      <c r="CL11881"/>
      <c r="CM11881"/>
      <c r="CN11881"/>
      <c r="CO11881"/>
      <c r="CP11881"/>
    </row>
    <row r="11882" spans="80:94" ht="22.5" customHeight="1">
      <c r="CB11882"/>
      <c r="CC11882"/>
      <c r="CD11882"/>
      <c r="CE11882" s="83"/>
      <c r="CF11882"/>
      <c r="CG11882"/>
      <c r="CH11882"/>
      <c r="CI11882"/>
      <c r="CJ11882"/>
      <c r="CK11882"/>
      <c r="CL11882"/>
      <c r="CM11882"/>
      <c r="CN11882"/>
      <c r="CO11882"/>
      <c r="CP11882"/>
    </row>
    <row r="11883" spans="80:94" ht="22.5" customHeight="1">
      <c r="CB11883"/>
      <c r="CC11883"/>
      <c r="CD11883"/>
      <c r="CE11883" s="83"/>
      <c r="CF11883"/>
      <c r="CG11883"/>
      <c r="CH11883"/>
      <c r="CI11883"/>
      <c r="CJ11883"/>
      <c r="CK11883"/>
      <c r="CL11883"/>
      <c r="CM11883"/>
      <c r="CN11883"/>
      <c r="CO11883"/>
      <c r="CP11883"/>
    </row>
    <row r="11884" spans="80:94" ht="22.5" customHeight="1">
      <c r="CB11884"/>
      <c r="CC11884"/>
      <c r="CD11884"/>
      <c r="CE11884" s="83"/>
      <c r="CF11884"/>
      <c r="CG11884"/>
      <c r="CH11884"/>
      <c r="CI11884"/>
      <c r="CJ11884"/>
      <c r="CK11884"/>
      <c r="CL11884"/>
      <c r="CM11884"/>
      <c r="CN11884"/>
      <c r="CO11884"/>
      <c r="CP11884"/>
    </row>
    <row r="11885" spans="80:94" ht="22.5" customHeight="1">
      <c r="CB11885"/>
      <c r="CC11885"/>
      <c r="CD11885"/>
      <c r="CE11885" s="83"/>
      <c r="CF11885"/>
      <c r="CG11885"/>
      <c r="CH11885"/>
      <c r="CI11885"/>
      <c r="CJ11885"/>
      <c r="CK11885"/>
      <c r="CL11885"/>
      <c r="CM11885"/>
      <c r="CN11885"/>
      <c r="CO11885"/>
      <c r="CP11885"/>
    </row>
    <row r="11886" spans="80:94" ht="22.5" customHeight="1">
      <c r="CB11886"/>
      <c r="CC11886"/>
      <c r="CD11886"/>
      <c r="CE11886" s="83"/>
      <c r="CF11886"/>
      <c r="CG11886"/>
      <c r="CH11886"/>
      <c r="CI11886"/>
      <c r="CJ11886"/>
      <c r="CK11886"/>
      <c r="CL11886"/>
      <c r="CM11886"/>
      <c r="CN11886"/>
      <c r="CO11886"/>
      <c r="CP11886"/>
    </row>
    <row r="11887" spans="80:94" ht="22.5" customHeight="1">
      <c r="CB11887"/>
      <c r="CC11887"/>
      <c r="CD11887"/>
      <c r="CE11887" s="83"/>
      <c r="CF11887"/>
      <c r="CG11887"/>
      <c r="CH11887"/>
      <c r="CI11887"/>
      <c r="CJ11887"/>
      <c r="CK11887"/>
      <c r="CL11887"/>
      <c r="CM11887"/>
      <c r="CN11887"/>
      <c r="CO11887"/>
      <c r="CP11887"/>
    </row>
    <row r="11888" spans="80:94" ht="22.5" customHeight="1">
      <c r="CB11888"/>
      <c r="CC11888"/>
      <c r="CD11888"/>
      <c r="CE11888" s="83"/>
      <c r="CF11888"/>
      <c r="CG11888"/>
      <c r="CH11888"/>
      <c r="CI11888"/>
      <c r="CJ11888"/>
      <c r="CK11888"/>
      <c r="CL11888"/>
      <c r="CM11888"/>
      <c r="CN11888"/>
      <c r="CO11888"/>
      <c r="CP11888"/>
    </row>
    <row r="11889" spans="80:94" ht="22.5" customHeight="1">
      <c r="CB11889"/>
      <c r="CC11889"/>
      <c r="CD11889"/>
      <c r="CE11889" s="83"/>
      <c r="CF11889"/>
      <c r="CG11889"/>
      <c r="CH11889"/>
      <c r="CI11889"/>
      <c r="CJ11889"/>
      <c r="CK11889"/>
      <c r="CL11889"/>
      <c r="CM11889"/>
      <c r="CN11889"/>
      <c r="CO11889"/>
      <c r="CP11889"/>
    </row>
    <row r="11890" spans="80:94" ht="22.5" customHeight="1">
      <c r="CB11890"/>
      <c r="CC11890"/>
      <c r="CD11890"/>
      <c r="CE11890" s="83"/>
      <c r="CF11890"/>
      <c r="CG11890"/>
      <c r="CH11890"/>
      <c r="CI11890"/>
      <c r="CJ11890"/>
      <c r="CK11890"/>
      <c r="CL11890"/>
      <c r="CM11890"/>
      <c r="CN11890"/>
      <c r="CO11890"/>
      <c r="CP11890"/>
    </row>
    <row r="11891" spans="80:94" ht="22.5" customHeight="1">
      <c r="CB11891"/>
      <c r="CC11891"/>
      <c r="CD11891"/>
      <c r="CE11891" s="83"/>
      <c r="CF11891"/>
      <c r="CG11891"/>
      <c r="CH11891"/>
      <c r="CI11891"/>
      <c r="CJ11891"/>
      <c r="CK11891"/>
      <c r="CL11891"/>
      <c r="CM11891"/>
      <c r="CN11891"/>
      <c r="CO11891"/>
      <c r="CP11891"/>
    </row>
    <row r="11892" spans="80:94" ht="22.5" customHeight="1">
      <c r="CB11892"/>
      <c r="CC11892"/>
      <c r="CD11892"/>
      <c r="CE11892" s="83"/>
      <c r="CF11892"/>
      <c r="CG11892"/>
      <c r="CH11892"/>
      <c r="CI11892"/>
      <c r="CJ11892"/>
      <c r="CK11892"/>
      <c r="CL11892"/>
      <c r="CM11892"/>
      <c r="CN11892"/>
      <c r="CO11892"/>
      <c r="CP11892"/>
    </row>
    <row r="11893" spans="80:94" ht="22.5" customHeight="1">
      <c r="CB11893"/>
      <c r="CC11893"/>
      <c r="CD11893"/>
      <c r="CE11893" s="83"/>
      <c r="CF11893"/>
      <c r="CG11893"/>
      <c r="CH11893"/>
      <c r="CI11893"/>
      <c r="CJ11893"/>
      <c r="CK11893"/>
      <c r="CL11893"/>
      <c r="CM11893"/>
      <c r="CN11893"/>
      <c r="CO11893"/>
      <c r="CP11893"/>
    </row>
    <row r="11894" spans="80:94" ht="22.5" customHeight="1">
      <c r="CB11894"/>
      <c r="CC11894"/>
      <c r="CD11894"/>
      <c r="CE11894" s="83"/>
      <c r="CF11894"/>
      <c r="CG11894"/>
      <c r="CH11894"/>
      <c r="CI11894"/>
      <c r="CJ11894"/>
      <c r="CK11894"/>
      <c r="CL11894"/>
      <c r="CM11894"/>
      <c r="CN11894"/>
      <c r="CO11894"/>
      <c r="CP11894"/>
    </row>
    <row r="11895" spans="80:94" ht="22.5" customHeight="1">
      <c r="CB11895"/>
      <c r="CC11895"/>
      <c r="CD11895"/>
      <c r="CE11895" s="83"/>
      <c r="CF11895"/>
      <c r="CG11895"/>
      <c r="CH11895"/>
      <c r="CI11895"/>
      <c r="CJ11895"/>
      <c r="CK11895"/>
      <c r="CL11895"/>
      <c r="CM11895"/>
      <c r="CN11895"/>
      <c r="CO11895"/>
      <c r="CP11895"/>
    </row>
    <row r="11896" spans="80:94" ht="22.5" customHeight="1">
      <c r="CB11896"/>
      <c r="CC11896"/>
      <c r="CD11896"/>
      <c r="CE11896" s="83"/>
      <c r="CF11896"/>
      <c r="CG11896"/>
      <c r="CH11896"/>
      <c r="CI11896"/>
      <c r="CJ11896"/>
      <c r="CK11896"/>
      <c r="CL11896"/>
      <c r="CM11896"/>
      <c r="CN11896"/>
      <c r="CO11896"/>
      <c r="CP11896"/>
    </row>
    <row r="11897" spans="80:94" ht="22.5" customHeight="1">
      <c r="CB11897"/>
      <c r="CC11897"/>
      <c r="CD11897"/>
      <c r="CE11897" s="83"/>
      <c r="CF11897"/>
      <c r="CG11897"/>
      <c r="CH11897"/>
      <c r="CI11897"/>
      <c r="CJ11897"/>
      <c r="CK11897"/>
      <c r="CL11897"/>
      <c r="CM11897"/>
      <c r="CN11897"/>
      <c r="CO11897"/>
      <c r="CP11897"/>
    </row>
    <row r="11898" spans="80:94" ht="22.5" customHeight="1">
      <c r="CB11898"/>
      <c r="CC11898"/>
      <c r="CD11898"/>
      <c r="CE11898" s="83"/>
      <c r="CF11898"/>
      <c r="CG11898"/>
      <c r="CH11898"/>
      <c r="CI11898"/>
      <c r="CJ11898"/>
      <c r="CK11898"/>
      <c r="CL11898"/>
      <c r="CM11898"/>
      <c r="CN11898"/>
      <c r="CO11898"/>
      <c r="CP11898"/>
    </row>
    <row r="11899" spans="80:94" ht="22.5" customHeight="1">
      <c r="CB11899"/>
      <c r="CC11899"/>
      <c r="CD11899"/>
      <c r="CE11899" s="83"/>
      <c r="CF11899"/>
      <c r="CG11899"/>
      <c r="CH11899"/>
      <c r="CI11899"/>
      <c r="CJ11899"/>
      <c r="CK11899"/>
      <c r="CL11899"/>
      <c r="CM11899"/>
      <c r="CN11899"/>
      <c r="CO11899"/>
      <c r="CP11899"/>
    </row>
    <row r="11900" spans="80:94" ht="22.5" customHeight="1">
      <c r="CB11900"/>
      <c r="CC11900"/>
      <c r="CD11900"/>
      <c r="CE11900" s="83"/>
      <c r="CF11900"/>
      <c r="CG11900"/>
      <c r="CH11900"/>
      <c r="CI11900"/>
      <c r="CJ11900"/>
      <c r="CK11900"/>
      <c r="CL11900"/>
      <c r="CM11900"/>
      <c r="CN11900"/>
      <c r="CO11900"/>
      <c r="CP11900"/>
    </row>
    <row r="11901" spans="80:94" ht="22.5" customHeight="1">
      <c r="CB11901"/>
      <c r="CC11901"/>
      <c r="CD11901"/>
      <c r="CE11901" s="83"/>
      <c r="CF11901"/>
      <c r="CG11901"/>
      <c r="CH11901"/>
      <c r="CI11901"/>
      <c r="CJ11901"/>
      <c r="CK11901"/>
      <c r="CL11901"/>
      <c r="CM11901"/>
      <c r="CN11901"/>
      <c r="CO11901"/>
      <c r="CP11901"/>
    </row>
    <row r="11902" spans="80:94" ht="22.5" customHeight="1">
      <c r="CB11902"/>
      <c r="CC11902"/>
      <c r="CD11902"/>
      <c r="CE11902" s="83"/>
      <c r="CF11902"/>
      <c r="CG11902"/>
      <c r="CH11902"/>
      <c r="CI11902"/>
      <c r="CJ11902"/>
      <c r="CK11902"/>
      <c r="CL11902"/>
      <c r="CM11902"/>
      <c r="CN11902"/>
      <c r="CO11902"/>
      <c r="CP11902"/>
    </row>
    <row r="11903" spans="80:94" ht="22.5" customHeight="1">
      <c r="CB11903"/>
      <c r="CC11903"/>
      <c r="CD11903"/>
      <c r="CE11903" s="83"/>
      <c r="CF11903"/>
      <c r="CG11903"/>
      <c r="CH11903"/>
      <c r="CI11903"/>
      <c r="CJ11903"/>
      <c r="CK11903"/>
      <c r="CL11903"/>
      <c r="CM11903"/>
      <c r="CN11903"/>
      <c r="CO11903"/>
      <c r="CP11903"/>
    </row>
    <row r="11904" spans="80:94" ht="22.5" customHeight="1">
      <c r="CB11904"/>
      <c r="CC11904"/>
      <c r="CD11904"/>
      <c r="CE11904" s="83"/>
      <c r="CF11904"/>
      <c r="CG11904"/>
      <c r="CH11904"/>
      <c r="CI11904"/>
      <c r="CJ11904"/>
      <c r="CK11904"/>
      <c r="CL11904"/>
      <c r="CM11904"/>
      <c r="CN11904"/>
      <c r="CO11904"/>
      <c r="CP11904"/>
    </row>
    <row r="11905" spans="80:94" ht="22.5" customHeight="1">
      <c r="CB11905"/>
      <c r="CC11905"/>
      <c r="CD11905"/>
      <c r="CE11905" s="83"/>
      <c r="CF11905"/>
      <c r="CG11905"/>
      <c r="CH11905"/>
      <c r="CI11905"/>
      <c r="CJ11905"/>
      <c r="CK11905"/>
      <c r="CL11905"/>
      <c r="CM11905"/>
      <c r="CN11905"/>
      <c r="CO11905"/>
      <c r="CP11905"/>
    </row>
    <row r="11906" spans="80:94" ht="22.5" customHeight="1">
      <c r="CB11906"/>
      <c r="CC11906"/>
      <c r="CD11906"/>
      <c r="CE11906" s="83"/>
      <c r="CF11906"/>
      <c r="CG11906"/>
      <c r="CH11906"/>
      <c r="CI11906"/>
      <c r="CJ11906"/>
      <c r="CK11906"/>
      <c r="CL11906"/>
      <c r="CM11906"/>
      <c r="CN11906"/>
      <c r="CO11906"/>
      <c r="CP11906"/>
    </row>
    <row r="11907" spans="80:94" ht="22.5" customHeight="1">
      <c r="CB11907"/>
      <c r="CC11907"/>
      <c r="CD11907"/>
      <c r="CE11907" s="83"/>
      <c r="CF11907"/>
      <c r="CG11907"/>
      <c r="CH11907"/>
      <c r="CI11907"/>
      <c r="CJ11907"/>
      <c r="CK11907"/>
      <c r="CL11907"/>
      <c r="CM11907"/>
      <c r="CN11907"/>
      <c r="CO11907"/>
      <c r="CP11907"/>
    </row>
    <row r="11908" spans="80:94" ht="22.5" customHeight="1">
      <c r="CB11908"/>
      <c r="CC11908"/>
      <c r="CD11908"/>
      <c r="CE11908" s="83"/>
      <c r="CF11908"/>
      <c r="CG11908"/>
      <c r="CH11908"/>
      <c r="CI11908"/>
      <c r="CJ11908"/>
      <c r="CK11908"/>
      <c r="CL11908"/>
      <c r="CM11908"/>
      <c r="CN11908"/>
      <c r="CO11908"/>
      <c r="CP11908"/>
    </row>
    <row r="11909" spans="80:94" ht="22.5" customHeight="1">
      <c r="CB11909"/>
      <c r="CC11909"/>
      <c r="CD11909"/>
      <c r="CE11909" s="83"/>
      <c r="CF11909"/>
      <c r="CG11909"/>
      <c r="CH11909"/>
      <c r="CI11909"/>
      <c r="CJ11909"/>
      <c r="CK11909"/>
      <c r="CL11909"/>
      <c r="CM11909"/>
      <c r="CN11909"/>
      <c r="CO11909"/>
      <c r="CP11909"/>
    </row>
    <row r="11910" spans="80:94" ht="22.5" customHeight="1">
      <c r="CB11910"/>
      <c r="CC11910"/>
      <c r="CD11910"/>
      <c r="CE11910" s="83"/>
      <c r="CF11910"/>
      <c r="CG11910"/>
      <c r="CH11910"/>
      <c r="CI11910"/>
      <c r="CJ11910"/>
      <c r="CK11910"/>
      <c r="CL11910"/>
      <c r="CM11910"/>
      <c r="CN11910"/>
      <c r="CO11910"/>
      <c r="CP11910"/>
    </row>
    <row r="11911" spans="80:94" ht="22.5" customHeight="1">
      <c r="CB11911"/>
      <c r="CC11911"/>
      <c r="CD11911"/>
      <c r="CE11911" s="83"/>
      <c r="CF11911"/>
      <c r="CG11911"/>
      <c r="CH11911"/>
      <c r="CI11911"/>
      <c r="CJ11911"/>
      <c r="CK11911"/>
      <c r="CL11911"/>
      <c r="CM11911"/>
      <c r="CN11911"/>
      <c r="CO11911"/>
      <c r="CP11911"/>
    </row>
    <row r="11912" spans="80:94" ht="22.5" customHeight="1">
      <c r="CB11912"/>
      <c r="CC11912"/>
      <c r="CD11912"/>
      <c r="CE11912" s="83"/>
      <c r="CF11912"/>
      <c r="CG11912"/>
      <c r="CH11912"/>
      <c r="CI11912"/>
      <c r="CJ11912"/>
      <c r="CK11912"/>
      <c r="CL11912"/>
      <c r="CM11912"/>
      <c r="CN11912"/>
      <c r="CO11912"/>
      <c r="CP11912"/>
    </row>
    <row r="11913" spans="80:94" ht="22.5" customHeight="1">
      <c r="CB11913"/>
      <c r="CC11913"/>
      <c r="CD11913"/>
      <c r="CE11913" s="83"/>
      <c r="CF11913"/>
      <c r="CG11913"/>
      <c r="CH11913"/>
      <c r="CI11913"/>
      <c r="CJ11913"/>
      <c r="CK11913"/>
      <c r="CL11913"/>
      <c r="CM11913"/>
      <c r="CN11913"/>
      <c r="CO11913"/>
      <c r="CP11913"/>
    </row>
    <row r="11914" spans="80:94" ht="22.5" customHeight="1">
      <c r="CB11914"/>
      <c r="CC11914"/>
      <c r="CD11914"/>
      <c r="CE11914" s="83"/>
      <c r="CF11914"/>
      <c r="CG11914"/>
      <c r="CH11914"/>
      <c r="CI11914"/>
      <c r="CJ11914"/>
      <c r="CK11914"/>
      <c r="CL11914"/>
      <c r="CM11914"/>
      <c r="CN11914"/>
      <c r="CO11914"/>
      <c r="CP11914"/>
    </row>
    <row r="11915" spans="80:94" ht="22.5" customHeight="1">
      <c r="CB11915"/>
      <c r="CC11915"/>
      <c r="CD11915"/>
      <c r="CE11915" s="83"/>
      <c r="CF11915"/>
      <c r="CG11915"/>
      <c r="CH11915"/>
      <c r="CI11915"/>
      <c r="CJ11915"/>
      <c r="CK11915"/>
      <c r="CL11915"/>
      <c r="CM11915"/>
      <c r="CN11915"/>
      <c r="CO11915"/>
      <c r="CP11915"/>
    </row>
    <row r="11916" spans="80:94" ht="22.5" customHeight="1">
      <c r="CB11916"/>
      <c r="CC11916"/>
      <c r="CD11916"/>
      <c r="CE11916" s="83"/>
      <c r="CF11916"/>
      <c r="CG11916"/>
      <c r="CH11916"/>
      <c r="CI11916"/>
      <c r="CJ11916"/>
      <c r="CK11916"/>
      <c r="CL11916"/>
      <c r="CM11916"/>
      <c r="CN11916"/>
      <c r="CO11916"/>
      <c r="CP11916"/>
    </row>
    <row r="11917" spans="80:94" ht="22.5" customHeight="1">
      <c r="CB11917"/>
      <c r="CC11917"/>
      <c r="CD11917"/>
      <c r="CE11917" s="83"/>
      <c r="CF11917"/>
      <c r="CG11917"/>
      <c r="CH11917"/>
      <c r="CI11917"/>
      <c r="CJ11917"/>
      <c r="CK11917"/>
      <c r="CL11917"/>
      <c r="CM11917"/>
      <c r="CN11917"/>
      <c r="CO11917"/>
      <c r="CP11917"/>
    </row>
    <row r="11918" spans="80:94" ht="22.5" customHeight="1">
      <c r="CB11918"/>
      <c r="CC11918"/>
      <c r="CD11918"/>
      <c r="CE11918" s="83"/>
      <c r="CF11918"/>
      <c r="CG11918"/>
      <c r="CH11918"/>
      <c r="CI11918"/>
      <c r="CJ11918"/>
      <c r="CK11918"/>
      <c r="CL11918"/>
      <c r="CM11918"/>
      <c r="CN11918"/>
      <c r="CO11918"/>
      <c r="CP11918"/>
    </row>
    <row r="11919" spans="80:94" ht="22.5" customHeight="1">
      <c r="CB11919"/>
      <c r="CC11919"/>
      <c r="CD11919"/>
      <c r="CE11919" s="83"/>
      <c r="CF11919"/>
      <c r="CG11919"/>
      <c r="CH11919"/>
      <c r="CI11919"/>
      <c r="CJ11919"/>
      <c r="CK11919"/>
      <c r="CL11919"/>
      <c r="CM11919"/>
      <c r="CN11919"/>
      <c r="CO11919"/>
      <c r="CP11919"/>
    </row>
    <row r="11920" spans="80:94" ht="22.5" customHeight="1">
      <c r="CB11920"/>
      <c r="CC11920"/>
      <c r="CD11920"/>
      <c r="CE11920" s="83"/>
      <c r="CF11920"/>
      <c r="CG11920"/>
      <c r="CH11920"/>
      <c r="CI11920"/>
      <c r="CJ11920"/>
      <c r="CK11920"/>
      <c r="CL11920"/>
      <c r="CM11920"/>
      <c r="CN11920"/>
      <c r="CO11920"/>
      <c r="CP11920"/>
    </row>
    <row r="11921" spans="80:94" ht="22.5" customHeight="1">
      <c r="CB11921"/>
      <c r="CC11921"/>
      <c r="CD11921"/>
      <c r="CE11921" s="83"/>
      <c r="CF11921"/>
      <c r="CG11921"/>
      <c r="CH11921"/>
      <c r="CI11921"/>
      <c r="CJ11921"/>
      <c r="CK11921"/>
      <c r="CL11921"/>
      <c r="CM11921"/>
      <c r="CN11921"/>
      <c r="CO11921"/>
      <c r="CP11921"/>
    </row>
    <row r="11922" spans="80:94" ht="22.5" customHeight="1">
      <c r="CB11922"/>
      <c r="CC11922"/>
      <c r="CD11922"/>
      <c r="CE11922" s="83"/>
      <c r="CF11922"/>
      <c r="CG11922"/>
      <c r="CH11922"/>
      <c r="CI11922"/>
      <c r="CJ11922"/>
      <c r="CK11922"/>
      <c r="CL11922"/>
      <c r="CM11922"/>
      <c r="CN11922"/>
      <c r="CO11922"/>
      <c r="CP11922"/>
    </row>
    <row r="11923" spans="80:94" ht="22.5" customHeight="1">
      <c r="CB11923"/>
      <c r="CC11923"/>
      <c r="CD11923"/>
      <c r="CE11923" s="83"/>
      <c r="CF11923"/>
      <c r="CG11923"/>
      <c r="CH11923"/>
      <c r="CI11923"/>
      <c r="CJ11923"/>
      <c r="CK11923"/>
      <c r="CL11923"/>
      <c r="CM11923"/>
      <c r="CN11923"/>
      <c r="CO11923"/>
      <c r="CP11923"/>
    </row>
    <row r="11924" spans="80:94" ht="22.5" customHeight="1">
      <c r="CB11924"/>
      <c r="CC11924"/>
      <c r="CD11924"/>
      <c r="CE11924" s="83"/>
      <c r="CF11924"/>
      <c r="CG11924"/>
      <c r="CH11924"/>
      <c r="CI11924"/>
      <c r="CJ11924"/>
      <c r="CK11924"/>
      <c r="CL11924"/>
      <c r="CM11924"/>
      <c r="CN11924"/>
      <c r="CO11924"/>
      <c r="CP11924"/>
    </row>
    <row r="11925" spans="80:94" ht="22.5" customHeight="1">
      <c r="CB11925"/>
      <c r="CC11925"/>
      <c r="CD11925"/>
      <c r="CE11925" s="83"/>
      <c r="CF11925"/>
      <c r="CG11925"/>
      <c r="CH11925"/>
      <c r="CI11925"/>
      <c r="CJ11925"/>
      <c r="CK11925"/>
      <c r="CL11925"/>
      <c r="CM11925"/>
      <c r="CN11925"/>
      <c r="CO11925"/>
      <c r="CP11925"/>
    </row>
    <row r="11926" spans="80:94" ht="22.5" customHeight="1">
      <c r="CB11926"/>
      <c r="CC11926"/>
      <c r="CD11926"/>
      <c r="CE11926" s="83"/>
      <c r="CF11926"/>
      <c r="CG11926"/>
      <c r="CH11926"/>
      <c r="CI11926"/>
      <c r="CJ11926"/>
      <c r="CK11926"/>
      <c r="CL11926"/>
      <c r="CM11926"/>
      <c r="CN11926"/>
      <c r="CO11926"/>
      <c r="CP11926"/>
    </row>
    <row r="11927" spans="80:94" ht="22.5" customHeight="1">
      <c r="CB11927"/>
      <c r="CC11927"/>
      <c r="CD11927"/>
      <c r="CE11927" s="83"/>
      <c r="CF11927"/>
      <c r="CG11927"/>
      <c r="CH11927"/>
      <c r="CI11927"/>
      <c r="CJ11927"/>
      <c r="CK11927"/>
      <c r="CL11927"/>
      <c r="CM11927"/>
      <c r="CN11927"/>
      <c r="CO11927"/>
      <c r="CP11927"/>
    </row>
    <row r="11928" spans="80:94" ht="22.5" customHeight="1">
      <c r="CB11928"/>
      <c r="CC11928"/>
      <c r="CD11928"/>
      <c r="CE11928" s="83"/>
      <c r="CF11928"/>
      <c r="CG11928"/>
      <c r="CH11928"/>
      <c r="CI11928"/>
      <c r="CJ11928"/>
      <c r="CK11928"/>
      <c r="CL11928"/>
      <c r="CM11928"/>
      <c r="CN11928"/>
      <c r="CO11928"/>
      <c r="CP11928"/>
    </row>
    <row r="11929" spans="80:94" ht="22.5" customHeight="1">
      <c r="CB11929"/>
      <c r="CC11929"/>
      <c r="CD11929"/>
      <c r="CE11929" s="83"/>
      <c r="CF11929"/>
      <c r="CG11929"/>
      <c r="CH11929"/>
      <c r="CI11929"/>
      <c r="CJ11929"/>
      <c r="CK11929"/>
      <c r="CL11929"/>
      <c r="CM11929"/>
      <c r="CN11929"/>
      <c r="CO11929"/>
      <c r="CP11929"/>
    </row>
    <row r="11930" spans="80:94" ht="22.5" customHeight="1">
      <c r="CB11930"/>
      <c r="CC11930"/>
      <c r="CD11930"/>
      <c r="CE11930" s="83"/>
      <c r="CF11930"/>
      <c r="CG11930"/>
      <c r="CH11930"/>
      <c r="CI11930"/>
      <c r="CJ11930"/>
      <c r="CK11930"/>
      <c r="CL11930"/>
      <c r="CM11930"/>
      <c r="CN11930"/>
      <c r="CO11930"/>
      <c r="CP11930"/>
    </row>
    <row r="11931" spans="80:94" ht="22.5" customHeight="1">
      <c r="CB11931"/>
      <c r="CC11931"/>
      <c r="CD11931"/>
      <c r="CE11931" s="83"/>
      <c r="CF11931"/>
      <c r="CG11931"/>
      <c r="CH11931"/>
      <c r="CI11931"/>
      <c r="CJ11931"/>
      <c r="CK11931"/>
      <c r="CL11931"/>
      <c r="CM11931"/>
      <c r="CN11931"/>
      <c r="CO11931"/>
      <c r="CP11931"/>
    </row>
    <row r="11932" spans="80:94" ht="22.5" customHeight="1">
      <c r="CB11932"/>
      <c r="CC11932"/>
      <c r="CD11932"/>
      <c r="CE11932" s="83"/>
      <c r="CF11932"/>
      <c r="CG11932"/>
      <c r="CH11932"/>
      <c r="CI11932"/>
      <c r="CJ11932"/>
      <c r="CK11932"/>
      <c r="CL11932"/>
      <c r="CM11932"/>
      <c r="CN11932"/>
      <c r="CO11932"/>
      <c r="CP11932"/>
    </row>
    <row r="11933" spans="80:94" ht="22.5" customHeight="1">
      <c r="CB11933"/>
      <c r="CC11933"/>
      <c r="CD11933"/>
      <c r="CE11933" s="83"/>
      <c r="CF11933"/>
      <c r="CG11933"/>
      <c r="CH11933"/>
      <c r="CI11933"/>
      <c r="CJ11933"/>
      <c r="CK11933"/>
      <c r="CL11933"/>
      <c r="CM11933"/>
      <c r="CN11933"/>
      <c r="CO11933"/>
      <c r="CP11933"/>
    </row>
    <row r="11934" spans="80:94" ht="22.5" customHeight="1">
      <c r="CB11934"/>
      <c r="CC11934"/>
      <c r="CD11934"/>
      <c r="CE11934" s="83"/>
      <c r="CF11934"/>
      <c r="CG11934"/>
      <c r="CH11934"/>
      <c r="CI11934"/>
      <c r="CJ11934"/>
      <c r="CK11934"/>
      <c r="CL11934"/>
      <c r="CM11934"/>
      <c r="CN11934"/>
      <c r="CO11934"/>
      <c r="CP11934"/>
    </row>
    <row r="11935" spans="80:94" ht="22.5" customHeight="1">
      <c r="CB11935"/>
      <c r="CC11935"/>
      <c r="CD11935"/>
      <c r="CE11935" s="83"/>
      <c r="CF11935"/>
      <c r="CG11935"/>
      <c r="CH11935"/>
      <c r="CI11935"/>
      <c r="CJ11935"/>
      <c r="CK11935"/>
      <c r="CL11935"/>
      <c r="CM11935"/>
      <c r="CN11935"/>
      <c r="CO11935"/>
      <c r="CP11935"/>
    </row>
    <row r="11936" spans="80:94" ht="22.5" customHeight="1">
      <c r="CB11936"/>
      <c r="CC11936"/>
      <c r="CD11936"/>
      <c r="CE11936" s="83"/>
      <c r="CF11936"/>
      <c r="CG11936"/>
      <c r="CH11936"/>
      <c r="CI11936"/>
      <c r="CJ11936"/>
      <c r="CK11936"/>
      <c r="CL11936"/>
      <c r="CM11936"/>
      <c r="CN11936"/>
      <c r="CO11936"/>
      <c r="CP11936"/>
    </row>
    <row r="11937" spans="80:94" ht="22.5" customHeight="1">
      <c r="CB11937"/>
      <c r="CC11937"/>
      <c r="CD11937"/>
      <c r="CE11937" s="83"/>
      <c r="CF11937"/>
      <c r="CG11937"/>
      <c r="CH11937"/>
      <c r="CI11937"/>
      <c r="CJ11937"/>
      <c r="CK11937"/>
      <c r="CL11937"/>
      <c r="CM11937"/>
      <c r="CN11937"/>
      <c r="CO11937"/>
      <c r="CP11937"/>
    </row>
    <row r="11938" spans="80:94" ht="22.5" customHeight="1">
      <c r="CB11938"/>
      <c r="CC11938"/>
      <c r="CD11938"/>
      <c r="CE11938" s="83"/>
      <c r="CF11938"/>
      <c r="CG11938"/>
      <c r="CH11938"/>
      <c r="CI11938"/>
      <c r="CJ11938"/>
      <c r="CK11938"/>
      <c r="CL11938"/>
      <c r="CM11938"/>
      <c r="CN11938"/>
      <c r="CO11938"/>
      <c r="CP11938"/>
    </row>
    <row r="11939" spans="80:94" ht="22.5" customHeight="1">
      <c r="CB11939"/>
      <c r="CC11939"/>
      <c r="CD11939"/>
      <c r="CE11939" s="83"/>
      <c r="CF11939"/>
      <c r="CG11939"/>
      <c r="CH11939"/>
      <c r="CI11939"/>
      <c r="CJ11939"/>
      <c r="CK11939"/>
      <c r="CL11939"/>
      <c r="CM11939"/>
      <c r="CN11939"/>
      <c r="CO11939"/>
      <c r="CP11939"/>
    </row>
    <row r="11940" spans="80:94" ht="22.5" customHeight="1">
      <c r="CB11940"/>
      <c r="CC11940"/>
      <c r="CD11940"/>
      <c r="CE11940" s="83"/>
      <c r="CF11940"/>
      <c r="CG11940"/>
      <c r="CH11940"/>
      <c r="CI11940"/>
      <c r="CJ11940"/>
      <c r="CK11940"/>
      <c r="CL11940"/>
      <c r="CM11940"/>
      <c r="CN11940"/>
      <c r="CO11940"/>
      <c r="CP11940"/>
    </row>
    <row r="11941" spans="80:94" ht="22.5" customHeight="1">
      <c r="CB11941"/>
      <c r="CC11941"/>
      <c r="CD11941"/>
      <c r="CE11941" s="83"/>
      <c r="CF11941"/>
      <c r="CG11941"/>
      <c r="CH11941"/>
      <c r="CI11941"/>
      <c r="CJ11941"/>
      <c r="CK11941"/>
      <c r="CL11941"/>
      <c r="CM11941"/>
      <c r="CN11941"/>
      <c r="CO11941"/>
      <c r="CP11941"/>
    </row>
    <row r="11942" spans="80:94" ht="22.5" customHeight="1">
      <c r="CB11942"/>
      <c r="CC11942"/>
      <c r="CD11942"/>
      <c r="CE11942" s="83"/>
      <c r="CF11942"/>
      <c r="CG11942"/>
      <c r="CH11942"/>
      <c r="CI11942"/>
      <c r="CJ11942"/>
      <c r="CK11942"/>
      <c r="CL11942"/>
      <c r="CM11942"/>
      <c r="CN11942"/>
      <c r="CO11942"/>
      <c r="CP11942"/>
    </row>
    <row r="11943" spans="80:94" ht="22.5" customHeight="1">
      <c r="CB11943"/>
      <c r="CC11943"/>
      <c r="CD11943"/>
      <c r="CE11943" s="83"/>
      <c r="CF11943"/>
      <c r="CG11943"/>
      <c r="CH11943"/>
      <c r="CI11943"/>
      <c r="CJ11943"/>
      <c r="CK11943"/>
      <c r="CL11943"/>
      <c r="CM11943"/>
      <c r="CN11943"/>
      <c r="CO11943"/>
      <c r="CP11943"/>
    </row>
    <row r="11944" spans="80:94" ht="22.5" customHeight="1">
      <c r="CB11944"/>
      <c r="CC11944"/>
      <c r="CD11944"/>
      <c r="CE11944" s="83"/>
      <c r="CF11944"/>
      <c r="CG11944"/>
      <c r="CH11944"/>
      <c r="CI11944"/>
      <c r="CJ11944"/>
      <c r="CK11944"/>
      <c r="CL11944"/>
      <c r="CM11944"/>
      <c r="CN11944"/>
      <c r="CO11944"/>
      <c r="CP11944"/>
    </row>
    <row r="11945" spans="80:94" ht="22.5" customHeight="1">
      <c r="CB11945"/>
      <c r="CC11945"/>
      <c r="CD11945"/>
      <c r="CE11945" s="83"/>
      <c r="CF11945"/>
      <c r="CG11945"/>
      <c r="CH11945"/>
      <c r="CI11945"/>
      <c r="CJ11945"/>
      <c r="CK11945"/>
      <c r="CL11945"/>
      <c r="CM11945"/>
      <c r="CN11945"/>
      <c r="CO11945"/>
      <c r="CP11945"/>
    </row>
    <row r="11946" spans="80:94" ht="22.5" customHeight="1">
      <c r="CB11946"/>
      <c r="CC11946"/>
      <c r="CD11946"/>
      <c r="CE11946" s="83"/>
      <c r="CF11946"/>
      <c r="CG11946"/>
      <c r="CH11946"/>
      <c r="CI11946"/>
      <c r="CJ11946"/>
      <c r="CK11946"/>
      <c r="CL11946"/>
      <c r="CM11946"/>
      <c r="CN11946"/>
      <c r="CO11946"/>
      <c r="CP11946"/>
    </row>
    <row r="11947" spans="80:94" ht="22.5" customHeight="1">
      <c r="CB11947"/>
      <c r="CC11947"/>
      <c r="CD11947"/>
      <c r="CE11947" s="83"/>
      <c r="CF11947"/>
      <c r="CG11947"/>
      <c r="CH11947"/>
      <c r="CI11947"/>
      <c r="CJ11947"/>
      <c r="CK11947"/>
      <c r="CL11947"/>
      <c r="CM11947"/>
      <c r="CN11947"/>
      <c r="CO11947"/>
      <c r="CP11947"/>
    </row>
    <row r="11948" spans="80:94" ht="22.5" customHeight="1">
      <c r="CB11948"/>
      <c r="CC11948"/>
      <c r="CD11948"/>
      <c r="CE11948" s="83"/>
      <c r="CF11948"/>
      <c r="CG11948"/>
      <c r="CH11948"/>
      <c r="CI11948"/>
      <c r="CJ11948"/>
      <c r="CK11948"/>
      <c r="CL11948"/>
      <c r="CM11948"/>
      <c r="CN11948"/>
      <c r="CO11948"/>
      <c r="CP11948"/>
    </row>
    <row r="11949" spans="80:94" ht="22.5" customHeight="1">
      <c r="CB11949"/>
      <c r="CC11949"/>
      <c r="CD11949"/>
      <c r="CE11949" s="83"/>
      <c r="CF11949"/>
      <c r="CG11949"/>
      <c r="CH11949"/>
      <c r="CI11949"/>
      <c r="CJ11949"/>
      <c r="CK11949"/>
      <c r="CL11949"/>
      <c r="CM11949"/>
      <c r="CN11949"/>
      <c r="CO11949"/>
      <c r="CP11949"/>
    </row>
    <row r="11950" spans="80:94" ht="22.5" customHeight="1">
      <c r="CB11950"/>
      <c r="CC11950"/>
      <c r="CD11950"/>
      <c r="CE11950" s="83"/>
      <c r="CF11950"/>
      <c r="CG11950"/>
      <c r="CH11950"/>
      <c r="CI11950"/>
      <c r="CJ11950"/>
      <c r="CK11950"/>
      <c r="CL11950"/>
      <c r="CM11950"/>
      <c r="CN11950"/>
      <c r="CO11950"/>
      <c r="CP11950"/>
    </row>
    <row r="11951" spans="80:94" ht="22.5" customHeight="1">
      <c r="CB11951"/>
      <c r="CC11951"/>
      <c r="CD11951"/>
      <c r="CE11951" s="83"/>
      <c r="CF11951"/>
      <c r="CG11951"/>
      <c r="CH11951"/>
      <c r="CI11951"/>
      <c r="CJ11951"/>
      <c r="CK11951"/>
      <c r="CL11951"/>
      <c r="CM11951"/>
      <c r="CN11951"/>
      <c r="CO11951"/>
      <c r="CP11951"/>
    </row>
    <row r="11952" spans="80:94" ht="22.5" customHeight="1">
      <c r="CB11952"/>
      <c r="CC11952"/>
      <c r="CD11952"/>
      <c r="CE11952" s="83"/>
      <c r="CF11952"/>
      <c r="CG11952"/>
      <c r="CH11952"/>
      <c r="CI11952"/>
      <c r="CJ11952"/>
      <c r="CK11952"/>
      <c r="CL11952"/>
      <c r="CM11952"/>
      <c r="CN11952"/>
      <c r="CO11952"/>
      <c r="CP11952"/>
    </row>
    <row r="11953" spans="80:94" ht="22.5" customHeight="1">
      <c r="CB11953"/>
      <c r="CC11953"/>
      <c r="CD11953"/>
      <c r="CE11953" s="83"/>
      <c r="CF11953"/>
      <c r="CG11953"/>
      <c r="CH11953"/>
      <c r="CI11953"/>
      <c r="CJ11953"/>
      <c r="CK11953"/>
      <c r="CL11953"/>
      <c r="CM11953"/>
      <c r="CN11953"/>
      <c r="CO11953"/>
      <c r="CP11953"/>
    </row>
    <row r="11954" spans="80:94" ht="22.5" customHeight="1">
      <c r="CB11954"/>
      <c r="CC11954"/>
      <c r="CD11954"/>
      <c r="CE11954" s="83"/>
      <c r="CF11954"/>
      <c r="CG11954"/>
      <c r="CH11954"/>
      <c r="CI11954"/>
      <c r="CJ11954"/>
      <c r="CK11954"/>
      <c r="CL11954"/>
      <c r="CM11954"/>
      <c r="CN11954"/>
      <c r="CO11954"/>
      <c r="CP11954"/>
    </row>
    <row r="11955" spans="80:94" ht="22.5" customHeight="1">
      <c r="CB11955"/>
      <c r="CC11955"/>
      <c r="CD11955"/>
      <c r="CE11955" s="83"/>
      <c r="CF11955"/>
      <c r="CG11955"/>
      <c r="CH11955"/>
      <c r="CI11955"/>
      <c r="CJ11955"/>
      <c r="CK11955"/>
      <c r="CL11955"/>
      <c r="CM11955"/>
      <c r="CN11955"/>
      <c r="CO11955"/>
      <c r="CP11955"/>
    </row>
    <row r="11956" spans="80:94" ht="22.5" customHeight="1">
      <c r="CB11956"/>
      <c r="CC11956"/>
      <c r="CD11956"/>
      <c r="CE11956" s="83"/>
      <c r="CF11956"/>
      <c r="CG11956"/>
      <c r="CH11956"/>
      <c r="CI11956"/>
      <c r="CJ11956"/>
      <c r="CK11956"/>
      <c r="CL11956"/>
      <c r="CM11956"/>
      <c r="CN11956"/>
      <c r="CO11956"/>
      <c r="CP11956"/>
    </row>
    <row r="11957" spans="80:94" ht="22.5" customHeight="1">
      <c r="CB11957"/>
      <c r="CC11957"/>
      <c r="CD11957"/>
      <c r="CE11957" s="83"/>
      <c r="CF11957"/>
      <c r="CG11957"/>
      <c r="CH11957"/>
      <c r="CI11957"/>
      <c r="CJ11957"/>
      <c r="CK11957"/>
      <c r="CL11957"/>
      <c r="CM11957"/>
      <c r="CN11957"/>
      <c r="CO11957"/>
      <c r="CP11957"/>
    </row>
    <row r="11958" spans="80:94" ht="22.5" customHeight="1">
      <c r="CB11958"/>
      <c r="CC11958"/>
      <c r="CD11958"/>
      <c r="CE11958" s="83"/>
      <c r="CF11958"/>
      <c r="CG11958"/>
      <c r="CH11958"/>
      <c r="CI11958"/>
      <c r="CJ11958"/>
      <c r="CK11958"/>
      <c r="CL11958"/>
      <c r="CM11958"/>
      <c r="CN11958"/>
      <c r="CO11958"/>
      <c r="CP11958"/>
    </row>
    <row r="11959" spans="80:94" ht="22.5" customHeight="1">
      <c r="CB11959"/>
      <c r="CC11959"/>
      <c r="CD11959"/>
      <c r="CE11959" s="83"/>
      <c r="CF11959"/>
      <c r="CG11959"/>
      <c r="CH11959"/>
      <c r="CI11959"/>
      <c r="CJ11959"/>
      <c r="CK11959"/>
      <c r="CL11959"/>
      <c r="CM11959"/>
      <c r="CN11959"/>
      <c r="CO11959"/>
      <c r="CP11959"/>
    </row>
    <row r="11960" spans="80:94" ht="22.5" customHeight="1">
      <c r="CB11960"/>
      <c r="CC11960"/>
      <c r="CD11960"/>
      <c r="CE11960" s="83"/>
      <c r="CF11960"/>
      <c r="CG11960"/>
      <c r="CH11960"/>
      <c r="CI11960"/>
      <c r="CJ11960"/>
      <c r="CK11960"/>
      <c r="CL11960"/>
      <c r="CM11960"/>
      <c r="CN11960"/>
      <c r="CO11960"/>
      <c r="CP11960"/>
    </row>
    <row r="11961" spans="80:94" ht="22.5" customHeight="1">
      <c r="CB11961"/>
      <c r="CC11961"/>
      <c r="CD11961"/>
      <c r="CE11961" s="83"/>
      <c r="CF11961"/>
      <c r="CG11961"/>
      <c r="CH11961"/>
      <c r="CI11961"/>
      <c r="CJ11961"/>
      <c r="CK11961"/>
      <c r="CL11961"/>
      <c r="CM11961"/>
      <c r="CN11961"/>
      <c r="CO11961"/>
      <c r="CP11961"/>
    </row>
    <row r="11962" spans="80:94" ht="22.5" customHeight="1">
      <c r="CB11962"/>
      <c r="CC11962"/>
      <c r="CD11962"/>
      <c r="CE11962" s="83"/>
      <c r="CF11962"/>
      <c r="CG11962"/>
      <c r="CH11962"/>
      <c r="CI11962"/>
      <c r="CJ11962"/>
      <c r="CK11962"/>
      <c r="CL11962"/>
      <c r="CM11962"/>
      <c r="CN11962"/>
      <c r="CO11962"/>
      <c r="CP11962"/>
    </row>
    <row r="11963" spans="80:94" ht="22.5" customHeight="1">
      <c r="CB11963"/>
      <c r="CC11963"/>
      <c r="CD11963"/>
      <c r="CE11963" s="83"/>
      <c r="CF11963"/>
      <c r="CG11963"/>
      <c r="CH11963"/>
      <c r="CI11963"/>
      <c r="CJ11963"/>
      <c r="CK11963"/>
      <c r="CL11963"/>
      <c r="CM11963"/>
      <c r="CN11963"/>
      <c r="CO11963"/>
      <c r="CP11963"/>
    </row>
    <row r="11964" spans="80:94" ht="22.5" customHeight="1">
      <c r="CB11964"/>
      <c r="CC11964"/>
      <c r="CD11964"/>
      <c r="CE11964" s="83"/>
      <c r="CF11964"/>
      <c r="CG11964"/>
      <c r="CH11964"/>
      <c r="CI11964"/>
      <c r="CJ11964"/>
      <c r="CK11964"/>
      <c r="CL11964"/>
      <c r="CM11964"/>
      <c r="CN11964"/>
      <c r="CO11964"/>
      <c r="CP11964"/>
    </row>
    <row r="11965" spans="80:94" ht="22.5" customHeight="1">
      <c r="CB11965"/>
      <c r="CC11965"/>
      <c r="CD11965"/>
      <c r="CE11965" s="83"/>
      <c r="CF11965"/>
      <c r="CG11965"/>
      <c r="CH11965"/>
      <c r="CI11965"/>
      <c r="CJ11965"/>
      <c r="CK11965"/>
      <c r="CL11965"/>
      <c r="CM11965"/>
      <c r="CN11965"/>
      <c r="CO11965"/>
      <c r="CP11965"/>
    </row>
    <row r="11966" spans="80:94" ht="22.5" customHeight="1">
      <c r="CB11966"/>
      <c r="CC11966"/>
      <c r="CD11966"/>
      <c r="CE11966" s="83"/>
      <c r="CF11966"/>
      <c r="CG11966"/>
      <c r="CH11966"/>
      <c r="CI11966"/>
      <c r="CJ11966"/>
      <c r="CK11966"/>
      <c r="CL11966"/>
      <c r="CM11966"/>
      <c r="CN11966"/>
      <c r="CO11966"/>
      <c r="CP11966"/>
    </row>
    <row r="11967" spans="80:94" ht="22.5" customHeight="1">
      <c r="CB11967"/>
      <c r="CC11967"/>
      <c r="CD11967"/>
      <c r="CE11967" s="83"/>
      <c r="CF11967"/>
      <c r="CG11967"/>
      <c r="CH11967"/>
      <c r="CI11967"/>
      <c r="CJ11967"/>
      <c r="CK11967"/>
      <c r="CL11967"/>
      <c r="CM11967"/>
      <c r="CN11967"/>
      <c r="CO11967"/>
      <c r="CP11967"/>
    </row>
    <row r="11968" spans="80:94" ht="22.5" customHeight="1">
      <c r="CB11968"/>
      <c r="CC11968"/>
      <c r="CD11968"/>
      <c r="CE11968" s="83"/>
      <c r="CF11968"/>
      <c r="CG11968"/>
      <c r="CH11968"/>
      <c r="CI11968"/>
      <c r="CJ11968"/>
      <c r="CK11968"/>
      <c r="CL11968"/>
      <c r="CM11968"/>
      <c r="CN11968"/>
      <c r="CO11968"/>
      <c r="CP11968"/>
    </row>
    <row r="11969" spans="80:94" ht="22.5" customHeight="1">
      <c r="CB11969"/>
      <c r="CC11969"/>
      <c r="CD11969"/>
      <c r="CE11969" s="83"/>
      <c r="CF11969"/>
      <c r="CG11969"/>
      <c r="CH11969"/>
      <c r="CI11969"/>
      <c r="CJ11969"/>
      <c r="CK11969"/>
      <c r="CL11969"/>
      <c r="CM11969"/>
      <c r="CN11969"/>
      <c r="CO11969"/>
      <c r="CP11969"/>
    </row>
    <row r="11970" spans="80:94" ht="22.5" customHeight="1">
      <c r="CB11970"/>
      <c r="CC11970"/>
      <c r="CD11970"/>
      <c r="CE11970" s="83"/>
      <c r="CF11970"/>
      <c r="CG11970"/>
      <c r="CH11970"/>
      <c r="CI11970"/>
      <c r="CJ11970"/>
      <c r="CK11970"/>
      <c r="CL11970"/>
      <c r="CM11970"/>
      <c r="CN11970"/>
      <c r="CO11970"/>
      <c r="CP11970"/>
    </row>
    <row r="11971" spans="80:94" ht="22.5" customHeight="1">
      <c r="CB11971"/>
      <c r="CC11971"/>
      <c r="CD11971"/>
      <c r="CE11971" s="83"/>
      <c r="CF11971"/>
      <c r="CG11971"/>
      <c r="CH11971"/>
      <c r="CI11971"/>
      <c r="CJ11971"/>
      <c r="CK11971"/>
      <c r="CL11971"/>
      <c r="CM11971"/>
      <c r="CN11971"/>
      <c r="CO11971"/>
      <c r="CP11971"/>
    </row>
    <row r="11972" spans="80:94" ht="22.5" customHeight="1">
      <c r="CB11972"/>
      <c r="CC11972"/>
      <c r="CD11972"/>
      <c r="CE11972" s="83"/>
      <c r="CF11972"/>
      <c r="CG11972"/>
      <c r="CH11972"/>
      <c r="CI11972"/>
      <c r="CJ11972"/>
      <c r="CK11972"/>
      <c r="CL11972"/>
      <c r="CM11972"/>
      <c r="CN11972"/>
      <c r="CO11972"/>
      <c r="CP11972"/>
    </row>
    <row r="11973" spans="80:94" ht="22.5" customHeight="1">
      <c r="CB11973"/>
      <c r="CC11973"/>
      <c r="CD11973"/>
      <c r="CE11973" s="83"/>
      <c r="CF11973"/>
      <c r="CG11973"/>
      <c r="CH11973"/>
      <c r="CI11973"/>
      <c r="CJ11973"/>
      <c r="CK11973"/>
      <c r="CL11973"/>
      <c r="CM11973"/>
      <c r="CN11973"/>
      <c r="CO11973"/>
      <c r="CP11973"/>
    </row>
    <row r="11974" spans="80:94" ht="22.5" customHeight="1">
      <c r="CB11974"/>
      <c r="CC11974"/>
      <c r="CD11974"/>
      <c r="CE11974" s="83"/>
      <c r="CF11974"/>
      <c r="CG11974"/>
      <c r="CH11974"/>
      <c r="CI11974"/>
      <c r="CJ11974"/>
      <c r="CK11974"/>
      <c r="CL11974"/>
      <c r="CM11974"/>
      <c r="CN11974"/>
      <c r="CO11974"/>
      <c r="CP11974"/>
    </row>
    <row r="11975" spans="80:94" ht="22.5" customHeight="1">
      <c r="CB11975"/>
      <c r="CC11975"/>
      <c r="CD11975"/>
      <c r="CE11975" s="83"/>
      <c r="CF11975"/>
      <c r="CG11975"/>
      <c r="CH11975"/>
      <c r="CI11975"/>
      <c r="CJ11975"/>
      <c r="CK11975"/>
      <c r="CL11975"/>
      <c r="CM11975"/>
      <c r="CN11975"/>
      <c r="CO11975"/>
      <c r="CP11975"/>
    </row>
    <row r="11976" spans="80:94" ht="22.5" customHeight="1">
      <c r="CB11976"/>
      <c r="CC11976"/>
      <c r="CD11976"/>
      <c r="CE11976" s="83"/>
      <c r="CF11976"/>
      <c r="CG11976"/>
      <c r="CH11976"/>
      <c r="CI11976"/>
      <c r="CJ11976"/>
      <c r="CK11976"/>
      <c r="CL11976"/>
      <c r="CM11976"/>
      <c r="CN11976"/>
      <c r="CO11976"/>
      <c r="CP11976"/>
    </row>
    <row r="11977" spans="80:94" ht="22.5" customHeight="1">
      <c r="CB11977"/>
      <c r="CC11977"/>
      <c r="CD11977"/>
      <c r="CE11977" s="83"/>
      <c r="CF11977"/>
      <c r="CG11977"/>
      <c r="CH11977"/>
      <c r="CI11977"/>
      <c r="CJ11977"/>
      <c r="CK11977"/>
      <c r="CL11977"/>
      <c r="CM11977"/>
      <c r="CN11977"/>
      <c r="CO11977"/>
      <c r="CP11977"/>
    </row>
    <row r="11978" spans="80:94" ht="22.5" customHeight="1">
      <c r="CB11978"/>
      <c r="CC11978"/>
      <c r="CD11978"/>
      <c r="CE11978" s="83"/>
      <c r="CF11978"/>
      <c r="CG11978"/>
      <c r="CH11978"/>
      <c r="CI11978"/>
      <c r="CJ11978"/>
      <c r="CK11978"/>
      <c r="CL11978"/>
      <c r="CM11978"/>
      <c r="CN11978"/>
      <c r="CO11978"/>
      <c r="CP11978"/>
    </row>
    <row r="11979" spans="80:94" ht="22.5" customHeight="1">
      <c r="CB11979"/>
      <c r="CC11979"/>
      <c r="CD11979"/>
      <c r="CE11979" s="83"/>
      <c r="CF11979"/>
      <c r="CG11979"/>
      <c r="CH11979"/>
      <c r="CI11979"/>
      <c r="CJ11979"/>
      <c r="CK11979"/>
      <c r="CL11979"/>
      <c r="CM11979"/>
      <c r="CN11979"/>
      <c r="CO11979"/>
      <c r="CP11979"/>
    </row>
    <row r="11980" spans="80:94" ht="22.5" customHeight="1">
      <c r="CB11980"/>
      <c r="CC11980"/>
      <c r="CD11980"/>
      <c r="CE11980" s="83"/>
      <c r="CF11980"/>
      <c r="CG11980"/>
      <c r="CH11980"/>
      <c r="CI11980"/>
      <c r="CJ11980"/>
      <c r="CK11980"/>
      <c r="CL11980"/>
      <c r="CM11980"/>
      <c r="CN11980"/>
      <c r="CO11980"/>
      <c r="CP11980"/>
    </row>
    <row r="11981" spans="80:94" ht="22.5" customHeight="1">
      <c r="CB11981"/>
      <c r="CC11981"/>
      <c r="CD11981"/>
      <c r="CE11981" s="83"/>
      <c r="CF11981"/>
      <c r="CG11981"/>
      <c r="CH11981"/>
      <c r="CI11981"/>
      <c r="CJ11981"/>
      <c r="CK11981"/>
      <c r="CL11981"/>
      <c r="CM11981"/>
      <c r="CN11981"/>
      <c r="CO11981"/>
      <c r="CP11981"/>
    </row>
    <row r="11982" spans="80:94" ht="22.5" customHeight="1">
      <c r="CB11982"/>
      <c r="CC11982"/>
      <c r="CD11982"/>
      <c r="CE11982" s="83"/>
      <c r="CF11982"/>
      <c r="CG11982"/>
      <c r="CH11982"/>
      <c r="CI11982"/>
      <c r="CJ11982"/>
      <c r="CK11982"/>
      <c r="CL11982"/>
      <c r="CM11982"/>
      <c r="CN11982"/>
      <c r="CO11982"/>
      <c r="CP11982"/>
    </row>
    <row r="11983" spans="80:94" ht="22.5" customHeight="1">
      <c r="CB11983"/>
      <c r="CC11983"/>
      <c r="CD11983"/>
      <c r="CE11983" s="83"/>
      <c r="CF11983"/>
      <c r="CG11983"/>
      <c r="CH11983"/>
      <c r="CI11983"/>
      <c r="CJ11983"/>
      <c r="CK11983"/>
      <c r="CL11983"/>
      <c r="CM11983"/>
      <c r="CN11983"/>
      <c r="CO11983"/>
      <c r="CP11983"/>
    </row>
    <row r="11984" spans="80:94" ht="22.5" customHeight="1">
      <c r="CB11984"/>
      <c r="CC11984"/>
      <c r="CD11984"/>
      <c r="CE11984" s="83"/>
      <c r="CF11984"/>
      <c r="CG11984"/>
      <c r="CH11984"/>
      <c r="CI11984"/>
      <c r="CJ11984"/>
      <c r="CK11984"/>
      <c r="CL11984"/>
      <c r="CM11984"/>
      <c r="CN11984"/>
      <c r="CO11984"/>
      <c r="CP11984"/>
    </row>
    <row r="11985" spans="80:94" ht="22.5" customHeight="1">
      <c r="CB11985"/>
      <c r="CC11985"/>
      <c r="CD11985"/>
      <c r="CE11985" s="83"/>
      <c r="CF11985"/>
      <c r="CG11985"/>
      <c r="CH11985"/>
      <c r="CI11985"/>
      <c r="CJ11985"/>
      <c r="CK11985"/>
      <c r="CL11985"/>
      <c r="CM11985"/>
      <c r="CN11985"/>
      <c r="CO11985"/>
      <c r="CP11985"/>
    </row>
    <row r="11986" spans="80:94" ht="22.5" customHeight="1">
      <c r="CB11986"/>
      <c r="CC11986"/>
      <c r="CD11986"/>
      <c r="CE11986" s="83"/>
      <c r="CF11986"/>
      <c r="CG11986"/>
      <c r="CH11986"/>
      <c r="CI11986"/>
      <c r="CJ11986"/>
      <c r="CK11986"/>
      <c r="CL11986"/>
      <c r="CM11986"/>
      <c r="CN11986"/>
      <c r="CO11986"/>
      <c r="CP11986"/>
    </row>
    <row r="11987" spans="80:94" ht="22.5" customHeight="1">
      <c r="CB11987"/>
      <c r="CC11987"/>
      <c r="CD11987"/>
      <c r="CE11987" s="83"/>
      <c r="CF11987"/>
      <c r="CG11987"/>
      <c r="CH11987"/>
      <c r="CI11987"/>
      <c r="CJ11987"/>
      <c r="CK11987"/>
      <c r="CL11987"/>
      <c r="CM11987"/>
      <c r="CN11987"/>
      <c r="CO11987"/>
      <c r="CP11987"/>
    </row>
    <row r="11988" spans="80:94" ht="22.5" customHeight="1">
      <c r="CB11988"/>
      <c r="CC11988"/>
      <c r="CD11988"/>
      <c r="CE11988" s="83"/>
      <c r="CF11988"/>
      <c r="CG11988"/>
      <c r="CH11988"/>
      <c r="CI11988"/>
      <c r="CJ11988"/>
      <c r="CK11988"/>
      <c r="CL11988"/>
      <c r="CM11988"/>
      <c r="CN11988"/>
      <c r="CO11988"/>
      <c r="CP11988"/>
    </row>
    <row r="11989" spans="80:94" ht="22.5" customHeight="1">
      <c r="CB11989"/>
      <c r="CC11989"/>
      <c r="CD11989"/>
      <c r="CE11989" s="83"/>
      <c r="CF11989"/>
      <c r="CG11989"/>
      <c r="CH11989"/>
      <c r="CI11989"/>
      <c r="CJ11989"/>
      <c r="CK11989"/>
      <c r="CL11989"/>
      <c r="CM11989"/>
      <c r="CN11989"/>
      <c r="CO11989"/>
      <c r="CP11989"/>
    </row>
    <row r="11990" spans="80:94" ht="22.5" customHeight="1">
      <c r="CB11990"/>
      <c r="CC11990"/>
      <c r="CD11990"/>
      <c r="CE11990" s="83"/>
      <c r="CF11990"/>
      <c r="CG11990"/>
      <c r="CH11990"/>
      <c r="CI11990"/>
      <c r="CJ11990"/>
      <c r="CK11990"/>
      <c r="CL11990"/>
      <c r="CM11990"/>
      <c r="CN11990"/>
      <c r="CO11990"/>
      <c r="CP11990"/>
    </row>
    <row r="11991" spans="80:94" ht="22.5" customHeight="1">
      <c r="CB11991"/>
      <c r="CC11991"/>
      <c r="CD11991"/>
      <c r="CE11991" s="83"/>
      <c r="CF11991"/>
      <c r="CG11991"/>
      <c r="CH11991"/>
      <c r="CI11991"/>
      <c r="CJ11991"/>
      <c r="CK11991"/>
      <c r="CL11991"/>
      <c r="CM11991"/>
      <c r="CN11991"/>
      <c r="CO11991"/>
      <c r="CP11991"/>
    </row>
    <row r="11992" spans="80:94" ht="22.5" customHeight="1">
      <c r="CB11992"/>
      <c r="CC11992"/>
      <c r="CD11992"/>
      <c r="CE11992" s="83"/>
      <c r="CF11992"/>
      <c r="CG11992"/>
      <c r="CH11992"/>
      <c r="CI11992"/>
      <c r="CJ11992"/>
      <c r="CK11992"/>
      <c r="CL11992"/>
      <c r="CM11992"/>
      <c r="CN11992"/>
      <c r="CO11992"/>
      <c r="CP11992"/>
    </row>
    <row r="11993" spans="80:94" ht="22.5" customHeight="1">
      <c r="CB11993"/>
      <c r="CC11993"/>
      <c r="CD11993"/>
      <c r="CE11993" s="83"/>
      <c r="CF11993"/>
      <c r="CG11993"/>
      <c r="CH11993"/>
      <c r="CI11993"/>
      <c r="CJ11993"/>
      <c r="CK11993"/>
      <c r="CL11993"/>
      <c r="CM11993"/>
      <c r="CN11993"/>
      <c r="CO11993"/>
      <c r="CP11993"/>
    </row>
    <row r="11994" spans="80:94" ht="22.5" customHeight="1">
      <c r="CB11994"/>
      <c r="CC11994"/>
      <c r="CD11994"/>
      <c r="CE11994" s="83"/>
      <c r="CF11994"/>
      <c r="CG11994"/>
      <c r="CH11994"/>
      <c r="CI11994"/>
      <c r="CJ11994"/>
      <c r="CK11994"/>
      <c r="CL11994"/>
      <c r="CM11994"/>
      <c r="CN11994"/>
      <c r="CO11994"/>
      <c r="CP11994"/>
    </row>
    <row r="11995" spans="80:94" ht="22.5" customHeight="1">
      <c r="CB11995"/>
      <c r="CC11995"/>
      <c r="CD11995"/>
      <c r="CE11995" s="83"/>
      <c r="CF11995"/>
      <c r="CG11995"/>
      <c r="CH11995"/>
      <c r="CI11995"/>
      <c r="CJ11995"/>
      <c r="CK11995"/>
      <c r="CL11995"/>
      <c r="CM11995"/>
      <c r="CN11995"/>
      <c r="CO11995"/>
      <c r="CP11995"/>
    </row>
    <row r="11996" spans="80:94" ht="22.5" customHeight="1">
      <c r="CB11996"/>
      <c r="CC11996"/>
      <c r="CD11996"/>
      <c r="CE11996" s="83"/>
      <c r="CF11996"/>
      <c r="CG11996"/>
      <c r="CH11996"/>
      <c r="CI11996"/>
      <c r="CJ11996"/>
      <c r="CK11996"/>
      <c r="CL11996"/>
      <c r="CM11996"/>
      <c r="CN11996"/>
      <c r="CO11996"/>
      <c r="CP11996"/>
    </row>
    <row r="11997" spans="80:94" ht="22.5" customHeight="1">
      <c r="CB11997"/>
      <c r="CC11997"/>
      <c r="CD11997"/>
      <c r="CE11997" s="83"/>
      <c r="CF11997"/>
      <c r="CG11997"/>
      <c r="CH11997"/>
      <c r="CI11997"/>
      <c r="CJ11997"/>
      <c r="CK11997"/>
      <c r="CL11997"/>
      <c r="CM11997"/>
      <c r="CN11997"/>
      <c r="CO11997"/>
      <c r="CP11997"/>
    </row>
    <row r="11998" spans="80:94" ht="22.5" customHeight="1">
      <c r="CB11998"/>
      <c r="CC11998"/>
      <c r="CD11998"/>
      <c r="CE11998" s="83"/>
      <c r="CF11998"/>
      <c r="CG11998"/>
      <c r="CH11998"/>
      <c r="CI11998"/>
      <c r="CJ11998"/>
      <c r="CK11998"/>
      <c r="CL11998"/>
      <c r="CM11998"/>
      <c r="CN11998"/>
      <c r="CO11998"/>
      <c r="CP11998"/>
    </row>
    <row r="11999" spans="80:94" ht="22.5" customHeight="1">
      <c r="CB11999"/>
      <c r="CC11999"/>
      <c r="CD11999"/>
      <c r="CE11999" s="83"/>
      <c r="CF11999"/>
      <c r="CG11999"/>
      <c r="CH11999"/>
      <c r="CI11999"/>
      <c r="CJ11999"/>
      <c r="CK11999"/>
      <c r="CL11999"/>
      <c r="CM11999"/>
      <c r="CN11999"/>
      <c r="CO11999"/>
      <c r="CP11999"/>
    </row>
    <row r="12000" spans="80:94" ht="22.5" customHeight="1">
      <c r="CB12000"/>
      <c r="CC12000"/>
      <c r="CD12000"/>
      <c r="CE12000" s="83"/>
      <c r="CF12000"/>
      <c r="CG12000"/>
      <c r="CH12000"/>
      <c r="CI12000"/>
      <c r="CJ12000"/>
      <c r="CK12000"/>
      <c r="CL12000"/>
      <c r="CM12000"/>
      <c r="CN12000"/>
      <c r="CO12000"/>
      <c r="CP12000"/>
    </row>
    <row r="12001" spans="80:94" ht="22.5" customHeight="1">
      <c r="CB12001"/>
      <c r="CC12001"/>
      <c r="CD12001"/>
      <c r="CE12001" s="83"/>
      <c r="CF12001"/>
      <c r="CG12001"/>
      <c r="CH12001"/>
      <c r="CI12001"/>
      <c r="CJ12001"/>
      <c r="CK12001"/>
      <c r="CL12001"/>
      <c r="CM12001"/>
      <c r="CN12001"/>
      <c r="CO12001"/>
      <c r="CP12001"/>
    </row>
    <row r="12002" spans="80:94" ht="22.5" customHeight="1">
      <c r="CB12002"/>
      <c r="CC12002"/>
      <c r="CD12002"/>
      <c r="CE12002" s="83"/>
      <c r="CF12002"/>
      <c r="CG12002"/>
      <c r="CH12002"/>
      <c r="CI12002"/>
      <c r="CJ12002"/>
      <c r="CK12002"/>
      <c r="CL12002"/>
      <c r="CM12002"/>
      <c r="CN12002"/>
      <c r="CO12002"/>
      <c r="CP12002"/>
    </row>
    <row r="12003" spans="80:94" ht="22.5" customHeight="1">
      <c r="CB12003"/>
      <c r="CC12003"/>
      <c r="CD12003"/>
      <c r="CE12003" s="83"/>
      <c r="CF12003"/>
      <c r="CG12003"/>
      <c r="CH12003"/>
      <c r="CI12003"/>
      <c r="CJ12003"/>
      <c r="CK12003"/>
      <c r="CL12003"/>
      <c r="CM12003"/>
      <c r="CN12003"/>
      <c r="CO12003"/>
      <c r="CP12003"/>
    </row>
    <row r="12004" spans="80:94" ht="22.5" customHeight="1">
      <c r="CB12004"/>
      <c r="CC12004"/>
      <c r="CD12004"/>
      <c r="CE12004" s="83"/>
      <c r="CF12004"/>
      <c r="CG12004"/>
      <c r="CH12004"/>
      <c r="CI12004"/>
      <c r="CJ12004"/>
      <c r="CK12004"/>
      <c r="CL12004"/>
      <c r="CM12004"/>
      <c r="CN12004"/>
      <c r="CO12004"/>
      <c r="CP12004"/>
    </row>
    <row r="12005" spans="80:94" ht="22.5" customHeight="1">
      <c r="CB12005"/>
      <c r="CC12005"/>
      <c r="CD12005"/>
      <c r="CE12005" s="83"/>
      <c r="CF12005"/>
      <c r="CG12005"/>
      <c r="CH12005"/>
      <c r="CI12005"/>
      <c r="CJ12005"/>
      <c r="CK12005"/>
      <c r="CL12005"/>
      <c r="CM12005"/>
      <c r="CN12005"/>
      <c r="CO12005"/>
      <c r="CP12005"/>
    </row>
    <row r="12006" spans="80:94" ht="22.5" customHeight="1">
      <c r="CB12006"/>
      <c r="CC12006"/>
      <c r="CD12006"/>
      <c r="CE12006" s="83"/>
      <c r="CF12006"/>
      <c r="CG12006"/>
      <c r="CH12006"/>
      <c r="CI12006"/>
      <c r="CJ12006"/>
      <c r="CK12006"/>
      <c r="CL12006"/>
      <c r="CM12006"/>
      <c r="CN12006"/>
      <c r="CO12006"/>
      <c r="CP12006"/>
    </row>
    <row r="12007" spans="80:94" ht="22.5" customHeight="1">
      <c r="CB12007"/>
      <c r="CC12007"/>
      <c r="CD12007"/>
      <c r="CE12007" s="83"/>
      <c r="CF12007"/>
      <c r="CG12007"/>
      <c r="CH12007"/>
      <c r="CI12007"/>
      <c r="CJ12007"/>
      <c r="CK12007"/>
      <c r="CL12007"/>
      <c r="CM12007"/>
      <c r="CN12007"/>
      <c r="CO12007"/>
      <c r="CP12007"/>
    </row>
    <row r="12008" spans="80:94" ht="22.5" customHeight="1">
      <c r="CB12008"/>
      <c r="CC12008"/>
      <c r="CD12008"/>
      <c r="CE12008" s="83"/>
      <c r="CF12008"/>
      <c r="CG12008"/>
      <c r="CH12008"/>
      <c r="CI12008"/>
      <c r="CJ12008"/>
      <c r="CK12008"/>
      <c r="CL12008"/>
      <c r="CM12008"/>
      <c r="CN12008"/>
      <c r="CO12008"/>
      <c r="CP12008"/>
    </row>
    <row r="12009" spans="80:94" ht="22.5" customHeight="1">
      <c r="CB12009"/>
      <c r="CC12009"/>
      <c r="CD12009"/>
      <c r="CE12009" s="83"/>
      <c r="CF12009"/>
      <c r="CG12009"/>
      <c r="CH12009"/>
      <c r="CI12009"/>
      <c r="CJ12009"/>
      <c r="CK12009"/>
      <c r="CL12009"/>
      <c r="CM12009"/>
      <c r="CN12009"/>
      <c r="CO12009"/>
      <c r="CP12009"/>
    </row>
    <row r="12010" spans="80:94" ht="22.5" customHeight="1">
      <c r="CB12010"/>
      <c r="CC12010"/>
      <c r="CD12010"/>
      <c r="CE12010" s="83"/>
      <c r="CF12010"/>
      <c r="CG12010"/>
      <c r="CH12010"/>
      <c r="CI12010"/>
      <c r="CJ12010"/>
      <c r="CK12010"/>
      <c r="CL12010"/>
      <c r="CM12010"/>
      <c r="CN12010"/>
      <c r="CO12010"/>
      <c r="CP12010"/>
    </row>
    <row r="12011" spans="80:94" ht="22.5" customHeight="1">
      <c r="CB12011"/>
      <c r="CC12011"/>
      <c r="CD12011"/>
      <c r="CE12011" s="83"/>
      <c r="CF12011"/>
      <c r="CG12011"/>
      <c r="CH12011"/>
      <c r="CI12011"/>
      <c r="CJ12011"/>
      <c r="CK12011"/>
      <c r="CL12011"/>
      <c r="CM12011"/>
      <c r="CN12011"/>
      <c r="CO12011"/>
      <c r="CP12011"/>
    </row>
    <row r="12012" spans="80:94" ht="22.5" customHeight="1">
      <c r="CB12012"/>
      <c r="CC12012"/>
      <c r="CD12012"/>
      <c r="CE12012" s="83"/>
      <c r="CF12012"/>
      <c r="CG12012"/>
      <c r="CH12012"/>
      <c r="CI12012"/>
      <c r="CJ12012"/>
      <c r="CK12012"/>
      <c r="CL12012"/>
      <c r="CM12012"/>
      <c r="CN12012"/>
      <c r="CO12012"/>
      <c r="CP12012"/>
    </row>
    <row r="12013" spans="80:94" ht="22.5" customHeight="1">
      <c r="CB12013"/>
      <c r="CC12013"/>
      <c r="CD12013"/>
      <c r="CE12013" s="83"/>
      <c r="CF12013"/>
      <c r="CG12013"/>
      <c r="CH12013"/>
      <c r="CI12013"/>
      <c r="CJ12013"/>
      <c r="CK12013"/>
      <c r="CL12013"/>
      <c r="CM12013"/>
      <c r="CN12013"/>
      <c r="CO12013"/>
      <c r="CP12013"/>
    </row>
    <row r="12014" spans="80:94" ht="22.5" customHeight="1">
      <c r="CB12014"/>
      <c r="CC12014"/>
      <c r="CD12014"/>
      <c r="CE12014" s="83"/>
      <c r="CF12014"/>
      <c r="CG12014"/>
      <c r="CH12014"/>
      <c r="CI12014"/>
      <c r="CJ12014"/>
      <c r="CK12014"/>
      <c r="CL12014"/>
      <c r="CM12014"/>
      <c r="CN12014"/>
      <c r="CO12014"/>
      <c r="CP12014"/>
    </row>
    <row r="12015" spans="80:94" ht="22.5" customHeight="1">
      <c r="CB12015"/>
      <c r="CC12015"/>
      <c r="CD12015"/>
      <c r="CE12015" s="83"/>
      <c r="CF12015"/>
      <c r="CG12015"/>
      <c r="CH12015"/>
      <c r="CI12015"/>
      <c r="CJ12015"/>
      <c r="CK12015"/>
      <c r="CL12015"/>
      <c r="CM12015"/>
      <c r="CN12015"/>
      <c r="CO12015"/>
      <c r="CP12015"/>
    </row>
    <row r="12016" spans="80:94" ht="22.5" customHeight="1">
      <c r="CB12016"/>
      <c r="CC12016"/>
      <c r="CD12016"/>
      <c r="CE12016" s="83"/>
      <c r="CF12016"/>
      <c r="CG12016"/>
      <c r="CH12016"/>
      <c r="CI12016"/>
      <c r="CJ12016"/>
      <c r="CK12016"/>
      <c r="CL12016"/>
      <c r="CM12016"/>
      <c r="CN12016"/>
      <c r="CO12016"/>
      <c r="CP12016"/>
    </row>
    <row r="12017" spans="80:94" ht="22.5" customHeight="1">
      <c r="CB12017"/>
      <c r="CC12017"/>
      <c r="CD12017"/>
      <c r="CE12017" s="83"/>
      <c r="CF12017"/>
      <c r="CG12017"/>
      <c r="CH12017"/>
      <c r="CI12017"/>
      <c r="CJ12017"/>
      <c r="CK12017"/>
      <c r="CL12017"/>
      <c r="CM12017"/>
      <c r="CN12017"/>
      <c r="CO12017"/>
      <c r="CP12017"/>
    </row>
    <row r="12018" spans="80:94" ht="22.5" customHeight="1">
      <c r="CB12018"/>
      <c r="CC12018"/>
      <c r="CD12018"/>
      <c r="CE12018" s="83"/>
      <c r="CF12018"/>
      <c r="CG12018"/>
      <c r="CH12018"/>
      <c r="CI12018"/>
      <c r="CJ12018"/>
      <c r="CK12018"/>
      <c r="CL12018"/>
      <c r="CM12018"/>
      <c r="CN12018"/>
      <c r="CO12018"/>
      <c r="CP12018"/>
    </row>
    <row r="12019" spans="80:94" ht="22.5" customHeight="1">
      <c r="CB12019"/>
      <c r="CC12019"/>
      <c r="CD12019"/>
      <c r="CE12019" s="83"/>
      <c r="CF12019"/>
      <c r="CG12019"/>
      <c r="CH12019"/>
      <c r="CI12019"/>
      <c r="CJ12019"/>
      <c r="CK12019"/>
      <c r="CL12019"/>
      <c r="CM12019"/>
      <c r="CN12019"/>
      <c r="CO12019"/>
      <c r="CP12019"/>
    </row>
    <row r="12020" spans="80:94" ht="22.5" customHeight="1">
      <c r="CB12020"/>
      <c r="CC12020"/>
      <c r="CD12020"/>
      <c r="CE12020" s="83"/>
      <c r="CF12020"/>
      <c r="CG12020"/>
      <c r="CH12020"/>
      <c r="CI12020"/>
      <c r="CJ12020"/>
      <c r="CK12020"/>
      <c r="CL12020"/>
      <c r="CM12020"/>
      <c r="CN12020"/>
      <c r="CO12020"/>
      <c r="CP12020"/>
    </row>
    <row r="12021" spans="80:94" ht="22.5" customHeight="1">
      <c r="CB12021"/>
      <c r="CC12021"/>
      <c r="CD12021"/>
      <c r="CE12021" s="83"/>
      <c r="CF12021"/>
      <c r="CG12021"/>
      <c r="CH12021"/>
      <c r="CI12021"/>
      <c r="CJ12021"/>
      <c r="CK12021"/>
      <c r="CL12021"/>
      <c r="CM12021"/>
      <c r="CN12021"/>
      <c r="CO12021"/>
      <c r="CP12021"/>
    </row>
    <row r="12022" spans="80:94" ht="22.5" customHeight="1">
      <c r="CB12022"/>
      <c r="CC12022"/>
      <c r="CD12022"/>
      <c r="CE12022" s="83"/>
      <c r="CF12022"/>
      <c r="CG12022"/>
      <c r="CH12022"/>
      <c r="CI12022"/>
      <c r="CJ12022"/>
      <c r="CK12022"/>
      <c r="CL12022"/>
      <c r="CM12022"/>
      <c r="CN12022"/>
      <c r="CO12022"/>
      <c r="CP12022"/>
    </row>
    <row r="12023" spans="80:94" ht="22.5" customHeight="1">
      <c r="CB12023"/>
      <c r="CC12023"/>
      <c r="CD12023"/>
      <c r="CE12023" s="83"/>
      <c r="CF12023"/>
      <c r="CG12023"/>
      <c r="CH12023"/>
      <c r="CI12023"/>
      <c r="CJ12023"/>
      <c r="CK12023"/>
      <c r="CL12023"/>
      <c r="CM12023"/>
      <c r="CN12023"/>
      <c r="CO12023"/>
      <c r="CP12023"/>
    </row>
    <row r="12024" spans="80:94" ht="22.5" customHeight="1">
      <c r="CB12024"/>
      <c r="CC12024"/>
      <c r="CD12024"/>
      <c r="CE12024" s="83"/>
      <c r="CF12024"/>
      <c r="CG12024"/>
      <c r="CH12024"/>
      <c r="CI12024"/>
      <c r="CJ12024"/>
      <c r="CK12024"/>
      <c r="CL12024"/>
      <c r="CM12024"/>
      <c r="CN12024"/>
      <c r="CO12024"/>
      <c r="CP12024"/>
    </row>
    <row r="12025" spans="80:94" ht="22.5" customHeight="1">
      <c r="CB12025"/>
      <c r="CC12025"/>
      <c r="CD12025"/>
      <c r="CE12025" s="83"/>
      <c r="CF12025"/>
      <c r="CG12025"/>
      <c r="CH12025"/>
      <c r="CI12025"/>
      <c r="CJ12025"/>
      <c r="CK12025"/>
      <c r="CL12025"/>
      <c r="CM12025"/>
      <c r="CN12025"/>
      <c r="CO12025"/>
      <c r="CP12025"/>
    </row>
    <row r="12026" spans="80:94" ht="22.5" customHeight="1">
      <c r="CB12026"/>
      <c r="CC12026"/>
      <c r="CD12026"/>
      <c r="CE12026" s="83"/>
      <c r="CF12026"/>
      <c r="CG12026"/>
      <c r="CH12026"/>
      <c r="CI12026"/>
      <c r="CJ12026"/>
      <c r="CK12026"/>
      <c r="CL12026"/>
      <c r="CM12026"/>
      <c r="CN12026"/>
      <c r="CO12026"/>
      <c r="CP12026"/>
    </row>
    <row r="12027" spans="80:94" ht="22.5" customHeight="1">
      <c r="CB12027"/>
      <c r="CC12027"/>
      <c r="CD12027"/>
      <c r="CE12027" s="83"/>
      <c r="CF12027"/>
      <c r="CG12027"/>
      <c r="CH12027"/>
      <c r="CI12027"/>
      <c r="CJ12027"/>
      <c r="CK12027"/>
      <c r="CL12027"/>
      <c r="CM12027"/>
      <c r="CN12027"/>
      <c r="CO12027"/>
      <c r="CP12027"/>
    </row>
    <row r="12028" spans="80:94" ht="22.5" customHeight="1">
      <c r="CB12028"/>
      <c r="CC12028"/>
      <c r="CD12028"/>
      <c r="CE12028" s="83"/>
      <c r="CF12028"/>
      <c r="CG12028"/>
      <c r="CH12028"/>
      <c r="CI12028"/>
      <c r="CJ12028"/>
      <c r="CK12028"/>
      <c r="CL12028"/>
      <c r="CM12028"/>
      <c r="CN12028"/>
      <c r="CO12028"/>
      <c r="CP12028"/>
    </row>
    <row r="12029" spans="80:94" ht="22.5" customHeight="1">
      <c r="CB12029"/>
      <c r="CC12029"/>
      <c r="CD12029"/>
      <c r="CE12029" s="83"/>
      <c r="CF12029"/>
      <c r="CG12029"/>
      <c r="CH12029"/>
      <c r="CI12029"/>
      <c r="CJ12029"/>
      <c r="CK12029"/>
      <c r="CL12029"/>
      <c r="CM12029"/>
      <c r="CN12029"/>
      <c r="CO12029"/>
      <c r="CP12029"/>
    </row>
    <row r="12030" spans="80:94" ht="22.5" customHeight="1">
      <c r="CB12030"/>
      <c r="CC12030"/>
      <c r="CD12030"/>
      <c r="CE12030" s="83"/>
      <c r="CF12030"/>
      <c r="CG12030"/>
      <c r="CH12030"/>
      <c r="CI12030"/>
      <c r="CJ12030"/>
      <c r="CK12030"/>
      <c r="CL12030"/>
      <c r="CM12030"/>
      <c r="CN12030"/>
      <c r="CO12030"/>
      <c r="CP12030"/>
    </row>
    <row r="12031" spans="80:94" ht="22.5" customHeight="1">
      <c r="CB12031"/>
      <c r="CC12031"/>
      <c r="CD12031"/>
      <c r="CE12031" s="83"/>
      <c r="CF12031"/>
      <c r="CG12031"/>
      <c r="CH12031"/>
      <c r="CI12031"/>
      <c r="CJ12031"/>
      <c r="CK12031"/>
      <c r="CL12031"/>
      <c r="CM12031"/>
      <c r="CN12031"/>
      <c r="CO12031"/>
      <c r="CP12031"/>
    </row>
    <row r="12032" spans="80:94" ht="22.5" customHeight="1">
      <c r="CB12032"/>
      <c r="CC12032"/>
      <c r="CD12032"/>
      <c r="CE12032" s="83"/>
      <c r="CF12032"/>
      <c r="CG12032"/>
      <c r="CH12032"/>
      <c r="CI12032"/>
      <c r="CJ12032"/>
      <c r="CK12032"/>
      <c r="CL12032"/>
      <c r="CM12032"/>
      <c r="CN12032"/>
      <c r="CO12032"/>
      <c r="CP12032"/>
    </row>
    <row r="12033" spans="80:94" ht="22.5" customHeight="1">
      <c r="CB12033"/>
      <c r="CC12033"/>
      <c r="CD12033"/>
      <c r="CE12033" s="83"/>
      <c r="CF12033"/>
      <c r="CG12033"/>
      <c r="CH12033"/>
      <c r="CI12033"/>
      <c r="CJ12033"/>
      <c r="CK12033"/>
      <c r="CL12033"/>
      <c r="CM12033"/>
      <c r="CN12033"/>
      <c r="CO12033"/>
      <c r="CP12033"/>
    </row>
    <row r="12034" spans="80:94" ht="22.5" customHeight="1">
      <c r="CB12034"/>
      <c r="CC12034"/>
      <c r="CD12034"/>
      <c r="CE12034" s="83"/>
      <c r="CF12034"/>
      <c r="CG12034"/>
      <c r="CH12034"/>
      <c r="CI12034"/>
      <c r="CJ12034"/>
      <c r="CK12034"/>
      <c r="CL12034"/>
      <c r="CM12034"/>
      <c r="CN12034"/>
      <c r="CO12034"/>
      <c r="CP12034"/>
    </row>
    <row r="12035" spans="80:94" ht="22.5" customHeight="1">
      <c r="CB12035"/>
      <c r="CC12035"/>
      <c r="CD12035"/>
      <c r="CE12035" s="83"/>
      <c r="CF12035"/>
      <c r="CG12035"/>
      <c r="CH12035"/>
      <c r="CI12035"/>
      <c r="CJ12035"/>
      <c r="CK12035"/>
      <c r="CL12035"/>
      <c r="CM12035"/>
      <c r="CN12035"/>
      <c r="CO12035"/>
      <c r="CP12035"/>
    </row>
    <row r="12036" spans="80:94" ht="22.5" customHeight="1">
      <c r="CB12036"/>
      <c r="CC12036"/>
      <c r="CD12036"/>
      <c r="CE12036" s="83"/>
      <c r="CF12036"/>
      <c r="CG12036"/>
      <c r="CH12036"/>
      <c r="CI12036"/>
      <c r="CJ12036"/>
      <c r="CK12036"/>
      <c r="CL12036"/>
      <c r="CM12036"/>
      <c r="CN12036"/>
      <c r="CO12036"/>
      <c r="CP12036"/>
    </row>
    <row r="12037" spans="80:94" ht="22.5" customHeight="1">
      <c r="CB12037"/>
      <c r="CC12037"/>
      <c r="CD12037"/>
      <c r="CE12037" s="83"/>
      <c r="CF12037"/>
      <c r="CG12037"/>
      <c r="CH12037"/>
      <c r="CI12037"/>
      <c r="CJ12037"/>
      <c r="CK12037"/>
      <c r="CL12037"/>
      <c r="CM12037"/>
      <c r="CN12037"/>
      <c r="CO12037"/>
      <c r="CP12037"/>
    </row>
    <row r="12038" spans="80:94" ht="22.5" customHeight="1">
      <c r="CB12038"/>
      <c r="CC12038"/>
      <c r="CD12038"/>
      <c r="CE12038" s="83"/>
      <c r="CF12038"/>
      <c r="CG12038"/>
      <c r="CH12038"/>
      <c r="CI12038"/>
      <c r="CJ12038"/>
      <c r="CK12038"/>
      <c r="CL12038"/>
      <c r="CM12038"/>
      <c r="CN12038"/>
      <c r="CO12038"/>
      <c r="CP12038"/>
    </row>
    <row r="12039" spans="80:94" ht="22.5" customHeight="1">
      <c r="CB12039"/>
      <c r="CC12039"/>
      <c r="CD12039"/>
      <c r="CE12039" s="83"/>
      <c r="CF12039"/>
      <c r="CG12039"/>
      <c r="CH12039"/>
      <c r="CI12039"/>
      <c r="CJ12039"/>
      <c r="CK12039"/>
      <c r="CL12039"/>
      <c r="CM12039"/>
      <c r="CN12039"/>
      <c r="CO12039"/>
      <c r="CP12039"/>
    </row>
    <row r="12040" spans="80:94" ht="22.5" customHeight="1">
      <c r="CB12040"/>
      <c r="CC12040"/>
      <c r="CD12040"/>
      <c r="CE12040" s="83"/>
      <c r="CF12040"/>
      <c r="CG12040"/>
      <c r="CH12040"/>
      <c r="CI12040"/>
      <c r="CJ12040"/>
      <c r="CK12040"/>
      <c r="CL12040"/>
      <c r="CM12040"/>
      <c r="CN12040"/>
      <c r="CO12040"/>
      <c r="CP12040"/>
    </row>
    <row r="12041" spans="80:94" ht="22.5" customHeight="1">
      <c r="CB12041"/>
      <c r="CC12041"/>
      <c r="CD12041"/>
      <c r="CE12041" s="83"/>
      <c r="CF12041"/>
      <c r="CG12041"/>
      <c r="CH12041"/>
      <c r="CI12041"/>
      <c r="CJ12041"/>
      <c r="CK12041"/>
      <c r="CL12041"/>
      <c r="CM12041"/>
      <c r="CN12041"/>
      <c r="CO12041"/>
      <c r="CP12041"/>
    </row>
    <row r="12042" spans="80:94" ht="22.5" customHeight="1">
      <c r="CB12042"/>
      <c r="CC12042"/>
      <c r="CD12042"/>
      <c r="CE12042" s="83"/>
      <c r="CF12042"/>
      <c r="CG12042"/>
      <c r="CH12042"/>
      <c r="CI12042"/>
      <c r="CJ12042"/>
      <c r="CK12042"/>
      <c r="CL12042"/>
      <c r="CM12042"/>
      <c r="CN12042"/>
      <c r="CO12042"/>
      <c r="CP12042"/>
    </row>
    <row r="12043" spans="80:94" ht="22.5" customHeight="1">
      <c r="CB12043"/>
      <c r="CC12043"/>
      <c r="CD12043"/>
      <c r="CE12043" s="83"/>
      <c r="CF12043"/>
      <c r="CG12043"/>
      <c r="CH12043"/>
      <c r="CI12043"/>
      <c r="CJ12043"/>
      <c r="CK12043"/>
      <c r="CL12043"/>
      <c r="CM12043"/>
      <c r="CN12043"/>
      <c r="CO12043"/>
      <c r="CP12043"/>
    </row>
    <row r="12044" spans="80:94" ht="22.5" customHeight="1">
      <c r="CB12044"/>
      <c r="CC12044"/>
      <c r="CD12044"/>
      <c r="CE12044" s="83"/>
      <c r="CF12044"/>
      <c r="CG12044"/>
      <c r="CH12044"/>
      <c r="CI12044"/>
      <c r="CJ12044"/>
      <c r="CK12044"/>
      <c r="CL12044"/>
      <c r="CM12044"/>
      <c r="CN12044"/>
      <c r="CO12044"/>
      <c r="CP12044"/>
    </row>
    <row r="12045" spans="80:94" ht="22.5" customHeight="1">
      <c r="CB12045"/>
      <c r="CC12045"/>
      <c r="CD12045"/>
      <c r="CE12045" s="83"/>
      <c r="CF12045"/>
      <c r="CG12045"/>
      <c r="CH12045"/>
      <c r="CI12045"/>
      <c r="CJ12045"/>
      <c r="CK12045"/>
      <c r="CL12045"/>
      <c r="CM12045"/>
      <c r="CN12045"/>
      <c r="CO12045"/>
      <c r="CP12045"/>
    </row>
    <row r="12046" spans="80:94" ht="22.5" customHeight="1">
      <c r="CB12046"/>
      <c r="CC12046"/>
      <c r="CD12046"/>
      <c r="CE12046" s="83"/>
      <c r="CF12046"/>
      <c r="CG12046"/>
      <c r="CH12046"/>
      <c r="CI12046"/>
      <c r="CJ12046"/>
      <c r="CK12046"/>
      <c r="CL12046"/>
      <c r="CM12046"/>
      <c r="CN12046"/>
      <c r="CO12046"/>
      <c r="CP12046"/>
    </row>
    <row r="12047" spans="80:94" ht="22.5" customHeight="1">
      <c r="CB12047"/>
      <c r="CC12047"/>
      <c r="CD12047"/>
      <c r="CE12047" s="83"/>
      <c r="CF12047"/>
      <c r="CG12047"/>
      <c r="CH12047"/>
      <c r="CI12047"/>
      <c r="CJ12047"/>
      <c r="CK12047"/>
      <c r="CL12047"/>
      <c r="CM12047"/>
      <c r="CN12047"/>
      <c r="CO12047"/>
      <c r="CP12047"/>
    </row>
    <row r="12048" spans="80:94" ht="22.5" customHeight="1">
      <c r="CB12048"/>
      <c r="CC12048"/>
      <c r="CD12048"/>
      <c r="CE12048" s="83"/>
      <c r="CF12048"/>
      <c r="CG12048"/>
      <c r="CH12048"/>
      <c r="CI12048"/>
      <c r="CJ12048"/>
      <c r="CK12048"/>
      <c r="CL12048"/>
      <c r="CM12048"/>
      <c r="CN12048"/>
      <c r="CO12048"/>
      <c r="CP12048"/>
    </row>
    <row r="12049" spans="80:94" ht="22.5" customHeight="1">
      <c r="CB12049"/>
      <c r="CC12049"/>
      <c r="CD12049"/>
      <c r="CE12049" s="83"/>
      <c r="CF12049"/>
      <c r="CG12049"/>
      <c r="CH12049"/>
      <c r="CI12049"/>
      <c r="CJ12049"/>
      <c r="CK12049"/>
      <c r="CL12049"/>
      <c r="CM12049"/>
      <c r="CN12049"/>
      <c r="CO12049"/>
      <c r="CP12049"/>
    </row>
    <row r="12050" spans="80:94" ht="22.5" customHeight="1">
      <c r="CB12050"/>
      <c r="CC12050"/>
      <c r="CD12050"/>
      <c r="CE12050" s="83"/>
      <c r="CF12050"/>
      <c r="CG12050"/>
      <c r="CH12050"/>
      <c r="CI12050"/>
      <c r="CJ12050"/>
      <c r="CK12050"/>
      <c r="CL12050"/>
      <c r="CM12050"/>
      <c r="CN12050"/>
      <c r="CO12050"/>
      <c r="CP12050"/>
    </row>
    <row r="12051" spans="80:94" ht="22.5" customHeight="1">
      <c r="CB12051"/>
      <c r="CC12051"/>
      <c r="CD12051"/>
      <c r="CE12051" s="83"/>
      <c r="CF12051"/>
      <c r="CG12051"/>
      <c r="CH12051"/>
      <c r="CI12051"/>
      <c r="CJ12051"/>
      <c r="CK12051"/>
      <c r="CL12051"/>
      <c r="CM12051"/>
      <c r="CN12051"/>
      <c r="CO12051"/>
      <c r="CP12051"/>
    </row>
    <row r="12052" spans="80:94" ht="22.5" customHeight="1">
      <c r="CB12052"/>
      <c r="CC12052"/>
      <c r="CD12052"/>
      <c r="CE12052" s="83"/>
      <c r="CF12052"/>
      <c r="CG12052"/>
      <c r="CH12052"/>
      <c r="CI12052"/>
      <c r="CJ12052"/>
      <c r="CK12052"/>
      <c r="CL12052"/>
      <c r="CM12052"/>
      <c r="CN12052"/>
      <c r="CO12052"/>
      <c r="CP12052"/>
    </row>
    <row r="12053" spans="80:94" ht="22.5" customHeight="1">
      <c r="CB12053"/>
      <c r="CC12053"/>
      <c r="CD12053"/>
      <c r="CE12053" s="83"/>
      <c r="CF12053"/>
      <c r="CG12053"/>
      <c r="CH12053"/>
      <c r="CI12053"/>
      <c r="CJ12053"/>
      <c r="CK12053"/>
      <c r="CL12053"/>
      <c r="CM12053"/>
      <c r="CN12053"/>
      <c r="CO12053"/>
      <c r="CP12053"/>
    </row>
    <row r="12054" spans="80:94" ht="22.5" customHeight="1">
      <c r="CB12054"/>
      <c r="CC12054"/>
      <c r="CD12054"/>
      <c r="CE12054" s="83"/>
      <c r="CF12054"/>
      <c r="CG12054"/>
      <c r="CH12054"/>
      <c r="CI12054"/>
      <c r="CJ12054"/>
      <c r="CK12054"/>
      <c r="CL12054"/>
      <c r="CM12054"/>
      <c r="CN12054"/>
      <c r="CO12054"/>
      <c r="CP12054"/>
    </row>
    <row r="12055" spans="80:94" ht="22.5" customHeight="1">
      <c r="CB12055"/>
      <c r="CC12055"/>
      <c r="CD12055"/>
      <c r="CE12055" s="83"/>
      <c r="CF12055"/>
      <c r="CG12055"/>
      <c r="CH12055"/>
      <c r="CI12055"/>
      <c r="CJ12055"/>
      <c r="CK12055"/>
      <c r="CL12055"/>
      <c r="CM12055"/>
      <c r="CN12055"/>
      <c r="CO12055"/>
      <c r="CP12055"/>
    </row>
    <row r="12056" spans="80:94" ht="22.5" customHeight="1">
      <c r="CB12056"/>
      <c r="CC12056"/>
      <c r="CD12056"/>
      <c r="CE12056" s="83"/>
      <c r="CF12056"/>
      <c r="CG12056"/>
      <c r="CH12056"/>
      <c r="CI12056"/>
      <c r="CJ12056"/>
      <c r="CK12056"/>
      <c r="CL12056"/>
      <c r="CM12056"/>
      <c r="CN12056"/>
      <c r="CO12056"/>
      <c r="CP12056"/>
    </row>
    <row r="12057" spans="80:94" ht="22.5" customHeight="1">
      <c r="CB12057"/>
      <c r="CC12057"/>
      <c r="CD12057"/>
      <c r="CE12057" s="83"/>
      <c r="CF12057"/>
      <c r="CG12057"/>
      <c r="CH12057"/>
      <c r="CI12057"/>
      <c r="CJ12057"/>
      <c r="CK12057"/>
      <c r="CL12057"/>
      <c r="CM12057"/>
      <c r="CN12057"/>
      <c r="CO12057"/>
      <c r="CP12057"/>
    </row>
    <row r="12058" spans="80:94" ht="22.5" customHeight="1">
      <c r="CB12058"/>
      <c r="CC12058"/>
      <c r="CD12058"/>
      <c r="CE12058" s="83"/>
      <c r="CF12058"/>
      <c r="CG12058"/>
      <c r="CH12058"/>
      <c r="CI12058"/>
      <c r="CJ12058"/>
      <c r="CK12058"/>
      <c r="CL12058"/>
      <c r="CM12058"/>
      <c r="CN12058"/>
      <c r="CO12058"/>
      <c r="CP12058"/>
    </row>
    <row r="12059" spans="80:94" ht="22.5" customHeight="1">
      <c r="CB12059"/>
      <c r="CC12059"/>
      <c r="CD12059"/>
      <c r="CE12059" s="83"/>
      <c r="CF12059"/>
      <c r="CG12059"/>
      <c r="CH12059"/>
      <c r="CI12059"/>
      <c r="CJ12059"/>
      <c r="CK12059"/>
      <c r="CL12059"/>
      <c r="CM12059"/>
      <c r="CN12059"/>
      <c r="CO12059"/>
      <c r="CP12059"/>
    </row>
    <row r="12060" spans="80:94" ht="22.5" customHeight="1">
      <c r="CB12060"/>
      <c r="CC12060"/>
      <c r="CD12060"/>
      <c r="CE12060" s="83"/>
      <c r="CF12060"/>
      <c r="CG12060"/>
      <c r="CH12060"/>
      <c r="CI12060"/>
      <c r="CJ12060"/>
      <c r="CK12060"/>
      <c r="CL12060"/>
      <c r="CM12060"/>
      <c r="CN12060"/>
      <c r="CO12060"/>
      <c r="CP12060"/>
    </row>
    <row r="12061" spans="80:94" ht="22.5" customHeight="1">
      <c r="CB12061"/>
      <c r="CC12061"/>
      <c r="CD12061"/>
      <c r="CE12061" s="83"/>
      <c r="CF12061"/>
      <c r="CG12061"/>
      <c r="CH12061"/>
      <c r="CI12061"/>
      <c r="CJ12061"/>
      <c r="CK12061"/>
      <c r="CL12061"/>
      <c r="CM12061"/>
      <c r="CN12061"/>
      <c r="CO12061"/>
      <c r="CP12061"/>
    </row>
    <row r="12062" spans="80:94" ht="22.5" customHeight="1">
      <c r="CB12062"/>
      <c r="CC12062"/>
      <c r="CD12062"/>
      <c r="CE12062" s="83"/>
      <c r="CF12062"/>
      <c r="CG12062"/>
      <c r="CH12062"/>
      <c r="CI12062"/>
      <c r="CJ12062"/>
      <c r="CK12062"/>
      <c r="CL12062"/>
      <c r="CM12062"/>
      <c r="CN12062"/>
      <c r="CO12062"/>
      <c r="CP12062"/>
    </row>
    <row r="12063" spans="80:94" ht="22.5" customHeight="1">
      <c r="CB12063"/>
      <c r="CC12063"/>
      <c r="CD12063"/>
      <c r="CE12063" s="83"/>
      <c r="CF12063"/>
      <c r="CG12063"/>
      <c r="CH12063"/>
      <c r="CI12063"/>
      <c r="CJ12063"/>
      <c r="CK12063"/>
      <c r="CL12063"/>
      <c r="CM12063"/>
      <c r="CN12063"/>
      <c r="CO12063"/>
      <c r="CP12063"/>
    </row>
    <row r="12064" spans="80:94" ht="22.5" customHeight="1">
      <c r="CB12064"/>
      <c r="CC12064"/>
      <c r="CD12064"/>
      <c r="CE12064" s="83"/>
      <c r="CF12064"/>
      <c r="CG12064"/>
      <c r="CH12064"/>
      <c r="CI12064"/>
      <c r="CJ12064"/>
      <c r="CK12064"/>
      <c r="CL12064"/>
      <c r="CM12064"/>
      <c r="CN12064"/>
      <c r="CO12064"/>
      <c r="CP12064"/>
    </row>
    <row r="12065" spans="80:94" ht="22.5" customHeight="1">
      <c r="CB12065"/>
      <c r="CC12065"/>
      <c r="CD12065"/>
      <c r="CE12065" s="83"/>
      <c r="CF12065"/>
      <c r="CG12065"/>
      <c r="CH12065"/>
      <c r="CI12065"/>
      <c r="CJ12065"/>
      <c r="CK12065"/>
      <c r="CL12065"/>
      <c r="CM12065"/>
      <c r="CN12065"/>
      <c r="CO12065"/>
      <c r="CP12065"/>
    </row>
    <row r="12066" spans="80:94" ht="22.5" customHeight="1">
      <c r="CB12066"/>
      <c r="CC12066"/>
      <c r="CD12066"/>
      <c r="CE12066" s="83"/>
      <c r="CF12066"/>
      <c r="CG12066"/>
      <c r="CH12066"/>
      <c r="CI12066"/>
      <c r="CJ12066"/>
      <c r="CK12066"/>
      <c r="CL12066"/>
      <c r="CM12066"/>
      <c r="CN12066"/>
      <c r="CO12066"/>
      <c r="CP12066"/>
    </row>
    <row r="12067" spans="80:94" ht="22.5" customHeight="1">
      <c r="CB12067"/>
      <c r="CC12067"/>
      <c r="CD12067"/>
      <c r="CE12067" s="83"/>
      <c r="CF12067"/>
      <c r="CG12067"/>
      <c r="CH12067"/>
      <c r="CI12067"/>
      <c r="CJ12067"/>
      <c r="CK12067"/>
      <c r="CL12067"/>
      <c r="CM12067"/>
      <c r="CN12067"/>
      <c r="CO12067"/>
      <c r="CP12067"/>
    </row>
    <row r="12068" spans="80:94" ht="22.5" customHeight="1">
      <c r="CB12068"/>
      <c r="CC12068"/>
      <c r="CD12068"/>
      <c r="CE12068" s="83"/>
      <c r="CF12068"/>
      <c r="CG12068"/>
      <c r="CH12068"/>
      <c r="CI12068"/>
      <c r="CJ12068"/>
      <c r="CK12068"/>
      <c r="CL12068"/>
      <c r="CM12068"/>
      <c r="CN12068"/>
      <c r="CO12068"/>
      <c r="CP12068"/>
    </row>
    <row r="12069" spans="80:94" ht="22.5" customHeight="1">
      <c r="CB12069"/>
      <c r="CC12069"/>
      <c r="CD12069"/>
      <c r="CE12069" s="83"/>
      <c r="CF12069"/>
      <c r="CG12069"/>
      <c r="CH12069"/>
      <c r="CI12069"/>
      <c r="CJ12069"/>
      <c r="CK12069"/>
      <c r="CL12069"/>
      <c r="CM12069"/>
      <c r="CN12069"/>
      <c r="CO12069"/>
      <c r="CP12069"/>
    </row>
    <row r="12070" spans="80:94" ht="22.5" customHeight="1">
      <c r="CB12070"/>
      <c r="CC12070"/>
      <c r="CD12070"/>
      <c r="CE12070" s="83"/>
      <c r="CF12070"/>
      <c r="CG12070"/>
      <c r="CH12070"/>
      <c r="CI12070"/>
      <c r="CJ12070"/>
      <c r="CK12070"/>
      <c r="CL12070"/>
      <c r="CM12070"/>
      <c r="CN12070"/>
      <c r="CO12070"/>
      <c r="CP12070"/>
    </row>
    <row r="12071" spans="80:94" ht="22.5" customHeight="1">
      <c r="CB12071"/>
      <c r="CC12071"/>
      <c r="CD12071"/>
      <c r="CE12071" s="83"/>
      <c r="CF12071"/>
      <c r="CG12071"/>
      <c r="CH12071"/>
      <c r="CI12071"/>
      <c r="CJ12071"/>
      <c r="CK12071"/>
      <c r="CL12071"/>
      <c r="CM12071"/>
      <c r="CN12071"/>
      <c r="CO12071"/>
      <c r="CP12071"/>
    </row>
    <row r="12072" spans="80:94" ht="22.5" customHeight="1">
      <c r="CB12072"/>
      <c r="CC12072"/>
      <c r="CD12072"/>
      <c r="CE12072" s="83"/>
      <c r="CF12072"/>
      <c r="CG12072"/>
      <c r="CH12072"/>
      <c r="CI12072"/>
      <c r="CJ12072"/>
      <c r="CK12072"/>
      <c r="CL12072"/>
      <c r="CM12072"/>
      <c r="CN12072"/>
      <c r="CO12072"/>
      <c r="CP12072"/>
    </row>
    <row r="12073" spans="80:94" ht="22.5" customHeight="1">
      <c r="CB12073"/>
      <c r="CC12073"/>
      <c r="CD12073"/>
      <c r="CE12073" s="83"/>
      <c r="CF12073"/>
      <c r="CG12073"/>
      <c r="CH12073"/>
      <c r="CI12073"/>
      <c r="CJ12073"/>
      <c r="CK12073"/>
      <c r="CL12073"/>
      <c r="CM12073"/>
      <c r="CN12073"/>
      <c r="CO12073"/>
      <c r="CP12073"/>
    </row>
    <row r="12074" spans="80:94" ht="22.5" customHeight="1">
      <c r="CB12074"/>
      <c r="CC12074"/>
      <c r="CD12074"/>
      <c r="CE12074" s="83"/>
      <c r="CF12074"/>
      <c r="CG12074"/>
      <c r="CH12074"/>
      <c r="CI12074"/>
      <c r="CJ12074"/>
      <c r="CK12074"/>
      <c r="CL12074"/>
      <c r="CM12074"/>
      <c r="CN12074"/>
      <c r="CO12074"/>
      <c r="CP12074"/>
    </row>
    <row r="12075" spans="80:94" ht="22.5" customHeight="1">
      <c r="CB12075"/>
      <c r="CC12075"/>
      <c r="CD12075"/>
      <c r="CE12075" s="83"/>
      <c r="CF12075"/>
      <c r="CG12075"/>
      <c r="CH12075"/>
      <c r="CI12075"/>
      <c r="CJ12075"/>
      <c r="CK12075"/>
      <c r="CL12075"/>
      <c r="CM12075"/>
      <c r="CN12075"/>
      <c r="CO12075"/>
      <c r="CP12075"/>
    </row>
    <row r="12076" spans="80:94" ht="22.5" customHeight="1">
      <c r="CB12076"/>
      <c r="CC12076"/>
      <c r="CD12076"/>
      <c r="CE12076" s="83"/>
      <c r="CF12076"/>
      <c r="CG12076"/>
      <c r="CH12076"/>
      <c r="CI12076"/>
      <c r="CJ12076"/>
      <c r="CK12076"/>
      <c r="CL12076"/>
      <c r="CM12076"/>
      <c r="CN12076"/>
      <c r="CO12076"/>
      <c r="CP12076"/>
    </row>
    <row r="12077" spans="80:94" ht="22.5" customHeight="1">
      <c r="CB12077"/>
      <c r="CC12077"/>
      <c r="CD12077"/>
      <c r="CE12077" s="83"/>
      <c r="CF12077"/>
      <c r="CG12077"/>
      <c r="CH12077"/>
      <c r="CI12077"/>
      <c r="CJ12077"/>
      <c r="CK12077"/>
      <c r="CL12077"/>
      <c r="CM12077"/>
      <c r="CN12077"/>
      <c r="CO12077"/>
      <c r="CP12077"/>
    </row>
    <row r="12078" spans="80:94" ht="22.5" customHeight="1">
      <c r="CB12078"/>
      <c r="CC12078"/>
      <c r="CD12078"/>
      <c r="CE12078" s="83"/>
      <c r="CF12078"/>
      <c r="CG12078"/>
      <c r="CH12078"/>
      <c r="CI12078"/>
      <c r="CJ12078"/>
      <c r="CK12078"/>
      <c r="CL12078"/>
      <c r="CM12078"/>
      <c r="CN12078"/>
      <c r="CO12078"/>
      <c r="CP12078"/>
    </row>
    <row r="12079" spans="80:94" ht="22.5" customHeight="1">
      <c r="CB12079"/>
      <c r="CC12079"/>
      <c r="CD12079"/>
      <c r="CE12079" s="83"/>
      <c r="CF12079"/>
      <c r="CG12079"/>
      <c r="CH12079"/>
      <c r="CI12079"/>
      <c r="CJ12079"/>
      <c r="CK12079"/>
      <c r="CL12079"/>
      <c r="CM12079"/>
      <c r="CN12079"/>
      <c r="CO12079"/>
      <c r="CP12079"/>
    </row>
    <row r="12080" spans="80:94" ht="22.5" customHeight="1">
      <c r="CB12080"/>
      <c r="CC12080"/>
      <c r="CD12080"/>
      <c r="CE12080" s="83"/>
      <c r="CF12080"/>
      <c r="CG12080"/>
      <c r="CH12080"/>
      <c r="CI12080"/>
      <c r="CJ12080"/>
      <c r="CK12080"/>
      <c r="CL12080"/>
      <c r="CM12080"/>
      <c r="CN12080"/>
      <c r="CO12080"/>
      <c r="CP12080"/>
    </row>
    <row r="12081" spans="80:94" ht="22.5" customHeight="1">
      <c r="CB12081"/>
      <c r="CC12081"/>
      <c r="CD12081"/>
      <c r="CE12081" s="83"/>
      <c r="CF12081"/>
      <c r="CG12081"/>
      <c r="CH12081"/>
      <c r="CI12081"/>
      <c r="CJ12081"/>
      <c r="CK12081"/>
      <c r="CL12081"/>
      <c r="CM12081"/>
      <c r="CN12081"/>
      <c r="CO12081"/>
      <c r="CP12081"/>
    </row>
    <row r="12082" spans="80:94" ht="22.5" customHeight="1">
      <c r="CB12082"/>
      <c r="CC12082"/>
      <c r="CD12082"/>
      <c r="CE12082" s="83"/>
      <c r="CF12082"/>
      <c r="CG12082"/>
      <c r="CH12082"/>
      <c r="CI12082"/>
      <c r="CJ12082"/>
      <c r="CK12082"/>
      <c r="CL12082"/>
      <c r="CM12082"/>
      <c r="CN12082"/>
      <c r="CO12082"/>
      <c r="CP12082"/>
    </row>
    <row r="12083" spans="80:94" ht="22.5" customHeight="1">
      <c r="CB12083"/>
      <c r="CC12083"/>
      <c r="CD12083"/>
      <c r="CE12083" s="83"/>
      <c r="CF12083"/>
      <c r="CG12083"/>
      <c r="CH12083"/>
      <c r="CI12083"/>
      <c r="CJ12083"/>
      <c r="CK12083"/>
      <c r="CL12083"/>
      <c r="CM12083"/>
      <c r="CN12083"/>
      <c r="CO12083"/>
      <c r="CP12083"/>
    </row>
    <row r="12084" spans="80:94" ht="22.5" customHeight="1">
      <c r="CB12084"/>
      <c r="CC12084"/>
      <c r="CD12084"/>
      <c r="CE12084" s="83"/>
      <c r="CF12084"/>
      <c r="CG12084"/>
      <c r="CH12084"/>
      <c r="CI12084"/>
      <c r="CJ12084"/>
      <c r="CK12084"/>
      <c r="CL12084"/>
      <c r="CM12084"/>
      <c r="CN12084"/>
      <c r="CO12084"/>
      <c r="CP12084"/>
    </row>
    <row r="12085" spans="80:94" ht="22.5" customHeight="1">
      <c r="CB12085"/>
      <c r="CC12085"/>
      <c r="CD12085"/>
      <c r="CE12085" s="83"/>
      <c r="CF12085"/>
      <c r="CG12085"/>
      <c r="CH12085"/>
      <c r="CI12085"/>
      <c r="CJ12085"/>
      <c r="CK12085"/>
      <c r="CL12085"/>
      <c r="CM12085"/>
      <c r="CN12085"/>
      <c r="CO12085"/>
      <c r="CP12085"/>
    </row>
    <row r="12086" spans="80:94" ht="22.5" customHeight="1">
      <c r="CB12086"/>
      <c r="CC12086"/>
      <c r="CD12086"/>
      <c r="CE12086" s="83"/>
      <c r="CF12086"/>
      <c r="CG12086"/>
      <c r="CH12086"/>
      <c r="CI12086"/>
      <c r="CJ12086"/>
      <c r="CK12086"/>
      <c r="CL12086"/>
      <c r="CM12086"/>
      <c r="CN12086"/>
      <c r="CO12086"/>
      <c r="CP12086"/>
    </row>
    <row r="12087" spans="80:94" ht="22.5" customHeight="1">
      <c r="CB12087"/>
      <c r="CC12087"/>
      <c r="CD12087"/>
      <c r="CE12087" s="83"/>
      <c r="CF12087"/>
      <c r="CG12087"/>
      <c r="CH12087"/>
      <c r="CI12087"/>
      <c r="CJ12087"/>
      <c r="CK12087"/>
      <c r="CL12087"/>
      <c r="CM12087"/>
      <c r="CN12087"/>
      <c r="CO12087"/>
      <c r="CP12087"/>
    </row>
    <row r="12088" spans="80:94" ht="22.5" customHeight="1">
      <c r="CB12088"/>
      <c r="CC12088"/>
      <c r="CD12088"/>
      <c r="CE12088" s="83"/>
      <c r="CF12088"/>
      <c r="CG12088"/>
      <c r="CH12088"/>
      <c r="CI12088"/>
      <c r="CJ12088"/>
      <c r="CK12088"/>
      <c r="CL12088"/>
      <c r="CM12088"/>
      <c r="CN12088"/>
      <c r="CO12088"/>
      <c r="CP12088"/>
    </row>
    <row r="12089" spans="80:94" ht="22.5" customHeight="1">
      <c r="CB12089"/>
      <c r="CC12089"/>
      <c r="CD12089"/>
      <c r="CE12089" s="83"/>
      <c r="CF12089"/>
      <c r="CG12089"/>
      <c r="CH12089"/>
      <c r="CI12089"/>
      <c r="CJ12089"/>
      <c r="CK12089"/>
      <c r="CL12089"/>
      <c r="CM12089"/>
      <c r="CN12089"/>
      <c r="CO12089"/>
      <c r="CP12089"/>
    </row>
    <row r="12090" spans="80:94" ht="22.5" customHeight="1">
      <c r="CB12090"/>
      <c r="CC12090"/>
      <c r="CD12090"/>
      <c r="CE12090" s="83"/>
      <c r="CF12090"/>
      <c r="CG12090"/>
      <c r="CH12090"/>
      <c r="CI12090"/>
      <c r="CJ12090"/>
      <c r="CK12090"/>
      <c r="CL12090"/>
      <c r="CM12090"/>
      <c r="CN12090"/>
      <c r="CO12090"/>
      <c r="CP12090"/>
    </row>
    <row r="12091" spans="80:94" ht="22.5" customHeight="1">
      <c r="CB12091"/>
      <c r="CC12091"/>
      <c r="CD12091"/>
      <c r="CE12091" s="83"/>
      <c r="CF12091"/>
      <c r="CG12091"/>
      <c r="CH12091"/>
      <c r="CI12091"/>
      <c r="CJ12091"/>
      <c r="CK12091"/>
      <c r="CL12091"/>
      <c r="CM12091"/>
      <c r="CN12091"/>
      <c r="CO12091"/>
      <c r="CP12091"/>
    </row>
    <row r="12092" spans="80:94" ht="22.5" customHeight="1">
      <c r="CB12092"/>
      <c r="CC12092"/>
      <c r="CD12092"/>
      <c r="CE12092" s="83"/>
      <c r="CF12092"/>
      <c r="CG12092"/>
      <c r="CH12092"/>
      <c r="CI12092"/>
      <c r="CJ12092"/>
      <c r="CK12092"/>
      <c r="CL12092"/>
      <c r="CM12092"/>
      <c r="CN12092"/>
      <c r="CO12092"/>
      <c r="CP12092"/>
    </row>
    <row r="12093" spans="80:94" ht="22.5" customHeight="1">
      <c r="CB12093"/>
      <c r="CC12093"/>
      <c r="CD12093"/>
      <c r="CE12093" s="83"/>
      <c r="CF12093"/>
      <c r="CG12093"/>
      <c r="CH12093"/>
      <c r="CI12093"/>
      <c r="CJ12093"/>
      <c r="CK12093"/>
      <c r="CL12093"/>
      <c r="CM12093"/>
      <c r="CN12093"/>
      <c r="CO12093"/>
      <c r="CP12093"/>
    </row>
    <row r="12094" spans="80:94" ht="22.5" customHeight="1">
      <c r="CB12094"/>
      <c r="CC12094"/>
      <c r="CD12094"/>
      <c r="CE12094" s="83"/>
      <c r="CF12094"/>
      <c r="CG12094"/>
      <c r="CH12094"/>
      <c r="CI12094"/>
      <c r="CJ12094"/>
      <c r="CK12094"/>
      <c r="CL12094"/>
      <c r="CM12094"/>
      <c r="CN12094"/>
      <c r="CO12094"/>
      <c r="CP12094"/>
    </row>
    <row r="12095" spans="80:94" ht="22.5" customHeight="1">
      <c r="CB12095"/>
      <c r="CC12095"/>
      <c r="CD12095"/>
      <c r="CE12095" s="83"/>
      <c r="CF12095"/>
      <c r="CG12095"/>
      <c r="CH12095"/>
      <c r="CI12095"/>
      <c r="CJ12095"/>
      <c r="CK12095"/>
      <c r="CL12095"/>
      <c r="CM12095"/>
      <c r="CN12095"/>
      <c r="CO12095"/>
      <c r="CP12095"/>
    </row>
    <row r="12096" spans="80:94" ht="22.5" customHeight="1">
      <c r="CB12096"/>
      <c r="CC12096"/>
      <c r="CD12096"/>
      <c r="CE12096" s="83"/>
      <c r="CF12096"/>
      <c r="CG12096"/>
      <c r="CH12096"/>
      <c r="CI12096"/>
      <c r="CJ12096"/>
      <c r="CK12096"/>
      <c r="CL12096"/>
      <c r="CM12096"/>
      <c r="CN12096"/>
      <c r="CO12096"/>
      <c r="CP12096"/>
    </row>
    <row r="12097" spans="80:94" ht="22.5" customHeight="1">
      <c r="CB12097"/>
      <c r="CC12097"/>
      <c r="CD12097"/>
      <c r="CE12097" s="83"/>
      <c r="CF12097"/>
      <c r="CG12097"/>
      <c r="CH12097"/>
      <c r="CI12097"/>
      <c r="CJ12097"/>
      <c r="CK12097"/>
      <c r="CL12097"/>
      <c r="CM12097"/>
      <c r="CN12097"/>
      <c r="CO12097"/>
      <c r="CP12097"/>
    </row>
    <row r="12098" spans="80:94" ht="22.5" customHeight="1">
      <c r="CB12098"/>
      <c r="CC12098"/>
      <c r="CD12098"/>
      <c r="CE12098" s="83"/>
      <c r="CF12098"/>
      <c r="CG12098"/>
      <c r="CH12098"/>
      <c r="CI12098"/>
      <c r="CJ12098"/>
      <c r="CK12098"/>
      <c r="CL12098"/>
      <c r="CM12098"/>
      <c r="CN12098"/>
      <c r="CO12098"/>
      <c r="CP12098"/>
    </row>
    <row r="12099" spans="80:94" ht="22.5" customHeight="1">
      <c r="CB12099"/>
      <c r="CC12099"/>
      <c r="CD12099"/>
      <c r="CE12099" s="83"/>
      <c r="CF12099"/>
      <c r="CG12099"/>
      <c r="CH12099"/>
      <c r="CI12099"/>
      <c r="CJ12099"/>
      <c r="CK12099"/>
      <c r="CL12099"/>
      <c r="CM12099"/>
      <c r="CN12099"/>
      <c r="CO12099"/>
      <c r="CP12099"/>
    </row>
    <row r="12100" spans="80:94" ht="22.5" customHeight="1">
      <c r="CB12100"/>
      <c r="CC12100"/>
      <c r="CD12100"/>
      <c r="CE12100" s="83"/>
      <c r="CF12100"/>
      <c r="CG12100"/>
      <c r="CH12100"/>
      <c r="CI12100"/>
      <c r="CJ12100"/>
      <c r="CK12100"/>
      <c r="CL12100"/>
      <c r="CM12100"/>
      <c r="CN12100"/>
      <c r="CO12100"/>
      <c r="CP12100"/>
    </row>
    <row r="12101" spans="80:94" ht="22.5" customHeight="1">
      <c r="CB12101"/>
      <c r="CC12101"/>
      <c r="CD12101"/>
      <c r="CE12101" s="83"/>
      <c r="CF12101"/>
      <c r="CG12101"/>
      <c r="CH12101"/>
      <c r="CI12101"/>
      <c r="CJ12101"/>
      <c r="CK12101"/>
      <c r="CL12101"/>
      <c r="CM12101"/>
      <c r="CN12101"/>
      <c r="CO12101"/>
      <c r="CP12101"/>
    </row>
    <row r="12102" spans="80:94" ht="22.5" customHeight="1">
      <c r="CB12102"/>
      <c r="CC12102"/>
      <c r="CD12102"/>
      <c r="CE12102" s="83"/>
      <c r="CF12102"/>
      <c r="CG12102"/>
      <c r="CH12102"/>
      <c r="CI12102"/>
      <c r="CJ12102"/>
      <c r="CK12102"/>
      <c r="CL12102"/>
      <c r="CM12102"/>
      <c r="CN12102"/>
      <c r="CO12102"/>
      <c r="CP12102"/>
    </row>
    <row r="12103" spans="80:94" ht="22.5" customHeight="1">
      <c r="CB12103"/>
      <c r="CC12103"/>
      <c r="CD12103"/>
      <c r="CE12103" s="83"/>
      <c r="CF12103"/>
      <c r="CG12103"/>
      <c r="CH12103"/>
      <c r="CI12103"/>
      <c r="CJ12103"/>
      <c r="CK12103"/>
      <c r="CL12103"/>
      <c r="CM12103"/>
      <c r="CN12103"/>
      <c r="CO12103"/>
      <c r="CP12103"/>
    </row>
    <row r="12104" spans="80:94" ht="22.5" customHeight="1">
      <c r="CB12104"/>
      <c r="CC12104"/>
      <c r="CD12104"/>
      <c r="CE12104" s="83"/>
      <c r="CF12104"/>
      <c r="CG12104"/>
      <c r="CH12104"/>
      <c r="CI12104"/>
      <c r="CJ12104"/>
      <c r="CK12104"/>
      <c r="CL12104"/>
      <c r="CM12104"/>
      <c r="CN12104"/>
      <c r="CO12104"/>
      <c r="CP12104"/>
    </row>
    <row r="12105" spans="80:94" ht="22.5" customHeight="1">
      <c r="CB12105"/>
      <c r="CC12105"/>
      <c r="CD12105"/>
      <c r="CE12105" s="83"/>
      <c r="CF12105"/>
      <c r="CG12105"/>
      <c r="CH12105"/>
      <c r="CI12105"/>
      <c r="CJ12105"/>
      <c r="CK12105"/>
      <c r="CL12105"/>
      <c r="CM12105"/>
      <c r="CN12105"/>
      <c r="CO12105"/>
      <c r="CP12105"/>
    </row>
    <row r="12106" spans="80:94" ht="22.5" customHeight="1">
      <c r="CB12106"/>
      <c r="CC12106"/>
      <c r="CD12106"/>
      <c r="CE12106" s="83"/>
      <c r="CF12106"/>
      <c r="CG12106"/>
      <c r="CH12106"/>
      <c r="CI12106"/>
      <c r="CJ12106"/>
      <c r="CK12106"/>
      <c r="CL12106"/>
      <c r="CM12106"/>
      <c r="CN12106"/>
      <c r="CO12106"/>
      <c r="CP12106"/>
    </row>
    <row r="12107" spans="80:94" ht="22.5" customHeight="1">
      <c r="CB12107"/>
      <c r="CC12107"/>
      <c r="CD12107"/>
      <c r="CE12107" s="83"/>
      <c r="CF12107"/>
      <c r="CG12107"/>
      <c r="CH12107"/>
      <c r="CI12107"/>
      <c r="CJ12107"/>
      <c r="CK12107"/>
      <c r="CL12107"/>
      <c r="CM12107"/>
      <c r="CN12107"/>
      <c r="CO12107"/>
      <c r="CP12107"/>
    </row>
    <row r="12108" spans="80:94" ht="22.5" customHeight="1">
      <c r="CB12108"/>
      <c r="CC12108"/>
      <c r="CD12108"/>
      <c r="CE12108" s="83"/>
      <c r="CF12108"/>
      <c r="CG12108"/>
      <c r="CH12108"/>
      <c r="CI12108"/>
      <c r="CJ12108"/>
      <c r="CK12108"/>
      <c r="CL12108"/>
      <c r="CM12108"/>
      <c r="CN12108"/>
      <c r="CO12108"/>
      <c r="CP12108"/>
    </row>
    <row r="12109" spans="80:94" ht="22.5" customHeight="1">
      <c r="CB12109"/>
      <c r="CC12109"/>
      <c r="CD12109"/>
      <c r="CE12109" s="83"/>
      <c r="CF12109"/>
      <c r="CG12109"/>
      <c r="CH12109"/>
      <c r="CI12109"/>
      <c r="CJ12109"/>
      <c r="CK12109"/>
      <c r="CL12109"/>
      <c r="CM12109"/>
      <c r="CN12109"/>
      <c r="CO12109"/>
      <c r="CP12109"/>
    </row>
    <row r="12110" spans="80:94" ht="22.5" customHeight="1">
      <c r="CB12110"/>
      <c r="CC12110"/>
      <c r="CD12110"/>
      <c r="CE12110" s="83"/>
      <c r="CF12110"/>
      <c r="CG12110"/>
      <c r="CH12110"/>
      <c r="CI12110"/>
      <c r="CJ12110"/>
      <c r="CK12110"/>
      <c r="CL12110"/>
      <c r="CM12110"/>
      <c r="CN12110"/>
      <c r="CO12110"/>
      <c r="CP12110"/>
    </row>
    <row r="12111" spans="80:94" ht="22.5" customHeight="1">
      <c r="CB12111"/>
      <c r="CC12111"/>
      <c r="CD12111"/>
      <c r="CE12111" s="83"/>
      <c r="CF12111"/>
      <c r="CG12111"/>
      <c r="CH12111"/>
      <c r="CI12111"/>
      <c r="CJ12111"/>
      <c r="CK12111"/>
      <c r="CL12111"/>
      <c r="CM12111"/>
      <c r="CN12111"/>
      <c r="CO12111"/>
      <c r="CP12111"/>
    </row>
    <row r="12112" spans="80:94" ht="22.5" customHeight="1">
      <c r="CB12112"/>
      <c r="CC12112"/>
      <c r="CD12112"/>
      <c r="CE12112" s="83"/>
      <c r="CF12112"/>
      <c r="CG12112"/>
      <c r="CH12112"/>
      <c r="CI12112"/>
      <c r="CJ12112"/>
      <c r="CK12112"/>
      <c r="CL12112"/>
      <c r="CM12112"/>
      <c r="CN12112"/>
      <c r="CO12112"/>
      <c r="CP12112"/>
    </row>
    <row r="12113" spans="80:94" ht="22.5" customHeight="1">
      <c r="CB12113"/>
      <c r="CC12113"/>
      <c r="CD12113"/>
      <c r="CE12113" s="83"/>
      <c r="CF12113"/>
      <c r="CG12113"/>
      <c r="CH12113"/>
      <c r="CI12113"/>
      <c r="CJ12113"/>
      <c r="CK12113"/>
      <c r="CL12113"/>
      <c r="CM12113"/>
      <c r="CN12113"/>
      <c r="CO12113"/>
      <c r="CP12113"/>
    </row>
    <row r="12114" spans="80:94" ht="22.5" customHeight="1">
      <c r="CB12114"/>
      <c r="CC12114"/>
      <c r="CD12114"/>
      <c r="CE12114" s="83"/>
      <c r="CF12114"/>
      <c r="CG12114"/>
      <c r="CH12114"/>
      <c r="CI12114"/>
      <c r="CJ12114"/>
      <c r="CK12114"/>
      <c r="CL12114"/>
      <c r="CM12114"/>
      <c r="CN12114"/>
      <c r="CO12114"/>
      <c r="CP12114"/>
    </row>
    <row r="12115" spans="80:94" ht="22.5" customHeight="1">
      <c r="CB12115"/>
      <c r="CC12115"/>
      <c r="CD12115"/>
      <c r="CE12115" s="83"/>
      <c r="CF12115"/>
      <c r="CG12115"/>
      <c r="CH12115"/>
      <c r="CI12115"/>
      <c r="CJ12115"/>
      <c r="CK12115"/>
      <c r="CL12115"/>
      <c r="CM12115"/>
      <c r="CN12115"/>
      <c r="CO12115"/>
      <c r="CP12115"/>
    </row>
    <row r="12116" spans="80:94" ht="22.5" customHeight="1">
      <c r="CB12116"/>
      <c r="CC12116"/>
      <c r="CD12116"/>
      <c r="CE12116" s="83"/>
      <c r="CF12116"/>
      <c r="CG12116"/>
      <c r="CH12116"/>
      <c r="CI12116"/>
      <c r="CJ12116"/>
      <c r="CK12116"/>
      <c r="CL12116"/>
      <c r="CM12116"/>
      <c r="CN12116"/>
      <c r="CO12116"/>
      <c r="CP12116"/>
    </row>
    <row r="12117" spans="80:94" ht="22.5" customHeight="1">
      <c r="CB12117"/>
      <c r="CC12117"/>
      <c r="CD12117"/>
      <c r="CE12117" s="83"/>
      <c r="CF12117"/>
      <c r="CG12117"/>
      <c r="CH12117"/>
      <c r="CI12117"/>
      <c r="CJ12117"/>
      <c r="CK12117"/>
      <c r="CL12117"/>
      <c r="CM12117"/>
      <c r="CN12117"/>
      <c r="CO12117"/>
      <c r="CP12117"/>
    </row>
    <row r="12118" spans="80:94" ht="22.5" customHeight="1">
      <c r="CB12118"/>
      <c r="CC12118"/>
      <c r="CD12118"/>
      <c r="CE12118" s="83"/>
      <c r="CF12118"/>
      <c r="CG12118"/>
      <c r="CH12118"/>
      <c r="CI12118"/>
      <c r="CJ12118"/>
      <c r="CK12118"/>
      <c r="CL12118"/>
      <c r="CM12118"/>
      <c r="CN12118"/>
      <c r="CO12118"/>
      <c r="CP12118"/>
    </row>
    <row r="12119" spans="80:94" ht="22.5" customHeight="1">
      <c r="CB12119"/>
      <c r="CC12119"/>
      <c r="CD12119"/>
      <c r="CE12119" s="83"/>
      <c r="CF12119"/>
      <c r="CG12119"/>
      <c r="CH12119"/>
      <c r="CI12119"/>
      <c r="CJ12119"/>
      <c r="CK12119"/>
      <c r="CL12119"/>
      <c r="CM12119"/>
      <c r="CN12119"/>
      <c r="CO12119"/>
      <c r="CP12119"/>
    </row>
    <row r="12120" spans="80:94" ht="22.5" customHeight="1">
      <c r="CB12120"/>
      <c r="CC12120"/>
      <c r="CD12120"/>
      <c r="CE12120" s="83"/>
      <c r="CF12120"/>
      <c r="CG12120"/>
      <c r="CH12120"/>
      <c r="CI12120"/>
      <c r="CJ12120"/>
      <c r="CK12120"/>
      <c r="CL12120"/>
      <c r="CM12120"/>
      <c r="CN12120"/>
      <c r="CO12120"/>
      <c r="CP12120"/>
    </row>
    <row r="12121" spans="80:94" ht="22.5" customHeight="1">
      <c r="CB12121"/>
      <c r="CC12121"/>
      <c r="CD12121"/>
      <c r="CE12121" s="83"/>
      <c r="CF12121"/>
      <c r="CG12121"/>
      <c r="CH12121"/>
      <c r="CI12121"/>
      <c r="CJ12121"/>
      <c r="CK12121"/>
      <c r="CL12121"/>
      <c r="CM12121"/>
      <c r="CN12121"/>
      <c r="CO12121"/>
      <c r="CP12121"/>
    </row>
    <row r="12122" spans="80:94" ht="22.5" customHeight="1">
      <c r="CB12122"/>
      <c r="CC12122"/>
      <c r="CD12122"/>
      <c r="CE12122" s="83"/>
      <c r="CF12122"/>
      <c r="CG12122"/>
      <c r="CH12122"/>
      <c r="CI12122"/>
      <c r="CJ12122"/>
      <c r="CK12122"/>
      <c r="CL12122"/>
      <c r="CM12122"/>
      <c r="CN12122"/>
      <c r="CO12122"/>
      <c r="CP12122"/>
    </row>
    <row r="12123" spans="80:94" ht="22.5" customHeight="1">
      <c r="CB12123"/>
      <c r="CC12123"/>
      <c r="CD12123"/>
      <c r="CE12123" s="83"/>
      <c r="CF12123"/>
      <c r="CG12123"/>
      <c r="CH12123"/>
      <c r="CI12123"/>
      <c r="CJ12123"/>
      <c r="CK12123"/>
      <c r="CL12123"/>
      <c r="CM12123"/>
      <c r="CN12123"/>
      <c r="CO12123"/>
      <c r="CP12123"/>
    </row>
    <row r="12124" spans="80:94" ht="22.5" customHeight="1">
      <c r="CB12124"/>
      <c r="CC12124"/>
      <c r="CD12124"/>
      <c r="CE12124" s="83"/>
      <c r="CF12124"/>
      <c r="CG12124"/>
      <c r="CH12124"/>
      <c r="CI12124"/>
      <c r="CJ12124"/>
      <c r="CK12124"/>
      <c r="CL12124"/>
      <c r="CM12124"/>
      <c r="CN12124"/>
      <c r="CO12124"/>
      <c r="CP12124"/>
    </row>
    <row r="12125" spans="80:94" ht="22.5" customHeight="1">
      <c r="CB12125"/>
      <c r="CC12125"/>
      <c r="CD12125"/>
      <c r="CE12125" s="83"/>
      <c r="CF12125"/>
      <c r="CG12125"/>
      <c r="CH12125"/>
      <c r="CI12125"/>
      <c r="CJ12125"/>
      <c r="CK12125"/>
      <c r="CL12125"/>
      <c r="CM12125"/>
      <c r="CN12125"/>
      <c r="CO12125"/>
      <c r="CP12125"/>
    </row>
    <row r="12126" spans="80:94" ht="22.5" customHeight="1">
      <c r="CB12126"/>
      <c r="CC12126"/>
      <c r="CD12126"/>
      <c r="CE12126" s="83"/>
      <c r="CF12126"/>
      <c r="CG12126"/>
      <c r="CH12126"/>
      <c r="CI12126"/>
      <c r="CJ12126"/>
      <c r="CK12126"/>
      <c r="CL12126"/>
      <c r="CM12126"/>
      <c r="CN12126"/>
      <c r="CO12126"/>
      <c r="CP12126"/>
    </row>
    <row r="12127" spans="80:94" ht="22.5" customHeight="1">
      <c r="CB12127"/>
      <c r="CC12127"/>
      <c r="CD12127"/>
      <c r="CE12127" s="83"/>
      <c r="CF12127"/>
      <c r="CG12127"/>
      <c r="CH12127"/>
      <c r="CI12127"/>
      <c r="CJ12127"/>
      <c r="CK12127"/>
      <c r="CL12127"/>
      <c r="CM12127"/>
      <c r="CN12127"/>
      <c r="CO12127"/>
      <c r="CP12127"/>
    </row>
    <row r="12128" spans="80:94" ht="22.5" customHeight="1">
      <c r="CB12128"/>
      <c r="CC12128"/>
      <c r="CD12128"/>
      <c r="CE12128" s="83"/>
      <c r="CF12128"/>
      <c r="CG12128"/>
      <c r="CH12128"/>
      <c r="CI12128"/>
      <c r="CJ12128"/>
      <c r="CK12128"/>
      <c r="CL12128"/>
      <c r="CM12128"/>
      <c r="CN12128"/>
      <c r="CO12128"/>
      <c r="CP12128"/>
    </row>
    <row r="12129" spans="80:94" ht="22.5" customHeight="1">
      <c r="CB12129"/>
      <c r="CC12129"/>
      <c r="CD12129"/>
      <c r="CE12129" s="83"/>
      <c r="CF12129"/>
      <c r="CG12129"/>
      <c r="CH12129"/>
      <c r="CI12129"/>
      <c r="CJ12129"/>
      <c r="CK12129"/>
      <c r="CL12129"/>
      <c r="CM12129"/>
      <c r="CN12129"/>
      <c r="CO12129"/>
      <c r="CP12129"/>
    </row>
    <row r="12130" spans="80:94" ht="22.5" customHeight="1">
      <c r="CB12130"/>
      <c r="CC12130"/>
      <c r="CD12130"/>
      <c r="CE12130" s="83"/>
      <c r="CF12130"/>
      <c r="CG12130"/>
      <c r="CH12130"/>
      <c r="CI12130"/>
      <c r="CJ12130"/>
      <c r="CK12130"/>
      <c r="CL12130"/>
      <c r="CM12130"/>
      <c r="CN12130"/>
      <c r="CO12130"/>
      <c r="CP12130"/>
    </row>
    <row r="12131" spans="80:94" ht="22.5" customHeight="1">
      <c r="CB12131"/>
      <c r="CC12131"/>
      <c r="CD12131"/>
      <c r="CE12131" s="83"/>
      <c r="CF12131"/>
      <c r="CG12131"/>
      <c r="CH12131"/>
      <c r="CI12131"/>
      <c r="CJ12131"/>
      <c r="CK12131"/>
      <c r="CL12131"/>
      <c r="CM12131"/>
      <c r="CN12131"/>
      <c r="CO12131"/>
      <c r="CP12131"/>
    </row>
    <row r="12132" spans="80:94" ht="22.5" customHeight="1">
      <c r="CB12132"/>
      <c r="CC12132"/>
      <c r="CD12132"/>
      <c r="CE12132" s="83"/>
      <c r="CF12132"/>
      <c r="CG12132"/>
      <c r="CH12132"/>
      <c r="CI12132"/>
      <c r="CJ12132"/>
      <c r="CK12132"/>
      <c r="CL12132"/>
      <c r="CM12132"/>
      <c r="CN12132"/>
      <c r="CO12132"/>
      <c r="CP12132"/>
    </row>
    <row r="12133" spans="80:94" ht="22.5" customHeight="1">
      <c r="CB12133"/>
      <c r="CC12133"/>
      <c r="CD12133"/>
      <c r="CE12133" s="83"/>
      <c r="CF12133"/>
      <c r="CG12133"/>
      <c r="CH12133"/>
      <c r="CI12133"/>
      <c r="CJ12133"/>
      <c r="CK12133"/>
      <c r="CL12133"/>
      <c r="CM12133"/>
      <c r="CN12133"/>
      <c r="CO12133"/>
      <c r="CP12133"/>
    </row>
    <row r="12134" spans="80:94" ht="22.5" customHeight="1">
      <c r="CB12134"/>
      <c r="CC12134"/>
      <c r="CD12134"/>
      <c r="CE12134" s="83"/>
      <c r="CF12134"/>
      <c r="CG12134"/>
      <c r="CH12134"/>
      <c r="CI12134"/>
      <c r="CJ12134"/>
      <c r="CK12134"/>
      <c r="CL12134"/>
      <c r="CM12134"/>
      <c r="CN12134"/>
      <c r="CO12134"/>
      <c r="CP12134"/>
    </row>
    <row r="12135" spans="80:94" ht="22.5" customHeight="1">
      <c r="CB12135"/>
      <c r="CC12135"/>
      <c r="CD12135"/>
      <c r="CE12135" s="83"/>
      <c r="CF12135"/>
      <c r="CG12135"/>
      <c r="CH12135"/>
      <c r="CI12135"/>
      <c r="CJ12135"/>
      <c r="CK12135"/>
      <c r="CL12135"/>
      <c r="CM12135"/>
      <c r="CN12135"/>
      <c r="CO12135"/>
      <c r="CP12135"/>
    </row>
    <row r="12136" spans="80:94" ht="22.5" customHeight="1">
      <c r="CB12136"/>
      <c r="CC12136"/>
      <c r="CD12136"/>
      <c r="CE12136" s="83"/>
      <c r="CF12136"/>
      <c r="CG12136"/>
      <c r="CH12136"/>
      <c r="CI12136"/>
      <c r="CJ12136"/>
      <c r="CK12136"/>
      <c r="CL12136"/>
      <c r="CM12136"/>
      <c r="CN12136"/>
      <c r="CO12136"/>
      <c r="CP12136"/>
    </row>
    <row r="12137" spans="80:94" ht="22.5" customHeight="1">
      <c r="CB12137"/>
      <c r="CC12137"/>
      <c r="CD12137"/>
      <c r="CE12137" s="83"/>
      <c r="CF12137"/>
      <c r="CG12137"/>
      <c r="CH12137"/>
      <c r="CI12137"/>
      <c r="CJ12137"/>
      <c r="CK12137"/>
      <c r="CL12137"/>
      <c r="CM12137"/>
      <c r="CN12137"/>
      <c r="CO12137"/>
      <c r="CP12137"/>
    </row>
    <row r="12138" spans="80:94" ht="22.5" customHeight="1">
      <c r="CB12138"/>
      <c r="CC12138"/>
      <c r="CD12138"/>
      <c r="CE12138" s="83"/>
      <c r="CF12138"/>
      <c r="CG12138"/>
      <c r="CH12138"/>
      <c r="CI12138"/>
      <c r="CJ12138"/>
      <c r="CK12138"/>
      <c r="CL12138"/>
      <c r="CM12138"/>
      <c r="CN12138"/>
      <c r="CO12138"/>
      <c r="CP12138"/>
    </row>
    <row r="12139" spans="80:94" ht="22.5" customHeight="1">
      <c r="CB12139"/>
      <c r="CC12139"/>
      <c r="CD12139"/>
      <c r="CE12139" s="83"/>
      <c r="CF12139"/>
      <c r="CG12139"/>
      <c r="CH12139"/>
      <c r="CI12139"/>
      <c r="CJ12139"/>
      <c r="CK12139"/>
      <c r="CL12139"/>
      <c r="CM12139"/>
      <c r="CN12139"/>
      <c r="CO12139"/>
      <c r="CP12139"/>
    </row>
    <row r="12140" spans="80:94" ht="22.5" customHeight="1">
      <c r="CB12140"/>
      <c r="CC12140"/>
      <c r="CD12140"/>
      <c r="CE12140" s="83"/>
      <c r="CF12140"/>
      <c r="CG12140"/>
      <c r="CH12140"/>
      <c r="CI12140"/>
      <c r="CJ12140"/>
      <c r="CK12140"/>
      <c r="CL12140"/>
      <c r="CM12140"/>
      <c r="CN12140"/>
      <c r="CO12140"/>
      <c r="CP12140"/>
    </row>
    <row r="12141" spans="80:94" ht="22.5" customHeight="1">
      <c r="CB12141"/>
      <c r="CC12141"/>
      <c r="CD12141"/>
      <c r="CE12141" s="83"/>
      <c r="CF12141"/>
      <c r="CG12141"/>
      <c r="CH12141"/>
      <c r="CI12141"/>
      <c r="CJ12141"/>
      <c r="CK12141"/>
      <c r="CL12141"/>
      <c r="CM12141"/>
      <c r="CN12141"/>
      <c r="CO12141"/>
      <c r="CP12141"/>
    </row>
    <row r="12142" spans="80:94" ht="22.5" customHeight="1">
      <c r="CB12142"/>
      <c r="CC12142"/>
      <c r="CD12142"/>
      <c r="CE12142" s="83"/>
      <c r="CF12142"/>
      <c r="CG12142"/>
      <c r="CH12142"/>
      <c r="CI12142"/>
      <c r="CJ12142"/>
      <c r="CK12142"/>
      <c r="CL12142"/>
      <c r="CM12142"/>
      <c r="CN12142"/>
      <c r="CO12142"/>
      <c r="CP12142"/>
    </row>
    <row r="12143" spans="80:94" ht="22.5" customHeight="1">
      <c r="CB12143"/>
      <c r="CC12143"/>
      <c r="CD12143"/>
      <c r="CE12143" s="83"/>
      <c r="CF12143"/>
      <c r="CG12143"/>
      <c r="CH12143"/>
      <c r="CI12143"/>
      <c r="CJ12143"/>
      <c r="CK12143"/>
      <c r="CL12143"/>
      <c r="CM12143"/>
      <c r="CN12143"/>
      <c r="CO12143"/>
      <c r="CP12143"/>
    </row>
    <row r="12144" spans="80:94" ht="22.5" customHeight="1">
      <c r="CB12144"/>
      <c r="CC12144"/>
      <c r="CD12144"/>
      <c r="CE12144" s="83"/>
      <c r="CF12144"/>
      <c r="CG12144"/>
      <c r="CH12144"/>
      <c r="CI12144"/>
      <c r="CJ12144"/>
      <c r="CK12144"/>
      <c r="CL12144"/>
      <c r="CM12144"/>
      <c r="CN12144"/>
      <c r="CO12144"/>
      <c r="CP12144"/>
    </row>
    <row r="12145" spans="80:94" ht="22.5" customHeight="1">
      <c r="CB12145"/>
      <c r="CC12145"/>
      <c r="CD12145"/>
      <c r="CE12145" s="83"/>
      <c r="CF12145"/>
      <c r="CG12145"/>
      <c r="CH12145"/>
      <c r="CI12145"/>
      <c r="CJ12145"/>
      <c r="CK12145"/>
      <c r="CL12145"/>
      <c r="CM12145"/>
      <c r="CN12145"/>
      <c r="CO12145"/>
      <c r="CP12145"/>
    </row>
    <row r="12146" spans="80:94" ht="22.5" customHeight="1">
      <c r="CB12146"/>
      <c r="CC12146"/>
      <c r="CD12146"/>
      <c r="CE12146" s="83"/>
      <c r="CF12146"/>
      <c r="CG12146"/>
      <c r="CH12146"/>
      <c r="CI12146"/>
      <c r="CJ12146"/>
      <c r="CK12146"/>
      <c r="CL12146"/>
      <c r="CM12146"/>
      <c r="CN12146"/>
      <c r="CO12146"/>
      <c r="CP12146"/>
    </row>
    <row r="12147" spans="80:94" ht="22.5" customHeight="1">
      <c r="CB12147"/>
      <c r="CC12147"/>
      <c r="CD12147"/>
      <c r="CE12147" s="83"/>
      <c r="CF12147"/>
      <c r="CG12147"/>
      <c r="CH12147"/>
      <c r="CI12147"/>
      <c r="CJ12147"/>
      <c r="CK12147"/>
      <c r="CL12147"/>
      <c r="CM12147"/>
      <c r="CN12147"/>
      <c r="CO12147"/>
      <c r="CP12147"/>
    </row>
    <row r="12148" spans="80:94" ht="22.5" customHeight="1">
      <c r="CB12148"/>
      <c r="CC12148"/>
      <c r="CD12148"/>
      <c r="CE12148" s="83"/>
      <c r="CF12148"/>
      <c r="CG12148"/>
      <c r="CH12148"/>
      <c r="CI12148"/>
      <c r="CJ12148"/>
      <c r="CK12148"/>
      <c r="CL12148"/>
      <c r="CM12148"/>
      <c r="CN12148"/>
      <c r="CO12148"/>
      <c r="CP12148"/>
    </row>
    <row r="12149" spans="80:94" ht="22.5" customHeight="1">
      <c r="CB12149"/>
      <c r="CC12149"/>
      <c r="CD12149"/>
      <c r="CE12149" s="83"/>
      <c r="CF12149"/>
      <c r="CG12149"/>
      <c r="CH12149"/>
      <c r="CI12149"/>
      <c r="CJ12149"/>
      <c r="CK12149"/>
      <c r="CL12149"/>
      <c r="CM12149"/>
      <c r="CN12149"/>
      <c r="CO12149"/>
      <c r="CP12149"/>
    </row>
    <row r="12150" spans="80:94" ht="22.5" customHeight="1">
      <c r="CB12150"/>
      <c r="CC12150"/>
      <c r="CD12150"/>
      <c r="CE12150" s="83"/>
      <c r="CF12150"/>
      <c r="CG12150"/>
      <c r="CH12150"/>
      <c r="CI12150"/>
      <c r="CJ12150"/>
      <c r="CK12150"/>
      <c r="CL12150"/>
      <c r="CM12150"/>
      <c r="CN12150"/>
      <c r="CO12150"/>
      <c r="CP12150"/>
    </row>
    <row r="12151" spans="80:94" ht="22.5" customHeight="1">
      <c r="CB12151"/>
      <c r="CC12151"/>
      <c r="CD12151"/>
      <c r="CE12151" s="83"/>
      <c r="CF12151"/>
      <c r="CG12151"/>
      <c r="CH12151"/>
      <c r="CI12151"/>
      <c r="CJ12151"/>
      <c r="CK12151"/>
      <c r="CL12151"/>
      <c r="CM12151"/>
      <c r="CN12151"/>
      <c r="CO12151"/>
      <c r="CP12151"/>
    </row>
    <row r="12152" spans="80:94" ht="22.5" customHeight="1">
      <c r="CB12152"/>
      <c r="CC12152"/>
      <c r="CD12152"/>
      <c r="CE12152" s="83"/>
      <c r="CF12152"/>
      <c r="CG12152"/>
      <c r="CH12152"/>
      <c r="CI12152"/>
      <c r="CJ12152"/>
      <c r="CK12152"/>
      <c r="CL12152"/>
      <c r="CM12152"/>
      <c r="CN12152"/>
      <c r="CO12152"/>
      <c r="CP12152"/>
    </row>
    <row r="12153" spans="80:94" ht="22.5" customHeight="1">
      <c r="CB12153"/>
      <c r="CC12153"/>
      <c r="CD12153"/>
      <c r="CE12153" s="83"/>
      <c r="CF12153"/>
      <c r="CG12153"/>
      <c r="CH12153"/>
      <c r="CI12153"/>
      <c r="CJ12153"/>
      <c r="CK12153"/>
      <c r="CL12153"/>
      <c r="CM12153"/>
      <c r="CN12153"/>
      <c r="CO12153"/>
      <c r="CP12153"/>
    </row>
    <row r="12154" spans="80:94" ht="22.5" customHeight="1">
      <c r="CB12154"/>
      <c r="CC12154"/>
      <c r="CD12154"/>
      <c r="CE12154" s="83"/>
      <c r="CF12154"/>
      <c r="CG12154"/>
      <c r="CH12154"/>
      <c r="CI12154"/>
      <c r="CJ12154"/>
      <c r="CK12154"/>
      <c r="CL12154"/>
      <c r="CM12154"/>
      <c r="CN12154"/>
      <c r="CO12154"/>
      <c r="CP12154"/>
    </row>
    <row r="12155" spans="80:94" ht="22.5" customHeight="1">
      <c r="CB12155"/>
      <c r="CC12155"/>
      <c r="CD12155"/>
      <c r="CE12155" s="83"/>
      <c r="CF12155"/>
      <c r="CG12155"/>
      <c r="CH12155"/>
      <c r="CI12155"/>
      <c r="CJ12155"/>
      <c r="CK12155"/>
      <c r="CL12155"/>
      <c r="CM12155"/>
      <c r="CN12155"/>
      <c r="CO12155"/>
      <c r="CP12155"/>
    </row>
    <row r="12156" spans="80:94" ht="22.5" customHeight="1">
      <c r="CB12156"/>
      <c r="CC12156"/>
      <c r="CD12156"/>
      <c r="CE12156" s="83"/>
      <c r="CF12156"/>
      <c r="CG12156"/>
      <c r="CH12156"/>
      <c r="CI12156"/>
      <c r="CJ12156"/>
      <c r="CK12156"/>
      <c r="CL12156"/>
      <c r="CM12156"/>
      <c r="CN12156"/>
      <c r="CO12156"/>
      <c r="CP12156"/>
    </row>
    <row r="12157" spans="80:94" ht="22.5" customHeight="1">
      <c r="CB12157"/>
      <c r="CC12157"/>
      <c r="CD12157"/>
      <c r="CE12157" s="83"/>
      <c r="CF12157"/>
      <c r="CG12157"/>
      <c r="CH12157"/>
      <c r="CI12157"/>
      <c r="CJ12157"/>
      <c r="CK12157"/>
      <c r="CL12157"/>
      <c r="CM12157"/>
      <c r="CN12157"/>
      <c r="CO12157"/>
      <c r="CP12157"/>
    </row>
    <row r="12158" spans="80:94" ht="22.5" customHeight="1">
      <c r="CB12158"/>
      <c r="CC12158"/>
      <c r="CD12158"/>
      <c r="CE12158" s="83"/>
      <c r="CF12158"/>
      <c r="CG12158"/>
      <c r="CH12158"/>
      <c r="CI12158"/>
      <c r="CJ12158"/>
      <c r="CK12158"/>
      <c r="CL12158"/>
      <c r="CM12158"/>
      <c r="CN12158"/>
      <c r="CO12158"/>
      <c r="CP12158"/>
    </row>
    <row r="12159" spans="80:94" ht="22.5" customHeight="1">
      <c r="CB12159"/>
      <c r="CC12159"/>
      <c r="CD12159"/>
      <c r="CE12159" s="83"/>
      <c r="CF12159"/>
      <c r="CG12159"/>
      <c r="CH12159"/>
      <c r="CI12159"/>
      <c r="CJ12159"/>
      <c r="CK12159"/>
      <c r="CL12159"/>
      <c r="CM12159"/>
      <c r="CN12159"/>
      <c r="CO12159"/>
      <c r="CP12159"/>
    </row>
    <row r="12160" spans="80:94" ht="22.5" customHeight="1">
      <c r="CB12160"/>
      <c r="CC12160"/>
      <c r="CD12160"/>
      <c r="CE12160" s="83"/>
      <c r="CF12160"/>
      <c r="CG12160"/>
      <c r="CH12160"/>
      <c r="CI12160"/>
      <c r="CJ12160"/>
      <c r="CK12160"/>
      <c r="CL12160"/>
      <c r="CM12160"/>
      <c r="CN12160"/>
      <c r="CO12160"/>
      <c r="CP12160"/>
    </row>
    <row r="12161" spans="80:94" ht="22.5" customHeight="1">
      <c r="CB12161"/>
      <c r="CC12161"/>
      <c r="CD12161"/>
      <c r="CE12161" s="83"/>
      <c r="CF12161"/>
      <c r="CG12161"/>
      <c r="CH12161"/>
      <c r="CI12161"/>
      <c r="CJ12161"/>
      <c r="CK12161"/>
      <c r="CL12161"/>
      <c r="CM12161"/>
      <c r="CN12161"/>
      <c r="CO12161"/>
      <c r="CP12161"/>
    </row>
    <row r="12162" spans="80:94" ht="22.5" customHeight="1">
      <c r="CB12162"/>
      <c r="CC12162"/>
      <c r="CD12162"/>
      <c r="CE12162" s="83"/>
      <c r="CF12162"/>
      <c r="CG12162"/>
      <c r="CH12162"/>
      <c r="CI12162"/>
      <c r="CJ12162"/>
      <c r="CK12162"/>
      <c r="CL12162"/>
      <c r="CM12162"/>
      <c r="CN12162"/>
      <c r="CO12162"/>
      <c r="CP12162"/>
    </row>
    <row r="12163" spans="80:94" ht="22.5" customHeight="1">
      <c r="CB12163"/>
      <c r="CC12163"/>
      <c r="CD12163"/>
      <c r="CE12163" s="83"/>
      <c r="CF12163"/>
      <c r="CG12163"/>
      <c r="CH12163"/>
      <c r="CI12163"/>
      <c r="CJ12163"/>
      <c r="CK12163"/>
      <c r="CL12163"/>
      <c r="CM12163"/>
      <c r="CN12163"/>
      <c r="CO12163"/>
      <c r="CP12163"/>
    </row>
    <row r="12164" spans="80:94" ht="22.5" customHeight="1">
      <c r="CB12164"/>
      <c r="CC12164"/>
      <c r="CD12164"/>
      <c r="CE12164" s="83"/>
      <c r="CF12164"/>
      <c r="CG12164"/>
      <c r="CH12164"/>
      <c r="CI12164"/>
      <c r="CJ12164"/>
      <c r="CK12164"/>
      <c r="CL12164"/>
      <c r="CM12164"/>
      <c r="CN12164"/>
      <c r="CO12164"/>
      <c r="CP12164"/>
    </row>
    <row r="12165" spans="80:94" ht="22.5" customHeight="1">
      <c r="CB12165"/>
      <c r="CC12165"/>
      <c r="CD12165"/>
      <c r="CE12165" s="83"/>
      <c r="CF12165"/>
      <c r="CG12165"/>
      <c r="CH12165"/>
      <c r="CI12165"/>
      <c r="CJ12165"/>
      <c r="CK12165"/>
      <c r="CL12165"/>
      <c r="CM12165"/>
      <c r="CN12165"/>
      <c r="CO12165"/>
      <c r="CP12165"/>
    </row>
    <row r="12166" spans="80:94" ht="22.5" customHeight="1">
      <c r="CB12166"/>
      <c r="CC12166"/>
      <c r="CD12166"/>
      <c r="CE12166" s="83"/>
      <c r="CF12166"/>
      <c r="CG12166"/>
      <c r="CH12166"/>
      <c r="CI12166"/>
      <c r="CJ12166"/>
      <c r="CK12166"/>
      <c r="CL12166"/>
      <c r="CM12166"/>
      <c r="CN12166"/>
      <c r="CO12166"/>
      <c r="CP12166"/>
    </row>
    <row r="12167" spans="80:94" ht="22.5" customHeight="1">
      <c r="CB12167"/>
      <c r="CC12167"/>
      <c r="CD12167"/>
      <c r="CE12167" s="83"/>
      <c r="CF12167"/>
      <c r="CG12167"/>
      <c r="CH12167"/>
      <c r="CI12167"/>
      <c r="CJ12167"/>
      <c r="CK12167"/>
      <c r="CL12167"/>
      <c r="CM12167"/>
      <c r="CN12167"/>
      <c r="CO12167"/>
      <c r="CP12167"/>
    </row>
    <row r="12168" spans="80:94" ht="22.5" customHeight="1">
      <c r="CB12168"/>
      <c r="CC12168"/>
      <c r="CD12168"/>
      <c r="CE12168" s="83"/>
      <c r="CF12168"/>
      <c r="CG12168"/>
      <c r="CH12168"/>
      <c r="CI12168"/>
      <c r="CJ12168"/>
      <c r="CK12168"/>
      <c r="CL12168"/>
      <c r="CM12168"/>
      <c r="CN12168"/>
      <c r="CO12168"/>
      <c r="CP12168"/>
    </row>
    <row r="12169" spans="80:94" ht="22.5" customHeight="1">
      <c r="CB12169"/>
      <c r="CC12169"/>
      <c r="CD12169"/>
      <c r="CE12169" s="83"/>
      <c r="CF12169"/>
      <c r="CG12169"/>
      <c r="CH12169"/>
      <c r="CI12169"/>
      <c r="CJ12169"/>
      <c r="CK12169"/>
      <c r="CL12169"/>
      <c r="CM12169"/>
      <c r="CN12169"/>
      <c r="CO12169"/>
      <c r="CP12169"/>
    </row>
    <row r="12170" spans="80:94" ht="22.5" customHeight="1">
      <c r="CB12170"/>
      <c r="CC12170"/>
      <c r="CD12170"/>
      <c r="CE12170" s="83"/>
      <c r="CF12170"/>
      <c r="CG12170"/>
      <c r="CH12170"/>
      <c r="CI12170"/>
      <c r="CJ12170"/>
      <c r="CK12170"/>
      <c r="CL12170"/>
      <c r="CM12170"/>
      <c r="CN12170"/>
      <c r="CO12170"/>
      <c r="CP12170"/>
    </row>
    <row r="12171" spans="80:94" ht="22.5" customHeight="1">
      <c r="CB12171"/>
      <c r="CC12171"/>
      <c r="CD12171"/>
      <c r="CE12171" s="83"/>
      <c r="CF12171"/>
      <c r="CG12171"/>
      <c r="CH12171"/>
      <c r="CI12171"/>
      <c r="CJ12171"/>
      <c r="CK12171"/>
      <c r="CL12171"/>
      <c r="CM12171"/>
      <c r="CN12171"/>
      <c r="CO12171"/>
      <c r="CP12171"/>
    </row>
    <row r="12172" spans="80:94" ht="22.5" customHeight="1">
      <c r="CB12172"/>
      <c r="CC12172"/>
      <c r="CD12172"/>
      <c r="CE12172" s="83"/>
      <c r="CF12172"/>
      <c r="CG12172"/>
      <c r="CH12172"/>
      <c r="CI12172"/>
      <c r="CJ12172"/>
      <c r="CK12172"/>
      <c r="CL12172"/>
      <c r="CM12172"/>
      <c r="CN12172"/>
      <c r="CO12172"/>
      <c r="CP12172"/>
    </row>
    <row r="12173" spans="80:94" ht="22.5" customHeight="1">
      <c r="CB12173"/>
      <c r="CC12173"/>
      <c r="CD12173"/>
      <c r="CE12173" s="83"/>
      <c r="CF12173"/>
      <c r="CG12173"/>
      <c r="CH12173"/>
      <c r="CI12173"/>
      <c r="CJ12173"/>
      <c r="CK12173"/>
      <c r="CL12173"/>
      <c r="CM12173"/>
      <c r="CN12173"/>
      <c r="CO12173"/>
      <c r="CP12173"/>
    </row>
    <row r="12174" spans="80:94" ht="22.5" customHeight="1">
      <c r="CB12174"/>
      <c r="CC12174"/>
      <c r="CD12174"/>
      <c r="CE12174" s="83"/>
      <c r="CF12174"/>
      <c r="CG12174"/>
      <c r="CH12174"/>
      <c r="CI12174"/>
      <c r="CJ12174"/>
      <c r="CK12174"/>
      <c r="CL12174"/>
      <c r="CM12174"/>
      <c r="CN12174"/>
      <c r="CO12174"/>
      <c r="CP12174"/>
    </row>
    <row r="12175" spans="80:94" ht="22.5" customHeight="1">
      <c r="CB12175"/>
      <c r="CC12175"/>
      <c r="CD12175"/>
      <c r="CE12175" s="83"/>
      <c r="CF12175"/>
      <c r="CG12175"/>
      <c r="CH12175"/>
      <c r="CI12175"/>
      <c r="CJ12175"/>
      <c r="CK12175"/>
      <c r="CL12175"/>
      <c r="CM12175"/>
      <c r="CN12175"/>
      <c r="CO12175"/>
      <c r="CP12175"/>
    </row>
    <row r="12176" spans="80:94" ht="22.5" customHeight="1">
      <c r="CB12176"/>
      <c r="CC12176"/>
      <c r="CD12176"/>
      <c r="CE12176" s="83"/>
      <c r="CF12176"/>
      <c r="CG12176"/>
      <c r="CH12176"/>
      <c r="CI12176"/>
      <c r="CJ12176"/>
      <c r="CK12176"/>
      <c r="CL12176"/>
      <c r="CM12176"/>
      <c r="CN12176"/>
      <c r="CO12176"/>
      <c r="CP12176"/>
    </row>
    <row r="12177" spans="80:94" ht="22.5" customHeight="1">
      <c r="CB12177"/>
      <c r="CC12177"/>
      <c r="CD12177"/>
      <c r="CE12177" s="83"/>
      <c r="CF12177"/>
      <c r="CG12177"/>
      <c r="CH12177"/>
      <c r="CI12177"/>
      <c r="CJ12177"/>
      <c r="CK12177"/>
      <c r="CL12177"/>
      <c r="CM12177"/>
      <c r="CN12177"/>
      <c r="CO12177"/>
      <c r="CP12177"/>
    </row>
    <row r="12178" spans="80:94" ht="22.5" customHeight="1">
      <c r="CB12178"/>
      <c r="CC12178"/>
      <c r="CD12178"/>
      <c r="CE12178" s="83"/>
      <c r="CF12178"/>
      <c r="CG12178"/>
      <c r="CH12178"/>
      <c r="CI12178"/>
      <c r="CJ12178"/>
      <c r="CK12178"/>
      <c r="CL12178"/>
      <c r="CM12178"/>
      <c r="CN12178"/>
      <c r="CO12178"/>
      <c r="CP12178"/>
    </row>
    <row r="12179" spans="80:94" ht="22.5" customHeight="1">
      <c r="CB12179"/>
      <c r="CC12179"/>
      <c r="CD12179"/>
      <c r="CE12179" s="83"/>
      <c r="CF12179"/>
      <c r="CG12179"/>
      <c r="CH12179"/>
      <c r="CI12179"/>
      <c r="CJ12179"/>
      <c r="CK12179"/>
      <c r="CL12179"/>
      <c r="CM12179"/>
      <c r="CN12179"/>
      <c r="CO12179"/>
      <c r="CP12179"/>
    </row>
    <row r="12180" spans="80:94" ht="22.5" customHeight="1">
      <c r="CB12180"/>
      <c r="CC12180"/>
      <c r="CD12180"/>
      <c r="CE12180" s="83"/>
      <c r="CF12180"/>
      <c r="CG12180"/>
      <c r="CH12180"/>
      <c r="CI12180"/>
      <c r="CJ12180"/>
      <c r="CK12180"/>
      <c r="CL12180"/>
      <c r="CM12180"/>
      <c r="CN12180"/>
      <c r="CO12180"/>
      <c r="CP12180"/>
    </row>
    <row r="12181" spans="80:94" ht="22.5" customHeight="1">
      <c r="CB12181"/>
      <c r="CC12181"/>
      <c r="CD12181"/>
      <c r="CE12181" s="83"/>
      <c r="CF12181"/>
      <c r="CG12181"/>
      <c r="CH12181"/>
      <c r="CI12181"/>
      <c r="CJ12181"/>
      <c r="CK12181"/>
      <c r="CL12181"/>
      <c r="CM12181"/>
      <c r="CN12181"/>
      <c r="CO12181"/>
      <c r="CP12181"/>
    </row>
    <row r="12182" spans="80:94" ht="22.5" customHeight="1">
      <c r="CB12182"/>
      <c r="CC12182"/>
      <c r="CD12182"/>
      <c r="CE12182" s="83"/>
      <c r="CF12182"/>
      <c r="CG12182"/>
      <c r="CH12182"/>
      <c r="CI12182"/>
      <c r="CJ12182"/>
      <c r="CK12182"/>
      <c r="CL12182"/>
      <c r="CM12182"/>
      <c r="CN12182"/>
      <c r="CO12182"/>
      <c r="CP12182"/>
    </row>
    <row r="12183" spans="80:94" ht="22.5" customHeight="1">
      <c r="CB12183"/>
      <c r="CC12183"/>
      <c r="CD12183"/>
      <c r="CE12183" s="83"/>
      <c r="CF12183"/>
      <c r="CG12183"/>
      <c r="CH12183"/>
      <c r="CI12183"/>
      <c r="CJ12183"/>
      <c r="CK12183"/>
      <c r="CL12183"/>
      <c r="CM12183"/>
      <c r="CN12183"/>
      <c r="CO12183"/>
      <c r="CP12183"/>
    </row>
    <row r="12184" spans="80:94" ht="22.5" customHeight="1">
      <c r="CB12184"/>
      <c r="CC12184"/>
      <c r="CD12184"/>
      <c r="CE12184" s="83"/>
      <c r="CF12184"/>
      <c r="CG12184"/>
      <c r="CH12184"/>
      <c r="CI12184"/>
      <c r="CJ12184"/>
      <c r="CK12184"/>
      <c r="CL12184"/>
      <c r="CM12184"/>
      <c r="CN12184"/>
      <c r="CO12184"/>
      <c r="CP12184"/>
    </row>
    <row r="12185" spans="80:94" ht="22.5" customHeight="1">
      <c r="CB12185"/>
      <c r="CC12185"/>
      <c r="CD12185"/>
      <c r="CE12185" s="83"/>
      <c r="CF12185"/>
      <c r="CG12185"/>
      <c r="CH12185"/>
      <c r="CI12185"/>
      <c r="CJ12185"/>
      <c r="CK12185"/>
      <c r="CL12185"/>
      <c r="CM12185"/>
      <c r="CN12185"/>
      <c r="CO12185"/>
      <c r="CP12185"/>
    </row>
    <row r="12186" spans="80:94" ht="22.5" customHeight="1">
      <c r="CB12186"/>
      <c r="CC12186"/>
      <c r="CD12186"/>
      <c r="CE12186" s="83"/>
      <c r="CF12186"/>
      <c r="CG12186"/>
      <c r="CH12186"/>
      <c r="CI12186"/>
      <c r="CJ12186"/>
      <c r="CK12186"/>
      <c r="CL12186"/>
      <c r="CM12186"/>
      <c r="CN12186"/>
      <c r="CO12186"/>
      <c r="CP12186"/>
    </row>
    <row r="12187" spans="80:94" ht="22.5" customHeight="1">
      <c r="CB12187"/>
      <c r="CC12187"/>
      <c r="CD12187"/>
      <c r="CE12187" s="83"/>
      <c r="CF12187"/>
      <c r="CG12187"/>
      <c r="CH12187"/>
      <c r="CI12187"/>
      <c r="CJ12187"/>
      <c r="CK12187"/>
      <c r="CL12187"/>
      <c r="CM12187"/>
      <c r="CN12187"/>
      <c r="CO12187"/>
      <c r="CP12187"/>
    </row>
    <row r="12188" spans="80:94" ht="22.5" customHeight="1">
      <c r="CB12188"/>
      <c r="CC12188"/>
      <c r="CD12188"/>
      <c r="CE12188" s="83"/>
      <c r="CF12188"/>
      <c r="CG12188"/>
      <c r="CH12188"/>
      <c r="CI12188"/>
      <c r="CJ12188"/>
      <c r="CK12188"/>
      <c r="CL12188"/>
      <c r="CM12188"/>
      <c r="CN12188"/>
      <c r="CO12188"/>
      <c r="CP12188"/>
    </row>
    <row r="12189" spans="80:94" ht="22.5" customHeight="1">
      <c r="CB12189"/>
      <c r="CC12189"/>
      <c r="CD12189"/>
      <c r="CE12189" s="83"/>
      <c r="CF12189"/>
      <c r="CG12189"/>
      <c r="CH12189"/>
      <c r="CI12189"/>
      <c r="CJ12189"/>
      <c r="CK12189"/>
      <c r="CL12189"/>
      <c r="CM12189"/>
      <c r="CN12189"/>
      <c r="CO12189"/>
      <c r="CP12189"/>
    </row>
    <row r="12190" spans="80:94" ht="22.5" customHeight="1">
      <c r="CB12190"/>
      <c r="CC12190"/>
      <c r="CD12190"/>
      <c r="CE12190" s="83"/>
      <c r="CF12190"/>
      <c r="CG12190"/>
      <c r="CH12190"/>
      <c r="CI12190"/>
      <c r="CJ12190"/>
      <c r="CK12190"/>
      <c r="CL12190"/>
      <c r="CM12190"/>
      <c r="CN12190"/>
      <c r="CO12190"/>
      <c r="CP12190"/>
    </row>
    <row r="12191" spans="80:94" ht="22.5" customHeight="1">
      <c r="CB12191"/>
      <c r="CC12191"/>
      <c r="CD12191"/>
      <c r="CE12191" s="83"/>
      <c r="CF12191"/>
      <c r="CG12191"/>
      <c r="CH12191"/>
      <c r="CI12191"/>
      <c r="CJ12191"/>
      <c r="CK12191"/>
      <c r="CL12191"/>
      <c r="CM12191"/>
      <c r="CN12191"/>
      <c r="CO12191"/>
      <c r="CP12191"/>
    </row>
    <row r="12192" spans="80:94" ht="22.5" customHeight="1">
      <c r="CB12192"/>
      <c r="CC12192"/>
      <c r="CD12192"/>
      <c r="CE12192" s="83"/>
      <c r="CF12192"/>
      <c r="CG12192"/>
      <c r="CH12192"/>
      <c r="CI12192"/>
      <c r="CJ12192"/>
      <c r="CK12192"/>
      <c r="CL12192"/>
      <c r="CM12192"/>
      <c r="CN12192"/>
      <c r="CO12192"/>
      <c r="CP12192"/>
    </row>
    <row r="12193" spans="80:94" ht="22.5" customHeight="1">
      <c r="CB12193"/>
      <c r="CC12193"/>
      <c r="CD12193"/>
      <c r="CE12193" s="83"/>
      <c r="CF12193"/>
      <c r="CG12193"/>
      <c r="CH12193"/>
      <c r="CI12193"/>
      <c r="CJ12193"/>
      <c r="CK12193"/>
      <c r="CL12193"/>
      <c r="CM12193"/>
      <c r="CN12193"/>
      <c r="CO12193"/>
      <c r="CP12193"/>
    </row>
    <row r="12194" spans="80:94" ht="22.5" customHeight="1">
      <c r="CB12194"/>
      <c r="CC12194"/>
      <c r="CD12194"/>
      <c r="CE12194" s="83"/>
      <c r="CF12194"/>
      <c r="CG12194"/>
      <c r="CH12194"/>
      <c r="CI12194"/>
      <c r="CJ12194"/>
      <c r="CK12194"/>
      <c r="CL12194"/>
      <c r="CM12194"/>
      <c r="CN12194"/>
      <c r="CO12194"/>
      <c r="CP12194"/>
    </row>
    <row r="12195" spans="80:94" ht="22.5" customHeight="1">
      <c r="CB12195"/>
      <c r="CC12195"/>
      <c r="CD12195"/>
      <c r="CE12195" s="83"/>
      <c r="CF12195"/>
      <c r="CG12195"/>
      <c r="CH12195"/>
      <c r="CI12195"/>
      <c r="CJ12195"/>
      <c r="CK12195"/>
      <c r="CL12195"/>
      <c r="CM12195"/>
      <c r="CN12195"/>
      <c r="CO12195"/>
      <c r="CP12195"/>
    </row>
    <row r="12196" spans="80:94" ht="22.5" customHeight="1">
      <c r="CB12196"/>
      <c r="CC12196"/>
      <c r="CD12196"/>
      <c r="CE12196" s="83"/>
      <c r="CF12196"/>
      <c r="CG12196"/>
      <c r="CH12196"/>
      <c r="CI12196"/>
      <c r="CJ12196"/>
      <c r="CK12196"/>
      <c r="CL12196"/>
      <c r="CM12196"/>
      <c r="CN12196"/>
      <c r="CO12196"/>
      <c r="CP12196"/>
    </row>
    <row r="12197" spans="80:94" ht="22.5" customHeight="1">
      <c r="CB12197"/>
      <c r="CC12197"/>
      <c r="CD12197"/>
      <c r="CE12197" s="83"/>
      <c r="CF12197"/>
      <c r="CG12197"/>
      <c r="CH12197"/>
      <c r="CI12197"/>
      <c r="CJ12197"/>
      <c r="CK12197"/>
      <c r="CL12197"/>
      <c r="CM12197"/>
      <c r="CN12197"/>
      <c r="CO12197"/>
      <c r="CP12197"/>
    </row>
    <row r="12198" spans="80:94" ht="22.5" customHeight="1">
      <c r="CB12198"/>
      <c r="CC12198"/>
      <c r="CD12198"/>
      <c r="CE12198" s="83"/>
      <c r="CF12198"/>
      <c r="CG12198"/>
      <c r="CH12198"/>
      <c r="CI12198"/>
      <c r="CJ12198"/>
      <c r="CK12198"/>
      <c r="CL12198"/>
      <c r="CM12198"/>
      <c r="CN12198"/>
      <c r="CO12198"/>
      <c r="CP12198"/>
    </row>
    <row r="12199" spans="80:94" ht="22.5" customHeight="1">
      <c r="CB12199"/>
      <c r="CC12199"/>
      <c r="CD12199"/>
      <c r="CE12199" s="83"/>
      <c r="CF12199"/>
      <c r="CG12199"/>
      <c r="CH12199"/>
      <c r="CI12199"/>
      <c r="CJ12199"/>
      <c r="CK12199"/>
      <c r="CL12199"/>
      <c r="CM12199"/>
      <c r="CN12199"/>
      <c r="CO12199"/>
      <c r="CP12199"/>
    </row>
    <row r="12200" spans="80:94" ht="22.5" customHeight="1">
      <c r="CB12200"/>
      <c r="CC12200"/>
      <c r="CD12200"/>
      <c r="CE12200" s="83"/>
      <c r="CF12200"/>
      <c r="CG12200"/>
      <c r="CH12200"/>
      <c r="CI12200"/>
      <c r="CJ12200"/>
      <c r="CK12200"/>
      <c r="CL12200"/>
      <c r="CM12200"/>
      <c r="CN12200"/>
      <c r="CO12200"/>
      <c r="CP12200"/>
    </row>
    <row r="12201" spans="80:94" ht="22.5" customHeight="1">
      <c r="CB12201"/>
      <c r="CC12201"/>
      <c r="CD12201"/>
      <c r="CE12201" s="83"/>
      <c r="CF12201"/>
      <c r="CG12201"/>
      <c r="CH12201"/>
      <c r="CI12201"/>
      <c r="CJ12201"/>
      <c r="CK12201"/>
      <c r="CL12201"/>
      <c r="CM12201"/>
      <c r="CN12201"/>
      <c r="CO12201"/>
      <c r="CP12201"/>
    </row>
    <row r="12202" spans="80:94" ht="22.5" customHeight="1">
      <c r="CB12202"/>
      <c r="CC12202"/>
      <c r="CD12202"/>
      <c r="CE12202" s="83"/>
      <c r="CF12202"/>
      <c r="CG12202"/>
      <c r="CH12202"/>
      <c r="CI12202"/>
      <c r="CJ12202"/>
      <c r="CK12202"/>
      <c r="CL12202"/>
      <c r="CM12202"/>
      <c r="CN12202"/>
      <c r="CO12202"/>
      <c r="CP12202"/>
    </row>
    <row r="12203" spans="80:94" ht="22.5" customHeight="1">
      <c r="CB12203"/>
      <c r="CC12203"/>
      <c r="CD12203"/>
      <c r="CE12203" s="83"/>
      <c r="CF12203"/>
      <c r="CG12203"/>
      <c r="CH12203"/>
      <c r="CI12203"/>
      <c r="CJ12203"/>
      <c r="CK12203"/>
      <c r="CL12203"/>
      <c r="CM12203"/>
      <c r="CN12203"/>
      <c r="CO12203"/>
      <c r="CP12203"/>
    </row>
    <row r="12204" spans="80:94" ht="22.5" customHeight="1">
      <c r="CB12204"/>
      <c r="CC12204"/>
      <c r="CD12204"/>
      <c r="CE12204" s="83"/>
      <c r="CF12204"/>
      <c r="CG12204"/>
      <c r="CH12204"/>
      <c r="CI12204"/>
      <c r="CJ12204"/>
      <c r="CK12204"/>
      <c r="CL12204"/>
      <c r="CM12204"/>
      <c r="CN12204"/>
      <c r="CO12204"/>
      <c r="CP12204"/>
    </row>
    <row r="12205" spans="80:94" ht="22.5" customHeight="1">
      <c r="CB12205"/>
      <c r="CC12205"/>
      <c r="CD12205"/>
      <c r="CE12205" s="83"/>
      <c r="CF12205"/>
      <c r="CG12205"/>
      <c r="CH12205"/>
      <c r="CI12205"/>
      <c r="CJ12205"/>
      <c r="CK12205"/>
      <c r="CL12205"/>
      <c r="CM12205"/>
      <c r="CN12205"/>
      <c r="CO12205"/>
      <c r="CP12205"/>
    </row>
    <row r="12206" spans="80:94" ht="22.5" customHeight="1">
      <c r="CB12206"/>
      <c r="CC12206"/>
      <c r="CD12206"/>
      <c r="CE12206" s="83"/>
      <c r="CF12206"/>
      <c r="CG12206"/>
      <c r="CH12206"/>
      <c r="CI12206"/>
      <c r="CJ12206"/>
      <c r="CK12206"/>
      <c r="CL12206"/>
      <c r="CM12206"/>
      <c r="CN12206"/>
      <c r="CO12206"/>
      <c r="CP12206"/>
    </row>
    <row r="12207" spans="80:94" ht="22.5" customHeight="1">
      <c r="CB12207"/>
      <c r="CC12207"/>
      <c r="CD12207"/>
      <c r="CE12207" s="83"/>
      <c r="CF12207"/>
      <c r="CG12207"/>
      <c r="CH12207"/>
      <c r="CI12207"/>
      <c r="CJ12207"/>
      <c r="CK12207"/>
      <c r="CL12207"/>
      <c r="CM12207"/>
      <c r="CN12207"/>
      <c r="CO12207"/>
      <c r="CP12207"/>
    </row>
    <row r="12208" spans="80:94" ht="22.5" customHeight="1">
      <c r="CB12208"/>
      <c r="CC12208"/>
      <c r="CD12208"/>
      <c r="CE12208" s="83"/>
      <c r="CF12208"/>
      <c r="CG12208"/>
      <c r="CH12208"/>
      <c r="CI12208"/>
      <c r="CJ12208"/>
      <c r="CK12208"/>
      <c r="CL12208"/>
      <c r="CM12208"/>
      <c r="CN12208"/>
      <c r="CO12208"/>
      <c r="CP12208"/>
    </row>
    <row r="12209" spans="80:94" ht="22.5" customHeight="1">
      <c r="CB12209"/>
      <c r="CC12209"/>
      <c r="CD12209"/>
      <c r="CE12209" s="83"/>
      <c r="CF12209"/>
      <c r="CG12209"/>
      <c r="CH12209"/>
      <c r="CI12209"/>
      <c r="CJ12209"/>
      <c r="CK12209"/>
      <c r="CL12209"/>
      <c r="CM12209"/>
      <c r="CN12209"/>
      <c r="CO12209"/>
      <c r="CP12209"/>
    </row>
    <row r="12210" spans="80:94" ht="22.5" customHeight="1">
      <c r="CB12210"/>
      <c r="CC12210"/>
      <c r="CD12210"/>
      <c r="CE12210" s="83"/>
      <c r="CF12210"/>
      <c r="CG12210"/>
      <c r="CH12210"/>
      <c r="CI12210"/>
      <c r="CJ12210"/>
      <c r="CK12210"/>
      <c r="CL12210"/>
      <c r="CM12210"/>
      <c r="CN12210"/>
      <c r="CO12210"/>
      <c r="CP12210"/>
    </row>
    <row r="12211" spans="80:94" ht="22.5" customHeight="1">
      <c r="CB12211"/>
      <c r="CC12211"/>
      <c r="CD12211"/>
      <c r="CE12211" s="83"/>
      <c r="CF12211"/>
      <c r="CG12211"/>
      <c r="CH12211"/>
      <c r="CI12211"/>
      <c r="CJ12211"/>
      <c r="CK12211"/>
      <c r="CL12211"/>
      <c r="CM12211"/>
      <c r="CN12211"/>
      <c r="CO12211"/>
      <c r="CP12211"/>
    </row>
    <row r="12212" spans="80:94" ht="22.5" customHeight="1">
      <c r="CB12212"/>
      <c r="CC12212"/>
      <c r="CD12212"/>
      <c r="CE12212" s="83"/>
      <c r="CF12212"/>
      <c r="CG12212"/>
      <c r="CH12212"/>
      <c r="CI12212"/>
      <c r="CJ12212"/>
      <c r="CK12212"/>
      <c r="CL12212"/>
      <c r="CM12212"/>
      <c r="CN12212"/>
      <c r="CO12212"/>
      <c r="CP12212"/>
    </row>
    <row r="12213" spans="80:94" ht="22.5" customHeight="1">
      <c r="CB12213"/>
      <c r="CC12213"/>
      <c r="CD12213"/>
      <c r="CE12213" s="83"/>
      <c r="CF12213"/>
      <c r="CG12213"/>
      <c r="CH12213"/>
      <c r="CI12213"/>
      <c r="CJ12213"/>
      <c r="CK12213"/>
      <c r="CL12213"/>
      <c r="CM12213"/>
      <c r="CN12213"/>
      <c r="CO12213"/>
      <c r="CP12213"/>
    </row>
    <row r="12214" spans="80:94" ht="22.5" customHeight="1">
      <c r="CB12214"/>
      <c r="CC12214"/>
      <c r="CD12214"/>
      <c r="CE12214" s="83"/>
      <c r="CF12214"/>
      <c r="CG12214"/>
      <c r="CH12214"/>
      <c r="CI12214"/>
      <c r="CJ12214"/>
      <c r="CK12214"/>
      <c r="CL12214"/>
      <c r="CM12214"/>
      <c r="CN12214"/>
      <c r="CO12214"/>
      <c r="CP12214"/>
    </row>
    <row r="12215" spans="80:94" ht="22.5" customHeight="1">
      <c r="CB12215"/>
      <c r="CC12215"/>
      <c r="CD12215"/>
      <c r="CE12215" s="83"/>
      <c r="CF12215"/>
      <c r="CG12215"/>
      <c r="CH12215"/>
      <c r="CI12215"/>
      <c r="CJ12215"/>
      <c r="CK12215"/>
      <c r="CL12215"/>
      <c r="CM12215"/>
      <c r="CN12215"/>
      <c r="CO12215"/>
      <c r="CP12215"/>
    </row>
    <row r="12216" spans="80:94" ht="22.5" customHeight="1">
      <c r="CB12216"/>
      <c r="CC12216"/>
      <c r="CD12216"/>
      <c r="CE12216" s="83"/>
      <c r="CF12216"/>
      <c r="CG12216"/>
      <c r="CH12216"/>
      <c r="CI12216"/>
      <c r="CJ12216"/>
      <c r="CK12216"/>
      <c r="CL12216"/>
      <c r="CM12216"/>
      <c r="CN12216"/>
      <c r="CO12216"/>
      <c r="CP12216"/>
    </row>
    <row r="12217" spans="80:94" ht="22.5" customHeight="1">
      <c r="CB12217"/>
      <c r="CC12217"/>
      <c r="CD12217"/>
      <c r="CE12217" s="83"/>
      <c r="CF12217"/>
      <c r="CG12217"/>
      <c r="CH12217"/>
      <c r="CI12217"/>
      <c r="CJ12217"/>
      <c r="CK12217"/>
      <c r="CL12217"/>
      <c r="CM12217"/>
      <c r="CN12217"/>
      <c r="CO12217"/>
      <c r="CP12217"/>
    </row>
    <row r="12218" spans="80:94" ht="22.5" customHeight="1">
      <c r="CB12218"/>
      <c r="CC12218"/>
      <c r="CD12218"/>
      <c r="CE12218" s="83"/>
      <c r="CF12218"/>
      <c r="CG12218"/>
      <c r="CH12218"/>
      <c r="CI12218"/>
      <c r="CJ12218"/>
      <c r="CK12218"/>
      <c r="CL12218"/>
      <c r="CM12218"/>
      <c r="CN12218"/>
      <c r="CO12218"/>
      <c r="CP12218"/>
    </row>
    <row r="12219" spans="80:94" ht="22.5" customHeight="1">
      <c r="CB12219"/>
      <c r="CC12219"/>
      <c r="CD12219"/>
      <c r="CE12219" s="83"/>
      <c r="CF12219"/>
      <c r="CG12219"/>
      <c r="CH12219"/>
      <c r="CI12219"/>
      <c r="CJ12219"/>
      <c r="CK12219"/>
      <c r="CL12219"/>
      <c r="CM12219"/>
      <c r="CN12219"/>
      <c r="CO12219"/>
      <c r="CP12219"/>
    </row>
    <row r="12220" spans="80:94" ht="22.5" customHeight="1">
      <c r="CB12220"/>
      <c r="CC12220"/>
      <c r="CD12220"/>
      <c r="CE12220" s="83"/>
      <c r="CF12220"/>
      <c r="CG12220"/>
      <c r="CH12220"/>
      <c r="CI12220"/>
      <c r="CJ12220"/>
      <c r="CK12220"/>
      <c r="CL12220"/>
      <c r="CM12220"/>
      <c r="CN12220"/>
      <c r="CO12220"/>
      <c r="CP12220"/>
    </row>
    <row r="12221" spans="80:94" ht="22.5" customHeight="1">
      <c r="CB12221"/>
      <c r="CC12221"/>
      <c r="CD12221"/>
      <c r="CE12221" s="83"/>
      <c r="CF12221"/>
      <c r="CG12221"/>
      <c r="CH12221"/>
      <c r="CI12221"/>
      <c r="CJ12221"/>
      <c r="CK12221"/>
      <c r="CL12221"/>
      <c r="CM12221"/>
      <c r="CN12221"/>
      <c r="CO12221"/>
      <c r="CP12221"/>
    </row>
    <row r="12222" spans="80:94" ht="22.5" customHeight="1">
      <c r="CB12222"/>
      <c r="CC12222"/>
      <c r="CD12222"/>
      <c r="CE12222" s="83"/>
      <c r="CF12222"/>
      <c r="CG12222"/>
      <c r="CH12222"/>
      <c r="CI12222"/>
      <c r="CJ12222"/>
      <c r="CK12222"/>
      <c r="CL12222"/>
      <c r="CM12222"/>
      <c r="CN12222"/>
      <c r="CO12222"/>
      <c r="CP12222"/>
    </row>
    <row r="12223" spans="80:94" ht="22.5" customHeight="1">
      <c r="CB12223"/>
      <c r="CC12223"/>
      <c r="CD12223"/>
      <c r="CE12223" s="83"/>
      <c r="CF12223"/>
      <c r="CG12223"/>
      <c r="CH12223"/>
      <c r="CI12223"/>
      <c r="CJ12223"/>
      <c r="CK12223"/>
      <c r="CL12223"/>
      <c r="CM12223"/>
      <c r="CN12223"/>
      <c r="CO12223"/>
      <c r="CP12223"/>
    </row>
    <row r="12224" spans="80:94" ht="22.5" customHeight="1">
      <c r="CB12224"/>
      <c r="CC12224"/>
      <c r="CD12224"/>
      <c r="CE12224" s="83"/>
      <c r="CF12224"/>
      <c r="CG12224"/>
      <c r="CH12224"/>
      <c r="CI12224"/>
      <c r="CJ12224"/>
      <c r="CK12224"/>
      <c r="CL12224"/>
      <c r="CM12224"/>
      <c r="CN12224"/>
      <c r="CO12224"/>
      <c r="CP12224"/>
    </row>
    <row r="12225" spans="80:94" ht="22.5" customHeight="1">
      <c r="CB12225"/>
      <c r="CC12225"/>
      <c r="CD12225"/>
      <c r="CE12225" s="83"/>
      <c r="CF12225"/>
      <c r="CG12225"/>
      <c r="CH12225"/>
      <c r="CI12225"/>
      <c r="CJ12225"/>
      <c r="CK12225"/>
      <c r="CL12225"/>
      <c r="CM12225"/>
      <c r="CN12225"/>
      <c r="CO12225"/>
      <c r="CP12225"/>
    </row>
    <row r="12226" spans="80:94" ht="22.5" customHeight="1">
      <c r="CB12226"/>
      <c r="CC12226"/>
      <c r="CD12226"/>
      <c r="CE12226" s="83"/>
      <c r="CF12226"/>
      <c r="CG12226"/>
      <c r="CH12226"/>
      <c r="CI12226"/>
      <c r="CJ12226"/>
      <c r="CK12226"/>
      <c r="CL12226"/>
      <c r="CM12226"/>
      <c r="CN12226"/>
      <c r="CO12226"/>
      <c r="CP12226"/>
    </row>
    <row r="12227" spans="80:94" ht="22.5" customHeight="1">
      <c r="CB12227"/>
      <c r="CC12227"/>
      <c r="CD12227"/>
      <c r="CE12227" s="83"/>
      <c r="CF12227"/>
      <c r="CG12227"/>
      <c r="CH12227"/>
      <c r="CI12227"/>
      <c r="CJ12227"/>
      <c r="CK12227"/>
      <c r="CL12227"/>
      <c r="CM12227"/>
      <c r="CN12227"/>
      <c r="CO12227"/>
      <c r="CP12227"/>
    </row>
    <row r="12228" spans="80:94" ht="22.5" customHeight="1">
      <c r="CB12228"/>
      <c r="CC12228"/>
      <c r="CD12228"/>
      <c r="CE12228" s="83"/>
      <c r="CF12228"/>
      <c r="CG12228"/>
      <c r="CH12228"/>
      <c r="CI12228"/>
      <c r="CJ12228"/>
      <c r="CK12228"/>
      <c r="CL12228"/>
      <c r="CM12228"/>
      <c r="CN12228"/>
      <c r="CO12228"/>
      <c r="CP12228"/>
    </row>
    <row r="12229" spans="80:94" ht="22.5" customHeight="1">
      <c r="CB12229"/>
      <c r="CC12229"/>
      <c r="CD12229"/>
      <c r="CE12229" s="83"/>
      <c r="CF12229"/>
      <c r="CG12229"/>
      <c r="CH12229"/>
      <c r="CI12229"/>
      <c r="CJ12229"/>
      <c r="CK12229"/>
      <c r="CL12229"/>
      <c r="CM12229"/>
      <c r="CN12229"/>
      <c r="CO12229"/>
      <c r="CP12229"/>
    </row>
    <row r="12230" spans="80:94" ht="22.5" customHeight="1">
      <c r="CB12230"/>
      <c r="CC12230"/>
      <c r="CD12230"/>
      <c r="CE12230" s="83"/>
      <c r="CF12230"/>
      <c r="CG12230"/>
      <c r="CH12230"/>
      <c r="CI12230"/>
      <c r="CJ12230"/>
      <c r="CK12230"/>
      <c r="CL12230"/>
      <c r="CM12230"/>
      <c r="CN12230"/>
      <c r="CO12230"/>
      <c r="CP12230"/>
    </row>
    <row r="12231" spans="80:94" ht="22.5" customHeight="1">
      <c r="CB12231"/>
      <c r="CC12231"/>
      <c r="CD12231"/>
      <c r="CE12231" s="83"/>
      <c r="CF12231"/>
      <c r="CG12231"/>
      <c r="CH12231"/>
      <c r="CI12231"/>
      <c r="CJ12231"/>
      <c r="CK12231"/>
      <c r="CL12231"/>
      <c r="CM12231"/>
      <c r="CN12231"/>
      <c r="CO12231"/>
      <c r="CP12231"/>
    </row>
    <row r="12232" spans="80:94" ht="22.5" customHeight="1">
      <c r="CB12232"/>
      <c r="CC12232"/>
      <c r="CD12232"/>
      <c r="CE12232" s="83"/>
      <c r="CF12232"/>
      <c r="CG12232"/>
      <c r="CH12232"/>
      <c r="CI12232"/>
      <c r="CJ12232"/>
      <c r="CK12232"/>
      <c r="CL12232"/>
      <c r="CM12232"/>
      <c r="CN12232"/>
      <c r="CO12232"/>
      <c r="CP12232"/>
    </row>
    <row r="12233" spans="80:94" ht="22.5" customHeight="1">
      <c r="CB12233"/>
      <c r="CC12233"/>
      <c r="CD12233"/>
      <c r="CE12233" s="83"/>
      <c r="CF12233"/>
      <c r="CG12233"/>
      <c r="CH12233"/>
      <c r="CI12233"/>
      <c r="CJ12233"/>
      <c r="CK12233"/>
      <c r="CL12233"/>
      <c r="CM12233"/>
      <c r="CN12233"/>
      <c r="CO12233"/>
      <c r="CP12233"/>
    </row>
    <row r="12234" spans="80:94" ht="22.5" customHeight="1">
      <c r="CB12234"/>
      <c r="CC12234"/>
      <c r="CD12234"/>
      <c r="CE12234" s="83"/>
      <c r="CF12234"/>
      <c r="CG12234"/>
      <c r="CH12234"/>
      <c r="CI12234"/>
      <c r="CJ12234"/>
      <c r="CK12234"/>
      <c r="CL12234"/>
      <c r="CM12234"/>
      <c r="CN12234"/>
      <c r="CO12234"/>
      <c r="CP12234"/>
    </row>
    <row r="12235" spans="80:94" ht="22.5" customHeight="1">
      <c r="CB12235"/>
      <c r="CC12235"/>
      <c r="CD12235"/>
      <c r="CE12235" s="83"/>
      <c r="CF12235"/>
      <c r="CG12235"/>
      <c r="CH12235"/>
      <c r="CI12235"/>
      <c r="CJ12235"/>
      <c r="CK12235"/>
      <c r="CL12235"/>
      <c r="CM12235"/>
      <c r="CN12235"/>
      <c r="CO12235"/>
      <c r="CP12235"/>
    </row>
    <row r="12236" spans="80:94" ht="22.5" customHeight="1">
      <c r="CB12236"/>
      <c r="CC12236"/>
      <c r="CD12236"/>
      <c r="CE12236" s="83"/>
      <c r="CF12236"/>
      <c r="CG12236"/>
      <c r="CH12236"/>
      <c r="CI12236"/>
      <c r="CJ12236"/>
      <c r="CK12236"/>
      <c r="CL12236"/>
      <c r="CM12236"/>
      <c r="CN12236"/>
      <c r="CO12236"/>
      <c r="CP12236"/>
    </row>
    <row r="12237" spans="80:94" ht="22.5" customHeight="1">
      <c r="CB12237"/>
      <c r="CC12237"/>
      <c r="CD12237"/>
      <c r="CE12237" s="83"/>
      <c r="CF12237"/>
      <c r="CG12237"/>
      <c r="CH12237"/>
      <c r="CI12237"/>
      <c r="CJ12237"/>
      <c r="CK12237"/>
      <c r="CL12237"/>
      <c r="CM12237"/>
      <c r="CN12237"/>
      <c r="CO12237"/>
      <c r="CP12237"/>
    </row>
    <row r="12238" spans="80:94" ht="22.5" customHeight="1">
      <c r="CB12238"/>
      <c r="CC12238"/>
      <c r="CD12238"/>
      <c r="CE12238" s="83"/>
      <c r="CF12238"/>
      <c r="CG12238"/>
      <c r="CH12238"/>
      <c r="CI12238"/>
      <c r="CJ12238"/>
      <c r="CK12238"/>
      <c r="CL12238"/>
      <c r="CM12238"/>
      <c r="CN12238"/>
      <c r="CO12238"/>
      <c r="CP12238"/>
    </row>
    <row r="12239" spans="80:94" ht="22.5" customHeight="1">
      <c r="CB12239"/>
      <c r="CC12239"/>
      <c r="CD12239"/>
      <c r="CE12239" s="83"/>
      <c r="CF12239"/>
      <c r="CG12239"/>
      <c r="CH12239"/>
      <c r="CI12239"/>
      <c r="CJ12239"/>
      <c r="CK12239"/>
      <c r="CL12239"/>
      <c r="CM12239"/>
      <c r="CN12239"/>
      <c r="CO12239"/>
      <c r="CP12239"/>
    </row>
    <row r="12240" spans="80:94" ht="22.5" customHeight="1">
      <c r="CB12240"/>
      <c r="CC12240"/>
      <c r="CD12240"/>
      <c r="CE12240" s="83"/>
      <c r="CF12240"/>
      <c r="CG12240"/>
      <c r="CH12240"/>
      <c r="CI12240"/>
      <c r="CJ12240"/>
      <c r="CK12240"/>
      <c r="CL12240"/>
      <c r="CM12240"/>
      <c r="CN12240"/>
      <c r="CO12240"/>
      <c r="CP12240"/>
    </row>
    <row r="12241" spans="80:94" ht="22.5" customHeight="1">
      <c r="CB12241"/>
      <c r="CC12241"/>
      <c r="CD12241"/>
      <c r="CE12241" s="83"/>
      <c r="CF12241"/>
      <c r="CG12241"/>
      <c r="CH12241"/>
      <c r="CI12241"/>
      <c r="CJ12241"/>
      <c r="CK12241"/>
      <c r="CL12241"/>
      <c r="CM12241"/>
      <c r="CN12241"/>
      <c r="CO12241"/>
      <c r="CP12241"/>
    </row>
    <row r="12242" spans="80:94" ht="22.5" customHeight="1">
      <c r="CB12242"/>
      <c r="CC12242"/>
      <c r="CD12242"/>
      <c r="CE12242" s="83"/>
      <c r="CF12242"/>
      <c r="CG12242"/>
      <c r="CH12242"/>
      <c r="CI12242"/>
      <c r="CJ12242"/>
      <c r="CK12242"/>
      <c r="CL12242"/>
      <c r="CM12242"/>
      <c r="CN12242"/>
      <c r="CO12242"/>
      <c r="CP12242"/>
    </row>
    <row r="12243" spans="80:94" ht="22.5" customHeight="1">
      <c r="CB12243"/>
      <c r="CC12243"/>
      <c r="CD12243"/>
      <c r="CE12243" s="83"/>
      <c r="CF12243"/>
      <c r="CG12243"/>
      <c r="CH12243"/>
      <c r="CI12243"/>
      <c r="CJ12243"/>
      <c r="CK12243"/>
      <c r="CL12243"/>
      <c r="CM12243"/>
      <c r="CN12243"/>
      <c r="CO12243"/>
      <c r="CP12243"/>
    </row>
    <row r="12244" spans="80:94" ht="22.5" customHeight="1">
      <c r="CB12244"/>
      <c r="CC12244"/>
      <c r="CD12244"/>
      <c r="CE12244" s="83"/>
      <c r="CF12244"/>
      <c r="CG12244"/>
      <c r="CH12244"/>
      <c r="CI12244"/>
      <c r="CJ12244"/>
      <c r="CK12244"/>
      <c r="CL12244"/>
      <c r="CM12244"/>
      <c r="CN12244"/>
      <c r="CO12244"/>
      <c r="CP12244"/>
    </row>
    <row r="12245" spans="80:94" ht="22.5" customHeight="1">
      <c r="CB12245"/>
      <c r="CC12245"/>
      <c r="CD12245"/>
      <c r="CE12245" s="83"/>
      <c r="CF12245"/>
      <c r="CG12245"/>
      <c r="CH12245"/>
      <c r="CI12245"/>
      <c r="CJ12245"/>
      <c r="CK12245"/>
      <c r="CL12245"/>
      <c r="CM12245"/>
      <c r="CN12245"/>
      <c r="CO12245"/>
      <c r="CP12245"/>
    </row>
    <row r="12246" spans="80:94" ht="22.5" customHeight="1">
      <c r="CB12246"/>
      <c r="CC12246"/>
      <c r="CD12246"/>
      <c r="CE12246" s="83"/>
      <c r="CF12246"/>
      <c r="CG12246"/>
      <c r="CH12246"/>
      <c r="CI12246"/>
      <c r="CJ12246"/>
      <c r="CK12246"/>
      <c r="CL12246"/>
      <c r="CM12246"/>
      <c r="CN12246"/>
      <c r="CO12246"/>
      <c r="CP12246"/>
    </row>
    <row r="12247" spans="80:94" ht="22.5" customHeight="1">
      <c r="CB12247"/>
      <c r="CC12247"/>
      <c r="CD12247"/>
      <c r="CE12247" s="83"/>
      <c r="CF12247"/>
      <c r="CG12247"/>
      <c r="CH12247"/>
      <c r="CI12247"/>
      <c r="CJ12247"/>
      <c r="CK12247"/>
      <c r="CL12247"/>
      <c r="CM12247"/>
      <c r="CN12247"/>
      <c r="CO12247"/>
      <c r="CP12247"/>
    </row>
    <row r="12248" spans="80:94" ht="22.5" customHeight="1">
      <c r="CB12248"/>
      <c r="CC12248"/>
      <c r="CD12248"/>
      <c r="CE12248" s="83"/>
      <c r="CF12248"/>
      <c r="CG12248"/>
      <c r="CH12248"/>
      <c r="CI12248"/>
      <c r="CJ12248"/>
      <c r="CK12248"/>
      <c r="CL12248"/>
      <c r="CM12248"/>
      <c r="CN12248"/>
      <c r="CO12248"/>
      <c r="CP12248"/>
    </row>
    <row r="12249" spans="80:94" ht="22.5" customHeight="1">
      <c r="CB12249"/>
      <c r="CC12249"/>
      <c r="CD12249"/>
      <c r="CE12249" s="83"/>
      <c r="CF12249"/>
      <c r="CG12249"/>
      <c r="CH12249"/>
      <c r="CI12249"/>
      <c r="CJ12249"/>
      <c r="CK12249"/>
      <c r="CL12249"/>
      <c r="CM12249"/>
      <c r="CN12249"/>
      <c r="CO12249"/>
      <c r="CP12249"/>
    </row>
    <row r="12250" spans="80:94" ht="22.5" customHeight="1">
      <c r="CB12250"/>
      <c r="CC12250"/>
      <c r="CD12250"/>
      <c r="CE12250" s="83"/>
      <c r="CF12250"/>
      <c r="CG12250"/>
      <c r="CH12250"/>
      <c r="CI12250"/>
      <c r="CJ12250"/>
      <c r="CK12250"/>
      <c r="CL12250"/>
      <c r="CM12250"/>
      <c r="CN12250"/>
      <c r="CO12250"/>
      <c r="CP12250"/>
    </row>
    <row r="12251" spans="80:94" ht="22.5" customHeight="1">
      <c r="CB12251"/>
      <c r="CC12251"/>
      <c r="CD12251"/>
      <c r="CE12251" s="83"/>
      <c r="CF12251"/>
      <c r="CG12251"/>
      <c r="CH12251"/>
      <c r="CI12251"/>
      <c r="CJ12251"/>
      <c r="CK12251"/>
      <c r="CL12251"/>
      <c r="CM12251"/>
      <c r="CN12251"/>
      <c r="CO12251"/>
      <c r="CP12251"/>
    </row>
    <row r="12252" spans="80:94" ht="22.5" customHeight="1">
      <c r="CB12252"/>
      <c r="CC12252"/>
      <c r="CD12252"/>
      <c r="CE12252" s="83"/>
      <c r="CF12252"/>
      <c r="CG12252"/>
      <c r="CH12252"/>
      <c r="CI12252"/>
      <c r="CJ12252"/>
      <c r="CK12252"/>
      <c r="CL12252"/>
      <c r="CM12252"/>
      <c r="CN12252"/>
      <c r="CO12252"/>
      <c r="CP12252"/>
    </row>
    <row r="12253" spans="80:94" ht="22.5" customHeight="1">
      <c r="CB12253"/>
      <c r="CC12253"/>
      <c r="CD12253"/>
      <c r="CE12253" s="83"/>
      <c r="CF12253"/>
      <c r="CG12253"/>
      <c r="CH12253"/>
      <c r="CI12253"/>
      <c r="CJ12253"/>
      <c r="CK12253"/>
      <c r="CL12253"/>
      <c r="CM12253"/>
      <c r="CN12253"/>
      <c r="CO12253"/>
      <c r="CP12253"/>
    </row>
    <row r="12254" spans="80:94" ht="22.5" customHeight="1">
      <c r="CB12254"/>
      <c r="CC12254"/>
      <c r="CD12254"/>
      <c r="CE12254" s="83"/>
      <c r="CF12254"/>
      <c r="CG12254"/>
      <c r="CH12254"/>
      <c r="CI12254"/>
      <c r="CJ12254"/>
      <c r="CK12254"/>
      <c r="CL12254"/>
      <c r="CM12254"/>
      <c r="CN12254"/>
      <c r="CO12254"/>
      <c r="CP12254"/>
    </row>
    <row r="12255" spans="80:94" ht="22.5" customHeight="1">
      <c r="CB12255"/>
      <c r="CC12255"/>
      <c r="CD12255"/>
      <c r="CE12255" s="83"/>
      <c r="CF12255"/>
      <c r="CG12255"/>
      <c r="CH12255"/>
      <c r="CI12255"/>
      <c r="CJ12255"/>
      <c r="CK12255"/>
      <c r="CL12255"/>
      <c r="CM12255"/>
      <c r="CN12255"/>
      <c r="CO12255"/>
      <c r="CP12255"/>
    </row>
    <row r="12256" spans="80:94" ht="22.5" customHeight="1">
      <c r="CB12256"/>
      <c r="CC12256"/>
      <c r="CD12256"/>
      <c r="CE12256" s="83"/>
      <c r="CF12256"/>
      <c r="CG12256"/>
      <c r="CH12256"/>
      <c r="CI12256"/>
      <c r="CJ12256"/>
      <c r="CK12256"/>
      <c r="CL12256"/>
      <c r="CM12256"/>
      <c r="CN12256"/>
      <c r="CO12256"/>
      <c r="CP12256"/>
    </row>
    <row r="12257" spans="80:94" ht="22.5" customHeight="1">
      <c r="CB12257"/>
      <c r="CC12257"/>
      <c r="CD12257"/>
      <c r="CE12257" s="83"/>
      <c r="CF12257"/>
      <c r="CG12257"/>
      <c r="CH12257"/>
      <c r="CI12257"/>
      <c r="CJ12257"/>
      <c r="CK12257"/>
      <c r="CL12257"/>
      <c r="CM12257"/>
      <c r="CN12257"/>
      <c r="CO12257"/>
      <c r="CP12257"/>
    </row>
    <row r="12258" spans="80:94" ht="22.5" customHeight="1">
      <c r="CB12258"/>
      <c r="CC12258"/>
      <c r="CD12258"/>
      <c r="CE12258" s="83"/>
      <c r="CF12258"/>
      <c r="CG12258"/>
      <c r="CH12258"/>
      <c r="CI12258"/>
      <c r="CJ12258"/>
      <c r="CK12258"/>
      <c r="CL12258"/>
      <c r="CM12258"/>
      <c r="CN12258"/>
      <c r="CO12258"/>
      <c r="CP12258"/>
    </row>
    <row r="12259" spans="80:94" ht="22.5" customHeight="1">
      <c r="CB12259"/>
      <c r="CC12259"/>
      <c r="CD12259"/>
      <c r="CE12259" s="83"/>
      <c r="CF12259"/>
      <c r="CG12259"/>
      <c r="CH12259"/>
      <c r="CI12259"/>
      <c r="CJ12259"/>
      <c r="CK12259"/>
      <c r="CL12259"/>
      <c r="CM12259"/>
      <c r="CN12259"/>
      <c r="CO12259"/>
      <c r="CP12259"/>
    </row>
    <row r="12260" spans="80:94" ht="22.5" customHeight="1">
      <c r="CB12260"/>
      <c r="CC12260"/>
      <c r="CD12260"/>
      <c r="CE12260" s="83"/>
      <c r="CF12260"/>
      <c r="CG12260"/>
      <c r="CH12260"/>
      <c r="CI12260"/>
      <c r="CJ12260"/>
      <c r="CK12260"/>
      <c r="CL12260"/>
      <c r="CM12260"/>
      <c r="CN12260"/>
      <c r="CO12260"/>
      <c r="CP12260"/>
    </row>
    <row r="12261" spans="80:94" ht="22.5" customHeight="1">
      <c r="CB12261"/>
      <c r="CC12261"/>
      <c r="CD12261"/>
      <c r="CE12261" s="83"/>
      <c r="CF12261"/>
      <c r="CG12261"/>
      <c r="CH12261"/>
      <c r="CI12261"/>
      <c r="CJ12261"/>
      <c r="CK12261"/>
      <c r="CL12261"/>
      <c r="CM12261"/>
      <c r="CN12261"/>
      <c r="CO12261"/>
      <c r="CP12261"/>
    </row>
    <row r="12262" spans="80:94" ht="22.5" customHeight="1">
      <c r="CB12262"/>
      <c r="CC12262"/>
      <c r="CD12262"/>
      <c r="CE12262" s="83"/>
      <c r="CF12262"/>
      <c r="CG12262"/>
      <c r="CH12262"/>
      <c r="CI12262"/>
      <c r="CJ12262"/>
      <c r="CK12262"/>
      <c r="CL12262"/>
      <c r="CM12262"/>
      <c r="CN12262"/>
      <c r="CO12262"/>
      <c r="CP12262"/>
    </row>
    <row r="12263" spans="80:94" ht="22.5" customHeight="1">
      <c r="CB12263"/>
      <c r="CC12263"/>
      <c r="CD12263"/>
      <c r="CE12263" s="83"/>
      <c r="CF12263"/>
      <c r="CG12263"/>
      <c r="CH12263"/>
      <c r="CI12263"/>
      <c r="CJ12263"/>
      <c r="CK12263"/>
      <c r="CL12263"/>
      <c r="CM12263"/>
      <c r="CN12263"/>
      <c r="CO12263"/>
      <c r="CP12263"/>
    </row>
    <row r="12264" spans="80:94" ht="22.5" customHeight="1">
      <c r="CB12264"/>
      <c r="CC12264"/>
      <c r="CD12264"/>
      <c r="CE12264" s="83"/>
      <c r="CF12264"/>
      <c r="CG12264"/>
      <c r="CH12264"/>
      <c r="CI12264"/>
      <c r="CJ12264"/>
      <c r="CK12264"/>
      <c r="CL12264"/>
      <c r="CM12264"/>
      <c r="CN12264"/>
      <c r="CO12264"/>
      <c r="CP12264"/>
    </row>
    <row r="12265" spans="80:94" ht="22.5" customHeight="1">
      <c r="CB12265"/>
      <c r="CC12265"/>
      <c r="CD12265"/>
      <c r="CE12265" s="83"/>
      <c r="CF12265"/>
      <c r="CG12265"/>
      <c r="CH12265"/>
      <c r="CI12265"/>
      <c r="CJ12265"/>
      <c r="CK12265"/>
      <c r="CL12265"/>
      <c r="CM12265"/>
      <c r="CN12265"/>
      <c r="CO12265"/>
      <c r="CP12265"/>
    </row>
    <row r="12266" spans="80:94" ht="22.5" customHeight="1">
      <c r="CB12266"/>
      <c r="CC12266"/>
      <c r="CD12266"/>
      <c r="CE12266" s="83"/>
      <c r="CF12266"/>
      <c r="CG12266"/>
      <c r="CH12266"/>
      <c r="CI12266"/>
      <c r="CJ12266"/>
      <c r="CK12266"/>
      <c r="CL12266"/>
      <c r="CM12266"/>
      <c r="CN12266"/>
      <c r="CO12266"/>
      <c r="CP12266"/>
    </row>
    <row r="12267" spans="80:94" ht="22.5" customHeight="1">
      <c r="CB12267"/>
      <c r="CC12267"/>
      <c r="CD12267"/>
      <c r="CE12267" s="83"/>
      <c r="CF12267"/>
      <c r="CG12267"/>
      <c r="CH12267"/>
      <c r="CI12267"/>
      <c r="CJ12267"/>
      <c r="CK12267"/>
      <c r="CL12267"/>
      <c r="CM12267"/>
      <c r="CN12267"/>
      <c r="CO12267"/>
      <c r="CP12267"/>
    </row>
    <row r="12268" spans="80:94" ht="22.5" customHeight="1">
      <c r="CB12268"/>
      <c r="CC12268"/>
      <c r="CD12268"/>
      <c r="CE12268" s="83"/>
      <c r="CF12268"/>
      <c r="CG12268"/>
      <c r="CH12268"/>
      <c r="CI12268"/>
      <c r="CJ12268"/>
      <c r="CK12268"/>
      <c r="CL12268"/>
      <c r="CM12268"/>
      <c r="CN12268"/>
      <c r="CO12268"/>
      <c r="CP12268"/>
    </row>
    <row r="12269" spans="80:94" ht="22.5" customHeight="1">
      <c r="CB12269"/>
      <c r="CC12269"/>
      <c r="CD12269"/>
      <c r="CE12269" s="83"/>
      <c r="CF12269"/>
      <c r="CG12269"/>
      <c r="CH12269"/>
      <c r="CI12269"/>
      <c r="CJ12269"/>
      <c r="CK12269"/>
      <c r="CL12269"/>
      <c r="CM12269"/>
      <c r="CN12269"/>
      <c r="CO12269"/>
      <c r="CP12269"/>
    </row>
    <row r="12270" spans="80:94" ht="22.5" customHeight="1">
      <c r="CB12270"/>
      <c r="CC12270"/>
      <c r="CD12270"/>
      <c r="CE12270" s="83"/>
      <c r="CF12270"/>
      <c r="CG12270"/>
      <c r="CH12270"/>
      <c r="CI12270"/>
      <c r="CJ12270"/>
      <c r="CK12270"/>
      <c r="CL12270"/>
      <c r="CM12270"/>
      <c r="CN12270"/>
      <c r="CO12270"/>
      <c r="CP12270"/>
    </row>
    <row r="12271" spans="80:94" ht="22.5" customHeight="1">
      <c r="CB12271"/>
      <c r="CC12271"/>
      <c r="CD12271"/>
      <c r="CE12271" s="83"/>
      <c r="CF12271"/>
      <c r="CG12271"/>
      <c r="CH12271"/>
      <c r="CI12271"/>
      <c r="CJ12271"/>
      <c r="CK12271"/>
      <c r="CL12271"/>
      <c r="CM12271"/>
      <c r="CN12271"/>
      <c r="CO12271"/>
      <c r="CP12271"/>
    </row>
    <row r="12272" spans="80:94" ht="22.5" customHeight="1">
      <c r="CB12272"/>
      <c r="CC12272"/>
      <c r="CD12272"/>
      <c r="CE12272" s="83"/>
      <c r="CF12272"/>
      <c r="CG12272"/>
      <c r="CH12272"/>
      <c r="CI12272"/>
      <c r="CJ12272"/>
      <c r="CK12272"/>
      <c r="CL12272"/>
      <c r="CM12272"/>
      <c r="CN12272"/>
      <c r="CO12272"/>
      <c r="CP12272"/>
    </row>
    <row r="12273" spans="80:94" ht="22.5" customHeight="1">
      <c r="CB12273"/>
      <c r="CC12273"/>
      <c r="CD12273"/>
      <c r="CE12273" s="83"/>
      <c r="CF12273"/>
      <c r="CG12273"/>
      <c r="CH12273"/>
      <c r="CI12273"/>
      <c r="CJ12273"/>
      <c r="CK12273"/>
      <c r="CL12273"/>
      <c r="CM12273"/>
      <c r="CN12273"/>
      <c r="CO12273"/>
      <c r="CP12273"/>
    </row>
    <row r="12274" spans="80:94" ht="22.5" customHeight="1">
      <c r="CB12274"/>
      <c r="CC12274"/>
      <c r="CD12274"/>
      <c r="CE12274" s="83"/>
      <c r="CF12274"/>
      <c r="CG12274"/>
      <c r="CH12274"/>
      <c r="CI12274"/>
      <c r="CJ12274"/>
      <c r="CK12274"/>
      <c r="CL12274"/>
      <c r="CM12274"/>
      <c r="CN12274"/>
      <c r="CO12274"/>
      <c r="CP12274"/>
    </row>
    <row r="12275" spans="80:94" ht="22.5" customHeight="1">
      <c r="CB12275"/>
      <c r="CC12275"/>
      <c r="CD12275"/>
      <c r="CE12275" s="83"/>
      <c r="CF12275"/>
      <c r="CG12275"/>
      <c r="CH12275"/>
      <c r="CI12275"/>
      <c r="CJ12275"/>
      <c r="CK12275"/>
      <c r="CL12275"/>
      <c r="CM12275"/>
      <c r="CN12275"/>
      <c r="CO12275"/>
      <c r="CP12275"/>
    </row>
    <row r="12276" spans="80:94" ht="22.5" customHeight="1">
      <c r="CB12276"/>
      <c r="CC12276"/>
      <c r="CD12276"/>
      <c r="CE12276" s="83"/>
      <c r="CF12276"/>
      <c r="CG12276"/>
      <c r="CH12276"/>
      <c r="CI12276"/>
      <c r="CJ12276"/>
      <c r="CK12276"/>
      <c r="CL12276"/>
      <c r="CM12276"/>
      <c r="CN12276"/>
      <c r="CO12276"/>
      <c r="CP12276"/>
    </row>
    <row r="12277" spans="80:94" ht="22.5" customHeight="1">
      <c r="CB12277"/>
      <c r="CC12277"/>
      <c r="CD12277"/>
      <c r="CE12277" s="83"/>
      <c r="CF12277"/>
      <c r="CG12277"/>
      <c r="CH12277"/>
      <c r="CI12277"/>
      <c r="CJ12277"/>
      <c r="CK12277"/>
      <c r="CL12277"/>
      <c r="CM12277"/>
      <c r="CN12277"/>
      <c r="CO12277"/>
      <c r="CP12277"/>
    </row>
    <row r="12278" spans="80:94" ht="22.5" customHeight="1">
      <c r="CB12278"/>
      <c r="CC12278"/>
      <c r="CD12278"/>
      <c r="CE12278" s="83"/>
      <c r="CF12278"/>
      <c r="CG12278"/>
      <c r="CH12278"/>
      <c r="CI12278"/>
      <c r="CJ12278"/>
      <c r="CK12278"/>
      <c r="CL12278"/>
      <c r="CM12278"/>
      <c r="CN12278"/>
      <c r="CO12278"/>
      <c r="CP12278"/>
    </row>
    <row r="12279" spans="80:94" ht="22.5" customHeight="1">
      <c r="CB12279"/>
      <c r="CC12279"/>
      <c r="CD12279"/>
      <c r="CE12279" s="83"/>
      <c r="CF12279"/>
      <c r="CG12279"/>
      <c r="CH12279"/>
      <c r="CI12279"/>
      <c r="CJ12279"/>
      <c r="CK12279"/>
      <c r="CL12279"/>
      <c r="CM12279"/>
      <c r="CN12279"/>
      <c r="CO12279"/>
      <c r="CP12279"/>
    </row>
    <row r="12280" spans="80:94" ht="22.5" customHeight="1">
      <c r="CB12280"/>
      <c r="CC12280"/>
      <c r="CD12280"/>
      <c r="CE12280" s="83"/>
      <c r="CF12280"/>
      <c r="CG12280"/>
      <c r="CH12280"/>
      <c r="CI12280"/>
      <c r="CJ12280"/>
      <c r="CK12280"/>
      <c r="CL12280"/>
      <c r="CM12280"/>
      <c r="CN12280"/>
      <c r="CO12280"/>
      <c r="CP12280"/>
    </row>
    <row r="12281" spans="80:94" ht="22.5" customHeight="1">
      <c r="CB12281"/>
      <c r="CC12281"/>
      <c r="CD12281"/>
      <c r="CE12281" s="83"/>
      <c r="CF12281"/>
      <c r="CG12281"/>
      <c r="CH12281"/>
      <c r="CI12281"/>
      <c r="CJ12281"/>
      <c r="CK12281"/>
      <c r="CL12281"/>
      <c r="CM12281"/>
      <c r="CN12281"/>
      <c r="CO12281"/>
      <c r="CP12281"/>
    </row>
    <row r="12282" spans="80:94" ht="22.5" customHeight="1">
      <c r="CB12282"/>
      <c r="CC12282"/>
      <c r="CD12282"/>
      <c r="CE12282" s="83"/>
      <c r="CF12282"/>
      <c r="CG12282"/>
      <c r="CH12282"/>
      <c r="CI12282"/>
      <c r="CJ12282"/>
      <c r="CK12282"/>
      <c r="CL12282"/>
      <c r="CM12282"/>
      <c r="CN12282"/>
      <c r="CO12282"/>
      <c r="CP12282"/>
    </row>
    <row r="12283" spans="80:94" ht="22.5" customHeight="1">
      <c r="CB12283"/>
      <c r="CC12283"/>
      <c r="CD12283"/>
      <c r="CE12283" s="83"/>
      <c r="CF12283"/>
      <c r="CG12283"/>
      <c r="CH12283"/>
      <c r="CI12283"/>
      <c r="CJ12283"/>
      <c r="CK12283"/>
      <c r="CL12283"/>
      <c r="CM12283"/>
      <c r="CN12283"/>
      <c r="CO12283"/>
      <c r="CP12283"/>
    </row>
    <row r="12284" spans="80:94" ht="22.5" customHeight="1">
      <c r="CB12284"/>
      <c r="CC12284"/>
      <c r="CD12284"/>
      <c r="CE12284" s="83"/>
      <c r="CF12284"/>
      <c r="CG12284"/>
      <c r="CH12284"/>
      <c r="CI12284"/>
      <c r="CJ12284"/>
      <c r="CK12284"/>
      <c r="CL12284"/>
      <c r="CM12284"/>
      <c r="CN12284"/>
      <c r="CO12284"/>
      <c r="CP12284"/>
    </row>
    <row r="12285" spans="80:94" ht="22.5" customHeight="1">
      <c r="CB12285"/>
      <c r="CC12285"/>
      <c r="CD12285"/>
      <c r="CE12285" s="83"/>
      <c r="CF12285"/>
      <c r="CG12285"/>
      <c r="CH12285"/>
      <c r="CI12285"/>
      <c r="CJ12285"/>
      <c r="CK12285"/>
      <c r="CL12285"/>
      <c r="CM12285"/>
      <c r="CN12285"/>
      <c r="CO12285"/>
      <c r="CP12285"/>
    </row>
    <row r="12286" spans="80:94" ht="22.5" customHeight="1">
      <c r="CB12286"/>
      <c r="CC12286"/>
      <c r="CD12286"/>
      <c r="CE12286" s="83"/>
      <c r="CF12286"/>
      <c r="CG12286"/>
      <c r="CH12286"/>
      <c r="CI12286"/>
      <c r="CJ12286"/>
      <c r="CK12286"/>
      <c r="CL12286"/>
      <c r="CM12286"/>
      <c r="CN12286"/>
      <c r="CO12286"/>
      <c r="CP12286"/>
    </row>
    <row r="12287" spans="80:94" ht="22.5" customHeight="1">
      <c r="CB12287"/>
      <c r="CC12287"/>
      <c r="CD12287"/>
      <c r="CE12287" s="83"/>
      <c r="CF12287"/>
      <c r="CG12287"/>
      <c r="CH12287"/>
      <c r="CI12287"/>
      <c r="CJ12287"/>
      <c r="CK12287"/>
      <c r="CL12287"/>
      <c r="CM12287"/>
      <c r="CN12287"/>
      <c r="CO12287"/>
      <c r="CP12287"/>
    </row>
    <row r="12288" spans="80:94" ht="22.5" customHeight="1">
      <c r="CB12288"/>
      <c r="CC12288"/>
      <c r="CD12288"/>
      <c r="CE12288" s="83"/>
      <c r="CF12288"/>
      <c r="CG12288"/>
      <c r="CH12288"/>
      <c r="CI12288"/>
      <c r="CJ12288"/>
      <c r="CK12288"/>
      <c r="CL12288"/>
      <c r="CM12288"/>
      <c r="CN12288"/>
      <c r="CO12288"/>
      <c r="CP12288"/>
    </row>
    <row r="1043641" spans="36:83 5914:5921 14723:16280" customFormat="1" ht="22.5" customHeight="1">
      <c r="AJ1043641" s="57"/>
      <c r="CE1043641" s="83"/>
      <c r="HSL1043641" s="42"/>
      <c r="HSM1043641" s="42"/>
      <c r="HSN1043641" s="42"/>
      <c r="HSO1043641" s="42"/>
      <c r="HSP1043641" s="42"/>
      <c r="HSQ1043641" s="42"/>
      <c r="HSR1043641" s="42"/>
      <c r="HSS1043641" s="42"/>
      <c r="UTG1043641" s="39"/>
      <c r="UTH1043641" s="39"/>
      <c r="UTI1043641" s="39"/>
      <c r="UTJ1043641" s="39"/>
      <c r="UTK1043641" s="39"/>
      <c r="UTL1043641" s="39"/>
      <c r="UTM1043641" s="39"/>
      <c r="UTN1043641" s="39"/>
      <c r="UTO1043641" s="39"/>
      <c r="UTP1043641" s="39"/>
      <c r="UTQ1043641" s="39"/>
      <c r="UTR1043641" s="39"/>
      <c r="UTS1043641" s="39"/>
      <c r="UTT1043641" s="39"/>
      <c r="UTU1043641" s="39"/>
      <c r="UTV1043641" s="39"/>
      <c r="UTW1043641" s="39"/>
      <c r="UTX1043641" s="39"/>
      <c r="UTY1043641" s="39"/>
      <c r="UTZ1043641" s="39"/>
      <c r="UUA1043641" s="39"/>
      <c r="UUB1043641" s="39"/>
      <c r="UUC1043641" s="39"/>
      <c r="UUD1043641" s="39"/>
      <c r="UUE1043641" s="39"/>
      <c r="UUF1043641" s="39"/>
      <c r="UUG1043641" s="39"/>
      <c r="UUH1043641" s="39"/>
      <c r="UUI1043641" s="39"/>
      <c r="UUJ1043641" s="39"/>
      <c r="UUK1043641" s="39"/>
      <c r="UUL1043641" s="39"/>
      <c r="UUM1043641" s="39"/>
      <c r="UUN1043641" s="39"/>
      <c r="UUO1043641" s="39"/>
      <c r="UUP1043641" s="39"/>
      <c r="UUQ1043641" s="39"/>
      <c r="UUR1043641" s="39"/>
      <c r="UUS1043641" s="39"/>
      <c r="UUT1043641" s="39"/>
      <c r="UUU1043641" s="39"/>
      <c r="UUV1043641" s="39"/>
      <c r="UUW1043641" s="39"/>
      <c r="UUX1043641" s="39"/>
      <c r="UUY1043641" s="39"/>
      <c r="UUZ1043641" s="39"/>
      <c r="UVA1043641" s="39"/>
      <c r="UVB1043641" s="39"/>
      <c r="UVC1043641" s="39"/>
      <c r="UVD1043641" s="39"/>
      <c r="UVE1043641" s="39"/>
      <c r="UVF1043641" s="39"/>
      <c r="UVG1043641" s="39"/>
      <c r="UVH1043641" s="39"/>
      <c r="UVI1043641" s="39"/>
      <c r="UVJ1043641" s="39"/>
      <c r="UVK1043641" s="39"/>
      <c r="UVL1043641" s="39"/>
      <c r="UVM1043641" s="39"/>
      <c r="UVN1043641" s="39"/>
      <c r="UVO1043641" s="39"/>
      <c r="UVP1043641" s="39"/>
      <c r="UVQ1043641" s="39"/>
      <c r="UVR1043641" s="39"/>
      <c r="UVS1043641" s="39"/>
      <c r="UVT1043641" s="39"/>
      <c r="UVU1043641" s="39"/>
      <c r="UVV1043641" s="39"/>
      <c r="UVW1043641" s="39"/>
      <c r="UVX1043641" s="39"/>
      <c r="UVY1043641" s="39"/>
      <c r="UVZ1043641" s="39"/>
      <c r="UWA1043641" s="39"/>
      <c r="UWB1043641" s="39"/>
      <c r="UWC1043641" s="39"/>
      <c r="UWD1043641" s="39"/>
      <c r="UWE1043641" s="39"/>
      <c r="UWF1043641" s="39"/>
      <c r="UWG1043641" s="39"/>
      <c r="UWH1043641" s="39"/>
      <c r="UWI1043641" s="39"/>
      <c r="UWJ1043641" s="39"/>
      <c r="UWK1043641" s="39"/>
      <c r="UWL1043641" s="39"/>
      <c r="UWM1043641" s="39"/>
      <c r="UWN1043641" s="39"/>
      <c r="UWO1043641" s="39"/>
      <c r="UWP1043641" s="39"/>
      <c r="UWQ1043641" s="39"/>
      <c r="UWR1043641" s="39"/>
      <c r="UWS1043641" s="39"/>
      <c r="UWT1043641" s="39"/>
      <c r="UWU1043641" s="39"/>
      <c r="UWV1043641" s="39"/>
      <c r="UWW1043641" s="39"/>
      <c r="UWX1043641" s="39"/>
      <c r="UWY1043641" s="39"/>
      <c r="UWZ1043641" s="39"/>
      <c r="UXA1043641" s="39"/>
      <c r="UXB1043641" s="39"/>
      <c r="UXC1043641" s="39"/>
      <c r="UXD1043641" s="39"/>
      <c r="UXE1043641" s="39"/>
      <c r="UXF1043641" s="39"/>
      <c r="UXG1043641" s="39"/>
      <c r="UXH1043641" s="39"/>
      <c r="UXI1043641" s="39"/>
      <c r="UXJ1043641" s="39"/>
      <c r="UXK1043641" s="39"/>
      <c r="UXL1043641" s="39"/>
      <c r="UXM1043641" s="39"/>
      <c r="UXN1043641" s="39"/>
      <c r="UXO1043641" s="39"/>
      <c r="UXP1043641" s="39"/>
      <c r="UXQ1043641" s="39"/>
      <c r="UXR1043641" s="39"/>
      <c r="UXS1043641" s="39"/>
      <c r="UXT1043641" s="39"/>
      <c r="UXU1043641" s="39"/>
      <c r="UXV1043641" s="39"/>
      <c r="UXW1043641" s="39"/>
      <c r="UXX1043641" s="39"/>
      <c r="UXY1043641" s="39"/>
      <c r="UXZ1043641" s="39"/>
      <c r="UYA1043641" s="39"/>
      <c r="UYB1043641" s="39"/>
      <c r="UYC1043641" s="39"/>
      <c r="UYD1043641" s="39"/>
      <c r="UYE1043641" s="39"/>
      <c r="UYF1043641" s="39"/>
      <c r="UYG1043641" s="39"/>
      <c r="UYH1043641" s="39"/>
      <c r="UYI1043641" s="39"/>
      <c r="UYJ1043641" s="39"/>
      <c r="UYK1043641" s="39"/>
      <c r="UYL1043641" s="39"/>
      <c r="UYM1043641" s="39"/>
      <c r="UYN1043641" s="39"/>
      <c r="UYO1043641" s="39"/>
      <c r="UYP1043641" s="39"/>
      <c r="UYQ1043641" s="39"/>
      <c r="UYR1043641" s="39"/>
      <c r="UYS1043641" s="39"/>
      <c r="UYT1043641" s="39"/>
      <c r="UYU1043641" s="39"/>
      <c r="UYV1043641" s="39"/>
      <c r="UYW1043641" s="39"/>
      <c r="UYX1043641" s="39"/>
      <c r="UYY1043641" s="39"/>
      <c r="UYZ1043641" s="39"/>
      <c r="UZA1043641" s="39"/>
      <c r="UZB1043641" s="39"/>
      <c r="UZC1043641" s="39"/>
      <c r="UZD1043641" s="39"/>
      <c r="UZE1043641" s="39"/>
      <c r="UZF1043641" s="39"/>
      <c r="UZG1043641" s="39"/>
      <c r="UZH1043641" s="39"/>
      <c r="UZI1043641" s="39"/>
      <c r="UZJ1043641" s="39"/>
      <c r="UZK1043641" s="39"/>
      <c r="UZL1043641" s="39"/>
      <c r="UZM1043641" s="39"/>
      <c r="UZN1043641" s="39"/>
      <c r="UZO1043641" s="39"/>
      <c r="UZP1043641" s="39"/>
      <c r="UZQ1043641" s="39"/>
      <c r="UZR1043641" s="39"/>
      <c r="UZS1043641" s="39"/>
      <c r="UZT1043641" s="39"/>
      <c r="UZU1043641" s="39"/>
      <c r="UZV1043641" s="39"/>
      <c r="UZW1043641" s="39"/>
      <c r="UZX1043641" s="39"/>
      <c r="UZY1043641" s="39"/>
      <c r="UZZ1043641" s="39"/>
      <c r="VAA1043641" s="39"/>
      <c r="VAB1043641" s="39"/>
      <c r="VAC1043641" s="39"/>
      <c r="VAD1043641" s="39"/>
      <c r="VAE1043641" s="39"/>
      <c r="VAF1043641" s="39"/>
      <c r="VAG1043641" s="39"/>
      <c r="VAH1043641" s="39"/>
      <c r="VAI1043641" s="39"/>
      <c r="VAJ1043641" s="39"/>
      <c r="VAK1043641" s="39"/>
      <c r="VAL1043641" s="39"/>
      <c r="VAM1043641" s="39"/>
      <c r="VAN1043641" s="39"/>
      <c r="VAO1043641" s="39"/>
      <c r="VAP1043641" s="39"/>
      <c r="VAQ1043641" s="39"/>
      <c r="VAR1043641" s="39"/>
      <c r="VAS1043641" s="39"/>
      <c r="VAT1043641" s="39"/>
      <c r="VAU1043641" s="39"/>
      <c r="VAV1043641" s="39"/>
      <c r="VAW1043641" s="39"/>
      <c r="VAX1043641" s="39"/>
      <c r="VAY1043641" s="39"/>
      <c r="VAZ1043641" s="39"/>
      <c r="VBA1043641" s="39"/>
      <c r="VBB1043641" s="39"/>
      <c r="VBC1043641" s="39"/>
      <c r="VBD1043641" s="39"/>
      <c r="VBE1043641" s="39"/>
      <c r="VBF1043641" s="39"/>
      <c r="VBG1043641" s="39"/>
      <c r="VBH1043641" s="39"/>
      <c r="VBI1043641" s="39"/>
      <c r="VBJ1043641" s="39"/>
      <c r="VBK1043641" s="39"/>
      <c r="VBL1043641" s="39"/>
      <c r="VBM1043641" s="39"/>
      <c r="VBN1043641" s="39"/>
      <c r="VBO1043641" s="39"/>
      <c r="VBP1043641" s="39"/>
      <c r="VBQ1043641" s="39"/>
      <c r="VBR1043641" s="39"/>
      <c r="VBS1043641" s="39"/>
      <c r="VBT1043641" s="39"/>
      <c r="VBU1043641" s="39"/>
      <c r="VBV1043641" s="39"/>
      <c r="VBW1043641" s="39"/>
      <c r="VBX1043641" s="39"/>
      <c r="VBY1043641" s="39"/>
      <c r="VBZ1043641" s="39"/>
      <c r="VCA1043641" s="39"/>
      <c r="VCB1043641" s="39"/>
      <c r="VCC1043641" s="39"/>
      <c r="VCD1043641" s="39"/>
      <c r="VCE1043641" s="39"/>
      <c r="VCF1043641" s="39"/>
      <c r="VCG1043641" s="39"/>
      <c r="VCH1043641" s="39"/>
      <c r="VCI1043641" s="39"/>
      <c r="VCJ1043641" s="39"/>
      <c r="VCK1043641" s="39"/>
      <c r="VCL1043641" s="39"/>
      <c r="VCM1043641" s="39"/>
      <c r="VCN1043641" s="39"/>
      <c r="VCO1043641" s="39"/>
      <c r="VCP1043641" s="39"/>
      <c r="VCQ1043641" s="39"/>
      <c r="VCR1043641" s="39"/>
      <c r="VCS1043641" s="39"/>
      <c r="VCT1043641" s="39"/>
      <c r="VCU1043641" s="39"/>
      <c r="VCV1043641" s="39"/>
      <c r="VCW1043641" s="39"/>
      <c r="VCX1043641" s="39"/>
      <c r="VCY1043641" s="39"/>
      <c r="VCZ1043641" s="39"/>
      <c r="VDA1043641" s="39"/>
      <c r="VDB1043641" s="39"/>
      <c r="VDC1043641" s="39"/>
      <c r="VDD1043641" s="39"/>
      <c r="VDE1043641" s="39"/>
      <c r="VDF1043641" s="39"/>
      <c r="VDG1043641" s="39"/>
      <c r="VDH1043641" s="39"/>
      <c r="VDI1043641" s="39"/>
      <c r="VDJ1043641" s="39"/>
      <c r="VDK1043641" s="39"/>
      <c r="VDL1043641" s="39"/>
      <c r="VDM1043641" s="39"/>
      <c r="VDN1043641" s="39"/>
      <c r="VDO1043641" s="39"/>
      <c r="VDP1043641" s="39"/>
      <c r="VDQ1043641" s="39"/>
      <c r="VDR1043641" s="39"/>
      <c r="VDS1043641" s="39"/>
      <c r="VDT1043641" s="39"/>
      <c r="VDU1043641" s="39"/>
      <c r="VDV1043641" s="39"/>
      <c r="VDW1043641" s="39"/>
      <c r="VDX1043641" s="39"/>
      <c r="VDY1043641" s="39"/>
      <c r="VDZ1043641" s="39"/>
      <c r="VEA1043641" s="39"/>
      <c r="VEB1043641" s="39"/>
      <c r="VEC1043641" s="39"/>
      <c r="VED1043641" s="39"/>
      <c r="VEE1043641" s="39"/>
      <c r="VEF1043641" s="39"/>
      <c r="VEG1043641" s="39"/>
      <c r="VEH1043641" s="39"/>
      <c r="VEI1043641" s="39"/>
      <c r="VEJ1043641" s="39"/>
      <c r="VEK1043641" s="39"/>
      <c r="VEL1043641" s="39"/>
      <c r="VEM1043641" s="39"/>
      <c r="VEN1043641" s="39"/>
      <c r="VEO1043641" s="39"/>
      <c r="VEP1043641" s="39"/>
      <c r="VEQ1043641" s="39"/>
      <c r="VER1043641" s="39"/>
      <c r="VES1043641" s="39"/>
      <c r="VET1043641" s="39"/>
      <c r="VEU1043641" s="39"/>
      <c r="VEV1043641" s="39"/>
      <c r="VEW1043641" s="39"/>
      <c r="VEX1043641" s="39"/>
      <c r="VEY1043641" s="39"/>
      <c r="VEZ1043641" s="39"/>
      <c r="VFA1043641" s="39"/>
      <c r="VFB1043641" s="39"/>
      <c r="VFC1043641" s="39"/>
      <c r="VFD1043641" s="39"/>
      <c r="VFE1043641" s="39"/>
      <c r="VFF1043641" s="39"/>
      <c r="VFG1043641" s="39"/>
      <c r="VFH1043641" s="39"/>
      <c r="VFI1043641" s="39"/>
      <c r="VFJ1043641" s="39"/>
      <c r="VFK1043641" s="39"/>
      <c r="VFL1043641" s="39"/>
      <c r="VFM1043641" s="39"/>
      <c r="VFN1043641" s="39"/>
      <c r="VFO1043641" s="39"/>
      <c r="VFP1043641" s="39"/>
      <c r="VFQ1043641" s="39"/>
      <c r="VFR1043641" s="39"/>
      <c r="VFS1043641" s="39"/>
      <c r="VFT1043641" s="39"/>
      <c r="VFU1043641" s="39"/>
      <c r="VFV1043641" s="39"/>
      <c r="VFW1043641" s="39"/>
      <c r="VFX1043641" s="39"/>
      <c r="VFY1043641" s="39"/>
      <c r="VFZ1043641" s="39"/>
      <c r="VGA1043641" s="39"/>
      <c r="VGB1043641" s="39"/>
      <c r="VGC1043641" s="39"/>
      <c r="VGD1043641" s="39"/>
      <c r="VGE1043641" s="39"/>
      <c r="VGF1043641" s="39"/>
      <c r="VGG1043641" s="39"/>
      <c r="VGH1043641" s="39"/>
      <c r="VGI1043641" s="39"/>
      <c r="VGJ1043641" s="39"/>
      <c r="VGK1043641" s="39"/>
      <c r="VGL1043641" s="39"/>
      <c r="VGM1043641" s="39"/>
      <c r="VGN1043641" s="39"/>
      <c r="VGO1043641" s="39"/>
      <c r="VGP1043641" s="39"/>
      <c r="VGQ1043641" s="39"/>
      <c r="VGR1043641" s="39"/>
      <c r="VGS1043641" s="39"/>
      <c r="VGT1043641" s="39"/>
      <c r="VGU1043641" s="39"/>
      <c r="VGV1043641" s="39"/>
      <c r="VGW1043641" s="39"/>
      <c r="VGX1043641" s="39"/>
      <c r="VGY1043641" s="39"/>
      <c r="VGZ1043641" s="39"/>
      <c r="VHA1043641" s="39"/>
      <c r="VHB1043641" s="39"/>
      <c r="VHC1043641" s="39"/>
      <c r="VHD1043641" s="39"/>
      <c r="VHE1043641" s="39"/>
      <c r="VHF1043641" s="39"/>
      <c r="VHG1043641" s="39"/>
      <c r="VHH1043641" s="39"/>
      <c r="VHI1043641" s="39"/>
      <c r="VHJ1043641" s="39"/>
      <c r="VHK1043641" s="39"/>
      <c r="VHL1043641" s="39"/>
      <c r="VHM1043641" s="39"/>
      <c r="VHN1043641" s="39"/>
      <c r="VHO1043641" s="39"/>
      <c r="VHP1043641" s="39"/>
      <c r="VHQ1043641" s="39"/>
      <c r="VHR1043641" s="39"/>
      <c r="VHS1043641" s="39"/>
      <c r="VHT1043641" s="39"/>
      <c r="VHU1043641" s="39"/>
      <c r="VHV1043641" s="39"/>
      <c r="VHW1043641" s="39"/>
      <c r="VHX1043641" s="39"/>
      <c r="VHY1043641" s="39"/>
      <c r="VHZ1043641" s="39"/>
      <c r="VIA1043641" s="39"/>
      <c r="VIB1043641" s="39"/>
      <c r="VIC1043641" s="39"/>
      <c r="VID1043641" s="39"/>
      <c r="VIE1043641" s="39"/>
      <c r="VIF1043641" s="39"/>
      <c r="VIG1043641" s="39"/>
      <c r="VIH1043641" s="39"/>
      <c r="VII1043641" s="39"/>
      <c r="VIJ1043641" s="39"/>
      <c r="VIK1043641" s="39"/>
      <c r="VIL1043641" s="39"/>
      <c r="VIM1043641" s="39"/>
      <c r="VIN1043641" s="39"/>
      <c r="VIO1043641" s="39"/>
      <c r="VIP1043641" s="39"/>
      <c r="VIQ1043641" s="39"/>
      <c r="VIR1043641" s="39"/>
      <c r="VIS1043641" s="39"/>
      <c r="VIT1043641" s="39"/>
      <c r="VIU1043641" s="39"/>
      <c r="VIV1043641" s="39"/>
      <c r="VIW1043641" s="39"/>
      <c r="VIX1043641" s="39"/>
      <c r="VIY1043641" s="39"/>
      <c r="VIZ1043641" s="39"/>
      <c r="VJA1043641" s="39"/>
      <c r="VJB1043641" s="39"/>
      <c r="VJC1043641" s="39"/>
      <c r="VJD1043641" s="39"/>
      <c r="VJE1043641" s="39"/>
      <c r="VJF1043641" s="39"/>
      <c r="VJG1043641" s="39"/>
      <c r="VJH1043641" s="39"/>
      <c r="VJI1043641" s="39"/>
      <c r="VJJ1043641" s="39"/>
      <c r="VJK1043641" s="39"/>
      <c r="VJL1043641" s="39"/>
      <c r="VJM1043641" s="39"/>
      <c r="VJN1043641" s="39"/>
      <c r="VJO1043641" s="39"/>
      <c r="VJP1043641" s="39"/>
      <c r="VJQ1043641" s="39"/>
      <c r="VJR1043641" s="39"/>
      <c r="VJS1043641" s="39"/>
      <c r="VJT1043641" s="39"/>
      <c r="VJU1043641" s="39"/>
      <c r="VJV1043641" s="39"/>
      <c r="VJW1043641" s="39"/>
      <c r="VJX1043641" s="39"/>
      <c r="VJY1043641" s="39"/>
      <c r="VJZ1043641" s="39"/>
      <c r="VKA1043641" s="39"/>
      <c r="VKB1043641" s="39"/>
      <c r="VKC1043641" s="39"/>
      <c r="VKD1043641" s="39"/>
      <c r="VKE1043641" s="39"/>
      <c r="VKF1043641" s="39"/>
      <c r="VKG1043641" s="39"/>
      <c r="VKH1043641" s="39"/>
      <c r="VKI1043641" s="39"/>
      <c r="VKJ1043641" s="39"/>
      <c r="VKK1043641" s="39"/>
      <c r="VKL1043641" s="39"/>
      <c r="VKM1043641" s="39"/>
      <c r="VKN1043641" s="39"/>
      <c r="VKO1043641" s="39"/>
      <c r="VKP1043641" s="39"/>
      <c r="VKQ1043641" s="39"/>
      <c r="VKR1043641" s="39"/>
      <c r="VKS1043641" s="39"/>
      <c r="VKT1043641" s="39"/>
      <c r="VKU1043641" s="39"/>
      <c r="VKV1043641" s="39"/>
      <c r="VKW1043641" s="39"/>
      <c r="VKX1043641" s="39"/>
      <c r="VKY1043641" s="39"/>
      <c r="VKZ1043641" s="39"/>
      <c r="VLA1043641" s="39"/>
      <c r="VLB1043641" s="39"/>
      <c r="VLC1043641" s="39"/>
      <c r="VLD1043641" s="39"/>
      <c r="VLE1043641" s="39"/>
      <c r="VLF1043641" s="39"/>
      <c r="VLG1043641" s="39"/>
      <c r="VLH1043641" s="39"/>
      <c r="VLI1043641" s="39"/>
      <c r="VLJ1043641" s="39"/>
      <c r="VLK1043641" s="39"/>
      <c r="VLL1043641" s="39"/>
      <c r="VLM1043641" s="39"/>
      <c r="VLN1043641" s="39"/>
      <c r="VLO1043641" s="39"/>
      <c r="VLP1043641" s="39"/>
      <c r="VLQ1043641" s="39"/>
      <c r="VLR1043641" s="39"/>
      <c r="VLS1043641" s="39"/>
      <c r="VLT1043641" s="39"/>
      <c r="VLU1043641" s="39"/>
      <c r="VLV1043641" s="39"/>
      <c r="VLW1043641" s="39"/>
      <c r="VLX1043641" s="39"/>
      <c r="VLY1043641" s="39"/>
      <c r="VLZ1043641" s="39"/>
      <c r="VMA1043641" s="39"/>
      <c r="VMB1043641" s="39"/>
      <c r="VMC1043641" s="39"/>
      <c r="VMD1043641" s="39"/>
      <c r="VME1043641" s="39"/>
      <c r="VMF1043641" s="39"/>
      <c r="VMG1043641" s="39"/>
      <c r="VMH1043641" s="39"/>
      <c r="VMI1043641" s="39"/>
      <c r="VMJ1043641" s="39"/>
      <c r="VMK1043641" s="39"/>
      <c r="VML1043641" s="39"/>
      <c r="VMM1043641" s="39"/>
      <c r="VMN1043641" s="39"/>
      <c r="VMO1043641" s="39"/>
      <c r="VMP1043641" s="39"/>
      <c r="VMQ1043641" s="39"/>
      <c r="VMR1043641" s="39"/>
      <c r="VMS1043641" s="39"/>
      <c r="VMT1043641" s="39"/>
      <c r="VMU1043641" s="39"/>
      <c r="VMV1043641" s="39"/>
      <c r="VMW1043641" s="39"/>
      <c r="VMX1043641" s="39"/>
      <c r="VMY1043641" s="39"/>
      <c r="VMZ1043641" s="39"/>
      <c r="VNA1043641" s="39"/>
      <c r="VNB1043641" s="39"/>
      <c r="VNC1043641" s="39"/>
      <c r="VND1043641" s="39"/>
      <c r="VNE1043641" s="39"/>
      <c r="VNF1043641" s="39"/>
      <c r="VNG1043641" s="39"/>
      <c r="VNH1043641" s="39"/>
      <c r="VNI1043641" s="39"/>
      <c r="VNJ1043641" s="39"/>
      <c r="VNK1043641" s="39"/>
      <c r="VNL1043641" s="39"/>
      <c r="VNM1043641" s="39"/>
      <c r="VNN1043641" s="39"/>
      <c r="VNO1043641" s="39"/>
      <c r="VNP1043641" s="39"/>
      <c r="VNQ1043641" s="39"/>
      <c r="VNR1043641" s="39"/>
      <c r="VNS1043641" s="39"/>
      <c r="VNT1043641" s="39"/>
      <c r="VNU1043641" s="39"/>
      <c r="VNV1043641" s="39"/>
      <c r="VNW1043641" s="39"/>
      <c r="VNX1043641" s="39"/>
      <c r="VNY1043641" s="39"/>
      <c r="VNZ1043641" s="39"/>
      <c r="VOA1043641" s="39"/>
      <c r="VOB1043641" s="39"/>
      <c r="VOC1043641" s="39"/>
      <c r="VOD1043641" s="39"/>
      <c r="VOE1043641" s="39"/>
      <c r="VOF1043641" s="39"/>
      <c r="VOG1043641" s="39"/>
      <c r="VOH1043641" s="39"/>
      <c r="VOI1043641" s="39"/>
      <c r="VOJ1043641" s="39"/>
      <c r="VOK1043641" s="39"/>
      <c r="VOL1043641" s="39"/>
      <c r="VOM1043641" s="39"/>
      <c r="VON1043641" s="39"/>
      <c r="VOO1043641" s="39"/>
      <c r="VOP1043641" s="39"/>
      <c r="VOQ1043641" s="39"/>
      <c r="VOR1043641" s="39"/>
      <c r="VOS1043641" s="39"/>
      <c r="VOT1043641" s="39"/>
      <c r="VOU1043641" s="39"/>
      <c r="VOV1043641" s="39"/>
      <c r="VOW1043641" s="39"/>
      <c r="VOX1043641" s="39"/>
      <c r="VOY1043641" s="39"/>
      <c r="VOZ1043641" s="39"/>
      <c r="VPA1043641" s="39"/>
      <c r="VPB1043641" s="39"/>
      <c r="VPC1043641" s="39"/>
      <c r="VPD1043641" s="39"/>
      <c r="VPE1043641" s="39"/>
      <c r="VPF1043641" s="39"/>
      <c r="VPG1043641" s="39"/>
      <c r="VPH1043641" s="39"/>
      <c r="VPI1043641" s="39"/>
      <c r="VPJ1043641" s="39"/>
      <c r="VPK1043641" s="39"/>
      <c r="VPL1043641" s="39"/>
      <c r="VPM1043641" s="39"/>
      <c r="VPN1043641" s="39"/>
      <c r="VPO1043641" s="39"/>
      <c r="VPP1043641" s="39"/>
      <c r="VPQ1043641" s="39"/>
      <c r="VPR1043641" s="39"/>
      <c r="VPS1043641" s="39"/>
      <c r="VPT1043641" s="39"/>
      <c r="VPU1043641" s="39"/>
      <c r="VPV1043641" s="39"/>
      <c r="VPW1043641" s="39"/>
      <c r="VPX1043641" s="39"/>
      <c r="VPY1043641" s="39"/>
      <c r="VPZ1043641" s="39"/>
      <c r="VQA1043641" s="39"/>
      <c r="VQB1043641" s="39"/>
      <c r="VQC1043641" s="39"/>
      <c r="VQD1043641" s="39"/>
      <c r="VQE1043641" s="39"/>
      <c r="VQF1043641" s="39"/>
      <c r="VQG1043641" s="39"/>
      <c r="VQH1043641" s="39"/>
      <c r="VQI1043641" s="39"/>
      <c r="VQJ1043641" s="39"/>
      <c r="VQK1043641" s="39"/>
      <c r="VQL1043641" s="39"/>
      <c r="VQM1043641" s="39"/>
      <c r="VQN1043641" s="39"/>
      <c r="VQO1043641" s="39"/>
      <c r="VQP1043641" s="39"/>
      <c r="VQQ1043641" s="39"/>
      <c r="VQR1043641" s="39"/>
      <c r="VQS1043641" s="39"/>
      <c r="VQT1043641" s="39"/>
      <c r="VQU1043641" s="39"/>
      <c r="VQV1043641" s="39"/>
      <c r="VQW1043641" s="39"/>
      <c r="VQX1043641" s="39"/>
      <c r="VQY1043641" s="39"/>
      <c r="VQZ1043641" s="39"/>
      <c r="VRA1043641" s="39"/>
      <c r="VRB1043641" s="39"/>
      <c r="VRC1043641" s="39"/>
      <c r="VRD1043641" s="39"/>
      <c r="VRE1043641" s="39"/>
      <c r="VRF1043641" s="39"/>
      <c r="VRG1043641" s="39"/>
      <c r="VRH1043641" s="39"/>
      <c r="VRI1043641" s="39"/>
      <c r="VRJ1043641" s="39"/>
      <c r="VRK1043641" s="39"/>
      <c r="VRL1043641" s="39"/>
      <c r="VRM1043641" s="39"/>
      <c r="VRN1043641" s="39"/>
      <c r="VRO1043641" s="39"/>
      <c r="VRP1043641" s="39"/>
      <c r="VRQ1043641" s="39"/>
      <c r="VRR1043641" s="39"/>
      <c r="VRS1043641" s="39"/>
      <c r="VRT1043641" s="39"/>
      <c r="VRU1043641" s="39"/>
      <c r="VRV1043641" s="39"/>
      <c r="VRW1043641" s="39"/>
      <c r="VRX1043641" s="39"/>
      <c r="VRY1043641" s="39"/>
      <c r="VRZ1043641" s="39"/>
      <c r="VSA1043641" s="39"/>
      <c r="VSB1043641" s="39"/>
      <c r="VSC1043641" s="39"/>
      <c r="VSD1043641" s="39"/>
      <c r="VSE1043641" s="39"/>
      <c r="VSF1043641" s="39"/>
      <c r="VSG1043641" s="39"/>
      <c r="VSH1043641" s="39"/>
      <c r="VSI1043641" s="39"/>
      <c r="VSJ1043641" s="39"/>
      <c r="VSK1043641" s="39"/>
      <c r="VSL1043641" s="39"/>
      <c r="VSM1043641" s="39"/>
      <c r="VSN1043641" s="39"/>
      <c r="VSO1043641" s="39"/>
      <c r="VSP1043641" s="39"/>
      <c r="VSQ1043641" s="39"/>
      <c r="VSR1043641" s="39"/>
      <c r="VSS1043641" s="39"/>
      <c r="VST1043641" s="39"/>
      <c r="VSU1043641" s="39"/>
      <c r="VSV1043641" s="39"/>
      <c r="VSW1043641" s="39"/>
      <c r="VSX1043641" s="39"/>
      <c r="VSY1043641" s="39"/>
      <c r="VSZ1043641" s="39"/>
      <c r="VTA1043641" s="39"/>
      <c r="VTB1043641" s="39"/>
      <c r="VTC1043641" s="39"/>
      <c r="VTD1043641" s="39"/>
      <c r="VTE1043641" s="39"/>
      <c r="VTF1043641" s="39"/>
      <c r="VTG1043641" s="39"/>
      <c r="VTH1043641" s="39"/>
      <c r="VTI1043641" s="39"/>
      <c r="VTJ1043641" s="39"/>
      <c r="VTK1043641" s="39"/>
      <c r="VTL1043641" s="39"/>
      <c r="VTM1043641" s="39"/>
      <c r="VTN1043641" s="39"/>
      <c r="VTO1043641" s="39"/>
      <c r="VTP1043641" s="39"/>
      <c r="VTQ1043641" s="39"/>
      <c r="VTR1043641" s="39"/>
      <c r="VTS1043641" s="39"/>
      <c r="VTT1043641" s="39"/>
      <c r="VTU1043641" s="39"/>
      <c r="VTV1043641" s="39"/>
      <c r="VTW1043641" s="39"/>
      <c r="VTX1043641" s="39"/>
      <c r="VTY1043641" s="39"/>
      <c r="VTZ1043641" s="39"/>
      <c r="VUA1043641" s="39"/>
      <c r="VUB1043641" s="39"/>
      <c r="VUC1043641" s="39"/>
      <c r="VUD1043641" s="39"/>
      <c r="VUE1043641" s="39"/>
      <c r="VUF1043641" s="39"/>
      <c r="VUG1043641" s="39"/>
      <c r="VUH1043641" s="39"/>
      <c r="VUI1043641" s="39"/>
      <c r="VUJ1043641" s="39"/>
      <c r="VUK1043641" s="39"/>
      <c r="VUL1043641" s="39"/>
      <c r="VUM1043641" s="39"/>
      <c r="VUN1043641" s="39"/>
      <c r="VUO1043641" s="39"/>
      <c r="VUP1043641" s="39"/>
      <c r="VUQ1043641" s="39"/>
      <c r="VUR1043641" s="39"/>
      <c r="VUS1043641" s="39"/>
      <c r="VUT1043641" s="39"/>
      <c r="VUU1043641" s="39"/>
      <c r="VUV1043641" s="39"/>
      <c r="VUW1043641" s="39"/>
      <c r="VUX1043641" s="39"/>
      <c r="VUY1043641" s="39"/>
      <c r="VUZ1043641" s="39"/>
      <c r="VVA1043641" s="39"/>
      <c r="VVB1043641" s="39"/>
      <c r="VVC1043641" s="39"/>
      <c r="VVD1043641" s="39"/>
      <c r="VVE1043641" s="39"/>
      <c r="VVF1043641" s="39"/>
      <c r="VVG1043641" s="39"/>
      <c r="VVH1043641" s="39"/>
      <c r="VVI1043641" s="39"/>
      <c r="VVJ1043641" s="39"/>
      <c r="VVK1043641" s="39"/>
      <c r="VVL1043641" s="39"/>
      <c r="VVM1043641" s="39"/>
      <c r="VVN1043641" s="39"/>
      <c r="VVO1043641" s="39"/>
      <c r="VVP1043641" s="39"/>
      <c r="VVQ1043641" s="39"/>
      <c r="VVR1043641" s="39"/>
      <c r="VVS1043641" s="39"/>
      <c r="VVT1043641" s="39"/>
      <c r="VVU1043641" s="39"/>
      <c r="VVV1043641" s="39"/>
      <c r="VVW1043641" s="39"/>
      <c r="VVX1043641" s="39"/>
      <c r="VVY1043641" s="39"/>
      <c r="VVZ1043641" s="39"/>
      <c r="VWA1043641" s="39"/>
      <c r="VWB1043641" s="39"/>
      <c r="VWC1043641" s="39"/>
      <c r="VWD1043641" s="39"/>
      <c r="VWE1043641" s="39"/>
      <c r="VWF1043641" s="39"/>
      <c r="VWG1043641" s="39"/>
      <c r="VWH1043641" s="39"/>
      <c r="VWI1043641" s="39"/>
      <c r="VWJ1043641" s="39"/>
      <c r="VWK1043641" s="39"/>
      <c r="VWL1043641" s="39"/>
      <c r="VWM1043641" s="39"/>
      <c r="VWN1043641" s="39"/>
      <c r="VWO1043641" s="39"/>
      <c r="VWP1043641" s="39"/>
      <c r="VWQ1043641" s="39"/>
      <c r="VWR1043641" s="39"/>
      <c r="VWS1043641" s="39"/>
      <c r="VWT1043641" s="39"/>
      <c r="VWU1043641" s="39"/>
      <c r="VWV1043641" s="39"/>
      <c r="VWW1043641" s="39"/>
      <c r="VWX1043641" s="39"/>
      <c r="VWY1043641" s="39"/>
      <c r="VWZ1043641" s="39"/>
      <c r="VXA1043641" s="39"/>
      <c r="VXB1043641" s="39"/>
      <c r="VXC1043641" s="39"/>
      <c r="VXD1043641" s="39"/>
      <c r="VXE1043641" s="39"/>
      <c r="VXF1043641" s="39"/>
      <c r="VXG1043641" s="39"/>
      <c r="VXH1043641" s="39"/>
      <c r="VXI1043641" s="39"/>
      <c r="VXJ1043641" s="39"/>
      <c r="VXK1043641" s="39"/>
      <c r="VXL1043641" s="39"/>
      <c r="VXM1043641" s="39"/>
      <c r="VXN1043641" s="39"/>
      <c r="VXO1043641" s="39"/>
      <c r="VXP1043641" s="39"/>
      <c r="VXQ1043641" s="39"/>
      <c r="VXR1043641" s="39"/>
      <c r="VXS1043641" s="39"/>
      <c r="VXT1043641" s="39"/>
      <c r="VXU1043641" s="39"/>
      <c r="VXV1043641" s="39"/>
      <c r="VXW1043641" s="39"/>
      <c r="VXX1043641" s="39"/>
      <c r="VXY1043641" s="39"/>
      <c r="VXZ1043641" s="39"/>
      <c r="VYA1043641" s="39"/>
      <c r="VYB1043641" s="39"/>
      <c r="VYC1043641" s="39"/>
      <c r="VYD1043641" s="39"/>
      <c r="VYE1043641" s="39"/>
      <c r="VYF1043641" s="39"/>
      <c r="VYG1043641" s="39"/>
      <c r="VYH1043641" s="39"/>
      <c r="VYI1043641" s="39"/>
      <c r="VYJ1043641" s="39"/>
      <c r="VYK1043641" s="39"/>
      <c r="VYL1043641" s="39"/>
      <c r="VYM1043641" s="39"/>
      <c r="VYN1043641" s="39"/>
      <c r="VYO1043641" s="39"/>
      <c r="VYP1043641" s="39"/>
      <c r="VYQ1043641" s="39"/>
      <c r="VYR1043641" s="39"/>
      <c r="VYS1043641" s="39"/>
      <c r="VYT1043641" s="39"/>
      <c r="VYU1043641" s="39"/>
      <c r="VYV1043641" s="39"/>
      <c r="VYW1043641" s="39"/>
      <c r="VYX1043641" s="39"/>
      <c r="VYY1043641" s="39"/>
      <c r="VYZ1043641" s="39"/>
      <c r="VZA1043641" s="39"/>
      <c r="VZB1043641" s="39"/>
      <c r="VZC1043641" s="39"/>
      <c r="VZD1043641" s="39"/>
      <c r="VZE1043641" s="39"/>
      <c r="VZF1043641" s="39"/>
      <c r="VZG1043641" s="39"/>
      <c r="VZH1043641" s="39"/>
      <c r="VZI1043641" s="39"/>
      <c r="VZJ1043641" s="39"/>
      <c r="VZK1043641" s="39"/>
      <c r="VZL1043641" s="39"/>
      <c r="VZM1043641" s="39"/>
      <c r="VZN1043641" s="39"/>
      <c r="VZO1043641" s="39"/>
      <c r="VZP1043641" s="39"/>
      <c r="VZQ1043641" s="39"/>
      <c r="VZR1043641" s="39"/>
      <c r="VZS1043641" s="39"/>
      <c r="VZT1043641" s="39"/>
      <c r="VZU1043641" s="39"/>
      <c r="VZV1043641" s="39"/>
      <c r="VZW1043641" s="39"/>
      <c r="VZX1043641" s="39"/>
      <c r="VZY1043641" s="39"/>
      <c r="VZZ1043641" s="39"/>
      <c r="WAA1043641" s="39"/>
      <c r="WAB1043641" s="39"/>
      <c r="WAC1043641" s="39"/>
      <c r="WAD1043641" s="39"/>
      <c r="WAE1043641" s="39"/>
      <c r="WAF1043641" s="39"/>
      <c r="WAG1043641" s="39"/>
      <c r="WAH1043641" s="39"/>
      <c r="WAI1043641" s="39"/>
      <c r="WAJ1043641" s="39"/>
      <c r="WAK1043641" s="39"/>
      <c r="WAL1043641" s="39"/>
      <c r="WAM1043641" s="39"/>
      <c r="WAN1043641" s="39"/>
      <c r="WAO1043641" s="39"/>
      <c r="WAP1043641" s="39"/>
      <c r="WAQ1043641" s="39"/>
      <c r="WAR1043641" s="39"/>
      <c r="WAS1043641" s="39"/>
      <c r="WAT1043641" s="39"/>
      <c r="WAU1043641" s="39"/>
      <c r="WAV1043641" s="39"/>
      <c r="WAW1043641" s="39"/>
      <c r="WAX1043641" s="39"/>
      <c r="WAY1043641" s="39"/>
      <c r="WAZ1043641" s="39"/>
      <c r="WBA1043641" s="39"/>
      <c r="WBB1043641" s="39"/>
      <c r="WBC1043641" s="39"/>
      <c r="WBD1043641" s="39"/>
      <c r="WBE1043641" s="39"/>
      <c r="WBF1043641" s="39"/>
      <c r="WBG1043641" s="39"/>
      <c r="WBH1043641" s="39"/>
      <c r="WBI1043641" s="39"/>
      <c r="WBJ1043641" s="39"/>
      <c r="WBK1043641" s="39"/>
      <c r="WBL1043641" s="39"/>
      <c r="WBM1043641" s="39"/>
      <c r="WBN1043641" s="39"/>
      <c r="WBO1043641" s="39"/>
      <c r="WBP1043641" s="39"/>
      <c r="WBQ1043641" s="39"/>
      <c r="WBR1043641" s="39"/>
      <c r="WBS1043641" s="39"/>
      <c r="WBT1043641" s="39"/>
      <c r="WBU1043641" s="39"/>
      <c r="WBV1043641" s="39"/>
      <c r="WBW1043641" s="39"/>
      <c r="WBX1043641" s="39"/>
      <c r="WBY1043641" s="39"/>
      <c r="WBZ1043641" s="39"/>
      <c r="WCA1043641" s="39"/>
      <c r="WCB1043641" s="39"/>
      <c r="WCC1043641" s="39"/>
      <c r="WCD1043641" s="39"/>
      <c r="WCE1043641" s="39"/>
      <c r="WCF1043641" s="39"/>
      <c r="WCG1043641" s="39"/>
      <c r="WCH1043641" s="39"/>
      <c r="WCI1043641" s="39"/>
      <c r="WCJ1043641" s="39"/>
      <c r="WCK1043641" s="39"/>
      <c r="WCL1043641" s="39"/>
      <c r="WCM1043641" s="39"/>
      <c r="WCN1043641" s="39"/>
      <c r="WCO1043641" s="39"/>
      <c r="WCP1043641" s="39"/>
      <c r="WCQ1043641" s="39"/>
      <c r="WCR1043641" s="39"/>
      <c r="WCS1043641" s="39"/>
      <c r="WCT1043641" s="39"/>
      <c r="WCU1043641" s="39"/>
      <c r="WCV1043641" s="39"/>
      <c r="WCW1043641" s="39"/>
      <c r="WCX1043641" s="39"/>
      <c r="WCY1043641" s="39"/>
      <c r="WCZ1043641" s="39"/>
      <c r="WDA1043641" s="39"/>
      <c r="WDB1043641" s="39"/>
      <c r="WDC1043641" s="39"/>
      <c r="WDD1043641" s="39"/>
      <c r="WDE1043641" s="39"/>
      <c r="WDF1043641" s="39"/>
      <c r="WDG1043641" s="39"/>
      <c r="WDH1043641" s="39"/>
      <c r="WDI1043641" s="39"/>
      <c r="WDJ1043641" s="39"/>
      <c r="WDK1043641" s="39"/>
      <c r="WDL1043641" s="39"/>
      <c r="WDM1043641" s="39"/>
      <c r="WDN1043641" s="39"/>
      <c r="WDO1043641" s="39"/>
      <c r="WDP1043641" s="39"/>
      <c r="WDQ1043641" s="39"/>
      <c r="WDR1043641" s="39"/>
      <c r="WDS1043641" s="39"/>
      <c r="WDT1043641" s="39"/>
      <c r="WDU1043641" s="39"/>
      <c r="WDV1043641" s="39"/>
      <c r="WDW1043641" s="39"/>
      <c r="WDX1043641" s="39"/>
      <c r="WDY1043641" s="39"/>
      <c r="WDZ1043641" s="39"/>
      <c r="WEA1043641" s="39"/>
      <c r="WEB1043641" s="39"/>
      <c r="WEC1043641" s="39"/>
      <c r="WED1043641" s="39"/>
      <c r="WEE1043641" s="39"/>
      <c r="WEF1043641" s="39"/>
      <c r="WEG1043641" s="39"/>
      <c r="WEH1043641" s="39"/>
      <c r="WEI1043641" s="39"/>
      <c r="WEJ1043641" s="39"/>
      <c r="WEK1043641" s="39"/>
      <c r="WEL1043641" s="39"/>
      <c r="WEM1043641" s="39"/>
      <c r="WEN1043641" s="39"/>
      <c r="WEO1043641" s="39"/>
      <c r="WEP1043641" s="39"/>
      <c r="WEQ1043641" s="39"/>
      <c r="WER1043641" s="39"/>
      <c r="WES1043641" s="39"/>
      <c r="WET1043641" s="39"/>
      <c r="WEU1043641" s="39"/>
      <c r="WEV1043641" s="39"/>
      <c r="WEW1043641" s="39"/>
      <c r="WEX1043641" s="39"/>
      <c r="WEY1043641" s="39"/>
      <c r="WEZ1043641" s="39"/>
      <c r="WFA1043641" s="39"/>
      <c r="WFB1043641" s="39"/>
      <c r="WFC1043641" s="39"/>
      <c r="WFD1043641" s="39"/>
      <c r="WFE1043641" s="39"/>
      <c r="WFF1043641" s="39"/>
      <c r="WFG1043641" s="39"/>
      <c r="WFH1043641" s="39"/>
      <c r="WFI1043641" s="39"/>
      <c r="WFJ1043641" s="39"/>
      <c r="WFK1043641" s="39"/>
      <c r="WFL1043641" s="39"/>
      <c r="WFM1043641" s="39"/>
      <c r="WFN1043641" s="39"/>
      <c r="WFO1043641" s="39"/>
      <c r="WFP1043641" s="39"/>
      <c r="WFQ1043641" s="39"/>
      <c r="WFR1043641" s="39"/>
      <c r="WFS1043641" s="39"/>
      <c r="WFT1043641" s="39"/>
      <c r="WFU1043641" s="39"/>
      <c r="WFV1043641" s="39"/>
      <c r="WFW1043641" s="39"/>
      <c r="WFX1043641" s="39"/>
      <c r="WFY1043641" s="39"/>
      <c r="WFZ1043641" s="39"/>
      <c r="WGA1043641" s="39"/>
      <c r="WGB1043641" s="39"/>
      <c r="WGC1043641" s="39"/>
      <c r="WGD1043641" s="39"/>
      <c r="WGE1043641" s="39"/>
      <c r="WGF1043641" s="39"/>
      <c r="WGG1043641" s="39"/>
      <c r="WGH1043641" s="39"/>
      <c r="WGI1043641" s="39"/>
      <c r="WGJ1043641" s="39"/>
      <c r="WGK1043641" s="39"/>
      <c r="WGL1043641" s="39"/>
      <c r="WGM1043641" s="39"/>
      <c r="WGN1043641" s="39"/>
      <c r="WGO1043641" s="39"/>
      <c r="WGP1043641" s="39"/>
      <c r="WGQ1043641" s="39"/>
      <c r="WGR1043641" s="39"/>
      <c r="WGS1043641" s="39"/>
      <c r="WGT1043641" s="39"/>
      <c r="WGU1043641" s="39"/>
      <c r="WGV1043641" s="39"/>
      <c r="WGW1043641" s="39"/>
      <c r="WGX1043641" s="39"/>
      <c r="WGY1043641" s="39"/>
      <c r="WGZ1043641" s="39"/>
      <c r="WHA1043641" s="39"/>
      <c r="WHB1043641" s="39"/>
      <c r="WHC1043641" s="39"/>
      <c r="WHD1043641" s="39"/>
      <c r="WHE1043641" s="39"/>
      <c r="WHF1043641" s="39"/>
      <c r="WHG1043641" s="39"/>
      <c r="WHH1043641" s="39"/>
      <c r="WHI1043641" s="39"/>
      <c r="WHJ1043641" s="39"/>
      <c r="WHK1043641" s="39"/>
      <c r="WHL1043641" s="39"/>
      <c r="WHM1043641" s="39"/>
      <c r="WHN1043641" s="39"/>
      <c r="WHO1043641" s="39"/>
      <c r="WHP1043641" s="39"/>
      <c r="WHQ1043641" s="39"/>
      <c r="WHR1043641" s="39"/>
      <c r="WHS1043641" s="39"/>
      <c r="WHT1043641" s="39"/>
      <c r="WHU1043641" s="39"/>
      <c r="WHV1043641" s="39"/>
      <c r="WHW1043641" s="39"/>
      <c r="WHX1043641" s="39"/>
      <c r="WHY1043641" s="39"/>
      <c r="WHZ1043641" s="39"/>
      <c r="WIA1043641" s="39"/>
      <c r="WIB1043641" s="39"/>
      <c r="WIC1043641" s="39"/>
      <c r="WID1043641" s="39"/>
      <c r="WIE1043641" s="39"/>
      <c r="WIF1043641" s="39"/>
      <c r="WIG1043641" s="39"/>
      <c r="WIH1043641" s="39"/>
      <c r="WII1043641" s="39"/>
      <c r="WIJ1043641" s="39"/>
      <c r="WIK1043641" s="39"/>
      <c r="WIL1043641" s="39"/>
      <c r="WIM1043641" s="39"/>
      <c r="WIN1043641" s="39"/>
      <c r="WIO1043641" s="39"/>
      <c r="WIP1043641" s="39"/>
      <c r="WIQ1043641" s="39"/>
      <c r="WIR1043641" s="39"/>
      <c r="WIS1043641" s="39"/>
      <c r="WIT1043641" s="39"/>
      <c r="WIU1043641" s="39"/>
      <c r="WIV1043641" s="39"/>
      <c r="WIW1043641" s="39"/>
      <c r="WIX1043641" s="39"/>
      <c r="WIY1043641" s="39"/>
      <c r="WIZ1043641" s="39"/>
      <c r="WJA1043641" s="39"/>
      <c r="WJB1043641" s="39"/>
      <c r="WJC1043641" s="39"/>
      <c r="WJD1043641" s="39"/>
      <c r="WJE1043641" s="39"/>
      <c r="WJF1043641" s="39"/>
      <c r="WJG1043641" s="39"/>
      <c r="WJH1043641" s="39"/>
      <c r="WJI1043641" s="39"/>
      <c r="WJJ1043641" s="39"/>
      <c r="WJK1043641" s="39"/>
      <c r="WJL1043641" s="39"/>
      <c r="WJM1043641" s="39"/>
      <c r="WJN1043641" s="39"/>
      <c r="WJO1043641" s="39"/>
      <c r="WJP1043641" s="39"/>
      <c r="WJQ1043641" s="39"/>
      <c r="WJR1043641" s="39"/>
      <c r="WJS1043641" s="39"/>
      <c r="WJT1043641" s="39"/>
      <c r="WJU1043641" s="39"/>
      <c r="WJV1043641" s="39"/>
      <c r="WJW1043641" s="39"/>
      <c r="WJX1043641" s="39"/>
      <c r="WJY1043641" s="39"/>
      <c r="WJZ1043641" s="39"/>
      <c r="WKA1043641" s="39"/>
      <c r="WKB1043641" s="39"/>
      <c r="WKC1043641" s="39"/>
      <c r="WKD1043641" s="39"/>
      <c r="WKE1043641" s="39"/>
      <c r="WKF1043641" s="39"/>
      <c r="WKG1043641" s="39"/>
      <c r="WKH1043641" s="39"/>
      <c r="WKI1043641" s="39"/>
      <c r="WKJ1043641" s="39"/>
      <c r="WKK1043641" s="39"/>
      <c r="WKL1043641" s="39"/>
      <c r="WKM1043641" s="39"/>
      <c r="WKN1043641" s="39"/>
      <c r="WKO1043641" s="39"/>
      <c r="WKP1043641" s="39"/>
      <c r="WKQ1043641" s="39"/>
      <c r="WKR1043641" s="39"/>
      <c r="WKS1043641" s="39"/>
      <c r="WKT1043641" s="39"/>
      <c r="WKU1043641" s="39"/>
      <c r="WKV1043641" s="39"/>
      <c r="WKW1043641" s="39"/>
      <c r="WKX1043641" s="39"/>
      <c r="WKY1043641" s="39"/>
      <c r="WKZ1043641" s="39"/>
      <c r="WLA1043641" s="39"/>
      <c r="WLB1043641" s="39"/>
      <c r="WLC1043641" s="39"/>
      <c r="WLD1043641" s="39"/>
      <c r="WLE1043641" s="39"/>
      <c r="WLF1043641" s="39"/>
      <c r="WLG1043641" s="39"/>
      <c r="WLH1043641" s="39"/>
      <c r="WLI1043641" s="39"/>
      <c r="WLJ1043641" s="39"/>
      <c r="WLK1043641" s="39"/>
      <c r="WLL1043641" s="39"/>
      <c r="WLM1043641" s="39"/>
      <c r="WLN1043641" s="39"/>
      <c r="WLO1043641" s="39"/>
      <c r="WLP1043641" s="39"/>
      <c r="WLQ1043641" s="39"/>
      <c r="WLR1043641" s="39"/>
      <c r="WLS1043641" s="39"/>
      <c r="WLT1043641" s="39"/>
      <c r="WLU1043641" s="39"/>
      <c r="WLV1043641" s="39"/>
      <c r="WLW1043641" s="39"/>
      <c r="WLX1043641" s="39"/>
      <c r="WLY1043641" s="39"/>
      <c r="WLZ1043641" s="39"/>
      <c r="WMA1043641" s="39"/>
      <c r="WMB1043641" s="39"/>
      <c r="WMC1043641" s="39"/>
      <c r="WMD1043641" s="39"/>
      <c r="WME1043641" s="39"/>
      <c r="WMF1043641" s="39"/>
      <c r="WMG1043641" s="39"/>
      <c r="WMH1043641" s="39"/>
      <c r="WMI1043641" s="39"/>
      <c r="WMJ1043641" s="39"/>
      <c r="WMK1043641" s="39"/>
      <c r="WML1043641" s="39"/>
      <c r="WMM1043641" s="39"/>
      <c r="WMN1043641" s="39"/>
      <c r="WMO1043641" s="39"/>
      <c r="WMP1043641" s="39"/>
      <c r="WMQ1043641" s="39"/>
      <c r="WMR1043641" s="39"/>
      <c r="WMS1043641" s="39"/>
      <c r="WMT1043641" s="39"/>
      <c r="WMU1043641" s="39"/>
      <c r="WMV1043641" s="39"/>
      <c r="WMW1043641" s="39"/>
      <c r="WMX1043641" s="39"/>
      <c r="WMY1043641" s="39"/>
      <c r="WMZ1043641" s="39"/>
      <c r="WNA1043641" s="39"/>
      <c r="WNB1043641" s="39"/>
      <c r="WNC1043641" s="39"/>
      <c r="WND1043641" s="39"/>
      <c r="WNE1043641" s="39"/>
      <c r="WNF1043641" s="39"/>
      <c r="WNG1043641" s="39"/>
      <c r="WNH1043641" s="39"/>
      <c r="WNI1043641" s="39"/>
      <c r="WNJ1043641" s="39"/>
      <c r="WNK1043641" s="39"/>
      <c r="WNL1043641" s="39"/>
      <c r="WNM1043641" s="39"/>
      <c r="WNN1043641" s="39"/>
      <c r="WNO1043641" s="39"/>
      <c r="WNP1043641" s="39"/>
      <c r="WNQ1043641" s="39"/>
      <c r="WNR1043641" s="39"/>
      <c r="WNS1043641" s="39"/>
      <c r="WNT1043641" s="39"/>
      <c r="WNU1043641" s="39"/>
      <c r="WNV1043641" s="39"/>
      <c r="WNW1043641" s="39"/>
      <c r="WNX1043641" s="39"/>
      <c r="WNY1043641" s="39"/>
      <c r="WNZ1043641" s="39"/>
      <c r="WOA1043641" s="39"/>
      <c r="WOB1043641" s="39"/>
      <c r="WOC1043641" s="39"/>
      <c r="WOD1043641" s="39"/>
      <c r="WOE1043641" s="39"/>
      <c r="WOF1043641" s="39"/>
      <c r="WOG1043641" s="39"/>
      <c r="WOH1043641" s="39"/>
      <c r="WOI1043641" s="39"/>
      <c r="WOJ1043641" s="39"/>
      <c r="WOK1043641" s="39"/>
      <c r="WOL1043641" s="39"/>
      <c r="WOM1043641" s="39"/>
      <c r="WON1043641" s="39"/>
      <c r="WOO1043641" s="39"/>
      <c r="WOP1043641" s="39"/>
      <c r="WOQ1043641" s="39"/>
      <c r="WOR1043641" s="39"/>
      <c r="WOS1043641" s="39"/>
      <c r="WOT1043641" s="39"/>
      <c r="WOU1043641" s="39"/>
      <c r="WOV1043641" s="39"/>
      <c r="WOW1043641" s="39"/>
      <c r="WOX1043641" s="39"/>
      <c r="WOY1043641" s="39"/>
      <c r="WOZ1043641" s="39"/>
      <c r="WPA1043641" s="39"/>
      <c r="WPB1043641" s="39"/>
      <c r="WPC1043641" s="39"/>
      <c r="WPD1043641" s="39"/>
      <c r="WPE1043641" s="39"/>
      <c r="WPF1043641" s="39"/>
      <c r="WPG1043641" s="39"/>
      <c r="WPH1043641" s="39"/>
      <c r="WPI1043641" s="39"/>
      <c r="WPJ1043641" s="39"/>
      <c r="WPK1043641" s="39"/>
      <c r="WPL1043641" s="39"/>
      <c r="WPM1043641" s="39"/>
      <c r="WPN1043641" s="39"/>
      <c r="WPO1043641" s="39"/>
      <c r="WPP1043641" s="39"/>
      <c r="WPQ1043641" s="39"/>
      <c r="WPR1043641" s="39"/>
      <c r="WPS1043641" s="39"/>
      <c r="WPT1043641" s="39"/>
      <c r="WPU1043641" s="39"/>
      <c r="WPV1043641" s="39"/>
      <c r="WPW1043641" s="39"/>
      <c r="WPX1043641" s="39"/>
      <c r="WPY1043641" s="39"/>
      <c r="WPZ1043641" s="39"/>
      <c r="WQA1043641" s="39"/>
      <c r="WQB1043641" s="39"/>
      <c r="WQC1043641" s="39"/>
      <c r="WQD1043641" s="39"/>
      <c r="WQE1043641" s="39"/>
      <c r="WQF1043641" s="39"/>
      <c r="WQG1043641" s="39"/>
      <c r="WQH1043641" s="39"/>
      <c r="WQI1043641" s="39"/>
      <c r="WQJ1043641" s="39"/>
      <c r="WQK1043641" s="39"/>
      <c r="WQL1043641" s="39"/>
      <c r="WQM1043641" s="39"/>
      <c r="WQN1043641" s="39"/>
      <c r="WQO1043641" s="39"/>
      <c r="WQP1043641" s="39"/>
      <c r="WQQ1043641" s="39"/>
      <c r="WQR1043641" s="39"/>
      <c r="WQS1043641" s="39"/>
      <c r="WQT1043641" s="39"/>
      <c r="WQU1043641" s="39"/>
      <c r="WQV1043641" s="39"/>
      <c r="WQW1043641" s="39"/>
      <c r="WQX1043641" s="39"/>
      <c r="WQY1043641" s="39"/>
      <c r="WQZ1043641" s="39"/>
      <c r="WRA1043641" s="39"/>
      <c r="WRB1043641" s="39"/>
      <c r="WRC1043641" s="39"/>
      <c r="WRD1043641" s="39"/>
      <c r="WRE1043641" s="39"/>
      <c r="WRF1043641" s="39"/>
      <c r="WRG1043641" s="39"/>
      <c r="WRH1043641" s="39"/>
      <c r="WRI1043641" s="39"/>
      <c r="WRJ1043641" s="39"/>
      <c r="WRK1043641" s="39"/>
      <c r="WRL1043641" s="39"/>
      <c r="WRM1043641" s="39"/>
      <c r="WRN1043641" s="39"/>
      <c r="WRO1043641" s="39"/>
      <c r="WRP1043641" s="39"/>
      <c r="WRQ1043641" s="39"/>
      <c r="WRR1043641" s="39"/>
      <c r="WRS1043641" s="39"/>
      <c r="WRT1043641" s="39"/>
      <c r="WRU1043641" s="39"/>
      <c r="WRV1043641" s="39"/>
      <c r="WRW1043641" s="39"/>
      <c r="WRX1043641" s="39"/>
      <c r="WRY1043641" s="39"/>
      <c r="WRZ1043641" s="39"/>
      <c r="WSA1043641" s="39"/>
      <c r="WSB1043641" s="39"/>
      <c r="WSC1043641" s="39"/>
      <c r="WSD1043641" s="39"/>
      <c r="WSE1043641" s="39"/>
      <c r="WSF1043641" s="39"/>
      <c r="WSG1043641" s="39"/>
      <c r="WSH1043641" s="39"/>
      <c r="WSI1043641" s="39"/>
      <c r="WSJ1043641" s="39"/>
      <c r="WSK1043641" s="39"/>
      <c r="WSL1043641" s="39"/>
      <c r="WSM1043641" s="39"/>
      <c r="WSN1043641" s="39"/>
      <c r="WSO1043641" s="39"/>
      <c r="WSP1043641" s="39"/>
      <c r="WSQ1043641" s="39"/>
      <c r="WSR1043641" s="39"/>
      <c r="WSS1043641" s="39"/>
      <c r="WST1043641" s="39"/>
      <c r="WSU1043641" s="39"/>
      <c r="WSV1043641" s="39"/>
      <c r="WSW1043641" s="39"/>
      <c r="WSX1043641" s="39"/>
      <c r="WSY1043641" s="39"/>
      <c r="WSZ1043641" s="39"/>
      <c r="WTA1043641" s="39"/>
      <c r="WTB1043641" s="39"/>
      <c r="WTC1043641" s="39"/>
      <c r="WTD1043641" s="39"/>
      <c r="WTE1043641" s="39"/>
      <c r="WTF1043641" s="39"/>
      <c r="WTG1043641" s="39"/>
      <c r="WTH1043641" s="39"/>
      <c r="WTI1043641" s="39"/>
      <c r="WTJ1043641" s="39"/>
      <c r="WTK1043641" s="39"/>
      <c r="WTL1043641" s="39"/>
      <c r="WTM1043641" s="39"/>
      <c r="WTN1043641" s="39"/>
      <c r="WTO1043641" s="39"/>
      <c r="WTP1043641" s="39"/>
      <c r="WTQ1043641" s="39"/>
      <c r="WTR1043641" s="39"/>
      <c r="WTS1043641" s="39"/>
      <c r="WTT1043641" s="39"/>
      <c r="WTU1043641" s="39"/>
      <c r="WTV1043641" s="39"/>
      <c r="WTW1043641" s="39"/>
      <c r="WTX1043641" s="39"/>
      <c r="WTY1043641" s="39"/>
      <c r="WTZ1043641" s="39"/>
      <c r="WUA1043641" s="39"/>
      <c r="WUB1043641" s="39"/>
      <c r="WUC1043641" s="39"/>
      <c r="WUD1043641" s="39"/>
      <c r="WUE1043641" s="39"/>
      <c r="WUF1043641" s="39"/>
      <c r="WUG1043641" s="39"/>
      <c r="WUH1043641" s="39"/>
      <c r="WUI1043641" s="39"/>
      <c r="WUJ1043641" s="39"/>
      <c r="WUK1043641" s="39"/>
      <c r="WUL1043641" s="39"/>
      <c r="WUM1043641" s="39"/>
      <c r="WUN1043641" s="39"/>
      <c r="WUO1043641" s="39"/>
      <c r="WUP1043641" s="39"/>
      <c r="WUQ1043641" s="39"/>
      <c r="WUR1043641" s="39"/>
      <c r="WUS1043641" s="39"/>
      <c r="WUT1043641" s="39"/>
      <c r="WUU1043641" s="39"/>
      <c r="WUV1043641" s="39"/>
      <c r="WUW1043641" s="39"/>
      <c r="WUX1043641" s="39"/>
      <c r="WUY1043641" s="39"/>
      <c r="WUZ1043641" s="39"/>
      <c r="WVA1043641" s="39"/>
      <c r="WVB1043641" s="39"/>
      <c r="WVC1043641" s="39"/>
      <c r="WVD1043641" s="39"/>
      <c r="WVE1043641" s="39"/>
      <c r="WVF1043641" s="39"/>
      <c r="WVG1043641" s="39"/>
      <c r="WVH1043641" s="39"/>
      <c r="WVI1043641" s="39"/>
      <c r="WVJ1043641" s="39"/>
      <c r="WVK1043641" s="39"/>
      <c r="WVL1043641" s="39"/>
      <c r="WVM1043641" s="39"/>
      <c r="WVN1043641" s="39"/>
      <c r="WVO1043641" s="39"/>
      <c r="WVP1043641" s="39"/>
      <c r="WVQ1043641" s="39"/>
      <c r="WVR1043641" s="39"/>
      <c r="WVS1043641" s="39"/>
      <c r="WVT1043641" s="39"/>
      <c r="WVU1043641" s="39"/>
      <c r="WVV1043641" s="39"/>
      <c r="WVW1043641" s="39"/>
      <c r="WVX1043641" s="39"/>
      <c r="WVY1043641" s="39"/>
      <c r="WVZ1043641" s="39"/>
      <c r="WWA1043641" s="39"/>
      <c r="WWB1043641" s="39"/>
      <c r="WWC1043641" s="39"/>
      <c r="WWD1043641" s="39"/>
      <c r="WWE1043641" s="39"/>
      <c r="WWF1043641" s="39"/>
      <c r="WWG1043641" s="39"/>
      <c r="WWH1043641" s="39"/>
      <c r="WWI1043641" s="39"/>
      <c r="WWJ1043641" s="39"/>
      <c r="WWK1043641" s="39"/>
      <c r="WWL1043641" s="39"/>
      <c r="WWM1043641" s="39"/>
      <c r="WWN1043641" s="39"/>
      <c r="WWO1043641" s="39"/>
      <c r="WWP1043641" s="39"/>
      <c r="WWQ1043641" s="39"/>
      <c r="WWR1043641" s="39"/>
      <c r="WWS1043641" s="39"/>
      <c r="WWT1043641" s="39"/>
      <c r="WWU1043641" s="39"/>
      <c r="WWV1043641" s="39"/>
      <c r="WWW1043641" s="39"/>
      <c r="WWX1043641" s="39"/>
      <c r="WWY1043641" s="39"/>
      <c r="WWZ1043641" s="39"/>
      <c r="WXA1043641" s="39"/>
      <c r="WXB1043641" s="39"/>
      <c r="WXC1043641" s="39"/>
      <c r="WXD1043641" s="39"/>
      <c r="WXE1043641" s="39"/>
      <c r="WXF1043641" s="39"/>
      <c r="WXG1043641" s="39"/>
      <c r="WXH1043641" s="39"/>
      <c r="WXI1043641" s="39"/>
      <c r="WXJ1043641" s="39"/>
      <c r="WXK1043641" s="39"/>
      <c r="WXL1043641" s="39"/>
      <c r="WXM1043641" s="39"/>
      <c r="WXN1043641" s="39"/>
      <c r="WXO1043641" s="39"/>
      <c r="WXP1043641" s="39"/>
      <c r="WXQ1043641" s="39"/>
      <c r="WXR1043641" s="39"/>
      <c r="WXS1043641" s="39"/>
      <c r="WXT1043641" s="39"/>
      <c r="WXU1043641" s="39"/>
      <c r="WXV1043641" s="39"/>
      <c r="WXW1043641" s="39"/>
      <c r="WXX1043641" s="39"/>
      <c r="WXY1043641" s="39"/>
      <c r="WXZ1043641" s="39"/>
      <c r="WYA1043641" s="39"/>
      <c r="WYB1043641" s="39"/>
      <c r="WYC1043641" s="39"/>
      <c r="WYD1043641" s="39"/>
      <c r="WYE1043641" s="39"/>
      <c r="WYF1043641" s="39"/>
      <c r="WYG1043641" s="39"/>
      <c r="WYH1043641" s="39"/>
      <c r="WYI1043641" s="39"/>
      <c r="WYJ1043641" s="39"/>
      <c r="WYK1043641" s="39"/>
      <c r="WYL1043641" s="39"/>
      <c r="WYM1043641" s="39"/>
      <c r="WYN1043641" s="39"/>
      <c r="WYO1043641" s="39"/>
      <c r="WYP1043641" s="39"/>
      <c r="WYQ1043641" s="39"/>
      <c r="WYR1043641" s="39"/>
      <c r="WYS1043641" s="39"/>
      <c r="WYT1043641" s="39"/>
      <c r="WYU1043641" s="39"/>
      <c r="WYV1043641" s="39"/>
      <c r="WYW1043641" s="39"/>
      <c r="WYX1043641" s="39"/>
      <c r="WYY1043641" s="39"/>
      <c r="WYZ1043641" s="39"/>
      <c r="WZA1043641" s="39"/>
      <c r="WZB1043641" s="39"/>
      <c r="WZC1043641" s="39"/>
      <c r="WZD1043641" s="39"/>
      <c r="WZE1043641" s="39"/>
      <c r="WZF1043641" s="39"/>
      <c r="WZG1043641" s="39"/>
      <c r="WZH1043641" s="39"/>
      <c r="WZI1043641" s="39"/>
      <c r="WZJ1043641" s="39"/>
      <c r="WZK1043641" s="39"/>
      <c r="WZL1043641" s="39"/>
      <c r="WZM1043641" s="39"/>
      <c r="WZN1043641" s="39"/>
      <c r="WZO1043641" s="39"/>
      <c r="WZP1043641" s="39"/>
      <c r="WZQ1043641" s="39"/>
      <c r="WZR1043641" s="39"/>
      <c r="WZS1043641" s="39"/>
      <c r="WZT1043641" s="39"/>
      <c r="WZU1043641" s="39"/>
      <c r="WZV1043641" s="39"/>
      <c r="WZW1043641" s="39"/>
      <c r="WZX1043641" s="39"/>
      <c r="WZY1043641" s="39"/>
      <c r="WZZ1043641" s="39"/>
      <c r="XAA1043641" s="39"/>
      <c r="XAB1043641" s="39"/>
      <c r="XAC1043641" s="39"/>
      <c r="XAD1043641" s="39"/>
      <c r="XAE1043641" s="39"/>
      <c r="XAF1043641" s="39"/>
      <c r="XAG1043641" s="39"/>
      <c r="XAH1043641" s="39"/>
      <c r="XAI1043641" s="39"/>
      <c r="XAJ1043641" s="39"/>
      <c r="XAK1043641" s="39"/>
      <c r="XAL1043641" s="39"/>
      <c r="XAM1043641" s="39"/>
      <c r="XAN1043641" s="39"/>
      <c r="XAO1043641" s="39"/>
      <c r="XAP1043641" s="39"/>
      <c r="XAQ1043641" s="39"/>
      <c r="XAR1043641" s="39"/>
      <c r="XAS1043641" s="39"/>
      <c r="XAT1043641" s="39"/>
      <c r="XAU1043641" s="39"/>
      <c r="XAV1043641" s="39"/>
      <c r="XAW1043641" s="39"/>
      <c r="XAX1043641" s="39"/>
      <c r="XAY1043641" s="39"/>
      <c r="XAZ1043641" s="39"/>
      <c r="XBA1043641" s="39"/>
      <c r="XBB1043641" s="39"/>
      <c r="XBC1043641" s="39"/>
      <c r="XBD1043641" s="39"/>
    </row>
    <row r="1043642" spans="36:83 5914:5921 14723:16280" customFormat="1" ht="22.5" customHeight="1">
      <c r="AJ1043642" s="57"/>
      <c r="CE1043642" s="83"/>
      <c r="HSL1043642" s="42"/>
      <c r="HSM1043642" s="42"/>
      <c r="HSN1043642" s="42"/>
      <c r="HSO1043642" s="42"/>
      <c r="HSP1043642" s="42"/>
      <c r="HSQ1043642" s="42"/>
      <c r="HSR1043642" s="42"/>
      <c r="HSS1043642" s="42"/>
      <c r="UTG1043642" s="39"/>
      <c r="UTH1043642" s="39"/>
      <c r="UTI1043642" s="39"/>
      <c r="UTJ1043642" s="39"/>
      <c r="UTK1043642" s="39"/>
      <c r="UTL1043642" s="39"/>
      <c r="UTM1043642" s="39"/>
      <c r="UTN1043642" s="39"/>
      <c r="UTO1043642" s="39"/>
      <c r="UTP1043642" s="39"/>
      <c r="UTQ1043642" s="39"/>
      <c r="UTR1043642" s="39"/>
      <c r="UTS1043642" s="39"/>
      <c r="UTT1043642" s="39"/>
      <c r="UTU1043642" s="39"/>
      <c r="UTV1043642" s="39"/>
      <c r="UTW1043642" s="39"/>
      <c r="UTX1043642" s="39"/>
      <c r="UTY1043642" s="39"/>
      <c r="UTZ1043642" s="39"/>
      <c r="UUA1043642" s="39"/>
      <c r="UUB1043642" s="39"/>
      <c r="UUC1043642" s="39"/>
      <c r="UUD1043642" s="39"/>
      <c r="UUE1043642" s="39"/>
      <c r="UUF1043642" s="39"/>
      <c r="UUG1043642" s="39"/>
      <c r="UUH1043642" s="39"/>
      <c r="UUI1043642" s="39"/>
      <c r="UUJ1043642" s="39"/>
      <c r="UUK1043642" s="39"/>
      <c r="UUL1043642" s="39"/>
      <c r="UUM1043642" s="39"/>
      <c r="UUN1043642" s="39"/>
      <c r="UUO1043642" s="39"/>
      <c r="UUP1043642" s="39"/>
      <c r="UUQ1043642" s="39"/>
      <c r="UUR1043642" s="39"/>
      <c r="UUS1043642" s="39"/>
      <c r="UUT1043642" s="39"/>
      <c r="UUU1043642" s="39"/>
      <c r="UUV1043642" s="39"/>
      <c r="UUW1043642" s="39"/>
      <c r="UUX1043642" s="39"/>
      <c r="UUY1043642" s="39"/>
      <c r="UUZ1043642" s="39"/>
      <c r="UVA1043642" s="39"/>
      <c r="UVB1043642" s="39"/>
      <c r="UVC1043642" s="39"/>
      <c r="UVD1043642" s="39"/>
      <c r="UVE1043642" s="39"/>
      <c r="UVF1043642" s="39"/>
      <c r="UVG1043642" s="39"/>
      <c r="UVH1043642" s="39"/>
      <c r="UVI1043642" s="39"/>
      <c r="UVJ1043642" s="39"/>
      <c r="UVK1043642" s="39"/>
      <c r="UVL1043642" s="39"/>
      <c r="UVM1043642" s="39"/>
      <c r="UVN1043642" s="39"/>
      <c r="UVO1043642" s="39"/>
      <c r="UVP1043642" s="39"/>
      <c r="UVQ1043642" s="39"/>
      <c r="UVR1043642" s="39"/>
      <c r="UVS1043642" s="39"/>
      <c r="UVT1043642" s="39"/>
      <c r="UVU1043642" s="39"/>
      <c r="UVV1043642" s="39"/>
      <c r="UVW1043642" s="39"/>
      <c r="UVX1043642" s="39"/>
      <c r="UVY1043642" s="39"/>
      <c r="UVZ1043642" s="39"/>
      <c r="UWA1043642" s="39"/>
      <c r="UWB1043642" s="39"/>
      <c r="UWC1043642" s="39"/>
      <c r="UWD1043642" s="39"/>
      <c r="UWE1043642" s="39"/>
      <c r="UWF1043642" s="39"/>
      <c r="UWG1043642" s="39"/>
      <c r="UWH1043642" s="39"/>
      <c r="UWI1043642" s="39"/>
      <c r="UWJ1043642" s="39"/>
      <c r="UWK1043642" s="39"/>
      <c r="UWL1043642" s="39"/>
      <c r="UWM1043642" s="39"/>
      <c r="UWN1043642" s="39"/>
      <c r="UWO1043642" s="39"/>
      <c r="UWP1043642" s="39"/>
      <c r="UWQ1043642" s="39"/>
      <c r="UWR1043642" s="39"/>
      <c r="UWS1043642" s="39"/>
      <c r="UWT1043642" s="39"/>
      <c r="UWU1043642" s="39"/>
      <c r="UWV1043642" s="39"/>
      <c r="UWW1043642" s="39"/>
      <c r="UWX1043642" s="39"/>
      <c r="UWY1043642" s="39"/>
      <c r="UWZ1043642" s="39"/>
      <c r="UXA1043642" s="39"/>
      <c r="UXB1043642" s="39"/>
      <c r="UXC1043642" s="39"/>
      <c r="UXD1043642" s="39"/>
      <c r="UXE1043642" s="39"/>
      <c r="UXF1043642" s="39"/>
      <c r="UXG1043642" s="39"/>
      <c r="UXH1043642" s="39"/>
      <c r="UXI1043642" s="39"/>
      <c r="UXJ1043642" s="39"/>
      <c r="UXK1043642" s="39"/>
      <c r="UXL1043642" s="39"/>
      <c r="UXM1043642" s="39"/>
      <c r="UXN1043642" s="39"/>
      <c r="UXO1043642" s="39"/>
      <c r="UXP1043642" s="39"/>
      <c r="UXQ1043642" s="39"/>
      <c r="UXR1043642" s="39"/>
      <c r="UXS1043642" s="39"/>
      <c r="UXT1043642" s="39"/>
      <c r="UXU1043642" s="39"/>
      <c r="UXV1043642" s="39"/>
      <c r="UXW1043642" s="39"/>
      <c r="UXX1043642" s="39"/>
      <c r="UXY1043642" s="39"/>
      <c r="UXZ1043642" s="39"/>
      <c r="UYA1043642" s="39"/>
      <c r="UYB1043642" s="39"/>
      <c r="UYC1043642" s="39"/>
      <c r="UYD1043642" s="39"/>
      <c r="UYE1043642" s="39"/>
      <c r="UYF1043642" s="39"/>
      <c r="UYG1043642" s="39"/>
      <c r="UYH1043642" s="39"/>
      <c r="UYI1043642" s="39"/>
      <c r="UYJ1043642" s="39"/>
      <c r="UYK1043642" s="39"/>
      <c r="UYL1043642" s="39"/>
      <c r="UYM1043642" s="39"/>
      <c r="UYN1043642" s="39"/>
      <c r="UYO1043642" s="39"/>
      <c r="UYP1043642" s="39"/>
      <c r="UYQ1043642" s="39"/>
      <c r="UYR1043642" s="39"/>
      <c r="UYS1043642" s="39"/>
      <c r="UYT1043642" s="39"/>
      <c r="UYU1043642" s="39"/>
      <c r="UYV1043642" s="39"/>
      <c r="UYW1043642" s="39"/>
      <c r="UYX1043642" s="39"/>
      <c r="UYY1043642" s="39"/>
      <c r="UYZ1043642" s="39"/>
      <c r="UZA1043642" s="39"/>
      <c r="UZB1043642" s="39"/>
      <c r="UZC1043642" s="39"/>
      <c r="UZD1043642" s="39"/>
      <c r="UZE1043642" s="39"/>
      <c r="UZF1043642" s="39"/>
      <c r="UZG1043642" s="39"/>
      <c r="UZH1043642" s="39"/>
      <c r="UZI1043642" s="39"/>
      <c r="UZJ1043642" s="39"/>
      <c r="UZK1043642" s="39"/>
      <c r="UZL1043642" s="39"/>
      <c r="UZM1043642" s="39"/>
      <c r="UZN1043642" s="39"/>
      <c r="UZO1043642" s="39"/>
      <c r="UZP1043642" s="39"/>
      <c r="UZQ1043642" s="39"/>
      <c r="UZR1043642" s="39"/>
      <c r="UZS1043642" s="39"/>
      <c r="UZT1043642" s="39"/>
      <c r="UZU1043642" s="39"/>
      <c r="UZV1043642" s="39"/>
      <c r="UZW1043642" s="39"/>
      <c r="UZX1043642" s="39"/>
      <c r="UZY1043642" s="39"/>
      <c r="UZZ1043642" s="39"/>
      <c r="VAA1043642" s="39"/>
      <c r="VAB1043642" s="39"/>
      <c r="VAC1043642" s="39"/>
      <c r="VAD1043642" s="39"/>
      <c r="VAE1043642" s="39"/>
      <c r="VAF1043642" s="39"/>
      <c r="VAG1043642" s="39"/>
      <c r="VAH1043642" s="39"/>
      <c r="VAI1043642" s="39"/>
      <c r="VAJ1043642" s="39"/>
      <c r="VAK1043642" s="39"/>
      <c r="VAL1043642" s="39"/>
      <c r="VAM1043642" s="39"/>
      <c r="VAN1043642" s="39"/>
      <c r="VAO1043642" s="39"/>
      <c r="VAP1043642" s="39"/>
      <c r="VAQ1043642" s="39"/>
      <c r="VAR1043642" s="39"/>
      <c r="VAS1043642" s="39"/>
      <c r="VAT1043642" s="39"/>
      <c r="VAU1043642" s="39"/>
      <c r="VAV1043642" s="39"/>
      <c r="VAW1043642" s="39"/>
      <c r="VAX1043642" s="39"/>
      <c r="VAY1043642" s="39"/>
      <c r="VAZ1043642" s="39"/>
      <c r="VBA1043642" s="39"/>
      <c r="VBB1043642" s="39"/>
      <c r="VBC1043642" s="39"/>
      <c r="VBD1043642" s="39"/>
      <c r="VBE1043642" s="39"/>
      <c r="VBF1043642" s="39"/>
      <c r="VBG1043642" s="39"/>
      <c r="VBH1043642" s="39"/>
      <c r="VBI1043642" s="39"/>
      <c r="VBJ1043642" s="39"/>
      <c r="VBK1043642" s="39"/>
      <c r="VBL1043642" s="39"/>
      <c r="VBM1043642" s="39"/>
      <c r="VBN1043642" s="39"/>
      <c r="VBO1043642" s="39"/>
      <c r="VBP1043642" s="39"/>
      <c r="VBQ1043642" s="39"/>
      <c r="VBR1043642" s="39"/>
      <c r="VBS1043642" s="39"/>
      <c r="VBT1043642" s="39"/>
      <c r="VBU1043642" s="39"/>
      <c r="VBV1043642" s="39"/>
      <c r="VBW1043642" s="39"/>
      <c r="VBX1043642" s="39"/>
      <c r="VBY1043642" s="39"/>
      <c r="VBZ1043642" s="39"/>
      <c r="VCA1043642" s="39"/>
      <c r="VCB1043642" s="39"/>
      <c r="VCC1043642" s="39"/>
      <c r="VCD1043642" s="39"/>
      <c r="VCE1043642" s="39"/>
      <c r="VCF1043642" s="39"/>
      <c r="VCG1043642" s="39"/>
      <c r="VCH1043642" s="39"/>
      <c r="VCI1043642" s="39"/>
      <c r="VCJ1043642" s="39"/>
      <c r="VCK1043642" s="39"/>
      <c r="VCL1043642" s="39"/>
      <c r="VCM1043642" s="39"/>
      <c r="VCN1043642" s="39"/>
      <c r="VCO1043642" s="39"/>
      <c r="VCP1043642" s="39"/>
      <c r="VCQ1043642" s="39"/>
      <c r="VCR1043642" s="39"/>
      <c r="VCS1043642" s="39"/>
      <c r="VCT1043642" s="39"/>
      <c r="VCU1043642" s="39"/>
      <c r="VCV1043642" s="39"/>
      <c r="VCW1043642" s="39"/>
      <c r="VCX1043642" s="39"/>
      <c r="VCY1043642" s="39"/>
      <c r="VCZ1043642" s="39"/>
      <c r="VDA1043642" s="39"/>
      <c r="VDB1043642" s="39"/>
      <c r="VDC1043642" s="39"/>
      <c r="VDD1043642" s="39"/>
      <c r="VDE1043642" s="39"/>
      <c r="VDF1043642" s="39"/>
      <c r="VDG1043642" s="39"/>
      <c r="VDH1043642" s="39"/>
      <c r="VDI1043642" s="39"/>
      <c r="VDJ1043642" s="39"/>
      <c r="VDK1043642" s="39"/>
      <c r="VDL1043642" s="39"/>
      <c r="VDM1043642" s="39"/>
      <c r="VDN1043642" s="39"/>
      <c r="VDO1043642" s="39"/>
      <c r="VDP1043642" s="39"/>
      <c r="VDQ1043642" s="39"/>
      <c r="VDR1043642" s="39"/>
      <c r="VDS1043642" s="39"/>
      <c r="VDT1043642" s="39"/>
      <c r="VDU1043642" s="39"/>
      <c r="VDV1043642" s="39"/>
      <c r="VDW1043642" s="39"/>
      <c r="VDX1043642" s="39"/>
      <c r="VDY1043642" s="39"/>
      <c r="VDZ1043642" s="39"/>
      <c r="VEA1043642" s="39"/>
      <c r="VEB1043642" s="39"/>
      <c r="VEC1043642" s="39"/>
      <c r="VED1043642" s="39"/>
      <c r="VEE1043642" s="39"/>
      <c r="VEF1043642" s="39"/>
      <c r="VEG1043642" s="39"/>
      <c r="VEH1043642" s="39"/>
      <c r="VEI1043642" s="39"/>
      <c r="VEJ1043642" s="39"/>
      <c r="VEK1043642" s="39"/>
      <c r="VEL1043642" s="39"/>
      <c r="VEM1043642" s="39"/>
      <c r="VEN1043642" s="39"/>
      <c r="VEO1043642" s="39"/>
      <c r="VEP1043642" s="39"/>
      <c r="VEQ1043642" s="39"/>
      <c r="VER1043642" s="39"/>
      <c r="VES1043642" s="39"/>
      <c r="VET1043642" s="39"/>
      <c r="VEU1043642" s="39"/>
      <c r="VEV1043642" s="39"/>
      <c r="VEW1043642" s="39"/>
      <c r="VEX1043642" s="39"/>
      <c r="VEY1043642" s="39"/>
      <c r="VEZ1043642" s="39"/>
      <c r="VFA1043642" s="39"/>
      <c r="VFB1043642" s="39"/>
      <c r="VFC1043642" s="39"/>
      <c r="VFD1043642" s="39"/>
      <c r="VFE1043642" s="39"/>
      <c r="VFF1043642" s="39"/>
      <c r="VFG1043642" s="39"/>
      <c r="VFH1043642" s="39"/>
      <c r="VFI1043642" s="39"/>
      <c r="VFJ1043642" s="39"/>
      <c r="VFK1043642" s="39"/>
      <c r="VFL1043642" s="39"/>
      <c r="VFM1043642" s="39"/>
      <c r="VFN1043642" s="39"/>
      <c r="VFO1043642" s="39"/>
      <c r="VFP1043642" s="39"/>
      <c r="VFQ1043642" s="39"/>
      <c r="VFR1043642" s="39"/>
      <c r="VFS1043642" s="39"/>
      <c r="VFT1043642" s="39"/>
      <c r="VFU1043642" s="39"/>
      <c r="VFV1043642" s="39"/>
      <c r="VFW1043642" s="39"/>
      <c r="VFX1043642" s="39"/>
      <c r="VFY1043642" s="39"/>
      <c r="VFZ1043642" s="39"/>
      <c r="VGA1043642" s="39"/>
      <c r="VGB1043642" s="39"/>
      <c r="VGC1043642" s="39"/>
      <c r="VGD1043642" s="39"/>
      <c r="VGE1043642" s="39"/>
      <c r="VGF1043642" s="39"/>
      <c r="VGG1043642" s="39"/>
      <c r="VGH1043642" s="39"/>
      <c r="VGI1043642" s="39"/>
      <c r="VGJ1043642" s="39"/>
      <c r="VGK1043642" s="39"/>
      <c r="VGL1043642" s="39"/>
      <c r="VGM1043642" s="39"/>
      <c r="VGN1043642" s="39"/>
      <c r="VGO1043642" s="39"/>
      <c r="VGP1043642" s="39"/>
      <c r="VGQ1043642" s="39"/>
      <c r="VGR1043642" s="39"/>
      <c r="VGS1043642" s="39"/>
      <c r="VGT1043642" s="39"/>
      <c r="VGU1043642" s="39"/>
      <c r="VGV1043642" s="39"/>
      <c r="VGW1043642" s="39"/>
      <c r="VGX1043642" s="39"/>
      <c r="VGY1043642" s="39"/>
      <c r="VGZ1043642" s="39"/>
      <c r="VHA1043642" s="39"/>
      <c r="VHB1043642" s="39"/>
      <c r="VHC1043642" s="39"/>
      <c r="VHD1043642" s="39"/>
      <c r="VHE1043642" s="39"/>
      <c r="VHF1043642" s="39"/>
      <c r="VHG1043642" s="39"/>
      <c r="VHH1043642" s="39"/>
      <c r="VHI1043642" s="39"/>
      <c r="VHJ1043642" s="39"/>
      <c r="VHK1043642" s="39"/>
      <c r="VHL1043642" s="39"/>
      <c r="VHM1043642" s="39"/>
      <c r="VHN1043642" s="39"/>
      <c r="VHO1043642" s="39"/>
      <c r="VHP1043642" s="39"/>
      <c r="VHQ1043642" s="39"/>
      <c r="VHR1043642" s="39"/>
      <c r="VHS1043642" s="39"/>
      <c r="VHT1043642" s="39"/>
      <c r="VHU1043642" s="39"/>
      <c r="VHV1043642" s="39"/>
      <c r="VHW1043642" s="39"/>
      <c r="VHX1043642" s="39"/>
      <c r="VHY1043642" s="39"/>
      <c r="VHZ1043642" s="39"/>
      <c r="VIA1043642" s="39"/>
      <c r="VIB1043642" s="39"/>
      <c r="VIC1043642" s="39"/>
      <c r="VID1043642" s="39"/>
      <c r="VIE1043642" s="39"/>
      <c r="VIF1043642" s="39"/>
      <c r="VIG1043642" s="39"/>
      <c r="VIH1043642" s="39"/>
      <c r="VII1043642" s="39"/>
      <c r="VIJ1043642" s="39"/>
      <c r="VIK1043642" s="39"/>
      <c r="VIL1043642" s="39"/>
      <c r="VIM1043642" s="39"/>
      <c r="VIN1043642" s="39"/>
      <c r="VIO1043642" s="39"/>
      <c r="VIP1043642" s="39"/>
      <c r="VIQ1043642" s="39"/>
      <c r="VIR1043642" s="39"/>
      <c r="VIS1043642" s="39"/>
      <c r="VIT1043642" s="39"/>
      <c r="VIU1043642" s="39"/>
      <c r="VIV1043642" s="39"/>
      <c r="VIW1043642" s="39"/>
      <c r="VIX1043642" s="39"/>
      <c r="VIY1043642" s="39"/>
      <c r="VIZ1043642" s="39"/>
      <c r="VJA1043642" s="39"/>
      <c r="VJB1043642" s="39"/>
      <c r="VJC1043642" s="39"/>
      <c r="VJD1043642" s="39"/>
      <c r="VJE1043642" s="39"/>
      <c r="VJF1043642" s="39"/>
      <c r="VJG1043642" s="39"/>
      <c r="VJH1043642" s="39"/>
      <c r="VJI1043642" s="39"/>
      <c r="VJJ1043642" s="39"/>
      <c r="VJK1043642" s="39"/>
      <c r="VJL1043642" s="39"/>
      <c r="VJM1043642" s="39"/>
      <c r="VJN1043642" s="39"/>
      <c r="VJO1043642" s="39"/>
      <c r="VJP1043642" s="39"/>
      <c r="VJQ1043642" s="39"/>
      <c r="VJR1043642" s="39"/>
      <c r="VJS1043642" s="39"/>
      <c r="VJT1043642" s="39"/>
      <c r="VJU1043642" s="39"/>
      <c r="VJV1043642" s="39"/>
      <c r="VJW1043642" s="39"/>
      <c r="VJX1043642" s="39"/>
      <c r="VJY1043642" s="39"/>
      <c r="VJZ1043642" s="39"/>
      <c r="VKA1043642" s="39"/>
      <c r="VKB1043642" s="39"/>
      <c r="VKC1043642" s="39"/>
      <c r="VKD1043642" s="39"/>
      <c r="VKE1043642" s="39"/>
      <c r="VKF1043642" s="39"/>
      <c r="VKG1043642" s="39"/>
      <c r="VKH1043642" s="39"/>
      <c r="VKI1043642" s="39"/>
      <c r="VKJ1043642" s="39"/>
      <c r="VKK1043642" s="39"/>
      <c r="VKL1043642" s="39"/>
      <c r="VKM1043642" s="39"/>
      <c r="VKN1043642" s="39"/>
      <c r="VKO1043642" s="39"/>
      <c r="VKP1043642" s="39"/>
      <c r="VKQ1043642" s="39"/>
      <c r="VKR1043642" s="39"/>
      <c r="VKS1043642" s="39"/>
      <c r="VKT1043642" s="39"/>
      <c r="VKU1043642" s="39"/>
      <c r="VKV1043642" s="39"/>
      <c r="VKW1043642" s="39"/>
      <c r="VKX1043642" s="39"/>
      <c r="VKY1043642" s="39"/>
      <c r="VKZ1043642" s="39"/>
      <c r="VLA1043642" s="39"/>
      <c r="VLB1043642" s="39"/>
      <c r="VLC1043642" s="39"/>
      <c r="VLD1043642" s="39"/>
      <c r="VLE1043642" s="39"/>
      <c r="VLF1043642" s="39"/>
      <c r="VLG1043642" s="39"/>
      <c r="VLH1043642" s="39"/>
      <c r="VLI1043642" s="39"/>
      <c r="VLJ1043642" s="39"/>
      <c r="VLK1043642" s="39"/>
      <c r="VLL1043642" s="39"/>
      <c r="VLM1043642" s="39"/>
      <c r="VLN1043642" s="39"/>
      <c r="VLO1043642" s="39"/>
      <c r="VLP1043642" s="39"/>
      <c r="VLQ1043642" s="39"/>
      <c r="VLR1043642" s="39"/>
      <c r="VLS1043642" s="39"/>
      <c r="VLT1043642" s="39"/>
      <c r="VLU1043642" s="39"/>
      <c r="VLV1043642" s="39"/>
      <c r="VLW1043642" s="39"/>
      <c r="VLX1043642" s="39"/>
      <c r="VLY1043642" s="39"/>
      <c r="VLZ1043642" s="39"/>
      <c r="VMA1043642" s="39"/>
      <c r="VMB1043642" s="39"/>
      <c r="VMC1043642" s="39"/>
      <c r="VMD1043642" s="39"/>
      <c r="VME1043642" s="39"/>
      <c r="VMF1043642" s="39"/>
      <c r="VMG1043642" s="39"/>
      <c r="VMH1043642" s="39"/>
      <c r="VMI1043642" s="39"/>
      <c r="VMJ1043642" s="39"/>
      <c r="VMK1043642" s="39"/>
      <c r="VML1043642" s="39"/>
      <c r="VMM1043642" s="39"/>
      <c r="VMN1043642" s="39"/>
      <c r="VMO1043642" s="39"/>
      <c r="VMP1043642" s="39"/>
      <c r="VMQ1043642" s="39"/>
      <c r="VMR1043642" s="39"/>
      <c r="VMS1043642" s="39"/>
      <c r="VMT1043642" s="39"/>
      <c r="VMU1043642" s="39"/>
      <c r="VMV1043642" s="39"/>
      <c r="VMW1043642" s="39"/>
      <c r="VMX1043642" s="39"/>
      <c r="VMY1043642" s="39"/>
      <c r="VMZ1043642" s="39"/>
      <c r="VNA1043642" s="39"/>
      <c r="VNB1043642" s="39"/>
      <c r="VNC1043642" s="39"/>
      <c r="VND1043642" s="39"/>
      <c r="VNE1043642" s="39"/>
      <c r="VNF1043642" s="39"/>
      <c r="VNG1043642" s="39"/>
      <c r="VNH1043642" s="39"/>
      <c r="VNI1043642" s="39"/>
      <c r="VNJ1043642" s="39"/>
      <c r="VNK1043642" s="39"/>
      <c r="VNL1043642" s="39"/>
      <c r="VNM1043642" s="39"/>
      <c r="VNN1043642" s="39"/>
      <c r="VNO1043642" s="39"/>
      <c r="VNP1043642" s="39"/>
      <c r="VNQ1043642" s="39"/>
      <c r="VNR1043642" s="39"/>
      <c r="VNS1043642" s="39"/>
      <c r="VNT1043642" s="39"/>
      <c r="VNU1043642" s="39"/>
      <c r="VNV1043642" s="39"/>
      <c r="VNW1043642" s="39"/>
      <c r="VNX1043642" s="39"/>
      <c r="VNY1043642" s="39"/>
      <c r="VNZ1043642" s="39"/>
      <c r="VOA1043642" s="39"/>
      <c r="VOB1043642" s="39"/>
      <c r="VOC1043642" s="39"/>
      <c r="VOD1043642" s="39"/>
      <c r="VOE1043642" s="39"/>
      <c r="VOF1043642" s="39"/>
      <c r="VOG1043642" s="39"/>
      <c r="VOH1043642" s="39"/>
      <c r="VOI1043642" s="39"/>
      <c r="VOJ1043642" s="39"/>
      <c r="VOK1043642" s="39"/>
      <c r="VOL1043642" s="39"/>
      <c r="VOM1043642" s="39"/>
      <c r="VON1043642" s="39"/>
      <c r="VOO1043642" s="39"/>
      <c r="VOP1043642" s="39"/>
      <c r="VOQ1043642" s="39"/>
      <c r="VOR1043642" s="39"/>
      <c r="VOS1043642" s="39"/>
      <c r="VOT1043642" s="39"/>
      <c r="VOU1043642" s="39"/>
      <c r="VOV1043642" s="39"/>
      <c r="VOW1043642" s="39"/>
      <c r="VOX1043642" s="39"/>
      <c r="VOY1043642" s="39"/>
      <c r="VOZ1043642" s="39"/>
      <c r="VPA1043642" s="39"/>
      <c r="VPB1043642" s="39"/>
      <c r="VPC1043642" s="39"/>
      <c r="VPD1043642" s="39"/>
      <c r="VPE1043642" s="39"/>
      <c r="VPF1043642" s="39"/>
      <c r="VPG1043642" s="39"/>
      <c r="VPH1043642" s="39"/>
      <c r="VPI1043642" s="39"/>
      <c r="VPJ1043642" s="39"/>
      <c r="VPK1043642" s="39"/>
      <c r="VPL1043642" s="39"/>
      <c r="VPM1043642" s="39"/>
      <c r="VPN1043642" s="39"/>
      <c r="VPO1043642" s="39"/>
      <c r="VPP1043642" s="39"/>
      <c r="VPQ1043642" s="39"/>
      <c r="VPR1043642" s="39"/>
      <c r="VPS1043642" s="39"/>
      <c r="VPT1043642" s="39"/>
      <c r="VPU1043642" s="39"/>
      <c r="VPV1043642" s="39"/>
      <c r="VPW1043642" s="39"/>
      <c r="VPX1043642" s="39"/>
      <c r="VPY1043642" s="39"/>
      <c r="VPZ1043642" s="39"/>
      <c r="VQA1043642" s="39"/>
      <c r="VQB1043642" s="39"/>
      <c r="VQC1043642" s="39"/>
      <c r="VQD1043642" s="39"/>
      <c r="VQE1043642" s="39"/>
      <c r="VQF1043642" s="39"/>
      <c r="VQG1043642" s="39"/>
      <c r="VQH1043642" s="39"/>
      <c r="VQI1043642" s="39"/>
      <c r="VQJ1043642" s="39"/>
      <c r="VQK1043642" s="39"/>
      <c r="VQL1043642" s="39"/>
      <c r="VQM1043642" s="39"/>
      <c r="VQN1043642" s="39"/>
      <c r="VQO1043642" s="39"/>
      <c r="VQP1043642" s="39"/>
      <c r="VQQ1043642" s="39"/>
      <c r="VQR1043642" s="39"/>
      <c r="VQS1043642" s="39"/>
      <c r="VQT1043642" s="39"/>
      <c r="VQU1043642" s="39"/>
      <c r="VQV1043642" s="39"/>
      <c r="VQW1043642" s="39"/>
      <c r="VQX1043642" s="39"/>
      <c r="VQY1043642" s="39"/>
      <c r="VQZ1043642" s="39"/>
      <c r="VRA1043642" s="39"/>
      <c r="VRB1043642" s="39"/>
      <c r="VRC1043642" s="39"/>
      <c r="VRD1043642" s="39"/>
      <c r="VRE1043642" s="39"/>
      <c r="VRF1043642" s="39"/>
      <c r="VRG1043642" s="39"/>
      <c r="VRH1043642" s="39"/>
      <c r="VRI1043642" s="39"/>
      <c r="VRJ1043642" s="39"/>
      <c r="VRK1043642" s="39"/>
      <c r="VRL1043642" s="39"/>
      <c r="VRM1043642" s="39"/>
      <c r="VRN1043642" s="39"/>
      <c r="VRO1043642" s="39"/>
      <c r="VRP1043642" s="39"/>
      <c r="VRQ1043642" s="39"/>
      <c r="VRR1043642" s="39"/>
      <c r="VRS1043642" s="39"/>
      <c r="VRT1043642" s="39"/>
      <c r="VRU1043642" s="39"/>
      <c r="VRV1043642" s="39"/>
      <c r="VRW1043642" s="39"/>
      <c r="VRX1043642" s="39"/>
      <c r="VRY1043642" s="39"/>
      <c r="VRZ1043642" s="39"/>
      <c r="VSA1043642" s="39"/>
      <c r="VSB1043642" s="39"/>
      <c r="VSC1043642" s="39"/>
      <c r="VSD1043642" s="39"/>
      <c r="VSE1043642" s="39"/>
      <c r="VSF1043642" s="39"/>
      <c r="VSG1043642" s="39"/>
      <c r="VSH1043642" s="39"/>
      <c r="VSI1043642" s="39"/>
      <c r="VSJ1043642" s="39"/>
      <c r="VSK1043642" s="39"/>
      <c r="VSL1043642" s="39"/>
      <c r="VSM1043642" s="39"/>
      <c r="VSN1043642" s="39"/>
      <c r="VSO1043642" s="39"/>
      <c r="VSP1043642" s="39"/>
      <c r="VSQ1043642" s="39"/>
      <c r="VSR1043642" s="39"/>
      <c r="VSS1043642" s="39"/>
      <c r="VST1043642" s="39"/>
      <c r="VSU1043642" s="39"/>
      <c r="VSV1043642" s="39"/>
      <c r="VSW1043642" s="39"/>
      <c r="VSX1043642" s="39"/>
      <c r="VSY1043642" s="39"/>
      <c r="VSZ1043642" s="39"/>
      <c r="VTA1043642" s="39"/>
      <c r="VTB1043642" s="39"/>
      <c r="VTC1043642" s="39"/>
      <c r="VTD1043642" s="39"/>
      <c r="VTE1043642" s="39"/>
      <c r="VTF1043642" s="39"/>
      <c r="VTG1043642" s="39"/>
      <c r="VTH1043642" s="39"/>
      <c r="VTI1043642" s="39"/>
      <c r="VTJ1043642" s="39"/>
      <c r="VTK1043642" s="39"/>
      <c r="VTL1043642" s="39"/>
      <c r="VTM1043642" s="39"/>
      <c r="VTN1043642" s="39"/>
      <c r="VTO1043642" s="39"/>
      <c r="VTP1043642" s="39"/>
      <c r="VTQ1043642" s="39"/>
      <c r="VTR1043642" s="39"/>
      <c r="VTS1043642" s="39"/>
      <c r="VTT1043642" s="39"/>
      <c r="VTU1043642" s="39"/>
      <c r="VTV1043642" s="39"/>
      <c r="VTW1043642" s="39"/>
      <c r="VTX1043642" s="39"/>
      <c r="VTY1043642" s="39"/>
      <c r="VTZ1043642" s="39"/>
      <c r="VUA1043642" s="39"/>
      <c r="VUB1043642" s="39"/>
      <c r="VUC1043642" s="39"/>
      <c r="VUD1043642" s="39"/>
      <c r="VUE1043642" s="39"/>
      <c r="VUF1043642" s="39"/>
      <c r="VUG1043642" s="39"/>
      <c r="VUH1043642" s="39"/>
      <c r="VUI1043642" s="39"/>
      <c r="VUJ1043642" s="39"/>
      <c r="VUK1043642" s="39"/>
      <c r="VUL1043642" s="39"/>
      <c r="VUM1043642" s="39"/>
      <c r="VUN1043642" s="39"/>
      <c r="VUO1043642" s="39"/>
      <c r="VUP1043642" s="39"/>
      <c r="VUQ1043642" s="39"/>
      <c r="VUR1043642" s="39"/>
      <c r="VUS1043642" s="39"/>
      <c r="VUT1043642" s="39"/>
      <c r="VUU1043642" s="39"/>
      <c r="VUV1043642" s="39"/>
      <c r="VUW1043642" s="39"/>
      <c r="VUX1043642" s="39"/>
      <c r="VUY1043642" s="39"/>
      <c r="VUZ1043642" s="39"/>
      <c r="VVA1043642" s="39"/>
      <c r="VVB1043642" s="39"/>
      <c r="VVC1043642" s="39"/>
      <c r="VVD1043642" s="39"/>
      <c r="VVE1043642" s="39"/>
      <c r="VVF1043642" s="39"/>
      <c r="VVG1043642" s="39"/>
      <c r="VVH1043642" s="39"/>
      <c r="VVI1043642" s="39"/>
      <c r="VVJ1043642" s="39"/>
      <c r="VVK1043642" s="39"/>
      <c r="VVL1043642" s="39"/>
      <c r="VVM1043642" s="39"/>
      <c r="VVN1043642" s="39"/>
      <c r="VVO1043642" s="39"/>
      <c r="VVP1043642" s="39"/>
      <c r="VVQ1043642" s="39"/>
      <c r="VVR1043642" s="39"/>
      <c r="VVS1043642" s="39"/>
      <c r="VVT1043642" s="39"/>
      <c r="VVU1043642" s="39"/>
      <c r="VVV1043642" s="39"/>
      <c r="VVW1043642" s="39"/>
      <c r="VVX1043642" s="39"/>
      <c r="VVY1043642" s="39"/>
      <c r="VVZ1043642" s="39"/>
      <c r="VWA1043642" s="39"/>
      <c r="VWB1043642" s="39"/>
      <c r="VWC1043642" s="39"/>
      <c r="VWD1043642" s="39"/>
      <c r="VWE1043642" s="39"/>
      <c r="VWF1043642" s="39"/>
      <c r="VWG1043642" s="39"/>
      <c r="VWH1043642" s="39"/>
      <c r="VWI1043642" s="39"/>
      <c r="VWJ1043642" s="39"/>
      <c r="VWK1043642" s="39"/>
      <c r="VWL1043642" s="39"/>
      <c r="VWM1043642" s="39"/>
      <c r="VWN1043642" s="39"/>
      <c r="VWO1043642" s="39"/>
      <c r="VWP1043642" s="39"/>
      <c r="VWQ1043642" s="39"/>
      <c r="VWR1043642" s="39"/>
      <c r="VWS1043642" s="39"/>
      <c r="VWT1043642" s="39"/>
      <c r="VWU1043642" s="39"/>
      <c r="VWV1043642" s="39"/>
      <c r="VWW1043642" s="39"/>
      <c r="VWX1043642" s="39"/>
      <c r="VWY1043642" s="39"/>
      <c r="VWZ1043642" s="39"/>
      <c r="VXA1043642" s="39"/>
      <c r="VXB1043642" s="39"/>
      <c r="VXC1043642" s="39"/>
      <c r="VXD1043642" s="39"/>
      <c r="VXE1043642" s="39"/>
      <c r="VXF1043642" s="39"/>
      <c r="VXG1043642" s="39"/>
      <c r="VXH1043642" s="39"/>
      <c r="VXI1043642" s="39"/>
      <c r="VXJ1043642" s="39"/>
      <c r="VXK1043642" s="39"/>
      <c r="VXL1043642" s="39"/>
      <c r="VXM1043642" s="39"/>
      <c r="VXN1043642" s="39"/>
      <c r="VXO1043642" s="39"/>
      <c r="VXP1043642" s="39"/>
      <c r="VXQ1043642" s="39"/>
      <c r="VXR1043642" s="39"/>
      <c r="VXS1043642" s="39"/>
      <c r="VXT1043642" s="39"/>
      <c r="VXU1043642" s="39"/>
      <c r="VXV1043642" s="39"/>
      <c r="VXW1043642" s="39"/>
      <c r="VXX1043642" s="39"/>
      <c r="VXY1043642" s="39"/>
      <c r="VXZ1043642" s="39"/>
      <c r="VYA1043642" s="39"/>
      <c r="VYB1043642" s="39"/>
      <c r="VYC1043642" s="39"/>
      <c r="VYD1043642" s="39"/>
      <c r="VYE1043642" s="39"/>
      <c r="VYF1043642" s="39"/>
      <c r="VYG1043642" s="39"/>
      <c r="VYH1043642" s="39"/>
      <c r="VYI1043642" s="39"/>
      <c r="VYJ1043642" s="39"/>
      <c r="VYK1043642" s="39"/>
      <c r="VYL1043642" s="39"/>
      <c r="VYM1043642" s="39"/>
      <c r="VYN1043642" s="39"/>
      <c r="VYO1043642" s="39"/>
      <c r="VYP1043642" s="39"/>
      <c r="VYQ1043642" s="39"/>
      <c r="VYR1043642" s="39"/>
      <c r="VYS1043642" s="39"/>
      <c r="VYT1043642" s="39"/>
      <c r="VYU1043642" s="39"/>
      <c r="VYV1043642" s="39"/>
      <c r="VYW1043642" s="39"/>
      <c r="VYX1043642" s="39"/>
      <c r="VYY1043642" s="39"/>
      <c r="VYZ1043642" s="39"/>
      <c r="VZA1043642" s="39"/>
      <c r="VZB1043642" s="39"/>
      <c r="VZC1043642" s="39"/>
      <c r="VZD1043642" s="39"/>
      <c r="VZE1043642" s="39"/>
      <c r="VZF1043642" s="39"/>
      <c r="VZG1043642" s="39"/>
      <c r="VZH1043642" s="39"/>
      <c r="VZI1043642" s="39"/>
      <c r="VZJ1043642" s="39"/>
      <c r="VZK1043642" s="39"/>
      <c r="VZL1043642" s="39"/>
      <c r="VZM1043642" s="39"/>
      <c r="VZN1043642" s="39"/>
      <c r="VZO1043642" s="39"/>
      <c r="VZP1043642" s="39"/>
      <c r="VZQ1043642" s="39"/>
      <c r="VZR1043642" s="39"/>
      <c r="VZS1043642" s="39"/>
      <c r="VZT1043642" s="39"/>
      <c r="VZU1043642" s="39"/>
      <c r="VZV1043642" s="39"/>
      <c r="VZW1043642" s="39"/>
      <c r="VZX1043642" s="39"/>
      <c r="VZY1043642" s="39"/>
      <c r="VZZ1043642" s="39"/>
      <c r="WAA1043642" s="39"/>
      <c r="WAB1043642" s="39"/>
      <c r="WAC1043642" s="39"/>
      <c r="WAD1043642" s="39"/>
      <c r="WAE1043642" s="39"/>
      <c r="WAF1043642" s="39"/>
      <c r="WAG1043642" s="39"/>
      <c r="WAH1043642" s="39"/>
      <c r="WAI1043642" s="39"/>
      <c r="WAJ1043642" s="39"/>
      <c r="WAK1043642" s="39"/>
      <c r="WAL1043642" s="39"/>
      <c r="WAM1043642" s="39"/>
      <c r="WAN1043642" s="39"/>
      <c r="WAO1043642" s="39"/>
      <c r="WAP1043642" s="39"/>
      <c r="WAQ1043642" s="39"/>
      <c r="WAR1043642" s="39"/>
      <c r="WAS1043642" s="39"/>
      <c r="WAT1043642" s="39"/>
      <c r="WAU1043642" s="39"/>
      <c r="WAV1043642" s="39"/>
      <c r="WAW1043642" s="39"/>
      <c r="WAX1043642" s="39"/>
      <c r="WAY1043642" s="39"/>
      <c r="WAZ1043642" s="39"/>
      <c r="WBA1043642" s="39"/>
      <c r="WBB1043642" s="39"/>
      <c r="WBC1043642" s="39"/>
      <c r="WBD1043642" s="39"/>
      <c r="WBE1043642" s="39"/>
      <c r="WBF1043642" s="39"/>
      <c r="WBG1043642" s="39"/>
      <c r="WBH1043642" s="39"/>
      <c r="WBI1043642" s="39"/>
      <c r="WBJ1043642" s="39"/>
      <c r="WBK1043642" s="39"/>
      <c r="WBL1043642" s="39"/>
      <c r="WBM1043642" s="39"/>
      <c r="WBN1043642" s="39"/>
      <c r="WBO1043642" s="39"/>
      <c r="WBP1043642" s="39"/>
      <c r="WBQ1043642" s="39"/>
      <c r="WBR1043642" s="39"/>
      <c r="WBS1043642" s="39"/>
      <c r="WBT1043642" s="39"/>
      <c r="WBU1043642" s="39"/>
      <c r="WBV1043642" s="39"/>
      <c r="WBW1043642" s="39"/>
      <c r="WBX1043642" s="39"/>
      <c r="WBY1043642" s="39"/>
      <c r="WBZ1043642" s="39"/>
      <c r="WCA1043642" s="39"/>
      <c r="WCB1043642" s="39"/>
      <c r="WCC1043642" s="39"/>
      <c r="WCD1043642" s="39"/>
      <c r="WCE1043642" s="39"/>
      <c r="WCF1043642" s="39"/>
      <c r="WCG1043642" s="39"/>
      <c r="WCH1043642" s="39"/>
      <c r="WCI1043642" s="39"/>
      <c r="WCJ1043642" s="39"/>
      <c r="WCK1043642" s="39"/>
      <c r="WCL1043642" s="39"/>
      <c r="WCM1043642" s="39"/>
      <c r="WCN1043642" s="39"/>
      <c r="WCO1043642" s="39"/>
      <c r="WCP1043642" s="39"/>
      <c r="WCQ1043642" s="39"/>
      <c r="WCR1043642" s="39"/>
      <c r="WCS1043642" s="39"/>
      <c r="WCT1043642" s="39"/>
      <c r="WCU1043642" s="39"/>
      <c r="WCV1043642" s="39"/>
      <c r="WCW1043642" s="39"/>
      <c r="WCX1043642" s="39"/>
      <c r="WCY1043642" s="39"/>
      <c r="WCZ1043642" s="39"/>
      <c r="WDA1043642" s="39"/>
      <c r="WDB1043642" s="39"/>
      <c r="WDC1043642" s="39"/>
      <c r="WDD1043642" s="39"/>
      <c r="WDE1043642" s="39"/>
      <c r="WDF1043642" s="39"/>
      <c r="WDG1043642" s="39"/>
      <c r="WDH1043642" s="39"/>
      <c r="WDI1043642" s="39"/>
      <c r="WDJ1043642" s="39"/>
      <c r="WDK1043642" s="39"/>
      <c r="WDL1043642" s="39"/>
      <c r="WDM1043642" s="39"/>
      <c r="WDN1043642" s="39"/>
      <c r="WDO1043642" s="39"/>
      <c r="WDP1043642" s="39"/>
      <c r="WDQ1043642" s="39"/>
      <c r="WDR1043642" s="39"/>
      <c r="WDS1043642" s="39"/>
      <c r="WDT1043642" s="39"/>
      <c r="WDU1043642" s="39"/>
      <c r="WDV1043642" s="39"/>
      <c r="WDW1043642" s="39"/>
      <c r="WDX1043642" s="39"/>
      <c r="WDY1043642" s="39"/>
      <c r="WDZ1043642" s="39"/>
      <c r="WEA1043642" s="39"/>
      <c r="WEB1043642" s="39"/>
      <c r="WEC1043642" s="39"/>
      <c r="WED1043642" s="39"/>
      <c r="WEE1043642" s="39"/>
      <c r="WEF1043642" s="39"/>
      <c r="WEG1043642" s="39"/>
      <c r="WEH1043642" s="39"/>
      <c r="WEI1043642" s="39"/>
      <c r="WEJ1043642" s="39"/>
      <c r="WEK1043642" s="39"/>
      <c r="WEL1043642" s="39"/>
      <c r="WEM1043642" s="39"/>
      <c r="WEN1043642" s="39"/>
      <c r="WEO1043642" s="39"/>
      <c r="WEP1043642" s="39"/>
      <c r="WEQ1043642" s="39"/>
      <c r="WER1043642" s="39"/>
      <c r="WES1043642" s="39"/>
      <c r="WET1043642" s="39"/>
      <c r="WEU1043642" s="39"/>
      <c r="WEV1043642" s="39"/>
      <c r="WEW1043642" s="39"/>
      <c r="WEX1043642" s="39"/>
      <c r="WEY1043642" s="39"/>
      <c r="WEZ1043642" s="39"/>
      <c r="WFA1043642" s="39"/>
      <c r="WFB1043642" s="39"/>
      <c r="WFC1043642" s="39"/>
      <c r="WFD1043642" s="39"/>
      <c r="WFE1043642" s="39"/>
      <c r="WFF1043642" s="39"/>
      <c r="WFG1043642" s="39"/>
      <c r="WFH1043642" s="39"/>
      <c r="WFI1043642" s="39"/>
      <c r="WFJ1043642" s="39"/>
      <c r="WFK1043642" s="39"/>
      <c r="WFL1043642" s="39"/>
      <c r="WFM1043642" s="39"/>
      <c r="WFN1043642" s="39"/>
      <c r="WFO1043642" s="39"/>
      <c r="WFP1043642" s="39"/>
      <c r="WFQ1043642" s="39"/>
      <c r="WFR1043642" s="39"/>
      <c r="WFS1043642" s="39"/>
      <c r="WFT1043642" s="39"/>
      <c r="WFU1043642" s="39"/>
      <c r="WFV1043642" s="39"/>
      <c r="WFW1043642" s="39"/>
      <c r="WFX1043642" s="39"/>
      <c r="WFY1043642" s="39"/>
      <c r="WFZ1043642" s="39"/>
      <c r="WGA1043642" s="39"/>
      <c r="WGB1043642" s="39"/>
      <c r="WGC1043642" s="39"/>
      <c r="WGD1043642" s="39"/>
      <c r="WGE1043642" s="39"/>
      <c r="WGF1043642" s="39"/>
      <c r="WGG1043642" s="39"/>
      <c r="WGH1043642" s="39"/>
      <c r="WGI1043642" s="39"/>
      <c r="WGJ1043642" s="39"/>
      <c r="WGK1043642" s="39"/>
      <c r="WGL1043642" s="39"/>
      <c r="WGM1043642" s="39"/>
      <c r="WGN1043642" s="39"/>
      <c r="WGO1043642" s="39"/>
      <c r="WGP1043642" s="39"/>
      <c r="WGQ1043642" s="39"/>
      <c r="WGR1043642" s="39"/>
      <c r="WGS1043642" s="39"/>
      <c r="WGT1043642" s="39"/>
      <c r="WGU1043642" s="39"/>
      <c r="WGV1043642" s="39"/>
      <c r="WGW1043642" s="39"/>
      <c r="WGX1043642" s="39"/>
      <c r="WGY1043642" s="39"/>
      <c r="WGZ1043642" s="39"/>
      <c r="WHA1043642" s="39"/>
      <c r="WHB1043642" s="39"/>
      <c r="WHC1043642" s="39"/>
      <c r="WHD1043642" s="39"/>
      <c r="WHE1043642" s="39"/>
      <c r="WHF1043642" s="39"/>
      <c r="WHG1043642" s="39"/>
      <c r="WHH1043642" s="39"/>
      <c r="WHI1043642" s="39"/>
      <c r="WHJ1043642" s="39"/>
      <c r="WHK1043642" s="39"/>
      <c r="WHL1043642" s="39"/>
      <c r="WHM1043642" s="39"/>
      <c r="WHN1043642" s="39"/>
      <c r="WHO1043642" s="39"/>
      <c r="WHP1043642" s="39"/>
      <c r="WHQ1043642" s="39"/>
      <c r="WHR1043642" s="39"/>
      <c r="WHS1043642" s="39"/>
      <c r="WHT1043642" s="39"/>
      <c r="WHU1043642" s="39"/>
      <c r="WHV1043642" s="39"/>
      <c r="WHW1043642" s="39"/>
      <c r="WHX1043642" s="39"/>
      <c r="WHY1043642" s="39"/>
      <c r="WHZ1043642" s="39"/>
      <c r="WIA1043642" s="39"/>
      <c r="WIB1043642" s="39"/>
      <c r="WIC1043642" s="39"/>
      <c r="WID1043642" s="39"/>
      <c r="WIE1043642" s="39"/>
      <c r="WIF1043642" s="39"/>
      <c r="WIG1043642" s="39"/>
      <c r="WIH1043642" s="39"/>
      <c r="WII1043642" s="39"/>
      <c r="WIJ1043642" s="39"/>
      <c r="WIK1043642" s="39"/>
      <c r="WIL1043642" s="39"/>
      <c r="WIM1043642" s="39"/>
      <c r="WIN1043642" s="39"/>
      <c r="WIO1043642" s="39"/>
      <c r="WIP1043642" s="39"/>
      <c r="WIQ1043642" s="39"/>
      <c r="WIR1043642" s="39"/>
      <c r="WIS1043642" s="39"/>
      <c r="WIT1043642" s="39"/>
      <c r="WIU1043642" s="39"/>
      <c r="WIV1043642" s="39"/>
      <c r="WIW1043642" s="39"/>
      <c r="WIX1043642" s="39"/>
      <c r="WIY1043642" s="39"/>
      <c r="WIZ1043642" s="39"/>
      <c r="WJA1043642" s="39"/>
      <c r="WJB1043642" s="39"/>
      <c r="WJC1043642" s="39"/>
      <c r="WJD1043642" s="39"/>
      <c r="WJE1043642" s="39"/>
      <c r="WJF1043642" s="39"/>
      <c r="WJG1043642" s="39"/>
      <c r="WJH1043642" s="39"/>
      <c r="WJI1043642" s="39"/>
      <c r="WJJ1043642" s="39"/>
      <c r="WJK1043642" s="39"/>
      <c r="WJL1043642" s="39"/>
      <c r="WJM1043642" s="39"/>
      <c r="WJN1043642" s="39"/>
      <c r="WJO1043642" s="39"/>
      <c r="WJP1043642" s="39"/>
      <c r="WJQ1043642" s="39"/>
      <c r="WJR1043642" s="39"/>
      <c r="WJS1043642" s="39"/>
      <c r="WJT1043642" s="39"/>
      <c r="WJU1043642" s="39"/>
      <c r="WJV1043642" s="39"/>
      <c r="WJW1043642" s="39"/>
      <c r="WJX1043642" s="39"/>
      <c r="WJY1043642" s="39"/>
      <c r="WJZ1043642" s="39"/>
      <c r="WKA1043642" s="39"/>
      <c r="WKB1043642" s="39"/>
      <c r="WKC1043642" s="39"/>
      <c r="WKD1043642" s="39"/>
      <c r="WKE1043642" s="39"/>
      <c r="WKF1043642" s="39"/>
      <c r="WKG1043642" s="39"/>
      <c r="WKH1043642" s="39"/>
      <c r="WKI1043642" s="39"/>
      <c r="WKJ1043642" s="39"/>
      <c r="WKK1043642" s="39"/>
      <c r="WKL1043642" s="39"/>
      <c r="WKM1043642" s="39"/>
      <c r="WKN1043642" s="39"/>
      <c r="WKO1043642" s="39"/>
      <c r="WKP1043642" s="39"/>
      <c r="WKQ1043642" s="39"/>
      <c r="WKR1043642" s="39"/>
      <c r="WKS1043642" s="39"/>
      <c r="WKT1043642" s="39"/>
      <c r="WKU1043642" s="39"/>
      <c r="WKV1043642" s="39"/>
      <c r="WKW1043642" s="39"/>
      <c r="WKX1043642" s="39"/>
      <c r="WKY1043642" s="39"/>
      <c r="WKZ1043642" s="39"/>
      <c r="WLA1043642" s="39"/>
      <c r="WLB1043642" s="39"/>
      <c r="WLC1043642" s="39"/>
      <c r="WLD1043642" s="39"/>
      <c r="WLE1043642" s="39"/>
      <c r="WLF1043642" s="39"/>
      <c r="WLG1043642" s="39"/>
      <c r="WLH1043642" s="39"/>
      <c r="WLI1043642" s="39"/>
      <c r="WLJ1043642" s="39"/>
      <c r="WLK1043642" s="39"/>
      <c r="WLL1043642" s="39"/>
      <c r="WLM1043642" s="39"/>
      <c r="WLN1043642" s="39"/>
      <c r="WLO1043642" s="39"/>
      <c r="WLP1043642" s="39"/>
      <c r="WLQ1043642" s="39"/>
      <c r="WLR1043642" s="39"/>
      <c r="WLS1043642" s="39"/>
      <c r="WLT1043642" s="39"/>
      <c r="WLU1043642" s="39"/>
      <c r="WLV1043642" s="39"/>
      <c r="WLW1043642" s="39"/>
      <c r="WLX1043642" s="39"/>
      <c r="WLY1043642" s="39"/>
      <c r="WLZ1043642" s="39"/>
      <c r="WMA1043642" s="39"/>
      <c r="WMB1043642" s="39"/>
      <c r="WMC1043642" s="39"/>
      <c r="WMD1043642" s="39"/>
      <c r="WME1043642" s="39"/>
      <c r="WMF1043642" s="39"/>
      <c r="WMG1043642" s="39"/>
      <c r="WMH1043642" s="39"/>
      <c r="WMI1043642" s="39"/>
      <c r="WMJ1043642" s="39"/>
      <c r="WMK1043642" s="39"/>
      <c r="WML1043642" s="39"/>
      <c r="WMM1043642" s="39"/>
      <c r="WMN1043642" s="39"/>
      <c r="WMO1043642" s="39"/>
      <c r="WMP1043642" s="39"/>
      <c r="WMQ1043642" s="39"/>
      <c r="WMR1043642" s="39"/>
      <c r="WMS1043642" s="39"/>
      <c r="WMT1043642" s="39"/>
      <c r="WMU1043642" s="39"/>
      <c r="WMV1043642" s="39"/>
      <c r="WMW1043642" s="39"/>
      <c r="WMX1043642" s="39"/>
      <c r="WMY1043642" s="39"/>
      <c r="WMZ1043642" s="39"/>
      <c r="WNA1043642" s="39"/>
      <c r="WNB1043642" s="39"/>
      <c r="WNC1043642" s="39"/>
      <c r="WND1043642" s="39"/>
      <c r="WNE1043642" s="39"/>
      <c r="WNF1043642" s="39"/>
      <c r="WNG1043642" s="39"/>
      <c r="WNH1043642" s="39"/>
      <c r="WNI1043642" s="39"/>
      <c r="WNJ1043642" s="39"/>
      <c r="WNK1043642" s="39"/>
      <c r="WNL1043642" s="39"/>
      <c r="WNM1043642" s="39"/>
      <c r="WNN1043642" s="39"/>
      <c r="WNO1043642" s="39"/>
      <c r="WNP1043642" s="39"/>
      <c r="WNQ1043642" s="39"/>
      <c r="WNR1043642" s="39"/>
      <c r="WNS1043642" s="39"/>
      <c r="WNT1043642" s="39"/>
      <c r="WNU1043642" s="39"/>
      <c r="WNV1043642" s="39"/>
      <c r="WNW1043642" s="39"/>
      <c r="WNX1043642" s="39"/>
      <c r="WNY1043642" s="39"/>
      <c r="WNZ1043642" s="39"/>
      <c r="WOA1043642" s="39"/>
      <c r="WOB1043642" s="39"/>
      <c r="WOC1043642" s="39"/>
      <c r="WOD1043642" s="39"/>
      <c r="WOE1043642" s="39"/>
      <c r="WOF1043642" s="39"/>
      <c r="WOG1043642" s="39"/>
      <c r="WOH1043642" s="39"/>
      <c r="WOI1043642" s="39"/>
      <c r="WOJ1043642" s="39"/>
      <c r="WOK1043642" s="39"/>
      <c r="WOL1043642" s="39"/>
      <c r="WOM1043642" s="39"/>
      <c r="WON1043642" s="39"/>
      <c r="WOO1043642" s="39"/>
      <c r="WOP1043642" s="39"/>
      <c r="WOQ1043642" s="39"/>
      <c r="WOR1043642" s="39"/>
      <c r="WOS1043642" s="39"/>
      <c r="WOT1043642" s="39"/>
      <c r="WOU1043642" s="39"/>
      <c r="WOV1043642" s="39"/>
      <c r="WOW1043642" s="39"/>
      <c r="WOX1043642" s="39"/>
      <c r="WOY1043642" s="39"/>
      <c r="WOZ1043642" s="39"/>
      <c r="WPA1043642" s="39"/>
      <c r="WPB1043642" s="39"/>
      <c r="WPC1043642" s="39"/>
      <c r="WPD1043642" s="39"/>
      <c r="WPE1043642" s="39"/>
      <c r="WPF1043642" s="39"/>
      <c r="WPG1043642" s="39"/>
      <c r="WPH1043642" s="39"/>
      <c r="WPI1043642" s="39"/>
      <c r="WPJ1043642" s="39"/>
      <c r="WPK1043642" s="39"/>
      <c r="WPL1043642" s="39"/>
      <c r="WPM1043642" s="39"/>
      <c r="WPN1043642" s="39"/>
      <c r="WPO1043642" s="39"/>
      <c r="WPP1043642" s="39"/>
      <c r="WPQ1043642" s="39"/>
      <c r="WPR1043642" s="39"/>
      <c r="WPS1043642" s="39"/>
      <c r="WPT1043642" s="39"/>
      <c r="WPU1043642" s="39"/>
      <c r="WPV1043642" s="39"/>
      <c r="WPW1043642" s="39"/>
      <c r="WPX1043642" s="39"/>
      <c r="WPY1043642" s="39"/>
      <c r="WPZ1043642" s="39"/>
      <c r="WQA1043642" s="39"/>
      <c r="WQB1043642" s="39"/>
      <c r="WQC1043642" s="39"/>
      <c r="WQD1043642" s="39"/>
      <c r="WQE1043642" s="39"/>
      <c r="WQF1043642" s="39"/>
      <c r="WQG1043642" s="39"/>
      <c r="WQH1043642" s="39"/>
      <c r="WQI1043642" s="39"/>
      <c r="WQJ1043642" s="39"/>
      <c r="WQK1043642" s="39"/>
      <c r="WQL1043642" s="39"/>
      <c r="WQM1043642" s="39"/>
      <c r="WQN1043642" s="39"/>
      <c r="WQO1043642" s="39"/>
      <c r="WQP1043642" s="39"/>
      <c r="WQQ1043642" s="39"/>
      <c r="WQR1043642" s="39"/>
      <c r="WQS1043642" s="39"/>
      <c r="WQT1043642" s="39"/>
      <c r="WQU1043642" s="39"/>
      <c r="WQV1043642" s="39"/>
      <c r="WQW1043642" s="39"/>
      <c r="WQX1043642" s="39"/>
      <c r="WQY1043642" s="39"/>
      <c r="WQZ1043642" s="39"/>
      <c r="WRA1043642" s="39"/>
      <c r="WRB1043642" s="39"/>
      <c r="WRC1043642" s="39"/>
      <c r="WRD1043642" s="39"/>
      <c r="WRE1043642" s="39"/>
      <c r="WRF1043642" s="39"/>
      <c r="WRG1043642" s="39"/>
      <c r="WRH1043642" s="39"/>
      <c r="WRI1043642" s="39"/>
      <c r="WRJ1043642" s="39"/>
      <c r="WRK1043642" s="39"/>
      <c r="WRL1043642" s="39"/>
      <c r="WRM1043642" s="39"/>
      <c r="WRN1043642" s="39"/>
      <c r="WRO1043642" s="39"/>
      <c r="WRP1043642" s="39"/>
      <c r="WRQ1043642" s="39"/>
      <c r="WRR1043642" s="39"/>
      <c r="WRS1043642" s="39"/>
      <c r="WRT1043642" s="39"/>
      <c r="WRU1043642" s="39"/>
      <c r="WRV1043642" s="39"/>
      <c r="WRW1043642" s="39"/>
      <c r="WRX1043642" s="39"/>
      <c r="WRY1043642" s="39"/>
      <c r="WRZ1043642" s="39"/>
      <c r="WSA1043642" s="39"/>
      <c r="WSB1043642" s="39"/>
      <c r="WSC1043642" s="39"/>
      <c r="WSD1043642" s="39"/>
      <c r="WSE1043642" s="39"/>
      <c r="WSF1043642" s="39"/>
      <c r="WSG1043642" s="39"/>
      <c r="WSH1043642" s="39"/>
      <c r="WSI1043642" s="39"/>
      <c r="WSJ1043642" s="39"/>
      <c r="WSK1043642" s="39"/>
      <c r="WSL1043642" s="39"/>
      <c r="WSM1043642" s="39"/>
      <c r="WSN1043642" s="39"/>
      <c r="WSO1043642" s="39"/>
      <c r="WSP1043642" s="39"/>
      <c r="WSQ1043642" s="39"/>
      <c r="WSR1043642" s="39"/>
      <c r="WSS1043642" s="39"/>
      <c r="WST1043642" s="39"/>
      <c r="WSU1043642" s="39"/>
      <c r="WSV1043642" s="39"/>
      <c r="WSW1043642" s="39"/>
      <c r="WSX1043642" s="39"/>
      <c r="WSY1043642" s="39"/>
      <c r="WSZ1043642" s="39"/>
      <c r="WTA1043642" s="39"/>
      <c r="WTB1043642" s="39"/>
      <c r="WTC1043642" s="39"/>
      <c r="WTD1043642" s="39"/>
      <c r="WTE1043642" s="39"/>
      <c r="WTF1043642" s="39"/>
      <c r="WTG1043642" s="39"/>
      <c r="WTH1043642" s="39"/>
      <c r="WTI1043642" s="39"/>
      <c r="WTJ1043642" s="39"/>
      <c r="WTK1043642" s="39"/>
      <c r="WTL1043642" s="39"/>
      <c r="WTM1043642" s="39"/>
      <c r="WTN1043642" s="39"/>
      <c r="WTO1043642" s="39"/>
      <c r="WTP1043642" s="39"/>
      <c r="WTQ1043642" s="39"/>
      <c r="WTR1043642" s="39"/>
      <c r="WTS1043642" s="39"/>
      <c r="WTT1043642" s="39"/>
      <c r="WTU1043642" s="39"/>
      <c r="WTV1043642" s="39"/>
      <c r="WTW1043642" s="39"/>
      <c r="WTX1043642" s="39"/>
      <c r="WTY1043642" s="39"/>
      <c r="WTZ1043642" s="39"/>
      <c r="WUA1043642" s="39"/>
      <c r="WUB1043642" s="39"/>
      <c r="WUC1043642" s="39"/>
      <c r="WUD1043642" s="39"/>
      <c r="WUE1043642" s="39"/>
      <c r="WUF1043642" s="39"/>
      <c r="WUG1043642" s="39"/>
      <c r="WUH1043642" s="39"/>
      <c r="WUI1043642" s="39"/>
      <c r="WUJ1043642" s="39"/>
      <c r="WUK1043642" s="39"/>
      <c r="WUL1043642" s="39"/>
      <c r="WUM1043642" s="39"/>
      <c r="WUN1043642" s="39"/>
      <c r="WUO1043642" s="39"/>
      <c r="WUP1043642" s="39"/>
      <c r="WUQ1043642" s="39"/>
      <c r="WUR1043642" s="39"/>
      <c r="WUS1043642" s="39"/>
      <c r="WUT1043642" s="39"/>
      <c r="WUU1043642" s="39"/>
      <c r="WUV1043642" s="39"/>
      <c r="WUW1043642" s="39"/>
      <c r="WUX1043642" s="39"/>
      <c r="WUY1043642" s="39"/>
      <c r="WUZ1043642" s="39"/>
      <c r="WVA1043642" s="39"/>
      <c r="WVB1043642" s="39"/>
      <c r="WVC1043642" s="39"/>
      <c r="WVD1043642" s="39"/>
      <c r="WVE1043642" s="39"/>
      <c r="WVF1043642" s="39"/>
      <c r="WVG1043642" s="39"/>
      <c r="WVH1043642" s="39"/>
      <c r="WVI1043642" s="39"/>
      <c r="WVJ1043642" s="39"/>
      <c r="WVK1043642" s="39"/>
      <c r="WVL1043642" s="39"/>
      <c r="WVM1043642" s="39"/>
      <c r="WVN1043642" s="39"/>
      <c r="WVO1043642" s="39"/>
      <c r="WVP1043642" s="39"/>
      <c r="WVQ1043642" s="39"/>
      <c r="WVR1043642" s="39"/>
      <c r="WVS1043642" s="39"/>
      <c r="WVT1043642" s="39"/>
      <c r="WVU1043642" s="39"/>
      <c r="WVV1043642" s="39"/>
      <c r="WVW1043642" s="39"/>
      <c r="WVX1043642" s="39"/>
      <c r="WVY1043642" s="39"/>
      <c r="WVZ1043642" s="39"/>
      <c r="WWA1043642" s="39"/>
      <c r="WWB1043642" s="39"/>
      <c r="WWC1043642" s="39"/>
      <c r="WWD1043642" s="39"/>
      <c r="WWE1043642" s="39"/>
      <c r="WWF1043642" s="39"/>
      <c r="WWG1043642" s="39"/>
      <c r="WWH1043642" s="39"/>
      <c r="WWI1043642" s="39"/>
      <c r="WWJ1043642" s="39"/>
      <c r="WWK1043642" s="39"/>
      <c r="WWL1043642" s="39"/>
      <c r="WWM1043642" s="39"/>
      <c r="WWN1043642" s="39"/>
      <c r="WWO1043642" s="39"/>
      <c r="WWP1043642" s="39"/>
      <c r="WWQ1043642" s="39"/>
      <c r="WWR1043642" s="39"/>
      <c r="WWS1043642" s="39"/>
      <c r="WWT1043642" s="39"/>
      <c r="WWU1043642" s="39"/>
      <c r="WWV1043642" s="39"/>
      <c r="WWW1043642" s="39"/>
      <c r="WWX1043642" s="39"/>
      <c r="WWY1043642" s="39"/>
      <c r="WWZ1043642" s="39"/>
      <c r="WXA1043642" s="39"/>
      <c r="WXB1043642" s="39"/>
      <c r="WXC1043642" s="39"/>
      <c r="WXD1043642" s="39"/>
      <c r="WXE1043642" s="39"/>
      <c r="WXF1043642" s="39"/>
      <c r="WXG1043642" s="39"/>
      <c r="WXH1043642" s="39"/>
      <c r="WXI1043642" s="39"/>
      <c r="WXJ1043642" s="39"/>
      <c r="WXK1043642" s="39"/>
      <c r="WXL1043642" s="39"/>
      <c r="WXM1043642" s="39"/>
      <c r="WXN1043642" s="39"/>
      <c r="WXO1043642" s="39"/>
      <c r="WXP1043642" s="39"/>
      <c r="WXQ1043642" s="39"/>
      <c r="WXR1043642" s="39"/>
      <c r="WXS1043642" s="39"/>
      <c r="WXT1043642" s="39"/>
      <c r="WXU1043642" s="39"/>
      <c r="WXV1043642" s="39"/>
      <c r="WXW1043642" s="39"/>
      <c r="WXX1043642" s="39"/>
      <c r="WXY1043642" s="39"/>
      <c r="WXZ1043642" s="39"/>
      <c r="WYA1043642" s="39"/>
      <c r="WYB1043642" s="39"/>
      <c r="WYC1043642" s="39"/>
      <c r="WYD1043642" s="39"/>
      <c r="WYE1043642" s="39"/>
      <c r="WYF1043642" s="39"/>
      <c r="WYG1043642" s="39"/>
      <c r="WYH1043642" s="39"/>
      <c r="WYI1043642" s="39"/>
      <c r="WYJ1043642" s="39"/>
      <c r="WYK1043642" s="39"/>
      <c r="WYL1043642" s="39"/>
      <c r="WYM1043642" s="39"/>
      <c r="WYN1043642" s="39"/>
      <c r="WYO1043642" s="39"/>
      <c r="WYP1043642" s="39"/>
      <c r="WYQ1043642" s="39"/>
      <c r="WYR1043642" s="39"/>
      <c r="WYS1043642" s="39"/>
      <c r="WYT1043642" s="39"/>
      <c r="WYU1043642" s="39"/>
      <c r="WYV1043642" s="39"/>
      <c r="WYW1043642" s="39"/>
      <c r="WYX1043642" s="39"/>
      <c r="WYY1043642" s="39"/>
      <c r="WYZ1043642" s="39"/>
      <c r="WZA1043642" s="39"/>
      <c r="WZB1043642" s="39"/>
      <c r="WZC1043642" s="39"/>
      <c r="WZD1043642" s="39"/>
      <c r="WZE1043642" s="39"/>
      <c r="WZF1043642" s="39"/>
      <c r="WZG1043642" s="39"/>
      <c r="WZH1043642" s="39"/>
      <c r="WZI1043642" s="39"/>
      <c r="WZJ1043642" s="39"/>
      <c r="WZK1043642" s="39"/>
      <c r="WZL1043642" s="39"/>
      <c r="WZM1043642" s="39"/>
      <c r="WZN1043642" s="39"/>
      <c r="WZO1043642" s="39"/>
      <c r="WZP1043642" s="39"/>
      <c r="WZQ1043642" s="39"/>
      <c r="WZR1043642" s="39"/>
      <c r="WZS1043642" s="39"/>
      <c r="WZT1043642" s="39"/>
      <c r="WZU1043642" s="39"/>
      <c r="WZV1043642" s="39"/>
      <c r="WZW1043642" s="39"/>
      <c r="WZX1043642" s="39"/>
      <c r="WZY1043642" s="39"/>
      <c r="WZZ1043642" s="39"/>
      <c r="XAA1043642" s="39"/>
      <c r="XAB1043642" s="39"/>
      <c r="XAC1043642" s="39"/>
      <c r="XAD1043642" s="39"/>
      <c r="XAE1043642" s="39"/>
      <c r="XAF1043642" s="39"/>
      <c r="XAG1043642" s="39"/>
      <c r="XAH1043642" s="39"/>
      <c r="XAI1043642" s="39"/>
      <c r="XAJ1043642" s="39"/>
      <c r="XAK1043642" s="39"/>
      <c r="XAL1043642" s="39"/>
      <c r="XAM1043642" s="39"/>
      <c r="XAN1043642" s="39"/>
      <c r="XAO1043642" s="39"/>
      <c r="XAP1043642" s="39"/>
      <c r="XAQ1043642" s="39"/>
      <c r="XAR1043642" s="39"/>
      <c r="XAS1043642" s="39"/>
      <c r="XAT1043642" s="39"/>
      <c r="XAU1043642" s="39"/>
      <c r="XAV1043642" s="39"/>
      <c r="XAW1043642" s="39"/>
      <c r="XAX1043642" s="39"/>
      <c r="XAY1043642" s="39"/>
      <c r="XAZ1043642" s="39"/>
      <c r="XBA1043642" s="39"/>
      <c r="XBB1043642" s="39"/>
      <c r="XBC1043642" s="39"/>
      <c r="XBD1043642" s="39"/>
    </row>
    <row r="1043643" spans="36:83 5914:5921 14723:16280" customFormat="1" ht="22.5" customHeight="1">
      <c r="AJ1043643" s="57"/>
      <c r="CE1043643" s="83"/>
      <c r="HSL1043643" s="42"/>
      <c r="HSM1043643" s="42"/>
      <c r="HSN1043643" s="42"/>
      <c r="HSO1043643" s="42"/>
      <c r="HSP1043643" s="42"/>
      <c r="HSQ1043643" s="42"/>
      <c r="HSR1043643" s="42"/>
      <c r="HSS1043643" s="42"/>
      <c r="UTG1043643" s="39"/>
      <c r="UTH1043643" s="39"/>
      <c r="UTI1043643" s="39"/>
      <c r="UTJ1043643" s="39"/>
      <c r="UTK1043643" s="39"/>
      <c r="UTL1043643" s="39"/>
      <c r="UTM1043643" s="39"/>
      <c r="UTN1043643" s="39"/>
      <c r="UTO1043643" s="39"/>
      <c r="UTP1043643" s="39"/>
      <c r="UTQ1043643" s="39"/>
      <c r="UTR1043643" s="39"/>
      <c r="UTS1043643" s="39"/>
      <c r="UTT1043643" s="39"/>
      <c r="UTU1043643" s="39"/>
      <c r="UTV1043643" s="39"/>
      <c r="UTW1043643" s="39"/>
      <c r="UTX1043643" s="39"/>
      <c r="UTY1043643" s="39"/>
      <c r="UTZ1043643" s="39"/>
      <c r="UUA1043643" s="39"/>
      <c r="UUB1043643" s="39"/>
      <c r="UUC1043643" s="39"/>
      <c r="UUD1043643" s="39"/>
      <c r="UUE1043643" s="39"/>
      <c r="UUF1043643" s="39"/>
      <c r="UUG1043643" s="39"/>
      <c r="UUH1043643" s="39"/>
      <c r="UUI1043643" s="39"/>
      <c r="UUJ1043643" s="39"/>
      <c r="UUK1043643" s="39"/>
      <c r="UUL1043643" s="39"/>
      <c r="UUM1043643" s="39"/>
      <c r="UUN1043643" s="39"/>
      <c r="UUO1043643" s="39"/>
      <c r="UUP1043643" s="39"/>
      <c r="UUQ1043643" s="39"/>
      <c r="UUR1043643" s="39"/>
      <c r="UUS1043643" s="39"/>
      <c r="UUT1043643" s="39"/>
      <c r="UUU1043643" s="39"/>
      <c r="UUV1043643" s="39"/>
      <c r="UUW1043643" s="39"/>
      <c r="UUX1043643" s="39"/>
      <c r="UUY1043643" s="39"/>
      <c r="UUZ1043643" s="39"/>
      <c r="UVA1043643" s="39"/>
      <c r="UVB1043643" s="39"/>
      <c r="UVC1043643" s="39"/>
      <c r="UVD1043643" s="39"/>
      <c r="UVE1043643" s="39"/>
      <c r="UVF1043643" s="39"/>
      <c r="UVG1043643" s="39"/>
      <c r="UVH1043643" s="39"/>
      <c r="UVI1043643" s="39"/>
      <c r="UVJ1043643" s="39"/>
      <c r="UVK1043643" s="39"/>
      <c r="UVL1043643" s="39"/>
      <c r="UVM1043643" s="39"/>
      <c r="UVN1043643" s="39"/>
      <c r="UVO1043643" s="39"/>
      <c r="UVP1043643" s="39"/>
      <c r="UVQ1043643" s="39"/>
      <c r="UVR1043643" s="39"/>
      <c r="UVS1043643" s="39"/>
      <c r="UVT1043643" s="39"/>
      <c r="UVU1043643" s="39"/>
      <c r="UVV1043643" s="39"/>
      <c r="UVW1043643" s="39"/>
      <c r="UVX1043643" s="39"/>
      <c r="UVY1043643" s="39"/>
      <c r="UVZ1043643" s="39"/>
      <c r="UWA1043643" s="39"/>
      <c r="UWB1043643" s="39"/>
      <c r="UWC1043643" s="39"/>
      <c r="UWD1043643" s="39"/>
      <c r="UWE1043643" s="39"/>
      <c r="UWF1043643" s="39"/>
      <c r="UWG1043643" s="39"/>
      <c r="UWH1043643" s="39"/>
      <c r="UWI1043643" s="39"/>
      <c r="UWJ1043643" s="39"/>
      <c r="UWK1043643" s="39"/>
      <c r="UWL1043643" s="39"/>
      <c r="UWM1043643" s="39"/>
      <c r="UWN1043643" s="39"/>
      <c r="UWO1043643" s="39"/>
      <c r="UWP1043643" s="39"/>
      <c r="UWQ1043643" s="39"/>
      <c r="UWR1043643" s="39"/>
      <c r="UWS1043643" s="39"/>
      <c r="UWT1043643" s="39"/>
      <c r="UWU1043643" s="39"/>
      <c r="UWV1043643" s="39"/>
      <c r="UWW1043643" s="39"/>
      <c r="UWX1043643" s="39"/>
      <c r="UWY1043643" s="39"/>
      <c r="UWZ1043643" s="39"/>
      <c r="UXA1043643" s="39"/>
      <c r="UXB1043643" s="39"/>
      <c r="UXC1043643" s="39"/>
      <c r="UXD1043643" s="39"/>
      <c r="UXE1043643" s="39"/>
      <c r="UXF1043643" s="39"/>
      <c r="UXG1043643" s="39"/>
      <c r="UXH1043643" s="39"/>
      <c r="UXI1043643" s="39"/>
      <c r="UXJ1043643" s="39"/>
      <c r="UXK1043643" s="39"/>
      <c r="UXL1043643" s="39"/>
      <c r="UXM1043643" s="39"/>
      <c r="UXN1043643" s="39"/>
      <c r="UXO1043643" s="39"/>
      <c r="UXP1043643" s="39"/>
      <c r="UXQ1043643" s="39"/>
      <c r="UXR1043643" s="39"/>
      <c r="UXS1043643" s="39"/>
      <c r="UXT1043643" s="39"/>
      <c r="UXU1043643" s="39"/>
      <c r="UXV1043643" s="39"/>
      <c r="UXW1043643" s="39"/>
      <c r="UXX1043643" s="39"/>
      <c r="UXY1043643" s="39"/>
      <c r="UXZ1043643" s="39"/>
      <c r="UYA1043643" s="39"/>
      <c r="UYB1043643" s="39"/>
      <c r="UYC1043643" s="39"/>
      <c r="UYD1043643" s="39"/>
      <c r="UYE1043643" s="39"/>
      <c r="UYF1043643" s="39"/>
      <c r="UYG1043643" s="39"/>
      <c r="UYH1043643" s="39"/>
      <c r="UYI1043643" s="39"/>
      <c r="UYJ1043643" s="39"/>
      <c r="UYK1043643" s="39"/>
      <c r="UYL1043643" s="39"/>
      <c r="UYM1043643" s="39"/>
      <c r="UYN1043643" s="39"/>
      <c r="UYO1043643" s="39"/>
      <c r="UYP1043643" s="39"/>
      <c r="UYQ1043643" s="39"/>
      <c r="UYR1043643" s="39"/>
      <c r="UYS1043643" s="39"/>
      <c r="UYT1043643" s="39"/>
      <c r="UYU1043643" s="39"/>
      <c r="UYV1043643" s="39"/>
      <c r="UYW1043643" s="39"/>
      <c r="UYX1043643" s="39"/>
      <c r="UYY1043643" s="39"/>
      <c r="UYZ1043643" s="39"/>
      <c r="UZA1043643" s="39"/>
      <c r="UZB1043643" s="39"/>
      <c r="UZC1043643" s="39"/>
      <c r="UZD1043643" s="39"/>
      <c r="UZE1043643" s="39"/>
      <c r="UZF1043643" s="39"/>
      <c r="UZG1043643" s="39"/>
      <c r="UZH1043643" s="39"/>
      <c r="UZI1043643" s="39"/>
      <c r="UZJ1043643" s="39"/>
      <c r="UZK1043643" s="39"/>
      <c r="UZL1043643" s="39"/>
      <c r="UZM1043643" s="39"/>
      <c r="UZN1043643" s="39"/>
      <c r="UZO1043643" s="39"/>
      <c r="UZP1043643" s="39"/>
      <c r="UZQ1043643" s="39"/>
      <c r="UZR1043643" s="39"/>
      <c r="UZS1043643" s="39"/>
      <c r="UZT1043643" s="39"/>
      <c r="UZU1043643" s="39"/>
      <c r="UZV1043643" s="39"/>
      <c r="UZW1043643" s="39"/>
      <c r="UZX1043643" s="39"/>
      <c r="UZY1043643" s="39"/>
      <c r="UZZ1043643" s="39"/>
      <c r="VAA1043643" s="39"/>
      <c r="VAB1043643" s="39"/>
      <c r="VAC1043643" s="39"/>
      <c r="VAD1043643" s="39"/>
      <c r="VAE1043643" s="39"/>
      <c r="VAF1043643" s="39"/>
      <c r="VAG1043643" s="39"/>
      <c r="VAH1043643" s="39"/>
      <c r="VAI1043643" s="39"/>
      <c r="VAJ1043643" s="39"/>
      <c r="VAK1043643" s="39"/>
      <c r="VAL1043643" s="39"/>
      <c r="VAM1043643" s="39"/>
      <c r="VAN1043643" s="39"/>
      <c r="VAO1043643" s="39"/>
      <c r="VAP1043643" s="39"/>
      <c r="VAQ1043643" s="39"/>
      <c r="VAR1043643" s="39"/>
      <c r="VAS1043643" s="39"/>
      <c r="VAT1043643" s="39"/>
      <c r="VAU1043643" s="39"/>
      <c r="VAV1043643" s="39"/>
      <c r="VAW1043643" s="39"/>
      <c r="VAX1043643" s="39"/>
      <c r="VAY1043643" s="39"/>
      <c r="VAZ1043643" s="39"/>
      <c r="VBA1043643" s="39"/>
      <c r="VBB1043643" s="39"/>
      <c r="VBC1043643" s="39"/>
      <c r="VBD1043643" s="39"/>
      <c r="VBE1043643" s="39"/>
      <c r="VBF1043643" s="39"/>
      <c r="VBG1043643" s="39"/>
      <c r="VBH1043643" s="39"/>
      <c r="VBI1043643" s="39"/>
      <c r="VBJ1043643" s="39"/>
      <c r="VBK1043643" s="39"/>
      <c r="VBL1043643" s="39"/>
      <c r="VBM1043643" s="39"/>
      <c r="VBN1043643" s="39"/>
      <c r="VBO1043643" s="39"/>
      <c r="VBP1043643" s="39"/>
      <c r="VBQ1043643" s="39"/>
      <c r="VBR1043643" s="39"/>
      <c r="VBS1043643" s="39"/>
      <c r="VBT1043643" s="39"/>
      <c r="VBU1043643" s="39"/>
      <c r="VBV1043643" s="39"/>
      <c r="VBW1043643" s="39"/>
      <c r="VBX1043643" s="39"/>
      <c r="VBY1043643" s="39"/>
      <c r="VBZ1043643" s="39"/>
      <c r="VCA1043643" s="39"/>
      <c r="VCB1043643" s="39"/>
      <c r="VCC1043643" s="39"/>
      <c r="VCD1043643" s="39"/>
      <c r="VCE1043643" s="39"/>
      <c r="VCF1043643" s="39"/>
      <c r="VCG1043643" s="39"/>
      <c r="VCH1043643" s="39"/>
      <c r="VCI1043643" s="39"/>
      <c r="VCJ1043643" s="39"/>
      <c r="VCK1043643" s="39"/>
      <c r="VCL1043643" s="39"/>
      <c r="VCM1043643" s="39"/>
      <c r="VCN1043643" s="39"/>
      <c r="VCO1043643" s="39"/>
      <c r="VCP1043643" s="39"/>
      <c r="VCQ1043643" s="39"/>
      <c r="VCR1043643" s="39"/>
      <c r="VCS1043643" s="39"/>
      <c r="VCT1043643" s="39"/>
      <c r="VCU1043643" s="39"/>
      <c r="VCV1043643" s="39"/>
      <c r="VCW1043643" s="39"/>
      <c r="VCX1043643" s="39"/>
      <c r="VCY1043643" s="39"/>
      <c r="VCZ1043643" s="39"/>
      <c r="VDA1043643" s="39"/>
      <c r="VDB1043643" s="39"/>
      <c r="VDC1043643" s="39"/>
      <c r="VDD1043643" s="39"/>
      <c r="VDE1043643" s="39"/>
      <c r="VDF1043643" s="39"/>
      <c r="VDG1043643" s="39"/>
      <c r="VDH1043643" s="39"/>
      <c r="VDI1043643" s="39"/>
      <c r="VDJ1043643" s="39"/>
      <c r="VDK1043643" s="39"/>
      <c r="VDL1043643" s="39"/>
      <c r="VDM1043643" s="39"/>
      <c r="VDN1043643" s="39"/>
      <c r="VDO1043643" s="39"/>
      <c r="VDP1043643" s="39"/>
      <c r="VDQ1043643" s="39"/>
      <c r="VDR1043643" s="39"/>
      <c r="VDS1043643" s="39"/>
      <c r="VDT1043643" s="39"/>
      <c r="VDU1043643" s="39"/>
      <c r="VDV1043643" s="39"/>
      <c r="VDW1043643" s="39"/>
      <c r="VDX1043643" s="39"/>
      <c r="VDY1043643" s="39"/>
      <c r="VDZ1043643" s="39"/>
      <c r="VEA1043643" s="39"/>
      <c r="VEB1043643" s="39"/>
      <c r="VEC1043643" s="39"/>
      <c r="VED1043643" s="39"/>
      <c r="VEE1043643" s="39"/>
      <c r="VEF1043643" s="39"/>
      <c r="VEG1043643" s="39"/>
      <c r="VEH1043643" s="39"/>
      <c r="VEI1043643" s="39"/>
      <c r="VEJ1043643" s="39"/>
      <c r="VEK1043643" s="39"/>
      <c r="VEL1043643" s="39"/>
      <c r="VEM1043643" s="39"/>
      <c r="VEN1043643" s="39"/>
      <c r="VEO1043643" s="39"/>
      <c r="VEP1043643" s="39"/>
      <c r="VEQ1043643" s="39"/>
      <c r="VER1043643" s="39"/>
      <c r="VES1043643" s="39"/>
      <c r="VET1043643" s="39"/>
      <c r="VEU1043643" s="39"/>
      <c r="VEV1043643" s="39"/>
      <c r="VEW1043643" s="39"/>
      <c r="VEX1043643" s="39"/>
      <c r="VEY1043643" s="39"/>
      <c r="VEZ1043643" s="39"/>
      <c r="VFA1043643" s="39"/>
      <c r="VFB1043643" s="39"/>
      <c r="VFC1043643" s="39"/>
      <c r="VFD1043643" s="39"/>
      <c r="VFE1043643" s="39"/>
      <c r="VFF1043643" s="39"/>
      <c r="VFG1043643" s="39"/>
      <c r="VFH1043643" s="39"/>
      <c r="VFI1043643" s="39"/>
      <c r="VFJ1043643" s="39"/>
      <c r="VFK1043643" s="39"/>
      <c r="VFL1043643" s="39"/>
      <c r="VFM1043643" s="39"/>
      <c r="VFN1043643" s="39"/>
      <c r="VFO1043643" s="39"/>
      <c r="VFP1043643" s="39"/>
      <c r="VFQ1043643" s="39"/>
      <c r="VFR1043643" s="39"/>
      <c r="VFS1043643" s="39"/>
      <c r="VFT1043643" s="39"/>
      <c r="VFU1043643" s="39"/>
      <c r="VFV1043643" s="39"/>
      <c r="VFW1043643" s="39"/>
      <c r="VFX1043643" s="39"/>
      <c r="VFY1043643" s="39"/>
      <c r="VFZ1043643" s="39"/>
      <c r="VGA1043643" s="39"/>
      <c r="VGB1043643" s="39"/>
      <c r="VGC1043643" s="39"/>
      <c r="VGD1043643" s="39"/>
      <c r="VGE1043643" s="39"/>
      <c r="VGF1043643" s="39"/>
      <c r="VGG1043643" s="39"/>
      <c r="VGH1043643" s="39"/>
      <c r="VGI1043643" s="39"/>
      <c r="VGJ1043643" s="39"/>
      <c r="VGK1043643" s="39"/>
      <c r="VGL1043643" s="39"/>
      <c r="VGM1043643" s="39"/>
      <c r="VGN1043643" s="39"/>
      <c r="VGO1043643" s="39"/>
      <c r="VGP1043643" s="39"/>
      <c r="VGQ1043643" s="39"/>
      <c r="VGR1043643" s="39"/>
      <c r="VGS1043643" s="39"/>
      <c r="VGT1043643" s="39"/>
      <c r="VGU1043643" s="39"/>
      <c r="VGV1043643" s="39"/>
      <c r="VGW1043643" s="39"/>
      <c r="VGX1043643" s="39"/>
      <c r="VGY1043643" s="39"/>
      <c r="VGZ1043643" s="39"/>
      <c r="VHA1043643" s="39"/>
      <c r="VHB1043643" s="39"/>
      <c r="VHC1043643" s="39"/>
      <c r="VHD1043643" s="39"/>
      <c r="VHE1043643" s="39"/>
      <c r="VHF1043643" s="39"/>
      <c r="VHG1043643" s="39"/>
      <c r="VHH1043643" s="39"/>
      <c r="VHI1043643" s="39"/>
      <c r="VHJ1043643" s="39"/>
      <c r="VHK1043643" s="39"/>
      <c r="VHL1043643" s="39"/>
      <c r="VHM1043643" s="39"/>
      <c r="VHN1043643" s="39"/>
      <c r="VHO1043643" s="39"/>
      <c r="VHP1043643" s="39"/>
      <c r="VHQ1043643" s="39"/>
      <c r="VHR1043643" s="39"/>
      <c r="VHS1043643" s="39"/>
      <c r="VHT1043643" s="39"/>
      <c r="VHU1043643" s="39"/>
      <c r="VHV1043643" s="39"/>
      <c r="VHW1043643" s="39"/>
      <c r="VHX1043643" s="39"/>
      <c r="VHY1043643" s="39"/>
      <c r="VHZ1043643" s="39"/>
      <c r="VIA1043643" s="39"/>
      <c r="VIB1043643" s="39"/>
      <c r="VIC1043643" s="39"/>
      <c r="VID1043643" s="39"/>
      <c r="VIE1043643" s="39"/>
      <c r="VIF1043643" s="39"/>
      <c r="VIG1043643" s="39"/>
      <c r="VIH1043643" s="39"/>
      <c r="VII1043643" s="39"/>
      <c r="VIJ1043643" s="39"/>
      <c r="VIK1043643" s="39"/>
      <c r="VIL1043643" s="39"/>
      <c r="VIM1043643" s="39"/>
      <c r="VIN1043643" s="39"/>
      <c r="VIO1043643" s="39"/>
      <c r="VIP1043643" s="39"/>
      <c r="VIQ1043643" s="39"/>
      <c r="VIR1043643" s="39"/>
      <c r="VIS1043643" s="39"/>
      <c r="VIT1043643" s="39"/>
      <c r="VIU1043643" s="39"/>
      <c r="VIV1043643" s="39"/>
      <c r="VIW1043643" s="39"/>
      <c r="VIX1043643" s="39"/>
      <c r="VIY1043643" s="39"/>
      <c r="VIZ1043643" s="39"/>
      <c r="VJA1043643" s="39"/>
      <c r="VJB1043643" s="39"/>
      <c r="VJC1043643" s="39"/>
      <c r="VJD1043643" s="39"/>
      <c r="VJE1043643" s="39"/>
      <c r="VJF1043643" s="39"/>
      <c r="VJG1043643" s="39"/>
      <c r="VJH1043643" s="39"/>
      <c r="VJI1043643" s="39"/>
      <c r="VJJ1043643" s="39"/>
      <c r="VJK1043643" s="39"/>
      <c r="VJL1043643" s="39"/>
      <c r="VJM1043643" s="39"/>
      <c r="VJN1043643" s="39"/>
      <c r="VJO1043643" s="39"/>
      <c r="VJP1043643" s="39"/>
      <c r="VJQ1043643" s="39"/>
      <c r="VJR1043643" s="39"/>
      <c r="VJS1043643" s="39"/>
      <c r="VJT1043643" s="39"/>
      <c r="VJU1043643" s="39"/>
      <c r="VJV1043643" s="39"/>
      <c r="VJW1043643" s="39"/>
      <c r="VJX1043643" s="39"/>
      <c r="VJY1043643" s="39"/>
      <c r="VJZ1043643" s="39"/>
      <c r="VKA1043643" s="39"/>
      <c r="VKB1043643" s="39"/>
      <c r="VKC1043643" s="39"/>
      <c r="VKD1043643" s="39"/>
      <c r="VKE1043643" s="39"/>
      <c r="VKF1043643" s="39"/>
      <c r="VKG1043643" s="39"/>
      <c r="VKH1043643" s="39"/>
      <c r="VKI1043643" s="39"/>
      <c r="VKJ1043643" s="39"/>
      <c r="VKK1043643" s="39"/>
      <c r="VKL1043643" s="39"/>
      <c r="VKM1043643" s="39"/>
      <c r="VKN1043643" s="39"/>
      <c r="VKO1043643" s="39"/>
      <c r="VKP1043643" s="39"/>
      <c r="VKQ1043643" s="39"/>
      <c r="VKR1043643" s="39"/>
      <c r="VKS1043643" s="39"/>
      <c r="VKT1043643" s="39"/>
      <c r="VKU1043643" s="39"/>
      <c r="VKV1043643" s="39"/>
      <c r="VKW1043643" s="39"/>
      <c r="VKX1043643" s="39"/>
      <c r="VKY1043643" s="39"/>
      <c r="VKZ1043643" s="39"/>
      <c r="VLA1043643" s="39"/>
      <c r="VLB1043643" s="39"/>
      <c r="VLC1043643" s="39"/>
      <c r="VLD1043643" s="39"/>
      <c r="VLE1043643" s="39"/>
      <c r="VLF1043643" s="39"/>
      <c r="VLG1043643" s="39"/>
      <c r="VLH1043643" s="39"/>
      <c r="VLI1043643" s="39"/>
      <c r="VLJ1043643" s="39"/>
      <c r="VLK1043643" s="39"/>
      <c r="VLL1043643" s="39"/>
      <c r="VLM1043643" s="39"/>
      <c r="VLN1043643" s="39"/>
      <c r="VLO1043643" s="39"/>
      <c r="VLP1043643" s="39"/>
      <c r="VLQ1043643" s="39"/>
      <c r="VLR1043643" s="39"/>
      <c r="VLS1043643" s="39"/>
      <c r="VLT1043643" s="39"/>
      <c r="VLU1043643" s="39"/>
      <c r="VLV1043643" s="39"/>
      <c r="VLW1043643" s="39"/>
      <c r="VLX1043643" s="39"/>
      <c r="VLY1043643" s="39"/>
      <c r="VLZ1043643" s="39"/>
      <c r="VMA1043643" s="39"/>
      <c r="VMB1043643" s="39"/>
      <c r="VMC1043643" s="39"/>
      <c r="VMD1043643" s="39"/>
      <c r="VME1043643" s="39"/>
      <c r="VMF1043643" s="39"/>
      <c r="VMG1043643" s="39"/>
      <c r="VMH1043643" s="39"/>
      <c r="VMI1043643" s="39"/>
      <c r="VMJ1043643" s="39"/>
      <c r="VMK1043643" s="39"/>
      <c r="VML1043643" s="39"/>
      <c r="VMM1043643" s="39"/>
      <c r="VMN1043643" s="39"/>
      <c r="VMO1043643" s="39"/>
      <c r="VMP1043643" s="39"/>
      <c r="VMQ1043643" s="39"/>
      <c r="VMR1043643" s="39"/>
      <c r="VMS1043643" s="39"/>
      <c r="VMT1043643" s="39"/>
      <c r="VMU1043643" s="39"/>
      <c r="VMV1043643" s="39"/>
      <c r="VMW1043643" s="39"/>
      <c r="VMX1043643" s="39"/>
      <c r="VMY1043643" s="39"/>
      <c r="VMZ1043643" s="39"/>
      <c r="VNA1043643" s="39"/>
      <c r="VNB1043643" s="39"/>
      <c r="VNC1043643" s="39"/>
      <c r="VND1043643" s="39"/>
      <c r="VNE1043643" s="39"/>
      <c r="VNF1043643" s="39"/>
      <c r="VNG1043643" s="39"/>
      <c r="VNH1043643" s="39"/>
      <c r="VNI1043643" s="39"/>
      <c r="VNJ1043643" s="39"/>
      <c r="VNK1043643" s="39"/>
      <c r="VNL1043643" s="39"/>
      <c r="VNM1043643" s="39"/>
      <c r="VNN1043643" s="39"/>
      <c r="VNO1043643" s="39"/>
      <c r="VNP1043643" s="39"/>
      <c r="VNQ1043643" s="39"/>
      <c r="VNR1043643" s="39"/>
      <c r="VNS1043643" s="39"/>
      <c r="VNT1043643" s="39"/>
      <c r="VNU1043643" s="39"/>
      <c r="VNV1043643" s="39"/>
      <c r="VNW1043643" s="39"/>
      <c r="VNX1043643" s="39"/>
      <c r="VNY1043643" s="39"/>
      <c r="VNZ1043643" s="39"/>
      <c r="VOA1043643" s="39"/>
      <c r="VOB1043643" s="39"/>
      <c r="VOC1043643" s="39"/>
      <c r="VOD1043643" s="39"/>
      <c r="VOE1043643" s="39"/>
      <c r="VOF1043643" s="39"/>
      <c r="VOG1043643" s="39"/>
      <c r="VOH1043643" s="39"/>
      <c r="VOI1043643" s="39"/>
      <c r="VOJ1043643" s="39"/>
      <c r="VOK1043643" s="39"/>
      <c r="VOL1043643" s="39"/>
      <c r="VOM1043643" s="39"/>
      <c r="VON1043643" s="39"/>
      <c r="VOO1043643" s="39"/>
      <c r="VOP1043643" s="39"/>
      <c r="VOQ1043643" s="39"/>
      <c r="VOR1043643" s="39"/>
      <c r="VOS1043643" s="39"/>
      <c r="VOT1043643" s="39"/>
      <c r="VOU1043643" s="39"/>
      <c r="VOV1043643" s="39"/>
      <c r="VOW1043643" s="39"/>
      <c r="VOX1043643" s="39"/>
      <c r="VOY1043643" s="39"/>
      <c r="VOZ1043643" s="39"/>
      <c r="VPA1043643" s="39"/>
      <c r="VPB1043643" s="39"/>
      <c r="VPC1043643" s="39"/>
      <c r="VPD1043643" s="39"/>
      <c r="VPE1043643" s="39"/>
      <c r="VPF1043643" s="39"/>
      <c r="VPG1043643" s="39"/>
      <c r="VPH1043643" s="39"/>
      <c r="VPI1043643" s="39"/>
      <c r="VPJ1043643" s="39"/>
      <c r="VPK1043643" s="39"/>
      <c r="VPL1043643" s="39"/>
      <c r="VPM1043643" s="39"/>
      <c r="VPN1043643" s="39"/>
      <c r="VPO1043643" s="39"/>
      <c r="VPP1043643" s="39"/>
      <c r="VPQ1043643" s="39"/>
      <c r="VPR1043643" s="39"/>
      <c r="VPS1043643" s="39"/>
      <c r="VPT1043643" s="39"/>
      <c r="VPU1043643" s="39"/>
      <c r="VPV1043643" s="39"/>
      <c r="VPW1043643" s="39"/>
      <c r="VPX1043643" s="39"/>
      <c r="VPY1043643" s="39"/>
      <c r="VPZ1043643" s="39"/>
      <c r="VQA1043643" s="39"/>
      <c r="VQB1043643" s="39"/>
      <c r="VQC1043643" s="39"/>
      <c r="VQD1043643" s="39"/>
      <c r="VQE1043643" s="39"/>
      <c r="VQF1043643" s="39"/>
      <c r="VQG1043643" s="39"/>
      <c r="VQH1043643" s="39"/>
      <c r="VQI1043643" s="39"/>
      <c r="VQJ1043643" s="39"/>
      <c r="VQK1043643" s="39"/>
      <c r="VQL1043643" s="39"/>
      <c r="VQM1043643" s="39"/>
      <c r="VQN1043643" s="39"/>
      <c r="VQO1043643" s="39"/>
      <c r="VQP1043643" s="39"/>
      <c r="VQQ1043643" s="39"/>
      <c r="VQR1043643" s="39"/>
      <c r="VQS1043643" s="39"/>
      <c r="VQT1043643" s="39"/>
      <c r="VQU1043643" s="39"/>
      <c r="VQV1043643" s="39"/>
      <c r="VQW1043643" s="39"/>
      <c r="VQX1043643" s="39"/>
      <c r="VQY1043643" s="39"/>
      <c r="VQZ1043643" s="39"/>
      <c r="VRA1043643" s="39"/>
      <c r="VRB1043643" s="39"/>
      <c r="VRC1043643" s="39"/>
      <c r="VRD1043643" s="39"/>
      <c r="VRE1043643" s="39"/>
      <c r="VRF1043643" s="39"/>
      <c r="VRG1043643" s="39"/>
      <c r="VRH1043643" s="39"/>
      <c r="VRI1043643" s="39"/>
      <c r="VRJ1043643" s="39"/>
      <c r="VRK1043643" s="39"/>
      <c r="VRL1043643" s="39"/>
      <c r="VRM1043643" s="39"/>
      <c r="VRN1043643" s="39"/>
      <c r="VRO1043643" s="39"/>
      <c r="VRP1043643" s="39"/>
      <c r="VRQ1043643" s="39"/>
      <c r="VRR1043643" s="39"/>
      <c r="VRS1043643" s="39"/>
      <c r="VRT1043643" s="39"/>
      <c r="VRU1043643" s="39"/>
      <c r="VRV1043643" s="39"/>
      <c r="VRW1043643" s="39"/>
      <c r="VRX1043643" s="39"/>
      <c r="VRY1043643" s="39"/>
      <c r="VRZ1043643" s="39"/>
      <c r="VSA1043643" s="39"/>
      <c r="VSB1043643" s="39"/>
      <c r="VSC1043643" s="39"/>
      <c r="VSD1043643" s="39"/>
      <c r="VSE1043643" s="39"/>
      <c r="VSF1043643" s="39"/>
      <c r="VSG1043643" s="39"/>
      <c r="VSH1043643" s="39"/>
      <c r="VSI1043643" s="39"/>
      <c r="VSJ1043643" s="39"/>
      <c r="VSK1043643" s="39"/>
      <c r="VSL1043643" s="39"/>
      <c r="VSM1043643" s="39"/>
      <c r="VSN1043643" s="39"/>
      <c r="VSO1043643" s="39"/>
      <c r="VSP1043643" s="39"/>
      <c r="VSQ1043643" s="39"/>
      <c r="VSR1043643" s="39"/>
      <c r="VSS1043643" s="39"/>
      <c r="VST1043643" s="39"/>
      <c r="VSU1043643" s="39"/>
      <c r="VSV1043643" s="39"/>
      <c r="VSW1043643" s="39"/>
      <c r="VSX1043643" s="39"/>
      <c r="VSY1043643" s="39"/>
      <c r="VSZ1043643" s="39"/>
      <c r="VTA1043643" s="39"/>
      <c r="VTB1043643" s="39"/>
      <c r="VTC1043643" s="39"/>
      <c r="VTD1043643" s="39"/>
      <c r="VTE1043643" s="39"/>
      <c r="VTF1043643" s="39"/>
      <c r="VTG1043643" s="39"/>
      <c r="VTH1043643" s="39"/>
      <c r="VTI1043643" s="39"/>
      <c r="VTJ1043643" s="39"/>
      <c r="VTK1043643" s="39"/>
      <c r="VTL1043643" s="39"/>
      <c r="VTM1043643" s="39"/>
      <c r="VTN1043643" s="39"/>
      <c r="VTO1043643" s="39"/>
      <c r="VTP1043643" s="39"/>
      <c r="VTQ1043643" s="39"/>
      <c r="VTR1043643" s="39"/>
      <c r="VTS1043643" s="39"/>
      <c r="VTT1043643" s="39"/>
      <c r="VTU1043643" s="39"/>
      <c r="VTV1043643" s="39"/>
      <c r="VTW1043643" s="39"/>
      <c r="VTX1043643" s="39"/>
      <c r="VTY1043643" s="39"/>
      <c r="VTZ1043643" s="39"/>
      <c r="VUA1043643" s="39"/>
      <c r="VUB1043643" s="39"/>
      <c r="VUC1043643" s="39"/>
      <c r="VUD1043643" s="39"/>
      <c r="VUE1043643" s="39"/>
      <c r="VUF1043643" s="39"/>
      <c r="VUG1043643" s="39"/>
      <c r="VUH1043643" s="39"/>
      <c r="VUI1043643" s="39"/>
      <c r="VUJ1043643" s="39"/>
      <c r="VUK1043643" s="39"/>
      <c r="VUL1043643" s="39"/>
      <c r="VUM1043643" s="39"/>
      <c r="VUN1043643" s="39"/>
      <c r="VUO1043643" s="39"/>
      <c r="VUP1043643" s="39"/>
      <c r="VUQ1043643" s="39"/>
      <c r="VUR1043643" s="39"/>
      <c r="VUS1043643" s="39"/>
      <c r="VUT1043643" s="39"/>
      <c r="VUU1043643" s="39"/>
      <c r="VUV1043643" s="39"/>
      <c r="VUW1043643" s="39"/>
      <c r="VUX1043643" s="39"/>
      <c r="VUY1043643" s="39"/>
      <c r="VUZ1043643" s="39"/>
      <c r="VVA1043643" s="39"/>
      <c r="VVB1043643" s="39"/>
      <c r="VVC1043643" s="39"/>
      <c r="VVD1043643" s="39"/>
      <c r="VVE1043643" s="39"/>
      <c r="VVF1043643" s="39"/>
      <c r="VVG1043643" s="39"/>
      <c r="VVH1043643" s="39"/>
      <c r="VVI1043643" s="39"/>
      <c r="VVJ1043643" s="39"/>
      <c r="VVK1043643" s="39"/>
      <c r="VVL1043643" s="39"/>
      <c r="VVM1043643" s="39"/>
      <c r="VVN1043643" s="39"/>
      <c r="VVO1043643" s="39"/>
      <c r="VVP1043643" s="39"/>
      <c r="VVQ1043643" s="39"/>
      <c r="VVR1043643" s="39"/>
      <c r="VVS1043643" s="39"/>
      <c r="VVT1043643" s="39"/>
      <c r="VVU1043643" s="39"/>
      <c r="VVV1043643" s="39"/>
      <c r="VVW1043643" s="39"/>
      <c r="VVX1043643" s="39"/>
      <c r="VVY1043643" s="39"/>
      <c r="VVZ1043643" s="39"/>
      <c r="VWA1043643" s="39"/>
      <c r="VWB1043643" s="39"/>
      <c r="VWC1043643" s="39"/>
      <c r="VWD1043643" s="39"/>
      <c r="VWE1043643" s="39"/>
      <c r="VWF1043643" s="39"/>
      <c r="VWG1043643" s="39"/>
      <c r="VWH1043643" s="39"/>
      <c r="VWI1043643" s="39"/>
      <c r="VWJ1043643" s="39"/>
      <c r="VWK1043643" s="39"/>
      <c r="VWL1043643" s="39"/>
      <c r="VWM1043643" s="39"/>
      <c r="VWN1043643" s="39"/>
      <c r="VWO1043643" s="39"/>
      <c r="VWP1043643" s="39"/>
      <c r="VWQ1043643" s="39"/>
      <c r="VWR1043643" s="39"/>
      <c r="VWS1043643" s="39"/>
      <c r="VWT1043643" s="39"/>
      <c r="VWU1043643" s="39"/>
      <c r="VWV1043643" s="39"/>
      <c r="VWW1043643" s="39"/>
      <c r="VWX1043643" s="39"/>
      <c r="VWY1043643" s="39"/>
      <c r="VWZ1043643" s="39"/>
      <c r="VXA1043643" s="39"/>
      <c r="VXB1043643" s="39"/>
      <c r="VXC1043643" s="39"/>
      <c r="VXD1043643" s="39"/>
      <c r="VXE1043643" s="39"/>
      <c r="VXF1043643" s="39"/>
      <c r="VXG1043643" s="39"/>
      <c r="VXH1043643" s="39"/>
      <c r="VXI1043643" s="39"/>
      <c r="VXJ1043643" s="39"/>
      <c r="VXK1043643" s="39"/>
      <c r="VXL1043643" s="39"/>
      <c r="VXM1043643" s="39"/>
      <c r="VXN1043643" s="39"/>
      <c r="VXO1043643" s="39"/>
      <c r="VXP1043643" s="39"/>
      <c r="VXQ1043643" s="39"/>
      <c r="VXR1043643" s="39"/>
      <c r="VXS1043643" s="39"/>
      <c r="VXT1043643" s="39"/>
      <c r="VXU1043643" s="39"/>
      <c r="VXV1043643" s="39"/>
      <c r="VXW1043643" s="39"/>
      <c r="VXX1043643" s="39"/>
      <c r="VXY1043643" s="39"/>
      <c r="VXZ1043643" s="39"/>
      <c r="VYA1043643" s="39"/>
      <c r="VYB1043643" s="39"/>
      <c r="VYC1043643" s="39"/>
      <c r="VYD1043643" s="39"/>
      <c r="VYE1043643" s="39"/>
      <c r="VYF1043643" s="39"/>
      <c r="VYG1043643" s="39"/>
      <c r="VYH1043643" s="39"/>
      <c r="VYI1043643" s="39"/>
      <c r="VYJ1043643" s="39"/>
      <c r="VYK1043643" s="39"/>
      <c r="VYL1043643" s="39"/>
      <c r="VYM1043643" s="39"/>
      <c r="VYN1043643" s="39"/>
      <c r="VYO1043643" s="39"/>
      <c r="VYP1043643" s="39"/>
      <c r="VYQ1043643" s="39"/>
      <c r="VYR1043643" s="39"/>
      <c r="VYS1043643" s="39"/>
      <c r="VYT1043643" s="39"/>
      <c r="VYU1043643" s="39"/>
      <c r="VYV1043643" s="39"/>
      <c r="VYW1043643" s="39"/>
      <c r="VYX1043643" s="39"/>
      <c r="VYY1043643" s="39"/>
      <c r="VYZ1043643" s="39"/>
      <c r="VZA1043643" s="39"/>
      <c r="VZB1043643" s="39"/>
      <c r="VZC1043643" s="39"/>
      <c r="VZD1043643" s="39"/>
      <c r="VZE1043643" s="39"/>
      <c r="VZF1043643" s="39"/>
      <c r="VZG1043643" s="39"/>
      <c r="VZH1043643" s="39"/>
      <c r="VZI1043643" s="39"/>
      <c r="VZJ1043643" s="39"/>
      <c r="VZK1043643" s="39"/>
      <c r="VZL1043643" s="39"/>
      <c r="VZM1043643" s="39"/>
      <c r="VZN1043643" s="39"/>
      <c r="VZO1043643" s="39"/>
      <c r="VZP1043643" s="39"/>
      <c r="VZQ1043643" s="39"/>
      <c r="VZR1043643" s="39"/>
      <c r="VZS1043643" s="39"/>
      <c r="VZT1043643" s="39"/>
      <c r="VZU1043643" s="39"/>
      <c r="VZV1043643" s="39"/>
      <c r="VZW1043643" s="39"/>
      <c r="VZX1043643" s="39"/>
      <c r="VZY1043643" s="39"/>
      <c r="VZZ1043643" s="39"/>
      <c r="WAA1043643" s="39"/>
      <c r="WAB1043643" s="39"/>
      <c r="WAC1043643" s="39"/>
      <c r="WAD1043643" s="39"/>
      <c r="WAE1043643" s="39"/>
      <c r="WAF1043643" s="39"/>
      <c r="WAG1043643" s="39"/>
      <c r="WAH1043643" s="39"/>
      <c r="WAI1043643" s="39"/>
      <c r="WAJ1043643" s="39"/>
      <c r="WAK1043643" s="39"/>
      <c r="WAL1043643" s="39"/>
      <c r="WAM1043643" s="39"/>
      <c r="WAN1043643" s="39"/>
      <c r="WAO1043643" s="39"/>
      <c r="WAP1043643" s="39"/>
      <c r="WAQ1043643" s="39"/>
      <c r="WAR1043643" s="39"/>
      <c r="WAS1043643" s="39"/>
      <c r="WAT1043643" s="39"/>
      <c r="WAU1043643" s="39"/>
      <c r="WAV1043643" s="39"/>
      <c r="WAW1043643" s="39"/>
      <c r="WAX1043643" s="39"/>
      <c r="WAY1043643" s="39"/>
      <c r="WAZ1043643" s="39"/>
      <c r="WBA1043643" s="39"/>
      <c r="WBB1043643" s="39"/>
      <c r="WBC1043643" s="39"/>
      <c r="WBD1043643" s="39"/>
      <c r="WBE1043643" s="39"/>
      <c r="WBF1043643" s="39"/>
      <c r="WBG1043643" s="39"/>
      <c r="WBH1043643" s="39"/>
      <c r="WBI1043643" s="39"/>
      <c r="WBJ1043643" s="39"/>
      <c r="WBK1043643" s="39"/>
      <c r="WBL1043643" s="39"/>
      <c r="WBM1043643" s="39"/>
      <c r="WBN1043643" s="39"/>
      <c r="WBO1043643" s="39"/>
      <c r="WBP1043643" s="39"/>
      <c r="WBQ1043643" s="39"/>
      <c r="WBR1043643" s="39"/>
      <c r="WBS1043643" s="39"/>
      <c r="WBT1043643" s="39"/>
      <c r="WBU1043643" s="39"/>
      <c r="WBV1043643" s="39"/>
      <c r="WBW1043643" s="39"/>
      <c r="WBX1043643" s="39"/>
      <c r="WBY1043643" s="39"/>
      <c r="WBZ1043643" s="39"/>
      <c r="WCA1043643" s="39"/>
      <c r="WCB1043643" s="39"/>
      <c r="WCC1043643" s="39"/>
      <c r="WCD1043643" s="39"/>
      <c r="WCE1043643" s="39"/>
      <c r="WCF1043643" s="39"/>
      <c r="WCG1043643" s="39"/>
      <c r="WCH1043643" s="39"/>
      <c r="WCI1043643" s="39"/>
      <c r="WCJ1043643" s="39"/>
      <c r="WCK1043643" s="39"/>
      <c r="WCL1043643" s="39"/>
      <c r="WCM1043643" s="39"/>
      <c r="WCN1043643" s="39"/>
      <c r="WCO1043643" s="39"/>
      <c r="WCP1043643" s="39"/>
      <c r="WCQ1043643" s="39"/>
      <c r="WCR1043643" s="39"/>
      <c r="WCS1043643" s="39"/>
      <c r="WCT1043643" s="39"/>
      <c r="WCU1043643" s="39"/>
      <c r="WCV1043643" s="39"/>
      <c r="WCW1043643" s="39"/>
      <c r="WCX1043643" s="39"/>
      <c r="WCY1043643" s="39"/>
      <c r="WCZ1043643" s="39"/>
      <c r="WDA1043643" s="39"/>
      <c r="WDB1043643" s="39"/>
      <c r="WDC1043643" s="39"/>
      <c r="WDD1043643" s="39"/>
      <c r="WDE1043643" s="39"/>
      <c r="WDF1043643" s="39"/>
      <c r="WDG1043643" s="39"/>
      <c r="WDH1043643" s="39"/>
      <c r="WDI1043643" s="39"/>
      <c r="WDJ1043643" s="39"/>
      <c r="WDK1043643" s="39"/>
      <c r="WDL1043643" s="39"/>
      <c r="WDM1043643" s="39"/>
      <c r="WDN1043643" s="39"/>
      <c r="WDO1043643" s="39"/>
      <c r="WDP1043643" s="39"/>
      <c r="WDQ1043643" s="39"/>
      <c r="WDR1043643" s="39"/>
      <c r="WDS1043643" s="39"/>
      <c r="WDT1043643" s="39"/>
      <c r="WDU1043643" s="39"/>
      <c r="WDV1043643" s="39"/>
      <c r="WDW1043643" s="39"/>
      <c r="WDX1043643" s="39"/>
      <c r="WDY1043643" s="39"/>
      <c r="WDZ1043643" s="39"/>
      <c r="WEA1043643" s="39"/>
      <c r="WEB1043643" s="39"/>
      <c r="WEC1043643" s="39"/>
      <c r="WED1043643" s="39"/>
      <c r="WEE1043643" s="39"/>
      <c r="WEF1043643" s="39"/>
      <c r="WEG1043643" s="39"/>
      <c r="WEH1043643" s="39"/>
      <c r="WEI1043643" s="39"/>
      <c r="WEJ1043643" s="39"/>
      <c r="WEK1043643" s="39"/>
      <c r="WEL1043643" s="39"/>
      <c r="WEM1043643" s="39"/>
      <c r="WEN1043643" s="39"/>
      <c r="WEO1043643" s="39"/>
      <c r="WEP1043643" s="39"/>
      <c r="WEQ1043643" s="39"/>
      <c r="WER1043643" s="39"/>
      <c r="WES1043643" s="39"/>
      <c r="WET1043643" s="39"/>
      <c r="WEU1043643" s="39"/>
      <c r="WEV1043643" s="39"/>
      <c r="WEW1043643" s="39"/>
      <c r="WEX1043643" s="39"/>
      <c r="WEY1043643" s="39"/>
      <c r="WEZ1043643" s="39"/>
      <c r="WFA1043643" s="39"/>
      <c r="WFB1043643" s="39"/>
      <c r="WFC1043643" s="39"/>
      <c r="WFD1043643" s="39"/>
      <c r="WFE1043643" s="39"/>
      <c r="WFF1043643" s="39"/>
      <c r="WFG1043643" s="39"/>
      <c r="WFH1043643" s="39"/>
      <c r="WFI1043643" s="39"/>
      <c r="WFJ1043643" s="39"/>
      <c r="WFK1043643" s="39"/>
      <c r="WFL1043643" s="39"/>
      <c r="WFM1043643" s="39"/>
      <c r="WFN1043643" s="39"/>
      <c r="WFO1043643" s="39"/>
      <c r="WFP1043643" s="39"/>
      <c r="WFQ1043643" s="39"/>
      <c r="WFR1043643" s="39"/>
      <c r="WFS1043643" s="39"/>
      <c r="WFT1043643" s="39"/>
      <c r="WFU1043643" s="39"/>
      <c r="WFV1043643" s="39"/>
      <c r="WFW1043643" s="39"/>
      <c r="WFX1043643" s="39"/>
      <c r="WFY1043643" s="39"/>
      <c r="WFZ1043643" s="39"/>
      <c r="WGA1043643" s="39"/>
      <c r="WGB1043643" s="39"/>
      <c r="WGC1043643" s="39"/>
      <c r="WGD1043643" s="39"/>
      <c r="WGE1043643" s="39"/>
      <c r="WGF1043643" s="39"/>
      <c r="WGG1043643" s="39"/>
      <c r="WGH1043643" s="39"/>
      <c r="WGI1043643" s="39"/>
      <c r="WGJ1043643" s="39"/>
      <c r="WGK1043643" s="39"/>
      <c r="WGL1043643" s="39"/>
      <c r="WGM1043643" s="39"/>
      <c r="WGN1043643" s="39"/>
      <c r="WGO1043643" s="39"/>
      <c r="WGP1043643" s="39"/>
      <c r="WGQ1043643" s="39"/>
      <c r="WGR1043643" s="39"/>
      <c r="WGS1043643" s="39"/>
      <c r="WGT1043643" s="39"/>
      <c r="WGU1043643" s="39"/>
      <c r="WGV1043643" s="39"/>
      <c r="WGW1043643" s="39"/>
      <c r="WGX1043643" s="39"/>
      <c r="WGY1043643" s="39"/>
      <c r="WGZ1043643" s="39"/>
      <c r="WHA1043643" s="39"/>
      <c r="WHB1043643" s="39"/>
      <c r="WHC1043643" s="39"/>
      <c r="WHD1043643" s="39"/>
      <c r="WHE1043643" s="39"/>
      <c r="WHF1043643" s="39"/>
      <c r="WHG1043643" s="39"/>
      <c r="WHH1043643" s="39"/>
      <c r="WHI1043643" s="39"/>
      <c r="WHJ1043643" s="39"/>
      <c r="WHK1043643" s="39"/>
      <c r="WHL1043643" s="39"/>
      <c r="WHM1043643" s="39"/>
      <c r="WHN1043643" s="39"/>
      <c r="WHO1043643" s="39"/>
      <c r="WHP1043643" s="39"/>
      <c r="WHQ1043643" s="39"/>
      <c r="WHR1043643" s="39"/>
      <c r="WHS1043643" s="39"/>
      <c r="WHT1043643" s="39"/>
      <c r="WHU1043643" s="39"/>
      <c r="WHV1043643" s="39"/>
      <c r="WHW1043643" s="39"/>
      <c r="WHX1043643" s="39"/>
      <c r="WHY1043643" s="39"/>
      <c r="WHZ1043643" s="39"/>
      <c r="WIA1043643" s="39"/>
      <c r="WIB1043643" s="39"/>
      <c r="WIC1043643" s="39"/>
      <c r="WID1043643" s="39"/>
      <c r="WIE1043643" s="39"/>
      <c r="WIF1043643" s="39"/>
      <c r="WIG1043643" s="39"/>
      <c r="WIH1043643" s="39"/>
      <c r="WII1043643" s="39"/>
      <c r="WIJ1043643" s="39"/>
      <c r="WIK1043643" s="39"/>
      <c r="WIL1043643" s="39"/>
      <c r="WIM1043643" s="39"/>
      <c r="WIN1043643" s="39"/>
      <c r="WIO1043643" s="39"/>
      <c r="WIP1043643" s="39"/>
      <c r="WIQ1043643" s="39"/>
      <c r="WIR1043643" s="39"/>
      <c r="WIS1043643" s="39"/>
      <c r="WIT1043643" s="39"/>
      <c r="WIU1043643" s="39"/>
      <c r="WIV1043643" s="39"/>
      <c r="WIW1043643" s="39"/>
      <c r="WIX1043643" s="39"/>
      <c r="WIY1043643" s="39"/>
      <c r="WIZ1043643" s="39"/>
      <c r="WJA1043643" s="39"/>
      <c r="WJB1043643" s="39"/>
      <c r="WJC1043643" s="39"/>
      <c r="WJD1043643" s="39"/>
      <c r="WJE1043643" s="39"/>
      <c r="WJF1043643" s="39"/>
      <c r="WJG1043643" s="39"/>
      <c r="WJH1043643" s="39"/>
      <c r="WJI1043643" s="39"/>
      <c r="WJJ1043643" s="39"/>
      <c r="WJK1043643" s="39"/>
      <c r="WJL1043643" s="39"/>
      <c r="WJM1043643" s="39"/>
      <c r="WJN1043643" s="39"/>
      <c r="WJO1043643" s="39"/>
      <c r="WJP1043643" s="39"/>
      <c r="WJQ1043643" s="39"/>
      <c r="WJR1043643" s="39"/>
      <c r="WJS1043643" s="39"/>
      <c r="WJT1043643" s="39"/>
      <c r="WJU1043643" s="39"/>
      <c r="WJV1043643" s="39"/>
      <c r="WJW1043643" s="39"/>
      <c r="WJX1043643" s="39"/>
      <c r="WJY1043643" s="39"/>
      <c r="WJZ1043643" s="39"/>
      <c r="WKA1043643" s="39"/>
      <c r="WKB1043643" s="39"/>
      <c r="WKC1043643" s="39"/>
      <c r="WKD1043643" s="39"/>
      <c r="WKE1043643" s="39"/>
      <c r="WKF1043643" s="39"/>
      <c r="WKG1043643" s="39"/>
      <c r="WKH1043643" s="39"/>
      <c r="WKI1043643" s="39"/>
      <c r="WKJ1043643" s="39"/>
      <c r="WKK1043643" s="39"/>
      <c r="WKL1043643" s="39"/>
      <c r="WKM1043643" s="39"/>
      <c r="WKN1043643" s="39"/>
      <c r="WKO1043643" s="39"/>
      <c r="WKP1043643" s="39"/>
      <c r="WKQ1043643" s="39"/>
      <c r="WKR1043643" s="39"/>
      <c r="WKS1043643" s="39"/>
      <c r="WKT1043643" s="39"/>
      <c r="WKU1043643" s="39"/>
      <c r="WKV1043643" s="39"/>
      <c r="WKW1043643" s="39"/>
      <c r="WKX1043643" s="39"/>
      <c r="WKY1043643" s="39"/>
      <c r="WKZ1043643" s="39"/>
      <c r="WLA1043643" s="39"/>
      <c r="WLB1043643" s="39"/>
      <c r="WLC1043643" s="39"/>
      <c r="WLD1043643" s="39"/>
      <c r="WLE1043643" s="39"/>
      <c r="WLF1043643" s="39"/>
      <c r="WLG1043643" s="39"/>
      <c r="WLH1043643" s="39"/>
      <c r="WLI1043643" s="39"/>
      <c r="WLJ1043643" s="39"/>
      <c r="WLK1043643" s="39"/>
      <c r="WLL1043643" s="39"/>
      <c r="WLM1043643" s="39"/>
      <c r="WLN1043643" s="39"/>
      <c r="WLO1043643" s="39"/>
      <c r="WLP1043643" s="39"/>
      <c r="WLQ1043643" s="39"/>
      <c r="WLR1043643" s="39"/>
      <c r="WLS1043643" s="39"/>
      <c r="WLT1043643" s="39"/>
      <c r="WLU1043643" s="39"/>
      <c r="WLV1043643" s="39"/>
      <c r="WLW1043643" s="39"/>
      <c r="WLX1043643" s="39"/>
      <c r="WLY1043643" s="39"/>
      <c r="WLZ1043643" s="39"/>
      <c r="WMA1043643" s="39"/>
      <c r="WMB1043643" s="39"/>
      <c r="WMC1043643" s="39"/>
      <c r="WMD1043643" s="39"/>
      <c r="WME1043643" s="39"/>
      <c r="WMF1043643" s="39"/>
      <c r="WMG1043643" s="39"/>
      <c r="WMH1043643" s="39"/>
      <c r="WMI1043643" s="39"/>
      <c r="WMJ1043643" s="39"/>
      <c r="WMK1043643" s="39"/>
      <c r="WML1043643" s="39"/>
      <c r="WMM1043643" s="39"/>
      <c r="WMN1043643" s="39"/>
      <c r="WMO1043643" s="39"/>
      <c r="WMP1043643" s="39"/>
      <c r="WMQ1043643" s="39"/>
      <c r="WMR1043643" s="39"/>
      <c r="WMS1043643" s="39"/>
      <c r="WMT1043643" s="39"/>
      <c r="WMU1043643" s="39"/>
      <c r="WMV1043643" s="39"/>
      <c r="WMW1043643" s="39"/>
      <c r="WMX1043643" s="39"/>
      <c r="WMY1043643" s="39"/>
      <c r="WMZ1043643" s="39"/>
      <c r="WNA1043643" s="39"/>
      <c r="WNB1043643" s="39"/>
      <c r="WNC1043643" s="39"/>
      <c r="WND1043643" s="39"/>
      <c r="WNE1043643" s="39"/>
      <c r="WNF1043643" s="39"/>
      <c r="WNG1043643" s="39"/>
      <c r="WNH1043643" s="39"/>
      <c r="WNI1043643" s="39"/>
      <c r="WNJ1043643" s="39"/>
      <c r="WNK1043643" s="39"/>
      <c r="WNL1043643" s="39"/>
      <c r="WNM1043643" s="39"/>
      <c r="WNN1043643" s="39"/>
      <c r="WNO1043643" s="39"/>
      <c r="WNP1043643" s="39"/>
      <c r="WNQ1043643" s="39"/>
      <c r="WNR1043643" s="39"/>
      <c r="WNS1043643" s="39"/>
      <c r="WNT1043643" s="39"/>
      <c r="WNU1043643" s="39"/>
      <c r="WNV1043643" s="39"/>
      <c r="WNW1043643" s="39"/>
      <c r="WNX1043643" s="39"/>
      <c r="WNY1043643" s="39"/>
      <c r="WNZ1043643" s="39"/>
      <c r="WOA1043643" s="39"/>
      <c r="WOB1043643" s="39"/>
      <c r="WOC1043643" s="39"/>
      <c r="WOD1043643" s="39"/>
      <c r="WOE1043643" s="39"/>
      <c r="WOF1043643" s="39"/>
      <c r="WOG1043643" s="39"/>
      <c r="WOH1043643" s="39"/>
      <c r="WOI1043643" s="39"/>
      <c r="WOJ1043643" s="39"/>
      <c r="WOK1043643" s="39"/>
      <c r="WOL1043643" s="39"/>
      <c r="WOM1043643" s="39"/>
      <c r="WON1043643" s="39"/>
      <c r="WOO1043643" s="39"/>
      <c r="WOP1043643" s="39"/>
      <c r="WOQ1043643" s="39"/>
      <c r="WOR1043643" s="39"/>
      <c r="WOS1043643" s="39"/>
      <c r="WOT1043643" s="39"/>
      <c r="WOU1043643" s="39"/>
      <c r="WOV1043643" s="39"/>
      <c r="WOW1043643" s="39"/>
      <c r="WOX1043643" s="39"/>
      <c r="WOY1043643" s="39"/>
      <c r="WOZ1043643" s="39"/>
      <c r="WPA1043643" s="39"/>
      <c r="WPB1043643" s="39"/>
      <c r="WPC1043643" s="39"/>
      <c r="WPD1043643" s="39"/>
      <c r="WPE1043643" s="39"/>
      <c r="WPF1043643" s="39"/>
      <c r="WPG1043643" s="39"/>
      <c r="WPH1043643" s="39"/>
      <c r="WPI1043643" s="39"/>
      <c r="WPJ1043643" s="39"/>
      <c r="WPK1043643" s="39"/>
      <c r="WPL1043643" s="39"/>
      <c r="WPM1043643" s="39"/>
      <c r="WPN1043643" s="39"/>
      <c r="WPO1043643" s="39"/>
      <c r="WPP1043643" s="39"/>
      <c r="WPQ1043643" s="39"/>
      <c r="WPR1043643" s="39"/>
      <c r="WPS1043643" s="39"/>
      <c r="WPT1043643" s="39"/>
      <c r="WPU1043643" s="39"/>
      <c r="WPV1043643" s="39"/>
      <c r="WPW1043643" s="39"/>
      <c r="WPX1043643" s="39"/>
      <c r="WPY1043643" s="39"/>
      <c r="WPZ1043643" s="39"/>
      <c r="WQA1043643" s="39"/>
      <c r="WQB1043643" s="39"/>
      <c r="WQC1043643" s="39"/>
      <c r="WQD1043643" s="39"/>
      <c r="WQE1043643" s="39"/>
      <c r="WQF1043643" s="39"/>
      <c r="WQG1043643" s="39"/>
      <c r="WQH1043643" s="39"/>
      <c r="WQI1043643" s="39"/>
      <c r="WQJ1043643" s="39"/>
      <c r="WQK1043643" s="39"/>
      <c r="WQL1043643" s="39"/>
      <c r="WQM1043643" s="39"/>
      <c r="WQN1043643" s="39"/>
      <c r="WQO1043643" s="39"/>
      <c r="WQP1043643" s="39"/>
      <c r="WQQ1043643" s="39"/>
      <c r="WQR1043643" s="39"/>
      <c r="WQS1043643" s="39"/>
      <c r="WQT1043643" s="39"/>
      <c r="WQU1043643" s="39"/>
      <c r="WQV1043643" s="39"/>
      <c r="WQW1043643" s="39"/>
      <c r="WQX1043643" s="39"/>
      <c r="WQY1043643" s="39"/>
      <c r="WQZ1043643" s="39"/>
      <c r="WRA1043643" s="39"/>
      <c r="WRB1043643" s="39"/>
      <c r="WRC1043643" s="39"/>
      <c r="WRD1043643" s="39"/>
      <c r="WRE1043643" s="39"/>
      <c r="WRF1043643" s="39"/>
      <c r="WRG1043643" s="39"/>
      <c r="WRH1043643" s="39"/>
      <c r="WRI1043643" s="39"/>
      <c r="WRJ1043643" s="39"/>
      <c r="WRK1043643" s="39"/>
      <c r="WRL1043643" s="39"/>
      <c r="WRM1043643" s="39"/>
      <c r="WRN1043643" s="39"/>
      <c r="WRO1043643" s="39"/>
      <c r="WRP1043643" s="39"/>
      <c r="WRQ1043643" s="39"/>
      <c r="WRR1043643" s="39"/>
      <c r="WRS1043643" s="39"/>
      <c r="WRT1043643" s="39"/>
      <c r="WRU1043643" s="39"/>
      <c r="WRV1043643" s="39"/>
      <c r="WRW1043643" s="39"/>
      <c r="WRX1043643" s="39"/>
      <c r="WRY1043643" s="39"/>
      <c r="WRZ1043643" s="39"/>
      <c r="WSA1043643" s="39"/>
      <c r="WSB1043643" s="39"/>
      <c r="WSC1043643" s="39"/>
      <c r="WSD1043643" s="39"/>
      <c r="WSE1043643" s="39"/>
      <c r="WSF1043643" s="39"/>
      <c r="WSG1043643" s="39"/>
      <c r="WSH1043643" s="39"/>
      <c r="WSI1043643" s="39"/>
      <c r="WSJ1043643" s="39"/>
      <c r="WSK1043643" s="39"/>
      <c r="WSL1043643" s="39"/>
      <c r="WSM1043643" s="39"/>
      <c r="WSN1043643" s="39"/>
      <c r="WSO1043643" s="39"/>
      <c r="WSP1043643" s="39"/>
      <c r="WSQ1043643" s="39"/>
      <c r="WSR1043643" s="39"/>
      <c r="WSS1043643" s="39"/>
      <c r="WST1043643" s="39"/>
      <c r="WSU1043643" s="39"/>
      <c r="WSV1043643" s="39"/>
      <c r="WSW1043643" s="39"/>
      <c r="WSX1043643" s="39"/>
      <c r="WSY1043643" s="39"/>
      <c r="WSZ1043643" s="39"/>
      <c r="WTA1043643" s="39"/>
      <c r="WTB1043643" s="39"/>
      <c r="WTC1043643" s="39"/>
      <c r="WTD1043643" s="39"/>
      <c r="WTE1043643" s="39"/>
      <c r="WTF1043643" s="39"/>
      <c r="WTG1043643" s="39"/>
      <c r="WTH1043643" s="39"/>
      <c r="WTI1043643" s="39"/>
      <c r="WTJ1043643" s="39"/>
      <c r="WTK1043643" s="39"/>
      <c r="WTL1043643" s="39"/>
      <c r="WTM1043643" s="39"/>
      <c r="WTN1043643" s="39"/>
      <c r="WTO1043643" s="39"/>
      <c r="WTP1043643" s="39"/>
      <c r="WTQ1043643" s="39"/>
      <c r="WTR1043643" s="39"/>
      <c r="WTS1043643" s="39"/>
      <c r="WTT1043643" s="39"/>
      <c r="WTU1043643" s="39"/>
      <c r="WTV1043643" s="39"/>
      <c r="WTW1043643" s="39"/>
      <c r="WTX1043643" s="39"/>
      <c r="WTY1043643" s="39"/>
      <c r="WTZ1043643" s="39"/>
      <c r="WUA1043643" s="39"/>
      <c r="WUB1043643" s="39"/>
      <c r="WUC1043643" s="39"/>
      <c r="WUD1043643" s="39"/>
      <c r="WUE1043643" s="39"/>
      <c r="WUF1043643" s="39"/>
      <c r="WUG1043643" s="39"/>
      <c r="WUH1043643" s="39"/>
      <c r="WUI1043643" s="39"/>
      <c r="WUJ1043643" s="39"/>
      <c r="WUK1043643" s="39"/>
      <c r="WUL1043643" s="39"/>
      <c r="WUM1043643" s="39"/>
      <c r="WUN1043643" s="39"/>
      <c r="WUO1043643" s="39"/>
      <c r="WUP1043643" s="39"/>
      <c r="WUQ1043643" s="39"/>
      <c r="WUR1043643" s="39"/>
      <c r="WUS1043643" s="39"/>
      <c r="WUT1043643" s="39"/>
      <c r="WUU1043643" s="39"/>
      <c r="WUV1043643" s="39"/>
      <c r="WUW1043643" s="39"/>
      <c r="WUX1043643" s="39"/>
      <c r="WUY1043643" s="39"/>
      <c r="WUZ1043643" s="39"/>
      <c r="WVA1043643" s="39"/>
      <c r="WVB1043643" s="39"/>
      <c r="WVC1043643" s="39"/>
      <c r="WVD1043643" s="39"/>
      <c r="WVE1043643" s="39"/>
      <c r="WVF1043643" s="39"/>
      <c r="WVG1043643" s="39"/>
      <c r="WVH1043643" s="39"/>
      <c r="WVI1043643" s="39"/>
      <c r="WVJ1043643" s="39"/>
      <c r="WVK1043643" s="39"/>
      <c r="WVL1043643" s="39"/>
      <c r="WVM1043643" s="39"/>
      <c r="WVN1043643" s="39"/>
      <c r="WVO1043643" s="39"/>
      <c r="WVP1043643" s="39"/>
      <c r="WVQ1043643" s="39"/>
      <c r="WVR1043643" s="39"/>
      <c r="WVS1043643" s="39"/>
      <c r="WVT1043643" s="39"/>
      <c r="WVU1043643" s="39"/>
      <c r="WVV1043643" s="39"/>
      <c r="WVW1043643" s="39"/>
      <c r="WVX1043643" s="39"/>
      <c r="WVY1043643" s="39"/>
      <c r="WVZ1043643" s="39"/>
      <c r="WWA1043643" s="39"/>
      <c r="WWB1043643" s="39"/>
      <c r="WWC1043643" s="39"/>
      <c r="WWD1043643" s="39"/>
      <c r="WWE1043643" s="39"/>
      <c r="WWF1043643" s="39"/>
      <c r="WWG1043643" s="39"/>
      <c r="WWH1043643" s="39"/>
      <c r="WWI1043643" s="39"/>
      <c r="WWJ1043643" s="39"/>
      <c r="WWK1043643" s="39"/>
      <c r="WWL1043643" s="39"/>
      <c r="WWM1043643" s="39"/>
      <c r="WWN1043643" s="39"/>
      <c r="WWO1043643" s="39"/>
      <c r="WWP1043643" s="39"/>
      <c r="WWQ1043643" s="39"/>
      <c r="WWR1043643" s="39"/>
      <c r="WWS1043643" s="39"/>
      <c r="WWT1043643" s="39"/>
      <c r="WWU1043643" s="39"/>
      <c r="WWV1043643" s="39"/>
      <c r="WWW1043643" s="39"/>
      <c r="WWX1043643" s="39"/>
      <c r="WWY1043643" s="39"/>
      <c r="WWZ1043643" s="39"/>
      <c r="WXA1043643" s="39"/>
      <c r="WXB1043643" s="39"/>
      <c r="WXC1043643" s="39"/>
      <c r="WXD1043643" s="39"/>
      <c r="WXE1043643" s="39"/>
      <c r="WXF1043643" s="39"/>
      <c r="WXG1043643" s="39"/>
      <c r="WXH1043643" s="39"/>
      <c r="WXI1043643" s="39"/>
      <c r="WXJ1043643" s="39"/>
      <c r="WXK1043643" s="39"/>
      <c r="WXL1043643" s="39"/>
      <c r="WXM1043643" s="39"/>
      <c r="WXN1043643" s="39"/>
      <c r="WXO1043643" s="39"/>
      <c r="WXP1043643" s="39"/>
      <c r="WXQ1043643" s="39"/>
      <c r="WXR1043643" s="39"/>
      <c r="WXS1043643" s="39"/>
      <c r="WXT1043643" s="39"/>
      <c r="WXU1043643" s="39"/>
      <c r="WXV1043643" s="39"/>
      <c r="WXW1043643" s="39"/>
      <c r="WXX1043643" s="39"/>
      <c r="WXY1043643" s="39"/>
      <c r="WXZ1043643" s="39"/>
      <c r="WYA1043643" s="39"/>
      <c r="WYB1043643" s="39"/>
      <c r="WYC1043643" s="39"/>
      <c r="WYD1043643" s="39"/>
      <c r="WYE1043643" s="39"/>
      <c r="WYF1043643" s="39"/>
      <c r="WYG1043643" s="39"/>
      <c r="WYH1043643" s="39"/>
      <c r="WYI1043643" s="39"/>
      <c r="WYJ1043643" s="39"/>
      <c r="WYK1043643" s="39"/>
      <c r="WYL1043643" s="39"/>
      <c r="WYM1043643" s="39"/>
      <c r="WYN1043643" s="39"/>
      <c r="WYO1043643" s="39"/>
      <c r="WYP1043643" s="39"/>
      <c r="WYQ1043643" s="39"/>
      <c r="WYR1043643" s="39"/>
      <c r="WYS1043643" s="39"/>
      <c r="WYT1043643" s="39"/>
      <c r="WYU1043643" s="39"/>
      <c r="WYV1043643" s="39"/>
      <c r="WYW1043643" s="39"/>
      <c r="WYX1043643" s="39"/>
      <c r="WYY1043643" s="39"/>
      <c r="WYZ1043643" s="39"/>
      <c r="WZA1043643" s="39"/>
      <c r="WZB1043643" s="39"/>
      <c r="WZC1043643" s="39"/>
      <c r="WZD1043643" s="39"/>
      <c r="WZE1043643" s="39"/>
      <c r="WZF1043643" s="39"/>
      <c r="WZG1043643" s="39"/>
      <c r="WZH1043643" s="39"/>
      <c r="WZI1043643" s="39"/>
      <c r="WZJ1043643" s="39"/>
      <c r="WZK1043643" s="39"/>
      <c r="WZL1043643" s="39"/>
      <c r="WZM1043643" s="39"/>
      <c r="WZN1043643" s="39"/>
      <c r="WZO1043643" s="39"/>
      <c r="WZP1043643" s="39"/>
      <c r="WZQ1043643" s="39"/>
      <c r="WZR1043643" s="39"/>
      <c r="WZS1043643" s="39"/>
      <c r="WZT1043643" s="39"/>
      <c r="WZU1043643" s="39"/>
      <c r="WZV1043643" s="39"/>
      <c r="WZW1043643" s="39"/>
      <c r="WZX1043643" s="39"/>
      <c r="WZY1043643" s="39"/>
      <c r="WZZ1043643" s="39"/>
      <c r="XAA1043643" s="39"/>
      <c r="XAB1043643" s="39"/>
      <c r="XAC1043643" s="39"/>
      <c r="XAD1043643" s="39"/>
      <c r="XAE1043643" s="39"/>
      <c r="XAF1043643" s="39"/>
      <c r="XAG1043643" s="39"/>
      <c r="XAH1043643" s="39"/>
      <c r="XAI1043643" s="39"/>
      <c r="XAJ1043643" s="39"/>
      <c r="XAK1043643" s="39"/>
      <c r="XAL1043643" s="39"/>
      <c r="XAM1043643" s="39"/>
      <c r="XAN1043643" s="39"/>
      <c r="XAO1043643" s="39"/>
      <c r="XAP1043643" s="39"/>
      <c r="XAQ1043643" s="39"/>
      <c r="XAR1043643" s="39"/>
      <c r="XAS1043643" s="39"/>
      <c r="XAT1043643" s="39"/>
      <c r="XAU1043643" s="39"/>
      <c r="XAV1043643" s="39"/>
      <c r="XAW1043643" s="39"/>
      <c r="XAX1043643" s="39"/>
      <c r="XAY1043643" s="39"/>
      <c r="XAZ1043643" s="39"/>
      <c r="XBA1043643" s="39"/>
      <c r="XBB1043643" s="39"/>
      <c r="XBC1043643" s="39"/>
      <c r="XBD1043643" s="39"/>
    </row>
    <row r="1043644" spans="36:83 5914:5921 14723:16280" customFormat="1" ht="22.5" customHeight="1">
      <c r="AJ1043644" s="57"/>
      <c r="CE1043644" s="83"/>
      <c r="HSL1043644" s="42"/>
      <c r="HSM1043644" s="42"/>
      <c r="HSN1043644" s="42"/>
      <c r="HSO1043644" s="42"/>
      <c r="HSP1043644" s="42"/>
      <c r="HSQ1043644" s="42"/>
      <c r="HSR1043644" s="42"/>
      <c r="HSS1043644" s="42"/>
      <c r="UTG1043644" s="39"/>
      <c r="UTH1043644" s="39"/>
      <c r="UTI1043644" s="39"/>
      <c r="UTJ1043644" s="39"/>
      <c r="UTK1043644" s="39"/>
      <c r="UTL1043644" s="39"/>
      <c r="UTM1043644" s="39"/>
      <c r="UTN1043644" s="39"/>
      <c r="UTO1043644" s="39"/>
      <c r="UTP1043644" s="39"/>
      <c r="UTQ1043644" s="39"/>
      <c r="UTR1043644" s="39"/>
      <c r="UTS1043644" s="39"/>
      <c r="UTT1043644" s="39"/>
      <c r="UTU1043644" s="39"/>
      <c r="UTV1043644" s="39"/>
      <c r="UTW1043644" s="39"/>
      <c r="UTX1043644" s="39"/>
      <c r="UTY1043644" s="39"/>
      <c r="UTZ1043644" s="39"/>
      <c r="UUA1043644" s="39"/>
      <c r="UUB1043644" s="39"/>
      <c r="UUC1043644" s="39"/>
      <c r="UUD1043644" s="39"/>
      <c r="UUE1043644" s="39"/>
      <c r="UUF1043644" s="39"/>
      <c r="UUG1043644" s="39"/>
      <c r="UUH1043644" s="39"/>
      <c r="UUI1043644" s="39"/>
      <c r="UUJ1043644" s="39"/>
      <c r="UUK1043644" s="39"/>
      <c r="UUL1043644" s="39"/>
      <c r="UUM1043644" s="39"/>
      <c r="UUN1043644" s="39"/>
      <c r="UUO1043644" s="39"/>
      <c r="UUP1043644" s="39"/>
      <c r="UUQ1043644" s="39"/>
      <c r="UUR1043644" s="39"/>
      <c r="UUS1043644" s="39"/>
      <c r="UUT1043644" s="39"/>
      <c r="UUU1043644" s="39"/>
      <c r="UUV1043644" s="39"/>
      <c r="UUW1043644" s="39"/>
      <c r="UUX1043644" s="39"/>
      <c r="UUY1043644" s="39"/>
      <c r="UUZ1043644" s="39"/>
      <c r="UVA1043644" s="39"/>
      <c r="UVB1043644" s="39"/>
      <c r="UVC1043644" s="39"/>
      <c r="UVD1043644" s="39"/>
      <c r="UVE1043644" s="39"/>
      <c r="UVF1043644" s="39"/>
      <c r="UVG1043644" s="39"/>
      <c r="UVH1043644" s="39"/>
      <c r="UVI1043644" s="39"/>
      <c r="UVJ1043644" s="39"/>
      <c r="UVK1043644" s="39"/>
      <c r="UVL1043644" s="39"/>
      <c r="UVM1043644" s="39"/>
      <c r="UVN1043644" s="39"/>
      <c r="UVO1043644" s="39"/>
      <c r="UVP1043644" s="39"/>
      <c r="UVQ1043644" s="39"/>
      <c r="UVR1043644" s="39"/>
      <c r="UVS1043644" s="39"/>
      <c r="UVT1043644" s="39"/>
      <c r="UVU1043644" s="39"/>
      <c r="UVV1043644" s="39"/>
      <c r="UVW1043644" s="39"/>
      <c r="UVX1043644" s="39"/>
      <c r="UVY1043644" s="39"/>
      <c r="UVZ1043644" s="39"/>
      <c r="UWA1043644" s="39"/>
      <c r="UWB1043644" s="39"/>
      <c r="UWC1043644" s="39"/>
      <c r="UWD1043644" s="39"/>
      <c r="UWE1043644" s="39"/>
      <c r="UWF1043644" s="39"/>
      <c r="UWG1043644" s="39"/>
      <c r="UWH1043644" s="39"/>
      <c r="UWI1043644" s="39"/>
      <c r="UWJ1043644" s="39"/>
      <c r="UWK1043644" s="39"/>
      <c r="UWL1043644" s="39"/>
      <c r="UWM1043644" s="39"/>
      <c r="UWN1043644" s="39"/>
      <c r="UWO1043644" s="39"/>
      <c r="UWP1043644" s="39"/>
      <c r="UWQ1043644" s="39"/>
      <c r="UWR1043644" s="39"/>
      <c r="UWS1043644" s="39"/>
      <c r="UWT1043644" s="39"/>
      <c r="UWU1043644" s="39"/>
      <c r="UWV1043644" s="39"/>
      <c r="UWW1043644" s="39"/>
      <c r="UWX1043644" s="39"/>
      <c r="UWY1043644" s="39"/>
      <c r="UWZ1043644" s="39"/>
      <c r="UXA1043644" s="39"/>
      <c r="UXB1043644" s="39"/>
      <c r="UXC1043644" s="39"/>
      <c r="UXD1043644" s="39"/>
      <c r="UXE1043644" s="39"/>
      <c r="UXF1043644" s="39"/>
      <c r="UXG1043644" s="39"/>
      <c r="UXH1043644" s="39"/>
      <c r="UXI1043644" s="39"/>
      <c r="UXJ1043644" s="39"/>
      <c r="UXK1043644" s="39"/>
      <c r="UXL1043644" s="39"/>
      <c r="UXM1043644" s="39"/>
      <c r="UXN1043644" s="39"/>
      <c r="UXO1043644" s="39"/>
      <c r="UXP1043644" s="39"/>
      <c r="UXQ1043644" s="39"/>
      <c r="UXR1043644" s="39"/>
      <c r="UXS1043644" s="39"/>
      <c r="UXT1043644" s="39"/>
      <c r="UXU1043644" s="39"/>
      <c r="UXV1043644" s="39"/>
      <c r="UXW1043644" s="39"/>
      <c r="UXX1043644" s="39"/>
      <c r="UXY1043644" s="39"/>
      <c r="UXZ1043644" s="39"/>
      <c r="UYA1043644" s="39"/>
      <c r="UYB1043644" s="39"/>
      <c r="UYC1043644" s="39"/>
      <c r="UYD1043644" s="39"/>
      <c r="UYE1043644" s="39"/>
      <c r="UYF1043644" s="39"/>
      <c r="UYG1043644" s="39"/>
      <c r="UYH1043644" s="39"/>
      <c r="UYI1043644" s="39"/>
      <c r="UYJ1043644" s="39"/>
      <c r="UYK1043644" s="39"/>
      <c r="UYL1043644" s="39"/>
      <c r="UYM1043644" s="39"/>
      <c r="UYN1043644" s="39"/>
      <c r="UYO1043644" s="39"/>
      <c r="UYP1043644" s="39"/>
      <c r="UYQ1043644" s="39"/>
      <c r="UYR1043644" s="39"/>
      <c r="UYS1043644" s="39"/>
      <c r="UYT1043644" s="39"/>
      <c r="UYU1043644" s="39"/>
      <c r="UYV1043644" s="39"/>
      <c r="UYW1043644" s="39"/>
      <c r="UYX1043644" s="39"/>
      <c r="UYY1043644" s="39"/>
      <c r="UYZ1043644" s="39"/>
      <c r="UZA1043644" s="39"/>
      <c r="UZB1043644" s="39"/>
      <c r="UZC1043644" s="39"/>
      <c r="UZD1043644" s="39"/>
      <c r="UZE1043644" s="39"/>
      <c r="UZF1043644" s="39"/>
      <c r="UZG1043644" s="39"/>
      <c r="UZH1043644" s="39"/>
      <c r="UZI1043644" s="39"/>
      <c r="UZJ1043644" s="39"/>
      <c r="UZK1043644" s="39"/>
      <c r="UZL1043644" s="39"/>
      <c r="UZM1043644" s="39"/>
      <c r="UZN1043644" s="39"/>
      <c r="UZO1043644" s="39"/>
      <c r="UZP1043644" s="39"/>
      <c r="UZQ1043644" s="39"/>
      <c r="UZR1043644" s="39"/>
      <c r="UZS1043644" s="39"/>
      <c r="UZT1043644" s="39"/>
      <c r="UZU1043644" s="39"/>
      <c r="UZV1043644" s="39"/>
      <c r="UZW1043644" s="39"/>
      <c r="UZX1043644" s="39"/>
      <c r="UZY1043644" s="39"/>
      <c r="UZZ1043644" s="39"/>
      <c r="VAA1043644" s="39"/>
      <c r="VAB1043644" s="39"/>
      <c r="VAC1043644" s="39"/>
      <c r="VAD1043644" s="39"/>
      <c r="VAE1043644" s="39"/>
      <c r="VAF1043644" s="39"/>
      <c r="VAG1043644" s="39"/>
      <c r="VAH1043644" s="39"/>
      <c r="VAI1043644" s="39"/>
      <c r="VAJ1043644" s="39"/>
      <c r="VAK1043644" s="39"/>
      <c r="VAL1043644" s="39"/>
      <c r="VAM1043644" s="39"/>
      <c r="VAN1043644" s="39"/>
      <c r="VAO1043644" s="39"/>
      <c r="VAP1043644" s="39"/>
      <c r="VAQ1043644" s="39"/>
      <c r="VAR1043644" s="39"/>
      <c r="VAS1043644" s="39"/>
      <c r="VAT1043644" s="39"/>
      <c r="VAU1043644" s="39"/>
      <c r="VAV1043644" s="39"/>
      <c r="VAW1043644" s="39"/>
      <c r="VAX1043644" s="39"/>
      <c r="VAY1043644" s="39"/>
      <c r="VAZ1043644" s="39"/>
      <c r="VBA1043644" s="39"/>
      <c r="VBB1043644" s="39"/>
      <c r="VBC1043644" s="39"/>
      <c r="VBD1043644" s="39"/>
      <c r="VBE1043644" s="39"/>
      <c r="VBF1043644" s="39"/>
      <c r="VBG1043644" s="39"/>
      <c r="VBH1043644" s="39"/>
      <c r="VBI1043644" s="39"/>
      <c r="VBJ1043644" s="39"/>
      <c r="VBK1043644" s="39"/>
      <c r="VBL1043644" s="39"/>
      <c r="VBM1043644" s="39"/>
      <c r="VBN1043644" s="39"/>
      <c r="VBO1043644" s="39"/>
      <c r="VBP1043644" s="39"/>
      <c r="VBQ1043644" s="39"/>
      <c r="VBR1043644" s="39"/>
      <c r="VBS1043644" s="39"/>
      <c r="VBT1043644" s="39"/>
      <c r="VBU1043644" s="39"/>
      <c r="VBV1043644" s="39"/>
      <c r="VBW1043644" s="39"/>
      <c r="VBX1043644" s="39"/>
      <c r="VBY1043644" s="39"/>
      <c r="VBZ1043644" s="39"/>
      <c r="VCA1043644" s="39"/>
      <c r="VCB1043644" s="39"/>
      <c r="VCC1043644" s="39"/>
      <c r="VCD1043644" s="39"/>
      <c r="VCE1043644" s="39"/>
      <c r="VCF1043644" s="39"/>
      <c r="VCG1043644" s="39"/>
      <c r="VCH1043644" s="39"/>
      <c r="VCI1043644" s="39"/>
      <c r="VCJ1043644" s="39"/>
      <c r="VCK1043644" s="39"/>
      <c r="VCL1043644" s="39"/>
      <c r="VCM1043644" s="39"/>
      <c r="VCN1043644" s="39"/>
      <c r="VCO1043644" s="39"/>
      <c r="VCP1043644" s="39"/>
      <c r="VCQ1043644" s="39"/>
      <c r="VCR1043644" s="39"/>
      <c r="VCS1043644" s="39"/>
      <c r="VCT1043644" s="39"/>
      <c r="VCU1043644" s="39"/>
      <c r="VCV1043644" s="39"/>
      <c r="VCW1043644" s="39"/>
      <c r="VCX1043644" s="39"/>
      <c r="VCY1043644" s="39"/>
      <c r="VCZ1043644" s="39"/>
      <c r="VDA1043644" s="39"/>
      <c r="VDB1043644" s="39"/>
      <c r="VDC1043644" s="39"/>
      <c r="VDD1043644" s="39"/>
      <c r="VDE1043644" s="39"/>
      <c r="VDF1043644" s="39"/>
      <c r="VDG1043644" s="39"/>
      <c r="VDH1043644" s="39"/>
      <c r="VDI1043644" s="39"/>
      <c r="VDJ1043644" s="39"/>
      <c r="VDK1043644" s="39"/>
      <c r="VDL1043644" s="39"/>
      <c r="VDM1043644" s="39"/>
      <c r="VDN1043644" s="39"/>
      <c r="VDO1043644" s="39"/>
      <c r="VDP1043644" s="39"/>
      <c r="VDQ1043644" s="39"/>
      <c r="VDR1043644" s="39"/>
      <c r="VDS1043644" s="39"/>
      <c r="VDT1043644" s="39"/>
      <c r="VDU1043644" s="39"/>
      <c r="VDV1043644" s="39"/>
      <c r="VDW1043644" s="39"/>
      <c r="VDX1043644" s="39"/>
      <c r="VDY1043644" s="39"/>
      <c r="VDZ1043644" s="39"/>
      <c r="VEA1043644" s="39"/>
      <c r="VEB1043644" s="39"/>
      <c r="VEC1043644" s="39"/>
      <c r="VED1043644" s="39"/>
      <c r="VEE1043644" s="39"/>
      <c r="VEF1043644" s="39"/>
      <c r="VEG1043644" s="39"/>
      <c r="VEH1043644" s="39"/>
      <c r="VEI1043644" s="39"/>
      <c r="VEJ1043644" s="39"/>
      <c r="VEK1043644" s="39"/>
      <c r="VEL1043644" s="39"/>
      <c r="VEM1043644" s="39"/>
      <c r="VEN1043644" s="39"/>
      <c r="VEO1043644" s="39"/>
      <c r="VEP1043644" s="39"/>
      <c r="VEQ1043644" s="39"/>
      <c r="VER1043644" s="39"/>
      <c r="VES1043644" s="39"/>
      <c r="VET1043644" s="39"/>
      <c r="VEU1043644" s="39"/>
      <c r="VEV1043644" s="39"/>
      <c r="VEW1043644" s="39"/>
      <c r="VEX1043644" s="39"/>
      <c r="VEY1043644" s="39"/>
      <c r="VEZ1043644" s="39"/>
      <c r="VFA1043644" s="39"/>
      <c r="VFB1043644" s="39"/>
      <c r="VFC1043644" s="39"/>
      <c r="VFD1043644" s="39"/>
      <c r="VFE1043644" s="39"/>
      <c r="VFF1043644" s="39"/>
      <c r="VFG1043644" s="39"/>
      <c r="VFH1043644" s="39"/>
      <c r="VFI1043644" s="39"/>
      <c r="VFJ1043644" s="39"/>
      <c r="VFK1043644" s="39"/>
      <c r="VFL1043644" s="39"/>
      <c r="VFM1043644" s="39"/>
      <c r="VFN1043644" s="39"/>
      <c r="VFO1043644" s="39"/>
      <c r="VFP1043644" s="39"/>
      <c r="VFQ1043644" s="39"/>
      <c r="VFR1043644" s="39"/>
      <c r="VFS1043644" s="39"/>
      <c r="VFT1043644" s="39"/>
      <c r="VFU1043644" s="39"/>
      <c r="VFV1043644" s="39"/>
      <c r="VFW1043644" s="39"/>
      <c r="VFX1043644" s="39"/>
      <c r="VFY1043644" s="39"/>
      <c r="VFZ1043644" s="39"/>
      <c r="VGA1043644" s="39"/>
      <c r="VGB1043644" s="39"/>
      <c r="VGC1043644" s="39"/>
      <c r="VGD1043644" s="39"/>
      <c r="VGE1043644" s="39"/>
      <c r="VGF1043644" s="39"/>
      <c r="VGG1043644" s="39"/>
      <c r="VGH1043644" s="39"/>
      <c r="VGI1043644" s="39"/>
      <c r="VGJ1043644" s="39"/>
      <c r="VGK1043644" s="39"/>
      <c r="VGL1043644" s="39"/>
      <c r="VGM1043644" s="39"/>
      <c r="VGN1043644" s="39"/>
      <c r="VGO1043644" s="39"/>
      <c r="VGP1043644" s="39"/>
      <c r="VGQ1043644" s="39"/>
      <c r="VGR1043644" s="39"/>
      <c r="VGS1043644" s="39"/>
      <c r="VGT1043644" s="39"/>
      <c r="VGU1043644" s="39"/>
      <c r="VGV1043644" s="39"/>
      <c r="VGW1043644" s="39"/>
      <c r="VGX1043644" s="39"/>
      <c r="VGY1043644" s="39"/>
      <c r="VGZ1043644" s="39"/>
      <c r="VHA1043644" s="39"/>
      <c r="VHB1043644" s="39"/>
      <c r="VHC1043644" s="39"/>
      <c r="VHD1043644" s="39"/>
      <c r="VHE1043644" s="39"/>
      <c r="VHF1043644" s="39"/>
      <c r="VHG1043644" s="39"/>
      <c r="VHH1043644" s="39"/>
      <c r="VHI1043644" s="39"/>
      <c r="VHJ1043644" s="39"/>
      <c r="VHK1043644" s="39"/>
      <c r="VHL1043644" s="39"/>
      <c r="VHM1043644" s="39"/>
      <c r="VHN1043644" s="39"/>
      <c r="VHO1043644" s="39"/>
      <c r="VHP1043644" s="39"/>
      <c r="VHQ1043644" s="39"/>
      <c r="VHR1043644" s="39"/>
      <c r="VHS1043644" s="39"/>
      <c r="VHT1043644" s="39"/>
      <c r="VHU1043644" s="39"/>
      <c r="VHV1043644" s="39"/>
      <c r="VHW1043644" s="39"/>
      <c r="VHX1043644" s="39"/>
      <c r="VHY1043644" s="39"/>
      <c r="VHZ1043644" s="39"/>
      <c r="VIA1043644" s="39"/>
      <c r="VIB1043644" s="39"/>
      <c r="VIC1043644" s="39"/>
      <c r="VID1043644" s="39"/>
      <c r="VIE1043644" s="39"/>
      <c r="VIF1043644" s="39"/>
      <c r="VIG1043644" s="39"/>
      <c r="VIH1043644" s="39"/>
      <c r="VII1043644" s="39"/>
      <c r="VIJ1043644" s="39"/>
      <c r="VIK1043644" s="39"/>
      <c r="VIL1043644" s="39"/>
      <c r="VIM1043644" s="39"/>
      <c r="VIN1043644" s="39"/>
      <c r="VIO1043644" s="39"/>
      <c r="VIP1043644" s="39"/>
      <c r="VIQ1043644" s="39"/>
      <c r="VIR1043644" s="39"/>
      <c r="VIS1043644" s="39"/>
      <c r="VIT1043644" s="39"/>
      <c r="VIU1043644" s="39"/>
      <c r="VIV1043644" s="39"/>
      <c r="VIW1043644" s="39"/>
      <c r="VIX1043644" s="39"/>
      <c r="VIY1043644" s="39"/>
      <c r="VIZ1043644" s="39"/>
      <c r="VJA1043644" s="39"/>
      <c r="VJB1043644" s="39"/>
      <c r="VJC1043644" s="39"/>
      <c r="VJD1043644" s="39"/>
      <c r="VJE1043644" s="39"/>
      <c r="VJF1043644" s="39"/>
      <c r="VJG1043644" s="39"/>
      <c r="VJH1043644" s="39"/>
      <c r="VJI1043644" s="39"/>
      <c r="VJJ1043644" s="39"/>
      <c r="VJK1043644" s="39"/>
      <c r="VJL1043644" s="39"/>
      <c r="VJM1043644" s="39"/>
      <c r="VJN1043644" s="39"/>
      <c r="VJO1043644" s="39"/>
      <c r="VJP1043644" s="39"/>
      <c r="VJQ1043644" s="39"/>
      <c r="VJR1043644" s="39"/>
      <c r="VJS1043644" s="39"/>
      <c r="VJT1043644" s="39"/>
      <c r="VJU1043644" s="39"/>
      <c r="VJV1043644" s="39"/>
      <c r="VJW1043644" s="39"/>
      <c r="VJX1043644" s="39"/>
      <c r="VJY1043644" s="39"/>
      <c r="VJZ1043644" s="39"/>
      <c r="VKA1043644" s="39"/>
      <c r="VKB1043644" s="39"/>
      <c r="VKC1043644" s="39"/>
      <c r="VKD1043644" s="39"/>
      <c r="VKE1043644" s="39"/>
      <c r="VKF1043644" s="39"/>
      <c r="VKG1043644" s="39"/>
      <c r="VKH1043644" s="39"/>
      <c r="VKI1043644" s="39"/>
      <c r="VKJ1043644" s="39"/>
      <c r="VKK1043644" s="39"/>
      <c r="VKL1043644" s="39"/>
      <c r="VKM1043644" s="39"/>
      <c r="VKN1043644" s="39"/>
      <c r="VKO1043644" s="39"/>
      <c r="VKP1043644" s="39"/>
      <c r="VKQ1043644" s="39"/>
      <c r="VKR1043644" s="39"/>
      <c r="VKS1043644" s="39"/>
      <c r="VKT1043644" s="39"/>
      <c r="VKU1043644" s="39"/>
      <c r="VKV1043644" s="39"/>
      <c r="VKW1043644" s="39"/>
      <c r="VKX1043644" s="39"/>
      <c r="VKY1043644" s="39"/>
      <c r="VKZ1043644" s="39"/>
      <c r="VLA1043644" s="39"/>
      <c r="VLB1043644" s="39"/>
      <c r="VLC1043644" s="39"/>
      <c r="VLD1043644" s="39"/>
      <c r="VLE1043644" s="39"/>
      <c r="VLF1043644" s="39"/>
      <c r="VLG1043644" s="39"/>
      <c r="VLH1043644" s="39"/>
      <c r="VLI1043644" s="39"/>
      <c r="VLJ1043644" s="39"/>
      <c r="VLK1043644" s="39"/>
      <c r="VLL1043644" s="39"/>
      <c r="VLM1043644" s="39"/>
      <c r="VLN1043644" s="39"/>
      <c r="VLO1043644" s="39"/>
      <c r="VLP1043644" s="39"/>
      <c r="VLQ1043644" s="39"/>
      <c r="VLR1043644" s="39"/>
      <c r="VLS1043644" s="39"/>
      <c r="VLT1043644" s="39"/>
      <c r="VLU1043644" s="39"/>
      <c r="VLV1043644" s="39"/>
      <c r="VLW1043644" s="39"/>
      <c r="VLX1043644" s="39"/>
      <c r="VLY1043644" s="39"/>
      <c r="VLZ1043644" s="39"/>
      <c r="VMA1043644" s="39"/>
      <c r="VMB1043644" s="39"/>
      <c r="VMC1043644" s="39"/>
      <c r="VMD1043644" s="39"/>
      <c r="VME1043644" s="39"/>
      <c r="VMF1043644" s="39"/>
      <c r="VMG1043644" s="39"/>
      <c r="VMH1043644" s="39"/>
      <c r="VMI1043644" s="39"/>
      <c r="VMJ1043644" s="39"/>
      <c r="VMK1043644" s="39"/>
      <c r="VML1043644" s="39"/>
      <c r="VMM1043644" s="39"/>
      <c r="VMN1043644" s="39"/>
      <c r="VMO1043644" s="39"/>
      <c r="VMP1043644" s="39"/>
      <c r="VMQ1043644" s="39"/>
      <c r="VMR1043644" s="39"/>
      <c r="VMS1043644" s="39"/>
      <c r="VMT1043644" s="39"/>
      <c r="VMU1043644" s="39"/>
      <c r="VMV1043644" s="39"/>
      <c r="VMW1043644" s="39"/>
      <c r="VMX1043644" s="39"/>
      <c r="VMY1043644" s="39"/>
      <c r="VMZ1043644" s="39"/>
      <c r="VNA1043644" s="39"/>
      <c r="VNB1043644" s="39"/>
      <c r="VNC1043644" s="39"/>
      <c r="VND1043644" s="39"/>
      <c r="VNE1043644" s="39"/>
      <c r="VNF1043644" s="39"/>
      <c r="VNG1043644" s="39"/>
      <c r="VNH1043644" s="39"/>
      <c r="VNI1043644" s="39"/>
      <c r="VNJ1043644" s="39"/>
      <c r="VNK1043644" s="39"/>
      <c r="VNL1043644" s="39"/>
      <c r="VNM1043644" s="39"/>
      <c r="VNN1043644" s="39"/>
      <c r="VNO1043644" s="39"/>
      <c r="VNP1043644" s="39"/>
      <c r="VNQ1043644" s="39"/>
      <c r="VNR1043644" s="39"/>
      <c r="VNS1043644" s="39"/>
      <c r="VNT1043644" s="39"/>
      <c r="VNU1043644" s="39"/>
      <c r="VNV1043644" s="39"/>
      <c r="VNW1043644" s="39"/>
      <c r="VNX1043644" s="39"/>
      <c r="VNY1043644" s="39"/>
      <c r="VNZ1043644" s="39"/>
      <c r="VOA1043644" s="39"/>
      <c r="VOB1043644" s="39"/>
      <c r="VOC1043644" s="39"/>
      <c r="VOD1043644" s="39"/>
      <c r="VOE1043644" s="39"/>
      <c r="VOF1043644" s="39"/>
      <c r="VOG1043644" s="39"/>
      <c r="VOH1043644" s="39"/>
      <c r="VOI1043644" s="39"/>
      <c r="VOJ1043644" s="39"/>
      <c r="VOK1043644" s="39"/>
      <c r="VOL1043644" s="39"/>
      <c r="VOM1043644" s="39"/>
      <c r="VON1043644" s="39"/>
      <c r="VOO1043644" s="39"/>
      <c r="VOP1043644" s="39"/>
      <c r="VOQ1043644" s="39"/>
      <c r="VOR1043644" s="39"/>
      <c r="VOS1043644" s="39"/>
      <c r="VOT1043644" s="39"/>
      <c r="VOU1043644" s="39"/>
      <c r="VOV1043644" s="39"/>
      <c r="VOW1043644" s="39"/>
      <c r="VOX1043644" s="39"/>
      <c r="VOY1043644" s="39"/>
      <c r="VOZ1043644" s="39"/>
      <c r="VPA1043644" s="39"/>
      <c r="VPB1043644" s="39"/>
      <c r="VPC1043644" s="39"/>
      <c r="VPD1043644" s="39"/>
      <c r="VPE1043644" s="39"/>
      <c r="VPF1043644" s="39"/>
      <c r="VPG1043644" s="39"/>
      <c r="VPH1043644" s="39"/>
      <c r="VPI1043644" s="39"/>
      <c r="VPJ1043644" s="39"/>
      <c r="VPK1043644" s="39"/>
      <c r="VPL1043644" s="39"/>
      <c r="VPM1043644" s="39"/>
      <c r="VPN1043644" s="39"/>
      <c r="VPO1043644" s="39"/>
      <c r="VPP1043644" s="39"/>
      <c r="VPQ1043644" s="39"/>
      <c r="VPR1043644" s="39"/>
      <c r="VPS1043644" s="39"/>
      <c r="VPT1043644" s="39"/>
      <c r="VPU1043644" s="39"/>
      <c r="VPV1043644" s="39"/>
      <c r="VPW1043644" s="39"/>
      <c r="VPX1043644" s="39"/>
      <c r="VPY1043644" s="39"/>
      <c r="VPZ1043644" s="39"/>
      <c r="VQA1043644" s="39"/>
      <c r="VQB1043644" s="39"/>
      <c r="VQC1043644" s="39"/>
      <c r="VQD1043644" s="39"/>
      <c r="VQE1043644" s="39"/>
      <c r="VQF1043644" s="39"/>
      <c r="VQG1043644" s="39"/>
      <c r="VQH1043644" s="39"/>
      <c r="VQI1043644" s="39"/>
      <c r="VQJ1043644" s="39"/>
      <c r="VQK1043644" s="39"/>
      <c r="VQL1043644" s="39"/>
      <c r="VQM1043644" s="39"/>
      <c r="VQN1043644" s="39"/>
      <c r="VQO1043644" s="39"/>
      <c r="VQP1043644" s="39"/>
      <c r="VQQ1043644" s="39"/>
      <c r="VQR1043644" s="39"/>
      <c r="VQS1043644" s="39"/>
      <c r="VQT1043644" s="39"/>
      <c r="VQU1043644" s="39"/>
      <c r="VQV1043644" s="39"/>
      <c r="VQW1043644" s="39"/>
      <c r="VQX1043644" s="39"/>
      <c r="VQY1043644" s="39"/>
      <c r="VQZ1043644" s="39"/>
      <c r="VRA1043644" s="39"/>
      <c r="VRB1043644" s="39"/>
      <c r="VRC1043644" s="39"/>
      <c r="VRD1043644" s="39"/>
      <c r="VRE1043644" s="39"/>
      <c r="VRF1043644" s="39"/>
      <c r="VRG1043644" s="39"/>
      <c r="VRH1043644" s="39"/>
      <c r="VRI1043644" s="39"/>
      <c r="VRJ1043644" s="39"/>
      <c r="VRK1043644" s="39"/>
      <c r="VRL1043644" s="39"/>
      <c r="VRM1043644" s="39"/>
      <c r="VRN1043644" s="39"/>
      <c r="VRO1043644" s="39"/>
      <c r="VRP1043644" s="39"/>
      <c r="VRQ1043644" s="39"/>
      <c r="VRR1043644" s="39"/>
      <c r="VRS1043644" s="39"/>
      <c r="VRT1043644" s="39"/>
      <c r="VRU1043644" s="39"/>
      <c r="VRV1043644" s="39"/>
      <c r="VRW1043644" s="39"/>
      <c r="VRX1043644" s="39"/>
      <c r="VRY1043644" s="39"/>
      <c r="VRZ1043644" s="39"/>
      <c r="VSA1043644" s="39"/>
      <c r="VSB1043644" s="39"/>
      <c r="VSC1043644" s="39"/>
      <c r="VSD1043644" s="39"/>
      <c r="VSE1043644" s="39"/>
      <c r="VSF1043644" s="39"/>
      <c r="VSG1043644" s="39"/>
      <c r="VSH1043644" s="39"/>
      <c r="VSI1043644" s="39"/>
      <c r="VSJ1043644" s="39"/>
      <c r="VSK1043644" s="39"/>
      <c r="VSL1043644" s="39"/>
      <c r="VSM1043644" s="39"/>
      <c r="VSN1043644" s="39"/>
      <c r="VSO1043644" s="39"/>
      <c r="VSP1043644" s="39"/>
      <c r="VSQ1043644" s="39"/>
      <c r="VSR1043644" s="39"/>
      <c r="VSS1043644" s="39"/>
      <c r="VST1043644" s="39"/>
      <c r="VSU1043644" s="39"/>
      <c r="VSV1043644" s="39"/>
      <c r="VSW1043644" s="39"/>
      <c r="VSX1043644" s="39"/>
      <c r="VSY1043644" s="39"/>
      <c r="VSZ1043644" s="39"/>
      <c r="VTA1043644" s="39"/>
      <c r="VTB1043644" s="39"/>
      <c r="VTC1043644" s="39"/>
      <c r="VTD1043644" s="39"/>
      <c r="VTE1043644" s="39"/>
      <c r="VTF1043644" s="39"/>
      <c r="VTG1043644" s="39"/>
      <c r="VTH1043644" s="39"/>
      <c r="VTI1043644" s="39"/>
      <c r="VTJ1043644" s="39"/>
      <c r="VTK1043644" s="39"/>
      <c r="VTL1043644" s="39"/>
      <c r="VTM1043644" s="39"/>
      <c r="VTN1043644" s="39"/>
      <c r="VTO1043644" s="39"/>
      <c r="VTP1043644" s="39"/>
      <c r="VTQ1043644" s="39"/>
      <c r="VTR1043644" s="39"/>
      <c r="VTS1043644" s="39"/>
      <c r="VTT1043644" s="39"/>
      <c r="VTU1043644" s="39"/>
      <c r="VTV1043644" s="39"/>
      <c r="VTW1043644" s="39"/>
      <c r="VTX1043644" s="39"/>
      <c r="VTY1043644" s="39"/>
      <c r="VTZ1043644" s="39"/>
      <c r="VUA1043644" s="39"/>
      <c r="VUB1043644" s="39"/>
      <c r="VUC1043644" s="39"/>
      <c r="VUD1043644" s="39"/>
      <c r="VUE1043644" s="39"/>
      <c r="VUF1043644" s="39"/>
      <c r="VUG1043644" s="39"/>
      <c r="VUH1043644" s="39"/>
      <c r="VUI1043644" s="39"/>
      <c r="VUJ1043644" s="39"/>
      <c r="VUK1043644" s="39"/>
      <c r="VUL1043644" s="39"/>
      <c r="VUM1043644" s="39"/>
      <c r="VUN1043644" s="39"/>
      <c r="VUO1043644" s="39"/>
      <c r="VUP1043644" s="39"/>
      <c r="VUQ1043644" s="39"/>
      <c r="VUR1043644" s="39"/>
      <c r="VUS1043644" s="39"/>
      <c r="VUT1043644" s="39"/>
      <c r="VUU1043644" s="39"/>
      <c r="VUV1043644" s="39"/>
      <c r="VUW1043644" s="39"/>
      <c r="VUX1043644" s="39"/>
      <c r="VUY1043644" s="39"/>
      <c r="VUZ1043644" s="39"/>
      <c r="VVA1043644" s="39"/>
      <c r="VVB1043644" s="39"/>
      <c r="VVC1043644" s="39"/>
      <c r="VVD1043644" s="39"/>
      <c r="VVE1043644" s="39"/>
      <c r="VVF1043644" s="39"/>
      <c r="VVG1043644" s="39"/>
      <c r="VVH1043644" s="39"/>
      <c r="VVI1043644" s="39"/>
      <c r="VVJ1043644" s="39"/>
      <c r="VVK1043644" s="39"/>
      <c r="VVL1043644" s="39"/>
      <c r="VVM1043644" s="39"/>
      <c r="VVN1043644" s="39"/>
      <c r="VVO1043644" s="39"/>
      <c r="VVP1043644" s="39"/>
      <c r="VVQ1043644" s="39"/>
      <c r="VVR1043644" s="39"/>
      <c r="VVS1043644" s="39"/>
      <c r="VVT1043644" s="39"/>
      <c r="VVU1043644" s="39"/>
      <c r="VVV1043644" s="39"/>
      <c r="VVW1043644" s="39"/>
      <c r="VVX1043644" s="39"/>
      <c r="VVY1043644" s="39"/>
      <c r="VVZ1043644" s="39"/>
      <c r="VWA1043644" s="39"/>
      <c r="VWB1043644" s="39"/>
      <c r="VWC1043644" s="39"/>
      <c r="VWD1043644" s="39"/>
      <c r="VWE1043644" s="39"/>
      <c r="VWF1043644" s="39"/>
      <c r="VWG1043644" s="39"/>
      <c r="VWH1043644" s="39"/>
      <c r="VWI1043644" s="39"/>
      <c r="VWJ1043644" s="39"/>
      <c r="VWK1043644" s="39"/>
      <c r="VWL1043644" s="39"/>
      <c r="VWM1043644" s="39"/>
      <c r="VWN1043644" s="39"/>
      <c r="VWO1043644" s="39"/>
      <c r="VWP1043644" s="39"/>
      <c r="VWQ1043644" s="39"/>
      <c r="VWR1043644" s="39"/>
      <c r="VWS1043644" s="39"/>
      <c r="VWT1043644" s="39"/>
      <c r="VWU1043644" s="39"/>
      <c r="VWV1043644" s="39"/>
      <c r="VWW1043644" s="39"/>
      <c r="VWX1043644" s="39"/>
      <c r="VWY1043644" s="39"/>
      <c r="VWZ1043644" s="39"/>
      <c r="VXA1043644" s="39"/>
      <c r="VXB1043644" s="39"/>
      <c r="VXC1043644" s="39"/>
      <c r="VXD1043644" s="39"/>
      <c r="VXE1043644" s="39"/>
      <c r="VXF1043644" s="39"/>
      <c r="VXG1043644" s="39"/>
      <c r="VXH1043644" s="39"/>
      <c r="VXI1043644" s="39"/>
      <c r="VXJ1043644" s="39"/>
      <c r="VXK1043644" s="39"/>
      <c r="VXL1043644" s="39"/>
      <c r="VXM1043644" s="39"/>
      <c r="VXN1043644" s="39"/>
      <c r="VXO1043644" s="39"/>
      <c r="VXP1043644" s="39"/>
      <c r="VXQ1043644" s="39"/>
      <c r="VXR1043644" s="39"/>
      <c r="VXS1043644" s="39"/>
      <c r="VXT1043644" s="39"/>
      <c r="VXU1043644" s="39"/>
      <c r="VXV1043644" s="39"/>
      <c r="VXW1043644" s="39"/>
      <c r="VXX1043644" s="39"/>
      <c r="VXY1043644" s="39"/>
      <c r="VXZ1043644" s="39"/>
      <c r="VYA1043644" s="39"/>
      <c r="VYB1043644" s="39"/>
      <c r="VYC1043644" s="39"/>
      <c r="VYD1043644" s="39"/>
      <c r="VYE1043644" s="39"/>
      <c r="VYF1043644" s="39"/>
      <c r="VYG1043644" s="39"/>
      <c r="VYH1043644" s="39"/>
      <c r="VYI1043644" s="39"/>
      <c r="VYJ1043644" s="39"/>
      <c r="VYK1043644" s="39"/>
      <c r="VYL1043644" s="39"/>
      <c r="VYM1043644" s="39"/>
      <c r="VYN1043644" s="39"/>
      <c r="VYO1043644" s="39"/>
      <c r="VYP1043644" s="39"/>
      <c r="VYQ1043644" s="39"/>
      <c r="VYR1043644" s="39"/>
      <c r="VYS1043644" s="39"/>
      <c r="VYT1043644" s="39"/>
      <c r="VYU1043644" s="39"/>
      <c r="VYV1043644" s="39"/>
      <c r="VYW1043644" s="39"/>
      <c r="VYX1043644" s="39"/>
      <c r="VYY1043644" s="39"/>
      <c r="VYZ1043644" s="39"/>
      <c r="VZA1043644" s="39"/>
      <c r="VZB1043644" s="39"/>
      <c r="VZC1043644" s="39"/>
      <c r="VZD1043644" s="39"/>
      <c r="VZE1043644" s="39"/>
      <c r="VZF1043644" s="39"/>
      <c r="VZG1043644" s="39"/>
      <c r="VZH1043644" s="39"/>
      <c r="VZI1043644" s="39"/>
      <c r="VZJ1043644" s="39"/>
      <c r="VZK1043644" s="39"/>
      <c r="VZL1043644" s="39"/>
      <c r="VZM1043644" s="39"/>
      <c r="VZN1043644" s="39"/>
      <c r="VZO1043644" s="39"/>
      <c r="VZP1043644" s="39"/>
      <c r="VZQ1043644" s="39"/>
      <c r="VZR1043644" s="39"/>
      <c r="VZS1043644" s="39"/>
      <c r="VZT1043644" s="39"/>
      <c r="VZU1043644" s="39"/>
      <c r="VZV1043644" s="39"/>
      <c r="VZW1043644" s="39"/>
      <c r="VZX1043644" s="39"/>
      <c r="VZY1043644" s="39"/>
      <c r="VZZ1043644" s="39"/>
      <c r="WAA1043644" s="39"/>
      <c r="WAB1043644" s="39"/>
      <c r="WAC1043644" s="39"/>
      <c r="WAD1043644" s="39"/>
      <c r="WAE1043644" s="39"/>
      <c r="WAF1043644" s="39"/>
      <c r="WAG1043644" s="39"/>
      <c r="WAH1043644" s="39"/>
      <c r="WAI1043644" s="39"/>
      <c r="WAJ1043644" s="39"/>
      <c r="WAK1043644" s="39"/>
      <c r="WAL1043644" s="39"/>
      <c r="WAM1043644" s="39"/>
      <c r="WAN1043644" s="39"/>
      <c r="WAO1043644" s="39"/>
      <c r="WAP1043644" s="39"/>
      <c r="WAQ1043644" s="39"/>
      <c r="WAR1043644" s="39"/>
      <c r="WAS1043644" s="39"/>
      <c r="WAT1043644" s="39"/>
      <c r="WAU1043644" s="39"/>
      <c r="WAV1043644" s="39"/>
      <c r="WAW1043644" s="39"/>
      <c r="WAX1043644" s="39"/>
      <c r="WAY1043644" s="39"/>
      <c r="WAZ1043644" s="39"/>
      <c r="WBA1043644" s="39"/>
      <c r="WBB1043644" s="39"/>
      <c r="WBC1043644" s="39"/>
      <c r="WBD1043644" s="39"/>
      <c r="WBE1043644" s="39"/>
      <c r="WBF1043644" s="39"/>
      <c r="WBG1043644" s="39"/>
      <c r="WBH1043644" s="39"/>
      <c r="WBI1043644" s="39"/>
      <c r="WBJ1043644" s="39"/>
      <c r="WBK1043644" s="39"/>
      <c r="WBL1043644" s="39"/>
      <c r="WBM1043644" s="39"/>
      <c r="WBN1043644" s="39"/>
      <c r="WBO1043644" s="39"/>
      <c r="WBP1043644" s="39"/>
      <c r="WBQ1043644" s="39"/>
      <c r="WBR1043644" s="39"/>
      <c r="WBS1043644" s="39"/>
      <c r="WBT1043644" s="39"/>
      <c r="WBU1043644" s="39"/>
      <c r="WBV1043644" s="39"/>
      <c r="WBW1043644" s="39"/>
      <c r="WBX1043644" s="39"/>
      <c r="WBY1043644" s="39"/>
      <c r="WBZ1043644" s="39"/>
      <c r="WCA1043644" s="39"/>
      <c r="WCB1043644" s="39"/>
      <c r="WCC1043644" s="39"/>
      <c r="WCD1043644" s="39"/>
      <c r="WCE1043644" s="39"/>
      <c r="WCF1043644" s="39"/>
      <c r="WCG1043644" s="39"/>
      <c r="WCH1043644" s="39"/>
      <c r="WCI1043644" s="39"/>
      <c r="WCJ1043644" s="39"/>
      <c r="WCK1043644" s="39"/>
      <c r="WCL1043644" s="39"/>
      <c r="WCM1043644" s="39"/>
      <c r="WCN1043644" s="39"/>
      <c r="WCO1043644" s="39"/>
      <c r="WCP1043644" s="39"/>
      <c r="WCQ1043644" s="39"/>
      <c r="WCR1043644" s="39"/>
      <c r="WCS1043644" s="39"/>
      <c r="WCT1043644" s="39"/>
      <c r="WCU1043644" s="39"/>
      <c r="WCV1043644" s="39"/>
      <c r="WCW1043644" s="39"/>
      <c r="WCX1043644" s="39"/>
      <c r="WCY1043644" s="39"/>
      <c r="WCZ1043644" s="39"/>
      <c r="WDA1043644" s="39"/>
      <c r="WDB1043644" s="39"/>
      <c r="WDC1043644" s="39"/>
      <c r="WDD1043644" s="39"/>
      <c r="WDE1043644" s="39"/>
      <c r="WDF1043644" s="39"/>
      <c r="WDG1043644" s="39"/>
      <c r="WDH1043644" s="39"/>
      <c r="WDI1043644" s="39"/>
      <c r="WDJ1043644" s="39"/>
      <c r="WDK1043644" s="39"/>
      <c r="WDL1043644" s="39"/>
      <c r="WDM1043644" s="39"/>
      <c r="WDN1043644" s="39"/>
      <c r="WDO1043644" s="39"/>
      <c r="WDP1043644" s="39"/>
      <c r="WDQ1043644" s="39"/>
      <c r="WDR1043644" s="39"/>
      <c r="WDS1043644" s="39"/>
      <c r="WDT1043644" s="39"/>
      <c r="WDU1043644" s="39"/>
      <c r="WDV1043644" s="39"/>
      <c r="WDW1043644" s="39"/>
      <c r="WDX1043644" s="39"/>
      <c r="WDY1043644" s="39"/>
      <c r="WDZ1043644" s="39"/>
      <c r="WEA1043644" s="39"/>
      <c r="WEB1043644" s="39"/>
      <c r="WEC1043644" s="39"/>
      <c r="WED1043644" s="39"/>
      <c r="WEE1043644" s="39"/>
      <c r="WEF1043644" s="39"/>
      <c r="WEG1043644" s="39"/>
      <c r="WEH1043644" s="39"/>
      <c r="WEI1043644" s="39"/>
      <c r="WEJ1043644" s="39"/>
      <c r="WEK1043644" s="39"/>
      <c r="WEL1043644" s="39"/>
      <c r="WEM1043644" s="39"/>
      <c r="WEN1043644" s="39"/>
      <c r="WEO1043644" s="39"/>
      <c r="WEP1043644" s="39"/>
      <c r="WEQ1043644" s="39"/>
      <c r="WER1043644" s="39"/>
      <c r="WES1043644" s="39"/>
      <c r="WET1043644" s="39"/>
      <c r="WEU1043644" s="39"/>
      <c r="WEV1043644" s="39"/>
      <c r="WEW1043644" s="39"/>
      <c r="WEX1043644" s="39"/>
      <c r="WEY1043644" s="39"/>
      <c r="WEZ1043644" s="39"/>
      <c r="WFA1043644" s="39"/>
      <c r="WFB1043644" s="39"/>
      <c r="WFC1043644" s="39"/>
      <c r="WFD1043644" s="39"/>
      <c r="WFE1043644" s="39"/>
      <c r="WFF1043644" s="39"/>
      <c r="WFG1043644" s="39"/>
      <c r="WFH1043644" s="39"/>
      <c r="WFI1043644" s="39"/>
      <c r="WFJ1043644" s="39"/>
      <c r="WFK1043644" s="39"/>
      <c r="WFL1043644" s="39"/>
      <c r="WFM1043644" s="39"/>
      <c r="WFN1043644" s="39"/>
      <c r="WFO1043644" s="39"/>
      <c r="WFP1043644" s="39"/>
      <c r="WFQ1043644" s="39"/>
      <c r="WFR1043644" s="39"/>
      <c r="WFS1043644" s="39"/>
      <c r="WFT1043644" s="39"/>
      <c r="WFU1043644" s="39"/>
      <c r="WFV1043644" s="39"/>
      <c r="WFW1043644" s="39"/>
      <c r="WFX1043644" s="39"/>
      <c r="WFY1043644" s="39"/>
      <c r="WFZ1043644" s="39"/>
      <c r="WGA1043644" s="39"/>
      <c r="WGB1043644" s="39"/>
      <c r="WGC1043644" s="39"/>
      <c r="WGD1043644" s="39"/>
      <c r="WGE1043644" s="39"/>
      <c r="WGF1043644" s="39"/>
      <c r="WGG1043644" s="39"/>
      <c r="WGH1043644" s="39"/>
      <c r="WGI1043644" s="39"/>
      <c r="WGJ1043644" s="39"/>
      <c r="WGK1043644" s="39"/>
      <c r="WGL1043644" s="39"/>
      <c r="WGM1043644" s="39"/>
      <c r="WGN1043644" s="39"/>
      <c r="WGO1043644" s="39"/>
      <c r="WGP1043644" s="39"/>
      <c r="WGQ1043644" s="39"/>
      <c r="WGR1043644" s="39"/>
      <c r="WGS1043644" s="39"/>
      <c r="WGT1043644" s="39"/>
      <c r="WGU1043644" s="39"/>
      <c r="WGV1043644" s="39"/>
      <c r="WGW1043644" s="39"/>
      <c r="WGX1043644" s="39"/>
      <c r="WGY1043644" s="39"/>
      <c r="WGZ1043644" s="39"/>
      <c r="WHA1043644" s="39"/>
      <c r="WHB1043644" s="39"/>
      <c r="WHC1043644" s="39"/>
      <c r="WHD1043644" s="39"/>
      <c r="WHE1043644" s="39"/>
      <c r="WHF1043644" s="39"/>
      <c r="WHG1043644" s="39"/>
      <c r="WHH1043644" s="39"/>
      <c r="WHI1043644" s="39"/>
      <c r="WHJ1043644" s="39"/>
      <c r="WHK1043644" s="39"/>
      <c r="WHL1043644" s="39"/>
      <c r="WHM1043644" s="39"/>
      <c r="WHN1043644" s="39"/>
      <c r="WHO1043644" s="39"/>
      <c r="WHP1043644" s="39"/>
      <c r="WHQ1043644" s="39"/>
      <c r="WHR1043644" s="39"/>
      <c r="WHS1043644" s="39"/>
      <c r="WHT1043644" s="39"/>
      <c r="WHU1043644" s="39"/>
      <c r="WHV1043644" s="39"/>
      <c r="WHW1043644" s="39"/>
      <c r="WHX1043644" s="39"/>
      <c r="WHY1043644" s="39"/>
      <c r="WHZ1043644" s="39"/>
      <c r="WIA1043644" s="39"/>
      <c r="WIB1043644" s="39"/>
      <c r="WIC1043644" s="39"/>
      <c r="WID1043644" s="39"/>
      <c r="WIE1043644" s="39"/>
      <c r="WIF1043644" s="39"/>
      <c r="WIG1043644" s="39"/>
      <c r="WIH1043644" s="39"/>
      <c r="WII1043644" s="39"/>
      <c r="WIJ1043644" s="39"/>
      <c r="WIK1043644" s="39"/>
      <c r="WIL1043644" s="39"/>
      <c r="WIM1043644" s="39"/>
      <c r="WIN1043644" s="39"/>
      <c r="WIO1043644" s="39"/>
      <c r="WIP1043644" s="39"/>
      <c r="WIQ1043644" s="39"/>
      <c r="WIR1043644" s="39"/>
      <c r="WIS1043644" s="39"/>
      <c r="WIT1043644" s="39"/>
      <c r="WIU1043644" s="39"/>
      <c r="WIV1043644" s="39"/>
      <c r="WIW1043644" s="39"/>
      <c r="WIX1043644" s="39"/>
      <c r="WIY1043644" s="39"/>
      <c r="WIZ1043644" s="39"/>
      <c r="WJA1043644" s="39"/>
      <c r="WJB1043644" s="39"/>
      <c r="WJC1043644" s="39"/>
      <c r="WJD1043644" s="39"/>
      <c r="WJE1043644" s="39"/>
      <c r="WJF1043644" s="39"/>
      <c r="WJG1043644" s="39"/>
      <c r="WJH1043644" s="39"/>
      <c r="WJI1043644" s="39"/>
      <c r="WJJ1043644" s="39"/>
      <c r="WJK1043644" s="39"/>
      <c r="WJL1043644" s="39"/>
      <c r="WJM1043644" s="39"/>
      <c r="WJN1043644" s="39"/>
      <c r="WJO1043644" s="39"/>
      <c r="WJP1043644" s="39"/>
      <c r="WJQ1043644" s="39"/>
      <c r="WJR1043644" s="39"/>
      <c r="WJS1043644" s="39"/>
      <c r="WJT1043644" s="39"/>
      <c r="WJU1043644" s="39"/>
      <c r="WJV1043644" s="39"/>
      <c r="WJW1043644" s="39"/>
      <c r="WJX1043644" s="39"/>
      <c r="WJY1043644" s="39"/>
      <c r="WJZ1043644" s="39"/>
      <c r="WKA1043644" s="39"/>
      <c r="WKB1043644" s="39"/>
      <c r="WKC1043644" s="39"/>
      <c r="WKD1043644" s="39"/>
      <c r="WKE1043644" s="39"/>
      <c r="WKF1043644" s="39"/>
      <c r="WKG1043644" s="39"/>
      <c r="WKH1043644" s="39"/>
      <c r="WKI1043644" s="39"/>
      <c r="WKJ1043644" s="39"/>
      <c r="WKK1043644" s="39"/>
      <c r="WKL1043644" s="39"/>
      <c r="WKM1043644" s="39"/>
      <c r="WKN1043644" s="39"/>
      <c r="WKO1043644" s="39"/>
      <c r="WKP1043644" s="39"/>
      <c r="WKQ1043644" s="39"/>
      <c r="WKR1043644" s="39"/>
      <c r="WKS1043644" s="39"/>
      <c r="WKT1043644" s="39"/>
      <c r="WKU1043644" s="39"/>
      <c r="WKV1043644" s="39"/>
      <c r="WKW1043644" s="39"/>
      <c r="WKX1043644" s="39"/>
      <c r="WKY1043644" s="39"/>
      <c r="WKZ1043644" s="39"/>
      <c r="WLA1043644" s="39"/>
      <c r="WLB1043644" s="39"/>
      <c r="WLC1043644" s="39"/>
      <c r="WLD1043644" s="39"/>
      <c r="WLE1043644" s="39"/>
      <c r="WLF1043644" s="39"/>
      <c r="WLG1043644" s="39"/>
      <c r="WLH1043644" s="39"/>
      <c r="WLI1043644" s="39"/>
      <c r="WLJ1043644" s="39"/>
      <c r="WLK1043644" s="39"/>
      <c r="WLL1043644" s="39"/>
      <c r="WLM1043644" s="39"/>
      <c r="WLN1043644" s="39"/>
      <c r="WLO1043644" s="39"/>
      <c r="WLP1043644" s="39"/>
      <c r="WLQ1043644" s="39"/>
      <c r="WLR1043644" s="39"/>
      <c r="WLS1043644" s="39"/>
      <c r="WLT1043644" s="39"/>
      <c r="WLU1043644" s="39"/>
      <c r="WLV1043644" s="39"/>
      <c r="WLW1043644" s="39"/>
      <c r="WLX1043644" s="39"/>
      <c r="WLY1043644" s="39"/>
      <c r="WLZ1043644" s="39"/>
      <c r="WMA1043644" s="39"/>
      <c r="WMB1043644" s="39"/>
      <c r="WMC1043644" s="39"/>
      <c r="WMD1043644" s="39"/>
      <c r="WME1043644" s="39"/>
      <c r="WMF1043644" s="39"/>
      <c r="WMG1043644" s="39"/>
      <c r="WMH1043644" s="39"/>
      <c r="WMI1043644" s="39"/>
      <c r="WMJ1043644" s="39"/>
      <c r="WMK1043644" s="39"/>
      <c r="WML1043644" s="39"/>
      <c r="WMM1043644" s="39"/>
      <c r="WMN1043644" s="39"/>
      <c r="WMO1043644" s="39"/>
      <c r="WMP1043644" s="39"/>
      <c r="WMQ1043644" s="39"/>
      <c r="WMR1043644" s="39"/>
      <c r="WMS1043644" s="39"/>
      <c r="WMT1043644" s="39"/>
      <c r="WMU1043644" s="39"/>
      <c r="WMV1043644" s="39"/>
      <c r="WMW1043644" s="39"/>
      <c r="WMX1043644" s="39"/>
      <c r="WMY1043644" s="39"/>
      <c r="WMZ1043644" s="39"/>
      <c r="WNA1043644" s="39"/>
      <c r="WNB1043644" s="39"/>
      <c r="WNC1043644" s="39"/>
      <c r="WND1043644" s="39"/>
      <c r="WNE1043644" s="39"/>
      <c r="WNF1043644" s="39"/>
      <c r="WNG1043644" s="39"/>
      <c r="WNH1043644" s="39"/>
      <c r="WNI1043644" s="39"/>
      <c r="WNJ1043644" s="39"/>
      <c r="WNK1043644" s="39"/>
      <c r="WNL1043644" s="39"/>
      <c r="WNM1043644" s="39"/>
      <c r="WNN1043644" s="39"/>
      <c r="WNO1043644" s="39"/>
      <c r="WNP1043644" s="39"/>
      <c r="WNQ1043644" s="39"/>
      <c r="WNR1043644" s="39"/>
      <c r="WNS1043644" s="39"/>
      <c r="WNT1043644" s="39"/>
      <c r="WNU1043644" s="39"/>
      <c r="WNV1043644" s="39"/>
      <c r="WNW1043644" s="39"/>
      <c r="WNX1043644" s="39"/>
      <c r="WNY1043644" s="39"/>
      <c r="WNZ1043644" s="39"/>
      <c r="WOA1043644" s="39"/>
      <c r="WOB1043644" s="39"/>
      <c r="WOC1043644" s="39"/>
      <c r="WOD1043644" s="39"/>
      <c r="WOE1043644" s="39"/>
      <c r="WOF1043644" s="39"/>
      <c r="WOG1043644" s="39"/>
      <c r="WOH1043644" s="39"/>
      <c r="WOI1043644" s="39"/>
      <c r="WOJ1043644" s="39"/>
      <c r="WOK1043644" s="39"/>
      <c r="WOL1043644" s="39"/>
      <c r="WOM1043644" s="39"/>
      <c r="WON1043644" s="39"/>
      <c r="WOO1043644" s="39"/>
      <c r="WOP1043644" s="39"/>
      <c r="WOQ1043644" s="39"/>
      <c r="WOR1043644" s="39"/>
      <c r="WOS1043644" s="39"/>
      <c r="WOT1043644" s="39"/>
      <c r="WOU1043644" s="39"/>
      <c r="WOV1043644" s="39"/>
      <c r="WOW1043644" s="39"/>
      <c r="WOX1043644" s="39"/>
      <c r="WOY1043644" s="39"/>
      <c r="WOZ1043644" s="39"/>
      <c r="WPA1043644" s="39"/>
      <c r="WPB1043644" s="39"/>
      <c r="WPC1043644" s="39"/>
      <c r="WPD1043644" s="39"/>
      <c r="WPE1043644" s="39"/>
      <c r="WPF1043644" s="39"/>
      <c r="WPG1043644" s="39"/>
      <c r="WPH1043644" s="39"/>
      <c r="WPI1043644" s="39"/>
      <c r="WPJ1043644" s="39"/>
      <c r="WPK1043644" s="39"/>
      <c r="WPL1043644" s="39"/>
      <c r="WPM1043644" s="39"/>
      <c r="WPN1043644" s="39"/>
      <c r="WPO1043644" s="39"/>
      <c r="WPP1043644" s="39"/>
      <c r="WPQ1043644" s="39"/>
      <c r="WPR1043644" s="39"/>
      <c r="WPS1043644" s="39"/>
      <c r="WPT1043644" s="39"/>
      <c r="WPU1043644" s="39"/>
      <c r="WPV1043644" s="39"/>
      <c r="WPW1043644" s="39"/>
      <c r="WPX1043644" s="39"/>
      <c r="WPY1043644" s="39"/>
      <c r="WPZ1043644" s="39"/>
      <c r="WQA1043644" s="39"/>
      <c r="WQB1043644" s="39"/>
      <c r="WQC1043644" s="39"/>
      <c r="WQD1043644" s="39"/>
      <c r="WQE1043644" s="39"/>
      <c r="WQF1043644" s="39"/>
      <c r="WQG1043644" s="39"/>
      <c r="WQH1043644" s="39"/>
      <c r="WQI1043644" s="39"/>
      <c r="WQJ1043644" s="39"/>
      <c r="WQK1043644" s="39"/>
      <c r="WQL1043644" s="39"/>
      <c r="WQM1043644" s="39"/>
      <c r="WQN1043644" s="39"/>
      <c r="WQO1043644" s="39"/>
      <c r="WQP1043644" s="39"/>
      <c r="WQQ1043644" s="39"/>
      <c r="WQR1043644" s="39"/>
      <c r="WQS1043644" s="39"/>
      <c r="WQT1043644" s="39"/>
      <c r="WQU1043644" s="39"/>
      <c r="WQV1043644" s="39"/>
      <c r="WQW1043644" s="39"/>
      <c r="WQX1043644" s="39"/>
      <c r="WQY1043644" s="39"/>
      <c r="WQZ1043644" s="39"/>
      <c r="WRA1043644" s="39"/>
      <c r="WRB1043644" s="39"/>
      <c r="WRC1043644" s="39"/>
      <c r="WRD1043644" s="39"/>
      <c r="WRE1043644" s="39"/>
      <c r="WRF1043644" s="39"/>
      <c r="WRG1043644" s="39"/>
      <c r="WRH1043644" s="39"/>
      <c r="WRI1043644" s="39"/>
      <c r="WRJ1043644" s="39"/>
      <c r="WRK1043644" s="39"/>
      <c r="WRL1043644" s="39"/>
      <c r="WRM1043644" s="39"/>
      <c r="WRN1043644" s="39"/>
      <c r="WRO1043644" s="39"/>
      <c r="WRP1043644" s="39"/>
      <c r="WRQ1043644" s="39"/>
      <c r="WRR1043644" s="39"/>
      <c r="WRS1043644" s="39"/>
      <c r="WRT1043644" s="39"/>
      <c r="WRU1043644" s="39"/>
      <c r="WRV1043644" s="39"/>
      <c r="WRW1043644" s="39"/>
      <c r="WRX1043644" s="39"/>
      <c r="WRY1043644" s="39"/>
      <c r="WRZ1043644" s="39"/>
      <c r="WSA1043644" s="39"/>
      <c r="WSB1043644" s="39"/>
      <c r="WSC1043644" s="39"/>
      <c r="WSD1043644" s="39"/>
      <c r="WSE1043644" s="39"/>
      <c r="WSF1043644" s="39"/>
      <c r="WSG1043644" s="39"/>
      <c r="WSH1043644" s="39"/>
      <c r="WSI1043644" s="39"/>
      <c r="WSJ1043644" s="39"/>
      <c r="WSK1043644" s="39"/>
      <c r="WSL1043644" s="39"/>
      <c r="WSM1043644" s="39"/>
      <c r="WSN1043644" s="39"/>
      <c r="WSO1043644" s="39"/>
      <c r="WSP1043644" s="39"/>
      <c r="WSQ1043644" s="39"/>
      <c r="WSR1043644" s="39"/>
      <c r="WSS1043644" s="39"/>
      <c r="WST1043644" s="39"/>
      <c r="WSU1043644" s="39"/>
      <c r="WSV1043644" s="39"/>
      <c r="WSW1043644" s="39"/>
      <c r="WSX1043644" s="39"/>
      <c r="WSY1043644" s="39"/>
      <c r="WSZ1043644" s="39"/>
      <c r="WTA1043644" s="39"/>
      <c r="WTB1043644" s="39"/>
      <c r="WTC1043644" s="39"/>
      <c r="WTD1043644" s="39"/>
      <c r="WTE1043644" s="39"/>
      <c r="WTF1043644" s="39"/>
      <c r="WTG1043644" s="39"/>
      <c r="WTH1043644" s="39"/>
      <c r="WTI1043644" s="39"/>
      <c r="WTJ1043644" s="39"/>
      <c r="WTK1043644" s="39"/>
      <c r="WTL1043644" s="39"/>
      <c r="WTM1043644" s="39"/>
      <c r="WTN1043644" s="39"/>
      <c r="WTO1043644" s="39"/>
      <c r="WTP1043644" s="39"/>
      <c r="WTQ1043644" s="39"/>
      <c r="WTR1043644" s="39"/>
      <c r="WTS1043644" s="39"/>
      <c r="WTT1043644" s="39"/>
      <c r="WTU1043644" s="39"/>
      <c r="WTV1043644" s="39"/>
      <c r="WTW1043644" s="39"/>
      <c r="WTX1043644" s="39"/>
      <c r="WTY1043644" s="39"/>
      <c r="WTZ1043644" s="39"/>
      <c r="WUA1043644" s="39"/>
      <c r="WUB1043644" s="39"/>
      <c r="WUC1043644" s="39"/>
      <c r="WUD1043644" s="39"/>
      <c r="WUE1043644" s="39"/>
      <c r="WUF1043644" s="39"/>
      <c r="WUG1043644" s="39"/>
      <c r="WUH1043644" s="39"/>
      <c r="WUI1043644" s="39"/>
      <c r="WUJ1043644" s="39"/>
      <c r="WUK1043644" s="39"/>
      <c r="WUL1043644" s="39"/>
      <c r="WUM1043644" s="39"/>
      <c r="WUN1043644" s="39"/>
      <c r="WUO1043644" s="39"/>
      <c r="WUP1043644" s="39"/>
      <c r="WUQ1043644" s="39"/>
      <c r="WUR1043644" s="39"/>
      <c r="WUS1043644" s="39"/>
      <c r="WUT1043644" s="39"/>
      <c r="WUU1043644" s="39"/>
      <c r="WUV1043644" s="39"/>
      <c r="WUW1043644" s="39"/>
      <c r="WUX1043644" s="39"/>
      <c r="WUY1043644" s="39"/>
      <c r="WUZ1043644" s="39"/>
      <c r="WVA1043644" s="39"/>
      <c r="WVB1043644" s="39"/>
      <c r="WVC1043644" s="39"/>
      <c r="WVD1043644" s="39"/>
      <c r="WVE1043644" s="39"/>
      <c r="WVF1043644" s="39"/>
      <c r="WVG1043644" s="39"/>
      <c r="WVH1043644" s="39"/>
      <c r="WVI1043644" s="39"/>
      <c r="WVJ1043644" s="39"/>
      <c r="WVK1043644" s="39"/>
      <c r="WVL1043644" s="39"/>
      <c r="WVM1043644" s="39"/>
      <c r="WVN1043644" s="39"/>
      <c r="WVO1043644" s="39"/>
      <c r="WVP1043644" s="39"/>
      <c r="WVQ1043644" s="39"/>
      <c r="WVR1043644" s="39"/>
      <c r="WVS1043644" s="39"/>
      <c r="WVT1043644" s="39"/>
      <c r="WVU1043644" s="39"/>
      <c r="WVV1043644" s="39"/>
      <c r="WVW1043644" s="39"/>
      <c r="WVX1043644" s="39"/>
      <c r="WVY1043644" s="39"/>
      <c r="WVZ1043644" s="39"/>
      <c r="WWA1043644" s="39"/>
      <c r="WWB1043644" s="39"/>
      <c r="WWC1043644" s="39"/>
      <c r="WWD1043644" s="39"/>
      <c r="WWE1043644" s="39"/>
      <c r="WWF1043644" s="39"/>
      <c r="WWG1043644" s="39"/>
      <c r="WWH1043644" s="39"/>
      <c r="WWI1043644" s="39"/>
      <c r="WWJ1043644" s="39"/>
      <c r="WWK1043644" s="39"/>
      <c r="WWL1043644" s="39"/>
      <c r="WWM1043644" s="39"/>
      <c r="WWN1043644" s="39"/>
      <c r="WWO1043644" s="39"/>
      <c r="WWP1043644" s="39"/>
      <c r="WWQ1043644" s="39"/>
      <c r="WWR1043644" s="39"/>
      <c r="WWS1043644" s="39"/>
      <c r="WWT1043644" s="39"/>
      <c r="WWU1043644" s="39"/>
      <c r="WWV1043644" s="39"/>
      <c r="WWW1043644" s="39"/>
      <c r="WWX1043644" s="39"/>
      <c r="WWY1043644" s="39"/>
      <c r="WWZ1043644" s="39"/>
      <c r="WXA1043644" s="39"/>
      <c r="WXB1043644" s="39"/>
      <c r="WXC1043644" s="39"/>
      <c r="WXD1043644" s="39"/>
      <c r="WXE1043644" s="39"/>
      <c r="WXF1043644" s="39"/>
      <c r="WXG1043644" s="39"/>
      <c r="WXH1043644" s="39"/>
      <c r="WXI1043644" s="39"/>
      <c r="WXJ1043644" s="39"/>
      <c r="WXK1043644" s="39"/>
      <c r="WXL1043644" s="39"/>
      <c r="WXM1043644" s="39"/>
      <c r="WXN1043644" s="39"/>
      <c r="WXO1043644" s="39"/>
      <c r="WXP1043644" s="39"/>
      <c r="WXQ1043644" s="39"/>
      <c r="WXR1043644" s="39"/>
      <c r="WXS1043644" s="39"/>
      <c r="WXT1043644" s="39"/>
      <c r="WXU1043644" s="39"/>
      <c r="WXV1043644" s="39"/>
      <c r="WXW1043644" s="39"/>
      <c r="WXX1043644" s="39"/>
      <c r="WXY1043644" s="39"/>
      <c r="WXZ1043644" s="39"/>
      <c r="WYA1043644" s="39"/>
      <c r="WYB1043644" s="39"/>
      <c r="WYC1043644" s="39"/>
      <c r="WYD1043644" s="39"/>
      <c r="WYE1043644" s="39"/>
      <c r="WYF1043644" s="39"/>
      <c r="WYG1043644" s="39"/>
      <c r="WYH1043644" s="39"/>
      <c r="WYI1043644" s="39"/>
      <c r="WYJ1043644" s="39"/>
      <c r="WYK1043644" s="39"/>
      <c r="WYL1043644" s="39"/>
      <c r="WYM1043644" s="39"/>
      <c r="WYN1043644" s="39"/>
      <c r="WYO1043644" s="39"/>
      <c r="WYP1043644" s="39"/>
      <c r="WYQ1043644" s="39"/>
      <c r="WYR1043644" s="39"/>
      <c r="WYS1043644" s="39"/>
      <c r="WYT1043644" s="39"/>
      <c r="WYU1043644" s="39"/>
      <c r="WYV1043644" s="39"/>
      <c r="WYW1043644" s="39"/>
      <c r="WYX1043644" s="39"/>
      <c r="WYY1043644" s="39"/>
      <c r="WYZ1043644" s="39"/>
      <c r="WZA1043644" s="39"/>
      <c r="WZB1043644" s="39"/>
      <c r="WZC1043644" s="39"/>
      <c r="WZD1043644" s="39"/>
      <c r="WZE1043644" s="39"/>
      <c r="WZF1043644" s="39"/>
      <c r="WZG1043644" s="39"/>
      <c r="WZH1043644" s="39"/>
      <c r="WZI1043644" s="39"/>
      <c r="WZJ1043644" s="39"/>
      <c r="WZK1043644" s="39"/>
      <c r="WZL1043644" s="39"/>
      <c r="WZM1043644" s="39"/>
      <c r="WZN1043644" s="39"/>
      <c r="WZO1043644" s="39"/>
      <c r="WZP1043644" s="39"/>
      <c r="WZQ1043644" s="39"/>
      <c r="WZR1043644" s="39"/>
      <c r="WZS1043644" s="39"/>
      <c r="WZT1043644" s="39"/>
      <c r="WZU1043644" s="39"/>
      <c r="WZV1043644" s="39"/>
      <c r="WZW1043644" s="39"/>
      <c r="WZX1043644" s="39"/>
      <c r="WZY1043644" s="39"/>
      <c r="WZZ1043644" s="39"/>
      <c r="XAA1043644" s="39"/>
      <c r="XAB1043644" s="39"/>
      <c r="XAC1043644" s="39"/>
      <c r="XAD1043644" s="39"/>
      <c r="XAE1043644" s="39"/>
      <c r="XAF1043644" s="39"/>
      <c r="XAG1043644" s="39"/>
      <c r="XAH1043644" s="39"/>
      <c r="XAI1043644" s="39"/>
      <c r="XAJ1043644" s="39"/>
      <c r="XAK1043644" s="39"/>
      <c r="XAL1043644" s="39"/>
      <c r="XAM1043644" s="39"/>
      <c r="XAN1043644" s="39"/>
      <c r="XAO1043644" s="39"/>
      <c r="XAP1043644" s="39"/>
      <c r="XAQ1043644" s="39"/>
      <c r="XAR1043644" s="39"/>
      <c r="XAS1043644" s="39"/>
      <c r="XAT1043644" s="39"/>
      <c r="XAU1043644" s="39"/>
      <c r="XAV1043644" s="39"/>
      <c r="XAW1043644" s="39"/>
      <c r="XAX1043644" s="39"/>
      <c r="XAY1043644" s="39"/>
      <c r="XAZ1043644" s="39"/>
      <c r="XBA1043644" s="39"/>
      <c r="XBB1043644" s="39"/>
      <c r="XBC1043644" s="39"/>
      <c r="XBD1043644" s="39"/>
    </row>
    <row r="1043645" spans="36:83 5914:5921 14723:16280" customFormat="1" ht="22.5" customHeight="1">
      <c r="AJ1043645" s="57"/>
      <c r="CE1043645" s="83"/>
      <c r="HSL1043645" s="42"/>
      <c r="HSM1043645" s="42"/>
      <c r="HSN1043645" s="42"/>
      <c r="HSO1043645" s="42"/>
      <c r="HSP1043645" s="42"/>
      <c r="HSQ1043645" s="42"/>
      <c r="HSR1043645" s="42"/>
      <c r="HSS1043645" s="42"/>
      <c r="UTG1043645" s="39"/>
      <c r="UTH1043645" s="39"/>
      <c r="UTI1043645" s="39"/>
      <c r="UTJ1043645" s="39"/>
      <c r="UTK1043645" s="39"/>
      <c r="UTL1043645" s="39"/>
      <c r="UTM1043645" s="39"/>
      <c r="UTN1043645" s="39"/>
      <c r="UTO1043645" s="39"/>
      <c r="UTP1043645" s="39"/>
      <c r="UTQ1043645" s="39"/>
      <c r="UTR1043645" s="39"/>
      <c r="UTS1043645" s="39"/>
      <c r="UTT1043645" s="39"/>
      <c r="UTU1043645" s="39"/>
      <c r="UTV1043645" s="39"/>
      <c r="UTW1043645" s="39"/>
      <c r="UTX1043645" s="39"/>
      <c r="UTY1043645" s="39"/>
      <c r="UTZ1043645" s="39"/>
      <c r="UUA1043645" s="39"/>
      <c r="UUB1043645" s="39"/>
      <c r="UUC1043645" s="39"/>
      <c r="UUD1043645" s="39"/>
      <c r="UUE1043645" s="39"/>
      <c r="UUF1043645" s="39"/>
      <c r="UUG1043645" s="39"/>
      <c r="UUH1043645" s="39"/>
      <c r="UUI1043645" s="39"/>
      <c r="UUJ1043645" s="39"/>
      <c r="UUK1043645" s="39"/>
      <c r="UUL1043645" s="39"/>
      <c r="UUM1043645" s="39"/>
      <c r="UUN1043645" s="39"/>
      <c r="UUO1043645" s="39"/>
      <c r="UUP1043645" s="39"/>
      <c r="UUQ1043645" s="39"/>
      <c r="UUR1043645" s="39"/>
      <c r="UUS1043645" s="39"/>
      <c r="UUT1043645" s="39"/>
      <c r="UUU1043645" s="39"/>
      <c r="UUV1043645" s="39"/>
      <c r="UUW1043645" s="39"/>
      <c r="UUX1043645" s="39"/>
      <c r="UUY1043645" s="39"/>
      <c r="UUZ1043645" s="39"/>
      <c r="UVA1043645" s="39"/>
      <c r="UVB1043645" s="39"/>
      <c r="UVC1043645" s="39"/>
      <c r="UVD1043645" s="39"/>
      <c r="UVE1043645" s="39"/>
      <c r="UVF1043645" s="39"/>
      <c r="UVG1043645" s="39"/>
      <c r="UVH1043645" s="39"/>
      <c r="UVI1043645" s="39"/>
      <c r="UVJ1043645" s="39"/>
      <c r="UVK1043645" s="39"/>
      <c r="UVL1043645" s="39"/>
      <c r="UVM1043645" s="39"/>
      <c r="UVN1043645" s="39"/>
      <c r="UVO1043645" s="39"/>
      <c r="UVP1043645" s="39"/>
      <c r="UVQ1043645" s="39"/>
      <c r="UVR1043645" s="39"/>
      <c r="UVS1043645" s="39"/>
      <c r="UVT1043645" s="39"/>
      <c r="UVU1043645" s="39"/>
      <c r="UVV1043645" s="39"/>
      <c r="UVW1043645" s="39"/>
      <c r="UVX1043645" s="39"/>
      <c r="UVY1043645" s="39"/>
      <c r="UVZ1043645" s="39"/>
      <c r="UWA1043645" s="39"/>
      <c r="UWB1043645" s="39"/>
      <c r="UWC1043645" s="39"/>
      <c r="UWD1043645" s="39"/>
      <c r="UWE1043645" s="39"/>
      <c r="UWF1043645" s="39"/>
      <c r="UWG1043645" s="39"/>
      <c r="UWH1043645" s="39"/>
      <c r="UWI1043645" s="39"/>
      <c r="UWJ1043645" s="39"/>
      <c r="UWK1043645" s="39"/>
      <c r="UWL1043645" s="39"/>
      <c r="UWM1043645" s="39"/>
      <c r="UWN1043645" s="39"/>
      <c r="UWO1043645" s="39"/>
      <c r="UWP1043645" s="39"/>
      <c r="UWQ1043645" s="39"/>
      <c r="UWR1043645" s="39"/>
      <c r="UWS1043645" s="39"/>
      <c r="UWT1043645" s="39"/>
      <c r="UWU1043645" s="39"/>
      <c r="UWV1043645" s="39"/>
      <c r="UWW1043645" s="39"/>
      <c r="UWX1043645" s="39"/>
      <c r="UWY1043645" s="39"/>
      <c r="UWZ1043645" s="39"/>
      <c r="UXA1043645" s="39"/>
      <c r="UXB1043645" s="39"/>
      <c r="UXC1043645" s="39"/>
      <c r="UXD1043645" s="39"/>
      <c r="UXE1043645" s="39"/>
      <c r="UXF1043645" s="39"/>
      <c r="UXG1043645" s="39"/>
      <c r="UXH1043645" s="39"/>
      <c r="UXI1043645" s="39"/>
      <c r="UXJ1043645" s="39"/>
      <c r="UXK1043645" s="39"/>
      <c r="UXL1043645" s="39"/>
      <c r="UXM1043645" s="39"/>
      <c r="UXN1043645" s="39"/>
      <c r="UXO1043645" s="39"/>
      <c r="UXP1043645" s="39"/>
      <c r="UXQ1043645" s="39"/>
      <c r="UXR1043645" s="39"/>
      <c r="UXS1043645" s="39"/>
      <c r="UXT1043645" s="39"/>
      <c r="UXU1043645" s="39"/>
      <c r="UXV1043645" s="39"/>
      <c r="UXW1043645" s="39"/>
      <c r="UXX1043645" s="39"/>
      <c r="UXY1043645" s="39"/>
      <c r="UXZ1043645" s="39"/>
      <c r="UYA1043645" s="39"/>
      <c r="UYB1043645" s="39"/>
      <c r="UYC1043645" s="39"/>
      <c r="UYD1043645" s="39"/>
      <c r="UYE1043645" s="39"/>
      <c r="UYF1043645" s="39"/>
      <c r="UYG1043645" s="39"/>
      <c r="UYH1043645" s="39"/>
      <c r="UYI1043645" s="39"/>
      <c r="UYJ1043645" s="39"/>
      <c r="UYK1043645" s="39"/>
      <c r="UYL1043645" s="39"/>
      <c r="UYM1043645" s="39"/>
      <c r="UYN1043645" s="39"/>
      <c r="UYO1043645" s="39"/>
      <c r="UYP1043645" s="39"/>
      <c r="UYQ1043645" s="39"/>
      <c r="UYR1043645" s="39"/>
      <c r="UYS1043645" s="39"/>
      <c r="UYT1043645" s="39"/>
      <c r="UYU1043645" s="39"/>
      <c r="UYV1043645" s="39"/>
      <c r="UYW1043645" s="39"/>
      <c r="UYX1043645" s="39"/>
      <c r="UYY1043645" s="39"/>
      <c r="UYZ1043645" s="39"/>
      <c r="UZA1043645" s="39"/>
      <c r="UZB1043645" s="39"/>
      <c r="UZC1043645" s="39"/>
      <c r="UZD1043645" s="39"/>
      <c r="UZE1043645" s="39"/>
      <c r="UZF1043645" s="39"/>
      <c r="UZG1043645" s="39"/>
      <c r="UZH1043645" s="39"/>
      <c r="UZI1043645" s="39"/>
      <c r="UZJ1043645" s="39"/>
      <c r="UZK1043645" s="39"/>
      <c r="UZL1043645" s="39"/>
      <c r="UZM1043645" s="39"/>
      <c r="UZN1043645" s="39"/>
      <c r="UZO1043645" s="39"/>
      <c r="UZP1043645" s="39"/>
      <c r="UZQ1043645" s="39"/>
      <c r="UZR1043645" s="39"/>
      <c r="UZS1043645" s="39"/>
      <c r="UZT1043645" s="39"/>
      <c r="UZU1043645" s="39"/>
      <c r="UZV1043645" s="39"/>
      <c r="UZW1043645" s="39"/>
      <c r="UZX1043645" s="39"/>
      <c r="UZY1043645" s="39"/>
      <c r="UZZ1043645" s="39"/>
      <c r="VAA1043645" s="39"/>
      <c r="VAB1043645" s="39"/>
      <c r="VAC1043645" s="39"/>
      <c r="VAD1043645" s="39"/>
      <c r="VAE1043645" s="39"/>
      <c r="VAF1043645" s="39"/>
      <c r="VAG1043645" s="39"/>
      <c r="VAH1043645" s="39"/>
      <c r="VAI1043645" s="39"/>
      <c r="VAJ1043645" s="39"/>
      <c r="VAK1043645" s="39"/>
      <c r="VAL1043645" s="39"/>
      <c r="VAM1043645" s="39"/>
      <c r="VAN1043645" s="39"/>
      <c r="VAO1043645" s="39"/>
      <c r="VAP1043645" s="39"/>
      <c r="VAQ1043645" s="39"/>
      <c r="VAR1043645" s="39"/>
      <c r="VAS1043645" s="39"/>
      <c r="VAT1043645" s="39"/>
      <c r="VAU1043645" s="39"/>
      <c r="VAV1043645" s="39"/>
      <c r="VAW1043645" s="39"/>
      <c r="VAX1043645" s="39"/>
      <c r="VAY1043645" s="39"/>
      <c r="VAZ1043645" s="39"/>
      <c r="VBA1043645" s="39"/>
      <c r="VBB1043645" s="39"/>
      <c r="VBC1043645" s="39"/>
      <c r="VBD1043645" s="39"/>
      <c r="VBE1043645" s="39"/>
      <c r="VBF1043645" s="39"/>
      <c r="VBG1043645" s="39"/>
      <c r="VBH1043645" s="39"/>
      <c r="VBI1043645" s="39"/>
      <c r="VBJ1043645" s="39"/>
      <c r="VBK1043645" s="39"/>
      <c r="VBL1043645" s="39"/>
      <c r="VBM1043645" s="39"/>
      <c r="VBN1043645" s="39"/>
      <c r="VBO1043645" s="39"/>
      <c r="VBP1043645" s="39"/>
      <c r="VBQ1043645" s="39"/>
      <c r="VBR1043645" s="39"/>
      <c r="VBS1043645" s="39"/>
      <c r="VBT1043645" s="39"/>
      <c r="VBU1043645" s="39"/>
      <c r="VBV1043645" s="39"/>
      <c r="VBW1043645" s="39"/>
      <c r="VBX1043645" s="39"/>
      <c r="VBY1043645" s="39"/>
      <c r="VBZ1043645" s="39"/>
      <c r="VCA1043645" s="39"/>
      <c r="VCB1043645" s="39"/>
      <c r="VCC1043645" s="39"/>
      <c r="VCD1043645" s="39"/>
      <c r="VCE1043645" s="39"/>
      <c r="VCF1043645" s="39"/>
      <c r="VCG1043645" s="39"/>
      <c r="VCH1043645" s="39"/>
      <c r="VCI1043645" s="39"/>
      <c r="VCJ1043645" s="39"/>
      <c r="VCK1043645" s="39"/>
      <c r="VCL1043645" s="39"/>
      <c r="VCM1043645" s="39"/>
      <c r="VCN1043645" s="39"/>
      <c r="VCO1043645" s="39"/>
      <c r="VCP1043645" s="39"/>
      <c r="VCQ1043645" s="39"/>
      <c r="VCR1043645" s="39"/>
      <c r="VCS1043645" s="39"/>
      <c r="VCT1043645" s="39"/>
      <c r="VCU1043645" s="39"/>
      <c r="VCV1043645" s="39"/>
      <c r="VCW1043645" s="39"/>
      <c r="VCX1043645" s="39"/>
      <c r="VCY1043645" s="39"/>
      <c r="VCZ1043645" s="39"/>
      <c r="VDA1043645" s="39"/>
      <c r="VDB1043645" s="39"/>
      <c r="VDC1043645" s="39"/>
      <c r="VDD1043645" s="39"/>
      <c r="VDE1043645" s="39"/>
      <c r="VDF1043645" s="39"/>
      <c r="VDG1043645" s="39"/>
      <c r="VDH1043645" s="39"/>
      <c r="VDI1043645" s="39"/>
      <c r="VDJ1043645" s="39"/>
      <c r="VDK1043645" s="39"/>
      <c r="VDL1043645" s="39"/>
      <c r="VDM1043645" s="39"/>
      <c r="VDN1043645" s="39"/>
      <c r="VDO1043645" s="39"/>
      <c r="VDP1043645" s="39"/>
      <c r="VDQ1043645" s="39"/>
      <c r="VDR1043645" s="39"/>
      <c r="VDS1043645" s="39"/>
      <c r="VDT1043645" s="39"/>
      <c r="VDU1043645" s="39"/>
      <c r="VDV1043645" s="39"/>
      <c r="VDW1043645" s="39"/>
      <c r="VDX1043645" s="39"/>
      <c r="VDY1043645" s="39"/>
      <c r="VDZ1043645" s="39"/>
      <c r="VEA1043645" s="39"/>
      <c r="VEB1043645" s="39"/>
      <c r="VEC1043645" s="39"/>
      <c r="VED1043645" s="39"/>
      <c r="VEE1043645" s="39"/>
      <c r="VEF1043645" s="39"/>
      <c r="VEG1043645" s="39"/>
      <c r="VEH1043645" s="39"/>
      <c r="VEI1043645" s="39"/>
      <c r="VEJ1043645" s="39"/>
      <c r="VEK1043645" s="39"/>
      <c r="VEL1043645" s="39"/>
      <c r="VEM1043645" s="39"/>
      <c r="VEN1043645" s="39"/>
      <c r="VEO1043645" s="39"/>
      <c r="VEP1043645" s="39"/>
      <c r="VEQ1043645" s="39"/>
      <c r="VER1043645" s="39"/>
      <c r="VES1043645" s="39"/>
      <c r="VET1043645" s="39"/>
      <c r="VEU1043645" s="39"/>
      <c r="VEV1043645" s="39"/>
      <c r="VEW1043645" s="39"/>
      <c r="VEX1043645" s="39"/>
      <c r="VEY1043645" s="39"/>
      <c r="VEZ1043645" s="39"/>
      <c r="VFA1043645" s="39"/>
      <c r="VFB1043645" s="39"/>
      <c r="VFC1043645" s="39"/>
      <c r="VFD1043645" s="39"/>
      <c r="VFE1043645" s="39"/>
      <c r="VFF1043645" s="39"/>
      <c r="VFG1043645" s="39"/>
      <c r="VFH1043645" s="39"/>
      <c r="VFI1043645" s="39"/>
      <c r="VFJ1043645" s="39"/>
      <c r="VFK1043645" s="39"/>
      <c r="VFL1043645" s="39"/>
      <c r="VFM1043645" s="39"/>
      <c r="VFN1043645" s="39"/>
      <c r="VFO1043645" s="39"/>
      <c r="VFP1043645" s="39"/>
      <c r="VFQ1043645" s="39"/>
      <c r="VFR1043645" s="39"/>
      <c r="VFS1043645" s="39"/>
      <c r="VFT1043645" s="39"/>
      <c r="VFU1043645" s="39"/>
      <c r="VFV1043645" s="39"/>
      <c r="VFW1043645" s="39"/>
      <c r="VFX1043645" s="39"/>
      <c r="VFY1043645" s="39"/>
      <c r="VFZ1043645" s="39"/>
      <c r="VGA1043645" s="39"/>
      <c r="VGB1043645" s="39"/>
      <c r="VGC1043645" s="39"/>
      <c r="VGD1043645" s="39"/>
      <c r="VGE1043645" s="39"/>
      <c r="VGF1043645" s="39"/>
      <c r="VGG1043645" s="39"/>
      <c r="VGH1043645" s="39"/>
      <c r="VGI1043645" s="39"/>
      <c r="VGJ1043645" s="39"/>
      <c r="VGK1043645" s="39"/>
      <c r="VGL1043645" s="39"/>
      <c r="VGM1043645" s="39"/>
      <c r="VGN1043645" s="39"/>
      <c r="VGO1043645" s="39"/>
      <c r="VGP1043645" s="39"/>
      <c r="VGQ1043645" s="39"/>
      <c r="VGR1043645" s="39"/>
      <c r="VGS1043645" s="39"/>
      <c r="VGT1043645" s="39"/>
      <c r="VGU1043645" s="39"/>
      <c r="VGV1043645" s="39"/>
      <c r="VGW1043645" s="39"/>
      <c r="VGX1043645" s="39"/>
      <c r="VGY1043645" s="39"/>
      <c r="VGZ1043645" s="39"/>
      <c r="VHA1043645" s="39"/>
      <c r="VHB1043645" s="39"/>
      <c r="VHC1043645" s="39"/>
      <c r="VHD1043645" s="39"/>
      <c r="VHE1043645" s="39"/>
      <c r="VHF1043645" s="39"/>
      <c r="VHG1043645" s="39"/>
      <c r="VHH1043645" s="39"/>
      <c r="VHI1043645" s="39"/>
      <c r="VHJ1043645" s="39"/>
      <c r="VHK1043645" s="39"/>
      <c r="VHL1043645" s="39"/>
      <c r="VHM1043645" s="39"/>
      <c r="VHN1043645" s="39"/>
      <c r="VHO1043645" s="39"/>
      <c r="VHP1043645" s="39"/>
      <c r="VHQ1043645" s="39"/>
      <c r="VHR1043645" s="39"/>
      <c r="VHS1043645" s="39"/>
      <c r="VHT1043645" s="39"/>
      <c r="VHU1043645" s="39"/>
      <c r="VHV1043645" s="39"/>
      <c r="VHW1043645" s="39"/>
      <c r="VHX1043645" s="39"/>
      <c r="VHY1043645" s="39"/>
      <c r="VHZ1043645" s="39"/>
      <c r="VIA1043645" s="39"/>
      <c r="VIB1043645" s="39"/>
      <c r="VIC1043645" s="39"/>
      <c r="VID1043645" s="39"/>
      <c r="VIE1043645" s="39"/>
      <c r="VIF1043645" s="39"/>
      <c r="VIG1043645" s="39"/>
      <c r="VIH1043645" s="39"/>
      <c r="VII1043645" s="39"/>
      <c r="VIJ1043645" s="39"/>
      <c r="VIK1043645" s="39"/>
      <c r="VIL1043645" s="39"/>
      <c r="VIM1043645" s="39"/>
      <c r="VIN1043645" s="39"/>
      <c r="VIO1043645" s="39"/>
      <c r="VIP1043645" s="39"/>
      <c r="VIQ1043645" s="39"/>
      <c r="VIR1043645" s="39"/>
      <c r="VIS1043645" s="39"/>
      <c r="VIT1043645" s="39"/>
      <c r="VIU1043645" s="39"/>
      <c r="VIV1043645" s="39"/>
      <c r="VIW1043645" s="39"/>
      <c r="VIX1043645" s="39"/>
      <c r="VIY1043645" s="39"/>
      <c r="VIZ1043645" s="39"/>
      <c r="VJA1043645" s="39"/>
      <c r="VJB1043645" s="39"/>
      <c r="VJC1043645" s="39"/>
      <c r="VJD1043645" s="39"/>
      <c r="VJE1043645" s="39"/>
      <c r="VJF1043645" s="39"/>
      <c r="VJG1043645" s="39"/>
      <c r="VJH1043645" s="39"/>
      <c r="VJI1043645" s="39"/>
      <c r="VJJ1043645" s="39"/>
      <c r="VJK1043645" s="39"/>
      <c r="VJL1043645" s="39"/>
      <c r="VJM1043645" s="39"/>
      <c r="VJN1043645" s="39"/>
      <c r="VJO1043645" s="39"/>
      <c r="VJP1043645" s="39"/>
      <c r="VJQ1043645" s="39"/>
      <c r="VJR1043645" s="39"/>
      <c r="VJS1043645" s="39"/>
      <c r="VJT1043645" s="39"/>
      <c r="VJU1043645" s="39"/>
      <c r="VJV1043645" s="39"/>
      <c r="VJW1043645" s="39"/>
      <c r="VJX1043645" s="39"/>
      <c r="VJY1043645" s="39"/>
      <c r="VJZ1043645" s="39"/>
      <c r="VKA1043645" s="39"/>
      <c r="VKB1043645" s="39"/>
      <c r="VKC1043645" s="39"/>
      <c r="VKD1043645" s="39"/>
      <c r="VKE1043645" s="39"/>
      <c r="VKF1043645" s="39"/>
      <c r="VKG1043645" s="39"/>
      <c r="VKH1043645" s="39"/>
      <c r="VKI1043645" s="39"/>
      <c r="VKJ1043645" s="39"/>
      <c r="VKK1043645" s="39"/>
      <c r="VKL1043645" s="39"/>
      <c r="VKM1043645" s="39"/>
      <c r="VKN1043645" s="39"/>
      <c r="VKO1043645" s="39"/>
      <c r="VKP1043645" s="39"/>
      <c r="VKQ1043645" s="39"/>
      <c r="VKR1043645" s="39"/>
      <c r="VKS1043645" s="39"/>
      <c r="VKT1043645" s="39"/>
      <c r="VKU1043645" s="39"/>
      <c r="VKV1043645" s="39"/>
      <c r="VKW1043645" s="39"/>
      <c r="VKX1043645" s="39"/>
      <c r="VKY1043645" s="39"/>
      <c r="VKZ1043645" s="39"/>
      <c r="VLA1043645" s="39"/>
      <c r="VLB1043645" s="39"/>
      <c r="VLC1043645" s="39"/>
      <c r="VLD1043645" s="39"/>
      <c r="VLE1043645" s="39"/>
      <c r="VLF1043645" s="39"/>
      <c r="VLG1043645" s="39"/>
      <c r="VLH1043645" s="39"/>
      <c r="VLI1043645" s="39"/>
      <c r="VLJ1043645" s="39"/>
      <c r="VLK1043645" s="39"/>
      <c r="VLL1043645" s="39"/>
      <c r="VLM1043645" s="39"/>
      <c r="VLN1043645" s="39"/>
      <c r="VLO1043645" s="39"/>
      <c r="VLP1043645" s="39"/>
      <c r="VLQ1043645" s="39"/>
      <c r="VLR1043645" s="39"/>
      <c r="VLS1043645" s="39"/>
      <c r="VLT1043645" s="39"/>
      <c r="VLU1043645" s="39"/>
      <c r="VLV1043645" s="39"/>
      <c r="VLW1043645" s="39"/>
      <c r="VLX1043645" s="39"/>
      <c r="VLY1043645" s="39"/>
      <c r="VLZ1043645" s="39"/>
      <c r="VMA1043645" s="39"/>
      <c r="VMB1043645" s="39"/>
      <c r="VMC1043645" s="39"/>
      <c r="VMD1043645" s="39"/>
      <c r="VME1043645" s="39"/>
      <c r="VMF1043645" s="39"/>
      <c r="VMG1043645" s="39"/>
      <c r="VMH1043645" s="39"/>
      <c r="VMI1043645" s="39"/>
      <c r="VMJ1043645" s="39"/>
      <c r="VMK1043645" s="39"/>
      <c r="VML1043645" s="39"/>
      <c r="VMM1043645" s="39"/>
      <c r="VMN1043645" s="39"/>
      <c r="VMO1043645" s="39"/>
      <c r="VMP1043645" s="39"/>
      <c r="VMQ1043645" s="39"/>
      <c r="VMR1043645" s="39"/>
      <c r="VMS1043645" s="39"/>
      <c r="VMT1043645" s="39"/>
      <c r="VMU1043645" s="39"/>
      <c r="VMV1043645" s="39"/>
      <c r="VMW1043645" s="39"/>
      <c r="VMX1043645" s="39"/>
      <c r="VMY1043645" s="39"/>
      <c r="VMZ1043645" s="39"/>
      <c r="VNA1043645" s="39"/>
      <c r="VNB1043645" s="39"/>
      <c r="VNC1043645" s="39"/>
      <c r="VND1043645" s="39"/>
      <c r="VNE1043645" s="39"/>
      <c r="VNF1043645" s="39"/>
      <c r="VNG1043645" s="39"/>
      <c r="VNH1043645" s="39"/>
      <c r="VNI1043645" s="39"/>
      <c r="VNJ1043645" s="39"/>
      <c r="VNK1043645" s="39"/>
      <c r="VNL1043645" s="39"/>
      <c r="VNM1043645" s="39"/>
      <c r="VNN1043645" s="39"/>
      <c r="VNO1043645" s="39"/>
      <c r="VNP1043645" s="39"/>
      <c r="VNQ1043645" s="39"/>
      <c r="VNR1043645" s="39"/>
      <c r="VNS1043645" s="39"/>
      <c r="VNT1043645" s="39"/>
      <c r="VNU1043645" s="39"/>
      <c r="VNV1043645" s="39"/>
      <c r="VNW1043645" s="39"/>
      <c r="VNX1043645" s="39"/>
      <c r="VNY1043645" s="39"/>
      <c r="VNZ1043645" s="39"/>
      <c r="VOA1043645" s="39"/>
      <c r="VOB1043645" s="39"/>
      <c r="VOC1043645" s="39"/>
      <c r="VOD1043645" s="39"/>
      <c r="VOE1043645" s="39"/>
      <c r="VOF1043645" s="39"/>
      <c r="VOG1043645" s="39"/>
      <c r="VOH1043645" s="39"/>
      <c r="VOI1043645" s="39"/>
      <c r="VOJ1043645" s="39"/>
      <c r="VOK1043645" s="39"/>
      <c r="VOL1043645" s="39"/>
      <c r="VOM1043645" s="39"/>
      <c r="VON1043645" s="39"/>
      <c r="VOO1043645" s="39"/>
      <c r="VOP1043645" s="39"/>
      <c r="VOQ1043645" s="39"/>
      <c r="VOR1043645" s="39"/>
      <c r="VOS1043645" s="39"/>
      <c r="VOT1043645" s="39"/>
      <c r="VOU1043645" s="39"/>
      <c r="VOV1043645" s="39"/>
      <c r="VOW1043645" s="39"/>
      <c r="VOX1043645" s="39"/>
      <c r="VOY1043645" s="39"/>
      <c r="VOZ1043645" s="39"/>
      <c r="VPA1043645" s="39"/>
      <c r="VPB1043645" s="39"/>
      <c r="VPC1043645" s="39"/>
      <c r="VPD1043645" s="39"/>
      <c r="VPE1043645" s="39"/>
      <c r="VPF1043645" s="39"/>
      <c r="VPG1043645" s="39"/>
      <c r="VPH1043645" s="39"/>
      <c r="VPI1043645" s="39"/>
      <c r="VPJ1043645" s="39"/>
      <c r="VPK1043645" s="39"/>
      <c r="VPL1043645" s="39"/>
      <c r="VPM1043645" s="39"/>
      <c r="VPN1043645" s="39"/>
      <c r="VPO1043645" s="39"/>
      <c r="VPP1043645" s="39"/>
      <c r="VPQ1043645" s="39"/>
      <c r="VPR1043645" s="39"/>
      <c r="VPS1043645" s="39"/>
      <c r="VPT1043645" s="39"/>
      <c r="VPU1043645" s="39"/>
      <c r="VPV1043645" s="39"/>
      <c r="VPW1043645" s="39"/>
      <c r="VPX1043645" s="39"/>
      <c r="VPY1043645" s="39"/>
      <c r="VPZ1043645" s="39"/>
      <c r="VQA1043645" s="39"/>
      <c r="VQB1043645" s="39"/>
      <c r="VQC1043645" s="39"/>
      <c r="VQD1043645" s="39"/>
      <c r="VQE1043645" s="39"/>
      <c r="VQF1043645" s="39"/>
      <c r="VQG1043645" s="39"/>
      <c r="VQH1043645" s="39"/>
      <c r="VQI1043645" s="39"/>
      <c r="VQJ1043645" s="39"/>
      <c r="VQK1043645" s="39"/>
      <c r="VQL1043645" s="39"/>
      <c r="VQM1043645" s="39"/>
      <c r="VQN1043645" s="39"/>
      <c r="VQO1043645" s="39"/>
      <c r="VQP1043645" s="39"/>
      <c r="VQQ1043645" s="39"/>
      <c r="VQR1043645" s="39"/>
      <c r="VQS1043645" s="39"/>
      <c r="VQT1043645" s="39"/>
      <c r="VQU1043645" s="39"/>
      <c r="VQV1043645" s="39"/>
      <c r="VQW1043645" s="39"/>
      <c r="VQX1043645" s="39"/>
      <c r="VQY1043645" s="39"/>
      <c r="VQZ1043645" s="39"/>
      <c r="VRA1043645" s="39"/>
      <c r="VRB1043645" s="39"/>
      <c r="VRC1043645" s="39"/>
      <c r="VRD1043645" s="39"/>
      <c r="VRE1043645" s="39"/>
      <c r="VRF1043645" s="39"/>
      <c r="VRG1043645" s="39"/>
      <c r="VRH1043645" s="39"/>
      <c r="VRI1043645" s="39"/>
      <c r="VRJ1043645" s="39"/>
      <c r="VRK1043645" s="39"/>
      <c r="VRL1043645" s="39"/>
      <c r="VRM1043645" s="39"/>
      <c r="VRN1043645" s="39"/>
      <c r="VRO1043645" s="39"/>
      <c r="VRP1043645" s="39"/>
      <c r="VRQ1043645" s="39"/>
      <c r="VRR1043645" s="39"/>
      <c r="VRS1043645" s="39"/>
      <c r="VRT1043645" s="39"/>
      <c r="VRU1043645" s="39"/>
      <c r="VRV1043645" s="39"/>
      <c r="VRW1043645" s="39"/>
      <c r="VRX1043645" s="39"/>
      <c r="VRY1043645" s="39"/>
      <c r="VRZ1043645" s="39"/>
      <c r="VSA1043645" s="39"/>
      <c r="VSB1043645" s="39"/>
      <c r="VSC1043645" s="39"/>
      <c r="VSD1043645" s="39"/>
      <c r="VSE1043645" s="39"/>
      <c r="VSF1043645" s="39"/>
      <c r="VSG1043645" s="39"/>
      <c r="VSH1043645" s="39"/>
      <c r="VSI1043645" s="39"/>
      <c r="VSJ1043645" s="39"/>
      <c r="VSK1043645" s="39"/>
      <c r="VSL1043645" s="39"/>
      <c r="VSM1043645" s="39"/>
      <c r="VSN1043645" s="39"/>
      <c r="VSO1043645" s="39"/>
      <c r="VSP1043645" s="39"/>
      <c r="VSQ1043645" s="39"/>
      <c r="VSR1043645" s="39"/>
      <c r="VSS1043645" s="39"/>
      <c r="VST1043645" s="39"/>
      <c r="VSU1043645" s="39"/>
      <c r="VSV1043645" s="39"/>
      <c r="VSW1043645" s="39"/>
      <c r="VSX1043645" s="39"/>
      <c r="VSY1043645" s="39"/>
      <c r="VSZ1043645" s="39"/>
      <c r="VTA1043645" s="39"/>
      <c r="VTB1043645" s="39"/>
      <c r="VTC1043645" s="39"/>
      <c r="VTD1043645" s="39"/>
      <c r="VTE1043645" s="39"/>
      <c r="VTF1043645" s="39"/>
      <c r="VTG1043645" s="39"/>
      <c r="VTH1043645" s="39"/>
      <c r="VTI1043645" s="39"/>
      <c r="VTJ1043645" s="39"/>
      <c r="VTK1043645" s="39"/>
      <c r="VTL1043645" s="39"/>
      <c r="VTM1043645" s="39"/>
      <c r="VTN1043645" s="39"/>
      <c r="VTO1043645" s="39"/>
      <c r="VTP1043645" s="39"/>
      <c r="VTQ1043645" s="39"/>
      <c r="VTR1043645" s="39"/>
      <c r="VTS1043645" s="39"/>
      <c r="VTT1043645" s="39"/>
      <c r="VTU1043645" s="39"/>
      <c r="VTV1043645" s="39"/>
      <c r="VTW1043645" s="39"/>
      <c r="VTX1043645" s="39"/>
      <c r="VTY1043645" s="39"/>
      <c r="VTZ1043645" s="39"/>
      <c r="VUA1043645" s="39"/>
      <c r="VUB1043645" s="39"/>
      <c r="VUC1043645" s="39"/>
      <c r="VUD1043645" s="39"/>
      <c r="VUE1043645" s="39"/>
      <c r="VUF1043645" s="39"/>
      <c r="VUG1043645" s="39"/>
      <c r="VUH1043645" s="39"/>
      <c r="VUI1043645" s="39"/>
      <c r="VUJ1043645" s="39"/>
      <c r="VUK1043645" s="39"/>
      <c r="VUL1043645" s="39"/>
      <c r="VUM1043645" s="39"/>
      <c r="VUN1043645" s="39"/>
      <c r="VUO1043645" s="39"/>
      <c r="VUP1043645" s="39"/>
      <c r="VUQ1043645" s="39"/>
      <c r="VUR1043645" s="39"/>
      <c r="VUS1043645" s="39"/>
      <c r="VUT1043645" s="39"/>
      <c r="VUU1043645" s="39"/>
      <c r="VUV1043645" s="39"/>
      <c r="VUW1043645" s="39"/>
      <c r="VUX1043645" s="39"/>
      <c r="VUY1043645" s="39"/>
      <c r="VUZ1043645" s="39"/>
      <c r="VVA1043645" s="39"/>
      <c r="VVB1043645" s="39"/>
      <c r="VVC1043645" s="39"/>
      <c r="VVD1043645" s="39"/>
      <c r="VVE1043645" s="39"/>
      <c r="VVF1043645" s="39"/>
      <c r="VVG1043645" s="39"/>
      <c r="VVH1043645" s="39"/>
      <c r="VVI1043645" s="39"/>
      <c r="VVJ1043645" s="39"/>
      <c r="VVK1043645" s="39"/>
      <c r="VVL1043645" s="39"/>
      <c r="VVM1043645" s="39"/>
      <c r="VVN1043645" s="39"/>
      <c r="VVO1043645" s="39"/>
      <c r="VVP1043645" s="39"/>
      <c r="VVQ1043645" s="39"/>
      <c r="VVR1043645" s="39"/>
      <c r="VVS1043645" s="39"/>
      <c r="VVT1043645" s="39"/>
      <c r="VVU1043645" s="39"/>
      <c r="VVV1043645" s="39"/>
      <c r="VVW1043645" s="39"/>
      <c r="VVX1043645" s="39"/>
      <c r="VVY1043645" s="39"/>
      <c r="VVZ1043645" s="39"/>
      <c r="VWA1043645" s="39"/>
      <c r="VWB1043645" s="39"/>
      <c r="VWC1043645" s="39"/>
      <c r="VWD1043645" s="39"/>
      <c r="VWE1043645" s="39"/>
      <c r="VWF1043645" s="39"/>
      <c r="VWG1043645" s="39"/>
      <c r="VWH1043645" s="39"/>
      <c r="VWI1043645" s="39"/>
      <c r="VWJ1043645" s="39"/>
      <c r="VWK1043645" s="39"/>
      <c r="VWL1043645" s="39"/>
      <c r="VWM1043645" s="39"/>
      <c r="VWN1043645" s="39"/>
      <c r="VWO1043645" s="39"/>
      <c r="VWP1043645" s="39"/>
      <c r="VWQ1043645" s="39"/>
      <c r="VWR1043645" s="39"/>
      <c r="VWS1043645" s="39"/>
      <c r="VWT1043645" s="39"/>
      <c r="VWU1043645" s="39"/>
      <c r="VWV1043645" s="39"/>
      <c r="VWW1043645" s="39"/>
      <c r="VWX1043645" s="39"/>
      <c r="VWY1043645" s="39"/>
      <c r="VWZ1043645" s="39"/>
      <c r="VXA1043645" s="39"/>
      <c r="VXB1043645" s="39"/>
      <c r="VXC1043645" s="39"/>
      <c r="VXD1043645" s="39"/>
      <c r="VXE1043645" s="39"/>
      <c r="VXF1043645" s="39"/>
      <c r="VXG1043645" s="39"/>
      <c r="VXH1043645" s="39"/>
      <c r="VXI1043645" s="39"/>
      <c r="VXJ1043645" s="39"/>
      <c r="VXK1043645" s="39"/>
      <c r="VXL1043645" s="39"/>
      <c r="VXM1043645" s="39"/>
      <c r="VXN1043645" s="39"/>
      <c r="VXO1043645" s="39"/>
      <c r="VXP1043645" s="39"/>
      <c r="VXQ1043645" s="39"/>
      <c r="VXR1043645" s="39"/>
      <c r="VXS1043645" s="39"/>
      <c r="VXT1043645" s="39"/>
      <c r="VXU1043645" s="39"/>
      <c r="VXV1043645" s="39"/>
      <c r="VXW1043645" s="39"/>
      <c r="VXX1043645" s="39"/>
      <c r="VXY1043645" s="39"/>
      <c r="VXZ1043645" s="39"/>
      <c r="VYA1043645" s="39"/>
      <c r="VYB1043645" s="39"/>
      <c r="VYC1043645" s="39"/>
      <c r="VYD1043645" s="39"/>
      <c r="VYE1043645" s="39"/>
      <c r="VYF1043645" s="39"/>
      <c r="VYG1043645" s="39"/>
      <c r="VYH1043645" s="39"/>
      <c r="VYI1043645" s="39"/>
      <c r="VYJ1043645" s="39"/>
      <c r="VYK1043645" s="39"/>
      <c r="VYL1043645" s="39"/>
      <c r="VYM1043645" s="39"/>
      <c r="VYN1043645" s="39"/>
      <c r="VYO1043645" s="39"/>
      <c r="VYP1043645" s="39"/>
      <c r="VYQ1043645" s="39"/>
      <c r="VYR1043645" s="39"/>
      <c r="VYS1043645" s="39"/>
      <c r="VYT1043645" s="39"/>
      <c r="VYU1043645" s="39"/>
      <c r="VYV1043645" s="39"/>
      <c r="VYW1043645" s="39"/>
      <c r="VYX1043645" s="39"/>
      <c r="VYY1043645" s="39"/>
      <c r="VYZ1043645" s="39"/>
      <c r="VZA1043645" s="39"/>
      <c r="VZB1043645" s="39"/>
      <c r="VZC1043645" s="39"/>
      <c r="VZD1043645" s="39"/>
      <c r="VZE1043645" s="39"/>
      <c r="VZF1043645" s="39"/>
      <c r="VZG1043645" s="39"/>
      <c r="VZH1043645" s="39"/>
      <c r="VZI1043645" s="39"/>
      <c r="VZJ1043645" s="39"/>
      <c r="VZK1043645" s="39"/>
      <c r="VZL1043645" s="39"/>
      <c r="VZM1043645" s="39"/>
      <c r="VZN1043645" s="39"/>
      <c r="VZO1043645" s="39"/>
      <c r="VZP1043645" s="39"/>
      <c r="VZQ1043645" s="39"/>
      <c r="VZR1043645" s="39"/>
      <c r="VZS1043645" s="39"/>
      <c r="VZT1043645" s="39"/>
      <c r="VZU1043645" s="39"/>
      <c r="VZV1043645" s="39"/>
      <c r="VZW1043645" s="39"/>
      <c r="VZX1043645" s="39"/>
      <c r="VZY1043645" s="39"/>
      <c r="VZZ1043645" s="39"/>
      <c r="WAA1043645" s="39"/>
      <c r="WAB1043645" s="39"/>
      <c r="WAC1043645" s="39"/>
      <c r="WAD1043645" s="39"/>
      <c r="WAE1043645" s="39"/>
      <c r="WAF1043645" s="39"/>
      <c r="WAG1043645" s="39"/>
      <c r="WAH1043645" s="39"/>
      <c r="WAI1043645" s="39"/>
      <c r="WAJ1043645" s="39"/>
      <c r="WAK1043645" s="39"/>
      <c r="WAL1043645" s="39"/>
      <c r="WAM1043645" s="39"/>
      <c r="WAN1043645" s="39"/>
      <c r="WAO1043645" s="39"/>
      <c r="WAP1043645" s="39"/>
      <c r="WAQ1043645" s="39"/>
      <c r="WAR1043645" s="39"/>
      <c r="WAS1043645" s="39"/>
      <c r="WAT1043645" s="39"/>
      <c r="WAU1043645" s="39"/>
      <c r="WAV1043645" s="39"/>
      <c r="WAW1043645" s="39"/>
      <c r="WAX1043645" s="39"/>
      <c r="WAY1043645" s="39"/>
      <c r="WAZ1043645" s="39"/>
      <c r="WBA1043645" s="39"/>
      <c r="WBB1043645" s="39"/>
      <c r="WBC1043645" s="39"/>
      <c r="WBD1043645" s="39"/>
      <c r="WBE1043645" s="39"/>
      <c r="WBF1043645" s="39"/>
      <c r="WBG1043645" s="39"/>
      <c r="WBH1043645" s="39"/>
      <c r="WBI1043645" s="39"/>
      <c r="WBJ1043645" s="39"/>
      <c r="WBK1043645" s="39"/>
      <c r="WBL1043645" s="39"/>
      <c r="WBM1043645" s="39"/>
      <c r="WBN1043645" s="39"/>
      <c r="WBO1043645" s="39"/>
      <c r="WBP1043645" s="39"/>
      <c r="WBQ1043645" s="39"/>
      <c r="WBR1043645" s="39"/>
      <c r="WBS1043645" s="39"/>
      <c r="WBT1043645" s="39"/>
      <c r="WBU1043645" s="39"/>
      <c r="WBV1043645" s="39"/>
      <c r="WBW1043645" s="39"/>
      <c r="WBX1043645" s="39"/>
      <c r="WBY1043645" s="39"/>
      <c r="WBZ1043645" s="39"/>
      <c r="WCA1043645" s="39"/>
      <c r="WCB1043645" s="39"/>
      <c r="WCC1043645" s="39"/>
      <c r="WCD1043645" s="39"/>
      <c r="WCE1043645" s="39"/>
      <c r="WCF1043645" s="39"/>
      <c r="WCG1043645" s="39"/>
      <c r="WCH1043645" s="39"/>
      <c r="WCI1043645" s="39"/>
      <c r="WCJ1043645" s="39"/>
      <c r="WCK1043645" s="39"/>
      <c r="WCL1043645" s="39"/>
      <c r="WCM1043645" s="39"/>
      <c r="WCN1043645" s="39"/>
      <c r="WCO1043645" s="39"/>
      <c r="WCP1043645" s="39"/>
      <c r="WCQ1043645" s="39"/>
      <c r="WCR1043645" s="39"/>
      <c r="WCS1043645" s="39"/>
      <c r="WCT1043645" s="39"/>
      <c r="WCU1043645" s="39"/>
      <c r="WCV1043645" s="39"/>
      <c r="WCW1043645" s="39"/>
      <c r="WCX1043645" s="39"/>
      <c r="WCY1043645" s="39"/>
      <c r="WCZ1043645" s="39"/>
      <c r="WDA1043645" s="39"/>
      <c r="WDB1043645" s="39"/>
      <c r="WDC1043645" s="39"/>
      <c r="WDD1043645" s="39"/>
      <c r="WDE1043645" s="39"/>
      <c r="WDF1043645" s="39"/>
      <c r="WDG1043645" s="39"/>
      <c r="WDH1043645" s="39"/>
      <c r="WDI1043645" s="39"/>
      <c r="WDJ1043645" s="39"/>
      <c r="WDK1043645" s="39"/>
      <c r="WDL1043645" s="39"/>
      <c r="WDM1043645" s="39"/>
      <c r="WDN1043645" s="39"/>
      <c r="WDO1043645" s="39"/>
      <c r="WDP1043645" s="39"/>
      <c r="WDQ1043645" s="39"/>
      <c r="WDR1043645" s="39"/>
      <c r="WDS1043645" s="39"/>
      <c r="WDT1043645" s="39"/>
      <c r="WDU1043645" s="39"/>
      <c r="WDV1043645" s="39"/>
      <c r="WDW1043645" s="39"/>
      <c r="WDX1043645" s="39"/>
      <c r="WDY1043645" s="39"/>
      <c r="WDZ1043645" s="39"/>
      <c r="WEA1043645" s="39"/>
      <c r="WEB1043645" s="39"/>
      <c r="WEC1043645" s="39"/>
      <c r="WED1043645" s="39"/>
      <c r="WEE1043645" s="39"/>
      <c r="WEF1043645" s="39"/>
      <c r="WEG1043645" s="39"/>
      <c r="WEH1043645" s="39"/>
      <c r="WEI1043645" s="39"/>
      <c r="WEJ1043645" s="39"/>
      <c r="WEK1043645" s="39"/>
      <c r="WEL1043645" s="39"/>
      <c r="WEM1043645" s="39"/>
      <c r="WEN1043645" s="39"/>
      <c r="WEO1043645" s="39"/>
      <c r="WEP1043645" s="39"/>
      <c r="WEQ1043645" s="39"/>
      <c r="WER1043645" s="39"/>
      <c r="WES1043645" s="39"/>
      <c r="WET1043645" s="39"/>
      <c r="WEU1043645" s="39"/>
      <c r="WEV1043645" s="39"/>
      <c r="WEW1043645" s="39"/>
      <c r="WEX1043645" s="39"/>
      <c r="WEY1043645" s="39"/>
      <c r="WEZ1043645" s="39"/>
      <c r="WFA1043645" s="39"/>
      <c r="WFB1043645" s="39"/>
      <c r="WFC1043645" s="39"/>
      <c r="WFD1043645" s="39"/>
      <c r="WFE1043645" s="39"/>
      <c r="WFF1043645" s="39"/>
      <c r="WFG1043645" s="39"/>
      <c r="WFH1043645" s="39"/>
      <c r="WFI1043645" s="39"/>
      <c r="WFJ1043645" s="39"/>
      <c r="WFK1043645" s="39"/>
      <c r="WFL1043645" s="39"/>
      <c r="WFM1043645" s="39"/>
      <c r="WFN1043645" s="39"/>
      <c r="WFO1043645" s="39"/>
      <c r="WFP1043645" s="39"/>
      <c r="WFQ1043645" s="39"/>
      <c r="WFR1043645" s="39"/>
      <c r="WFS1043645" s="39"/>
      <c r="WFT1043645" s="39"/>
      <c r="WFU1043645" s="39"/>
      <c r="WFV1043645" s="39"/>
      <c r="WFW1043645" s="39"/>
      <c r="WFX1043645" s="39"/>
      <c r="WFY1043645" s="39"/>
      <c r="WFZ1043645" s="39"/>
      <c r="WGA1043645" s="39"/>
      <c r="WGB1043645" s="39"/>
      <c r="WGC1043645" s="39"/>
      <c r="WGD1043645" s="39"/>
      <c r="WGE1043645" s="39"/>
      <c r="WGF1043645" s="39"/>
      <c r="WGG1043645" s="39"/>
      <c r="WGH1043645" s="39"/>
      <c r="WGI1043645" s="39"/>
      <c r="WGJ1043645" s="39"/>
      <c r="WGK1043645" s="39"/>
      <c r="WGL1043645" s="39"/>
      <c r="WGM1043645" s="39"/>
      <c r="WGN1043645" s="39"/>
      <c r="WGO1043645" s="39"/>
      <c r="WGP1043645" s="39"/>
      <c r="WGQ1043645" s="39"/>
      <c r="WGR1043645" s="39"/>
      <c r="WGS1043645" s="39"/>
      <c r="WGT1043645" s="39"/>
      <c r="WGU1043645" s="39"/>
      <c r="WGV1043645" s="39"/>
      <c r="WGW1043645" s="39"/>
      <c r="WGX1043645" s="39"/>
      <c r="WGY1043645" s="39"/>
      <c r="WGZ1043645" s="39"/>
      <c r="WHA1043645" s="39"/>
      <c r="WHB1043645" s="39"/>
      <c r="WHC1043645" s="39"/>
      <c r="WHD1043645" s="39"/>
      <c r="WHE1043645" s="39"/>
      <c r="WHF1043645" s="39"/>
      <c r="WHG1043645" s="39"/>
      <c r="WHH1043645" s="39"/>
      <c r="WHI1043645" s="39"/>
      <c r="WHJ1043645" s="39"/>
      <c r="WHK1043645" s="39"/>
      <c r="WHL1043645" s="39"/>
      <c r="WHM1043645" s="39"/>
      <c r="WHN1043645" s="39"/>
      <c r="WHO1043645" s="39"/>
      <c r="WHP1043645" s="39"/>
      <c r="WHQ1043645" s="39"/>
      <c r="WHR1043645" s="39"/>
      <c r="WHS1043645" s="39"/>
      <c r="WHT1043645" s="39"/>
      <c r="WHU1043645" s="39"/>
      <c r="WHV1043645" s="39"/>
      <c r="WHW1043645" s="39"/>
      <c r="WHX1043645" s="39"/>
      <c r="WHY1043645" s="39"/>
      <c r="WHZ1043645" s="39"/>
      <c r="WIA1043645" s="39"/>
      <c r="WIB1043645" s="39"/>
      <c r="WIC1043645" s="39"/>
      <c r="WID1043645" s="39"/>
      <c r="WIE1043645" s="39"/>
      <c r="WIF1043645" s="39"/>
      <c r="WIG1043645" s="39"/>
      <c r="WIH1043645" s="39"/>
      <c r="WII1043645" s="39"/>
      <c r="WIJ1043645" s="39"/>
      <c r="WIK1043645" s="39"/>
      <c r="WIL1043645" s="39"/>
      <c r="WIM1043645" s="39"/>
      <c r="WIN1043645" s="39"/>
      <c r="WIO1043645" s="39"/>
      <c r="WIP1043645" s="39"/>
      <c r="WIQ1043645" s="39"/>
      <c r="WIR1043645" s="39"/>
      <c r="WIS1043645" s="39"/>
      <c r="WIT1043645" s="39"/>
      <c r="WIU1043645" s="39"/>
      <c r="WIV1043645" s="39"/>
      <c r="WIW1043645" s="39"/>
      <c r="WIX1043645" s="39"/>
      <c r="WIY1043645" s="39"/>
      <c r="WIZ1043645" s="39"/>
      <c r="WJA1043645" s="39"/>
      <c r="WJB1043645" s="39"/>
      <c r="WJC1043645" s="39"/>
      <c r="WJD1043645" s="39"/>
      <c r="WJE1043645" s="39"/>
      <c r="WJF1043645" s="39"/>
      <c r="WJG1043645" s="39"/>
      <c r="WJH1043645" s="39"/>
      <c r="WJI1043645" s="39"/>
      <c r="WJJ1043645" s="39"/>
      <c r="WJK1043645" s="39"/>
      <c r="WJL1043645" s="39"/>
      <c r="WJM1043645" s="39"/>
      <c r="WJN1043645" s="39"/>
      <c r="WJO1043645" s="39"/>
      <c r="WJP1043645" s="39"/>
      <c r="WJQ1043645" s="39"/>
      <c r="WJR1043645" s="39"/>
      <c r="WJS1043645" s="39"/>
      <c r="WJT1043645" s="39"/>
      <c r="WJU1043645" s="39"/>
      <c r="WJV1043645" s="39"/>
      <c r="WJW1043645" s="39"/>
      <c r="WJX1043645" s="39"/>
      <c r="WJY1043645" s="39"/>
      <c r="WJZ1043645" s="39"/>
      <c r="WKA1043645" s="39"/>
      <c r="WKB1043645" s="39"/>
      <c r="WKC1043645" s="39"/>
      <c r="WKD1043645" s="39"/>
      <c r="WKE1043645" s="39"/>
      <c r="WKF1043645" s="39"/>
      <c r="WKG1043645" s="39"/>
      <c r="WKH1043645" s="39"/>
      <c r="WKI1043645" s="39"/>
      <c r="WKJ1043645" s="39"/>
      <c r="WKK1043645" s="39"/>
      <c r="WKL1043645" s="39"/>
      <c r="WKM1043645" s="39"/>
      <c r="WKN1043645" s="39"/>
      <c r="WKO1043645" s="39"/>
      <c r="WKP1043645" s="39"/>
      <c r="WKQ1043645" s="39"/>
      <c r="WKR1043645" s="39"/>
      <c r="WKS1043645" s="39"/>
      <c r="WKT1043645" s="39"/>
      <c r="WKU1043645" s="39"/>
      <c r="WKV1043645" s="39"/>
      <c r="WKW1043645" s="39"/>
      <c r="WKX1043645" s="39"/>
      <c r="WKY1043645" s="39"/>
      <c r="WKZ1043645" s="39"/>
      <c r="WLA1043645" s="39"/>
      <c r="WLB1043645" s="39"/>
      <c r="WLC1043645" s="39"/>
      <c r="WLD1043645" s="39"/>
      <c r="WLE1043645" s="39"/>
      <c r="WLF1043645" s="39"/>
      <c r="WLG1043645" s="39"/>
      <c r="WLH1043645" s="39"/>
      <c r="WLI1043645" s="39"/>
      <c r="WLJ1043645" s="39"/>
      <c r="WLK1043645" s="39"/>
      <c r="WLL1043645" s="39"/>
      <c r="WLM1043645" s="39"/>
      <c r="WLN1043645" s="39"/>
      <c r="WLO1043645" s="39"/>
      <c r="WLP1043645" s="39"/>
      <c r="WLQ1043645" s="39"/>
      <c r="WLR1043645" s="39"/>
      <c r="WLS1043645" s="39"/>
      <c r="WLT1043645" s="39"/>
      <c r="WLU1043645" s="39"/>
      <c r="WLV1043645" s="39"/>
      <c r="WLW1043645" s="39"/>
      <c r="WLX1043645" s="39"/>
      <c r="WLY1043645" s="39"/>
      <c r="WLZ1043645" s="39"/>
      <c r="WMA1043645" s="39"/>
      <c r="WMB1043645" s="39"/>
      <c r="WMC1043645" s="39"/>
      <c r="WMD1043645" s="39"/>
      <c r="WME1043645" s="39"/>
      <c r="WMF1043645" s="39"/>
      <c r="WMG1043645" s="39"/>
      <c r="WMH1043645" s="39"/>
      <c r="WMI1043645" s="39"/>
      <c r="WMJ1043645" s="39"/>
      <c r="WMK1043645" s="39"/>
      <c r="WML1043645" s="39"/>
      <c r="WMM1043645" s="39"/>
      <c r="WMN1043645" s="39"/>
      <c r="WMO1043645" s="39"/>
      <c r="WMP1043645" s="39"/>
      <c r="WMQ1043645" s="39"/>
      <c r="WMR1043645" s="39"/>
      <c r="WMS1043645" s="39"/>
      <c r="WMT1043645" s="39"/>
      <c r="WMU1043645" s="39"/>
      <c r="WMV1043645" s="39"/>
      <c r="WMW1043645" s="39"/>
      <c r="WMX1043645" s="39"/>
      <c r="WMY1043645" s="39"/>
      <c r="WMZ1043645" s="39"/>
      <c r="WNA1043645" s="39"/>
      <c r="WNB1043645" s="39"/>
      <c r="WNC1043645" s="39"/>
      <c r="WND1043645" s="39"/>
      <c r="WNE1043645" s="39"/>
      <c r="WNF1043645" s="39"/>
      <c r="WNG1043645" s="39"/>
      <c r="WNH1043645" s="39"/>
      <c r="WNI1043645" s="39"/>
      <c r="WNJ1043645" s="39"/>
      <c r="WNK1043645" s="39"/>
      <c r="WNL1043645" s="39"/>
      <c r="WNM1043645" s="39"/>
      <c r="WNN1043645" s="39"/>
      <c r="WNO1043645" s="39"/>
      <c r="WNP1043645" s="39"/>
      <c r="WNQ1043645" s="39"/>
      <c r="WNR1043645" s="39"/>
      <c r="WNS1043645" s="39"/>
      <c r="WNT1043645" s="39"/>
      <c r="WNU1043645" s="39"/>
      <c r="WNV1043645" s="39"/>
      <c r="WNW1043645" s="39"/>
      <c r="WNX1043645" s="39"/>
      <c r="WNY1043645" s="39"/>
      <c r="WNZ1043645" s="39"/>
      <c r="WOA1043645" s="39"/>
      <c r="WOB1043645" s="39"/>
      <c r="WOC1043645" s="39"/>
      <c r="WOD1043645" s="39"/>
      <c r="WOE1043645" s="39"/>
      <c r="WOF1043645" s="39"/>
      <c r="WOG1043645" s="39"/>
      <c r="WOH1043645" s="39"/>
      <c r="WOI1043645" s="39"/>
      <c r="WOJ1043645" s="39"/>
      <c r="WOK1043645" s="39"/>
      <c r="WOL1043645" s="39"/>
      <c r="WOM1043645" s="39"/>
      <c r="WON1043645" s="39"/>
      <c r="WOO1043645" s="39"/>
      <c r="WOP1043645" s="39"/>
      <c r="WOQ1043645" s="39"/>
      <c r="WOR1043645" s="39"/>
      <c r="WOS1043645" s="39"/>
      <c r="WOT1043645" s="39"/>
      <c r="WOU1043645" s="39"/>
      <c r="WOV1043645" s="39"/>
      <c r="WOW1043645" s="39"/>
      <c r="WOX1043645" s="39"/>
      <c r="WOY1043645" s="39"/>
      <c r="WOZ1043645" s="39"/>
      <c r="WPA1043645" s="39"/>
      <c r="WPB1043645" s="39"/>
      <c r="WPC1043645" s="39"/>
      <c r="WPD1043645" s="39"/>
      <c r="WPE1043645" s="39"/>
      <c r="WPF1043645" s="39"/>
      <c r="WPG1043645" s="39"/>
      <c r="WPH1043645" s="39"/>
      <c r="WPI1043645" s="39"/>
      <c r="WPJ1043645" s="39"/>
      <c r="WPK1043645" s="39"/>
      <c r="WPL1043645" s="39"/>
      <c r="WPM1043645" s="39"/>
      <c r="WPN1043645" s="39"/>
      <c r="WPO1043645" s="39"/>
      <c r="WPP1043645" s="39"/>
      <c r="WPQ1043645" s="39"/>
      <c r="WPR1043645" s="39"/>
      <c r="WPS1043645" s="39"/>
      <c r="WPT1043645" s="39"/>
      <c r="WPU1043645" s="39"/>
      <c r="WPV1043645" s="39"/>
      <c r="WPW1043645" s="39"/>
      <c r="WPX1043645" s="39"/>
      <c r="WPY1043645" s="39"/>
      <c r="WPZ1043645" s="39"/>
      <c r="WQA1043645" s="39"/>
      <c r="WQB1043645" s="39"/>
      <c r="WQC1043645" s="39"/>
      <c r="WQD1043645" s="39"/>
      <c r="WQE1043645" s="39"/>
      <c r="WQF1043645" s="39"/>
      <c r="WQG1043645" s="39"/>
      <c r="WQH1043645" s="39"/>
      <c r="WQI1043645" s="39"/>
      <c r="WQJ1043645" s="39"/>
      <c r="WQK1043645" s="39"/>
      <c r="WQL1043645" s="39"/>
      <c r="WQM1043645" s="39"/>
      <c r="WQN1043645" s="39"/>
      <c r="WQO1043645" s="39"/>
      <c r="WQP1043645" s="39"/>
      <c r="WQQ1043645" s="39"/>
      <c r="WQR1043645" s="39"/>
      <c r="WQS1043645" s="39"/>
      <c r="WQT1043645" s="39"/>
      <c r="WQU1043645" s="39"/>
      <c r="WQV1043645" s="39"/>
      <c r="WQW1043645" s="39"/>
      <c r="WQX1043645" s="39"/>
      <c r="WQY1043645" s="39"/>
      <c r="WQZ1043645" s="39"/>
      <c r="WRA1043645" s="39"/>
      <c r="WRB1043645" s="39"/>
      <c r="WRC1043645" s="39"/>
      <c r="WRD1043645" s="39"/>
      <c r="WRE1043645" s="39"/>
      <c r="WRF1043645" s="39"/>
      <c r="WRG1043645" s="39"/>
      <c r="WRH1043645" s="39"/>
      <c r="WRI1043645" s="39"/>
      <c r="WRJ1043645" s="39"/>
      <c r="WRK1043645" s="39"/>
      <c r="WRL1043645" s="39"/>
      <c r="WRM1043645" s="39"/>
      <c r="WRN1043645" s="39"/>
      <c r="WRO1043645" s="39"/>
      <c r="WRP1043645" s="39"/>
      <c r="WRQ1043645" s="39"/>
      <c r="WRR1043645" s="39"/>
      <c r="WRS1043645" s="39"/>
      <c r="WRT1043645" s="39"/>
      <c r="WRU1043645" s="39"/>
      <c r="WRV1043645" s="39"/>
      <c r="WRW1043645" s="39"/>
      <c r="WRX1043645" s="39"/>
      <c r="WRY1043645" s="39"/>
      <c r="WRZ1043645" s="39"/>
      <c r="WSA1043645" s="39"/>
      <c r="WSB1043645" s="39"/>
      <c r="WSC1043645" s="39"/>
      <c r="WSD1043645" s="39"/>
      <c r="WSE1043645" s="39"/>
      <c r="WSF1043645" s="39"/>
      <c r="WSG1043645" s="39"/>
      <c r="WSH1043645" s="39"/>
      <c r="WSI1043645" s="39"/>
      <c r="WSJ1043645" s="39"/>
      <c r="WSK1043645" s="39"/>
      <c r="WSL1043645" s="39"/>
      <c r="WSM1043645" s="39"/>
      <c r="WSN1043645" s="39"/>
      <c r="WSO1043645" s="39"/>
      <c r="WSP1043645" s="39"/>
      <c r="WSQ1043645" s="39"/>
      <c r="WSR1043645" s="39"/>
      <c r="WSS1043645" s="39"/>
      <c r="WST1043645" s="39"/>
      <c r="WSU1043645" s="39"/>
      <c r="WSV1043645" s="39"/>
      <c r="WSW1043645" s="39"/>
      <c r="WSX1043645" s="39"/>
      <c r="WSY1043645" s="39"/>
      <c r="WSZ1043645" s="39"/>
      <c r="WTA1043645" s="39"/>
      <c r="WTB1043645" s="39"/>
      <c r="WTC1043645" s="39"/>
      <c r="WTD1043645" s="39"/>
      <c r="WTE1043645" s="39"/>
      <c r="WTF1043645" s="39"/>
      <c r="WTG1043645" s="39"/>
      <c r="WTH1043645" s="39"/>
      <c r="WTI1043645" s="39"/>
      <c r="WTJ1043645" s="39"/>
      <c r="WTK1043645" s="39"/>
      <c r="WTL1043645" s="39"/>
      <c r="WTM1043645" s="39"/>
      <c r="WTN1043645" s="39"/>
      <c r="WTO1043645" s="39"/>
      <c r="WTP1043645" s="39"/>
      <c r="WTQ1043645" s="39"/>
      <c r="WTR1043645" s="39"/>
      <c r="WTS1043645" s="39"/>
      <c r="WTT1043645" s="39"/>
      <c r="WTU1043645" s="39"/>
      <c r="WTV1043645" s="39"/>
      <c r="WTW1043645" s="39"/>
      <c r="WTX1043645" s="39"/>
      <c r="WTY1043645" s="39"/>
      <c r="WTZ1043645" s="39"/>
      <c r="WUA1043645" s="39"/>
      <c r="WUB1043645" s="39"/>
      <c r="WUC1043645" s="39"/>
      <c r="WUD1043645" s="39"/>
      <c r="WUE1043645" s="39"/>
      <c r="WUF1043645" s="39"/>
      <c r="WUG1043645" s="39"/>
      <c r="WUH1043645" s="39"/>
      <c r="WUI1043645" s="39"/>
      <c r="WUJ1043645" s="39"/>
      <c r="WUK1043645" s="39"/>
      <c r="WUL1043645" s="39"/>
      <c r="WUM1043645" s="39"/>
      <c r="WUN1043645" s="39"/>
      <c r="WUO1043645" s="39"/>
      <c r="WUP1043645" s="39"/>
      <c r="WUQ1043645" s="39"/>
      <c r="WUR1043645" s="39"/>
      <c r="WUS1043645" s="39"/>
      <c r="WUT1043645" s="39"/>
      <c r="WUU1043645" s="39"/>
      <c r="WUV1043645" s="39"/>
      <c r="WUW1043645" s="39"/>
      <c r="WUX1043645" s="39"/>
      <c r="WUY1043645" s="39"/>
      <c r="WUZ1043645" s="39"/>
      <c r="WVA1043645" s="39"/>
      <c r="WVB1043645" s="39"/>
      <c r="WVC1043645" s="39"/>
      <c r="WVD1043645" s="39"/>
      <c r="WVE1043645" s="39"/>
      <c r="WVF1043645" s="39"/>
      <c r="WVG1043645" s="39"/>
      <c r="WVH1043645" s="39"/>
      <c r="WVI1043645" s="39"/>
      <c r="WVJ1043645" s="39"/>
      <c r="WVK1043645" s="39"/>
      <c r="WVL1043645" s="39"/>
      <c r="WVM1043645" s="39"/>
      <c r="WVN1043645" s="39"/>
      <c r="WVO1043645" s="39"/>
      <c r="WVP1043645" s="39"/>
      <c r="WVQ1043645" s="39"/>
      <c r="WVR1043645" s="39"/>
      <c r="WVS1043645" s="39"/>
      <c r="WVT1043645" s="39"/>
      <c r="WVU1043645" s="39"/>
      <c r="WVV1043645" s="39"/>
      <c r="WVW1043645" s="39"/>
      <c r="WVX1043645" s="39"/>
      <c r="WVY1043645" s="39"/>
      <c r="WVZ1043645" s="39"/>
      <c r="WWA1043645" s="39"/>
      <c r="WWB1043645" s="39"/>
      <c r="WWC1043645" s="39"/>
      <c r="WWD1043645" s="39"/>
      <c r="WWE1043645" s="39"/>
      <c r="WWF1043645" s="39"/>
      <c r="WWG1043645" s="39"/>
      <c r="WWH1043645" s="39"/>
      <c r="WWI1043645" s="39"/>
      <c r="WWJ1043645" s="39"/>
      <c r="WWK1043645" s="39"/>
      <c r="WWL1043645" s="39"/>
      <c r="WWM1043645" s="39"/>
      <c r="WWN1043645" s="39"/>
      <c r="WWO1043645" s="39"/>
      <c r="WWP1043645" s="39"/>
      <c r="WWQ1043645" s="39"/>
      <c r="WWR1043645" s="39"/>
      <c r="WWS1043645" s="39"/>
      <c r="WWT1043645" s="39"/>
      <c r="WWU1043645" s="39"/>
      <c r="WWV1043645" s="39"/>
      <c r="WWW1043645" s="39"/>
      <c r="WWX1043645" s="39"/>
      <c r="WWY1043645" s="39"/>
      <c r="WWZ1043645" s="39"/>
      <c r="WXA1043645" s="39"/>
      <c r="WXB1043645" s="39"/>
      <c r="WXC1043645" s="39"/>
      <c r="WXD1043645" s="39"/>
      <c r="WXE1043645" s="39"/>
      <c r="WXF1043645" s="39"/>
      <c r="WXG1043645" s="39"/>
      <c r="WXH1043645" s="39"/>
      <c r="WXI1043645" s="39"/>
      <c r="WXJ1043645" s="39"/>
      <c r="WXK1043645" s="39"/>
      <c r="WXL1043645" s="39"/>
      <c r="WXM1043645" s="39"/>
      <c r="WXN1043645" s="39"/>
      <c r="WXO1043645" s="39"/>
      <c r="WXP1043645" s="39"/>
      <c r="WXQ1043645" s="39"/>
      <c r="WXR1043645" s="39"/>
      <c r="WXS1043645" s="39"/>
      <c r="WXT1043645" s="39"/>
      <c r="WXU1043645" s="39"/>
      <c r="WXV1043645" s="39"/>
      <c r="WXW1043645" s="39"/>
      <c r="WXX1043645" s="39"/>
      <c r="WXY1043645" s="39"/>
      <c r="WXZ1043645" s="39"/>
      <c r="WYA1043645" s="39"/>
      <c r="WYB1043645" s="39"/>
      <c r="WYC1043645" s="39"/>
      <c r="WYD1043645" s="39"/>
      <c r="WYE1043645" s="39"/>
      <c r="WYF1043645" s="39"/>
      <c r="WYG1043645" s="39"/>
      <c r="WYH1043645" s="39"/>
      <c r="WYI1043645" s="39"/>
      <c r="WYJ1043645" s="39"/>
      <c r="WYK1043645" s="39"/>
      <c r="WYL1043645" s="39"/>
      <c r="WYM1043645" s="39"/>
      <c r="WYN1043645" s="39"/>
      <c r="WYO1043645" s="39"/>
      <c r="WYP1043645" s="39"/>
      <c r="WYQ1043645" s="39"/>
      <c r="WYR1043645" s="39"/>
      <c r="WYS1043645" s="39"/>
      <c r="WYT1043645" s="39"/>
      <c r="WYU1043645" s="39"/>
      <c r="WYV1043645" s="39"/>
      <c r="WYW1043645" s="39"/>
      <c r="WYX1043645" s="39"/>
      <c r="WYY1043645" s="39"/>
      <c r="WYZ1043645" s="39"/>
      <c r="WZA1043645" s="39"/>
      <c r="WZB1043645" s="39"/>
      <c r="WZC1043645" s="39"/>
      <c r="WZD1043645" s="39"/>
      <c r="WZE1043645" s="39"/>
      <c r="WZF1043645" s="39"/>
      <c r="WZG1043645" s="39"/>
      <c r="WZH1043645" s="39"/>
      <c r="WZI1043645" s="39"/>
      <c r="WZJ1043645" s="39"/>
      <c r="WZK1043645" s="39"/>
      <c r="WZL1043645" s="39"/>
      <c r="WZM1043645" s="39"/>
      <c r="WZN1043645" s="39"/>
      <c r="WZO1043645" s="39"/>
      <c r="WZP1043645" s="39"/>
      <c r="WZQ1043645" s="39"/>
      <c r="WZR1043645" s="39"/>
      <c r="WZS1043645" s="39"/>
      <c r="WZT1043645" s="39"/>
      <c r="WZU1043645" s="39"/>
      <c r="WZV1043645" s="39"/>
      <c r="WZW1043645" s="39"/>
      <c r="WZX1043645" s="39"/>
      <c r="WZY1043645" s="39"/>
      <c r="WZZ1043645" s="39"/>
      <c r="XAA1043645" s="39"/>
      <c r="XAB1043645" s="39"/>
      <c r="XAC1043645" s="39"/>
      <c r="XAD1043645" s="39"/>
      <c r="XAE1043645" s="39"/>
      <c r="XAF1043645" s="39"/>
      <c r="XAG1043645" s="39"/>
      <c r="XAH1043645" s="39"/>
      <c r="XAI1043645" s="39"/>
      <c r="XAJ1043645" s="39"/>
      <c r="XAK1043645" s="39"/>
      <c r="XAL1043645" s="39"/>
      <c r="XAM1043645" s="39"/>
      <c r="XAN1043645" s="39"/>
      <c r="XAO1043645" s="39"/>
      <c r="XAP1043645" s="39"/>
      <c r="XAQ1043645" s="39"/>
      <c r="XAR1043645" s="39"/>
      <c r="XAS1043645" s="39"/>
      <c r="XAT1043645" s="39"/>
      <c r="XAU1043645" s="39"/>
      <c r="XAV1043645" s="39"/>
      <c r="XAW1043645" s="39"/>
      <c r="XAX1043645" s="39"/>
      <c r="XAY1043645" s="39"/>
      <c r="XAZ1043645" s="39"/>
      <c r="XBA1043645" s="39"/>
      <c r="XBB1043645" s="39"/>
      <c r="XBC1043645" s="39"/>
      <c r="XBD1043645" s="39"/>
    </row>
    <row r="1043646" spans="36:83 5914:5921 14723:16280" customFormat="1" ht="22.5" customHeight="1">
      <c r="AJ1043646" s="57"/>
      <c r="CE1043646" s="83"/>
      <c r="HSL1043646" s="42"/>
      <c r="HSM1043646" s="42"/>
      <c r="HSN1043646" s="42"/>
      <c r="HSO1043646" s="42"/>
      <c r="HSP1043646" s="42"/>
      <c r="HSQ1043646" s="42"/>
      <c r="HSR1043646" s="42"/>
      <c r="HSS1043646" s="42"/>
      <c r="UTG1043646" s="39"/>
      <c r="UTH1043646" s="39"/>
      <c r="UTI1043646" s="39"/>
      <c r="UTJ1043646" s="39"/>
      <c r="UTK1043646" s="39"/>
      <c r="UTL1043646" s="39"/>
      <c r="UTM1043646" s="39"/>
      <c r="UTN1043646" s="39"/>
      <c r="UTO1043646" s="39"/>
      <c r="UTP1043646" s="39"/>
      <c r="UTQ1043646" s="39"/>
      <c r="UTR1043646" s="39"/>
      <c r="UTS1043646" s="39"/>
      <c r="UTT1043646" s="39"/>
      <c r="UTU1043646" s="39"/>
      <c r="UTV1043646" s="39"/>
      <c r="UTW1043646" s="39"/>
      <c r="UTX1043646" s="39"/>
      <c r="UTY1043646" s="39"/>
      <c r="UTZ1043646" s="39"/>
      <c r="UUA1043646" s="39"/>
      <c r="UUB1043646" s="39"/>
      <c r="UUC1043646" s="39"/>
      <c r="UUD1043646" s="39"/>
      <c r="UUE1043646" s="39"/>
      <c r="UUF1043646" s="39"/>
      <c r="UUG1043646" s="39"/>
      <c r="UUH1043646" s="39"/>
      <c r="UUI1043646" s="39"/>
      <c r="UUJ1043646" s="39"/>
      <c r="UUK1043646" s="39"/>
      <c r="UUL1043646" s="39"/>
      <c r="UUM1043646" s="39"/>
      <c r="UUN1043646" s="39"/>
      <c r="UUO1043646" s="39"/>
      <c r="UUP1043646" s="39"/>
      <c r="UUQ1043646" s="39"/>
      <c r="UUR1043646" s="39"/>
      <c r="UUS1043646" s="39"/>
      <c r="UUT1043646" s="39"/>
      <c r="UUU1043646" s="39"/>
      <c r="UUV1043646" s="39"/>
      <c r="UUW1043646" s="39"/>
      <c r="UUX1043646" s="39"/>
      <c r="UUY1043646" s="39"/>
      <c r="UUZ1043646" s="39"/>
      <c r="UVA1043646" s="39"/>
      <c r="UVB1043646" s="39"/>
      <c r="UVC1043646" s="39"/>
      <c r="UVD1043646" s="39"/>
      <c r="UVE1043646" s="39"/>
      <c r="UVF1043646" s="39"/>
      <c r="UVG1043646" s="39"/>
      <c r="UVH1043646" s="39"/>
      <c r="UVI1043646" s="39"/>
      <c r="UVJ1043646" s="39"/>
      <c r="UVK1043646" s="39"/>
      <c r="UVL1043646" s="39"/>
      <c r="UVM1043646" s="39"/>
      <c r="UVN1043646" s="39"/>
      <c r="UVO1043646" s="39"/>
      <c r="UVP1043646" s="39"/>
      <c r="UVQ1043646" s="39"/>
      <c r="UVR1043646" s="39"/>
      <c r="UVS1043646" s="39"/>
      <c r="UVT1043646" s="39"/>
      <c r="UVU1043646" s="39"/>
      <c r="UVV1043646" s="39"/>
      <c r="UVW1043646" s="39"/>
      <c r="UVX1043646" s="39"/>
      <c r="UVY1043646" s="39"/>
      <c r="UVZ1043646" s="39"/>
      <c r="UWA1043646" s="39"/>
      <c r="UWB1043646" s="39"/>
      <c r="UWC1043646" s="39"/>
      <c r="UWD1043646" s="39"/>
      <c r="UWE1043646" s="39"/>
      <c r="UWF1043646" s="39"/>
      <c r="UWG1043646" s="39"/>
      <c r="UWH1043646" s="39"/>
      <c r="UWI1043646" s="39"/>
      <c r="UWJ1043646" s="39"/>
      <c r="UWK1043646" s="39"/>
      <c r="UWL1043646" s="39"/>
      <c r="UWM1043646" s="39"/>
      <c r="UWN1043646" s="39"/>
      <c r="UWO1043646" s="39"/>
      <c r="UWP1043646" s="39"/>
      <c r="UWQ1043646" s="39"/>
      <c r="UWR1043646" s="39"/>
      <c r="UWS1043646" s="39"/>
      <c r="UWT1043646" s="39"/>
      <c r="UWU1043646" s="39"/>
      <c r="UWV1043646" s="39"/>
      <c r="UWW1043646" s="39"/>
      <c r="UWX1043646" s="39"/>
      <c r="UWY1043646" s="39"/>
      <c r="UWZ1043646" s="39"/>
      <c r="UXA1043646" s="39"/>
      <c r="UXB1043646" s="39"/>
      <c r="UXC1043646" s="39"/>
      <c r="UXD1043646" s="39"/>
      <c r="UXE1043646" s="39"/>
      <c r="UXF1043646" s="39"/>
      <c r="UXG1043646" s="39"/>
      <c r="UXH1043646" s="39"/>
      <c r="UXI1043646" s="39"/>
      <c r="UXJ1043646" s="39"/>
      <c r="UXK1043646" s="39"/>
      <c r="UXL1043646" s="39"/>
      <c r="UXM1043646" s="39"/>
      <c r="UXN1043646" s="39"/>
      <c r="UXO1043646" s="39"/>
      <c r="UXP1043646" s="39"/>
      <c r="UXQ1043646" s="39"/>
      <c r="UXR1043646" s="39"/>
      <c r="UXS1043646" s="39"/>
      <c r="UXT1043646" s="39"/>
      <c r="UXU1043646" s="39"/>
      <c r="UXV1043646" s="39"/>
      <c r="UXW1043646" s="39"/>
      <c r="UXX1043646" s="39"/>
      <c r="UXY1043646" s="39"/>
      <c r="UXZ1043646" s="39"/>
      <c r="UYA1043646" s="39"/>
      <c r="UYB1043646" s="39"/>
      <c r="UYC1043646" s="39"/>
      <c r="UYD1043646" s="39"/>
      <c r="UYE1043646" s="39"/>
      <c r="UYF1043646" s="39"/>
      <c r="UYG1043646" s="39"/>
      <c r="UYH1043646" s="39"/>
      <c r="UYI1043646" s="39"/>
      <c r="UYJ1043646" s="39"/>
      <c r="UYK1043646" s="39"/>
      <c r="UYL1043646" s="39"/>
      <c r="UYM1043646" s="39"/>
      <c r="UYN1043646" s="39"/>
      <c r="UYO1043646" s="39"/>
      <c r="UYP1043646" s="39"/>
      <c r="UYQ1043646" s="39"/>
      <c r="UYR1043646" s="39"/>
      <c r="UYS1043646" s="39"/>
      <c r="UYT1043646" s="39"/>
      <c r="UYU1043646" s="39"/>
      <c r="UYV1043646" s="39"/>
      <c r="UYW1043646" s="39"/>
      <c r="UYX1043646" s="39"/>
      <c r="UYY1043646" s="39"/>
      <c r="UYZ1043646" s="39"/>
      <c r="UZA1043646" s="39"/>
      <c r="UZB1043646" s="39"/>
      <c r="UZC1043646" s="39"/>
      <c r="UZD1043646" s="39"/>
      <c r="UZE1043646" s="39"/>
      <c r="UZF1043646" s="39"/>
      <c r="UZG1043646" s="39"/>
      <c r="UZH1043646" s="39"/>
      <c r="UZI1043646" s="39"/>
      <c r="UZJ1043646" s="39"/>
      <c r="UZK1043646" s="39"/>
      <c r="UZL1043646" s="39"/>
      <c r="UZM1043646" s="39"/>
      <c r="UZN1043646" s="39"/>
      <c r="UZO1043646" s="39"/>
      <c r="UZP1043646" s="39"/>
      <c r="UZQ1043646" s="39"/>
      <c r="UZR1043646" s="39"/>
      <c r="UZS1043646" s="39"/>
      <c r="UZT1043646" s="39"/>
      <c r="UZU1043646" s="39"/>
      <c r="UZV1043646" s="39"/>
      <c r="UZW1043646" s="39"/>
      <c r="UZX1043646" s="39"/>
      <c r="UZY1043646" s="39"/>
      <c r="UZZ1043646" s="39"/>
      <c r="VAA1043646" s="39"/>
      <c r="VAB1043646" s="39"/>
      <c r="VAC1043646" s="39"/>
      <c r="VAD1043646" s="39"/>
      <c r="VAE1043646" s="39"/>
      <c r="VAF1043646" s="39"/>
      <c r="VAG1043646" s="39"/>
      <c r="VAH1043646" s="39"/>
      <c r="VAI1043646" s="39"/>
      <c r="VAJ1043646" s="39"/>
      <c r="VAK1043646" s="39"/>
      <c r="VAL1043646" s="39"/>
      <c r="VAM1043646" s="39"/>
      <c r="VAN1043646" s="39"/>
      <c r="VAO1043646" s="39"/>
      <c r="VAP1043646" s="39"/>
      <c r="VAQ1043646" s="39"/>
      <c r="VAR1043646" s="39"/>
      <c r="VAS1043646" s="39"/>
      <c r="VAT1043646" s="39"/>
      <c r="VAU1043646" s="39"/>
      <c r="VAV1043646" s="39"/>
      <c r="VAW1043646" s="39"/>
      <c r="VAX1043646" s="39"/>
      <c r="VAY1043646" s="39"/>
      <c r="VAZ1043646" s="39"/>
      <c r="VBA1043646" s="39"/>
      <c r="VBB1043646" s="39"/>
      <c r="VBC1043646" s="39"/>
      <c r="VBD1043646" s="39"/>
      <c r="VBE1043646" s="39"/>
      <c r="VBF1043646" s="39"/>
      <c r="VBG1043646" s="39"/>
      <c r="VBH1043646" s="39"/>
      <c r="VBI1043646" s="39"/>
      <c r="VBJ1043646" s="39"/>
      <c r="VBK1043646" s="39"/>
      <c r="VBL1043646" s="39"/>
      <c r="VBM1043646" s="39"/>
      <c r="VBN1043646" s="39"/>
      <c r="VBO1043646" s="39"/>
      <c r="VBP1043646" s="39"/>
      <c r="VBQ1043646" s="39"/>
      <c r="VBR1043646" s="39"/>
      <c r="VBS1043646" s="39"/>
      <c r="VBT1043646" s="39"/>
      <c r="VBU1043646" s="39"/>
      <c r="VBV1043646" s="39"/>
      <c r="VBW1043646" s="39"/>
      <c r="VBX1043646" s="39"/>
      <c r="VBY1043646" s="39"/>
      <c r="VBZ1043646" s="39"/>
      <c r="VCA1043646" s="39"/>
      <c r="VCB1043646" s="39"/>
      <c r="VCC1043646" s="39"/>
      <c r="VCD1043646" s="39"/>
      <c r="VCE1043646" s="39"/>
      <c r="VCF1043646" s="39"/>
      <c r="VCG1043646" s="39"/>
      <c r="VCH1043646" s="39"/>
      <c r="VCI1043646" s="39"/>
      <c r="VCJ1043646" s="39"/>
      <c r="VCK1043646" s="39"/>
      <c r="VCL1043646" s="39"/>
      <c r="VCM1043646" s="39"/>
      <c r="VCN1043646" s="39"/>
      <c r="VCO1043646" s="39"/>
      <c r="VCP1043646" s="39"/>
      <c r="VCQ1043646" s="39"/>
      <c r="VCR1043646" s="39"/>
      <c r="VCS1043646" s="39"/>
      <c r="VCT1043646" s="39"/>
      <c r="VCU1043646" s="39"/>
      <c r="VCV1043646" s="39"/>
      <c r="VCW1043646" s="39"/>
      <c r="VCX1043646" s="39"/>
      <c r="VCY1043646" s="39"/>
      <c r="VCZ1043646" s="39"/>
      <c r="VDA1043646" s="39"/>
      <c r="VDB1043646" s="39"/>
      <c r="VDC1043646" s="39"/>
      <c r="VDD1043646" s="39"/>
      <c r="VDE1043646" s="39"/>
      <c r="VDF1043646" s="39"/>
      <c r="VDG1043646" s="39"/>
      <c r="VDH1043646" s="39"/>
      <c r="VDI1043646" s="39"/>
      <c r="VDJ1043646" s="39"/>
      <c r="VDK1043646" s="39"/>
      <c r="VDL1043646" s="39"/>
      <c r="VDM1043646" s="39"/>
      <c r="VDN1043646" s="39"/>
      <c r="VDO1043646" s="39"/>
      <c r="VDP1043646" s="39"/>
      <c r="VDQ1043646" s="39"/>
      <c r="VDR1043646" s="39"/>
      <c r="VDS1043646" s="39"/>
      <c r="VDT1043646" s="39"/>
      <c r="VDU1043646" s="39"/>
      <c r="VDV1043646" s="39"/>
      <c r="VDW1043646" s="39"/>
      <c r="VDX1043646" s="39"/>
      <c r="VDY1043646" s="39"/>
      <c r="VDZ1043646" s="39"/>
      <c r="VEA1043646" s="39"/>
      <c r="VEB1043646" s="39"/>
      <c r="VEC1043646" s="39"/>
      <c r="VED1043646" s="39"/>
      <c r="VEE1043646" s="39"/>
      <c r="VEF1043646" s="39"/>
      <c r="VEG1043646" s="39"/>
      <c r="VEH1043646" s="39"/>
      <c r="VEI1043646" s="39"/>
      <c r="VEJ1043646" s="39"/>
      <c r="VEK1043646" s="39"/>
      <c r="VEL1043646" s="39"/>
      <c r="VEM1043646" s="39"/>
      <c r="VEN1043646" s="39"/>
      <c r="VEO1043646" s="39"/>
      <c r="VEP1043646" s="39"/>
      <c r="VEQ1043646" s="39"/>
      <c r="VER1043646" s="39"/>
      <c r="VES1043646" s="39"/>
      <c r="VET1043646" s="39"/>
      <c r="VEU1043646" s="39"/>
      <c r="VEV1043646" s="39"/>
      <c r="VEW1043646" s="39"/>
      <c r="VEX1043646" s="39"/>
      <c r="VEY1043646" s="39"/>
      <c r="VEZ1043646" s="39"/>
      <c r="VFA1043646" s="39"/>
      <c r="VFB1043646" s="39"/>
      <c r="VFC1043646" s="39"/>
      <c r="VFD1043646" s="39"/>
      <c r="VFE1043646" s="39"/>
      <c r="VFF1043646" s="39"/>
      <c r="VFG1043646" s="39"/>
      <c r="VFH1043646" s="39"/>
      <c r="VFI1043646" s="39"/>
      <c r="VFJ1043646" s="39"/>
      <c r="VFK1043646" s="39"/>
      <c r="VFL1043646" s="39"/>
      <c r="VFM1043646" s="39"/>
      <c r="VFN1043646" s="39"/>
      <c r="VFO1043646" s="39"/>
      <c r="VFP1043646" s="39"/>
      <c r="VFQ1043646" s="39"/>
      <c r="VFR1043646" s="39"/>
      <c r="VFS1043646" s="39"/>
      <c r="VFT1043646" s="39"/>
      <c r="VFU1043646" s="39"/>
      <c r="VFV1043646" s="39"/>
      <c r="VFW1043646" s="39"/>
      <c r="VFX1043646" s="39"/>
      <c r="VFY1043646" s="39"/>
      <c r="VFZ1043646" s="39"/>
      <c r="VGA1043646" s="39"/>
      <c r="VGB1043646" s="39"/>
      <c r="VGC1043646" s="39"/>
      <c r="VGD1043646" s="39"/>
      <c r="VGE1043646" s="39"/>
      <c r="VGF1043646" s="39"/>
      <c r="VGG1043646" s="39"/>
      <c r="VGH1043646" s="39"/>
      <c r="VGI1043646" s="39"/>
      <c r="VGJ1043646" s="39"/>
      <c r="VGK1043646" s="39"/>
      <c r="VGL1043646" s="39"/>
      <c r="VGM1043646" s="39"/>
      <c r="VGN1043646" s="39"/>
      <c r="VGO1043646" s="39"/>
      <c r="VGP1043646" s="39"/>
      <c r="VGQ1043646" s="39"/>
      <c r="VGR1043646" s="39"/>
      <c r="VGS1043646" s="39"/>
      <c r="VGT1043646" s="39"/>
      <c r="VGU1043646" s="39"/>
      <c r="VGV1043646" s="39"/>
      <c r="VGW1043646" s="39"/>
      <c r="VGX1043646" s="39"/>
      <c r="VGY1043646" s="39"/>
      <c r="VGZ1043646" s="39"/>
      <c r="VHA1043646" s="39"/>
      <c r="VHB1043646" s="39"/>
      <c r="VHC1043646" s="39"/>
      <c r="VHD1043646" s="39"/>
      <c r="VHE1043646" s="39"/>
      <c r="VHF1043646" s="39"/>
      <c r="VHG1043646" s="39"/>
      <c r="VHH1043646" s="39"/>
      <c r="VHI1043646" s="39"/>
      <c r="VHJ1043646" s="39"/>
      <c r="VHK1043646" s="39"/>
      <c r="VHL1043646" s="39"/>
      <c r="VHM1043646" s="39"/>
      <c r="VHN1043646" s="39"/>
      <c r="VHO1043646" s="39"/>
      <c r="VHP1043646" s="39"/>
      <c r="VHQ1043646" s="39"/>
      <c r="VHR1043646" s="39"/>
      <c r="VHS1043646" s="39"/>
      <c r="VHT1043646" s="39"/>
      <c r="VHU1043646" s="39"/>
      <c r="VHV1043646" s="39"/>
      <c r="VHW1043646" s="39"/>
      <c r="VHX1043646" s="39"/>
      <c r="VHY1043646" s="39"/>
      <c r="VHZ1043646" s="39"/>
      <c r="VIA1043646" s="39"/>
      <c r="VIB1043646" s="39"/>
      <c r="VIC1043646" s="39"/>
      <c r="VID1043646" s="39"/>
      <c r="VIE1043646" s="39"/>
      <c r="VIF1043646" s="39"/>
      <c r="VIG1043646" s="39"/>
      <c r="VIH1043646" s="39"/>
      <c r="VII1043646" s="39"/>
      <c r="VIJ1043646" s="39"/>
      <c r="VIK1043646" s="39"/>
      <c r="VIL1043646" s="39"/>
      <c r="VIM1043646" s="39"/>
      <c r="VIN1043646" s="39"/>
      <c r="VIO1043646" s="39"/>
      <c r="VIP1043646" s="39"/>
      <c r="VIQ1043646" s="39"/>
      <c r="VIR1043646" s="39"/>
      <c r="VIS1043646" s="39"/>
      <c r="VIT1043646" s="39"/>
      <c r="VIU1043646" s="39"/>
      <c r="VIV1043646" s="39"/>
      <c r="VIW1043646" s="39"/>
      <c r="VIX1043646" s="39"/>
      <c r="VIY1043646" s="39"/>
      <c r="VIZ1043646" s="39"/>
      <c r="VJA1043646" s="39"/>
      <c r="VJB1043646" s="39"/>
      <c r="VJC1043646" s="39"/>
      <c r="VJD1043646" s="39"/>
      <c r="VJE1043646" s="39"/>
      <c r="VJF1043646" s="39"/>
      <c r="VJG1043646" s="39"/>
      <c r="VJH1043646" s="39"/>
      <c r="VJI1043646" s="39"/>
      <c r="VJJ1043646" s="39"/>
      <c r="VJK1043646" s="39"/>
      <c r="VJL1043646" s="39"/>
      <c r="VJM1043646" s="39"/>
      <c r="VJN1043646" s="39"/>
      <c r="VJO1043646" s="39"/>
      <c r="VJP1043646" s="39"/>
      <c r="VJQ1043646" s="39"/>
      <c r="VJR1043646" s="39"/>
      <c r="VJS1043646" s="39"/>
      <c r="VJT1043646" s="39"/>
      <c r="VJU1043646" s="39"/>
      <c r="VJV1043646" s="39"/>
      <c r="VJW1043646" s="39"/>
      <c r="VJX1043646" s="39"/>
      <c r="VJY1043646" s="39"/>
      <c r="VJZ1043646" s="39"/>
      <c r="VKA1043646" s="39"/>
      <c r="VKB1043646" s="39"/>
      <c r="VKC1043646" s="39"/>
      <c r="VKD1043646" s="39"/>
      <c r="VKE1043646" s="39"/>
      <c r="VKF1043646" s="39"/>
      <c r="VKG1043646" s="39"/>
      <c r="VKH1043646" s="39"/>
      <c r="VKI1043646" s="39"/>
      <c r="VKJ1043646" s="39"/>
      <c r="VKK1043646" s="39"/>
      <c r="VKL1043646" s="39"/>
      <c r="VKM1043646" s="39"/>
      <c r="VKN1043646" s="39"/>
      <c r="VKO1043646" s="39"/>
      <c r="VKP1043646" s="39"/>
      <c r="VKQ1043646" s="39"/>
      <c r="VKR1043646" s="39"/>
      <c r="VKS1043646" s="39"/>
      <c r="VKT1043646" s="39"/>
      <c r="VKU1043646" s="39"/>
      <c r="VKV1043646" s="39"/>
      <c r="VKW1043646" s="39"/>
      <c r="VKX1043646" s="39"/>
      <c r="VKY1043646" s="39"/>
      <c r="VKZ1043646" s="39"/>
      <c r="VLA1043646" s="39"/>
      <c r="VLB1043646" s="39"/>
      <c r="VLC1043646" s="39"/>
      <c r="VLD1043646" s="39"/>
      <c r="VLE1043646" s="39"/>
      <c r="VLF1043646" s="39"/>
      <c r="VLG1043646" s="39"/>
      <c r="VLH1043646" s="39"/>
      <c r="VLI1043646" s="39"/>
      <c r="VLJ1043646" s="39"/>
      <c r="VLK1043646" s="39"/>
      <c r="VLL1043646" s="39"/>
      <c r="VLM1043646" s="39"/>
      <c r="VLN1043646" s="39"/>
      <c r="VLO1043646" s="39"/>
      <c r="VLP1043646" s="39"/>
      <c r="VLQ1043646" s="39"/>
      <c r="VLR1043646" s="39"/>
      <c r="VLS1043646" s="39"/>
      <c r="VLT1043646" s="39"/>
      <c r="VLU1043646" s="39"/>
      <c r="VLV1043646" s="39"/>
      <c r="VLW1043646" s="39"/>
      <c r="VLX1043646" s="39"/>
      <c r="VLY1043646" s="39"/>
      <c r="VLZ1043646" s="39"/>
      <c r="VMA1043646" s="39"/>
      <c r="VMB1043646" s="39"/>
      <c r="VMC1043646" s="39"/>
      <c r="VMD1043646" s="39"/>
      <c r="VME1043646" s="39"/>
      <c r="VMF1043646" s="39"/>
      <c r="VMG1043646" s="39"/>
      <c r="VMH1043646" s="39"/>
      <c r="VMI1043646" s="39"/>
      <c r="VMJ1043646" s="39"/>
      <c r="VMK1043646" s="39"/>
      <c r="VML1043646" s="39"/>
      <c r="VMM1043646" s="39"/>
      <c r="VMN1043646" s="39"/>
      <c r="VMO1043646" s="39"/>
      <c r="VMP1043646" s="39"/>
      <c r="VMQ1043646" s="39"/>
      <c r="VMR1043646" s="39"/>
      <c r="VMS1043646" s="39"/>
      <c r="VMT1043646" s="39"/>
      <c r="VMU1043646" s="39"/>
      <c r="VMV1043646" s="39"/>
      <c r="VMW1043646" s="39"/>
      <c r="VMX1043646" s="39"/>
      <c r="VMY1043646" s="39"/>
      <c r="VMZ1043646" s="39"/>
      <c r="VNA1043646" s="39"/>
      <c r="VNB1043646" s="39"/>
      <c r="VNC1043646" s="39"/>
      <c r="VND1043646" s="39"/>
      <c r="VNE1043646" s="39"/>
      <c r="VNF1043646" s="39"/>
      <c r="VNG1043646" s="39"/>
      <c r="VNH1043646" s="39"/>
      <c r="VNI1043646" s="39"/>
      <c r="VNJ1043646" s="39"/>
      <c r="VNK1043646" s="39"/>
      <c r="VNL1043646" s="39"/>
      <c r="VNM1043646" s="39"/>
      <c r="VNN1043646" s="39"/>
      <c r="VNO1043646" s="39"/>
      <c r="VNP1043646" s="39"/>
      <c r="VNQ1043646" s="39"/>
      <c r="VNR1043646" s="39"/>
      <c r="VNS1043646" s="39"/>
      <c r="VNT1043646" s="39"/>
      <c r="VNU1043646" s="39"/>
      <c r="VNV1043646" s="39"/>
      <c r="VNW1043646" s="39"/>
      <c r="VNX1043646" s="39"/>
      <c r="VNY1043646" s="39"/>
      <c r="VNZ1043646" s="39"/>
      <c r="VOA1043646" s="39"/>
      <c r="VOB1043646" s="39"/>
      <c r="VOC1043646" s="39"/>
      <c r="VOD1043646" s="39"/>
      <c r="VOE1043646" s="39"/>
      <c r="VOF1043646" s="39"/>
      <c r="VOG1043646" s="39"/>
      <c r="VOH1043646" s="39"/>
      <c r="VOI1043646" s="39"/>
      <c r="VOJ1043646" s="39"/>
      <c r="VOK1043646" s="39"/>
      <c r="VOL1043646" s="39"/>
      <c r="VOM1043646" s="39"/>
      <c r="VON1043646" s="39"/>
      <c r="VOO1043646" s="39"/>
      <c r="VOP1043646" s="39"/>
      <c r="VOQ1043646" s="39"/>
      <c r="VOR1043646" s="39"/>
      <c r="VOS1043646" s="39"/>
      <c r="VOT1043646" s="39"/>
      <c r="VOU1043646" s="39"/>
      <c r="VOV1043646" s="39"/>
      <c r="VOW1043646" s="39"/>
      <c r="VOX1043646" s="39"/>
      <c r="VOY1043646" s="39"/>
      <c r="VOZ1043646" s="39"/>
      <c r="VPA1043646" s="39"/>
      <c r="VPB1043646" s="39"/>
      <c r="VPC1043646" s="39"/>
      <c r="VPD1043646" s="39"/>
      <c r="VPE1043646" s="39"/>
      <c r="VPF1043646" s="39"/>
      <c r="VPG1043646" s="39"/>
      <c r="VPH1043646" s="39"/>
      <c r="VPI1043646" s="39"/>
      <c r="VPJ1043646" s="39"/>
      <c r="VPK1043646" s="39"/>
      <c r="VPL1043646" s="39"/>
      <c r="VPM1043646" s="39"/>
      <c r="VPN1043646" s="39"/>
      <c r="VPO1043646" s="39"/>
      <c r="VPP1043646" s="39"/>
      <c r="VPQ1043646" s="39"/>
      <c r="VPR1043646" s="39"/>
      <c r="VPS1043646" s="39"/>
      <c r="VPT1043646" s="39"/>
      <c r="VPU1043646" s="39"/>
      <c r="VPV1043646" s="39"/>
      <c r="VPW1043646" s="39"/>
      <c r="VPX1043646" s="39"/>
      <c r="VPY1043646" s="39"/>
      <c r="VPZ1043646" s="39"/>
      <c r="VQA1043646" s="39"/>
      <c r="VQB1043646" s="39"/>
      <c r="VQC1043646" s="39"/>
      <c r="VQD1043646" s="39"/>
      <c r="VQE1043646" s="39"/>
      <c r="VQF1043646" s="39"/>
      <c r="VQG1043646" s="39"/>
      <c r="VQH1043646" s="39"/>
      <c r="VQI1043646" s="39"/>
      <c r="VQJ1043646" s="39"/>
      <c r="VQK1043646" s="39"/>
      <c r="VQL1043646" s="39"/>
      <c r="VQM1043646" s="39"/>
      <c r="VQN1043646" s="39"/>
      <c r="VQO1043646" s="39"/>
      <c r="VQP1043646" s="39"/>
      <c r="VQQ1043646" s="39"/>
      <c r="VQR1043646" s="39"/>
      <c r="VQS1043646" s="39"/>
      <c r="VQT1043646" s="39"/>
      <c r="VQU1043646" s="39"/>
      <c r="VQV1043646" s="39"/>
      <c r="VQW1043646" s="39"/>
      <c r="VQX1043646" s="39"/>
      <c r="VQY1043646" s="39"/>
      <c r="VQZ1043646" s="39"/>
      <c r="VRA1043646" s="39"/>
      <c r="VRB1043646" s="39"/>
      <c r="VRC1043646" s="39"/>
      <c r="VRD1043646" s="39"/>
      <c r="VRE1043646" s="39"/>
      <c r="VRF1043646" s="39"/>
      <c r="VRG1043646" s="39"/>
      <c r="VRH1043646" s="39"/>
      <c r="VRI1043646" s="39"/>
      <c r="VRJ1043646" s="39"/>
      <c r="VRK1043646" s="39"/>
      <c r="VRL1043646" s="39"/>
      <c r="VRM1043646" s="39"/>
      <c r="VRN1043646" s="39"/>
      <c r="VRO1043646" s="39"/>
      <c r="VRP1043646" s="39"/>
      <c r="VRQ1043646" s="39"/>
      <c r="VRR1043646" s="39"/>
      <c r="VRS1043646" s="39"/>
      <c r="VRT1043646" s="39"/>
      <c r="VRU1043646" s="39"/>
      <c r="VRV1043646" s="39"/>
      <c r="VRW1043646" s="39"/>
      <c r="VRX1043646" s="39"/>
      <c r="VRY1043646" s="39"/>
      <c r="VRZ1043646" s="39"/>
      <c r="VSA1043646" s="39"/>
      <c r="VSB1043646" s="39"/>
      <c r="VSC1043646" s="39"/>
      <c r="VSD1043646" s="39"/>
      <c r="VSE1043646" s="39"/>
      <c r="VSF1043646" s="39"/>
      <c r="VSG1043646" s="39"/>
      <c r="VSH1043646" s="39"/>
      <c r="VSI1043646" s="39"/>
      <c r="VSJ1043646" s="39"/>
      <c r="VSK1043646" s="39"/>
      <c r="VSL1043646" s="39"/>
      <c r="VSM1043646" s="39"/>
      <c r="VSN1043646" s="39"/>
      <c r="VSO1043646" s="39"/>
      <c r="VSP1043646" s="39"/>
      <c r="VSQ1043646" s="39"/>
      <c r="VSR1043646" s="39"/>
      <c r="VSS1043646" s="39"/>
      <c r="VST1043646" s="39"/>
      <c r="VSU1043646" s="39"/>
      <c r="VSV1043646" s="39"/>
      <c r="VSW1043646" s="39"/>
      <c r="VSX1043646" s="39"/>
      <c r="VSY1043646" s="39"/>
      <c r="VSZ1043646" s="39"/>
      <c r="VTA1043646" s="39"/>
      <c r="VTB1043646" s="39"/>
      <c r="VTC1043646" s="39"/>
      <c r="VTD1043646" s="39"/>
      <c r="VTE1043646" s="39"/>
      <c r="VTF1043646" s="39"/>
      <c r="VTG1043646" s="39"/>
      <c r="VTH1043646" s="39"/>
      <c r="VTI1043646" s="39"/>
      <c r="VTJ1043646" s="39"/>
      <c r="VTK1043646" s="39"/>
      <c r="VTL1043646" s="39"/>
      <c r="VTM1043646" s="39"/>
      <c r="VTN1043646" s="39"/>
      <c r="VTO1043646" s="39"/>
      <c r="VTP1043646" s="39"/>
      <c r="VTQ1043646" s="39"/>
      <c r="VTR1043646" s="39"/>
      <c r="VTS1043646" s="39"/>
      <c r="VTT1043646" s="39"/>
      <c r="VTU1043646" s="39"/>
      <c r="VTV1043646" s="39"/>
      <c r="VTW1043646" s="39"/>
      <c r="VTX1043646" s="39"/>
      <c r="VTY1043646" s="39"/>
      <c r="VTZ1043646" s="39"/>
      <c r="VUA1043646" s="39"/>
      <c r="VUB1043646" s="39"/>
      <c r="VUC1043646" s="39"/>
      <c r="VUD1043646" s="39"/>
      <c r="VUE1043646" s="39"/>
      <c r="VUF1043646" s="39"/>
      <c r="VUG1043646" s="39"/>
      <c r="VUH1043646" s="39"/>
      <c r="VUI1043646" s="39"/>
      <c r="VUJ1043646" s="39"/>
      <c r="VUK1043646" s="39"/>
      <c r="VUL1043646" s="39"/>
      <c r="VUM1043646" s="39"/>
      <c r="VUN1043646" s="39"/>
      <c r="VUO1043646" s="39"/>
      <c r="VUP1043646" s="39"/>
      <c r="VUQ1043646" s="39"/>
      <c r="VUR1043646" s="39"/>
      <c r="VUS1043646" s="39"/>
      <c r="VUT1043646" s="39"/>
      <c r="VUU1043646" s="39"/>
      <c r="VUV1043646" s="39"/>
      <c r="VUW1043646" s="39"/>
      <c r="VUX1043646" s="39"/>
      <c r="VUY1043646" s="39"/>
      <c r="VUZ1043646" s="39"/>
      <c r="VVA1043646" s="39"/>
      <c r="VVB1043646" s="39"/>
      <c r="VVC1043646" s="39"/>
      <c r="VVD1043646" s="39"/>
      <c r="VVE1043646" s="39"/>
      <c r="VVF1043646" s="39"/>
      <c r="VVG1043646" s="39"/>
      <c r="VVH1043646" s="39"/>
      <c r="VVI1043646" s="39"/>
      <c r="VVJ1043646" s="39"/>
      <c r="VVK1043646" s="39"/>
      <c r="VVL1043646" s="39"/>
      <c r="VVM1043646" s="39"/>
      <c r="VVN1043646" s="39"/>
      <c r="VVO1043646" s="39"/>
      <c r="VVP1043646" s="39"/>
      <c r="VVQ1043646" s="39"/>
      <c r="VVR1043646" s="39"/>
      <c r="VVS1043646" s="39"/>
      <c r="VVT1043646" s="39"/>
      <c r="VVU1043646" s="39"/>
      <c r="VVV1043646" s="39"/>
      <c r="VVW1043646" s="39"/>
      <c r="VVX1043646" s="39"/>
      <c r="VVY1043646" s="39"/>
      <c r="VVZ1043646" s="39"/>
      <c r="VWA1043646" s="39"/>
      <c r="VWB1043646" s="39"/>
      <c r="VWC1043646" s="39"/>
      <c r="VWD1043646" s="39"/>
      <c r="VWE1043646" s="39"/>
      <c r="VWF1043646" s="39"/>
      <c r="VWG1043646" s="39"/>
      <c r="VWH1043646" s="39"/>
      <c r="VWI1043646" s="39"/>
      <c r="VWJ1043646" s="39"/>
      <c r="VWK1043646" s="39"/>
      <c r="VWL1043646" s="39"/>
      <c r="VWM1043646" s="39"/>
      <c r="VWN1043646" s="39"/>
      <c r="VWO1043646" s="39"/>
      <c r="VWP1043646" s="39"/>
      <c r="VWQ1043646" s="39"/>
      <c r="VWR1043646" s="39"/>
      <c r="VWS1043646" s="39"/>
      <c r="VWT1043646" s="39"/>
      <c r="VWU1043646" s="39"/>
      <c r="VWV1043646" s="39"/>
      <c r="VWW1043646" s="39"/>
      <c r="VWX1043646" s="39"/>
      <c r="VWY1043646" s="39"/>
      <c r="VWZ1043646" s="39"/>
      <c r="VXA1043646" s="39"/>
      <c r="VXB1043646" s="39"/>
      <c r="VXC1043646" s="39"/>
      <c r="VXD1043646" s="39"/>
      <c r="VXE1043646" s="39"/>
      <c r="VXF1043646" s="39"/>
      <c r="VXG1043646" s="39"/>
      <c r="VXH1043646" s="39"/>
      <c r="VXI1043646" s="39"/>
      <c r="VXJ1043646" s="39"/>
      <c r="VXK1043646" s="39"/>
      <c r="VXL1043646" s="39"/>
      <c r="VXM1043646" s="39"/>
      <c r="VXN1043646" s="39"/>
      <c r="VXO1043646" s="39"/>
      <c r="VXP1043646" s="39"/>
      <c r="VXQ1043646" s="39"/>
      <c r="VXR1043646" s="39"/>
      <c r="VXS1043646" s="39"/>
      <c r="VXT1043646" s="39"/>
      <c r="VXU1043646" s="39"/>
      <c r="VXV1043646" s="39"/>
      <c r="VXW1043646" s="39"/>
      <c r="VXX1043646" s="39"/>
      <c r="VXY1043646" s="39"/>
      <c r="VXZ1043646" s="39"/>
      <c r="VYA1043646" s="39"/>
      <c r="VYB1043646" s="39"/>
      <c r="VYC1043646" s="39"/>
      <c r="VYD1043646" s="39"/>
      <c r="VYE1043646" s="39"/>
      <c r="VYF1043646" s="39"/>
      <c r="VYG1043646" s="39"/>
      <c r="VYH1043646" s="39"/>
      <c r="VYI1043646" s="39"/>
      <c r="VYJ1043646" s="39"/>
      <c r="VYK1043646" s="39"/>
      <c r="VYL1043646" s="39"/>
      <c r="VYM1043646" s="39"/>
      <c r="VYN1043646" s="39"/>
      <c r="VYO1043646" s="39"/>
      <c r="VYP1043646" s="39"/>
      <c r="VYQ1043646" s="39"/>
      <c r="VYR1043646" s="39"/>
      <c r="VYS1043646" s="39"/>
      <c r="VYT1043646" s="39"/>
      <c r="VYU1043646" s="39"/>
      <c r="VYV1043646" s="39"/>
      <c r="VYW1043646" s="39"/>
      <c r="VYX1043646" s="39"/>
      <c r="VYY1043646" s="39"/>
      <c r="VYZ1043646" s="39"/>
      <c r="VZA1043646" s="39"/>
      <c r="VZB1043646" s="39"/>
      <c r="VZC1043646" s="39"/>
      <c r="VZD1043646" s="39"/>
      <c r="VZE1043646" s="39"/>
      <c r="VZF1043646" s="39"/>
      <c r="VZG1043646" s="39"/>
      <c r="VZH1043646" s="39"/>
      <c r="VZI1043646" s="39"/>
      <c r="VZJ1043646" s="39"/>
      <c r="VZK1043646" s="39"/>
      <c r="VZL1043646" s="39"/>
      <c r="VZM1043646" s="39"/>
      <c r="VZN1043646" s="39"/>
      <c r="VZO1043646" s="39"/>
      <c r="VZP1043646" s="39"/>
      <c r="VZQ1043646" s="39"/>
      <c r="VZR1043646" s="39"/>
      <c r="VZS1043646" s="39"/>
      <c r="VZT1043646" s="39"/>
      <c r="VZU1043646" s="39"/>
      <c r="VZV1043646" s="39"/>
      <c r="VZW1043646" s="39"/>
      <c r="VZX1043646" s="39"/>
      <c r="VZY1043646" s="39"/>
      <c r="VZZ1043646" s="39"/>
      <c r="WAA1043646" s="39"/>
      <c r="WAB1043646" s="39"/>
      <c r="WAC1043646" s="39"/>
      <c r="WAD1043646" s="39"/>
      <c r="WAE1043646" s="39"/>
      <c r="WAF1043646" s="39"/>
      <c r="WAG1043646" s="39"/>
      <c r="WAH1043646" s="39"/>
      <c r="WAI1043646" s="39"/>
      <c r="WAJ1043646" s="39"/>
      <c r="WAK1043646" s="39"/>
      <c r="WAL1043646" s="39"/>
      <c r="WAM1043646" s="39"/>
      <c r="WAN1043646" s="39"/>
      <c r="WAO1043646" s="39"/>
      <c r="WAP1043646" s="39"/>
      <c r="WAQ1043646" s="39"/>
      <c r="WAR1043646" s="39"/>
      <c r="WAS1043646" s="39"/>
      <c r="WAT1043646" s="39"/>
      <c r="WAU1043646" s="39"/>
      <c r="WAV1043646" s="39"/>
      <c r="WAW1043646" s="39"/>
      <c r="WAX1043646" s="39"/>
      <c r="WAY1043646" s="39"/>
      <c r="WAZ1043646" s="39"/>
      <c r="WBA1043646" s="39"/>
      <c r="WBB1043646" s="39"/>
      <c r="WBC1043646" s="39"/>
      <c r="WBD1043646" s="39"/>
      <c r="WBE1043646" s="39"/>
      <c r="WBF1043646" s="39"/>
      <c r="WBG1043646" s="39"/>
      <c r="WBH1043646" s="39"/>
      <c r="WBI1043646" s="39"/>
      <c r="WBJ1043646" s="39"/>
      <c r="WBK1043646" s="39"/>
      <c r="WBL1043646" s="39"/>
      <c r="WBM1043646" s="39"/>
      <c r="WBN1043646" s="39"/>
      <c r="WBO1043646" s="39"/>
      <c r="WBP1043646" s="39"/>
      <c r="WBQ1043646" s="39"/>
      <c r="WBR1043646" s="39"/>
      <c r="WBS1043646" s="39"/>
      <c r="WBT1043646" s="39"/>
      <c r="WBU1043646" s="39"/>
      <c r="WBV1043646" s="39"/>
      <c r="WBW1043646" s="39"/>
      <c r="WBX1043646" s="39"/>
      <c r="WBY1043646" s="39"/>
      <c r="WBZ1043646" s="39"/>
      <c r="WCA1043646" s="39"/>
      <c r="WCB1043646" s="39"/>
      <c r="WCC1043646" s="39"/>
      <c r="WCD1043646" s="39"/>
      <c r="WCE1043646" s="39"/>
      <c r="WCF1043646" s="39"/>
      <c r="WCG1043646" s="39"/>
      <c r="WCH1043646" s="39"/>
      <c r="WCI1043646" s="39"/>
      <c r="WCJ1043646" s="39"/>
      <c r="WCK1043646" s="39"/>
      <c r="WCL1043646" s="39"/>
      <c r="WCM1043646" s="39"/>
      <c r="WCN1043646" s="39"/>
      <c r="WCO1043646" s="39"/>
      <c r="WCP1043646" s="39"/>
      <c r="WCQ1043646" s="39"/>
      <c r="WCR1043646" s="39"/>
      <c r="WCS1043646" s="39"/>
      <c r="WCT1043646" s="39"/>
      <c r="WCU1043646" s="39"/>
      <c r="WCV1043646" s="39"/>
      <c r="WCW1043646" s="39"/>
      <c r="WCX1043646" s="39"/>
      <c r="WCY1043646" s="39"/>
      <c r="WCZ1043646" s="39"/>
      <c r="WDA1043646" s="39"/>
      <c r="WDB1043646" s="39"/>
      <c r="WDC1043646" s="39"/>
      <c r="WDD1043646" s="39"/>
      <c r="WDE1043646" s="39"/>
      <c r="WDF1043646" s="39"/>
      <c r="WDG1043646" s="39"/>
      <c r="WDH1043646" s="39"/>
      <c r="WDI1043646" s="39"/>
      <c r="WDJ1043646" s="39"/>
      <c r="WDK1043646" s="39"/>
      <c r="WDL1043646" s="39"/>
      <c r="WDM1043646" s="39"/>
      <c r="WDN1043646" s="39"/>
      <c r="WDO1043646" s="39"/>
      <c r="WDP1043646" s="39"/>
      <c r="WDQ1043646" s="39"/>
      <c r="WDR1043646" s="39"/>
      <c r="WDS1043646" s="39"/>
      <c r="WDT1043646" s="39"/>
      <c r="WDU1043646" s="39"/>
      <c r="WDV1043646" s="39"/>
      <c r="WDW1043646" s="39"/>
      <c r="WDX1043646" s="39"/>
      <c r="WDY1043646" s="39"/>
      <c r="WDZ1043646" s="39"/>
      <c r="WEA1043646" s="39"/>
      <c r="WEB1043646" s="39"/>
      <c r="WEC1043646" s="39"/>
      <c r="WED1043646" s="39"/>
      <c r="WEE1043646" s="39"/>
      <c r="WEF1043646" s="39"/>
      <c r="WEG1043646" s="39"/>
      <c r="WEH1043646" s="39"/>
      <c r="WEI1043646" s="39"/>
      <c r="WEJ1043646" s="39"/>
      <c r="WEK1043646" s="39"/>
      <c r="WEL1043646" s="39"/>
      <c r="WEM1043646" s="39"/>
      <c r="WEN1043646" s="39"/>
      <c r="WEO1043646" s="39"/>
      <c r="WEP1043646" s="39"/>
      <c r="WEQ1043646" s="39"/>
      <c r="WER1043646" s="39"/>
      <c r="WES1043646" s="39"/>
      <c r="WET1043646" s="39"/>
      <c r="WEU1043646" s="39"/>
      <c r="WEV1043646" s="39"/>
      <c r="WEW1043646" s="39"/>
      <c r="WEX1043646" s="39"/>
      <c r="WEY1043646" s="39"/>
      <c r="WEZ1043646" s="39"/>
      <c r="WFA1043646" s="39"/>
      <c r="WFB1043646" s="39"/>
      <c r="WFC1043646" s="39"/>
      <c r="WFD1043646" s="39"/>
      <c r="WFE1043646" s="39"/>
      <c r="WFF1043646" s="39"/>
      <c r="WFG1043646" s="39"/>
      <c r="WFH1043646" s="39"/>
      <c r="WFI1043646" s="39"/>
      <c r="WFJ1043646" s="39"/>
      <c r="WFK1043646" s="39"/>
      <c r="WFL1043646" s="39"/>
      <c r="WFM1043646" s="39"/>
      <c r="WFN1043646" s="39"/>
      <c r="WFO1043646" s="39"/>
      <c r="WFP1043646" s="39"/>
      <c r="WFQ1043646" s="39"/>
      <c r="WFR1043646" s="39"/>
      <c r="WFS1043646" s="39"/>
      <c r="WFT1043646" s="39"/>
      <c r="WFU1043646" s="39"/>
      <c r="WFV1043646" s="39"/>
      <c r="WFW1043646" s="39"/>
      <c r="WFX1043646" s="39"/>
      <c r="WFY1043646" s="39"/>
      <c r="WFZ1043646" s="39"/>
      <c r="WGA1043646" s="39"/>
      <c r="WGB1043646" s="39"/>
      <c r="WGC1043646" s="39"/>
      <c r="WGD1043646" s="39"/>
      <c r="WGE1043646" s="39"/>
      <c r="WGF1043646" s="39"/>
      <c r="WGG1043646" s="39"/>
      <c r="WGH1043646" s="39"/>
      <c r="WGI1043646" s="39"/>
      <c r="WGJ1043646" s="39"/>
      <c r="WGK1043646" s="39"/>
      <c r="WGL1043646" s="39"/>
      <c r="WGM1043646" s="39"/>
      <c r="WGN1043646" s="39"/>
      <c r="WGO1043646" s="39"/>
      <c r="WGP1043646" s="39"/>
      <c r="WGQ1043646" s="39"/>
      <c r="WGR1043646" s="39"/>
      <c r="WGS1043646" s="39"/>
      <c r="WGT1043646" s="39"/>
      <c r="WGU1043646" s="39"/>
      <c r="WGV1043646" s="39"/>
      <c r="WGW1043646" s="39"/>
      <c r="WGX1043646" s="39"/>
      <c r="WGY1043646" s="39"/>
      <c r="WGZ1043646" s="39"/>
      <c r="WHA1043646" s="39"/>
      <c r="WHB1043646" s="39"/>
      <c r="WHC1043646" s="39"/>
      <c r="WHD1043646" s="39"/>
      <c r="WHE1043646" s="39"/>
      <c r="WHF1043646" s="39"/>
      <c r="WHG1043646" s="39"/>
      <c r="WHH1043646" s="39"/>
      <c r="WHI1043646" s="39"/>
      <c r="WHJ1043646" s="39"/>
      <c r="WHK1043646" s="39"/>
      <c r="WHL1043646" s="39"/>
      <c r="WHM1043646" s="39"/>
      <c r="WHN1043646" s="39"/>
      <c r="WHO1043646" s="39"/>
      <c r="WHP1043646" s="39"/>
      <c r="WHQ1043646" s="39"/>
      <c r="WHR1043646" s="39"/>
      <c r="WHS1043646" s="39"/>
      <c r="WHT1043646" s="39"/>
      <c r="WHU1043646" s="39"/>
      <c r="WHV1043646" s="39"/>
      <c r="WHW1043646" s="39"/>
      <c r="WHX1043646" s="39"/>
      <c r="WHY1043646" s="39"/>
      <c r="WHZ1043646" s="39"/>
      <c r="WIA1043646" s="39"/>
      <c r="WIB1043646" s="39"/>
      <c r="WIC1043646" s="39"/>
      <c r="WID1043646" s="39"/>
      <c r="WIE1043646" s="39"/>
      <c r="WIF1043646" s="39"/>
      <c r="WIG1043646" s="39"/>
      <c r="WIH1043646" s="39"/>
      <c r="WII1043646" s="39"/>
      <c r="WIJ1043646" s="39"/>
      <c r="WIK1043646" s="39"/>
      <c r="WIL1043646" s="39"/>
      <c r="WIM1043646" s="39"/>
      <c r="WIN1043646" s="39"/>
      <c r="WIO1043646" s="39"/>
      <c r="WIP1043646" s="39"/>
      <c r="WIQ1043646" s="39"/>
      <c r="WIR1043646" s="39"/>
      <c r="WIS1043646" s="39"/>
      <c r="WIT1043646" s="39"/>
      <c r="WIU1043646" s="39"/>
      <c r="WIV1043646" s="39"/>
      <c r="WIW1043646" s="39"/>
      <c r="WIX1043646" s="39"/>
      <c r="WIY1043646" s="39"/>
      <c r="WIZ1043646" s="39"/>
      <c r="WJA1043646" s="39"/>
      <c r="WJB1043646" s="39"/>
      <c r="WJC1043646" s="39"/>
      <c r="WJD1043646" s="39"/>
      <c r="WJE1043646" s="39"/>
      <c r="WJF1043646" s="39"/>
      <c r="WJG1043646" s="39"/>
      <c r="WJH1043646" s="39"/>
      <c r="WJI1043646" s="39"/>
      <c r="WJJ1043646" s="39"/>
      <c r="WJK1043646" s="39"/>
      <c r="WJL1043646" s="39"/>
      <c r="WJM1043646" s="39"/>
      <c r="WJN1043646" s="39"/>
      <c r="WJO1043646" s="39"/>
      <c r="WJP1043646" s="39"/>
      <c r="WJQ1043646" s="39"/>
      <c r="WJR1043646" s="39"/>
      <c r="WJS1043646" s="39"/>
      <c r="WJT1043646" s="39"/>
      <c r="WJU1043646" s="39"/>
      <c r="WJV1043646" s="39"/>
      <c r="WJW1043646" s="39"/>
      <c r="WJX1043646" s="39"/>
      <c r="WJY1043646" s="39"/>
      <c r="WJZ1043646" s="39"/>
      <c r="WKA1043646" s="39"/>
      <c r="WKB1043646" s="39"/>
      <c r="WKC1043646" s="39"/>
      <c r="WKD1043646" s="39"/>
      <c r="WKE1043646" s="39"/>
      <c r="WKF1043646" s="39"/>
      <c r="WKG1043646" s="39"/>
      <c r="WKH1043646" s="39"/>
      <c r="WKI1043646" s="39"/>
      <c r="WKJ1043646" s="39"/>
      <c r="WKK1043646" s="39"/>
      <c r="WKL1043646" s="39"/>
      <c r="WKM1043646" s="39"/>
      <c r="WKN1043646" s="39"/>
      <c r="WKO1043646" s="39"/>
      <c r="WKP1043646" s="39"/>
      <c r="WKQ1043646" s="39"/>
      <c r="WKR1043646" s="39"/>
      <c r="WKS1043646" s="39"/>
      <c r="WKT1043646" s="39"/>
      <c r="WKU1043646" s="39"/>
      <c r="WKV1043646" s="39"/>
      <c r="WKW1043646" s="39"/>
      <c r="WKX1043646" s="39"/>
      <c r="WKY1043646" s="39"/>
      <c r="WKZ1043646" s="39"/>
      <c r="WLA1043646" s="39"/>
      <c r="WLB1043646" s="39"/>
      <c r="WLC1043646" s="39"/>
      <c r="WLD1043646" s="39"/>
      <c r="WLE1043646" s="39"/>
      <c r="WLF1043646" s="39"/>
      <c r="WLG1043646" s="39"/>
      <c r="WLH1043646" s="39"/>
      <c r="WLI1043646" s="39"/>
      <c r="WLJ1043646" s="39"/>
      <c r="WLK1043646" s="39"/>
      <c r="WLL1043646" s="39"/>
      <c r="WLM1043646" s="39"/>
      <c r="WLN1043646" s="39"/>
      <c r="WLO1043646" s="39"/>
      <c r="WLP1043646" s="39"/>
      <c r="WLQ1043646" s="39"/>
      <c r="WLR1043646" s="39"/>
      <c r="WLS1043646" s="39"/>
      <c r="WLT1043646" s="39"/>
      <c r="WLU1043646" s="39"/>
      <c r="WLV1043646" s="39"/>
      <c r="WLW1043646" s="39"/>
      <c r="WLX1043646" s="39"/>
      <c r="WLY1043646" s="39"/>
      <c r="WLZ1043646" s="39"/>
      <c r="WMA1043646" s="39"/>
      <c r="WMB1043646" s="39"/>
      <c r="WMC1043646" s="39"/>
      <c r="WMD1043646" s="39"/>
      <c r="WME1043646" s="39"/>
      <c r="WMF1043646" s="39"/>
      <c r="WMG1043646" s="39"/>
      <c r="WMH1043646" s="39"/>
      <c r="WMI1043646" s="39"/>
      <c r="WMJ1043646" s="39"/>
      <c r="WMK1043646" s="39"/>
      <c r="WML1043646" s="39"/>
      <c r="WMM1043646" s="39"/>
      <c r="WMN1043646" s="39"/>
      <c r="WMO1043646" s="39"/>
      <c r="WMP1043646" s="39"/>
      <c r="WMQ1043646" s="39"/>
      <c r="WMR1043646" s="39"/>
      <c r="WMS1043646" s="39"/>
      <c r="WMT1043646" s="39"/>
      <c r="WMU1043646" s="39"/>
      <c r="WMV1043646" s="39"/>
      <c r="WMW1043646" s="39"/>
      <c r="WMX1043646" s="39"/>
      <c r="WMY1043646" s="39"/>
      <c r="WMZ1043646" s="39"/>
      <c r="WNA1043646" s="39"/>
      <c r="WNB1043646" s="39"/>
      <c r="WNC1043646" s="39"/>
      <c r="WND1043646" s="39"/>
      <c r="WNE1043646" s="39"/>
      <c r="WNF1043646" s="39"/>
      <c r="WNG1043646" s="39"/>
      <c r="WNH1043646" s="39"/>
      <c r="WNI1043646" s="39"/>
      <c r="WNJ1043646" s="39"/>
      <c r="WNK1043646" s="39"/>
      <c r="WNL1043646" s="39"/>
      <c r="WNM1043646" s="39"/>
      <c r="WNN1043646" s="39"/>
      <c r="WNO1043646" s="39"/>
      <c r="WNP1043646" s="39"/>
      <c r="WNQ1043646" s="39"/>
      <c r="WNR1043646" s="39"/>
      <c r="WNS1043646" s="39"/>
      <c r="WNT1043646" s="39"/>
      <c r="WNU1043646" s="39"/>
      <c r="WNV1043646" s="39"/>
      <c r="WNW1043646" s="39"/>
      <c r="WNX1043646" s="39"/>
      <c r="WNY1043646" s="39"/>
      <c r="WNZ1043646" s="39"/>
      <c r="WOA1043646" s="39"/>
      <c r="WOB1043646" s="39"/>
      <c r="WOC1043646" s="39"/>
      <c r="WOD1043646" s="39"/>
      <c r="WOE1043646" s="39"/>
      <c r="WOF1043646" s="39"/>
      <c r="WOG1043646" s="39"/>
      <c r="WOH1043646" s="39"/>
      <c r="WOI1043646" s="39"/>
      <c r="WOJ1043646" s="39"/>
      <c r="WOK1043646" s="39"/>
      <c r="WOL1043646" s="39"/>
      <c r="WOM1043646" s="39"/>
      <c r="WON1043646" s="39"/>
      <c r="WOO1043646" s="39"/>
      <c r="WOP1043646" s="39"/>
      <c r="WOQ1043646" s="39"/>
      <c r="WOR1043646" s="39"/>
      <c r="WOS1043646" s="39"/>
      <c r="WOT1043646" s="39"/>
      <c r="WOU1043646" s="39"/>
      <c r="WOV1043646" s="39"/>
      <c r="WOW1043646" s="39"/>
      <c r="WOX1043646" s="39"/>
      <c r="WOY1043646" s="39"/>
      <c r="WOZ1043646" s="39"/>
      <c r="WPA1043646" s="39"/>
      <c r="WPB1043646" s="39"/>
      <c r="WPC1043646" s="39"/>
      <c r="WPD1043646" s="39"/>
      <c r="WPE1043646" s="39"/>
      <c r="WPF1043646" s="39"/>
      <c r="WPG1043646" s="39"/>
      <c r="WPH1043646" s="39"/>
      <c r="WPI1043646" s="39"/>
      <c r="WPJ1043646" s="39"/>
      <c r="WPK1043646" s="39"/>
      <c r="WPL1043646" s="39"/>
      <c r="WPM1043646" s="39"/>
      <c r="WPN1043646" s="39"/>
      <c r="WPO1043646" s="39"/>
      <c r="WPP1043646" s="39"/>
      <c r="WPQ1043646" s="39"/>
      <c r="WPR1043646" s="39"/>
      <c r="WPS1043646" s="39"/>
      <c r="WPT1043646" s="39"/>
      <c r="WPU1043646" s="39"/>
      <c r="WPV1043646" s="39"/>
      <c r="WPW1043646" s="39"/>
      <c r="WPX1043646" s="39"/>
      <c r="WPY1043646" s="39"/>
      <c r="WPZ1043646" s="39"/>
      <c r="WQA1043646" s="39"/>
      <c r="WQB1043646" s="39"/>
      <c r="WQC1043646" s="39"/>
      <c r="WQD1043646" s="39"/>
      <c r="WQE1043646" s="39"/>
      <c r="WQF1043646" s="39"/>
      <c r="WQG1043646" s="39"/>
      <c r="WQH1043646" s="39"/>
      <c r="WQI1043646" s="39"/>
      <c r="WQJ1043646" s="39"/>
      <c r="WQK1043646" s="39"/>
      <c r="WQL1043646" s="39"/>
      <c r="WQM1043646" s="39"/>
      <c r="WQN1043646" s="39"/>
      <c r="WQO1043646" s="39"/>
      <c r="WQP1043646" s="39"/>
      <c r="WQQ1043646" s="39"/>
      <c r="WQR1043646" s="39"/>
      <c r="WQS1043646" s="39"/>
      <c r="WQT1043646" s="39"/>
      <c r="WQU1043646" s="39"/>
      <c r="WQV1043646" s="39"/>
      <c r="WQW1043646" s="39"/>
      <c r="WQX1043646" s="39"/>
      <c r="WQY1043646" s="39"/>
      <c r="WQZ1043646" s="39"/>
      <c r="WRA1043646" s="39"/>
      <c r="WRB1043646" s="39"/>
      <c r="WRC1043646" s="39"/>
      <c r="WRD1043646" s="39"/>
      <c r="WRE1043646" s="39"/>
      <c r="WRF1043646" s="39"/>
      <c r="WRG1043646" s="39"/>
      <c r="WRH1043646" s="39"/>
      <c r="WRI1043646" s="39"/>
      <c r="WRJ1043646" s="39"/>
      <c r="WRK1043646" s="39"/>
      <c r="WRL1043646" s="39"/>
      <c r="WRM1043646" s="39"/>
      <c r="WRN1043646" s="39"/>
      <c r="WRO1043646" s="39"/>
      <c r="WRP1043646" s="39"/>
      <c r="WRQ1043646" s="39"/>
      <c r="WRR1043646" s="39"/>
      <c r="WRS1043646" s="39"/>
      <c r="WRT1043646" s="39"/>
      <c r="WRU1043646" s="39"/>
      <c r="WRV1043646" s="39"/>
      <c r="WRW1043646" s="39"/>
      <c r="WRX1043646" s="39"/>
      <c r="WRY1043646" s="39"/>
      <c r="WRZ1043646" s="39"/>
      <c r="WSA1043646" s="39"/>
      <c r="WSB1043646" s="39"/>
      <c r="WSC1043646" s="39"/>
      <c r="WSD1043646" s="39"/>
      <c r="WSE1043646" s="39"/>
      <c r="WSF1043646" s="39"/>
      <c r="WSG1043646" s="39"/>
      <c r="WSH1043646" s="39"/>
      <c r="WSI1043646" s="39"/>
      <c r="WSJ1043646" s="39"/>
      <c r="WSK1043646" s="39"/>
      <c r="WSL1043646" s="39"/>
      <c r="WSM1043646" s="39"/>
      <c r="WSN1043646" s="39"/>
      <c r="WSO1043646" s="39"/>
      <c r="WSP1043646" s="39"/>
      <c r="WSQ1043646" s="39"/>
      <c r="WSR1043646" s="39"/>
      <c r="WSS1043646" s="39"/>
      <c r="WST1043646" s="39"/>
      <c r="WSU1043646" s="39"/>
      <c r="WSV1043646" s="39"/>
      <c r="WSW1043646" s="39"/>
      <c r="WSX1043646" s="39"/>
      <c r="WSY1043646" s="39"/>
      <c r="WSZ1043646" s="39"/>
      <c r="WTA1043646" s="39"/>
      <c r="WTB1043646" s="39"/>
      <c r="WTC1043646" s="39"/>
      <c r="WTD1043646" s="39"/>
      <c r="WTE1043646" s="39"/>
      <c r="WTF1043646" s="39"/>
      <c r="WTG1043646" s="39"/>
      <c r="WTH1043646" s="39"/>
      <c r="WTI1043646" s="39"/>
      <c r="WTJ1043646" s="39"/>
      <c r="WTK1043646" s="39"/>
      <c r="WTL1043646" s="39"/>
      <c r="WTM1043646" s="39"/>
      <c r="WTN1043646" s="39"/>
      <c r="WTO1043646" s="39"/>
      <c r="WTP1043646" s="39"/>
      <c r="WTQ1043646" s="39"/>
      <c r="WTR1043646" s="39"/>
      <c r="WTS1043646" s="39"/>
      <c r="WTT1043646" s="39"/>
      <c r="WTU1043646" s="39"/>
      <c r="WTV1043646" s="39"/>
      <c r="WTW1043646" s="39"/>
      <c r="WTX1043646" s="39"/>
      <c r="WTY1043646" s="39"/>
      <c r="WTZ1043646" s="39"/>
      <c r="WUA1043646" s="39"/>
      <c r="WUB1043646" s="39"/>
      <c r="WUC1043646" s="39"/>
      <c r="WUD1043646" s="39"/>
      <c r="WUE1043646" s="39"/>
      <c r="WUF1043646" s="39"/>
      <c r="WUG1043646" s="39"/>
      <c r="WUH1043646" s="39"/>
      <c r="WUI1043646" s="39"/>
      <c r="WUJ1043646" s="39"/>
      <c r="WUK1043646" s="39"/>
      <c r="WUL1043646" s="39"/>
      <c r="WUM1043646" s="39"/>
      <c r="WUN1043646" s="39"/>
      <c r="WUO1043646" s="39"/>
      <c r="WUP1043646" s="39"/>
      <c r="WUQ1043646" s="39"/>
      <c r="WUR1043646" s="39"/>
      <c r="WUS1043646" s="39"/>
      <c r="WUT1043646" s="39"/>
      <c r="WUU1043646" s="39"/>
      <c r="WUV1043646" s="39"/>
      <c r="WUW1043646" s="39"/>
      <c r="WUX1043646" s="39"/>
      <c r="WUY1043646" s="39"/>
      <c r="WUZ1043646" s="39"/>
      <c r="WVA1043646" s="39"/>
      <c r="WVB1043646" s="39"/>
      <c r="WVC1043646" s="39"/>
      <c r="WVD1043646" s="39"/>
      <c r="WVE1043646" s="39"/>
      <c r="WVF1043646" s="39"/>
      <c r="WVG1043646" s="39"/>
      <c r="WVH1043646" s="39"/>
      <c r="WVI1043646" s="39"/>
      <c r="WVJ1043646" s="39"/>
      <c r="WVK1043646" s="39"/>
      <c r="WVL1043646" s="39"/>
      <c r="WVM1043646" s="39"/>
      <c r="WVN1043646" s="39"/>
      <c r="WVO1043646" s="39"/>
      <c r="WVP1043646" s="39"/>
      <c r="WVQ1043646" s="39"/>
      <c r="WVR1043646" s="39"/>
      <c r="WVS1043646" s="39"/>
      <c r="WVT1043646" s="39"/>
      <c r="WVU1043646" s="39"/>
      <c r="WVV1043646" s="39"/>
      <c r="WVW1043646" s="39"/>
      <c r="WVX1043646" s="39"/>
      <c r="WVY1043646" s="39"/>
      <c r="WVZ1043646" s="39"/>
      <c r="WWA1043646" s="39"/>
      <c r="WWB1043646" s="39"/>
      <c r="WWC1043646" s="39"/>
      <c r="WWD1043646" s="39"/>
      <c r="WWE1043646" s="39"/>
      <c r="WWF1043646" s="39"/>
      <c r="WWG1043646" s="39"/>
      <c r="WWH1043646" s="39"/>
      <c r="WWI1043646" s="39"/>
      <c r="WWJ1043646" s="39"/>
      <c r="WWK1043646" s="39"/>
      <c r="WWL1043646" s="39"/>
      <c r="WWM1043646" s="39"/>
      <c r="WWN1043646" s="39"/>
      <c r="WWO1043646" s="39"/>
      <c r="WWP1043646" s="39"/>
      <c r="WWQ1043646" s="39"/>
      <c r="WWR1043646" s="39"/>
      <c r="WWS1043646" s="39"/>
      <c r="WWT1043646" s="39"/>
      <c r="WWU1043646" s="39"/>
      <c r="WWV1043646" s="39"/>
      <c r="WWW1043646" s="39"/>
      <c r="WWX1043646" s="39"/>
      <c r="WWY1043646" s="39"/>
      <c r="WWZ1043646" s="39"/>
      <c r="WXA1043646" s="39"/>
      <c r="WXB1043646" s="39"/>
      <c r="WXC1043646" s="39"/>
      <c r="WXD1043646" s="39"/>
      <c r="WXE1043646" s="39"/>
      <c r="WXF1043646" s="39"/>
      <c r="WXG1043646" s="39"/>
      <c r="WXH1043646" s="39"/>
      <c r="WXI1043646" s="39"/>
      <c r="WXJ1043646" s="39"/>
      <c r="WXK1043646" s="39"/>
      <c r="WXL1043646" s="39"/>
      <c r="WXM1043646" s="39"/>
      <c r="WXN1043646" s="39"/>
      <c r="WXO1043646" s="39"/>
      <c r="WXP1043646" s="39"/>
      <c r="WXQ1043646" s="39"/>
      <c r="WXR1043646" s="39"/>
      <c r="WXS1043646" s="39"/>
      <c r="WXT1043646" s="39"/>
      <c r="WXU1043646" s="39"/>
      <c r="WXV1043646" s="39"/>
      <c r="WXW1043646" s="39"/>
      <c r="WXX1043646" s="39"/>
      <c r="WXY1043646" s="39"/>
      <c r="WXZ1043646" s="39"/>
      <c r="WYA1043646" s="39"/>
      <c r="WYB1043646" s="39"/>
      <c r="WYC1043646" s="39"/>
      <c r="WYD1043646" s="39"/>
      <c r="WYE1043646" s="39"/>
      <c r="WYF1043646" s="39"/>
      <c r="WYG1043646" s="39"/>
      <c r="WYH1043646" s="39"/>
      <c r="WYI1043646" s="39"/>
      <c r="WYJ1043646" s="39"/>
      <c r="WYK1043646" s="39"/>
      <c r="WYL1043646" s="39"/>
      <c r="WYM1043646" s="39"/>
      <c r="WYN1043646" s="39"/>
      <c r="WYO1043646" s="39"/>
      <c r="WYP1043646" s="39"/>
      <c r="WYQ1043646" s="39"/>
      <c r="WYR1043646" s="39"/>
      <c r="WYS1043646" s="39"/>
      <c r="WYT1043646" s="39"/>
      <c r="WYU1043646" s="39"/>
      <c r="WYV1043646" s="39"/>
      <c r="WYW1043646" s="39"/>
      <c r="WYX1043646" s="39"/>
      <c r="WYY1043646" s="39"/>
      <c r="WYZ1043646" s="39"/>
      <c r="WZA1043646" s="39"/>
      <c r="WZB1043646" s="39"/>
      <c r="WZC1043646" s="39"/>
      <c r="WZD1043646" s="39"/>
      <c r="WZE1043646" s="39"/>
      <c r="WZF1043646" s="39"/>
      <c r="WZG1043646" s="39"/>
      <c r="WZH1043646" s="39"/>
      <c r="WZI1043646" s="39"/>
      <c r="WZJ1043646" s="39"/>
      <c r="WZK1043646" s="39"/>
      <c r="WZL1043646" s="39"/>
      <c r="WZM1043646" s="39"/>
      <c r="WZN1043646" s="39"/>
      <c r="WZO1043646" s="39"/>
      <c r="WZP1043646" s="39"/>
      <c r="WZQ1043646" s="39"/>
      <c r="WZR1043646" s="39"/>
      <c r="WZS1043646" s="39"/>
      <c r="WZT1043646" s="39"/>
      <c r="WZU1043646" s="39"/>
      <c r="WZV1043646" s="39"/>
      <c r="WZW1043646" s="39"/>
      <c r="WZX1043646" s="39"/>
      <c r="WZY1043646" s="39"/>
      <c r="WZZ1043646" s="39"/>
      <c r="XAA1043646" s="39"/>
      <c r="XAB1043646" s="39"/>
      <c r="XAC1043646" s="39"/>
      <c r="XAD1043646" s="39"/>
      <c r="XAE1043646" s="39"/>
      <c r="XAF1043646" s="39"/>
      <c r="XAG1043646" s="39"/>
      <c r="XAH1043646" s="39"/>
      <c r="XAI1043646" s="39"/>
      <c r="XAJ1043646" s="39"/>
      <c r="XAK1043646" s="39"/>
      <c r="XAL1043646" s="39"/>
      <c r="XAM1043646" s="39"/>
      <c r="XAN1043646" s="39"/>
      <c r="XAO1043646" s="39"/>
      <c r="XAP1043646" s="39"/>
      <c r="XAQ1043646" s="39"/>
      <c r="XAR1043646" s="39"/>
      <c r="XAS1043646" s="39"/>
      <c r="XAT1043646" s="39"/>
      <c r="XAU1043646" s="39"/>
      <c r="XAV1043646" s="39"/>
      <c r="XAW1043646" s="39"/>
      <c r="XAX1043646" s="39"/>
      <c r="XAY1043646" s="39"/>
      <c r="XAZ1043646" s="39"/>
      <c r="XBA1043646" s="39"/>
      <c r="XBB1043646" s="39"/>
      <c r="XBC1043646" s="39"/>
      <c r="XBD1043646" s="39"/>
    </row>
    <row r="1043647" spans="36:83 5914:5921 14723:16280" customFormat="1" ht="22.5" customHeight="1">
      <c r="AJ1043647" s="57"/>
      <c r="CE1043647" s="83"/>
      <c r="HSL1043647" s="42"/>
      <c r="HSM1043647" s="42"/>
      <c r="HSN1043647" s="42"/>
      <c r="HSO1043647" s="42"/>
      <c r="HSP1043647" s="42"/>
      <c r="HSQ1043647" s="42"/>
      <c r="HSR1043647" s="42"/>
      <c r="HSS1043647" s="42"/>
      <c r="UTG1043647" s="39"/>
      <c r="UTH1043647" s="39"/>
      <c r="UTI1043647" s="39"/>
      <c r="UTJ1043647" s="39"/>
      <c r="UTK1043647" s="39"/>
      <c r="UTL1043647" s="39"/>
      <c r="UTM1043647" s="39"/>
      <c r="UTN1043647" s="39"/>
      <c r="UTO1043647" s="39"/>
      <c r="UTP1043647" s="39"/>
      <c r="UTQ1043647" s="39"/>
      <c r="UTR1043647" s="39"/>
      <c r="UTS1043647" s="39"/>
      <c r="UTT1043647" s="39"/>
      <c r="UTU1043647" s="39"/>
      <c r="UTV1043647" s="39"/>
      <c r="UTW1043647" s="39"/>
      <c r="UTX1043647" s="39"/>
      <c r="UTY1043647" s="39"/>
      <c r="UTZ1043647" s="39"/>
      <c r="UUA1043647" s="39"/>
      <c r="UUB1043647" s="39"/>
      <c r="UUC1043647" s="39"/>
      <c r="UUD1043647" s="39"/>
      <c r="UUE1043647" s="39"/>
      <c r="UUF1043647" s="39"/>
      <c r="UUG1043647" s="39"/>
      <c r="UUH1043647" s="39"/>
      <c r="UUI1043647" s="39"/>
      <c r="UUJ1043647" s="39"/>
      <c r="UUK1043647" s="39"/>
      <c r="UUL1043647" s="39"/>
      <c r="UUM1043647" s="39"/>
      <c r="UUN1043647" s="39"/>
      <c r="UUO1043647" s="39"/>
      <c r="UUP1043647" s="39"/>
      <c r="UUQ1043647" s="39"/>
      <c r="UUR1043647" s="39"/>
      <c r="UUS1043647" s="39"/>
      <c r="UUT1043647" s="39"/>
      <c r="UUU1043647" s="39"/>
      <c r="UUV1043647" s="39"/>
      <c r="UUW1043647" s="39"/>
      <c r="UUX1043647" s="39"/>
      <c r="UUY1043647" s="39"/>
      <c r="UUZ1043647" s="39"/>
      <c r="UVA1043647" s="39"/>
      <c r="UVB1043647" s="39"/>
      <c r="UVC1043647" s="39"/>
      <c r="UVD1043647" s="39"/>
      <c r="UVE1043647" s="39"/>
      <c r="UVF1043647" s="39"/>
      <c r="UVG1043647" s="39"/>
      <c r="UVH1043647" s="39"/>
      <c r="UVI1043647" s="39"/>
      <c r="UVJ1043647" s="39"/>
      <c r="UVK1043647" s="39"/>
      <c r="UVL1043647" s="39"/>
      <c r="UVM1043647" s="39"/>
      <c r="UVN1043647" s="39"/>
      <c r="UVO1043647" s="39"/>
      <c r="UVP1043647" s="39"/>
      <c r="UVQ1043647" s="39"/>
      <c r="UVR1043647" s="39"/>
      <c r="UVS1043647" s="39"/>
      <c r="UVT1043647" s="39"/>
      <c r="UVU1043647" s="39"/>
      <c r="UVV1043647" s="39"/>
      <c r="UVW1043647" s="39"/>
      <c r="UVX1043647" s="39"/>
      <c r="UVY1043647" s="39"/>
      <c r="UVZ1043647" s="39"/>
      <c r="UWA1043647" s="39"/>
      <c r="UWB1043647" s="39"/>
      <c r="UWC1043647" s="39"/>
      <c r="UWD1043647" s="39"/>
      <c r="UWE1043647" s="39"/>
      <c r="UWF1043647" s="39"/>
      <c r="UWG1043647" s="39"/>
      <c r="UWH1043647" s="39"/>
      <c r="UWI1043647" s="39"/>
      <c r="UWJ1043647" s="39"/>
      <c r="UWK1043647" s="39"/>
      <c r="UWL1043647" s="39"/>
      <c r="UWM1043647" s="39"/>
      <c r="UWN1043647" s="39"/>
      <c r="UWO1043647" s="39"/>
      <c r="UWP1043647" s="39"/>
      <c r="UWQ1043647" s="39"/>
      <c r="UWR1043647" s="39"/>
      <c r="UWS1043647" s="39"/>
      <c r="UWT1043647" s="39"/>
      <c r="UWU1043647" s="39"/>
      <c r="UWV1043647" s="39"/>
      <c r="UWW1043647" s="39"/>
      <c r="UWX1043647" s="39"/>
      <c r="UWY1043647" s="39"/>
      <c r="UWZ1043647" s="39"/>
      <c r="UXA1043647" s="39"/>
      <c r="UXB1043647" s="39"/>
      <c r="UXC1043647" s="39"/>
      <c r="UXD1043647" s="39"/>
      <c r="UXE1043647" s="39"/>
      <c r="UXF1043647" s="39"/>
      <c r="UXG1043647" s="39"/>
      <c r="UXH1043647" s="39"/>
      <c r="UXI1043647" s="39"/>
      <c r="UXJ1043647" s="39"/>
      <c r="UXK1043647" s="39"/>
      <c r="UXL1043647" s="39"/>
      <c r="UXM1043647" s="39"/>
      <c r="UXN1043647" s="39"/>
      <c r="UXO1043647" s="39"/>
      <c r="UXP1043647" s="39"/>
      <c r="UXQ1043647" s="39"/>
      <c r="UXR1043647" s="39"/>
      <c r="UXS1043647" s="39"/>
      <c r="UXT1043647" s="39"/>
      <c r="UXU1043647" s="39"/>
      <c r="UXV1043647" s="39"/>
      <c r="UXW1043647" s="39"/>
      <c r="UXX1043647" s="39"/>
      <c r="UXY1043647" s="39"/>
      <c r="UXZ1043647" s="39"/>
      <c r="UYA1043647" s="39"/>
      <c r="UYB1043647" s="39"/>
      <c r="UYC1043647" s="39"/>
      <c r="UYD1043647" s="39"/>
      <c r="UYE1043647" s="39"/>
      <c r="UYF1043647" s="39"/>
      <c r="UYG1043647" s="39"/>
      <c r="UYH1043647" s="39"/>
      <c r="UYI1043647" s="39"/>
      <c r="UYJ1043647" s="39"/>
      <c r="UYK1043647" s="39"/>
      <c r="UYL1043647" s="39"/>
      <c r="UYM1043647" s="39"/>
      <c r="UYN1043647" s="39"/>
      <c r="UYO1043647" s="39"/>
      <c r="UYP1043647" s="39"/>
      <c r="UYQ1043647" s="39"/>
      <c r="UYR1043647" s="39"/>
      <c r="UYS1043647" s="39"/>
      <c r="UYT1043647" s="39"/>
      <c r="UYU1043647" s="39"/>
      <c r="UYV1043647" s="39"/>
      <c r="UYW1043647" s="39"/>
      <c r="UYX1043647" s="39"/>
      <c r="UYY1043647" s="39"/>
      <c r="UYZ1043647" s="39"/>
      <c r="UZA1043647" s="39"/>
      <c r="UZB1043647" s="39"/>
      <c r="UZC1043647" s="39"/>
      <c r="UZD1043647" s="39"/>
      <c r="UZE1043647" s="39"/>
      <c r="UZF1043647" s="39"/>
      <c r="UZG1043647" s="39"/>
      <c r="UZH1043647" s="39"/>
      <c r="UZI1043647" s="39"/>
      <c r="UZJ1043647" s="39"/>
      <c r="UZK1043647" s="39"/>
      <c r="UZL1043647" s="39"/>
      <c r="UZM1043647" s="39"/>
      <c r="UZN1043647" s="39"/>
      <c r="UZO1043647" s="39"/>
      <c r="UZP1043647" s="39"/>
      <c r="UZQ1043647" s="39"/>
      <c r="UZR1043647" s="39"/>
      <c r="UZS1043647" s="39"/>
      <c r="UZT1043647" s="39"/>
      <c r="UZU1043647" s="39"/>
      <c r="UZV1043647" s="39"/>
      <c r="UZW1043647" s="39"/>
      <c r="UZX1043647" s="39"/>
      <c r="UZY1043647" s="39"/>
      <c r="UZZ1043647" s="39"/>
      <c r="VAA1043647" s="39"/>
      <c r="VAB1043647" s="39"/>
      <c r="VAC1043647" s="39"/>
      <c r="VAD1043647" s="39"/>
      <c r="VAE1043647" s="39"/>
      <c r="VAF1043647" s="39"/>
      <c r="VAG1043647" s="39"/>
      <c r="VAH1043647" s="39"/>
      <c r="VAI1043647" s="39"/>
      <c r="VAJ1043647" s="39"/>
      <c r="VAK1043647" s="39"/>
      <c r="VAL1043647" s="39"/>
      <c r="VAM1043647" s="39"/>
      <c r="VAN1043647" s="39"/>
      <c r="VAO1043647" s="39"/>
      <c r="VAP1043647" s="39"/>
      <c r="VAQ1043647" s="39"/>
      <c r="VAR1043647" s="39"/>
      <c r="VAS1043647" s="39"/>
      <c r="VAT1043647" s="39"/>
      <c r="VAU1043647" s="39"/>
      <c r="VAV1043647" s="39"/>
      <c r="VAW1043647" s="39"/>
      <c r="VAX1043647" s="39"/>
      <c r="VAY1043647" s="39"/>
      <c r="VAZ1043647" s="39"/>
      <c r="VBA1043647" s="39"/>
      <c r="VBB1043647" s="39"/>
      <c r="VBC1043647" s="39"/>
      <c r="VBD1043647" s="39"/>
      <c r="VBE1043647" s="39"/>
      <c r="VBF1043647" s="39"/>
      <c r="VBG1043647" s="39"/>
      <c r="VBH1043647" s="39"/>
      <c r="VBI1043647" s="39"/>
      <c r="VBJ1043647" s="39"/>
      <c r="VBK1043647" s="39"/>
      <c r="VBL1043647" s="39"/>
      <c r="VBM1043647" s="39"/>
      <c r="VBN1043647" s="39"/>
      <c r="VBO1043647" s="39"/>
      <c r="VBP1043647" s="39"/>
      <c r="VBQ1043647" s="39"/>
      <c r="VBR1043647" s="39"/>
      <c r="VBS1043647" s="39"/>
      <c r="VBT1043647" s="39"/>
      <c r="VBU1043647" s="39"/>
      <c r="VBV1043647" s="39"/>
      <c r="VBW1043647" s="39"/>
      <c r="VBX1043647" s="39"/>
      <c r="VBY1043647" s="39"/>
      <c r="VBZ1043647" s="39"/>
      <c r="VCA1043647" s="39"/>
      <c r="VCB1043647" s="39"/>
      <c r="VCC1043647" s="39"/>
      <c r="VCD1043647" s="39"/>
      <c r="VCE1043647" s="39"/>
      <c r="VCF1043647" s="39"/>
      <c r="VCG1043647" s="39"/>
      <c r="VCH1043647" s="39"/>
      <c r="VCI1043647" s="39"/>
      <c r="VCJ1043647" s="39"/>
      <c r="VCK1043647" s="39"/>
      <c r="VCL1043647" s="39"/>
      <c r="VCM1043647" s="39"/>
      <c r="VCN1043647" s="39"/>
      <c r="VCO1043647" s="39"/>
      <c r="VCP1043647" s="39"/>
      <c r="VCQ1043647" s="39"/>
      <c r="VCR1043647" s="39"/>
      <c r="VCS1043647" s="39"/>
      <c r="VCT1043647" s="39"/>
      <c r="VCU1043647" s="39"/>
      <c r="VCV1043647" s="39"/>
      <c r="VCW1043647" s="39"/>
      <c r="VCX1043647" s="39"/>
      <c r="VCY1043647" s="39"/>
      <c r="VCZ1043647" s="39"/>
      <c r="VDA1043647" s="39"/>
      <c r="VDB1043647" s="39"/>
      <c r="VDC1043647" s="39"/>
      <c r="VDD1043647" s="39"/>
      <c r="VDE1043647" s="39"/>
      <c r="VDF1043647" s="39"/>
      <c r="VDG1043647" s="39"/>
      <c r="VDH1043647" s="39"/>
      <c r="VDI1043647" s="39"/>
      <c r="VDJ1043647" s="39"/>
      <c r="VDK1043647" s="39"/>
      <c r="VDL1043647" s="39"/>
      <c r="VDM1043647" s="39"/>
      <c r="VDN1043647" s="39"/>
      <c r="VDO1043647" s="39"/>
      <c r="VDP1043647" s="39"/>
      <c r="VDQ1043647" s="39"/>
      <c r="VDR1043647" s="39"/>
      <c r="VDS1043647" s="39"/>
      <c r="VDT1043647" s="39"/>
      <c r="VDU1043647" s="39"/>
      <c r="VDV1043647" s="39"/>
      <c r="VDW1043647" s="39"/>
      <c r="VDX1043647" s="39"/>
      <c r="VDY1043647" s="39"/>
      <c r="VDZ1043647" s="39"/>
      <c r="VEA1043647" s="39"/>
      <c r="VEB1043647" s="39"/>
      <c r="VEC1043647" s="39"/>
      <c r="VED1043647" s="39"/>
      <c r="VEE1043647" s="39"/>
      <c r="VEF1043647" s="39"/>
      <c r="VEG1043647" s="39"/>
      <c r="VEH1043647" s="39"/>
      <c r="VEI1043647" s="39"/>
      <c r="VEJ1043647" s="39"/>
      <c r="VEK1043647" s="39"/>
      <c r="VEL1043647" s="39"/>
      <c r="VEM1043647" s="39"/>
      <c r="VEN1043647" s="39"/>
      <c r="VEO1043647" s="39"/>
      <c r="VEP1043647" s="39"/>
      <c r="VEQ1043647" s="39"/>
      <c r="VER1043647" s="39"/>
      <c r="VES1043647" s="39"/>
      <c r="VET1043647" s="39"/>
      <c r="VEU1043647" s="39"/>
      <c r="VEV1043647" s="39"/>
      <c r="VEW1043647" s="39"/>
      <c r="VEX1043647" s="39"/>
      <c r="VEY1043647" s="39"/>
      <c r="VEZ1043647" s="39"/>
      <c r="VFA1043647" s="39"/>
      <c r="VFB1043647" s="39"/>
      <c r="VFC1043647" s="39"/>
      <c r="VFD1043647" s="39"/>
      <c r="VFE1043647" s="39"/>
      <c r="VFF1043647" s="39"/>
      <c r="VFG1043647" s="39"/>
      <c r="VFH1043647" s="39"/>
      <c r="VFI1043647" s="39"/>
      <c r="VFJ1043647" s="39"/>
      <c r="VFK1043647" s="39"/>
      <c r="VFL1043647" s="39"/>
      <c r="VFM1043647" s="39"/>
      <c r="VFN1043647" s="39"/>
      <c r="VFO1043647" s="39"/>
      <c r="VFP1043647" s="39"/>
      <c r="VFQ1043647" s="39"/>
      <c r="VFR1043647" s="39"/>
      <c r="VFS1043647" s="39"/>
      <c r="VFT1043647" s="39"/>
      <c r="VFU1043647" s="39"/>
      <c r="VFV1043647" s="39"/>
      <c r="VFW1043647" s="39"/>
      <c r="VFX1043647" s="39"/>
      <c r="VFY1043647" s="39"/>
      <c r="VFZ1043647" s="39"/>
      <c r="VGA1043647" s="39"/>
      <c r="VGB1043647" s="39"/>
      <c r="VGC1043647" s="39"/>
      <c r="VGD1043647" s="39"/>
      <c r="VGE1043647" s="39"/>
      <c r="VGF1043647" s="39"/>
      <c r="VGG1043647" s="39"/>
      <c r="VGH1043647" s="39"/>
      <c r="VGI1043647" s="39"/>
      <c r="VGJ1043647" s="39"/>
      <c r="VGK1043647" s="39"/>
      <c r="VGL1043647" s="39"/>
      <c r="VGM1043647" s="39"/>
      <c r="VGN1043647" s="39"/>
      <c r="VGO1043647" s="39"/>
      <c r="VGP1043647" s="39"/>
      <c r="VGQ1043647" s="39"/>
      <c r="VGR1043647" s="39"/>
      <c r="VGS1043647" s="39"/>
      <c r="VGT1043647" s="39"/>
      <c r="VGU1043647" s="39"/>
      <c r="VGV1043647" s="39"/>
      <c r="VGW1043647" s="39"/>
      <c r="VGX1043647" s="39"/>
      <c r="VGY1043647" s="39"/>
      <c r="VGZ1043647" s="39"/>
      <c r="VHA1043647" s="39"/>
      <c r="VHB1043647" s="39"/>
      <c r="VHC1043647" s="39"/>
      <c r="VHD1043647" s="39"/>
      <c r="VHE1043647" s="39"/>
      <c r="VHF1043647" s="39"/>
      <c r="VHG1043647" s="39"/>
      <c r="VHH1043647" s="39"/>
      <c r="VHI1043647" s="39"/>
      <c r="VHJ1043647" s="39"/>
      <c r="VHK1043647" s="39"/>
      <c r="VHL1043647" s="39"/>
      <c r="VHM1043647" s="39"/>
      <c r="VHN1043647" s="39"/>
      <c r="VHO1043647" s="39"/>
      <c r="VHP1043647" s="39"/>
      <c r="VHQ1043647" s="39"/>
      <c r="VHR1043647" s="39"/>
      <c r="VHS1043647" s="39"/>
      <c r="VHT1043647" s="39"/>
      <c r="VHU1043647" s="39"/>
      <c r="VHV1043647" s="39"/>
      <c r="VHW1043647" s="39"/>
      <c r="VHX1043647" s="39"/>
      <c r="VHY1043647" s="39"/>
      <c r="VHZ1043647" s="39"/>
      <c r="VIA1043647" s="39"/>
      <c r="VIB1043647" s="39"/>
      <c r="VIC1043647" s="39"/>
      <c r="VID1043647" s="39"/>
      <c r="VIE1043647" s="39"/>
      <c r="VIF1043647" s="39"/>
      <c r="VIG1043647" s="39"/>
      <c r="VIH1043647" s="39"/>
      <c r="VII1043647" s="39"/>
      <c r="VIJ1043647" s="39"/>
      <c r="VIK1043647" s="39"/>
      <c r="VIL1043647" s="39"/>
      <c r="VIM1043647" s="39"/>
      <c r="VIN1043647" s="39"/>
      <c r="VIO1043647" s="39"/>
      <c r="VIP1043647" s="39"/>
      <c r="VIQ1043647" s="39"/>
      <c r="VIR1043647" s="39"/>
      <c r="VIS1043647" s="39"/>
      <c r="VIT1043647" s="39"/>
      <c r="VIU1043647" s="39"/>
      <c r="VIV1043647" s="39"/>
      <c r="VIW1043647" s="39"/>
      <c r="VIX1043647" s="39"/>
      <c r="VIY1043647" s="39"/>
      <c r="VIZ1043647" s="39"/>
      <c r="VJA1043647" s="39"/>
      <c r="VJB1043647" s="39"/>
      <c r="VJC1043647" s="39"/>
      <c r="VJD1043647" s="39"/>
      <c r="VJE1043647" s="39"/>
      <c r="VJF1043647" s="39"/>
      <c r="VJG1043647" s="39"/>
      <c r="VJH1043647" s="39"/>
      <c r="VJI1043647" s="39"/>
      <c r="VJJ1043647" s="39"/>
      <c r="VJK1043647" s="39"/>
      <c r="VJL1043647" s="39"/>
      <c r="VJM1043647" s="39"/>
      <c r="VJN1043647" s="39"/>
      <c r="VJO1043647" s="39"/>
      <c r="VJP1043647" s="39"/>
      <c r="VJQ1043647" s="39"/>
      <c r="VJR1043647" s="39"/>
      <c r="VJS1043647" s="39"/>
      <c r="VJT1043647" s="39"/>
      <c r="VJU1043647" s="39"/>
      <c r="VJV1043647" s="39"/>
      <c r="VJW1043647" s="39"/>
      <c r="VJX1043647" s="39"/>
      <c r="VJY1043647" s="39"/>
      <c r="VJZ1043647" s="39"/>
      <c r="VKA1043647" s="39"/>
      <c r="VKB1043647" s="39"/>
      <c r="VKC1043647" s="39"/>
      <c r="VKD1043647" s="39"/>
      <c r="VKE1043647" s="39"/>
      <c r="VKF1043647" s="39"/>
      <c r="VKG1043647" s="39"/>
      <c r="VKH1043647" s="39"/>
      <c r="VKI1043647" s="39"/>
      <c r="VKJ1043647" s="39"/>
      <c r="VKK1043647" s="39"/>
      <c r="VKL1043647" s="39"/>
      <c r="VKM1043647" s="39"/>
      <c r="VKN1043647" s="39"/>
      <c r="VKO1043647" s="39"/>
      <c r="VKP1043647" s="39"/>
      <c r="VKQ1043647" s="39"/>
      <c r="VKR1043647" s="39"/>
      <c r="VKS1043647" s="39"/>
      <c r="VKT1043647" s="39"/>
      <c r="VKU1043647" s="39"/>
      <c r="VKV1043647" s="39"/>
      <c r="VKW1043647" s="39"/>
      <c r="VKX1043647" s="39"/>
      <c r="VKY1043647" s="39"/>
      <c r="VKZ1043647" s="39"/>
      <c r="VLA1043647" s="39"/>
      <c r="VLB1043647" s="39"/>
      <c r="VLC1043647" s="39"/>
      <c r="VLD1043647" s="39"/>
      <c r="VLE1043647" s="39"/>
      <c r="VLF1043647" s="39"/>
      <c r="VLG1043647" s="39"/>
      <c r="VLH1043647" s="39"/>
      <c r="VLI1043647" s="39"/>
      <c r="VLJ1043647" s="39"/>
      <c r="VLK1043647" s="39"/>
      <c r="VLL1043647" s="39"/>
      <c r="VLM1043647" s="39"/>
      <c r="VLN1043647" s="39"/>
      <c r="VLO1043647" s="39"/>
      <c r="VLP1043647" s="39"/>
      <c r="VLQ1043647" s="39"/>
      <c r="VLR1043647" s="39"/>
      <c r="VLS1043647" s="39"/>
      <c r="VLT1043647" s="39"/>
      <c r="VLU1043647" s="39"/>
      <c r="VLV1043647" s="39"/>
      <c r="VLW1043647" s="39"/>
      <c r="VLX1043647" s="39"/>
      <c r="VLY1043647" s="39"/>
      <c r="VLZ1043647" s="39"/>
      <c r="VMA1043647" s="39"/>
      <c r="VMB1043647" s="39"/>
      <c r="VMC1043647" s="39"/>
      <c r="VMD1043647" s="39"/>
      <c r="VME1043647" s="39"/>
      <c r="VMF1043647" s="39"/>
      <c r="VMG1043647" s="39"/>
      <c r="VMH1043647" s="39"/>
      <c r="VMI1043647" s="39"/>
      <c r="VMJ1043647" s="39"/>
      <c r="VMK1043647" s="39"/>
      <c r="VML1043647" s="39"/>
      <c r="VMM1043647" s="39"/>
      <c r="VMN1043647" s="39"/>
      <c r="VMO1043647" s="39"/>
      <c r="VMP1043647" s="39"/>
      <c r="VMQ1043647" s="39"/>
      <c r="VMR1043647" s="39"/>
      <c r="VMS1043647" s="39"/>
      <c r="VMT1043647" s="39"/>
      <c r="VMU1043647" s="39"/>
      <c r="VMV1043647" s="39"/>
      <c r="VMW1043647" s="39"/>
      <c r="VMX1043647" s="39"/>
      <c r="VMY1043647" s="39"/>
      <c r="VMZ1043647" s="39"/>
      <c r="VNA1043647" s="39"/>
      <c r="VNB1043647" s="39"/>
      <c r="VNC1043647" s="39"/>
      <c r="VND1043647" s="39"/>
      <c r="VNE1043647" s="39"/>
      <c r="VNF1043647" s="39"/>
      <c r="VNG1043647" s="39"/>
      <c r="VNH1043647" s="39"/>
      <c r="VNI1043647" s="39"/>
      <c r="VNJ1043647" s="39"/>
      <c r="VNK1043647" s="39"/>
      <c r="VNL1043647" s="39"/>
      <c r="VNM1043647" s="39"/>
      <c r="VNN1043647" s="39"/>
      <c r="VNO1043647" s="39"/>
      <c r="VNP1043647" s="39"/>
      <c r="VNQ1043647" s="39"/>
      <c r="VNR1043647" s="39"/>
      <c r="VNS1043647" s="39"/>
      <c r="VNT1043647" s="39"/>
      <c r="VNU1043647" s="39"/>
      <c r="VNV1043647" s="39"/>
      <c r="VNW1043647" s="39"/>
      <c r="VNX1043647" s="39"/>
      <c r="VNY1043647" s="39"/>
      <c r="VNZ1043647" s="39"/>
      <c r="VOA1043647" s="39"/>
      <c r="VOB1043647" s="39"/>
      <c r="VOC1043647" s="39"/>
      <c r="VOD1043647" s="39"/>
      <c r="VOE1043647" s="39"/>
      <c r="VOF1043647" s="39"/>
      <c r="VOG1043647" s="39"/>
      <c r="VOH1043647" s="39"/>
      <c r="VOI1043647" s="39"/>
      <c r="VOJ1043647" s="39"/>
      <c r="VOK1043647" s="39"/>
      <c r="VOL1043647" s="39"/>
      <c r="VOM1043647" s="39"/>
      <c r="VON1043647" s="39"/>
      <c r="VOO1043647" s="39"/>
      <c r="VOP1043647" s="39"/>
      <c r="VOQ1043647" s="39"/>
      <c r="VOR1043647" s="39"/>
      <c r="VOS1043647" s="39"/>
      <c r="VOT1043647" s="39"/>
      <c r="VOU1043647" s="39"/>
      <c r="VOV1043647" s="39"/>
      <c r="VOW1043647" s="39"/>
      <c r="VOX1043647" s="39"/>
      <c r="VOY1043647" s="39"/>
      <c r="VOZ1043647" s="39"/>
      <c r="VPA1043647" s="39"/>
      <c r="VPB1043647" s="39"/>
      <c r="VPC1043647" s="39"/>
      <c r="VPD1043647" s="39"/>
      <c r="VPE1043647" s="39"/>
      <c r="VPF1043647" s="39"/>
      <c r="VPG1043647" s="39"/>
      <c r="VPH1043647" s="39"/>
      <c r="VPI1043647" s="39"/>
      <c r="VPJ1043647" s="39"/>
      <c r="VPK1043647" s="39"/>
      <c r="VPL1043647" s="39"/>
      <c r="VPM1043647" s="39"/>
      <c r="VPN1043647" s="39"/>
      <c r="VPO1043647" s="39"/>
      <c r="VPP1043647" s="39"/>
      <c r="VPQ1043647" s="39"/>
      <c r="VPR1043647" s="39"/>
      <c r="VPS1043647" s="39"/>
      <c r="VPT1043647" s="39"/>
      <c r="VPU1043647" s="39"/>
      <c r="VPV1043647" s="39"/>
      <c r="VPW1043647" s="39"/>
      <c r="VPX1043647" s="39"/>
      <c r="VPY1043647" s="39"/>
      <c r="VPZ1043647" s="39"/>
      <c r="VQA1043647" s="39"/>
      <c r="VQB1043647" s="39"/>
      <c r="VQC1043647" s="39"/>
      <c r="VQD1043647" s="39"/>
      <c r="VQE1043647" s="39"/>
      <c r="VQF1043647" s="39"/>
      <c r="VQG1043647" s="39"/>
      <c r="VQH1043647" s="39"/>
      <c r="VQI1043647" s="39"/>
      <c r="VQJ1043647" s="39"/>
      <c r="VQK1043647" s="39"/>
      <c r="VQL1043647" s="39"/>
      <c r="VQM1043647" s="39"/>
      <c r="VQN1043647" s="39"/>
      <c r="VQO1043647" s="39"/>
      <c r="VQP1043647" s="39"/>
      <c r="VQQ1043647" s="39"/>
      <c r="VQR1043647" s="39"/>
      <c r="VQS1043647" s="39"/>
      <c r="VQT1043647" s="39"/>
      <c r="VQU1043647" s="39"/>
      <c r="VQV1043647" s="39"/>
      <c r="VQW1043647" s="39"/>
      <c r="VQX1043647" s="39"/>
      <c r="VQY1043647" s="39"/>
      <c r="VQZ1043647" s="39"/>
      <c r="VRA1043647" s="39"/>
      <c r="VRB1043647" s="39"/>
      <c r="VRC1043647" s="39"/>
      <c r="VRD1043647" s="39"/>
      <c r="VRE1043647" s="39"/>
      <c r="VRF1043647" s="39"/>
      <c r="VRG1043647" s="39"/>
      <c r="VRH1043647" s="39"/>
      <c r="VRI1043647" s="39"/>
      <c r="VRJ1043647" s="39"/>
      <c r="VRK1043647" s="39"/>
      <c r="VRL1043647" s="39"/>
      <c r="VRM1043647" s="39"/>
      <c r="VRN1043647" s="39"/>
      <c r="VRO1043647" s="39"/>
      <c r="VRP1043647" s="39"/>
      <c r="VRQ1043647" s="39"/>
      <c r="VRR1043647" s="39"/>
      <c r="VRS1043647" s="39"/>
      <c r="VRT1043647" s="39"/>
      <c r="VRU1043647" s="39"/>
      <c r="VRV1043647" s="39"/>
      <c r="VRW1043647" s="39"/>
      <c r="VRX1043647" s="39"/>
      <c r="VRY1043647" s="39"/>
      <c r="VRZ1043647" s="39"/>
      <c r="VSA1043647" s="39"/>
      <c r="VSB1043647" s="39"/>
      <c r="VSC1043647" s="39"/>
      <c r="VSD1043647" s="39"/>
      <c r="VSE1043647" s="39"/>
      <c r="VSF1043647" s="39"/>
      <c r="VSG1043647" s="39"/>
      <c r="VSH1043647" s="39"/>
      <c r="VSI1043647" s="39"/>
      <c r="VSJ1043647" s="39"/>
      <c r="VSK1043647" s="39"/>
      <c r="VSL1043647" s="39"/>
      <c r="VSM1043647" s="39"/>
      <c r="VSN1043647" s="39"/>
      <c r="VSO1043647" s="39"/>
      <c r="VSP1043647" s="39"/>
      <c r="VSQ1043647" s="39"/>
      <c r="VSR1043647" s="39"/>
      <c r="VSS1043647" s="39"/>
      <c r="VST1043647" s="39"/>
      <c r="VSU1043647" s="39"/>
      <c r="VSV1043647" s="39"/>
      <c r="VSW1043647" s="39"/>
      <c r="VSX1043647" s="39"/>
      <c r="VSY1043647" s="39"/>
      <c r="VSZ1043647" s="39"/>
      <c r="VTA1043647" s="39"/>
      <c r="VTB1043647" s="39"/>
      <c r="VTC1043647" s="39"/>
      <c r="VTD1043647" s="39"/>
      <c r="VTE1043647" s="39"/>
      <c r="VTF1043647" s="39"/>
      <c r="VTG1043647" s="39"/>
      <c r="VTH1043647" s="39"/>
      <c r="VTI1043647" s="39"/>
      <c r="VTJ1043647" s="39"/>
      <c r="VTK1043647" s="39"/>
      <c r="VTL1043647" s="39"/>
      <c r="VTM1043647" s="39"/>
      <c r="VTN1043647" s="39"/>
      <c r="VTO1043647" s="39"/>
      <c r="VTP1043647" s="39"/>
      <c r="VTQ1043647" s="39"/>
      <c r="VTR1043647" s="39"/>
      <c r="VTS1043647" s="39"/>
      <c r="VTT1043647" s="39"/>
      <c r="VTU1043647" s="39"/>
      <c r="VTV1043647" s="39"/>
      <c r="VTW1043647" s="39"/>
      <c r="VTX1043647" s="39"/>
      <c r="VTY1043647" s="39"/>
      <c r="VTZ1043647" s="39"/>
      <c r="VUA1043647" s="39"/>
      <c r="VUB1043647" s="39"/>
      <c r="VUC1043647" s="39"/>
      <c r="VUD1043647" s="39"/>
      <c r="VUE1043647" s="39"/>
      <c r="VUF1043647" s="39"/>
      <c r="VUG1043647" s="39"/>
      <c r="VUH1043647" s="39"/>
      <c r="VUI1043647" s="39"/>
      <c r="VUJ1043647" s="39"/>
      <c r="VUK1043647" s="39"/>
      <c r="VUL1043647" s="39"/>
      <c r="VUM1043647" s="39"/>
      <c r="VUN1043647" s="39"/>
      <c r="VUO1043647" s="39"/>
      <c r="VUP1043647" s="39"/>
      <c r="VUQ1043647" s="39"/>
      <c r="VUR1043647" s="39"/>
      <c r="VUS1043647" s="39"/>
      <c r="VUT1043647" s="39"/>
      <c r="VUU1043647" s="39"/>
      <c r="VUV1043647" s="39"/>
      <c r="VUW1043647" s="39"/>
      <c r="VUX1043647" s="39"/>
      <c r="VUY1043647" s="39"/>
      <c r="VUZ1043647" s="39"/>
      <c r="VVA1043647" s="39"/>
      <c r="VVB1043647" s="39"/>
      <c r="VVC1043647" s="39"/>
      <c r="VVD1043647" s="39"/>
      <c r="VVE1043647" s="39"/>
      <c r="VVF1043647" s="39"/>
      <c r="VVG1043647" s="39"/>
      <c r="VVH1043647" s="39"/>
      <c r="VVI1043647" s="39"/>
      <c r="VVJ1043647" s="39"/>
      <c r="VVK1043647" s="39"/>
      <c r="VVL1043647" s="39"/>
      <c r="VVM1043647" s="39"/>
      <c r="VVN1043647" s="39"/>
      <c r="VVO1043647" s="39"/>
      <c r="VVP1043647" s="39"/>
      <c r="VVQ1043647" s="39"/>
      <c r="VVR1043647" s="39"/>
      <c r="VVS1043647" s="39"/>
      <c r="VVT1043647" s="39"/>
      <c r="VVU1043647" s="39"/>
      <c r="VVV1043647" s="39"/>
      <c r="VVW1043647" s="39"/>
      <c r="VVX1043647" s="39"/>
      <c r="VVY1043647" s="39"/>
      <c r="VVZ1043647" s="39"/>
      <c r="VWA1043647" s="39"/>
      <c r="VWB1043647" s="39"/>
      <c r="VWC1043647" s="39"/>
      <c r="VWD1043647" s="39"/>
      <c r="VWE1043647" s="39"/>
      <c r="VWF1043647" s="39"/>
      <c r="VWG1043647" s="39"/>
      <c r="VWH1043647" s="39"/>
      <c r="VWI1043647" s="39"/>
      <c r="VWJ1043647" s="39"/>
      <c r="VWK1043647" s="39"/>
      <c r="VWL1043647" s="39"/>
      <c r="VWM1043647" s="39"/>
      <c r="VWN1043647" s="39"/>
      <c r="VWO1043647" s="39"/>
      <c r="VWP1043647" s="39"/>
      <c r="VWQ1043647" s="39"/>
      <c r="VWR1043647" s="39"/>
      <c r="VWS1043647" s="39"/>
      <c r="VWT1043647" s="39"/>
      <c r="VWU1043647" s="39"/>
      <c r="VWV1043647" s="39"/>
      <c r="VWW1043647" s="39"/>
      <c r="VWX1043647" s="39"/>
      <c r="VWY1043647" s="39"/>
      <c r="VWZ1043647" s="39"/>
      <c r="VXA1043647" s="39"/>
      <c r="VXB1043647" s="39"/>
      <c r="VXC1043647" s="39"/>
      <c r="VXD1043647" s="39"/>
      <c r="VXE1043647" s="39"/>
      <c r="VXF1043647" s="39"/>
      <c r="VXG1043647" s="39"/>
      <c r="VXH1043647" s="39"/>
      <c r="VXI1043647" s="39"/>
      <c r="VXJ1043647" s="39"/>
      <c r="VXK1043647" s="39"/>
      <c r="VXL1043647" s="39"/>
      <c r="VXM1043647" s="39"/>
      <c r="VXN1043647" s="39"/>
      <c r="VXO1043647" s="39"/>
      <c r="VXP1043647" s="39"/>
      <c r="VXQ1043647" s="39"/>
      <c r="VXR1043647" s="39"/>
      <c r="VXS1043647" s="39"/>
      <c r="VXT1043647" s="39"/>
      <c r="VXU1043647" s="39"/>
      <c r="VXV1043647" s="39"/>
      <c r="VXW1043647" s="39"/>
      <c r="VXX1043647" s="39"/>
      <c r="VXY1043647" s="39"/>
      <c r="VXZ1043647" s="39"/>
      <c r="VYA1043647" s="39"/>
      <c r="VYB1043647" s="39"/>
      <c r="VYC1043647" s="39"/>
      <c r="VYD1043647" s="39"/>
      <c r="VYE1043647" s="39"/>
      <c r="VYF1043647" s="39"/>
      <c r="VYG1043647" s="39"/>
      <c r="VYH1043647" s="39"/>
      <c r="VYI1043647" s="39"/>
      <c r="VYJ1043647" s="39"/>
      <c r="VYK1043647" s="39"/>
      <c r="VYL1043647" s="39"/>
      <c r="VYM1043647" s="39"/>
      <c r="VYN1043647" s="39"/>
      <c r="VYO1043647" s="39"/>
      <c r="VYP1043647" s="39"/>
      <c r="VYQ1043647" s="39"/>
      <c r="VYR1043647" s="39"/>
      <c r="VYS1043647" s="39"/>
      <c r="VYT1043647" s="39"/>
      <c r="VYU1043647" s="39"/>
      <c r="VYV1043647" s="39"/>
      <c r="VYW1043647" s="39"/>
      <c r="VYX1043647" s="39"/>
      <c r="VYY1043647" s="39"/>
      <c r="VYZ1043647" s="39"/>
      <c r="VZA1043647" s="39"/>
      <c r="VZB1043647" s="39"/>
      <c r="VZC1043647" s="39"/>
      <c r="VZD1043647" s="39"/>
      <c r="VZE1043647" s="39"/>
      <c r="VZF1043647" s="39"/>
      <c r="VZG1043647" s="39"/>
      <c r="VZH1043647" s="39"/>
      <c r="VZI1043647" s="39"/>
      <c r="VZJ1043647" s="39"/>
      <c r="VZK1043647" s="39"/>
      <c r="VZL1043647" s="39"/>
      <c r="VZM1043647" s="39"/>
      <c r="VZN1043647" s="39"/>
      <c r="VZO1043647" s="39"/>
      <c r="VZP1043647" s="39"/>
      <c r="VZQ1043647" s="39"/>
      <c r="VZR1043647" s="39"/>
      <c r="VZS1043647" s="39"/>
      <c r="VZT1043647" s="39"/>
      <c r="VZU1043647" s="39"/>
      <c r="VZV1043647" s="39"/>
      <c r="VZW1043647" s="39"/>
      <c r="VZX1043647" s="39"/>
      <c r="VZY1043647" s="39"/>
      <c r="VZZ1043647" s="39"/>
      <c r="WAA1043647" s="39"/>
      <c r="WAB1043647" s="39"/>
      <c r="WAC1043647" s="39"/>
      <c r="WAD1043647" s="39"/>
      <c r="WAE1043647" s="39"/>
      <c r="WAF1043647" s="39"/>
      <c r="WAG1043647" s="39"/>
      <c r="WAH1043647" s="39"/>
      <c r="WAI1043647" s="39"/>
      <c r="WAJ1043647" s="39"/>
      <c r="WAK1043647" s="39"/>
      <c r="WAL1043647" s="39"/>
      <c r="WAM1043647" s="39"/>
      <c r="WAN1043647" s="39"/>
      <c r="WAO1043647" s="39"/>
      <c r="WAP1043647" s="39"/>
      <c r="WAQ1043647" s="39"/>
      <c r="WAR1043647" s="39"/>
      <c r="WAS1043647" s="39"/>
      <c r="WAT1043647" s="39"/>
      <c r="WAU1043647" s="39"/>
      <c r="WAV1043647" s="39"/>
      <c r="WAW1043647" s="39"/>
      <c r="WAX1043647" s="39"/>
      <c r="WAY1043647" s="39"/>
      <c r="WAZ1043647" s="39"/>
      <c r="WBA1043647" s="39"/>
      <c r="WBB1043647" s="39"/>
      <c r="WBC1043647" s="39"/>
      <c r="WBD1043647" s="39"/>
      <c r="WBE1043647" s="39"/>
      <c r="WBF1043647" s="39"/>
      <c r="WBG1043647" s="39"/>
      <c r="WBH1043647" s="39"/>
      <c r="WBI1043647" s="39"/>
      <c r="WBJ1043647" s="39"/>
      <c r="WBK1043647" s="39"/>
      <c r="WBL1043647" s="39"/>
      <c r="WBM1043647" s="39"/>
      <c r="WBN1043647" s="39"/>
      <c r="WBO1043647" s="39"/>
      <c r="WBP1043647" s="39"/>
      <c r="WBQ1043647" s="39"/>
      <c r="WBR1043647" s="39"/>
      <c r="WBS1043647" s="39"/>
      <c r="WBT1043647" s="39"/>
      <c r="WBU1043647" s="39"/>
      <c r="WBV1043647" s="39"/>
      <c r="WBW1043647" s="39"/>
      <c r="WBX1043647" s="39"/>
      <c r="WBY1043647" s="39"/>
      <c r="WBZ1043647" s="39"/>
      <c r="WCA1043647" s="39"/>
      <c r="WCB1043647" s="39"/>
      <c r="WCC1043647" s="39"/>
      <c r="WCD1043647" s="39"/>
      <c r="WCE1043647" s="39"/>
      <c r="WCF1043647" s="39"/>
      <c r="WCG1043647" s="39"/>
      <c r="WCH1043647" s="39"/>
      <c r="WCI1043647" s="39"/>
      <c r="WCJ1043647" s="39"/>
      <c r="WCK1043647" s="39"/>
      <c r="WCL1043647" s="39"/>
      <c r="WCM1043647" s="39"/>
      <c r="WCN1043647" s="39"/>
      <c r="WCO1043647" s="39"/>
      <c r="WCP1043647" s="39"/>
      <c r="WCQ1043647" s="39"/>
      <c r="WCR1043647" s="39"/>
      <c r="WCS1043647" s="39"/>
      <c r="WCT1043647" s="39"/>
      <c r="WCU1043647" s="39"/>
      <c r="WCV1043647" s="39"/>
      <c r="WCW1043647" s="39"/>
      <c r="WCX1043647" s="39"/>
      <c r="WCY1043647" s="39"/>
      <c r="WCZ1043647" s="39"/>
      <c r="WDA1043647" s="39"/>
      <c r="WDB1043647" s="39"/>
      <c r="WDC1043647" s="39"/>
      <c r="WDD1043647" s="39"/>
      <c r="WDE1043647" s="39"/>
      <c r="WDF1043647" s="39"/>
      <c r="WDG1043647" s="39"/>
      <c r="WDH1043647" s="39"/>
      <c r="WDI1043647" s="39"/>
      <c r="WDJ1043647" s="39"/>
      <c r="WDK1043647" s="39"/>
      <c r="WDL1043647" s="39"/>
      <c r="WDM1043647" s="39"/>
      <c r="WDN1043647" s="39"/>
      <c r="WDO1043647" s="39"/>
      <c r="WDP1043647" s="39"/>
      <c r="WDQ1043647" s="39"/>
      <c r="WDR1043647" s="39"/>
      <c r="WDS1043647" s="39"/>
      <c r="WDT1043647" s="39"/>
      <c r="WDU1043647" s="39"/>
      <c r="WDV1043647" s="39"/>
      <c r="WDW1043647" s="39"/>
      <c r="WDX1043647" s="39"/>
      <c r="WDY1043647" s="39"/>
      <c r="WDZ1043647" s="39"/>
      <c r="WEA1043647" s="39"/>
      <c r="WEB1043647" s="39"/>
      <c r="WEC1043647" s="39"/>
      <c r="WED1043647" s="39"/>
      <c r="WEE1043647" s="39"/>
      <c r="WEF1043647" s="39"/>
      <c r="WEG1043647" s="39"/>
      <c r="WEH1043647" s="39"/>
      <c r="WEI1043647" s="39"/>
      <c r="WEJ1043647" s="39"/>
      <c r="WEK1043647" s="39"/>
      <c r="WEL1043647" s="39"/>
      <c r="WEM1043647" s="39"/>
      <c r="WEN1043647" s="39"/>
      <c r="WEO1043647" s="39"/>
      <c r="WEP1043647" s="39"/>
      <c r="WEQ1043647" s="39"/>
      <c r="WER1043647" s="39"/>
      <c r="WES1043647" s="39"/>
      <c r="WET1043647" s="39"/>
      <c r="WEU1043647" s="39"/>
      <c r="WEV1043647" s="39"/>
      <c r="WEW1043647" s="39"/>
      <c r="WEX1043647" s="39"/>
      <c r="WEY1043647" s="39"/>
      <c r="WEZ1043647" s="39"/>
      <c r="WFA1043647" s="39"/>
      <c r="WFB1043647" s="39"/>
      <c r="WFC1043647" s="39"/>
      <c r="WFD1043647" s="39"/>
      <c r="WFE1043647" s="39"/>
      <c r="WFF1043647" s="39"/>
      <c r="WFG1043647" s="39"/>
      <c r="WFH1043647" s="39"/>
      <c r="WFI1043647" s="39"/>
      <c r="WFJ1043647" s="39"/>
      <c r="WFK1043647" s="39"/>
      <c r="WFL1043647" s="39"/>
      <c r="WFM1043647" s="39"/>
      <c r="WFN1043647" s="39"/>
      <c r="WFO1043647" s="39"/>
      <c r="WFP1043647" s="39"/>
      <c r="WFQ1043647" s="39"/>
      <c r="WFR1043647" s="39"/>
      <c r="WFS1043647" s="39"/>
      <c r="WFT1043647" s="39"/>
      <c r="WFU1043647" s="39"/>
      <c r="WFV1043647" s="39"/>
      <c r="WFW1043647" s="39"/>
      <c r="WFX1043647" s="39"/>
      <c r="WFY1043647" s="39"/>
      <c r="WFZ1043647" s="39"/>
      <c r="WGA1043647" s="39"/>
      <c r="WGB1043647" s="39"/>
      <c r="WGC1043647" s="39"/>
      <c r="WGD1043647" s="39"/>
      <c r="WGE1043647" s="39"/>
      <c r="WGF1043647" s="39"/>
      <c r="WGG1043647" s="39"/>
      <c r="WGH1043647" s="39"/>
      <c r="WGI1043647" s="39"/>
      <c r="WGJ1043647" s="39"/>
      <c r="WGK1043647" s="39"/>
      <c r="WGL1043647" s="39"/>
      <c r="WGM1043647" s="39"/>
      <c r="WGN1043647" s="39"/>
      <c r="WGO1043647" s="39"/>
      <c r="WGP1043647" s="39"/>
      <c r="WGQ1043647" s="39"/>
      <c r="WGR1043647" s="39"/>
      <c r="WGS1043647" s="39"/>
      <c r="WGT1043647" s="39"/>
      <c r="WGU1043647" s="39"/>
      <c r="WGV1043647" s="39"/>
      <c r="WGW1043647" s="39"/>
      <c r="WGX1043647" s="39"/>
      <c r="WGY1043647" s="39"/>
      <c r="WGZ1043647" s="39"/>
      <c r="WHA1043647" s="39"/>
      <c r="WHB1043647" s="39"/>
      <c r="WHC1043647" s="39"/>
      <c r="WHD1043647" s="39"/>
      <c r="WHE1043647" s="39"/>
      <c r="WHF1043647" s="39"/>
      <c r="WHG1043647" s="39"/>
      <c r="WHH1043647" s="39"/>
      <c r="WHI1043647" s="39"/>
      <c r="WHJ1043647" s="39"/>
      <c r="WHK1043647" s="39"/>
      <c r="WHL1043647" s="39"/>
      <c r="WHM1043647" s="39"/>
      <c r="WHN1043647" s="39"/>
      <c r="WHO1043647" s="39"/>
      <c r="WHP1043647" s="39"/>
      <c r="WHQ1043647" s="39"/>
      <c r="WHR1043647" s="39"/>
      <c r="WHS1043647" s="39"/>
      <c r="WHT1043647" s="39"/>
      <c r="WHU1043647" s="39"/>
      <c r="WHV1043647" s="39"/>
      <c r="WHW1043647" s="39"/>
      <c r="WHX1043647" s="39"/>
      <c r="WHY1043647" s="39"/>
      <c r="WHZ1043647" s="39"/>
      <c r="WIA1043647" s="39"/>
      <c r="WIB1043647" s="39"/>
      <c r="WIC1043647" s="39"/>
      <c r="WID1043647" s="39"/>
      <c r="WIE1043647" s="39"/>
      <c r="WIF1043647" s="39"/>
      <c r="WIG1043647" s="39"/>
      <c r="WIH1043647" s="39"/>
      <c r="WII1043647" s="39"/>
      <c r="WIJ1043647" s="39"/>
      <c r="WIK1043647" s="39"/>
      <c r="WIL1043647" s="39"/>
      <c r="WIM1043647" s="39"/>
      <c r="WIN1043647" s="39"/>
      <c r="WIO1043647" s="39"/>
      <c r="WIP1043647" s="39"/>
      <c r="WIQ1043647" s="39"/>
      <c r="WIR1043647" s="39"/>
      <c r="WIS1043647" s="39"/>
      <c r="WIT1043647" s="39"/>
      <c r="WIU1043647" s="39"/>
      <c r="WIV1043647" s="39"/>
      <c r="WIW1043647" s="39"/>
      <c r="WIX1043647" s="39"/>
      <c r="WIY1043647" s="39"/>
      <c r="WIZ1043647" s="39"/>
      <c r="WJA1043647" s="39"/>
      <c r="WJB1043647" s="39"/>
      <c r="WJC1043647" s="39"/>
      <c r="WJD1043647" s="39"/>
      <c r="WJE1043647" s="39"/>
      <c r="WJF1043647" s="39"/>
      <c r="WJG1043647" s="39"/>
      <c r="WJH1043647" s="39"/>
      <c r="WJI1043647" s="39"/>
      <c r="WJJ1043647" s="39"/>
      <c r="WJK1043647" s="39"/>
      <c r="WJL1043647" s="39"/>
      <c r="WJM1043647" s="39"/>
      <c r="WJN1043647" s="39"/>
      <c r="WJO1043647" s="39"/>
      <c r="WJP1043647" s="39"/>
      <c r="WJQ1043647" s="39"/>
      <c r="WJR1043647" s="39"/>
      <c r="WJS1043647" s="39"/>
      <c r="WJT1043647" s="39"/>
      <c r="WJU1043647" s="39"/>
      <c r="WJV1043647" s="39"/>
      <c r="WJW1043647" s="39"/>
      <c r="WJX1043647" s="39"/>
      <c r="WJY1043647" s="39"/>
      <c r="WJZ1043647" s="39"/>
      <c r="WKA1043647" s="39"/>
      <c r="WKB1043647" s="39"/>
      <c r="WKC1043647" s="39"/>
      <c r="WKD1043647" s="39"/>
      <c r="WKE1043647" s="39"/>
      <c r="WKF1043647" s="39"/>
      <c r="WKG1043647" s="39"/>
      <c r="WKH1043647" s="39"/>
      <c r="WKI1043647" s="39"/>
      <c r="WKJ1043647" s="39"/>
      <c r="WKK1043647" s="39"/>
      <c r="WKL1043647" s="39"/>
      <c r="WKM1043647" s="39"/>
      <c r="WKN1043647" s="39"/>
      <c r="WKO1043647" s="39"/>
      <c r="WKP1043647" s="39"/>
      <c r="WKQ1043647" s="39"/>
      <c r="WKR1043647" s="39"/>
      <c r="WKS1043647" s="39"/>
      <c r="WKT1043647" s="39"/>
      <c r="WKU1043647" s="39"/>
      <c r="WKV1043647" s="39"/>
      <c r="WKW1043647" s="39"/>
      <c r="WKX1043647" s="39"/>
      <c r="WKY1043647" s="39"/>
      <c r="WKZ1043647" s="39"/>
      <c r="WLA1043647" s="39"/>
      <c r="WLB1043647" s="39"/>
      <c r="WLC1043647" s="39"/>
      <c r="WLD1043647" s="39"/>
      <c r="WLE1043647" s="39"/>
      <c r="WLF1043647" s="39"/>
      <c r="WLG1043647" s="39"/>
      <c r="WLH1043647" s="39"/>
      <c r="WLI1043647" s="39"/>
      <c r="WLJ1043647" s="39"/>
      <c r="WLK1043647" s="39"/>
      <c r="WLL1043647" s="39"/>
      <c r="WLM1043647" s="39"/>
      <c r="WLN1043647" s="39"/>
      <c r="WLO1043647" s="39"/>
      <c r="WLP1043647" s="39"/>
      <c r="WLQ1043647" s="39"/>
      <c r="WLR1043647" s="39"/>
      <c r="WLS1043647" s="39"/>
      <c r="WLT1043647" s="39"/>
      <c r="WLU1043647" s="39"/>
      <c r="WLV1043647" s="39"/>
      <c r="WLW1043647" s="39"/>
      <c r="WLX1043647" s="39"/>
      <c r="WLY1043647" s="39"/>
      <c r="WLZ1043647" s="39"/>
      <c r="WMA1043647" s="39"/>
      <c r="WMB1043647" s="39"/>
      <c r="WMC1043647" s="39"/>
      <c r="WMD1043647" s="39"/>
      <c r="WME1043647" s="39"/>
      <c r="WMF1043647" s="39"/>
      <c r="WMG1043647" s="39"/>
      <c r="WMH1043647" s="39"/>
      <c r="WMI1043647" s="39"/>
      <c r="WMJ1043647" s="39"/>
      <c r="WMK1043647" s="39"/>
      <c r="WML1043647" s="39"/>
      <c r="WMM1043647" s="39"/>
      <c r="WMN1043647" s="39"/>
      <c r="WMO1043647" s="39"/>
      <c r="WMP1043647" s="39"/>
      <c r="WMQ1043647" s="39"/>
      <c r="WMR1043647" s="39"/>
      <c r="WMS1043647" s="39"/>
      <c r="WMT1043647" s="39"/>
      <c r="WMU1043647" s="39"/>
      <c r="WMV1043647" s="39"/>
      <c r="WMW1043647" s="39"/>
      <c r="WMX1043647" s="39"/>
      <c r="WMY1043647" s="39"/>
      <c r="WMZ1043647" s="39"/>
      <c r="WNA1043647" s="39"/>
      <c r="WNB1043647" s="39"/>
      <c r="WNC1043647" s="39"/>
      <c r="WND1043647" s="39"/>
      <c r="WNE1043647" s="39"/>
      <c r="WNF1043647" s="39"/>
      <c r="WNG1043647" s="39"/>
      <c r="WNH1043647" s="39"/>
      <c r="WNI1043647" s="39"/>
      <c r="WNJ1043647" s="39"/>
      <c r="WNK1043647" s="39"/>
      <c r="WNL1043647" s="39"/>
      <c r="WNM1043647" s="39"/>
      <c r="WNN1043647" s="39"/>
      <c r="WNO1043647" s="39"/>
      <c r="WNP1043647" s="39"/>
      <c r="WNQ1043647" s="39"/>
      <c r="WNR1043647" s="39"/>
      <c r="WNS1043647" s="39"/>
      <c r="WNT1043647" s="39"/>
      <c r="WNU1043647" s="39"/>
      <c r="WNV1043647" s="39"/>
      <c r="WNW1043647" s="39"/>
      <c r="WNX1043647" s="39"/>
      <c r="WNY1043647" s="39"/>
      <c r="WNZ1043647" s="39"/>
      <c r="WOA1043647" s="39"/>
      <c r="WOB1043647" s="39"/>
      <c r="WOC1043647" s="39"/>
      <c r="WOD1043647" s="39"/>
      <c r="WOE1043647" s="39"/>
      <c r="WOF1043647" s="39"/>
      <c r="WOG1043647" s="39"/>
      <c r="WOH1043647" s="39"/>
      <c r="WOI1043647" s="39"/>
      <c r="WOJ1043647" s="39"/>
      <c r="WOK1043647" s="39"/>
      <c r="WOL1043647" s="39"/>
      <c r="WOM1043647" s="39"/>
      <c r="WON1043647" s="39"/>
      <c r="WOO1043647" s="39"/>
      <c r="WOP1043647" s="39"/>
      <c r="WOQ1043647" s="39"/>
      <c r="WOR1043647" s="39"/>
      <c r="WOS1043647" s="39"/>
      <c r="WOT1043647" s="39"/>
      <c r="WOU1043647" s="39"/>
      <c r="WOV1043647" s="39"/>
      <c r="WOW1043647" s="39"/>
      <c r="WOX1043647" s="39"/>
      <c r="WOY1043647" s="39"/>
      <c r="WOZ1043647" s="39"/>
      <c r="WPA1043647" s="39"/>
      <c r="WPB1043647" s="39"/>
      <c r="WPC1043647" s="39"/>
      <c r="WPD1043647" s="39"/>
      <c r="WPE1043647" s="39"/>
      <c r="WPF1043647" s="39"/>
      <c r="WPG1043647" s="39"/>
      <c r="WPH1043647" s="39"/>
      <c r="WPI1043647" s="39"/>
      <c r="WPJ1043647" s="39"/>
      <c r="WPK1043647" s="39"/>
      <c r="WPL1043647" s="39"/>
      <c r="WPM1043647" s="39"/>
      <c r="WPN1043647" s="39"/>
      <c r="WPO1043647" s="39"/>
      <c r="WPP1043647" s="39"/>
      <c r="WPQ1043647" s="39"/>
      <c r="WPR1043647" s="39"/>
      <c r="WPS1043647" s="39"/>
      <c r="WPT1043647" s="39"/>
      <c r="WPU1043647" s="39"/>
      <c r="WPV1043647" s="39"/>
      <c r="WPW1043647" s="39"/>
      <c r="WPX1043647" s="39"/>
      <c r="WPY1043647" s="39"/>
      <c r="WPZ1043647" s="39"/>
      <c r="WQA1043647" s="39"/>
      <c r="WQB1043647" s="39"/>
      <c r="WQC1043647" s="39"/>
      <c r="WQD1043647" s="39"/>
      <c r="WQE1043647" s="39"/>
      <c r="WQF1043647" s="39"/>
      <c r="WQG1043647" s="39"/>
      <c r="WQH1043647" s="39"/>
      <c r="WQI1043647" s="39"/>
      <c r="WQJ1043647" s="39"/>
      <c r="WQK1043647" s="39"/>
      <c r="WQL1043647" s="39"/>
      <c r="WQM1043647" s="39"/>
      <c r="WQN1043647" s="39"/>
      <c r="WQO1043647" s="39"/>
      <c r="WQP1043647" s="39"/>
      <c r="WQQ1043647" s="39"/>
      <c r="WQR1043647" s="39"/>
      <c r="WQS1043647" s="39"/>
      <c r="WQT1043647" s="39"/>
      <c r="WQU1043647" s="39"/>
      <c r="WQV1043647" s="39"/>
      <c r="WQW1043647" s="39"/>
      <c r="WQX1043647" s="39"/>
      <c r="WQY1043647" s="39"/>
      <c r="WQZ1043647" s="39"/>
      <c r="WRA1043647" s="39"/>
      <c r="WRB1043647" s="39"/>
      <c r="WRC1043647" s="39"/>
      <c r="WRD1043647" s="39"/>
      <c r="WRE1043647" s="39"/>
      <c r="WRF1043647" s="39"/>
      <c r="WRG1043647" s="39"/>
      <c r="WRH1043647" s="39"/>
      <c r="WRI1043647" s="39"/>
      <c r="WRJ1043647" s="39"/>
      <c r="WRK1043647" s="39"/>
      <c r="WRL1043647" s="39"/>
      <c r="WRM1043647" s="39"/>
      <c r="WRN1043647" s="39"/>
      <c r="WRO1043647" s="39"/>
      <c r="WRP1043647" s="39"/>
      <c r="WRQ1043647" s="39"/>
      <c r="WRR1043647" s="39"/>
      <c r="WRS1043647" s="39"/>
      <c r="WRT1043647" s="39"/>
      <c r="WRU1043647" s="39"/>
      <c r="WRV1043647" s="39"/>
      <c r="WRW1043647" s="39"/>
      <c r="WRX1043647" s="39"/>
      <c r="WRY1043647" s="39"/>
      <c r="WRZ1043647" s="39"/>
      <c r="WSA1043647" s="39"/>
      <c r="WSB1043647" s="39"/>
      <c r="WSC1043647" s="39"/>
      <c r="WSD1043647" s="39"/>
      <c r="WSE1043647" s="39"/>
      <c r="WSF1043647" s="39"/>
      <c r="WSG1043647" s="39"/>
      <c r="WSH1043647" s="39"/>
      <c r="WSI1043647" s="39"/>
      <c r="WSJ1043647" s="39"/>
      <c r="WSK1043647" s="39"/>
      <c r="WSL1043647" s="39"/>
      <c r="WSM1043647" s="39"/>
      <c r="WSN1043647" s="39"/>
      <c r="WSO1043647" s="39"/>
      <c r="WSP1043647" s="39"/>
      <c r="WSQ1043647" s="39"/>
      <c r="WSR1043647" s="39"/>
      <c r="WSS1043647" s="39"/>
      <c r="WST1043647" s="39"/>
      <c r="WSU1043647" s="39"/>
      <c r="WSV1043647" s="39"/>
      <c r="WSW1043647" s="39"/>
      <c r="WSX1043647" s="39"/>
      <c r="WSY1043647" s="39"/>
      <c r="WSZ1043647" s="39"/>
      <c r="WTA1043647" s="39"/>
      <c r="WTB1043647" s="39"/>
      <c r="WTC1043647" s="39"/>
      <c r="WTD1043647" s="39"/>
      <c r="WTE1043647" s="39"/>
      <c r="WTF1043647" s="39"/>
      <c r="WTG1043647" s="39"/>
      <c r="WTH1043647" s="39"/>
      <c r="WTI1043647" s="39"/>
      <c r="WTJ1043647" s="39"/>
      <c r="WTK1043647" s="39"/>
      <c r="WTL1043647" s="39"/>
      <c r="WTM1043647" s="39"/>
      <c r="WTN1043647" s="39"/>
      <c r="WTO1043647" s="39"/>
      <c r="WTP1043647" s="39"/>
      <c r="WTQ1043647" s="39"/>
      <c r="WTR1043647" s="39"/>
      <c r="WTS1043647" s="39"/>
      <c r="WTT1043647" s="39"/>
      <c r="WTU1043647" s="39"/>
      <c r="WTV1043647" s="39"/>
      <c r="WTW1043647" s="39"/>
      <c r="WTX1043647" s="39"/>
      <c r="WTY1043647" s="39"/>
      <c r="WTZ1043647" s="39"/>
      <c r="WUA1043647" s="39"/>
      <c r="WUB1043647" s="39"/>
      <c r="WUC1043647" s="39"/>
      <c r="WUD1043647" s="39"/>
      <c r="WUE1043647" s="39"/>
      <c r="WUF1043647" s="39"/>
      <c r="WUG1043647" s="39"/>
      <c r="WUH1043647" s="39"/>
      <c r="WUI1043647" s="39"/>
      <c r="WUJ1043647" s="39"/>
      <c r="WUK1043647" s="39"/>
      <c r="WUL1043647" s="39"/>
      <c r="WUM1043647" s="39"/>
      <c r="WUN1043647" s="39"/>
      <c r="WUO1043647" s="39"/>
      <c r="WUP1043647" s="39"/>
      <c r="WUQ1043647" s="39"/>
      <c r="WUR1043647" s="39"/>
      <c r="WUS1043647" s="39"/>
      <c r="WUT1043647" s="39"/>
      <c r="WUU1043647" s="39"/>
      <c r="WUV1043647" s="39"/>
      <c r="WUW1043647" s="39"/>
      <c r="WUX1043647" s="39"/>
      <c r="WUY1043647" s="39"/>
      <c r="WUZ1043647" s="39"/>
      <c r="WVA1043647" s="39"/>
      <c r="WVB1043647" s="39"/>
      <c r="WVC1043647" s="39"/>
      <c r="WVD1043647" s="39"/>
      <c r="WVE1043647" s="39"/>
      <c r="WVF1043647" s="39"/>
      <c r="WVG1043647" s="39"/>
      <c r="WVH1043647" s="39"/>
      <c r="WVI1043647" s="39"/>
      <c r="WVJ1043647" s="39"/>
      <c r="WVK1043647" s="39"/>
      <c r="WVL1043647" s="39"/>
      <c r="WVM1043647" s="39"/>
      <c r="WVN1043647" s="39"/>
      <c r="WVO1043647" s="39"/>
      <c r="WVP1043647" s="39"/>
      <c r="WVQ1043647" s="39"/>
      <c r="WVR1043647" s="39"/>
      <c r="WVS1043647" s="39"/>
      <c r="WVT1043647" s="39"/>
      <c r="WVU1043647" s="39"/>
      <c r="WVV1043647" s="39"/>
      <c r="WVW1043647" s="39"/>
      <c r="WVX1043647" s="39"/>
      <c r="WVY1043647" s="39"/>
      <c r="WVZ1043647" s="39"/>
      <c r="WWA1043647" s="39"/>
      <c r="WWB1043647" s="39"/>
      <c r="WWC1043647" s="39"/>
      <c r="WWD1043647" s="39"/>
      <c r="WWE1043647" s="39"/>
      <c r="WWF1043647" s="39"/>
      <c r="WWG1043647" s="39"/>
      <c r="WWH1043647" s="39"/>
      <c r="WWI1043647" s="39"/>
      <c r="WWJ1043647" s="39"/>
      <c r="WWK1043647" s="39"/>
      <c r="WWL1043647" s="39"/>
      <c r="WWM1043647" s="39"/>
      <c r="WWN1043647" s="39"/>
      <c r="WWO1043647" s="39"/>
      <c r="WWP1043647" s="39"/>
      <c r="WWQ1043647" s="39"/>
      <c r="WWR1043647" s="39"/>
      <c r="WWS1043647" s="39"/>
      <c r="WWT1043647" s="39"/>
      <c r="WWU1043647" s="39"/>
      <c r="WWV1043647" s="39"/>
      <c r="WWW1043647" s="39"/>
      <c r="WWX1043647" s="39"/>
      <c r="WWY1043647" s="39"/>
      <c r="WWZ1043647" s="39"/>
      <c r="WXA1043647" s="39"/>
      <c r="WXB1043647" s="39"/>
      <c r="WXC1043647" s="39"/>
      <c r="WXD1043647" s="39"/>
      <c r="WXE1043647" s="39"/>
      <c r="WXF1043647" s="39"/>
      <c r="WXG1043647" s="39"/>
      <c r="WXH1043647" s="39"/>
      <c r="WXI1043647" s="39"/>
      <c r="WXJ1043647" s="39"/>
      <c r="WXK1043647" s="39"/>
      <c r="WXL1043647" s="39"/>
      <c r="WXM1043647" s="39"/>
      <c r="WXN1043647" s="39"/>
      <c r="WXO1043647" s="39"/>
      <c r="WXP1043647" s="39"/>
      <c r="WXQ1043647" s="39"/>
      <c r="WXR1043647" s="39"/>
      <c r="WXS1043647" s="39"/>
      <c r="WXT1043647" s="39"/>
      <c r="WXU1043647" s="39"/>
      <c r="WXV1043647" s="39"/>
      <c r="WXW1043647" s="39"/>
      <c r="WXX1043647" s="39"/>
      <c r="WXY1043647" s="39"/>
      <c r="WXZ1043647" s="39"/>
      <c r="WYA1043647" s="39"/>
      <c r="WYB1043647" s="39"/>
      <c r="WYC1043647" s="39"/>
      <c r="WYD1043647" s="39"/>
      <c r="WYE1043647" s="39"/>
      <c r="WYF1043647" s="39"/>
      <c r="WYG1043647" s="39"/>
      <c r="WYH1043647" s="39"/>
      <c r="WYI1043647" s="39"/>
      <c r="WYJ1043647" s="39"/>
      <c r="WYK1043647" s="39"/>
      <c r="WYL1043647" s="39"/>
      <c r="WYM1043647" s="39"/>
      <c r="WYN1043647" s="39"/>
      <c r="WYO1043647" s="39"/>
      <c r="WYP1043647" s="39"/>
      <c r="WYQ1043647" s="39"/>
      <c r="WYR1043647" s="39"/>
      <c r="WYS1043647" s="39"/>
      <c r="WYT1043647" s="39"/>
      <c r="WYU1043647" s="39"/>
      <c r="WYV1043647" s="39"/>
      <c r="WYW1043647" s="39"/>
      <c r="WYX1043647" s="39"/>
      <c r="WYY1043647" s="39"/>
      <c r="WYZ1043647" s="39"/>
      <c r="WZA1043647" s="39"/>
      <c r="WZB1043647" s="39"/>
      <c r="WZC1043647" s="39"/>
      <c r="WZD1043647" s="39"/>
      <c r="WZE1043647" s="39"/>
      <c r="WZF1043647" s="39"/>
      <c r="WZG1043647" s="39"/>
      <c r="WZH1043647" s="39"/>
      <c r="WZI1043647" s="39"/>
      <c r="WZJ1043647" s="39"/>
      <c r="WZK1043647" s="39"/>
      <c r="WZL1043647" s="39"/>
      <c r="WZM1043647" s="39"/>
      <c r="WZN1043647" s="39"/>
      <c r="WZO1043647" s="39"/>
      <c r="WZP1043647" s="39"/>
      <c r="WZQ1043647" s="39"/>
      <c r="WZR1043647" s="39"/>
      <c r="WZS1043647" s="39"/>
      <c r="WZT1043647" s="39"/>
      <c r="WZU1043647" s="39"/>
      <c r="WZV1043647" s="39"/>
      <c r="WZW1043647" s="39"/>
      <c r="WZX1043647" s="39"/>
      <c r="WZY1043647" s="39"/>
      <c r="WZZ1043647" s="39"/>
      <c r="XAA1043647" s="39"/>
      <c r="XAB1043647" s="39"/>
      <c r="XAC1043647" s="39"/>
      <c r="XAD1043647" s="39"/>
      <c r="XAE1043647" s="39"/>
      <c r="XAF1043647" s="39"/>
      <c r="XAG1043647" s="39"/>
      <c r="XAH1043647" s="39"/>
      <c r="XAI1043647" s="39"/>
      <c r="XAJ1043647" s="39"/>
      <c r="XAK1043647" s="39"/>
      <c r="XAL1043647" s="39"/>
      <c r="XAM1043647" s="39"/>
      <c r="XAN1043647" s="39"/>
      <c r="XAO1043647" s="39"/>
      <c r="XAP1043647" s="39"/>
      <c r="XAQ1043647" s="39"/>
      <c r="XAR1043647" s="39"/>
      <c r="XAS1043647" s="39"/>
      <c r="XAT1043647" s="39"/>
      <c r="XAU1043647" s="39"/>
      <c r="XAV1043647" s="39"/>
      <c r="XAW1043647" s="39"/>
      <c r="XAX1043647" s="39"/>
      <c r="XAY1043647" s="39"/>
      <c r="XAZ1043647" s="39"/>
      <c r="XBA1043647" s="39"/>
      <c r="XBB1043647" s="39"/>
      <c r="XBC1043647" s="39"/>
      <c r="XBD1043647" s="39"/>
    </row>
    <row r="1043648" spans="36:83 5914:5921 14723:16280" customFormat="1" ht="22.5" customHeight="1">
      <c r="AJ1043648" s="57"/>
      <c r="CE1043648" s="83"/>
      <c r="HSL1043648" s="42"/>
      <c r="HSM1043648" s="42"/>
      <c r="HSN1043648" s="42"/>
      <c r="HSO1043648" s="42"/>
      <c r="HSP1043648" s="42"/>
      <c r="HSQ1043648" s="42"/>
      <c r="HSR1043648" s="42"/>
      <c r="HSS1043648" s="42"/>
      <c r="UTG1043648" s="39"/>
      <c r="UTH1043648" s="39"/>
      <c r="UTI1043648" s="39"/>
      <c r="UTJ1043648" s="39"/>
      <c r="UTK1043648" s="39"/>
      <c r="UTL1043648" s="39"/>
      <c r="UTM1043648" s="39"/>
      <c r="UTN1043648" s="39"/>
      <c r="UTO1043648" s="39"/>
      <c r="UTP1043648" s="39"/>
      <c r="UTQ1043648" s="39"/>
      <c r="UTR1043648" s="39"/>
      <c r="UTS1043648" s="39"/>
      <c r="UTT1043648" s="39"/>
      <c r="UTU1043648" s="39"/>
      <c r="UTV1043648" s="39"/>
      <c r="UTW1043648" s="39"/>
      <c r="UTX1043648" s="39"/>
      <c r="UTY1043648" s="39"/>
      <c r="UTZ1043648" s="39"/>
      <c r="UUA1043648" s="39"/>
      <c r="UUB1043648" s="39"/>
      <c r="UUC1043648" s="39"/>
      <c r="UUD1043648" s="39"/>
      <c r="UUE1043648" s="39"/>
      <c r="UUF1043648" s="39"/>
      <c r="UUG1043648" s="39"/>
      <c r="UUH1043648" s="39"/>
      <c r="UUI1043648" s="39"/>
      <c r="UUJ1043648" s="39"/>
      <c r="UUK1043648" s="39"/>
      <c r="UUL1043648" s="39"/>
      <c r="UUM1043648" s="39"/>
      <c r="UUN1043648" s="39"/>
      <c r="UUO1043648" s="39"/>
      <c r="UUP1043648" s="39"/>
      <c r="UUQ1043648" s="39"/>
      <c r="UUR1043648" s="39"/>
      <c r="UUS1043648" s="39"/>
      <c r="UUT1043648" s="39"/>
      <c r="UUU1043648" s="39"/>
      <c r="UUV1043648" s="39"/>
      <c r="UUW1043648" s="39"/>
      <c r="UUX1043648" s="39"/>
      <c r="UUY1043648" s="39"/>
      <c r="UUZ1043648" s="39"/>
      <c r="UVA1043648" s="39"/>
      <c r="UVB1043648" s="39"/>
      <c r="UVC1043648" s="39"/>
      <c r="UVD1043648" s="39"/>
      <c r="UVE1043648" s="39"/>
      <c r="UVF1043648" s="39"/>
      <c r="UVG1043648" s="39"/>
      <c r="UVH1043648" s="39"/>
      <c r="UVI1043648" s="39"/>
      <c r="UVJ1043648" s="39"/>
      <c r="UVK1043648" s="39"/>
      <c r="UVL1043648" s="39"/>
      <c r="UVM1043648" s="39"/>
      <c r="UVN1043648" s="39"/>
      <c r="UVO1043648" s="39"/>
      <c r="UVP1043648" s="39"/>
      <c r="UVQ1043648" s="39"/>
      <c r="UVR1043648" s="39"/>
      <c r="UVS1043648" s="39"/>
      <c r="UVT1043648" s="39"/>
      <c r="UVU1043648" s="39"/>
      <c r="UVV1043648" s="39"/>
      <c r="UVW1043648" s="39"/>
      <c r="UVX1043648" s="39"/>
      <c r="UVY1043648" s="39"/>
      <c r="UVZ1043648" s="39"/>
      <c r="UWA1043648" s="39"/>
      <c r="UWB1043648" s="39"/>
      <c r="UWC1043648" s="39"/>
      <c r="UWD1043648" s="39"/>
      <c r="UWE1043648" s="39"/>
      <c r="UWF1043648" s="39"/>
      <c r="UWG1043648" s="39"/>
      <c r="UWH1043648" s="39"/>
      <c r="UWI1043648" s="39"/>
      <c r="UWJ1043648" s="39"/>
      <c r="UWK1043648" s="39"/>
      <c r="UWL1043648" s="39"/>
      <c r="UWM1043648" s="39"/>
      <c r="UWN1043648" s="39"/>
      <c r="UWO1043648" s="39"/>
      <c r="UWP1043648" s="39"/>
      <c r="UWQ1043648" s="39"/>
      <c r="UWR1043648" s="39"/>
      <c r="UWS1043648" s="39"/>
      <c r="UWT1043648" s="39"/>
      <c r="UWU1043648" s="39"/>
      <c r="UWV1043648" s="39"/>
      <c r="UWW1043648" s="39"/>
      <c r="UWX1043648" s="39"/>
      <c r="UWY1043648" s="39"/>
      <c r="UWZ1043648" s="39"/>
      <c r="UXA1043648" s="39"/>
      <c r="UXB1043648" s="39"/>
      <c r="UXC1043648" s="39"/>
      <c r="UXD1043648" s="39"/>
      <c r="UXE1043648" s="39"/>
      <c r="UXF1043648" s="39"/>
      <c r="UXG1043648" s="39"/>
      <c r="UXH1043648" s="39"/>
      <c r="UXI1043648" s="39"/>
      <c r="UXJ1043648" s="39"/>
      <c r="UXK1043648" s="39"/>
      <c r="UXL1043648" s="39"/>
      <c r="UXM1043648" s="39"/>
      <c r="UXN1043648" s="39"/>
      <c r="UXO1043648" s="39"/>
      <c r="UXP1043648" s="39"/>
      <c r="UXQ1043648" s="39"/>
      <c r="UXR1043648" s="39"/>
      <c r="UXS1043648" s="39"/>
      <c r="UXT1043648" s="39"/>
      <c r="UXU1043648" s="39"/>
      <c r="UXV1043648" s="39"/>
      <c r="UXW1043648" s="39"/>
      <c r="UXX1043648" s="39"/>
      <c r="UXY1043648" s="39"/>
      <c r="UXZ1043648" s="39"/>
      <c r="UYA1043648" s="39"/>
      <c r="UYB1043648" s="39"/>
      <c r="UYC1043648" s="39"/>
      <c r="UYD1043648" s="39"/>
      <c r="UYE1043648" s="39"/>
      <c r="UYF1043648" s="39"/>
      <c r="UYG1043648" s="39"/>
      <c r="UYH1043648" s="39"/>
      <c r="UYI1043648" s="39"/>
      <c r="UYJ1043648" s="39"/>
      <c r="UYK1043648" s="39"/>
      <c r="UYL1043648" s="39"/>
      <c r="UYM1043648" s="39"/>
      <c r="UYN1043648" s="39"/>
      <c r="UYO1043648" s="39"/>
      <c r="UYP1043648" s="39"/>
      <c r="UYQ1043648" s="39"/>
      <c r="UYR1043648" s="39"/>
      <c r="UYS1043648" s="39"/>
      <c r="UYT1043648" s="39"/>
      <c r="UYU1043648" s="39"/>
      <c r="UYV1043648" s="39"/>
      <c r="UYW1043648" s="39"/>
      <c r="UYX1043648" s="39"/>
      <c r="UYY1043648" s="39"/>
      <c r="UYZ1043648" s="39"/>
      <c r="UZA1043648" s="39"/>
      <c r="UZB1043648" s="39"/>
      <c r="UZC1043648" s="39"/>
      <c r="UZD1043648" s="39"/>
      <c r="UZE1043648" s="39"/>
      <c r="UZF1043648" s="39"/>
      <c r="UZG1043648" s="39"/>
      <c r="UZH1043648" s="39"/>
      <c r="UZI1043648" s="39"/>
      <c r="UZJ1043648" s="39"/>
      <c r="UZK1043648" s="39"/>
      <c r="UZL1043648" s="39"/>
      <c r="UZM1043648" s="39"/>
      <c r="UZN1043648" s="39"/>
      <c r="UZO1043648" s="39"/>
      <c r="UZP1043648" s="39"/>
      <c r="UZQ1043648" s="39"/>
      <c r="UZR1043648" s="39"/>
      <c r="UZS1043648" s="39"/>
      <c r="UZT1043648" s="39"/>
      <c r="UZU1043648" s="39"/>
      <c r="UZV1043648" s="39"/>
      <c r="UZW1043648" s="39"/>
      <c r="UZX1043648" s="39"/>
      <c r="UZY1043648" s="39"/>
      <c r="UZZ1043648" s="39"/>
      <c r="VAA1043648" s="39"/>
      <c r="VAB1043648" s="39"/>
      <c r="VAC1043648" s="39"/>
      <c r="VAD1043648" s="39"/>
      <c r="VAE1043648" s="39"/>
      <c r="VAF1043648" s="39"/>
      <c r="VAG1043648" s="39"/>
      <c r="VAH1043648" s="39"/>
      <c r="VAI1043648" s="39"/>
      <c r="VAJ1043648" s="39"/>
      <c r="VAK1043648" s="39"/>
      <c r="VAL1043648" s="39"/>
      <c r="VAM1043648" s="39"/>
      <c r="VAN1043648" s="39"/>
      <c r="VAO1043648" s="39"/>
      <c r="VAP1043648" s="39"/>
      <c r="VAQ1043648" s="39"/>
      <c r="VAR1043648" s="39"/>
      <c r="VAS1043648" s="39"/>
      <c r="VAT1043648" s="39"/>
      <c r="VAU1043648" s="39"/>
      <c r="VAV1043648" s="39"/>
      <c r="VAW1043648" s="39"/>
      <c r="VAX1043648" s="39"/>
      <c r="VAY1043648" s="39"/>
      <c r="VAZ1043648" s="39"/>
      <c r="VBA1043648" s="39"/>
      <c r="VBB1043648" s="39"/>
      <c r="VBC1043648" s="39"/>
      <c r="VBD1043648" s="39"/>
      <c r="VBE1043648" s="39"/>
      <c r="VBF1043648" s="39"/>
      <c r="VBG1043648" s="39"/>
      <c r="VBH1043648" s="39"/>
      <c r="VBI1043648" s="39"/>
      <c r="VBJ1043648" s="39"/>
      <c r="VBK1043648" s="39"/>
      <c r="VBL1043648" s="39"/>
      <c r="VBM1043648" s="39"/>
      <c r="VBN1043648" s="39"/>
      <c r="VBO1043648" s="39"/>
      <c r="VBP1043648" s="39"/>
      <c r="VBQ1043648" s="39"/>
      <c r="VBR1043648" s="39"/>
      <c r="VBS1043648" s="39"/>
      <c r="VBT1043648" s="39"/>
      <c r="VBU1043648" s="39"/>
      <c r="VBV1043648" s="39"/>
      <c r="VBW1043648" s="39"/>
      <c r="VBX1043648" s="39"/>
      <c r="VBY1043648" s="39"/>
      <c r="VBZ1043648" s="39"/>
      <c r="VCA1043648" s="39"/>
      <c r="VCB1043648" s="39"/>
      <c r="VCC1043648" s="39"/>
      <c r="VCD1043648" s="39"/>
      <c r="VCE1043648" s="39"/>
      <c r="VCF1043648" s="39"/>
      <c r="VCG1043648" s="39"/>
      <c r="VCH1043648" s="39"/>
      <c r="VCI1043648" s="39"/>
      <c r="VCJ1043648" s="39"/>
      <c r="VCK1043648" s="39"/>
      <c r="VCL1043648" s="39"/>
      <c r="VCM1043648" s="39"/>
      <c r="VCN1043648" s="39"/>
      <c r="VCO1043648" s="39"/>
      <c r="VCP1043648" s="39"/>
      <c r="VCQ1043648" s="39"/>
      <c r="VCR1043648" s="39"/>
      <c r="VCS1043648" s="39"/>
      <c r="VCT1043648" s="39"/>
      <c r="VCU1043648" s="39"/>
      <c r="VCV1043648" s="39"/>
      <c r="VCW1043648" s="39"/>
      <c r="VCX1043648" s="39"/>
      <c r="VCY1043648" s="39"/>
      <c r="VCZ1043648" s="39"/>
      <c r="VDA1043648" s="39"/>
      <c r="VDB1043648" s="39"/>
      <c r="VDC1043648" s="39"/>
      <c r="VDD1043648" s="39"/>
      <c r="VDE1043648" s="39"/>
      <c r="VDF1043648" s="39"/>
      <c r="VDG1043648" s="39"/>
      <c r="VDH1043648" s="39"/>
      <c r="VDI1043648" s="39"/>
      <c r="VDJ1043648" s="39"/>
      <c r="VDK1043648" s="39"/>
      <c r="VDL1043648" s="39"/>
      <c r="VDM1043648" s="39"/>
      <c r="VDN1043648" s="39"/>
      <c r="VDO1043648" s="39"/>
      <c r="VDP1043648" s="39"/>
      <c r="VDQ1043648" s="39"/>
      <c r="VDR1043648" s="39"/>
      <c r="VDS1043648" s="39"/>
      <c r="VDT1043648" s="39"/>
      <c r="VDU1043648" s="39"/>
      <c r="VDV1043648" s="39"/>
      <c r="VDW1043648" s="39"/>
      <c r="VDX1043648" s="39"/>
      <c r="VDY1043648" s="39"/>
      <c r="VDZ1043648" s="39"/>
      <c r="VEA1043648" s="39"/>
      <c r="VEB1043648" s="39"/>
      <c r="VEC1043648" s="39"/>
      <c r="VED1043648" s="39"/>
      <c r="VEE1043648" s="39"/>
      <c r="VEF1043648" s="39"/>
      <c r="VEG1043648" s="39"/>
      <c r="VEH1043648" s="39"/>
      <c r="VEI1043648" s="39"/>
      <c r="VEJ1043648" s="39"/>
      <c r="VEK1043648" s="39"/>
      <c r="VEL1043648" s="39"/>
      <c r="VEM1043648" s="39"/>
      <c r="VEN1043648" s="39"/>
      <c r="VEO1043648" s="39"/>
      <c r="VEP1043648" s="39"/>
      <c r="VEQ1043648" s="39"/>
      <c r="VER1043648" s="39"/>
      <c r="VES1043648" s="39"/>
      <c r="VET1043648" s="39"/>
      <c r="VEU1043648" s="39"/>
      <c r="VEV1043648" s="39"/>
      <c r="VEW1043648" s="39"/>
      <c r="VEX1043648" s="39"/>
      <c r="VEY1043648" s="39"/>
      <c r="VEZ1043648" s="39"/>
      <c r="VFA1043648" s="39"/>
      <c r="VFB1043648" s="39"/>
      <c r="VFC1043648" s="39"/>
      <c r="VFD1043648" s="39"/>
      <c r="VFE1043648" s="39"/>
      <c r="VFF1043648" s="39"/>
      <c r="VFG1043648" s="39"/>
      <c r="VFH1043648" s="39"/>
      <c r="VFI1043648" s="39"/>
      <c r="VFJ1043648" s="39"/>
      <c r="VFK1043648" s="39"/>
      <c r="VFL1043648" s="39"/>
      <c r="VFM1043648" s="39"/>
      <c r="VFN1043648" s="39"/>
      <c r="VFO1043648" s="39"/>
      <c r="VFP1043648" s="39"/>
      <c r="VFQ1043648" s="39"/>
      <c r="VFR1043648" s="39"/>
      <c r="VFS1043648" s="39"/>
      <c r="VFT1043648" s="39"/>
      <c r="VFU1043648" s="39"/>
      <c r="VFV1043648" s="39"/>
      <c r="VFW1043648" s="39"/>
      <c r="VFX1043648" s="39"/>
      <c r="VFY1043648" s="39"/>
      <c r="VFZ1043648" s="39"/>
      <c r="VGA1043648" s="39"/>
      <c r="VGB1043648" s="39"/>
      <c r="VGC1043648" s="39"/>
      <c r="VGD1043648" s="39"/>
      <c r="VGE1043648" s="39"/>
      <c r="VGF1043648" s="39"/>
      <c r="VGG1043648" s="39"/>
      <c r="VGH1043648" s="39"/>
      <c r="VGI1043648" s="39"/>
      <c r="VGJ1043648" s="39"/>
      <c r="VGK1043648" s="39"/>
      <c r="VGL1043648" s="39"/>
      <c r="VGM1043648" s="39"/>
      <c r="VGN1043648" s="39"/>
      <c r="VGO1043648" s="39"/>
      <c r="VGP1043648" s="39"/>
      <c r="VGQ1043648" s="39"/>
      <c r="VGR1043648" s="39"/>
      <c r="VGS1043648" s="39"/>
      <c r="VGT1043648" s="39"/>
      <c r="VGU1043648" s="39"/>
      <c r="VGV1043648" s="39"/>
      <c r="VGW1043648" s="39"/>
      <c r="VGX1043648" s="39"/>
      <c r="VGY1043648" s="39"/>
      <c r="VGZ1043648" s="39"/>
      <c r="VHA1043648" s="39"/>
      <c r="VHB1043648" s="39"/>
      <c r="VHC1043648" s="39"/>
      <c r="VHD1043648" s="39"/>
      <c r="VHE1043648" s="39"/>
      <c r="VHF1043648" s="39"/>
      <c r="VHG1043648" s="39"/>
      <c r="VHH1043648" s="39"/>
      <c r="VHI1043648" s="39"/>
      <c r="VHJ1043648" s="39"/>
      <c r="VHK1043648" s="39"/>
      <c r="VHL1043648" s="39"/>
      <c r="VHM1043648" s="39"/>
      <c r="VHN1043648" s="39"/>
      <c r="VHO1043648" s="39"/>
      <c r="VHP1043648" s="39"/>
      <c r="VHQ1043648" s="39"/>
      <c r="VHR1043648" s="39"/>
      <c r="VHS1043648" s="39"/>
      <c r="VHT1043648" s="39"/>
      <c r="VHU1043648" s="39"/>
      <c r="VHV1043648" s="39"/>
      <c r="VHW1043648" s="39"/>
      <c r="VHX1043648" s="39"/>
      <c r="VHY1043648" s="39"/>
      <c r="VHZ1043648" s="39"/>
      <c r="VIA1043648" s="39"/>
      <c r="VIB1043648" s="39"/>
      <c r="VIC1043648" s="39"/>
      <c r="VID1043648" s="39"/>
      <c r="VIE1043648" s="39"/>
      <c r="VIF1043648" s="39"/>
      <c r="VIG1043648" s="39"/>
      <c r="VIH1043648" s="39"/>
      <c r="VII1043648" s="39"/>
      <c r="VIJ1043648" s="39"/>
      <c r="VIK1043648" s="39"/>
      <c r="VIL1043648" s="39"/>
      <c r="VIM1043648" s="39"/>
      <c r="VIN1043648" s="39"/>
      <c r="VIO1043648" s="39"/>
      <c r="VIP1043648" s="39"/>
      <c r="VIQ1043648" s="39"/>
      <c r="VIR1043648" s="39"/>
      <c r="VIS1043648" s="39"/>
      <c r="VIT1043648" s="39"/>
      <c r="VIU1043648" s="39"/>
      <c r="VIV1043648" s="39"/>
      <c r="VIW1043648" s="39"/>
      <c r="VIX1043648" s="39"/>
      <c r="VIY1043648" s="39"/>
      <c r="VIZ1043648" s="39"/>
      <c r="VJA1043648" s="39"/>
      <c r="VJB1043648" s="39"/>
      <c r="VJC1043648" s="39"/>
      <c r="VJD1043648" s="39"/>
      <c r="VJE1043648" s="39"/>
      <c r="VJF1043648" s="39"/>
      <c r="VJG1043648" s="39"/>
      <c r="VJH1043648" s="39"/>
      <c r="VJI1043648" s="39"/>
      <c r="VJJ1043648" s="39"/>
      <c r="VJK1043648" s="39"/>
      <c r="VJL1043648" s="39"/>
      <c r="VJM1043648" s="39"/>
      <c r="VJN1043648" s="39"/>
      <c r="VJO1043648" s="39"/>
      <c r="VJP1043648" s="39"/>
      <c r="VJQ1043648" s="39"/>
      <c r="VJR1043648" s="39"/>
      <c r="VJS1043648" s="39"/>
      <c r="VJT1043648" s="39"/>
      <c r="VJU1043648" s="39"/>
      <c r="VJV1043648" s="39"/>
      <c r="VJW1043648" s="39"/>
      <c r="VJX1043648" s="39"/>
      <c r="VJY1043648" s="39"/>
      <c r="VJZ1043648" s="39"/>
      <c r="VKA1043648" s="39"/>
      <c r="VKB1043648" s="39"/>
      <c r="VKC1043648" s="39"/>
      <c r="VKD1043648" s="39"/>
      <c r="VKE1043648" s="39"/>
      <c r="VKF1043648" s="39"/>
      <c r="VKG1043648" s="39"/>
      <c r="VKH1043648" s="39"/>
      <c r="VKI1043648" s="39"/>
      <c r="VKJ1043648" s="39"/>
      <c r="VKK1043648" s="39"/>
      <c r="VKL1043648" s="39"/>
      <c r="VKM1043648" s="39"/>
      <c r="VKN1043648" s="39"/>
      <c r="VKO1043648" s="39"/>
      <c r="VKP1043648" s="39"/>
      <c r="VKQ1043648" s="39"/>
      <c r="VKR1043648" s="39"/>
      <c r="VKS1043648" s="39"/>
      <c r="VKT1043648" s="39"/>
      <c r="VKU1043648" s="39"/>
      <c r="VKV1043648" s="39"/>
      <c r="VKW1043648" s="39"/>
      <c r="VKX1043648" s="39"/>
      <c r="VKY1043648" s="39"/>
      <c r="VKZ1043648" s="39"/>
      <c r="VLA1043648" s="39"/>
      <c r="VLB1043648" s="39"/>
      <c r="VLC1043648" s="39"/>
      <c r="VLD1043648" s="39"/>
      <c r="VLE1043648" s="39"/>
      <c r="VLF1043648" s="39"/>
      <c r="VLG1043648" s="39"/>
      <c r="VLH1043648" s="39"/>
      <c r="VLI1043648" s="39"/>
      <c r="VLJ1043648" s="39"/>
      <c r="VLK1043648" s="39"/>
      <c r="VLL1043648" s="39"/>
      <c r="VLM1043648" s="39"/>
      <c r="VLN1043648" s="39"/>
      <c r="VLO1043648" s="39"/>
      <c r="VLP1043648" s="39"/>
      <c r="VLQ1043648" s="39"/>
      <c r="VLR1043648" s="39"/>
      <c r="VLS1043648" s="39"/>
      <c r="VLT1043648" s="39"/>
      <c r="VLU1043648" s="39"/>
      <c r="VLV1043648" s="39"/>
      <c r="VLW1043648" s="39"/>
      <c r="VLX1043648" s="39"/>
      <c r="VLY1043648" s="39"/>
      <c r="VLZ1043648" s="39"/>
      <c r="VMA1043648" s="39"/>
      <c r="VMB1043648" s="39"/>
      <c r="VMC1043648" s="39"/>
      <c r="VMD1043648" s="39"/>
      <c r="VME1043648" s="39"/>
      <c r="VMF1043648" s="39"/>
      <c r="VMG1043648" s="39"/>
      <c r="VMH1043648" s="39"/>
      <c r="VMI1043648" s="39"/>
      <c r="VMJ1043648" s="39"/>
      <c r="VMK1043648" s="39"/>
      <c r="VML1043648" s="39"/>
      <c r="VMM1043648" s="39"/>
      <c r="VMN1043648" s="39"/>
      <c r="VMO1043648" s="39"/>
      <c r="VMP1043648" s="39"/>
      <c r="VMQ1043648" s="39"/>
      <c r="VMR1043648" s="39"/>
      <c r="VMS1043648" s="39"/>
      <c r="VMT1043648" s="39"/>
      <c r="VMU1043648" s="39"/>
      <c r="VMV1043648" s="39"/>
      <c r="VMW1043648" s="39"/>
      <c r="VMX1043648" s="39"/>
      <c r="VMY1043648" s="39"/>
      <c r="VMZ1043648" s="39"/>
      <c r="VNA1043648" s="39"/>
      <c r="VNB1043648" s="39"/>
      <c r="VNC1043648" s="39"/>
      <c r="VND1043648" s="39"/>
      <c r="VNE1043648" s="39"/>
      <c r="VNF1043648" s="39"/>
      <c r="VNG1043648" s="39"/>
      <c r="VNH1043648" s="39"/>
      <c r="VNI1043648" s="39"/>
      <c r="VNJ1043648" s="39"/>
      <c r="VNK1043648" s="39"/>
      <c r="VNL1043648" s="39"/>
      <c r="VNM1043648" s="39"/>
      <c r="VNN1043648" s="39"/>
      <c r="VNO1043648" s="39"/>
      <c r="VNP1043648" s="39"/>
      <c r="VNQ1043648" s="39"/>
      <c r="VNR1043648" s="39"/>
      <c r="VNS1043648" s="39"/>
      <c r="VNT1043648" s="39"/>
      <c r="VNU1043648" s="39"/>
      <c r="VNV1043648" s="39"/>
      <c r="VNW1043648" s="39"/>
      <c r="VNX1043648" s="39"/>
      <c r="VNY1043648" s="39"/>
      <c r="VNZ1043648" s="39"/>
      <c r="VOA1043648" s="39"/>
      <c r="VOB1043648" s="39"/>
      <c r="VOC1043648" s="39"/>
      <c r="VOD1043648" s="39"/>
      <c r="VOE1043648" s="39"/>
      <c r="VOF1043648" s="39"/>
      <c r="VOG1043648" s="39"/>
      <c r="VOH1043648" s="39"/>
      <c r="VOI1043648" s="39"/>
      <c r="VOJ1043648" s="39"/>
      <c r="VOK1043648" s="39"/>
      <c r="VOL1043648" s="39"/>
      <c r="VOM1043648" s="39"/>
      <c r="VON1043648" s="39"/>
      <c r="VOO1043648" s="39"/>
      <c r="VOP1043648" s="39"/>
      <c r="VOQ1043648" s="39"/>
      <c r="VOR1043648" s="39"/>
      <c r="VOS1043648" s="39"/>
      <c r="VOT1043648" s="39"/>
      <c r="VOU1043648" s="39"/>
      <c r="VOV1043648" s="39"/>
      <c r="VOW1043648" s="39"/>
      <c r="VOX1043648" s="39"/>
      <c r="VOY1043648" s="39"/>
      <c r="VOZ1043648" s="39"/>
      <c r="VPA1043648" s="39"/>
      <c r="VPB1043648" s="39"/>
      <c r="VPC1043648" s="39"/>
      <c r="VPD1043648" s="39"/>
      <c r="VPE1043648" s="39"/>
      <c r="VPF1043648" s="39"/>
      <c r="VPG1043648" s="39"/>
      <c r="VPH1043648" s="39"/>
      <c r="VPI1043648" s="39"/>
      <c r="VPJ1043648" s="39"/>
      <c r="VPK1043648" s="39"/>
      <c r="VPL1043648" s="39"/>
      <c r="VPM1043648" s="39"/>
      <c r="VPN1043648" s="39"/>
      <c r="VPO1043648" s="39"/>
      <c r="VPP1043648" s="39"/>
      <c r="VPQ1043648" s="39"/>
      <c r="VPR1043648" s="39"/>
      <c r="VPS1043648" s="39"/>
      <c r="VPT1043648" s="39"/>
      <c r="VPU1043648" s="39"/>
      <c r="VPV1043648" s="39"/>
      <c r="VPW1043648" s="39"/>
      <c r="VPX1043648" s="39"/>
      <c r="VPY1043648" s="39"/>
      <c r="VPZ1043648" s="39"/>
      <c r="VQA1043648" s="39"/>
      <c r="VQB1043648" s="39"/>
      <c r="VQC1043648" s="39"/>
      <c r="VQD1043648" s="39"/>
      <c r="VQE1043648" s="39"/>
      <c r="VQF1043648" s="39"/>
      <c r="VQG1043648" s="39"/>
      <c r="VQH1043648" s="39"/>
      <c r="VQI1043648" s="39"/>
      <c r="VQJ1043648" s="39"/>
      <c r="VQK1043648" s="39"/>
      <c r="VQL1043648" s="39"/>
      <c r="VQM1043648" s="39"/>
      <c r="VQN1043648" s="39"/>
      <c r="VQO1043648" s="39"/>
      <c r="VQP1043648" s="39"/>
      <c r="VQQ1043648" s="39"/>
      <c r="VQR1043648" s="39"/>
      <c r="VQS1043648" s="39"/>
      <c r="VQT1043648" s="39"/>
      <c r="VQU1043648" s="39"/>
      <c r="VQV1043648" s="39"/>
      <c r="VQW1043648" s="39"/>
      <c r="VQX1043648" s="39"/>
      <c r="VQY1043648" s="39"/>
      <c r="VQZ1043648" s="39"/>
      <c r="VRA1043648" s="39"/>
      <c r="VRB1043648" s="39"/>
      <c r="VRC1043648" s="39"/>
      <c r="VRD1043648" s="39"/>
      <c r="VRE1043648" s="39"/>
      <c r="VRF1043648" s="39"/>
      <c r="VRG1043648" s="39"/>
      <c r="VRH1043648" s="39"/>
      <c r="VRI1043648" s="39"/>
      <c r="VRJ1043648" s="39"/>
      <c r="VRK1043648" s="39"/>
      <c r="VRL1043648" s="39"/>
      <c r="VRM1043648" s="39"/>
      <c r="VRN1043648" s="39"/>
      <c r="VRO1043648" s="39"/>
      <c r="VRP1043648" s="39"/>
      <c r="VRQ1043648" s="39"/>
      <c r="VRR1043648" s="39"/>
      <c r="VRS1043648" s="39"/>
      <c r="VRT1043648" s="39"/>
      <c r="VRU1043648" s="39"/>
      <c r="VRV1043648" s="39"/>
      <c r="VRW1043648" s="39"/>
      <c r="VRX1043648" s="39"/>
      <c r="VRY1043648" s="39"/>
      <c r="VRZ1043648" s="39"/>
      <c r="VSA1043648" s="39"/>
      <c r="VSB1043648" s="39"/>
      <c r="VSC1043648" s="39"/>
      <c r="VSD1043648" s="39"/>
      <c r="VSE1043648" s="39"/>
      <c r="VSF1043648" s="39"/>
      <c r="VSG1043648" s="39"/>
      <c r="VSH1043648" s="39"/>
      <c r="VSI1043648" s="39"/>
      <c r="VSJ1043648" s="39"/>
      <c r="VSK1043648" s="39"/>
      <c r="VSL1043648" s="39"/>
      <c r="VSM1043648" s="39"/>
      <c r="VSN1043648" s="39"/>
      <c r="VSO1043648" s="39"/>
      <c r="VSP1043648" s="39"/>
      <c r="VSQ1043648" s="39"/>
      <c r="VSR1043648" s="39"/>
      <c r="VSS1043648" s="39"/>
      <c r="VST1043648" s="39"/>
      <c r="VSU1043648" s="39"/>
      <c r="VSV1043648" s="39"/>
      <c r="VSW1043648" s="39"/>
      <c r="VSX1043648" s="39"/>
      <c r="VSY1043648" s="39"/>
      <c r="VSZ1043648" s="39"/>
      <c r="VTA1043648" s="39"/>
      <c r="VTB1043648" s="39"/>
      <c r="VTC1043648" s="39"/>
      <c r="VTD1043648" s="39"/>
      <c r="VTE1043648" s="39"/>
      <c r="VTF1043648" s="39"/>
      <c r="VTG1043648" s="39"/>
      <c r="VTH1043648" s="39"/>
      <c r="VTI1043648" s="39"/>
      <c r="VTJ1043648" s="39"/>
      <c r="VTK1043648" s="39"/>
      <c r="VTL1043648" s="39"/>
      <c r="VTM1043648" s="39"/>
      <c r="VTN1043648" s="39"/>
      <c r="VTO1043648" s="39"/>
      <c r="VTP1043648" s="39"/>
      <c r="VTQ1043648" s="39"/>
      <c r="VTR1043648" s="39"/>
      <c r="VTS1043648" s="39"/>
      <c r="VTT1043648" s="39"/>
      <c r="VTU1043648" s="39"/>
      <c r="VTV1043648" s="39"/>
      <c r="VTW1043648" s="39"/>
      <c r="VTX1043648" s="39"/>
      <c r="VTY1043648" s="39"/>
      <c r="VTZ1043648" s="39"/>
      <c r="VUA1043648" s="39"/>
      <c r="VUB1043648" s="39"/>
      <c r="VUC1043648" s="39"/>
      <c r="VUD1043648" s="39"/>
      <c r="VUE1043648" s="39"/>
      <c r="VUF1043648" s="39"/>
      <c r="VUG1043648" s="39"/>
      <c r="VUH1043648" s="39"/>
      <c r="VUI1043648" s="39"/>
      <c r="VUJ1043648" s="39"/>
      <c r="VUK1043648" s="39"/>
      <c r="VUL1043648" s="39"/>
      <c r="VUM1043648" s="39"/>
      <c r="VUN1043648" s="39"/>
      <c r="VUO1043648" s="39"/>
      <c r="VUP1043648" s="39"/>
      <c r="VUQ1043648" s="39"/>
      <c r="VUR1043648" s="39"/>
      <c r="VUS1043648" s="39"/>
      <c r="VUT1043648" s="39"/>
      <c r="VUU1043648" s="39"/>
      <c r="VUV1043648" s="39"/>
      <c r="VUW1043648" s="39"/>
      <c r="VUX1043648" s="39"/>
      <c r="VUY1043648" s="39"/>
      <c r="VUZ1043648" s="39"/>
      <c r="VVA1043648" s="39"/>
      <c r="VVB1043648" s="39"/>
      <c r="VVC1043648" s="39"/>
      <c r="VVD1043648" s="39"/>
      <c r="VVE1043648" s="39"/>
      <c r="VVF1043648" s="39"/>
      <c r="VVG1043648" s="39"/>
      <c r="VVH1043648" s="39"/>
      <c r="VVI1043648" s="39"/>
      <c r="VVJ1043648" s="39"/>
      <c r="VVK1043648" s="39"/>
      <c r="VVL1043648" s="39"/>
      <c r="VVM1043648" s="39"/>
      <c r="VVN1043648" s="39"/>
      <c r="VVO1043648" s="39"/>
      <c r="VVP1043648" s="39"/>
      <c r="VVQ1043648" s="39"/>
      <c r="VVR1043648" s="39"/>
      <c r="VVS1043648" s="39"/>
      <c r="VVT1043648" s="39"/>
      <c r="VVU1043648" s="39"/>
      <c r="VVV1043648" s="39"/>
      <c r="VVW1043648" s="39"/>
      <c r="VVX1043648" s="39"/>
      <c r="VVY1043648" s="39"/>
      <c r="VVZ1043648" s="39"/>
      <c r="VWA1043648" s="39"/>
      <c r="VWB1043648" s="39"/>
      <c r="VWC1043648" s="39"/>
      <c r="VWD1043648" s="39"/>
      <c r="VWE1043648" s="39"/>
      <c r="VWF1043648" s="39"/>
      <c r="VWG1043648" s="39"/>
      <c r="VWH1043648" s="39"/>
      <c r="VWI1043648" s="39"/>
      <c r="VWJ1043648" s="39"/>
      <c r="VWK1043648" s="39"/>
      <c r="VWL1043648" s="39"/>
      <c r="VWM1043648" s="39"/>
      <c r="VWN1043648" s="39"/>
      <c r="VWO1043648" s="39"/>
      <c r="VWP1043648" s="39"/>
      <c r="VWQ1043648" s="39"/>
      <c r="VWR1043648" s="39"/>
      <c r="VWS1043648" s="39"/>
      <c r="VWT1043648" s="39"/>
      <c r="VWU1043648" s="39"/>
      <c r="VWV1043648" s="39"/>
      <c r="VWW1043648" s="39"/>
      <c r="VWX1043648" s="39"/>
      <c r="VWY1043648" s="39"/>
      <c r="VWZ1043648" s="39"/>
      <c r="VXA1043648" s="39"/>
      <c r="VXB1043648" s="39"/>
      <c r="VXC1043648" s="39"/>
      <c r="VXD1043648" s="39"/>
      <c r="VXE1043648" s="39"/>
      <c r="VXF1043648" s="39"/>
      <c r="VXG1043648" s="39"/>
      <c r="VXH1043648" s="39"/>
      <c r="VXI1043648" s="39"/>
      <c r="VXJ1043648" s="39"/>
      <c r="VXK1043648" s="39"/>
      <c r="VXL1043648" s="39"/>
      <c r="VXM1043648" s="39"/>
      <c r="VXN1043648" s="39"/>
      <c r="VXO1043648" s="39"/>
      <c r="VXP1043648" s="39"/>
      <c r="VXQ1043648" s="39"/>
      <c r="VXR1043648" s="39"/>
      <c r="VXS1043648" s="39"/>
      <c r="VXT1043648" s="39"/>
      <c r="VXU1043648" s="39"/>
      <c r="VXV1043648" s="39"/>
      <c r="VXW1043648" s="39"/>
      <c r="VXX1043648" s="39"/>
      <c r="VXY1043648" s="39"/>
      <c r="VXZ1043648" s="39"/>
      <c r="VYA1043648" s="39"/>
      <c r="VYB1043648" s="39"/>
      <c r="VYC1043648" s="39"/>
      <c r="VYD1043648" s="39"/>
      <c r="VYE1043648" s="39"/>
      <c r="VYF1043648" s="39"/>
      <c r="VYG1043648" s="39"/>
      <c r="VYH1043648" s="39"/>
      <c r="VYI1043648" s="39"/>
      <c r="VYJ1043648" s="39"/>
      <c r="VYK1043648" s="39"/>
      <c r="VYL1043648" s="39"/>
      <c r="VYM1043648" s="39"/>
      <c r="VYN1043648" s="39"/>
      <c r="VYO1043648" s="39"/>
      <c r="VYP1043648" s="39"/>
      <c r="VYQ1043648" s="39"/>
      <c r="VYR1043648" s="39"/>
      <c r="VYS1043648" s="39"/>
      <c r="VYT1043648" s="39"/>
      <c r="VYU1043648" s="39"/>
      <c r="VYV1043648" s="39"/>
      <c r="VYW1043648" s="39"/>
      <c r="VYX1043648" s="39"/>
      <c r="VYY1043648" s="39"/>
      <c r="VYZ1043648" s="39"/>
      <c r="VZA1043648" s="39"/>
      <c r="VZB1043648" s="39"/>
      <c r="VZC1043648" s="39"/>
      <c r="VZD1043648" s="39"/>
      <c r="VZE1043648" s="39"/>
      <c r="VZF1043648" s="39"/>
      <c r="VZG1043648" s="39"/>
      <c r="VZH1043648" s="39"/>
      <c r="VZI1043648" s="39"/>
      <c r="VZJ1043648" s="39"/>
      <c r="VZK1043648" s="39"/>
      <c r="VZL1043648" s="39"/>
      <c r="VZM1043648" s="39"/>
      <c r="VZN1043648" s="39"/>
      <c r="VZO1043648" s="39"/>
      <c r="VZP1043648" s="39"/>
      <c r="VZQ1043648" s="39"/>
      <c r="VZR1043648" s="39"/>
      <c r="VZS1043648" s="39"/>
      <c r="VZT1043648" s="39"/>
      <c r="VZU1043648" s="39"/>
      <c r="VZV1043648" s="39"/>
      <c r="VZW1043648" s="39"/>
      <c r="VZX1043648" s="39"/>
      <c r="VZY1043648" s="39"/>
      <c r="VZZ1043648" s="39"/>
      <c r="WAA1043648" s="39"/>
      <c r="WAB1043648" s="39"/>
      <c r="WAC1043648" s="39"/>
      <c r="WAD1043648" s="39"/>
      <c r="WAE1043648" s="39"/>
      <c r="WAF1043648" s="39"/>
      <c r="WAG1043648" s="39"/>
      <c r="WAH1043648" s="39"/>
      <c r="WAI1043648" s="39"/>
      <c r="WAJ1043648" s="39"/>
      <c r="WAK1043648" s="39"/>
      <c r="WAL1043648" s="39"/>
      <c r="WAM1043648" s="39"/>
      <c r="WAN1043648" s="39"/>
      <c r="WAO1043648" s="39"/>
      <c r="WAP1043648" s="39"/>
      <c r="WAQ1043648" s="39"/>
      <c r="WAR1043648" s="39"/>
      <c r="WAS1043648" s="39"/>
      <c r="WAT1043648" s="39"/>
      <c r="WAU1043648" s="39"/>
      <c r="WAV1043648" s="39"/>
      <c r="WAW1043648" s="39"/>
      <c r="WAX1043648" s="39"/>
      <c r="WAY1043648" s="39"/>
      <c r="WAZ1043648" s="39"/>
      <c r="WBA1043648" s="39"/>
      <c r="WBB1043648" s="39"/>
      <c r="WBC1043648" s="39"/>
      <c r="WBD1043648" s="39"/>
      <c r="WBE1043648" s="39"/>
      <c r="WBF1043648" s="39"/>
      <c r="WBG1043648" s="39"/>
      <c r="WBH1043648" s="39"/>
      <c r="WBI1043648" s="39"/>
      <c r="WBJ1043648" s="39"/>
      <c r="WBK1043648" s="39"/>
      <c r="WBL1043648" s="39"/>
      <c r="WBM1043648" s="39"/>
      <c r="WBN1043648" s="39"/>
      <c r="WBO1043648" s="39"/>
      <c r="WBP1043648" s="39"/>
      <c r="WBQ1043648" s="39"/>
      <c r="WBR1043648" s="39"/>
      <c r="WBS1043648" s="39"/>
      <c r="WBT1043648" s="39"/>
      <c r="WBU1043648" s="39"/>
      <c r="WBV1043648" s="39"/>
      <c r="WBW1043648" s="39"/>
      <c r="WBX1043648" s="39"/>
      <c r="WBY1043648" s="39"/>
      <c r="WBZ1043648" s="39"/>
      <c r="WCA1043648" s="39"/>
      <c r="WCB1043648" s="39"/>
      <c r="WCC1043648" s="39"/>
      <c r="WCD1043648" s="39"/>
      <c r="WCE1043648" s="39"/>
      <c r="WCF1043648" s="39"/>
      <c r="WCG1043648" s="39"/>
      <c r="WCH1043648" s="39"/>
      <c r="WCI1043648" s="39"/>
      <c r="WCJ1043648" s="39"/>
      <c r="WCK1043648" s="39"/>
      <c r="WCL1043648" s="39"/>
      <c r="WCM1043648" s="39"/>
      <c r="WCN1043648" s="39"/>
      <c r="WCO1043648" s="39"/>
      <c r="WCP1043648" s="39"/>
      <c r="WCQ1043648" s="39"/>
      <c r="WCR1043648" s="39"/>
      <c r="WCS1043648" s="39"/>
      <c r="WCT1043648" s="39"/>
      <c r="WCU1043648" s="39"/>
      <c r="WCV1043648" s="39"/>
      <c r="WCW1043648" s="39"/>
      <c r="WCX1043648" s="39"/>
      <c r="WCY1043648" s="39"/>
      <c r="WCZ1043648" s="39"/>
      <c r="WDA1043648" s="39"/>
      <c r="WDB1043648" s="39"/>
      <c r="WDC1043648" s="39"/>
      <c r="WDD1043648" s="39"/>
      <c r="WDE1043648" s="39"/>
      <c r="WDF1043648" s="39"/>
      <c r="WDG1043648" s="39"/>
      <c r="WDH1043648" s="39"/>
      <c r="WDI1043648" s="39"/>
      <c r="WDJ1043648" s="39"/>
      <c r="WDK1043648" s="39"/>
      <c r="WDL1043648" s="39"/>
      <c r="WDM1043648" s="39"/>
      <c r="WDN1043648" s="39"/>
      <c r="WDO1043648" s="39"/>
      <c r="WDP1043648" s="39"/>
      <c r="WDQ1043648" s="39"/>
      <c r="WDR1043648" s="39"/>
      <c r="WDS1043648" s="39"/>
      <c r="WDT1043648" s="39"/>
      <c r="WDU1043648" s="39"/>
      <c r="WDV1043648" s="39"/>
      <c r="WDW1043648" s="39"/>
      <c r="WDX1043648" s="39"/>
      <c r="WDY1043648" s="39"/>
      <c r="WDZ1043648" s="39"/>
      <c r="WEA1043648" s="39"/>
      <c r="WEB1043648" s="39"/>
      <c r="WEC1043648" s="39"/>
      <c r="WED1043648" s="39"/>
      <c r="WEE1043648" s="39"/>
      <c r="WEF1043648" s="39"/>
      <c r="WEG1043648" s="39"/>
      <c r="WEH1043648" s="39"/>
      <c r="WEI1043648" s="39"/>
      <c r="WEJ1043648" s="39"/>
      <c r="WEK1043648" s="39"/>
      <c r="WEL1043648" s="39"/>
      <c r="WEM1043648" s="39"/>
      <c r="WEN1043648" s="39"/>
      <c r="WEO1043648" s="39"/>
      <c r="WEP1043648" s="39"/>
      <c r="WEQ1043648" s="39"/>
      <c r="WER1043648" s="39"/>
      <c r="WES1043648" s="39"/>
      <c r="WET1043648" s="39"/>
      <c r="WEU1043648" s="39"/>
      <c r="WEV1043648" s="39"/>
      <c r="WEW1043648" s="39"/>
      <c r="WEX1043648" s="39"/>
      <c r="WEY1043648" s="39"/>
      <c r="WEZ1043648" s="39"/>
      <c r="WFA1043648" s="39"/>
      <c r="WFB1043648" s="39"/>
      <c r="WFC1043648" s="39"/>
      <c r="WFD1043648" s="39"/>
      <c r="WFE1043648" s="39"/>
      <c r="WFF1043648" s="39"/>
      <c r="WFG1043648" s="39"/>
      <c r="WFH1043648" s="39"/>
      <c r="WFI1043648" s="39"/>
      <c r="WFJ1043648" s="39"/>
      <c r="WFK1043648" s="39"/>
      <c r="WFL1043648" s="39"/>
      <c r="WFM1043648" s="39"/>
      <c r="WFN1043648" s="39"/>
      <c r="WFO1043648" s="39"/>
      <c r="WFP1043648" s="39"/>
      <c r="WFQ1043648" s="39"/>
      <c r="WFR1043648" s="39"/>
      <c r="WFS1043648" s="39"/>
      <c r="WFT1043648" s="39"/>
      <c r="WFU1043648" s="39"/>
      <c r="WFV1043648" s="39"/>
      <c r="WFW1043648" s="39"/>
      <c r="WFX1043648" s="39"/>
      <c r="WFY1043648" s="39"/>
      <c r="WFZ1043648" s="39"/>
      <c r="WGA1043648" s="39"/>
      <c r="WGB1043648" s="39"/>
      <c r="WGC1043648" s="39"/>
      <c r="WGD1043648" s="39"/>
      <c r="WGE1043648" s="39"/>
      <c r="WGF1043648" s="39"/>
      <c r="WGG1043648" s="39"/>
      <c r="WGH1043648" s="39"/>
      <c r="WGI1043648" s="39"/>
      <c r="WGJ1043648" s="39"/>
      <c r="WGK1043648" s="39"/>
      <c r="WGL1043648" s="39"/>
      <c r="WGM1043648" s="39"/>
      <c r="WGN1043648" s="39"/>
      <c r="WGO1043648" s="39"/>
      <c r="WGP1043648" s="39"/>
      <c r="WGQ1043648" s="39"/>
      <c r="WGR1043648" s="39"/>
      <c r="WGS1043648" s="39"/>
      <c r="WGT1043648" s="39"/>
      <c r="WGU1043648" s="39"/>
      <c r="WGV1043648" s="39"/>
      <c r="WGW1043648" s="39"/>
      <c r="WGX1043648" s="39"/>
      <c r="WGY1043648" s="39"/>
      <c r="WGZ1043648" s="39"/>
      <c r="WHA1043648" s="39"/>
      <c r="WHB1043648" s="39"/>
      <c r="WHC1043648" s="39"/>
      <c r="WHD1043648" s="39"/>
      <c r="WHE1043648" s="39"/>
      <c r="WHF1043648" s="39"/>
      <c r="WHG1043648" s="39"/>
      <c r="WHH1043648" s="39"/>
      <c r="WHI1043648" s="39"/>
      <c r="WHJ1043648" s="39"/>
      <c r="WHK1043648" s="39"/>
      <c r="WHL1043648" s="39"/>
      <c r="WHM1043648" s="39"/>
      <c r="WHN1043648" s="39"/>
      <c r="WHO1043648" s="39"/>
      <c r="WHP1043648" s="39"/>
      <c r="WHQ1043648" s="39"/>
      <c r="WHR1043648" s="39"/>
      <c r="WHS1043648" s="39"/>
      <c r="WHT1043648" s="39"/>
      <c r="WHU1043648" s="39"/>
      <c r="WHV1043648" s="39"/>
      <c r="WHW1043648" s="39"/>
      <c r="WHX1043648" s="39"/>
      <c r="WHY1043648" s="39"/>
      <c r="WHZ1043648" s="39"/>
      <c r="WIA1043648" s="39"/>
      <c r="WIB1043648" s="39"/>
      <c r="WIC1043648" s="39"/>
      <c r="WID1043648" s="39"/>
      <c r="WIE1043648" s="39"/>
      <c r="WIF1043648" s="39"/>
      <c r="WIG1043648" s="39"/>
      <c r="WIH1043648" s="39"/>
      <c r="WII1043648" s="39"/>
      <c r="WIJ1043648" s="39"/>
      <c r="WIK1043648" s="39"/>
      <c r="WIL1043648" s="39"/>
      <c r="WIM1043648" s="39"/>
      <c r="WIN1043648" s="39"/>
      <c r="WIO1043648" s="39"/>
      <c r="WIP1043648" s="39"/>
      <c r="WIQ1043648" s="39"/>
      <c r="WIR1043648" s="39"/>
      <c r="WIS1043648" s="39"/>
      <c r="WIT1043648" s="39"/>
      <c r="WIU1043648" s="39"/>
      <c r="WIV1043648" s="39"/>
      <c r="WIW1043648" s="39"/>
      <c r="WIX1043648" s="39"/>
      <c r="WIY1043648" s="39"/>
      <c r="WIZ1043648" s="39"/>
      <c r="WJA1043648" s="39"/>
      <c r="WJB1043648" s="39"/>
      <c r="WJC1043648" s="39"/>
      <c r="WJD1043648" s="39"/>
      <c r="WJE1043648" s="39"/>
      <c r="WJF1043648" s="39"/>
      <c r="WJG1043648" s="39"/>
      <c r="WJH1043648" s="39"/>
      <c r="WJI1043648" s="39"/>
      <c r="WJJ1043648" s="39"/>
      <c r="WJK1043648" s="39"/>
      <c r="WJL1043648" s="39"/>
      <c r="WJM1043648" s="39"/>
      <c r="WJN1043648" s="39"/>
      <c r="WJO1043648" s="39"/>
      <c r="WJP1043648" s="39"/>
      <c r="WJQ1043648" s="39"/>
      <c r="WJR1043648" s="39"/>
      <c r="WJS1043648" s="39"/>
      <c r="WJT1043648" s="39"/>
      <c r="WJU1043648" s="39"/>
      <c r="WJV1043648" s="39"/>
      <c r="WJW1043648" s="39"/>
      <c r="WJX1043648" s="39"/>
      <c r="WJY1043648" s="39"/>
      <c r="WJZ1043648" s="39"/>
      <c r="WKA1043648" s="39"/>
      <c r="WKB1043648" s="39"/>
      <c r="WKC1043648" s="39"/>
      <c r="WKD1043648" s="39"/>
      <c r="WKE1043648" s="39"/>
      <c r="WKF1043648" s="39"/>
      <c r="WKG1043648" s="39"/>
      <c r="WKH1043648" s="39"/>
      <c r="WKI1043648" s="39"/>
      <c r="WKJ1043648" s="39"/>
      <c r="WKK1043648" s="39"/>
      <c r="WKL1043648" s="39"/>
      <c r="WKM1043648" s="39"/>
      <c r="WKN1043648" s="39"/>
      <c r="WKO1043648" s="39"/>
      <c r="WKP1043648" s="39"/>
      <c r="WKQ1043648" s="39"/>
      <c r="WKR1043648" s="39"/>
      <c r="WKS1043648" s="39"/>
      <c r="WKT1043648" s="39"/>
      <c r="WKU1043648" s="39"/>
      <c r="WKV1043648" s="39"/>
      <c r="WKW1043648" s="39"/>
      <c r="WKX1043648" s="39"/>
      <c r="WKY1043648" s="39"/>
      <c r="WKZ1043648" s="39"/>
      <c r="WLA1043648" s="39"/>
      <c r="WLB1043648" s="39"/>
      <c r="WLC1043648" s="39"/>
      <c r="WLD1043648" s="39"/>
      <c r="WLE1043648" s="39"/>
      <c r="WLF1043648" s="39"/>
      <c r="WLG1043648" s="39"/>
      <c r="WLH1043648" s="39"/>
      <c r="WLI1043648" s="39"/>
      <c r="WLJ1043648" s="39"/>
      <c r="WLK1043648" s="39"/>
      <c r="WLL1043648" s="39"/>
      <c r="WLM1043648" s="39"/>
      <c r="WLN1043648" s="39"/>
      <c r="WLO1043648" s="39"/>
      <c r="WLP1043648" s="39"/>
      <c r="WLQ1043648" s="39"/>
      <c r="WLR1043648" s="39"/>
      <c r="WLS1043648" s="39"/>
      <c r="WLT1043648" s="39"/>
      <c r="WLU1043648" s="39"/>
      <c r="WLV1043648" s="39"/>
      <c r="WLW1043648" s="39"/>
      <c r="WLX1043648" s="39"/>
      <c r="WLY1043648" s="39"/>
      <c r="WLZ1043648" s="39"/>
      <c r="WMA1043648" s="39"/>
      <c r="WMB1043648" s="39"/>
      <c r="WMC1043648" s="39"/>
      <c r="WMD1043648" s="39"/>
      <c r="WME1043648" s="39"/>
      <c r="WMF1043648" s="39"/>
      <c r="WMG1043648" s="39"/>
      <c r="WMH1043648" s="39"/>
      <c r="WMI1043648" s="39"/>
      <c r="WMJ1043648" s="39"/>
      <c r="WMK1043648" s="39"/>
      <c r="WML1043648" s="39"/>
      <c r="WMM1043648" s="39"/>
      <c r="WMN1043648" s="39"/>
      <c r="WMO1043648" s="39"/>
      <c r="WMP1043648" s="39"/>
      <c r="WMQ1043648" s="39"/>
      <c r="WMR1043648" s="39"/>
      <c r="WMS1043648" s="39"/>
      <c r="WMT1043648" s="39"/>
      <c r="WMU1043648" s="39"/>
      <c r="WMV1043648" s="39"/>
      <c r="WMW1043648" s="39"/>
      <c r="WMX1043648" s="39"/>
      <c r="WMY1043648" s="39"/>
      <c r="WMZ1043648" s="39"/>
      <c r="WNA1043648" s="39"/>
      <c r="WNB1043648" s="39"/>
      <c r="WNC1043648" s="39"/>
      <c r="WND1043648" s="39"/>
      <c r="WNE1043648" s="39"/>
      <c r="WNF1043648" s="39"/>
      <c r="WNG1043648" s="39"/>
      <c r="WNH1043648" s="39"/>
      <c r="WNI1043648" s="39"/>
      <c r="WNJ1043648" s="39"/>
      <c r="WNK1043648" s="39"/>
      <c r="WNL1043648" s="39"/>
      <c r="WNM1043648" s="39"/>
      <c r="WNN1043648" s="39"/>
      <c r="WNO1043648" s="39"/>
      <c r="WNP1043648" s="39"/>
      <c r="WNQ1043648" s="39"/>
      <c r="WNR1043648" s="39"/>
      <c r="WNS1043648" s="39"/>
      <c r="WNT1043648" s="39"/>
      <c r="WNU1043648" s="39"/>
      <c r="WNV1043648" s="39"/>
      <c r="WNW1043648" s="39"/>
      <c r="WNX1043648" s="39"/>
      <c r="WNY1043648" s="39"/>
      <c r="WNZ1043648" s="39"/>
      <c r="WOA1043648" s="39"/>
      <c r="WOB1043648" s="39"/>
      <c r="WOC1043648" s="39"/>
      <c r="WOD1043648" s="39"/>
      <c r="WOE1043648" s="39"/>
      <c r="WOF1043648" s="39"/>
      <c r="WOG1043648" s="39"/>
      <c r="WOH1043648" s="39"/>
      <c r="WOI1043648" s="39"/>
      <c r="WOJ1043648" s="39"/>
      <c r="WOK1043648" s="39"/>
      <c r="WOL1043648" s="39"/>
      <c r="WOM1043648" s="39"/>
      <c r="WON1043648" s="39"/>
      <c r="WOO1043648" s="39"/>
      <c r="WOP1043648" s="39"/>
      <c r="WOQ1043648" s="39"/>
      <c r="WOR1043648" s="39"/>
      <c r="WOS1043648" s="39"/>
      <c r="WOT1043648" s="39"/>
      <c r="WOU1043648" s="39"/>
      <c r="WOV1043648" s="39"/>
      <c r="WOW1043648" s="39"/>
      <c r="WOX1043648" s="39"/>
      <c r="WOY1043648" s="39"/>
      <c r="WOZ1043648" s="39"/>
      <c r="WPA1043648" s="39"/>
      <c r="WPB1043648" s="39"/>
      <c r="WPC1043648" s="39"/>
      <c r="WPD1043648" s="39"/>
      <c r="WPE1043648" s="39"/>
      <c r="WPF1043648" s="39"/>
      <c r="WPG1043648" s="39"/>
      <c r="WPH1043648" s="39"/>
      <c r="WPI1043648" s="39"/>
      <c r="WPJ1043648" s="39"/>
      <c r="WPK1043648" s="39"/>
      <c r="WPL1043648" s="39"/>
      <c r="WPM1043648" s="39"/>
      <c r="WPN1043648" s="39"/>
      <c r="WPO1043648" s="39"/>
      <c r="WPP1043648" s="39"/>
      <c r="WPQ1043648" s="39"/>
      <c r="WPR1043648" s="39"/>
      <c r="WPS1043648" s="39"/>
      <c r="WPT1043648" s="39"/>
      <c r="WPU1043648" s="39"/>
      <c r="WPV1043648" s="39"/>
      <c r="WPW1043648" s="39"/>
      <c r="WPX1043648" s="39"/>
      <c r="WPY1043648" s="39"/>
      <c r="WPZ1043648" s="39"/>
      <c r="WQA1043648" s="39"/>
      <c r="WQB1043648" s="39"/>
      <c r="WQC1043648" s="39"/>
      <c r="WQD1043648" s="39"/>
      <c r="WQE1043648" s="39"/>
      <c r="WQF1043648" s="39"/>
      <c r="WQG1043648" s="39"/>
      <c r="WQH1043648" s="39"/>
      <c r="WQI1043648" s="39"/>
      <c r="WQJ1043648" s="39"/>
      <c r="WQK1043648" s="39"/>
      <c r="WQL1043648" s="39"/>
      <c r="WQM1043648" s="39"/>
      <c r="WQN1043648" s="39"/>
      <c r="WQO1043648" s="39"/>
      <c r="WQP1043648" s="39"/>
      <c r="WQQ1043648" s="39"/>
      <c r="WQR1043648" s="39"/>
      <c r="WQS1043648" s="39"/>
      <c r="WQT1043648" s="39"/>
      <c r="WQU1043648" s="39"/>
      <c r="WQV1043648" s="39"/>
      <c r="WQW1043648" s="39"/>
      <c r="WQX1043648" s="39"/>
      <c r="WQY1043648" s="39"/>
      <c r="WQZ1043648" s="39"/>
      <c r="WRA1043648" s="39"/>
      <c r="WRB1043648" s="39"/>
      <c r="WRC1043648" s="39"/>
      <c r="WRD1043648" s="39"/>
      <c r="WRE1043648" s="39"/>
      <c r="WRF1043648" s="39"/>
      <c r="WRG1043648" s="39"/>
      <c r="WRH1043648" s="39"/>
      <c r="WRI1043648" s="39"/>
      <c r="WRJ1043648" s="39"/>
      <c r="WRK1043648" s="39"/>
      <c r="WRL1043648" s="39"/>
      <c r="WRM1043648" s="39"/>
      <c r="WRN1043648" s="39"/>
      <c r="WRO1043648" s="39"/>
      <c r="WRP1043648" s="39"/>
      <c r="WRQ1043648" s="39"/>
      <c r="WRR1043648" s="39"/>
      <c r="WRS1043648" s="39"/>
      <c r="WRT1043648" s="39"/>
      <c r="WRU1043648" s="39"/>
      <c r="WRV1043648" s="39"/>
      <c r="WRW1043648" s="39"/>
      <c r="WRX1043648" s="39"/>
      <c r="WRY1043648" s="39"/>
      <c r="WRZ1043648" s="39"/>
      <c r="WSA1043648" s="39"/>
      <c r="WSB1043648" s="39"/>
      <c r="WSC1043648" s="39"/>
      <c r="WSD1043648" s="39"/>
      <c r="WSE1043648" s="39"/>
      <c r="WSF1043648" s="39"/>
      <c r="WSG1043648" s="39"/>
      <c r="WSH1043648" s="39"/>
      <c r="WSI1043648" s="39"/>
      <c r="WSJ1043648" s="39"/>
      <c r="WSK1043648" s="39"/>
      <c r="WSL1043648" s="39"/>
      <c r="WSM1043648" s="39"/>
      <c r="WSN1043648" s="39"/>
      <c r="WSO1043648" s="39"/>
      <c r="WSP1043648" s="39"/>
      <c r="WSQ1043648" s="39"/>
      <c r="WSR1043648" s="39"/>
      <c r="WSS1043648" s="39"/>
      <c r="WST1043648" s="39"/>
      <c r="WSU1043648" s="39"/>
      <c r="WSV1043648" s="39"/>
      <c r="WSW1043648" s="39"/>
      <c r="WSX1043648" s="39"/>
      <c r="WSY1043648" s="39"/>
      <c r="WSZ1043648" s="39"/>
      <c r="WTA1043648" s="39"/>
      <c r="WTB1043648" s="39"/>
      <c r="WTC1043648" s="39"/>
      <c r="WTD1043648" s="39"/>
      <c r="WTE1043648" s="39"/>
      <c r="WTF1043648" s="39"/>
      <c r="WTG1043648" s="39"/>
      <c r="WTH1043648" s="39"/>
      <c r="WTI1043648" s="39"/>
      <c r="WTJ1043648" s="39"/>
      <c r="WTK1043648" s="39"/>
      <c r="WTL1043648" s="39"/>
      <c r="WTM1043648" s="39"/>
      <c r="WTN1043648" s="39"/>
      <c r="WTO1043648" s="39"/>
      <c r="WTP1043648" s="39"/>
      <c r="WTQ1043648" s="39"/>
      <c r="WTR1043648" s="39"/>
      <c r="WTS1043648" s="39"/>
      <c r="WTT1043648" s="39"/>
      <c r="WTU1043648" s="39"/>
      <c r="WTV1043648" s="39"/>
      <c r="WTW1043648" s="39"/>
      <c r="WTX1043648" s="39"/>
      <c r="WTY1043648" s="39"/>
      <c r="WTZ1043648" s="39"/>
      <c r="WUA1043648" s="39"/>
      <c r="WUB1043648" s="39"/>
      <c r="WUC1043648" s="39"/>
      <c r="WUD1043648" s="39"/>
      <c r="WUE1043648" s="39"/>
      <c r="WUF1043648" s="39"/>
      <c r="WUG1043648" s="39"/>
      <c r="WUH1043648" s="39"/>
      <c r="WUI1043648" s="39"/>
      <c r="WUJ1043648" s="39"/>
      <c r="WUK1043648" s="39"/>
      <c r="WUL1043648" s="39"/>
      <c r="WUM1043648" s="39"/>
      <c r="WUN1043648" s="39"/>
      <c r="WUO1043648" s="39"/>
      <c r="WUP1043648" s="39"/>
      <c r="WUQ1043648" s="39"/>
      <c r="WUR1043648" s="39"/>
      <c r="WUS1043648" s="39"/>
      <c r="WUT1043648" s="39"/>
      <c r="WUU1043648" s="39"/>
      <c r="WUV1043648" s="39"/>
      <c r="WUW1043648" s="39"/>
      <c r="WUX1043648" s="39"/>
      <c r="WUY1043648" s="39"/>
      <c r="WUZ1043648" s="39"/>
      <c r="WVA1043648" s="39"/>
      <c r="WVB1043648" s="39"/>
      <c r="WVC1043648" s="39"/>
      <c r="WVD1043648" s="39"/>
      <c r="WVE1043648" s="39"/>
      <c r="WVF1043648" s="39"/>
      <c r="WVG1043648" s="39"/>
      <c r="WVH1043648" s="39"/>
      <c r="WVI1043648" s="39"/>
      <c r="WVJ1043648" s="39"/>
      <c r="WVK1043648" s="39"/>
      <c r="WVL1043648" s="39"/>
      <c r="WVM1043648" s="39"/>
      <c r="WVN1043648" s="39"/>
      <c r="WVO1043648" s="39"/>
      <c r="WVP1043648" s="39"/>
      <c r="WVQ1043648" s="39"/>
      <c r="WVR1043648" s="39"/>
      <c r="WVS1043648" s="39"/>
      <c r="WVT1043648" s="39"/>
      <c r="WVU1043648" s="39"/>
      <c r="WVV1043648" s="39"/>
      <c r="WVW1043648" s="39"/>
      <c r="WVX1043648" s="39"/>
      <c r="WVY1043648" s="39"/>
      <c r="WVZ1043648" s="39"/>
      <c r="WWA1043648" s="39"/>
      <c r="WWB1043648" s="39"/>
      <c r="WWC1043648" s="39"/>
      <c r="WWD1043648" s="39"/>
      <c r="WWE1043648" s="39"/>
      <c r="WWF1043648" s="39"/>
      <c r="WWG1043648" s="39"/>
      <c r="WWH1043648" s="39"/>
      <c r="WWI1043648" s="39"/>
      <c r="WWJ1043648" s="39"/>
      <c r="WWK1043648" s="39"/>
      <c r="WWL1043648" s="39"/>
      <c r="WWM1043648" s="39"/>
      <c r="WWN1043648" s="39"/>
      <c r="WWO1043648" s="39"/>
      <c r="WWP1043648" s="39"/>
      <c r="WWQ1043648" s="39"/>
      <c r="WWR1043648" s="39"/>
      <c r="WWS1043648" s="39"/>
      <c r="WWT1043648" s="39"/>
      <c r="WWU1043648" s="39"/>
      <c r="WWV1043648" s="39"/>
      <c r="WWW1043648" s="39"/>
      <c r="WWX1043648" s="39"/>
      <c r="WWY1043648" s="39"/>
      <c r="WWZ1043648" s="39"/>
      <c r="WXA1043648" s="39"/>
      <c r="WXB1043648" s="39"/>
      <c r="WXC1043648" s="39"/>
      <c r="WXD1043648" s="39"/>
      <c r="WXE1043648" s="39"/>
      <c r="WXF1043648" s="39"/>
      <c r="WXG1043648" s="39"/>
      <c r="WXH1043648" s="39"/>
      <c r="WXI1043648" s="39"/>
      <c r="WXJ1043648" s="39"/>
      <c r="WXK1043648" s="39"/>
      <c r="WXL1043648" s="39"/>
      <c r="WXM1043648" s="39"/>
      <c r="WXN1043648" s="39"/>
      <c r="WXO1043648" s="39"/>
      <c r="WXP1043648" s="39"/>
      <c r="WXQ1043648" s="39"/>
      <c r="WXR1043648" s="39"/>
      <c r="WXS1043648" s="39"/>
      <c r="WXT1043648" s="39"/>
      <c r="WXU1043648" s="39"/>
      <c r="WXV1043648" s="39"/>
      <c r="WXW1043648" s="39"/>
      <c r="WXX1043648" s="39"/>
      <c r="WXY1043648" s="39"/>
      <c r="WXZ1043648" s="39"/>
      <c r="WYA1043648" s="39"/>
      <c r="WYB1043648" s="39"/>
      <c r="WYC1043648" s="39"/>
      <c r="WYD1043648" s="39"/>
      <c r="WYE1043648" s="39"/>
      <c r="WYF1043648" s="39"/>
      <c r="WYG1043648" s="39"/>
      <c r="WYH1043648" s="39"/>
      <c r="WYI1043648" s="39"/>
      <c r="WYJ1043648" s="39"/>
      <c r="WYK1043648" s="39"/>
      <c r="WYL1043648" s="39"/>
      <c r="WYM1043648" s="39"/>
      <c r="WYN1043648" s="39"/>
      <c r="WYO1043648" s="39"/>
      <c r="WYP1043648" s="39"/>
      <c r="WYQ1043648" s="39"/>
      <c r="WYR1043648" s="39"/>
      <c r="WYS1043648" s="39"/>
      <c r="WYT1043648" s="39"/>
      <c r="WYU1043648" s="39"/>
      <c r="WYV1043648" s="39"/>
      <c r="WYW1043648" s="39"/>
      <c r="WYX1043648" s="39"/>
      <c r="WYY1043648" s="39"/>
      <c r="WYZ1043648" s="39"/>
      <c r="WZA1043648" s="39"/>
      <c r="WZB1043648" s="39"/>
      <c r="WZC1043648" s="39"/>
      <c r="WZD1043648" s="39"/>
      <c r="WZE1043648" s="39"/>
      <c r="WZF1043648" s="39"/>
      <c r="WZG1043648" s="39"/>
      <c r="WZH1043648" s="39"/>
      <c r="WZI1043648" s="39"/>
      <c r="WZJ1043648" s="39"/>
      <c r="WZK1043648" s="39"/>
      <c r="WZL1043648" s="39"/>
      <c r="WZM1043648" s="39"/>
      <c r="WZN1043648" s="39"/>
      <c r="WZO1043648" s="39"/>
      <c r="WZP1043648" s="39"/>
      <c r="WZQ1043648" s="39"/>
      <c r="WZR1043648" s="39"/>
      <c r="WZS1043648" s="39"/>
      <c r="WZT1043648" s="39"/>
      <c r="WZU1043648" s="39"/>
      <c r="WZV1043648" s="39"/>
      <c r="WZW1043648" s="39"/>
      <c r="WZX1043648" s="39"/>
      <c r="WZY1043648" s="39"/>
      <c r="WZZ1043648" s="39"/>
      <c r="XAA1043648" s="39"/>
      <c r="XAB1043648" s="39"/>
      <c r="XAC1043648" s="39"/>
      <c r="XAD1043648" s="39"/>
      <c r="XAE1043648" s="39"/>
      <c r="XAF1043648" s="39"/>
      <c r="XAG1043648" s="39"/>
      <c r="XAH1043648" s="39"/>
      <c r="XAI1043648" s="39"/>
      <c r="XAJ1043648" s="39"/>
      <c r="XAK1043648" s="39"/>
      <c r="XAL1043648" s="39"/>
      <c r="XAM1043648" s="39"/>
      <c r="XAN1043648" s="39"/>
      <c r="XAO1043648" s="39"/>
      <c r="XAP1043648" s="39"/>
      <c r="XAQ1043648" s="39"/>
      <c r="XAR1043648" s="39"/>
      <c r="XAS1043648" s="39"/>
      <c r="XAT1043648" s="39"/>
      <c r="XAU1043648" s="39"/>
      <c r="XAV1043648" s="39"/>
      <c r="XAW1043648" s="39"/>
      <c r="XAX1043648" s="39"/>
      <c r="XAY1043648" s="39"/>
      <c r="XAZ1043648" s="39"/>
      <c r="XBA1043648" s="39"/>
      <c r="XBB1043648" s="39"/>
      <c r="XBC1043648" s="39"/>
      <c r="XBD1043648" s="39"/>
    </row>
    <row r="1043649" spans="36:83 5914:5921 14723:16280" customFormat="1" ht="22.5" customHeight="1">
      <c r="AJ1043649" s="57"/>
      <c r="CE1043649" s="83"/>
      <c r="HSL1043649" s="42"/>
      <c r="HSM1043649" s="42"/>
      <c r="HSN1043649" s="42"/>
      <c r="HSO1043649" s="42"/>
      <c r="HSP1043649" s="42"/>
      <c r="HSQ1043649" s="42"/>
      <c r="HSR1043649" s="42"/>
      <c r="HSS1043649" s="42"/>
      <c r="UTG1043649" s="39"/>
      <c r="UTH1043649" s="39"/>
      <c r="UTI1043649" s="39"/>
      <c r="UTJ1043649" s="39"/>
      <c r="UTK1043649" s="39"/>
      <c r="UTL1043649" s="39"/>
      <c r="UTM1043649" s="39"/>
      <c r="UTN1043649" s="39"/>
      <c r="UTO1043649" s="39"/>
      <c r="UTP1043649" s="39"/>
      <c r="UTQ1043649" s="39"/>
      <c r="UTR1043649" s="39"/>
      <c r="UTS1043649" s="39"/>
      <c r="UTT1043649" s="39"/>
      <c r="UTU1043649" s="39"/>
      <c r="UTV1043649" s="39"/>
      <c r="UTW1043649" s="39"/>
      <c r="UTX1043649" s="39"/>
      <c r="UTY1043649" s="39"/>
      <c r="UTZ1043649" s="39"/>
      <c r="UUA1043649" s="39"/>
      <c r="UUB1043649" s="39"/>
      <c r="UUC1043649" s="39"/>
      <c r="UUD1043649" s="39"/>
      <c r="UUE1043649" s="39"/>
      <c r="UUF1043649" s="39"/>
      <c r="UUG1043649" s="39"/>
      <c r="UUH1043649" s="39"/>
      <c r="UUI1043649" s="39"/>
      <c r="UUJ1043649" s="39"/>
      <c r="UUK1043649" s="39"/>
      <c r="UUL1043649" s="39"/>
      <c r="UUM1043649" s="39"/>
      <c r="UUN1043649" s="39"/>
      <c r="UUO1043649" s="39"/>
      <c r="UUP1043649" s="39"/>
      <c r="UUQ1043649" s="39"/>
      <c r="UUR1043649" s="39"/>
      <c r="UUS1043649" s="39"/>
      <c r="UUT1043649" s="39"/>
      <c r="UUU1043649" s="39"/>
      <c r="UUV1043649" s="39"/>
      <c r="UUW1043649" s="39"/>
      <c r="UUX1043649" s="39"/>
      <c r="UUY1043649" s="39"/>
      <c r="UUZ1043649" s="39"/>
      <c r="UVA1043649" s="39"/>
      <c r="UVB1043649" s="39"/>
      <c r="UVC1043649" s="39"/>
      <c r="UVD1043649" s="39"/>
      <c r="UVE1043649" s="39"/>
      <c r="UVF1043649" s="39"/>
      <c r="UVG1043649" s="39"/>
      <c r="UVH1043649" s="39"/>
      <c r="UVI1043649" s="39"/>
      <c r="UVJ1043649" s="39"/>
      <c r="UVK1043649" s="39"/>
      <c r="UVL1043649" s="39"/>
      <c r="UVM1043649" s="39"/>
      <c r="UVN1043649" s="39"/>
      <c r="UVO1043649" s="39"/>
      <c r="UVP1043649" s="39"/>
      <c r="UVQ1043649" s="39"/>
      <c r="UVR1043649" s="39"/>
      <c r="UVS1043649" s="39"/>
      <c r="UVT1043649" s="39"/>
      <c r="UVU1043649" s="39"/>
      <c r="UVV1043649" s="39"/>
      <c r="UVW1043649" s="39"/>
      <c r="UVX1043649" s="39"/>
      <c r="UVY1043649" s="39"/>
      <c r="UVZ1043649" s="39"/>
      <c r="UWA1043649" s="39"/>
      <c r="UWB1043649" s="39"/>
      <c r="UWC1043649" s="39"/>
      <c r="UWD1043649" s="39"/>
      <c r="UWE1043649" s="39"/>
      <c r="UWF1043649" s="39"/>
      <c r="UWG1043649" s="39"/>
      <c r="UWH1043649" s="39"/>
      <c r="UWI1043649" s="39"/>
      <c r="UWJ1043649" s="39"/>
      <c r="UWK1043649" s="39"/>
      <c r="UWL1043649" s="39"/>
      <c r="UWM1043649" s="39"/>
      <c r="UWN1043649" s="39"/>
      <c r="UWO1043649" s="39"/>
      <c r="UWP1043649" s="39"/>
      <c r="UWQ1043649" s="39"/>
      <c r="UWR1043649" s="39"/>
      <c r="UWS1043649" s="39"/>
      <c r="UWT1043649" s="39"/>
      <c r="UWU1043649" s="39"/>
      <c r="UWV1043649" s="39"/>
      <c r="UWW1043649" s="39"/>
      <c r="UWX1043649" s="39"/>
      <c r="UWY1043649" s="39"/>
      <c r="UWZ1043649" s="39"/>
      <c r="UXA1043649" s="39"/>
      <c r="UXB1043649" s="39"/>
      <c r="UXC1043649" s="39"/>
      <c r="UXD1043649" s="39"/>
      <c r="UXE1043649" s="39"/>
      <c r="UXF1043649" s="39"/>
      <c r="UXG1043649" s="39"/>
      <c r="UXH1043649" s="39"/>
      <c r="UXI1043649" s="39"/>
      <c r="UXJ1043649" s="39"/>
      <c r="UXK1043649" s="39"/>
      <c r="UXL1043649" s="39"/>
      <c r="UXM1043649" s="39"/>
      <c r="UXN1043649" s="39"/>
      <c r="UXO1043649" s="39"/>
      <c r="UXP1043649" s="39"/>
      <c r="UXQ1043649" s="39"/>
      <c r="UXR1043649" s="39"/>
      <c r="UXS1043649" s="39"/>
      <c r="UXT1043649" s="39"/>
      <c r="UXU1043649" s="39"/>
      <c r="UXV1043649" s="39"/>
      <c r="UXW1043649" s="39"/>
      <c r="UXX1043649" s="39"/>
      <c r="UXY1043649" s="39"/>
      <c r="UXZ1043649" s="39"/>
      <c r="UYA1043649" s="39"/>
      <c r="UYB1043649" s="39"/>
      <c r="UYC1043649" s="39"/>
      <c r="UYD1043649" s="39"/>
      <c r="UYE1043649" s="39"/>
      <c r="UYF1043649" s="39"/>
      <c r="UYG1043649" s="39"/>
      <c r="UYH1043649" s="39"/>
      <c r="UYI1043649" s="39"/>
      <c r="UYJ1043649" s="39"/>
      <c r="UYK1043649" s="39"/>
      <c r="UYL1043649" s="39"/>
      <c r="UYM1043649" s="39"/>
      <c r="UYN1043649" s="39"/>
      <c r="UYO1043649" s="39"/>
      <c r="UYP1043649" s="39"/>
      <c r="UYQ1043649" s="39"/>
      <c r="UYR1043649" s="39"/>
      <c r="UYS1043649" s="39"/>
      <c r="UYT1043649" s="39"/>
      <c r="UYU1043649" s="39"/>
      <c r="UYV1043649" s="39"/>
      <c r="UYW1043649" s="39"/>
      <c r="UYX1043649" s="39"/>
      <c r="UYY1043649" s="39"/>
      <c r="UYZ1043649" s="39"/>
      <c r="UZA1043649" s="39"/>
      <c r="UZB1043649" s="39"/>
      <c r="UZC1043649" s="39"/>
      <c r="UZD1043649" s="39"/>
      <c r="UZE1043649" s="39"/>
      <c r="UZF1043649" s="39"/>
      <c r="UZG1043649" s="39"/>
      <c r="UZH1043649" s="39"/>
      <c r="UZI1043649" s="39"/>
      <c r="UZJ1043649" s="39"/>
      <c r="UZK1043649" s="39"/>
      <c r="UZL1043649" s="39"/>
      <c r="UZM1043649" s="39"/>
      <c r="UZN1043649" s="39"/>
      <c r="UZO1043649" s="39"/>
      <c r="UZP1043649" s="39"/>
      <c r="UZQ1043649" s="39"/>
      <c r="UZR1043649" s="39"/>
      <c r="UZS1043649" s="39"/>
      <c r="UZT1043649" s="39"/>
      <c r="UZU1043649" s="39"/>
      <c r="UZV1043649" s="39"/>
      <c r="UZW1043649" s="39"/>
      <c r="UZX1043649" s="39"/>
      <c r="UZY1043649" s="39"/>
      <c r="UZZ1043649" s="39"/>
      <c r="VAA1043649" s="39"/>
      <c r="VAB1043649" s="39"/>
      <c r="VAC1043649" s="39"/>
      <c r="VAD1043649" s="39"/>
      <c r="VAE1043649" s="39"/>
      <c r="VAF1043649" s="39"/>
      <c r="VAG1043649" s="39"/>
      <c r="VAH1043649" s="39"/>
      <c r="VAI1043649" s="39"/>
      <c r="VAJ1043649" s="39"/>
      <c r="VAK1043649" s="39"/>
      <c r="VAL1043649" s="39"/>
      <c r="VAM1043649" s="39"/>
      <c r="VAN1043649" s="39"/>
      <c r="VAO1043649" s="39"/>
      <c r="VAP1043649" s="39"/>
      <c r="VAQ1043649" s="39"/>
      <c r="VAR1043649" s="39"/>
      <c r="VAS1043649" s="39"/>
      <c r="VAT1043649" s="39"/>
      <c r="VAU1043649" s="39"/>
      <c r="VAV1043649" s="39"/>
      <c r="VAW1043649" s="39"/>
      <c r="VAX1043649" s="39"/>
      <c r="VAY1043649" s="39"/>
      <c r="VAZ1043649" s="39"/>
      <c r="VBA1043649" s="39"/>
      <c r="VBB1043649" s="39"/>
      <c r="VBC1043649" s="39"/>
      <c r="VBD1043649" s="39"/>
      <c r="VBE1043649" s="39"/>
      <c r="VBF1043649" s="39"/>
      <c r="VBG1043649" s="39"/>
      <c r="VBH1043649" s="39"/>
      <c r="VBI1043649" s="39"/>
      <c r="VBJ1043649" s="39"/>
      <c r="VBK1043649" s="39"/>
      <c r="VBL1043649" s="39"/>
      <c r="VBM1043649" s="39"/>
      <c r="VBN1043649" s="39"/>
      <c r="VBO1043649" s="39"/>
      <c r="VBP1043649" s="39"/>
      <c r="VBQ1043649" s="39"/>
      <c r="VBR1043649" s="39"/>
      <c r="VBS1043649" s="39"/>
      <c r="VBT1043649" s="39"/>
      <c r="VBU1043649" s="39"/>
      <c r="VBV1043649" s="39"/>
      <c r="VBW1043649" s="39"/>
      <c r="VBX1043649" s="39"/>
      <c r="VBY1043649" s="39"/>
      <c r="VBZ1043649" s="39"/>
      <c r="VCA1043649" s="39"/>
      <c r="VCB1043649" s="39"/>
      <c r="VCC1043649" s="39"/>
      <c r="VCD1043649" s="39"/>
      <c r="VCE1043649" s="39"/>
      <c r="VCF1043649" s="39"/>
      <c r="VCG1043649" s="39"/>
      <c r="VCH1043649" s="39"/>
      <c r="VCI1043649" s="39"/>
      <c r="VCJ1043649" s="39"/>
      <c r="VCK1043649" s="39"/>
      <c r="VCL1043649" s="39"/>
      <c r="VCM1043649" s="39"/>
      <c r="VCN1043649" s="39"/>
      <c r="VCO1043649" s="39"/>
      <c r="VCP1043649" s="39"/>
      <c r="VCQ1043649" s="39"/>
      <c r="VCR1043649" s="39"/>
      <c r="VCS1043649" s="39"/>
      <c r="VCT1043649" s="39"/>
      <c r="VCU1043649" s="39"/>
      <c r="VCV1043649" s="39"/>
      <c r="VCW1043649" s="39"/>
      <c r="VCX1043649" s="39"/>
      <c r="VCY1043649" s="39"/>
      <c r="VCZ1043649" s="39"/>
      <c r="VDA1043649" s="39"/>
      <c r="VDB1043649" s="39"/>
      <c r="VDC1043649" s="39"/>
      <c r="VDD1043649" s="39"/>
      <c r="VDE1043649" s="39"/>
      <c r="VDF1043649" s="39"/>
      <c r="VDG1043649" s="39"/>
      <c r="VDH1043649" s="39"/>
      <c r="VDI1043649" s="39"/>
      <c r="VDJ1043649" s="39"/>
      <c r="VDK1043649" s="39"/>
      <c r="VDL1043649" s="39"/>
      <c r="VDM1043649" s="39"/>
      <c r="VDN1043649" s="39"/>
      <c r="VDO1043649" s="39"/>
      <c r="VDP1043649" s="39"/>
      <c r="VDQ1043649" s="39"/>
      <c r="VDR1043649" s="39"/>
      <c r="VDS1043649" s="39"/>
      <c r="VDT1043649" s="39"/>
      <c r="VDU1043649" s="39"/>
      <c r="VDV1043649" s="39"/>
      <c r="VDW1043649" s="39"/>
      <c r="VDX1043649" s="39"/>
      <c r="VDY1043649" s="39"/>
      <c r="VDZ1043649" s="39"/>
      <c r="VEA1043649" s="39"/>
      <c r="VEB1043649" s="39"/>
      <c r="VEC1043649" s="39"/>
      <c r="VED1043649" s="39"/>
      <c r="VEE1043649" s="39"/>
      <c r="VEF1043649" s="39"/>
      <c r="VEG1043649" s="39"/>
      <c r="VEH1043649" s="39"/>
      <c r="VEI1043649" s="39"/>
      <c r="VEJ1043649" s="39"/>
      <c r="VEK1043649" s="39"/>
      <c r="VEL1043649" s="39"/>
      <c r="VEM1043649" s="39"/>
      <c r="VEN1043649" s="39"/>
      <c r="VEO1043649" s="39"/>
      <c r="VEP1043649" s="39"/>
      <c r="VEQ1043649" s="39"/>
      <c r="VER1043649" s="39"/>
      <c r="VES1043649" s="39"/>
      <c r="VET1043649" s="39"/>
      <c r="VEU1043649" s="39"/>
      <c r="VEV1043649" s="39"/>
      <c r="VEW1043649" s="39"/>
      <c r="VEX1043649" s="39"/>
      <c r="VEY1043649" s="39"/>
      <c r="VEZ1043649" s="39"/>
      <c r="VFA1043649" s="39"/>
      <c r="VFB1043649" s="39"/>
      <c r="VFC1043649" s="39"/>
      <c r="VFD1043649" s="39"/>
      <c r="VFE1043649" s="39"/>
      <c r="VFF1043649" s="39"/>
      <c r="VFG1043649" s="39"/>
      <c r="VFH1043649" s="39"/>
      <c r="VFI1043649" s="39"/>
      <c r="VFJ1043649" s="39"/>
      <c r="VFK1043649" s="39"/>
      <c r="VFL1043649" s="39"/>
      <c r="VFM1043649" s="39"/>
      <c r="VFN1043649" s="39"/>
      <c r="VFO1043649" s="39"/>
      <c r="VFP1043649" s="39"/>
      <c r="VFQ1043649" s="39"/>
      <c r="VFR1043649" s="39"/>
      <c r="VFS1043649" s="39"/>
      <c r="VFT1043649" s="39"/>
      <c r="VFU1043649" s="39"/>
      <c r="VFV1043649" s="39"/>
      <c r="VFW1043649" s="39"/>
      <c r="VFX1043649" s="39"/>
      <c r="VFY1043649" s="39"/>
      <c r="VFZ1043649" s="39"/>
      <c r="VGA1043649" s="39"/>
      <c r="VGB1043649" s="39"/>
      <c r="VGC1043649" s="39"/>
      <c r="VGD1043649" s="39"/>
      <c r="VGE1043649" s="39"/>
      <c r="VGF1043649" s="39"/>
      <c r="VGG1043649" s="39"/>
      <c r="VGH1043649" s="39"/>
      <c r="VGI1043649" s="39"/>
      <c r="VGJ1043649" s="39"/>
      <c r="VGK1043649" s="39"/>
      <c r="VGL1043649" s="39"/>
      <c r="VGM1043649" s="39"/>
      <c r="VGN1043649" s="39"/>
      <c r="VGO1043649" s="39"/>
      <c r="VGP1043649" s="39"/>
      <c r="VGQ1043649" s="39"/>
      <c r="VGR1043649" s="39"/>
      <c r="VGS1043649" s="39"/>
      <c r="VGT1043649" s="39"/>
      <c r="VGU1043649" s="39"/>
      <c r="VGV1043649" s="39"/>
      <c r="VGW1043649" s="39"/>
      <c r="VGX1043649" s="39"/>
      <c r="VGY1043649" s="39"/>
      <c r="VGZ1043649" s="39"/>
      <c r="VHA1043649" s="39"/>
      <c r="VHB1043649" s="39"/>
      <c r="VHC1043649" s="39"/>
      <c r="VHD1043649" s="39"/>
      <c r="VHE1043649" s="39"/>
      <c r="VHF1043649" s="39"/>
      <c r="VHG1043649" s="39"/>
      <c r="VHH1043649" s="39"/>
      <c r="VHI1043649" s="39"/>
      <c r="VHJ1043649" s="39"/>
      <c r="VHK1043649" s="39"/>
      <c r="VHL1043649" s="39"/>
      <c r="VHM1043649" s="39"/>
      <c r="VHN1043649" s="39"/>
      <c r="VHO1043649" s="39"/>
      <c r="VHP1043649" s="39"/>
      <c r="VHQ1043649" s="39"/>
      <c r="VHR1043649" s="39"/>
      <c r="VHS1043649" s="39"/>
      <c r="VHT1043649" s="39"/>
      <c r="VHU1043649" s="39"/>
      <c r="VHV1043649" s="39"/>
      <c r="VHW1043649" s="39"/>
      <c r="VHX1043649" s="39"/>
      <c r="VHY1043649" s="39"/>
      <c r="VHZ1043649" s="39"/>
      <c r="VIA1043649" s="39"/>
      <c r="VIB1043649" s="39"/>
      <c r="VIC1043649" s="39"/>
      <c r="VID1043649" s="39"/>
      <c r="VIE1043649" s="39"/>
      <c r="VIF1043649" s="39"/>
      <c r="VIG1043649" s="39"/>
      <c r="VIH1043649" s="39"/>
      <c r="VII1043649" s="39"/>
      <c r="VIJ1043649" s="39"/>
      <c r="VIK1043649" s="39"/>
      <c r="VIL1043649" s="39"/>
      <c r="VIM1043649" s="39"/>
      <c r="VIN1043649" s="39"/>
      <c r="VIO1043649" s="39"/>
      <c r="VIP1043649" s="39"/>
      <c r="VIQ1043649" s="39"/>
      <c r="VIR1043649" s="39"/>
      <c r="VIS1043649" s="39"/>
      <c r="VIT1043649" s="39"/>
      <c r="VIU1043649" s="39"/>
      <c r="VIV1043649" s="39"/>
      <c r="VIW1043649" s="39"/>
      <c r="VIX1043649" s="39"/>
      <c r="VIY1043649" s="39"/>
      <c r="VIZ1043649" s="39"/>
      <c r="VJA1043649" s="39"/>
      <c r="VJB1043649" s="39"/>
      <c r="VJC1043649" s="39"/>
      <c r="VJD1043649" s="39"/>
      <c r="VJE1043649" s="39"/>
      <c r="VJF1043649" s="39"/>
      <c r="VJG1043649" s="39"/>
      <c r="VJH1043649" s="39"/>
      <c r="VJI1043649" s="39"/>
      <c r="VJJ1043649" s="39"/>
      <c r="VJK1043649" s="39"/>
      <c r="VJL1043649" s="39"/>
      <c r="VJM1043649" s="39"/>
      <c r="VJN1043649" s="39"/>
      <c r="VJO1043649" s="39"/>
      <c r="VJP1043649" s="39"/>
      <c r="VJQ1043649" s="39"/>
      <c r="VJR1043649" s="39"/>
      <c r="VJS1043649" s="39"/>
      <c r="VJT1043649" s="39"/>
      <c r="VJU1043649" s="39"/>
      <c r="VJV1043649" s="39"/>
      <c r="VJW1043649" s="39"/>
      <c r="VJX1043649" s="39"/>
      <c r="VJY1043649" s="39"/>
      <c r="VJZ1043649" s="39"/>
      <c r="VKA1043649" s="39"/>
      <c r="VKB1043649" s="39"/>
      <c r="VKC1043649" s="39"/>
      <c r="VKD1043649" s="39"/>
      <c r="VKE1043649" s="39"/>
      <c r="VKF1043649" s="39"/>
      <c r="VKG1043649" s="39"/>
      <c r="VKH1043649" s="39"/>
      <c r="VKI1043649" s="39"/>
      <c r="VKJ1043649" s="39"/>
      <c r="VKK1043649" s="39"/>
      <c r="VKL1043649" s="39"/>
      <c r="VKM1043649" s="39"/>
      <c r="VKN1043649" s="39"/>
      <c r="VKO1043649" s="39"/>
      <c r="VKP1043649" s="39"/>
      <c r="VKQ1043649" s="39"/>
      <c r="VKR1043649" s="39"/>
      <c r="VKS1043649" s="39"/>
      <c r="VKT1043649" s="39"/>
      <c r="VKU1043649" s="39"/>
      <c r="VKV1043649" s="39"/>
      <c r="VKW1043649" s="39"/>
      <c r="VKX1043649" s="39"/>
      <c r="VKY1043649" s="39"/>
      <c r="VKZ1043649" s="39"/>
      <c r="VLA1043649" s="39"/>
      <c r="VLB1043649" s="39"/>
      <c r="VLC1043649" s="39"/>
      <c r="VLD1043649" s="39"/>
      <c r="VLE1043649" s="39"/>
      <c r="VLF1043649" s="39"/>
      <c r="VLG1043649" s="39"/>
      <c r="VLH1043649" s="39"/>
      <c r="VLI1043649" s="39"/>
      <c r="VLJ1043649" s="39"/>
      <c r="VLK1043649" s="39"/>
      <c r="VLL1043649" s="39"/>
      <c r="VLM1043649" s="39"/>
      <c r="VLN1043649" s="39"/>
      <c r="VLO1043649" s="39"/>
      <c r="VLP1043649" s="39"/>
      <c r="VLQ1043649" s="39"/>
      <c r="VLR1043649" s="39"/>
      <c r="VLS1043649" s="39"/>
      <c r="VLT1043649" s="39"/>
      <c r="VLU1043649" s="39"/>
      <c r="VLV1043649" s="39"/>
      <c r="VLW1043649" s="39"/>
      <c r="VLX1043649" s="39"/>
      <c r="VLY1043649" s="39"/>
      <c r="VLZ1043649" s="39"/>
      <c r="VMA1043649" s="39"/>
      <c r="VMB1043649" s="39"/>
      <c r="VMC1043649" s="39"/>
      <c r="VMD1043649" s="39"/>
      <c r="VME1043649" s="39"/>
      <c r="VMF1043649" s="39"/>
      <c r="VMG1043649" s="39"/>
      <c r="VMH1043649" s="39"/>
      <c r="VMI1043649" s="39"/>
      <c r="VMJ1043649" s="39"/>
      <c r="VMK1043649" s="39"/>
      <c r="VML1043649" s="39"/>
      <c r="VMM1043649" s="39"/>
      <c r="VMN1043649" s="39"/>
      <c r="VMO1043649" s="39"/>
      <c r="VMP1043649" s="39"/>
      <c r="VMQ1043649" s="39"/>
      <c r="VMR1043649" s="39"/>
      <c r="VMS1043649" s="39"/>
      <c r="VMT1043649" s="39"/>
      <c r="VMU1043649" s="39"/>
      <c r="VMV1043649" s="39"/>
      <c r="VMW1043649" s="39"/>
      <c r="VMX1043649" s="39"/>
      <c r="VMY1043649" s="39"/>
      <c r="VMZ1043649" s="39"/>
      <c r="VNA1043649" s="39"/>
      <c r="VNB1043649" s="39"/>
      <c r="VNC1043649" s="39"/>
      <c r="VND1043649" s="39"/>
      <c r="VNE1043649" s="39"/>
      <c r="VNF1043649" s="39"/>
      <c r="VNG1043649" s="39"/>
      <c r="VNH1043649" s="39"/>
      <c r="VNI1043649" s="39"/>
      <c r="VNJ1043649" s="39"/>
      <c r="VNK1043649" s="39"/>
      <c r="VNL1043649" s="39"/>
      <c r="VNM1043649" s="39"/>
      <c r="VNN1043649" s="39"/>
      <c r="VNO1043649" s="39"/>
      <c r="VNP1043649" s="39"/>
      <c r="VNQ1043649" s="39"/>
      <c r="VNR1043649" s="39"/>
      <c r="VNS1043649" s="39"/>
      <c r="VNT1043649" s="39"/>
      <c r="VNU1043649" s="39"/>
      <c r="VNV1043649" s="39"/>
      <c r="VNW1043649" s="39"/>
      <c r="VNX1043649" s="39"/>
      <c r="VNY1043649" s="39"/>
      <c r="VNZ1043649" s="39"/>
      <c r="VOA1043649" s="39"/>
      <c r="VOB1043649" s="39"/>
      <c r="VOC1043649" s="39"/>
      <c r="VOD1043649" s="39"/>
      <c r="VOE1043649" s="39"/>
      <c r="VOF1043649" s="39"/>
      <c r="VOG1043649" s="39"/>
      <c r="VOH1043649" s="39"/>
      <c r="VOI1043649" s="39"/>
      <c r="VOJ1043649" s="39"/>
      <c r="VOK1043649" s="39"/>
      <c r="VOL1043649" s="39"/>
      <c r="VOM1043649" s="39"/>
      <c r="VON1043649" s="39"/>
      <c r="VOO1043649" s="39"/>
      <c r="VOP1043649" s="39"/>
      <c r="VOQ1043649" s="39"/>
      <c r="VOR1043649" s="39"/>
      <c r="VOS1043649" s="39"/>
      <c r="VOT1043649" s="39"/>
      <c r="VOU1043649" s="39"/>
      <c r="VOV1043649" s="39"/>
      <c r="VOW1043649" s="39"/>
      <c r="VOX1043649" s="39"/>
      <c r="VOY1043649" s="39"/>
      <c r="VOZ1043649" s="39"/>
      <c r="VPA1043649" s="39"/>
      <c r="VPB1043649" s="39"/>
      <c r="VPC1043649" s="39"/>
      <c r="VPD1043649" s="39"/>
      <c r="VPE1043649" s="39"/>
      <c r="VPF1043649" s="39"/>
      <c r="VPG1043649" s="39"/>
      <c r="VPH1043649" s="39"/>
      <c r="VPI1043649" s="39"/>
      <c r="VPJ1043649" s="39"/>
      <c r="VPK1043649" s="39"/>
      <c r="VPL1043649" s="39"/>
      <c r="VPM1043649" s="39"/>
      <c r="VPN1043649" s="39"/>
      <c r="VPO1043649" s="39"/>
      <c r="VPP1043649" s="39"/>
      <c r="VPQ1043649" s="39"/>
      <c r="VPR1043649" s="39"/>
      <c r="VPS1043649" s="39"/>
      <c r="VPT1043649" s="39"/>
      <c r="VPU1043649" s="39"/>
      <c r="VPV1043649" s="39"/>
      <c r="VPW1043649" s="39"/>
      <c r="VPX1043649" s="39"/>
      <c r="VPY1043649" s="39"/>
      <c r="VPZ1043649" s="39"/>
      <c r="VQA1043649" s="39"/>
      <c r="VQB1043649" s="39"/>
      <c r="VQC1043649" s="39"/>
      <c r="VQD1043649" s="39"/>
      <c r="VQE1043649" s="39"/>
      <c r="VQF1043649" s="39"/>
      <c r="VQG1043649" s="39"/>
      <c r="VQH1043649" s="39"/>
      <c r="VQI1043649" s="39"/>
      <c r="VQJ1043649" s="39"/>
      <c r="VQK1043649" s="39"/>
      <c r="VQL1043649" s="39"/>
      <c r="VQM1043649" s="39"/>
      <c r="VQN1043649" s="39"/>
      <c r="VQO1043649" s="39"/>
      <c r="VQP1043649" s="39"/>
      <c r="VQQ1043649" s="39"/>
      <c r="VQR1043649" s="39"/>
      <c r="VQS1043649" s="39"/>
      <c r="VQT1043649" s="39"/>
      <c r="VQU1043649" s="39"/>
      <c r="VQV1043649" s="39"/>
      <c r="VQW1043649" s="39"/>
      <c r="VQX1043649" s="39"/>
      <c r="VQY1043649" s="39"/>
      <c r="VQZ1043649" s="39"/>
      <c r="VRA1043649" s="39"/>
      <c r="VRB1043649" s="39"/>
      <c r="VRC1043649" s="39"/>
      <c r="VRD1043649" s="39"/>
      <c r="VRE1043649" s="39"/>
      <c r="VRF1043649" s="39"/>
      <c r="VRG1043649" s="39"/>
      <c r="VRH1043649" s="39"/>
      <c r="VRI1043649" s="39"/>
      <c r="VRJ1043649" s="39"/>
      <c r="VRK1043649" s="39"/>
      <c r="VRL1043649" s="39"/>
      <c r="VRM1043649" s="39"/>
      <c r="VRN1043649" s="39"/>
      <c r="VRO1043649" s="39"/>
      <c r="VRP1043649" s="39"/>
      <c r="VRQ1043649" s="39"/>
      <c r="VRR1043649" s="39"/>
      <c r="VRS1043649" s="39"/>
      <c r="VRT1043649" s="39"/>
      <c r="VRU1043649" s="39"/>
      <c r="VRV1043649" s="39"/>
      <c r="VRW1043649" s="39"/>
      <c r="VRX1043649" s="39"/>
      <c r="VRY1043649" s="39"/>
      <c r="VRZ1043649" s="39"/>
      <c r="VSA1043649" s="39"/>
      <c r="VSB1043649" s="39"/>
      <c r="VSC1043649" s="39"/>
      <c r="VSD1043649" s="39"/>
      <c r="VSE1043649" s="39"/>
      <c r="VSF1043649" s="39"/>
      <c r="VSG1043649" s="39"/>
      <c r="VSH1043649" s="39"/>
      <c r="VSI1043649" s="39"/>
      <c r="VSJ1043649" s="39"/>
      <c r="VSK1043649" s="39"/>
      <c r="VSL1043649" s="39"/>
      <c r="VSM1043649" s="39"/>
      <c r="VSN1043649" s="39"/>
      <c r="VSO1043649" s="39"/>
      <c r="VSP1043649" s="39"/>
      <c r="VSQ1043649" s="39"/>
      <c r="VSR1043649" s="39"/>
      <c r="VSS1043649" s="39"/>
      <c r="VST1043649" s="39"/>
      <c r="VSU1043649" s="39"/>
      <c r="VSV1043649" s="39"/>
      <c r="VSW1043649" s="39"/>
      <c r="VSX1043649" s="39"/>
      <c r="VSY1043649" s="39"/>
      <c r="VSZ1043649" s="39"/>
      <c r="VTA1043649" s="39"/>
      <c r="VTB1043649" s="39"/>
      <c r="VTC1043649" s="39"/>
      <c r="VTD1043649" s="39"/>
      <c r="VTE1043649" s="39"/>
      <c r="VTF1043649" s="39"/>
      <c r="VTG1043649" s="39"/>
      <c r="VTH1043649" s="39"/>
      <c r="VTI1043649" s="39"/>
      <c r="VTJ1043649" s="39"/>
      <c r="VTK1043649" s="39"/>
      <c r="VTL1043649" s="39"/>
      <c r="VTM1043649" s="39"/>
      <c r="VTN1043649" s="39"/>
      <c r="VTO1043649" s="39"/>
      <c r="VTP1043649" s="39"/>
      <c r="VTQ1043649" s="39"/>
      <c r="VTR1043649" s="39"/>
      <c r="VTS1043649" s="39"/>
      <c r="VTT1043649" s="39"/>
      <c r="VTU1043649" s="39"/>
      <c r="VTV1043649" s="39"/>
      <c r="VTW1043649" s="39"/>
      <c r="VTX1043649" s="39"/>
      <c r="VTY1043649" s="39"/>
      <c r="VTZ1043649" s="39"/>
      <c r="VUA1043649" s="39"/>
      <c r="VUB1043649" s="39"/>
      <c r="VUC1043649" s="39"/>
      <c r="VUD1043649" s="39"/>
      <c r="VUE1043649" s="39"/>
      <c r="VUF1043649" s="39"/>
      <c r="VUG1043649" s="39"/>
      <c r="VUH1043649" s="39"/>
      <c r="VUI1043649" s="39"/>
      <c r="VUJ1043649" s="39"/>
      <c r="VUK1043649" s="39"/>
      <c r="VUL1043649" s="39"/>
      <c r="VUM1043649" s="39"/>
      <c r="VUN1043649" s="39"/>
      <c r="VUO1043649" s="39"/>
      <c r="VUP1043649" s="39"/>
      <c r="VUQ1043649" s="39"/>
      <c r="VUR1043649" s="39"/>
      <c r="VUS1043649" s="39"/>
      <c r="VUT1043649" s="39"/>
      <c r="VUU1043649" s="39"/>
      <c r="VUV1043649" s="39"/>
      <c r="VUW1043649" s="39"/>
      <c r="VUX1043649" s="39"/>
      <c r="VUY1043649" s="39"/>
      <c r="VUZ1043649" s="39"/>
      <c r="VVA1043649" s="39"/>
      <c r="VVB1043649" s="39"/>
      <c r="VVC1043649" s="39"/>
      <c r="VVD1043649" s="39"/>
      <c r="VVE1043649" s="39"/>
      <c r="VVF1043649" s="39"/>
      <c r="VVG1043649" s="39"/>
      <c r="VVH1043649" s="39"/>
      <c r="VVI1043649" s="39"/>
      <c r="VVJ1043649" s="39"/>
      <c r="VVK1043649" s="39"/>
      <c r="VVL1043649" s="39"/>
      <c r="VVM1043649" s="39"/>
      <c r="VVN1043649" s="39"/>
      <c r="VVO1043649" s="39"/>
      <c r="VVP1043649" s="39"/>
      <c r="VVQ1043649" s="39"/>
      <c r="VVR1043649" s="39"/>
      <c r="VVS1043649" s="39"/>
      <c r="VVT1043649" s="39"/>
      <c r="VVU1043649" s="39"/>
      <c r="VVV1043649" s="39"/>
      <c r="VVW1043649" s="39"/>
      <c r="VVX1043649" s="39"/>
      <c r="VVY1043649" s="39"/>
      <c r="VVZ1043649" s="39"/>
      <c r="VWA1043649" s="39"/>
      <c r="VWB1043649" s="39"/>
      <c r="VWC1043649" s="39"/>
      <c r="VWD1043649" s="39"/>
      <c r="VWE1043649" s="39"/>
      <c r="VWF1043649" s="39"/>
      <c r="VWG1043649" s="39"/>
      <c r="VWH1043649" s="39"/>
      <c r="VWI1043649" s="39"/>
      <c r="VWJ1043649" s="39"/>
      <c r="VWK1043649" s="39"/>
      <c r="VWL1043649" s="39"/>
      <c r="VWM1043649" s="39"/>
      <c r="VWN1043649" s="39"/>
      <c r="VWO1043649" s="39"/>
      <c r="VWP1043649" s="39"/>
      <c r="VWQ1043649" s="39"/>
      <c r="VWR1043649" s="39"/>
      <c r="VWS1043649" s="39"/>
      <c r="VWT1043649" s="39"/>
      <c r="VWU1043649" s="39"/>
      <c r="VWV1043649" s="39"/>
      <c r="VWW1043649" s="39"/>
      <c r="VWX1043649" s="39"/>
      <c r="VWY1043649" s="39"/>
      <c r="VWZ1043649" s="39"/>
      <c r="VXA1043649" s="39"/>
      <c r="VXB1043649" s="39"/>
      <c r="VXC1043649" s="39"/>
      <c r="VXD1043649" s="39"/>
      <c r="VXE1043649" s="39"/>
      <c r="VXF1043649" s="39"/>
      <c r="VXG1043649" s="39"/>
      <c r="VXH1043649" s="39"/>
      <c r="VXI1043649" s="39"/>
      <c r="VXJ1043649" s="39"/>
      <c r="VXK1043649" s="39"/>
      <c r="VXL1043649" s="39"/>
      <c r="VXM1043649" s="39"/>
      <c r="VXN1043649" s="39"/>
      <c r="VXO1043649" s="39"/>
      <c r="VXP1043649" s="39"/>
      <c r="VXQ1043649" s="39"/>
      <c r="VXR1043649" s="39"/>
      <c r="VXS1043649" s="39"/>
      <c r="VXT1043649" s="39"/>
      <c r="VXU1043649" s="39"/>
      <c r="VXV1043649" s="39"/>
      <c r="VXW1043649" s="39"/>
      <c r="VXX1043649" s="39"/>
      <c r="VXY1043649" s="39"/>
      <c r="VXZ1043649" s="39"/>
      <c r="VYA1043649" s="39"/>
      <c r="VYB1043649" s="39"/>
      <c r="VYC1043649" s="39"/>
      <c r="VYD1043649" s="39"/>
      <c r="VYE1043649" s="39"/>
      <c r="VYF1043649" s="39"/>
      <c r="VYG1043649" s="39"/>
      <c r="VYH1043649" s="39"/>
      <c r="VYI1043649" s="39"/>
      <c r="VYJ1043649" s="39"/>
      <c r="VYK1043649" s="39"/>
      <c r="VYL1043649" s="39"/>
      <c r="VYM1043649" s="39"/>
      <c r="VYN1043649" s="39"/>
      <c r="VYO1043649" s="39"/>
      <c r="VYP1043649" s="39"/>
      <c r="VYQ1043649" s="39"/>
      <c r="VYR1043649" s="39"/>
      <c r="VYS1043649" s="39"/>
      <c r="VYT1043649" s="39"/>
      <c r="VYU1043649" s="39"/>
      <c r="VYV1043649" s="39"/>
      <c r="VYW1043649" s="39"/>
      <c r="VYX1043649" s="39"/>
      <c r="VYY1043649" s="39"/>
      <c r="VYZ1043649" s="39"/>
      <c r="VZA1043649" s="39"/>
      <c r="VZB1043649" s="39"/>
      <c r="VZC1043649" s="39"/>
      <c r="VZD1043649" s="39"/>
      <c r="VZE1043649" s="39"/>
      <c r="VZF1043649" s="39"/>
      <c r="VZG1043649" s="39"/>
      <c r="VZH1043649" s="39"/>
      <c r="VZI1043649" s="39"/>
      <c r="VZJ1043649" s="39"/>
      <c r="VZK1043649" s="39"/>
      <c r="VZL1043649" s="39"/>
      <c r="VZM1043649" s="39"/>
      <c r="VZN1043649" s="39"/>
      <c r="VZO1043649" s="39"/>
      <c r="VZP1043649" s="39"/>
      <c r="VZQ1043649" s="39"/>
      <c r="VZR1043649" s="39"/>
      <c r="VZS1043649" s="39"/>
      <c r="VZT1043649" s="39"/>
      <c r="VZU1043649" s="39"/>
      <c r="VZV1043649" s="39"/>
      <c r="VZW1043649" s="39"/>
      <c r="VZX1043649" s="39"/>
      <c r="VZY1043649" s="39"/>
      <c r="VZZ1043649" s="39"/>
      <c r="WAA1043649" s="39"/>
      <c r="WAB1043649" s="39"/>
      <c r="WAC1043649" s="39"/>
      <c r="WAD1043649" s="39"/>
      <c r="WAE1043649" s="39"/>
      <c r="WAF1043649" s="39"/>
      <c r="WAG1043649" s="39"/>
      <c r="WAH1043649" s="39"/>
      <c r="WAI1043649" s="39"/>
      <c r="WAJ1043649" s="39"/>
      <c r="WAK1043649" s="39"/>
      <c r="WAL1043649" s="39"/>
      <c r="WAM1043649" s="39"/>
      <c r="WAN1043649" s="39"/>
      <c r="WAO1043649" s="39"/>
      <c r="WAP1043649" s="39"/>
      <c r="WAQ1043649" s="39"/>
      <c r="WAR1043649" s="39"/>
      <c r="WAS1043649" s="39"/>
      <c r="WAT1043649" s="39"/>
      <c r="WAU1043649" s="39"/>
      <c r="WAV1043649" s="39"/>
      <c r="WAW1043649" s="39"/>
      <c r="WAX1043649" s="39"/>
      <c r="WAY1043649" s="39"/>
      <c r="WAZ1043649" s="39"/>
      <c r="WBA1043649" s="39"/>
      <c r="WBB1043649" s="39"/>
      <c r="WBC1043649" s="39"/>
      <c r="WBD1043649" s="39"/>
      <c r="WBE1043649" s="39"/>
      <c r="WBF1043649" s="39"/>
      <c r="WBG1043649" s="39"/>
      <c r="WBH1043649" s="39"/>
      <c r="WBI1043649" s="39"/>
      <c r="WBJ1043649" s="39"/>
      <c r="WBK1043649" s="39"/>
      <c r="WBL1043649" s="39"/>
      <c r="WBM1043649" s="39"/>
      <c r="WBN1043649" s="39"/>
      <c r="WBO1043649" s="39"/>
      <c r="WBP1043649" s="39"/>
      <c r="WBQ1043649" s="39"/>
      <c r="WBR1043649" s="39"/>
      <c r="WBS1043649" s="39"/>
      <c r="WBT1043649" s="39"/>
      <c r="WBU1043649" s="39"/>
      <c r="WBV1043649" s="39"/>
      <c r="WBW1043649" s="39"/>
      <c r="WBX1043649" s="39"/>
      <c r="WBY1043649" s="39"/>
      <c r="WBZ1043649" s="39"/>
      <c r="WCA1043649" s="39"/>
      <c r="WCB1043649" s="39"/>
      <c r="WCC1043649" s="39"/>
      <c r="WCD1043649" s="39"/>
      <c r="WCE1043649" s="39"/>
      <c r="WCF1043649" s="39"/>
      <c r="WCG1043649" s="39"/>
      <c r="WCH1043649" s="39"/>
      <c r="WCI1043649" s="39"/>
      <c r="WCJ1043649" s="39"/>
      <c r="WCK1043649" s="39"/>
      <c r="WCL1043649" s="39"/>
      <c r="WCM1043649" s="39"/>
      <c r="WCN1043649" s="39"/>
      <c r="WCO1043649" s="39"/>
      <c r="WCP1043649" s="39"/>
      <c r="WCQ1043649" s="39"/>
      <c r="WCR1043649" s="39"/>
      <c r="WCS1043649" s="39"/>
      <c r="WCT1043649" s="39"/>
      <c r="WCU1043649" s="39"/>
      <c r="WCV1043649" s="39"/>
      <c r="WCW1043649" s="39"/>
      <c r="WCX1043649" s="39"/>
      <c r="WCY1043649" s="39"/>
      <c r="WCZ1043649" s="39"/>
      <c r="WDA1043649" s="39"/>
      <c r="WDB1043649" s="39"/>
      <c r="WDC1043649" s="39"/>
      <c r="WDD1043649" s="39"/>
      <c r="WDE1043649" s="39"/>
      <c r="WDF1043649" s="39"/>
      <c r="WDG1043649" s="39"/>
      <c r="WDH1043649" s="39"/>
      <c r="WDI1043649" s="39"/>
      <c r="WDJ1043649" s="39"/>
      <c r="WDK1043649" s="39"/>
      <c r="WDL1043649" s="39"/>
      <c r="WDM1043649" s="39"/>
      <c r="WDN1043649" s="39"/>
      <c r="WDO1043649" s="39"/>
      <c r="WDP1043649" s="39"/>
      <c r="WDQ1043649" s="39"/>
      <c r="WDR1043649" s="39"/>
      <c r="WDS1043649" s="39"/>
      <c r="WDT1043649" s="39"/>
      <c r="WDU1043649" s="39"/>
      <c r="WDV1043649" s="39"/>
      <c r="WDW1043649" s="39"/>
      <c r="WDX1043649" s="39"/>
      <c r="WDY1043649" s="39"/>
      <c r="WDZ1043649" s="39"/>
      <c r="WEA1043649" s="39"/>
      <c r="WEB1043649" s="39"/>
      <c r="WEC1043649" s="39"/>
      <c r="WED1043649" s="39"/>
      <c r="WEE1043649" s="39"/>
      <c r="WEF1043649" s="39"/>
      <c r="WEG1043649" s="39"/>
      <c r="WEH1043649" s="39"/>
      <c r="WEI1043649" s="39"/>
      <c r="WEJ1043649" s="39"/>
      <c r="WEK1043649" s="39"/>
      <c r="WEL1043649" s="39"/>
      <c r="WEM1043649" s="39"/>
      <c r="WEN1043649" s="39"/>
      <c r="WEO1043649" s="39"/>
      <c r="WEP1043649" s="39"/>
      <c r="WEQ1043649" s="39"/>
      <c r="WER1043649" s="39"/>
      <c r="WES1043649" s="39"/>
      <c r="WET1043649" s="39"/>
      <c r="WEU1043649" s="39"/>
      <c r="WEV1043649" s="39"/>
      <c r="WEW1043649" s="39"/>
      <c r="WEX1043649" s="39"/>
      <c r="WEY1043649" s="39"/>
      <c r="WEZ1043649" s="39"/>
      <c r="WFA1043649" s="39"/>
      <c r="WFB1043649" s="39"/>
      <c r="WFC1043649" s="39"/>
      <c r="WFD1043649" s="39"/>
      <c r="WFE1043649" s="39"/>
      <c r="WFF1043649" s="39"/>
      <c r="WFG1043649" s="39"/>
      <c r="WFH1043649" s="39"/>
      <c r="WFI1043649" s="39"/>
      <c r="WFJ1043649" s="39"/>
      <c r="WFK1043649" s="39"/>
      <c r="WFL1043649" s="39"/>
      <c r="WFM1043649" s="39"/>
      <c r="WFN1043649" s="39"/>
      <c r="WFO1043649" s="39"/>
      <c r="WFP1043649" s="39"/>
      <c r="WFQ1043649" s="39"/>
      <c r="WFR1043649" s="39"/>
      <c r="WFS1043649" s="39"/>
      <c r="WFT1043649" s="39"/>
      <c r="WFU1043649" s="39"/>
      <c r="WFV1043649" s="39"/>
      <c r="WFW1043649" s="39"/>
      <c r="WFX1043649" s="39"/>
      <c r="WFY1043649" s="39"/>
      <c r="WFZ1043649" s="39"/>
      <c r="WGA1043649" s="39"/>
      <c r="WGB1043649" s="39"/>
      <c r="WGC1043649" s="39"/>
      <c r="WGD1043649" s="39"/>
      <c r="WGE1043649" s="39"/>
      <c r="WGF1043649" s="39"/>
      <c r="WGG1043649" s="39"/>
      <c r="WGH1043649" s="39"/>
      <c r="WGI1043649" s="39"/>
      <c r="WGJ1043649" s="39"/>
      <c r="WGK1043649" s="39"/>
      <c r="WGL1043649" s="39"/>
      <c r="WGM1043649" s="39"/>
      <c r="WGN1043649" s="39"/>
      <c r="WGO1043649" s="39"/>
      <c r="WGP1043649" s="39"/>
      <c r="WGQ1043649" s="39"/>
      <c r="WGR1043649" s="39"/>
      <c r="WGS1043649" s="39"/>
      <c r="WGT1043649" s="39"/>
      <c r="WGU1043649" s="39"/>
      <c r="WGV1043649" s="39"/>
      <c r="WGW1043649" s="39"/>
      <c r="WGX1043649" s="39"/>
      <c r="WGY1043649" s="39"/>
      <c r="WGZ1043649" s="39"/>
      <c r="WHA1043649" s="39"/>
      <c r="WHB1043649" s="39"/>
      <c r="WHC1043649" s="39"/>
      <c r="WHD1043649" s="39"/>
      <c r="WHE1043649" s="39"/>
      <c r="WHF1043649" s="39"/>
      <c r="WHG1043649" s="39"/>
      <c r="WHH1043649" s="39"/>
      <c r="WHI1043649" s="39"/>
      <c r="WHJ1043649" s="39"/>
      <c r="WHK1043649" s="39"/>
      <c r="WHL1043649" s="39"/>
      <c r="WHM1043649" s="39"/>
      <c r="WHN1043649" s="39"/>
      <c r="WHO1043649" s="39"/>
      <c r="WHP1043649" s="39"/>
      <c r="WHQ1043649" s="39"/>
      <c r="WHR1043649" s="39"/>
      <c r="WHS1043649" s="39"/>
      <c r="WHT1043649" s="39"/>
      <c r="WHU1043649" s="39"/>
      <c r="WHV1043649" s="39"/>
      <c r="WHW1043649" s="39"/>
      <c r="WHX1043649" s="39"/>
      <c r="WHY1043649" s="39"/>
      <c r="WHZ1043649" s="39"/>
      <c r="WIA1043649" s="39"/>
      <c r="WIB1043649" s="39"/>
      <c r="WIC1043649" s="39"/>
      <c r="WID1043649" s="39"/>
      <c r="WIE1043649" s="39"/>
      <c r="WIF1043649" s="39"/>
      <c r="WIG1043649" s="39"/>
      <c r="WIH1043649" s="39"/>
      <c r="WII1043649" s="39"/>
      <c r="WIJ1043649" s="39"/>
      <c r="WIK1043649" s="39"/>
      <c r="WIL1043649" s="39"/>
      <c r="WIM1043649" s="39"/>
      <c r="WIN1043649" s="39"/>
      <c r="WIO1043649" s="39"/>
      <c r="WIP1043649" s="39"/>
      <c r="WIQ1043649" s="39"/>
      <c r="WIR1043649" s="39"/>
      <c r="WIS1043649" s="39"/>
      <c r="WIT1043649" s="39"/>
      <c r="WIU1043649" s="39"/>
      <c r="WIV1043649" s="39"/>
      <c r="WIW1043649" s="39"/>
      <c r="WIX1043649" s="39"/>
      <c r="WIY1043649" s="39"/>
      <c r="WIZ1043649" s="39"/>
      <c r="WJA1043649" s="39"/>
      <c r="WJB1043649" s="39"/>
      <c r="WJC1043649" s="39"/>
      <c r="WJD1043649" s="39"/>
      <c r="WJE1043649" s="39"/>
      <c r="WJF1043649" s="39"/>
      <c r="WJG1043649" s="39"/>
      <c r="WJH1043649" s="39"/>
      <c r="WJI1043649" s="39"/>
      <c r="WJJ1043649" s="39"/>
      <c r="WJK1043649" s="39"/>
      <c r="WJL1043649" s="39"/>
      <c r="WJM1043649" s="39"/>
      <c r="WJN1043649" s="39"/>
      <c r="WJO1043649" s="39"/>
      <c r="WJP1043649" s="39"/>
      <c r="WJQ1043649" s="39"/>
      <c r="WJR1043649" s="39"/>
      <c r="WJS1043649" s="39"/>
      <c r="WJT1043649" s="39"/>
      <c r="WJU1043649" s="39"/>
      <c r="WJV1043649" s="39"/>
      <c r="WJW1043649" s="39"/>
      <c r="WJX1043649" s="39"/>
      <c r="WJY1043649" s="39"/>
      <c r="WJZ1043649" s="39"/>
      <c r="WKA1043649" s="39"/>
      <c r="WKB1043649" s="39"/>
      <c r="WKC1043649" s="39"/>
      <c r="WKD1043649" s="39"/>
      <c r="WKE1043649" s="39"/>
      <c r="WKF1043649" s="39"/>
      <c r="WKG1043649" s="39"/>
      <c r="WKH1043649" s="39"/>
      <c r="WKI1043649" s="39"/>
      <c r="WKJ1043649" s="39"/>
      <c r="WKK1043649" s="39"/>
      <c r="WKL1043649" s="39"/>
      <c r="WKM1043649" s="39"/>
      <c r="WKN1043649" s="39"/>
      <c r="WKO1043649" s="39"/>
      <c r="WKP1043649" s="39"/>
      <c r="WKQ1043649" s="39"/>
      <c r="WKR1043649" s="39"/>
      <c r="WKS1043649" s="39"/>
      <c r="WKT1043649" s="39"/>
      <c r="WKU1043649" s="39"/>
      <c r="WKV1043649" s="39"/>
      <c r="WKW1043649" s="39"/>
      <c r="WKX1043649" s="39"/>
      <c r="WKY1043649" s="39"/>
      <c r="WKZ1043649" s="39"/>
      <c r="WLA1043649" s="39"/>
      <c r="WLB1043649" s="39"/>
      <c r="WLC1043649" s="39"/>
      <c r="WLD1043649" s="39"/>
      <c r="WLE1043649" s="39"/>
      <c r="WLF1043649" s="39"/>
      <c r="WLG1043649" s="39"/>
      <c r="WLH1043649" s="39"/>
      <c r="WLI1043649" s="39"/>
      <c r="WLJ1043649" s="39"/>
      <c r="WLK1043649" s="39"/>
      <c r="WLL1043649" s="39"/>
      <c r="WLM1043649" s="39"/>
      <c r="WLN1043649" s="39"/>
      <c r="WLO1043649" s="39"/>
      <c r="WLP1043649" s="39"/>
      <c r="WLQ1043649" s="39"/>
      <c r="WLR1043649" s="39"/>
      <c r="WLS1043649" s="39"/>
      <c r="WLT1043649" s="39"/>
      <c r="WLU1043649" s="39"/>
      <c r="WLV1043649" s="39"/>
      <c r="WLW1043649" s="39"/>
      <c r="WLX1043649" s="39"/>
      <c r="WLY1043649" s="39"/>
      <c r="WLZ1043649" s="39"/>
      <c r="WMA1043649" s="39"/>
      <c r="WMB1043649" s="39"/>
      <c r="WMC1043649" s="39"/>
      <c r="WMD1043649" s="39"/>
      <c r="WME1043649" s="39"/>
      <c r="WMF1043649" s="39"/>
      <c r="WMG1043649" s="39"/>
      <c r="WMH1043649" s="39"/>
      <c r="WMI1043649" s="39"/>
      <c r="WMJ1043649" s="39"/>
      <c r="WMK1043649" s="39"/>
      <c r="WML1043649" s="39"/>
      <c r="WMM1043649" s="39"/>
      <c r="WMN1043649" s="39"/>
      <c r="WMO1043649" s="39"/>
      <c r="WMP1043649" s="39"/>
      <c r="WMQ1043649" s="39"/>
      <c r="WMR1043649" s="39"/>
      <c r="WMS1043649" s="39"/>
      <c r="WMT1043649" s="39"/>
      <c r="WMU1043649" s="39"/>
      <c r="WMV1043649" s="39"/>
      <c r="WMW1043649" s="39"/>
      <c r="WMX1043649" s="39"/>
      <c r="WMY1043649" s="39"/>
      <c r="WMZ1043649" s="39"/>
      <c r="WNA1043649" s="39"/>
      <c r="WNB1043649" s="39"/>
      <c r="WNC1043649" s="39"/>
      <c r="WND1043649" s="39"/>
      <c r="WNE1043649" s="39"/>
      <c r="WNF1043649" s="39"/>
      <c r="WNG1043649" s="39"/>
      <c r="WNH1043649" s="39"/>
      <c r="WNI1043649" s="39"/>
      <c r="WNJ1043649" s="39"/>
      <c r="WNK1043649" s="39"/>
      <c r="WNL1043649" s="39"/>
      <c r="WNM1043649" s="39"/>
      <c r="WNN1043649" s="39"/>
      <c r="WNO1043649" s="39"/>
      <c r="WNP1043649" s="39"/>
      <c r="WNQ1043649" s="39"/>
      <c r="WNR1043649" s="39"/>
      <c r="WNS1043649" s="39"/>
      <c r="WNT1043649" s="39"/>
      <c r="WNU1043649" s="39"/>
      <c r="WNV1043649" s="39"/>
      <c r="WNW1043649" s="39"/>
      <c r="WNX1043649" s="39"/>
      <c r="WNY1043649" s="39"/>
      <c r="WNZ1043649" s="39"/>
      <c r="WOA1043649" s="39"/>
      <c r="WOB1043649" s="39"/>
      <c r="WOC1043649" s="39"/>
      <c r="WOD1043649" s="39"/>
      <c r="WOE1043649" s="39"/>
      <c r="WOF1043649" s="39"/>
      <c r="WOG1043649" s="39"/>
      <c r="WOH1043649" s="39"/>
      <c r="WOI1043649" s="39"/>
      <c r="WOJ1043649" s="39"/>
      <c r="WOK1043649" s="39"/>
      <c r="WOL1043649" s="39"/>
      <c r="WOM1043649" s="39"/>
      <c r="WON1043649" s="39"/>
      <c r="WOO1043649" s="39"/>
      <c r="WOP1043649" s="39"/>
      <c r="WOQ1043649" s="39"/>
      <c r="WOR1043649" s="39"/>
      <c r="WOS1043649" s="39"/>
      <c r="WOT1043649" s="39"/>
      <c r="WOU1043649" s="39"/>
      <c r="WOV1043649" s="39"/>
      <c r="WOW1043649" s="39"/>
      <c r="WOX1043649" s="39"/>
      <c r="WOY1043649" s="39"/>
      <c r="WOZ1043649" s="39"/>
      <c r="WPA1043649" s="39"/>
      <c r="WPB1043649" s="39"/>
      <c r="WPC1043649" s="39"/>
      <c r="WPD1043649" s="39"/>
      <c r="WPE1043649" s="39"/>
      <c r="WPF1043649" s="39"/>
      <c r="WPG1043649" s="39"/>
      <c r="WPH1043649" s="39"/>
      <c r="WPI1043649" s="39"/>
      <c r="WPJ1043649" s="39"/>
      <c r="WPK1043649" s="39"/>
      <c r="WPL1043649" s="39"/>
      <c r="WPM1043649" s="39"/>
      <c r="WPN1043649" s="39"/>
      <c r="WPO1043649" s="39"/>
      <c r="WPP1043649" s="39"/>
      <c r="WPQ1043649" s="39"/>
      <c r="WPR1043649" s="39"/>
      <c r="WPS1043649" s="39"/>
      <c r="WPT1043649" s="39"/>
      <c r="WPU1043649" s="39"/>
      <c r="WPV1043649" s="39"/>
      <c r="WPW1043649" s="39"/>
      <c r="WPX1043649" s="39"/>
      <c r="WPY1043649" s="39"/>
      <c r="WPZ1043649" s="39"/>
      <c r="WQA1043649" s="39"/>
      <c r="WQB1043649" s="39"/>
      <c r="WQC1043649" s="39"/>
      <c r="WQD1043649" s="39"/>
      <c r="WQE1043649" s="39"/>
      <c r="WQF1043649" s="39"/>
      <c r="WQG1043649" s="39"/>
      <c r="WQH1043649" s="39"/>
      <c r="WQI1043649" s="39"/>
      <c r="WQJ1043649" s="39"/>
      <c r="WQK1043649" s="39"/>
      <c r="WQL1043649" s="39"/>
      <c r="WQM1043649" s="39"/>
      <c r="WQN1043649" s="39"/>
      <c r="WQO1043649" s="39"/>
      <c r="WQP1043649" s="39"/>
      <c r="WQQ1043649" s="39"/>
      <c r="WQR1043649" s="39"/>
      <c r="WQS1043649" s="39"/>
      <c r="WQT1043649" s="39"/>
      <c r="WQU1043649" s="39"/>
      <c r="WQV1043649" s="39"/>
      <c r="WQW1043649" s="39"/>
      <c r="WQX1043649" s="39"/>
      <c r="WQY1043649" s="39"/>
      <c r="WQZ1043649" s="39"/>
      <c r="WRA1043649" s="39"/>
      <c r="WRB1043649" s="39"/>
      <c r="WRC1043649" s="39"/>
      <c r="WRD1043649" s="39"/>
      <c r="WRE1043649" s="39"/>
      <c r="WRF1043649" s="39"/>
      <c r="WRG1043649" s="39"/>
      <c r="WRH1043649" s="39"/>
      <c r="WRI1043649" s="39"/>
      <c r="WRJ1043649" s="39"/>
      <c r="WRK1043649" s="39"/>
      <c r="WRL1043649" s="39"/>
      <c r="WRM1043649" s="39"/>
      <c r="WRN1043649" s="39"/>
      <c r="WRO1043649" s="39"/>
      <c r="WRP1043649" s="39"/>
      <c r="WRQ1043649" s="39"/>
      <c r="WRR1043649" s="39"/>
      <c r="WRS1043649" s="39"/>
      <c r="WRT1043649" s="39"/>
      <c r="WRU1043649" s="39"/>
      <c r="WRV1043649" s="39"/>
      <c r="WRW1043649" s="39"/>
      <c r="WRX1043649" s="39"/>
      <c r="WRY1043649" s="39"/>
      <c r="WRZ1043649" s="39"/>
      <c r="WSA1043649" s="39"/>
      <c r="WSB1043649" s="39"/>
      <c r="WSC1043649" s="39"/>
      <c r="WSD1043649" s="39"/>
      <c r="WSE1043649" s="39"/>
      <c r="WSF1043649" s="39"/>
      <c r="WSG1043649" s="39"/>
      <c r="WSH1043649" s="39"/>
      <c r="WSI1043649" s="39"/>
      <c r="WSJ1043649" s="39"/>
      <c r="WSK1043649" s="39"/>
      <c r="WSL1043649" s="39"/>
      <c r="WSM1043649" s="39"/>
      <c r="WSN1043649" s="39"/>
      <c r="WSO1043649" s="39"/>
      <c r="WSP1043649" s="39"/>
      <c r="WSQ1043649" s="39"/>
      <c r="WSR1043649" s="39"/>
      <c r="WSS1043649" s="39"/>
      <c r="WST1043649" s="39"/>
      <c r="WSU1043649" s="39"/>
      <c r="WSV1043649" s="39"/>
      <c r="WSW1043649" s="39"/>
      <c r="WSX1043649" s="39"/>
      <c r="WSY1043649" s="39"/>
      <c r="WSZ1043649" s="39"/>
      <c r="WTA1043649" s="39"/>
      <c r="WTB1043649" s="39"/>
      <c r="WTC1043649" s="39"/>
      <c r="WTD1043649" s="39"/>
      <c r="WTE1043649" s="39"/>
      <c r="WTF1043649" s="39"/>
      <c r="WTG1043649" s="39"/>
      <c r="WTH1043649" s="39"/>
      <c r="WTI1043649" s="39"/>
      <c r="WTJ1043649" s="39"/>
      <c r="WTK1043649" s="39"/>
      <c r="WTL1043649" s="39"/>
      <c r="WTM1043649" s="39"/>
      <c r="WTN1043649" s="39"/>
      <c r="WTO1043649" s="39"/>
      <c r="WTP1043649" s="39"/>
      <c r="WTQ1043649" s="39"/>
      <c r="WTR1043649" s="39"/>
      <c r="WTS1043649" s="39"/>
      <c r="WTT1043649" s="39"/>
      <c r="WTU1043649" s="39"/>
      <c r="WTV1043649" s="39"/>
      <c r="WTW1043649" s="39"/>
      <c r="WTX1043649" s="39"/>
      <c r="WTY1043649" s="39"/>
      <c r="WTZ1043649" s="39"/>
      <c r="WUA1043649" s="39"/>
      <c r="WUB1043649" s="39"/>
      <c r="WUC1043649" s="39"/>
      <c r="WUD1043649" s="39"/>
      <c r="WUE1043649" s="39"/>
      <c r="WUF1043649" s="39"/>
      <c r="WUG1043649" s="39"/>
      <c r="WUH1043649" s="39"/>
      <c r="WUI1043649" s="39"/>
      <c r="WUJ1043649" s="39"/>
      <c r="WUK1043649" s="39"/>
      <c r="WUL1043649" s="39"/>
      <c r="WUM1043649" s="39"/>
      <c r="WUN1043649" s="39"/>
      <c r="WUO1043649" s="39"/>
      <c r="WUP1043649" s="39"/>
      <c r="WUQ1043649" s="39"/>
      <c r="WUR1043649" s="39"/>
      <c r="WUS1043649" s="39"/>
      <c r="WUT1043649" s="39"/>
      <c r="WUU1043649" s="39"/>
      <c r="WUV1043649" s="39"/>
      <c r="WUW1043649" s="39"/>
      <c r="WUX1043649" s="39"/>
      <c r="WUY1043649" s="39"/>
      <c r="WUZ1043649" s="39"/>
      <c r="WVA1043649" s="39"/>
      <c r="WVB1043649" s="39"/>
      <c r="WVC1043649" s="39"/>
      <c r="WVD1043649" s="39"/>
      <c r="WVE1043649" s="39"/>
      <c r="WVF1043649" s="39"/>
      <c r="WVG1043649" s="39"/>
      <c r="WVH1043649" s="39"/>
      <c r="WVI1043649" s="39"/>
      <c r="WVJ1043649" s="39"/>
      <c r="WVK1043649" s="39"/>
      <c r="WVL1043649" s="39"/>
      <c r="WVM1043649" s="39"/>
      <c r="WVN1043649" s="39"/>
      <c r="WVO1043649" s="39"/>
      <c r="WVP1043649" s="39"/>
      <c r="WVQ1043649" s="39"/>
      <c r="WVR1043649" s="39"/>
      <c r="WVS1043649" s="39"/>
      <c r="WVT1043649" s="39"/>
      <c r="WVU1043649" s="39"/>
      <c r="WVV1043649" s="39"/>
      <c r="WVW1043649" s="39"/>
      <c r="WVX1043649" s="39"/>
      <c r="WVY1043649" s="39"/>
      <c r="WVZ1043649" s="39"/>
      <c r="WWA1043649" s="39"/>
      <c r="WWB1043649" s="39"/>
      <c r="WWC1043649" s="39"/>
      <c r="WWD1043649" s="39"/>
      <c r="WWE1043649" s="39"/>
      <c r="WWF1043649" s="39"/>
      <c r="WWG1043649" s="39"/>
      <c r="WWH1043649" s="39"/>
      <c r="WWI1043649" s="39"/>
      <c r="WWJ1043649" s="39"/>
      <c r="WWK1043649" s="39"/>
      <c r="WWL1043649" s="39"/>
      <c r="WWM1043649" s="39"/>
      <c r="WWN1043649" s="39"/>
      <c r="WWO1043649" s="39"/>
      <c r="WWP1043649" s="39"/>
      <c r="WWQ1043649" s="39"/>
      <c r="WWR1043649" s="39"/>
      <c r="WWS1043649" s="39"/>
      <c r="WWT1043649" s="39"/>
      <c r="WWU1043649" s="39"/>
      <c r="WWV1043649" s="39"/>
      <c r="WWW1043649" s="39"/>
      <c r="WWX1043649" s="39"/>
      <c r="WWY1043649" s="39"/>
      <c r="WWZ1043649" s="39"/>
      <c r="WXA1043649" s="39"/>
      <c r="WXB1043649" s="39"/>
      <c r="WXC1043649" s="39"/>
      <c r="WXD1043649" s="39"/>
      <c r="WXE1043649" s="39"/>
      <c r="WXF1043649" s="39"/>
      <c r="WXG1043649" s="39"/>
      <c r="WXH1043649" s="39"/>
      <c r="WXI1043649" s="39"/>
      <c r="WXJ1043649" s="39"/>
      <c r="WXK1043649" s="39"/>
      <c r="WXL1043649" s="39"/>
      <c r="WXM1043649" s="39"/>
      <c r="WXN1043649" s="39"/>
      <c r="WXO1043649" s="39"/>
      <c r="WXP1043649" s="39"/>
      <c r="WXQ1043649" s="39"/>
      <c r="WXR1043649" s="39"/>
      <c r="WXS1043649" s="39"/>
      <c r="WXT1043649" s="39"/>
      <c r="WXU1043649" s="39"/>
      <c r="WXV1043649" s="39"/>
      <c r="WXW1043649" s="39"/>
      <c r="WXX1043649" s="39"/>
      <c r="WXY1043649" s="39"/>
      <c r="WXZ1043649" s="39"/>
      <c r="WYA1043649" s="39"/>
      <c r="WYB1043649" s="39"/>
      <c r="WYC1043649" s="39"/>
      <c r="WYD1043649" s="39"/>
      <c r="WYE1043649" s="39"/>
      <c r="WYF1043649" s="39"/>
      <c r="WYG1043649" s="39"/>
      <c r="WYH1043649" s="39"/>
      <c r="WYI1043649" s="39"/>
      <c r="WYJ1043649" s="39"/>
      <c r="WYK1043649" s="39"/>
      <c r="WYL1043649" s="39"/>
      <c r="WYM1043649" s="39"/>
      <c r="WYN1043649" s="39"/>
      <c r="WYO1043649" s="39"/>
      <c r="WYP1043649" s="39"/>
      <c r="WYQ1043649" s="39"/>
      <c r="WYR1043649" s="39"/>
      <c r="WYS1043649" s="39"/>
      <c r="WYT1043649" s="39"/>
      <c r="WYU1043649" s="39"/>
      <c r="WYV1043649" s="39"/>
      <c r="WYW1043649" s="39"/>
      <c r="WYX1043649" s="39"/>
      <c r="WYY1043649" s="39"/>
      <c r="WYZ1043649" s="39"/>
      <c r="WZA1043649" s="39"/>
      <c r="WZB1043649" s="39"/>
      <c r="WZC1043649" s="39"/>
      <c r="WZD1043649" s="39"/>
      <c r="WZE1043649" s="39"/>
      <c r="WZF1043649" s="39"/>
      <c r="WZG1043649" s="39"/>
      <c r="WZH1043649" s="39"/>
      <c r="WZI1043649" s="39"/>
      <c r="WZJ1043649" s="39"/>
      <c r="WZK1043649" s="39"/>
      <c r="WZL1043649" s="39"/>
      <c r="WZM1043649" s="39"/>
      <c r="WZN1043649" s="39"/>
      <c r="WZO1043649" s="39"/>
      <c r="WZP1043649" s="39"/>
      <c r="WZQ1043649" s="39"/>
      <c r="WZR1043649" s="39"/>
      <c r="WZS1043649" s="39"/>
      <c r="WZT1043649" s="39"/>
      <c r="WZU1043649" s="39"/>
      <c r="WZV1043649" s="39"/>
      <c r="WZW1043649" s="39"/>
      <c r="WZX1043649" s="39"/>
      <c r="WZY1043649" s="39"/>
      <c r="WZZ1043649" s="39"/>
      <c r="XAA1043649" s="39"/>
      <c r="XAB1043649" s="39"/>
      <c r="XAC1043649" s="39"/>
      <c r="XAD1043649" s="39"/>
      <c r="XAE1043649" s="39"/>
      <c r="XAF1043649" s="39"/>
      <c r="XAG1043649" s="39"/>
      <c r="XAH1043649" s="39"/>
      <c r="XAI1043649" s="39"/>
      <c r="XAJ1043649" s="39"/>
      <c r="XAK1043649" s="39"/>
      <c r="XAL1043649" s="39"/>
      <c r="XAM1043649" s="39"/>
      <c r="XAN1043649" s="39"/>
      <c r="XAO1043649" s="39"/>
      <c r="XAP1043649" s="39"/>
      <c r="XAQ1043649" s="39"/>
      <c r="XAR1043649" s="39"/>
      <c r="XAS1043649" s="39"/>
      <c r="XAT1043649" s="39"/>
      <c r="XAU1043649" s="39"/>
      <c r="XAV1043649" s="39"/>
      <c r="XAW1043649" s="39"/>
      <c r="XAX1043649" s="39"/>
      <c r="XAY1043649" s="39"/>
      <c r="XAZ1043649" s="39"/>
      <c r="XBA1043649" s="39"/>
      <c r="XBB1043649" s="39"/>
      <c r="XBC1043649" s="39"/>
      <c r="XBD1043649" s="39"/>
    </row>
    <row r="1043650" spans="36:83 5914:5921 14723:16280" customFormat="1" ht="22.5" customHeight="1">
      <c r="AJ1043650" s="57"/>
      <c r="CE1043650" s="83"/>
      <c r="HSL1043650" s="42"/>
      <c r="HSM1043650" s="42"/>
      <c r="HSN1043650" s="42"/>
      <c r="HSO1043650" s="42"/>
      <c r="HSP1043650" s="42"/>
      <c r="HSQ1043650" s="42"/>
      <c r="HSR1043650" s="42"/>
      <c r="HSS1043650" s="42"/>
      <c r="UTG1043650" s="39"/>
      <c r="UTH1043650" s="39"/>
      <c r="UTI1043650" s="39"/>
      <c r="UTJ1043650" s="39"/>
      <c r="UTK1043650" s="39"/>
      <c r="UTL1043650" s="39"/>
      <c r="UTM1043650" s="39"/>
      <c r="UTN1043650" s="39"/>
      <c r="UTO1043650" s="39"/>
      <c r="UTP1043650" s="39"/>
      <c r="UTQ1043650" s="39"/>
      <c r="UTR1043650" s="39"/>
      <c r="UTS1043650" s="39"/>
      <c r="UTT1043650" s="39"/>
      <c r="UTU1043650" s="39"/>
      <c r="UTV1043650" s="39"/>
      <c r="UTW1043650" s="39"/>
      <c r="UTX1043650" s="39"/>
      <c r="UTY1043650" s="39"/>
      <c r="UTZ1043650" s="39"/>
      <c r="UUA1043650" s="39"/>
      <c r="UUB1043650" s="39"/>
      <c r="UUC1043650" s="39"/>
      <c r="UUD1043650" s="39"/>
      <c r="UUE1043650" s="39"/>
      <c r="UUF1043650" s="39"/>
      <c r="UUG1043650" s="39"/>
      <c r="UUH1043650" s="39"/>
      <c r="UUI1043650" s="39"/>
      <c r="UUJ1043650" s="39"/>
      <c r="UUK1043650" s="39"/>
      <c r="UUL1043650" s="39"/>
      <c r="UUM1043650" s="39"/>
      <c r="UUN1043650" s="39"/>
      <c r="UUO1043650" s="39"/>
      <c r="UUP1043650" s="39"/>
      <c r="UUQ1043650" s="39"/>
      <c r="UUR1043650" s="39"/>
      <c r="UUS1043650" s="39"/>
      <c r="UUT1043650" s="39"/>
      <c r="UUU1043650" s="39"/>
      <c r="UUV1043650" s="39"/>
      <c r="UUW1043650" s="39"/>
      <c r="UUX1043650" s="39"/>
      <c r="UUY1043650" s="39"/>
      <c r="UUZ1043650" s="39"/>
      <c r="UVA1043650" s="39"/>
      <c r="UVB1043650" s="39"/>
      <c r="UVC1043650" s="39"/>
      <c r="UVD1043650" s="39"/>
      <c r="UVE1043650" s="39"/>
      <c r="UVF1043650" s="39"/>
      <c r="UVG1043650" s="39"/>
      <c r="UVH1043650" s="39"/>
      <c r="UVI1043650" s="39"/>
      <c r="UVJ1043650" s="39"/>
      <c r="UVK1043650" s="39"/>
      <c r="UVL1043650" s="39"/>
      <c r="UVM1043650" s="39"/>
      <c r="UVN1043650" s="39"/>
      <c r="UVO1043650" s="39"/>
      <c r="UVP1043650" s="39"/>
      <c r="UVQ1043650" s="39"/>
      <c r="UVR1043650" s="39"/>
      <c r="UVS1043650" s="39"/>
      <c r="UVT1043650" s="39"/>
      <c r="UVU1043650" s="39"/>
      <c r="UVV1043650" s="39"/>
      <c r="UVW1043650" s="39"/>
      <c r="UVX1043650" s="39"/>
      <c r="UVY1043650" s="39"/>
      <c r="UVZ1043650" s="39"/>
      <c r="UWA1043650" s="39"/>
      <c r="UWB1043650" s="39"/>
      <c r="UWC1043650" s="39"/>
      <c r="UWD1043650" s="39"/>
      <c r="UWE1043650" s="39"/>
      <c r="UWF1043650" s="39"/>
      <c r="UWG1043650" s="39"/>
      <c r="UWH1043650" s="39"/>
      <c r="UWI1043650" s="39"/>
      <c r="UWJ1043650" s="39"/>
      <c r="UWK1043650" s="39"/>
      <c r="UWL1043650" s="39"/>
      <c r="UWM1043650" s="39"/>
      <c r="UWN1043650" s="39"/>
      <c r="UWO1043650" s="39"/>
      <c r="UWP1043650" s="39"/>
      <c r="UWQ1043650" s="39"/>
      <c r="UWR1043650" s="39"/>
      <c r="UWS1043650" s="39"/>
      <c r="UWT1043650" s="39"/>
      <c r="UWU1043650" s="39"/>
      <c r="UWV1043650" s="39"/>
      <c r="UWW1043650" s="39"/>
      <c r="UWX1043650" s="39"/>
      <c r="UWY1043650" s="39"/>
      <c r="UWZ1043650" s="39"/>
      <c r="UXA1043650" s="39"/>
      <c r="UXB1043650" s="39"/>
      <c r="UXC1043650" s="39"/>
      <c r="UXD1043650" s="39"/>
      <c r="UXE1043650" s="39"/>
      <c r="UXF1043650" s="39"/>
      <c r="UXG1043650" s="39"/>
      <c r="UXH1043650" s="39"/>
      <c r="UXI1043650" s="39"/>
      <c r="UXJ1043650" s="39"/>
      <c r="UXK1043650" s="39"/>
      <c r="UXL1043650" s="39"/>
      <c r="UXM1043650" s="39"/>
      <c r="UXN1043650" s="39"/>
      <c r="UXO1043650" s="39"/>
      <c r="UXP1043650" s="39"/>
      <c r="UXQ1043650" s="39"/>
      <c r="UXR1043650" s="39"/>
      <c r="UXS1043650" s="39"/>
      <c r="UXT1043650" s="39"/>
      <c r="UXU1043650" s="39"/>
      <c r="UXV1043650" s="39"/>
      <c r="UXW1043650" s="39"/>
      <c r="UXX1043650" s="39"/>
      <c r="UXY1043650" s="39"/>
      <c r="UXZ1043650" s="39"/>
      <c r="UYA1043650" s="39"/>
      <c r="UYB1043650" s="39"/>
      <c r="UYC1043650" s="39"/>
      <c r="UYD1043650" s="39"/>
      <c r="UYE1043650" s="39"/>
      <c r="UYF1043650" s="39"/>
      <c r="UYG1043650" s="39"/>
      <c r="UYH1043650" s="39"/>
      <c r="UYI1043650" s="39"/>
      <c r="UYJ1043650" s="39"/>
      <c r="UYK1043650" s="39"/>
      <c r="UYL1043650" s="39"/>
      <c r="UYM1043650" s="39"/>
      <c r="UYN1043650" s="39"/>
      <c r="UYO1043650" s="39"/>
      <c r="UYP1043650" s="39"/>
      <c r="UYQ1043650" s="39"/>
      <c r="UYR1043650" s="39"/>
      <c r="UYS1043650" s="39"/>
      <c r="UYT1043650" s="39"/>
      <c r="UYU1043650" s="39"/>
      <c r="UYV1043650" s="39"/>
      <c r="UYW1043650" s="39"/>
      <c r="UYX1043650" s="39"/>
      <c r="UYY1043650" s="39"/>
      <c r="UYZ1043650" s="39"/>
      <c r="UZA1043650" s="39"/>
      <c r="UZB1043650" s="39"/>
      <c r="UZC1043650" s="39"/>
      <c r="UZD1043650" s="39"/>
      <c r="UZE1043650" s="39"/>
      <c r="UZF1043650" s="39"/>
      <c r="UZG1043650" s="39"/>
      <c r="UZH1043650" s="39"/>
      <c r="UZI1043650" s="39"/>
      <c r="UZJ1043650" s="39"/>
      <c r="UZK1043650" s="39"/>
      <c r="UZL1043650" s="39"/>
      <c r="UZM1043650" s="39"/>
      <c r="UZN1043650" s="39"/>
      <c r="UZO1043650" s="39"/>
      <c r="UZP1043650" s="39"/>
      <c r="UZQ1043650" s="39"/>
      <c r="UZR1043650" s="39"/>
      <c r="UZS1043650" s="39"/>
      <c r="UZT1043650" s="39"/>
      <c r="UZU1043650" s="39"/>
      <c r="UZV1043650" s="39"/>
      <c r="UZW1043650" s="39"/>
      <c r="UZX1043650" s="39"/>
      <c r="UZY1043650" s="39"/>
      <c r="UZZ1043650" s="39"/>
      <c r="VAA1043650" s="39"/>
      <c r="VAB1043650" s="39"/>
      <c r="VAC1043650" s="39"/>
      <c r="VAD1043650" s="39"/>
      <c r="VAE1043650" s="39"/>
      <c r="VAF1043650" s="39"/>
      <c r="VAG1043650" s="39"/>
      <c r="VAH1043650" s="39"/>
      <c r="VAI1043650" s="39"/>
      <c r="VAJ1043650" s="39"/>
      <c r="VAK1043650" s="39"/>
      <c r="VAL1043650" s="39"/>
      <c r="VAM1043650" s="39"/>
      <c r="VAN1043650" s="39"/>
      <c r="VAO1043650" s="39"/>
      <c r="VAP1043650" s="39"/>
      <c r="VAQ1043650" s="39"/>
      <c r="VAR1043650" s="39"/>
      <c r="VAS1043650" s="39"/>
      <c r="VAT1043650" s="39"/>
      <c r="VAU1043650" s="39"/>
      <c r="VAV1043650" s="39"/>
      <c r="VAW1043650" s="39"/>
      <c r="VAX1043650" s="39"/>
      <c r="VAY1043650" s="39"/>
      <c r="VAZ1043650" s="39"/>
      <c r="VBA1043650" s="39"/>
      <c r="VBB1043650" s="39"/>
      <c r="VBC1043650" s="39"/>
      <c r="VBD1043650" s="39"/>
      <c r="VBE1043650" s="39"/>
      <c r="VBF1043650" s="39"/>
      <c r="VBG1043650" s="39"/>
      <c r="VBH1043650" s="39"/>
      <c r="VBI1043650" s="39"/>
      <c r="VBJ1043650" s="39"/>
      <c r="VBK1043650" s="39"/>
      <c r="VBL1043650" s="39"/>
      <c r="VBM1043650" s="39"/>
      <c r="VBN1043650" s="39"/>
      <c r="VBO1043650" s="39"/>
      <c r="VBP1043650" s="39"/>
      <c r="VBQ1043650" s="39"/>
      <c r="VBR1043650" s="39"/>
      <c r="VBS1043650" s="39"/>
      <c r="VBT1043650" s="39"/>
      <c r="VBU1043650" s="39"/>
      <c r="VBV1043650" s="39"/>
      <c r="VBW1043650" s="39"/>
      <c r="VBX1043650" s="39"/>
      <c r="VBY1043650" s="39"/>
      <c r="VBZ1043650" s="39"/>
      <c r="VCA1043650" s="39"/>
      <c r="VCB1043650" s="39"/>
      <c r="VCC1043650" s="39"/>
      <c r="VCD1043650" s="39"/>
      <c r="VCE1043650" s="39"/>
      <c r="VCF1043650" s="39"/>
      <c r="VCG1043650" s="39"/>
      <c r="VCH1043650" s="39"/>
      <c r="VCI1043650" s="39"/>
      <c r="VCJ1043650" s="39"/>
      <c r="VCK1043650" s="39"/>
      <c r="VCL1043650" s="39"/>
      <c r="VCM1043650" s="39"/>
      <c r="VCN1043650" s="39"/>
      <c r="VCO1043650" s="39"/>
      <c r="VCP1043650" s="39"/>
      <c r="VCQ1043650" s="39"/>
      <c r="VCR1043650" s="39"/>
      <c r="VCS1043650" s="39"/>
      <c r="VCT1043650" s="39"/>
      <c r="VCU1043650" s="39"/>
      <c r="VCV1043650" s="39"/>
      <c r="VCW1043650" s="39"/>
      <c r="VCX1043650" s="39"/>
      <c r="VCY1043650" s="39"/>
      <c r="VCZ1043650" s="39"/>
      <c r="VDA1043650" s="39"/>
      <c r="VDB1043650" s="39"/>
      <c r="VDC1043650" s="39"/>
      <c r="VDD1043650" s="39"/>
      <c r="VDE1043650" s="39"/>
      <c r="VDF1043650" s="39"/>
      <c r="VDG1043650" s="39"/>
      <c r="VDH1043650" s="39"/>
      <c r="VDI1043650" s="39"/>
      <c r="VDJ1043650" s="39"/>
      <c r="VDK1043650" s="39"/>
      <c r="VDL1043650" s="39"/>
      <c r="VDM1043650" s="39"/>
      <c r="VDN1043650" s="39"/>
      <c r="VDO1043650" s="39"/>
      <c r="VDP1043650" s="39"/>
      <c r="VDQ1043650" s="39"/>
      <c r="VDR1043650" s="39"/>
      <c r="VDS1043650" s="39"/>
      <c r="VDT1043650" s="39"/>
      <c r="VDU1043650" s="39"/>
      <c r="VDV1043650" s="39"/>
      <c r="VDW1043650" s="39"/>
      <c r="VDX1043650" s="39"/>
      <c r="VDY1043650" s="39"/>
      <c r="VDZ1043650" s="39"/>
      <c r="VEA1043650" s="39"/>
      <c r="VEB1043650" s="39"/>
      <c r="VEC1043650" s="39"/>
      <c r="VED1043650" s="39"/>
      <c r="VEE1043650" s="39"/>
      <c r="VEF1043650" s="39"/>
      <c r="VEG1043650" s="39"/>
      <c r="VEH1043650" s="39"/>
      <c r="VEI1043650" s="39"/>
      <c r="VEJ1043650" s="39"/>
      <c r="VEK1043650" s="39"/>
      <c r="VEL1043650" s="39"/>
      <c r="VEM1043650" s="39"/>
      <c r="VEN1043650" s="39"/>
      <c r="VEO1043650" s="39"/>
      <c r="VEP1043650" s="39"/>
      <c r="VEQ1043650" s="39"/>
      <c r="VER1043650" s="39"/>
      <c r="VES1043650" s="39"/>
      <c r="VET1043650" s="39"/>
      <c r="VEU1043650" s="39"/>
      <c r="VEV1043650" s="39"/>
      <c r="VEW1043650" s="39"/>
      <c r="VEX1043650" s="39"/>
      <c r="VEY1043650" s="39"/>
      <c r="VEZ1043650" s="39"/>
      <c r="VFA1043650" s="39"/>
      <c r="VFB1043650" s="39"/>
      <c r="VFC1043650" s="39"/>
      <c r="VFD1043650" s="39"/>
      <c r="VFE1043650" s="39"/>
      <c r="VFF1043650" s="39"/>
      <c r="VFG1043650" s="39"/>
      <c r="VFH1043650" s="39"/>
      <c r="VFI1043650" s="39"/>
      <c r="VFJ1043650" s="39"/>
      <c r="VFK1043650" s="39"/>
      <c r="VFL1043650" s="39"/>
      <c r="VFM1043650" s="39"/>
      <c r="VFN1043650" s="39"/>
      <c r="VFO1043650" s="39"/>
      <c r="VFP1043650" s="39"/>
      <c r="VFQ1043650" s="39"/>
      <c r="VFR1043650" s="39"/>
      <c r="VFS1043650" s="39"/>
      <c r="VFT1043650" s="39"/>
      <c r="VFU1043650" s="39"/>
      <c r="VFV1043650" s="39"/>
      <c r="VFW1043650" s="39"/>
      <c r="VFX1043650" s="39"/>
      <c r="VFY1043650" s="39"/>
      <c r="VFZ1043650" s="39"/>
      <c r="VGA1043650" s="39"/>
      <c r="VGB1043650" s="39"/>
      <c r="VGC1043650" s="39"/>
      <c r="VGD1043650" s="39"/>
      <c r="VGE1043650" s="39"/>
      <c r="VGF1043650" s="39"/>
      <c r="VGG1043650" s="39"/>
      <c r="VGH1043650" s="39"/>
      <c r="VGI1043650" s="39"/>
      <c r="VGJ1043650" s="39"/>
      <c r="VGK1043650" s="39"/>
      <c r="VGL1043650" s="39"/>
      <c r="VGM1043650" s="39"/>
      <c r="VGN1043650" s="39"/>
      <c r="VGO1043650" s="39"/>
      <c r="VGP1043650" s="39"/>
      <c r="VGQ1043650" s="39"/>
      <c r="VGR1043650" s="39"/>
      <c r="VGS1043650" s="39"/>
      <c r="VGT1043650" s="39"/>
      <c r="VGU1043650" s="39"/>
      <c r="VGV1043650" s="39"/>
      <c r="VGW1043650" s="39"/>
      <c r="VGX1043650" s="39"/>
      <c r="VGY1043650" s="39"/>
      <c r="VGZ1043650" s="39"/>
      <c r="VHA1043650" s="39"/>
      <c r="VHB1043650" s="39"/>
      <c r="VHC1043650" s="39"/>
      <c r="VHD1043650" s="39"/>
      <c r="VHE1043650" s="39"/>
      <c r="VHF1043650" s="39"/>
      <c r="VHG1043650" s="39"/>
      <c r="VHH1043650" s="39"/>
      <c r="VHI1043650" s="39"/>
      <c r="VHJ1043650" s="39"/>
      <c r="VHK1043650" s="39"/>
      <c r="VHL1043650" s="39"/>
      <c r="VHM1043650" s="39"/>
      <c r="VHN1043650" s="39"/>
      <c r="VHO1043650" s="39"/>
      <c r="VHP1043650" s="39"/>
      <c r="VHQ1043650" s="39"/>
      <c r="VHR1043650" s="39"/>
      <c r="VHS1043650" s="39"/>
      <c r="VHT1043650" s="39"/>
      <c r="VHU1043650" s="39"/>
      <c r="VHV1043650" s="39"/>
      <c r="VHW1043650" s="39"/>
      <c r="VHX1043650" s="39"/>
      <c r="VHY1043650" s="39"/>
      <c r="VHZ1043650" s="39"/>
      <c r="VIA1043650" s="39"/>
      <c r="VIB1043650" s="39"/>
      <c r="VIC1043650" s="39"/>
      <c r="VID1043650" s="39"/>
      <c r="VIE1043650" s="39"/>
      <c r="VIF1043650" s="39"/>
      <c r="VIG1043650" s="39"/>
      <c r="VIH1043650" s="39"/>
      <c r="VII1043650" s="39"/>
      <c r="VIJ1043650" s="39"/>
      <c r="VIK1043650" s="39"/>
      <c r="VIL1043650" s="39"/>
      <c r="VIM1043650" s="39"/>
      <c r="VIN1043650" s="39"/>
      <c r="VIO1043650" s="39"/>
      <c r="VIP1043650" s="39"/>
      <c r="VIQ1043650" s="39"/>
      <c r="VIR1043650" s="39"/>
      <c r="VIS1043650" s="39"/>
      <c r="VIT1043650" s="39"/>
      <c r="VIU1043650" s="39"/>
      <c r="VIV1043650" s="39"/>
      <c r="VIW1043650" s="39"/>
      <c r="VIX1043650" s="39"/>
      <c r="VIY1043650" s="39"/>
      <c r="VIZ1043650" s="39"/>
      <c r="VJA1043650" s="39"/>
      <c r="VJB1043650" s="39"/>
      <c r="VJC1043650" s="39"/>
      <c r="VJD1043650" s="39"/>
      <c r="VJE1043650" s="39"/>
      <c r="VJF1043650" s="39"/>
      <c r="VJG1043650" s="39"/>
      <c r="VJH1043650" s="39"/>
      <c r="VJI1043650" s="39"/>
      <c r="VJJ1043650" s="39"/>
      <c r="VJK1043650" s="39"/>
      <c r="VJL1043650" s="39"/>
      <c r="VJM1043650" s="39"/>
      <c r="VJN1043650" s="39"/>
      <c r="VJO1043650" s="39"/>
      <c r="VJP1043650" s="39"/>
      <c r="VJQ1043650" s="39"/>
      <c r="VJR1043650" s="39"/>
      <c r="VJS1043650" s="39"/>
      <c r="VJT1043650" s="39"/>
      <c r="VJU1043650" s="39"/>
      <c r="VJV1043650" s="39"/>
      <c r="VJW1043650" s="39"/>
      <c r="VJX1043650" s="39"/>
      <c r="VJY1043650" s="39"/>
      <c r="VJZ1043650" s="39"/>
      <c r="VKA1043650" s="39"/>
      <c r="VKB1043650" s="39"/>
      <c r="VKC1043650" s="39"/>
      <c r="VKD1043650" s="39"/>
      <c r="VKE1043650" s="39"/>
      <c r="VKF1043650" s="39"/>
      <c r="VKG1043650" s="39"/>
      <c r="VKH1043650" s="39"/>
      <c r="VKI1043650" s="39"/>
      <c r="VKJ1043650" s="39"/>
      <c r="VKK1043650" s="39"/>
      <c r="VKL1043650" s="39"/>
      <c r="VKM1043650" s="39"/>
      <c r="VKN1043650" s="39"/>
      <c r="VKO1043650" s="39"/>
      <c r="VKP1043650" s="39"/>
      <c r="VKQ1043650" s="39"/>
      <c r="VKR1043650" s="39"/>
      <c r="VKS1043650" s="39"/>
      <c r="VKT1043650" s="39"/>
      <c r="VKU1043650" s="39"/>
      <c r="VKV1043650" s="39"/>
      <c r="VKW1043650" s="39"/>
      <c r="VKX1043650" s="39"/>
      <c r="VKY1043650" s="39"/>
      <c r="VKZ1043650" s="39"/>
      <c r="VLA1043650" s="39"/>
      <c r="VLB1043650" s="39"/>
      <c r="VLC1043650" s="39"/>
      <c r="VLD1043650" s="39"/>
      <c r="VLE1043650" s="39"/>
      <c r="VLF1043650" s="39"/>
      <c r="VLG1043650" s="39"/>
      <c r="VLH1043650" s="39"/>
      <c r="VLI1043650" s="39"/>
      <c r="VLJ1043650" s="39"/>
      <c r="VLK1043650" s="39"/>
      <c r="VLL1043650" s="39"/>
      <c r="VLM1043650" s="39"/>
      <c r="VLN1043650" s="39"/>
      <c r="VLO1043650" s="39"/>
      <c r="VLP1043650" s="39"/>
      <c r="VLQ1043650" s="39"/>
      <c r="VLR1043650" s="39"/>
      <c r="VLS1043650" s="39"/>
      <c r="VLT1043650" s="39"/>
      <c r="VLU1043650" s="39"/>
      <c r="VLV1043650" s="39"/>
      <c r="VLW1043650" s="39"/>
      <c r="VLX1043650" s="39"/>
      <c r="VLY1043650" s="39"/>
      <c r="VLZ1043650" s="39"/>
      <c r="VMA1043650" s="39"/>
      <c r="VMB1043650" s="39"/>
      <c r="VMC1043650" s="39"/>
      <c r="VMD1043650" s="39"/>
      <c r="VME1043650" s="39"/>
      <c r="VMF1043650" s="39"/>
      <c r="VMG1043650" s="39"/>
      <c r="VMH1043650" s="39"/>
      <c r="VMI1043650" s="39"/>
      <c r="VMJ1043650" s="39"/>
      <c r="VMK1043650" s="39"/>
      <c r="VML1043650" s="39"/>
      <c r="VMM1043650" s="39"/>
      <c r="VMN1043650" s="39"/>
      <c r="VMO1043650" s="39"/>
      <c r="VMP1043650" s="39"/>
      <c r="VMQ1043650" s="39"/>
      <c r="VMR1043650" s="39"/>
      <c r="VMS1043650" s="39"/>
      <c r="VMT1043650" s="39"/>
      <c r="VMU1043650" s="39"/>
      <c r="VMV1043650" s="39"/>
      <c r="VMW1043650" s="39"/>
      <c r="VMX1043650" s="39"/>
      <c r="VMY1043650" s="39"/>
      <c r="VMZ1043650" s="39"/>
      <c r="VNA1043650" s="39"/>
      <c r="VNB1043650" s="39"/>
      <c r="VNC1043650" s="39"/>
      <c r="VND1043650" s="39"/>
      <c r="VNE1043650" s="39"/>
      <c r="VNF1043650" s="39"/>
      <c r="VNG1043650" s="39"/>
      <c r="VNH1043650" s="39"/>
      <c r="VNI1043650" s="39"/>
      <c r="VNJ1043650" s="39"/>
      <c r="VNK1043650" s="39"/>
      <c r="VNL1043650" s="39"/>
      <c r="VNM1043650" s="39"/>
      <c r="VNN1043650" s="39"/>
      <c r="VNO1043650" s="39"/>
      <c r="VNP1043650" s="39"/>
      <c r="VNQ1043650" s="39"/>
      <c r="VNR1043650" s="39"/>
      <c r="VNS1043650" s="39"/>
      <c r="VNT1043650" s="39"/>
      <c r="VNU1043650" s="39"/>
      <c r="VNV1043650" s="39"/>
      <c r="VNW1043650" s="39"/>
      <c r="VNX1043650" s="39"/>
      <c r="VNY1043650" s="39"/>
      <c r="VNZ1043650" s="39"/>
      <c r="VOA1043650" s="39"/>
      <c r="VOB1043650" s="39"/>
      <c r="VOC1043650" s="39"/>
      <c r="VOD1043650" s="39"/>
      <c r="VOE1043650" s="39"/>
      <c r="VOF1043650" s="39"/>
      <c r="VOG1043650" s="39"/>
      <c r="VOH1043650" s="39"/>
      <c r="VOI1043650" s="39"/>
      <c r="VOJ1043650" s="39"/>
      <c r="VOK1043650" s="39"/>
      <c r="VOL1043650" s="39"/>
      <c r="VOM1043650" s="39"/>
      <c r="VON1043650" s="39"/>
      <c r="VOO1043650" s="39"/>
      <c r="VOP1043650" s="39"/>
      <c r="VOQ1043650" s="39"/>
      <c r="VOR1043650" s="39"/>
      <c r="VOS1043650" s="39"/>
      <c r="VOT1043650" s="39"/>
      <c r="VOU1043650" s="39"/>
      <c r="VOV1043650" s="39"/>
      <c r="VOW1043650" s="39"/>
      <c r="VOX1043650" s="39"/>
      <c r="VOY1043650" s="39"/>
      <c r="VOZ1043650" s="39"/>
      <c r="VPA1043650" s="39"/>
      <c r="VPB1043650" s="39"/>
      <c r="VPC1043650" s="39"/>
      <c r="VPD1043650" s="39"/>
      <c r="VPE1043650" s="39"/>
      <c r="VPF1043650" s="39"/>
      <c r="VPG1043650" s="39"/>
      <c r="VPH1043650" s="39"/>
      <c r="VPI1043650" s="39"/>
      <c r="VPJ1043650" s="39"/>
      <c r="VPK1043650" s="39"/>
      <c r="VPL1043650" s="39"/>
      <c r="VPM1043650" s="39"/>
      <c r="VPN1043650" s="39"/>
      <c r="VPO1043650" s="39"/>
      <c r="VPP1043650" s="39"/>
      <c r="VPQ1043650" s="39"/>
      <c r="VPR1043650" s="39"/>
      <c r="VPS1043650" s="39"/>
      <c r="VPT1043650" s="39"/>
      <c r="VPU1043650" s="39"/>
      <c r="VPV1043650" s="39"/>
      <c r="VPW1043650" s="39"/>
      <c r="VPX1043650" s="39"/>
      <c r="VPY1043650" s="39"/>
      <c r="VPZ1043650" s="39"/>
      <c r="VQA1043650" s="39"/>
      <c r="VQB1043650" s="39"/>
      <c r="VQC1043650" s="39"/>
      <c r="VQD1043650" s="39"/>
      <c r="VQE1043650" s="39"/>
      <c r="VQF1043650" s="39"/>
      <c r="VQG1043650" s="39"/>
      <c r="VQH1043650" s="39"/>
      <c r="VQI1043650" s="39"/>
      <c r="VQJ1043650" s="39"/>
      <c r="VQK1043650" s="39"/>
      <c r="VQL1043650" s="39"/>
      <c r="VQM1043650" s="39"/>
      <c r="VQN1043650" s="39"/>
      <c r="VQO1043650" s="39"/>
      <c r="VQP1043650" s="39"/>
      <c r="VQQ1043650" s="39"/>
      <c r="VQR1043650" s="39"/>
      <c r="VQS1043650" s="39"/>
      <c r="VQT1043650" s="39"/>
      <c r="VQU1043650" s="39"/>
      <c r="VQV1043650" s="39"/>
      <c r="VQW1043650" s="39"/>
      <c r="VQX1043650" s="39"/>
      <c r="VQY1043650" s="39"/>
      <c r="VQZ1043650" s="39"/>
      <c r="VRA1043650" s="39"/>
      <c r="VRB1043650" s="39"/>
      <c r="VRC1043650" s="39"/>
      <c r="VRD1043650" s="39"/>
      <c r="VRE1043650" s="39"/>
      <c r="VRF1043650" s="39"/>
      <c r="VRG1043650" s="39"/>
      <c r="VRH1043650" s="39"/>
      <c r="VRI1043650" s="39"/>
      <c r="VRJ1043650" s="39"/>
      <c r="VRK1043650" s="39"/>
      <c r="VRL1043650" s="39"/>
      <c r="VRM1043650" s="39"/>
      <c r="VRN1043650" s="39"/>
      <c r="VRO1043650" s="39"/>
      <c r="VRP1043650" s="39"/>
      <c r="VRQ1043650" s="39"/>
      <c r="VRR1043650" s="39"/>
      <c r="VRS1043650" s="39"/>
      <c r="VRT1043650" s="39"/>
      <c r="VRU1043650" s="39"/>
      <c r="VRV1043650" s="39"/>
      <c r="VRW1043650" s="39"/>
      <c r="VRX1043650" s="39"/>
      <c r="VRY1043650" s="39"/>
      <c r="VRZ1043650" s="39"/>
      <c r="VSA1043650" s="39"/>
      <c r="VSB1043650" s="39"/>
      <c r="VSC1043650" s="39"/>
      <c r="VSD1043650" s="39"/>
      <c r="VSE1043650" s="39"/>
      <c r="VSF1043650" s="39"/>
      <c r="VSG1043650" s="39"/>
      <c r="VSH1043650" s="39"/>
      <c r="VSI1043650" s="39"/>
      <c r="VSJ1043650" s="39"/>
      <c r="VSK1043650" s="39"/>
      <c r="VSL1043650" s="39"/>
      <c r="VSM1043650" s="39"/>
      <c r="VSN1043650" s="39"/>
      <c r="VSO1043650" s="39"/>
      <c r="VSP1043650" s="39"/>
      <c r="VSQ1043650" s="39"/>
      <c r="VSR1043650" s="39"/>
      <c r="VSS1043650" s="39"/>
      <c r="VST1043650" s="39"/>
      <c r="VSU1043650" s="39"/>
      <c r="VSV1043650" s="39"/>
      <c r="VSW1043650" s="39"/>
      <c r="VSX1043650" s="39"/>
      <c r="VSY1043650" s="39"/>
      <c r="VSZ1043650" s="39"/>
      <c r="VTA1043650" s="39"/>
      <c r="VTB1043650" s="39"/>
      <c r="VTC1043650" s="39"/>
      <c r="VTD1043650" s="39"/>
      <c r="VTE1043650" s="39"/>
      <c r="VTF1043650" s="39"/>
      <c r="VTG1043650" s="39"/>
      <c r="VTH1043650" s="39"/>
      <c r="VTI1043650" s="39"/>
      <c r="VTJ1043650" s="39"/>
      <c r="VTK1043650" s="39"/>
      <c r="VTL1043650" s="39"/>
      <c r="VTM1043650" s="39"/>
      <c r="VTN1043650" s="39"/>
      <c r="VTO1043650" s="39"/>
      <c r="VTP1043650" s="39"/>
      <c r="VTQ1043650" s="39"/>
      <c r="VTR1043650" s="39"/>
      <c r="VTS1043650" s="39"/>
      <c r="VTT1043650" s="39"/>
      <c r="VTU1043650" s="39"/>
      <c r="VTV1043650" s="39"/>
      <c r="VTW1043650" s="39"/>
      <c r="VTX1043650" s="39"/>
      <c r="VTY1043650" s="39"/>
      <c r="VTZ1043650" s="39"/>
      <c r="VUA1043650" s="39"/>
      <c r="VUB1043650" s="39"/>
      <c r="VUC1043650" s="39"/>
      <c r="VUD1043650" s="39"/>
      <c r="VUE1043650" s="39"/>
      <c r="VUF1043650" s="39"/>
      <c r="VUG1043650" s="39"/>
      <c r="VUH1043650" s="39"/>
      <c r="VUI1043650" s="39"/>
      <c r="VUJ1043650" s="39"/>
      <c r="VUK1043650" s="39"/>
      <c r="VUL1043650" s="39"/>
      <c r="VUM1043650" s="39"/>
      <c r="VUN1043650" s="39"/>
      <c r="VUO1043650" s="39"/>
      <c r="VUP1043650" s="39"/>
      <c r="VUQ1043650" s="39"/>
      <c r="VUR1043650" s="39"/>
      <c r="VUS1043650" s="39"/>
      <c r="VUT1043650" s="39"/>
      <c r="VUU1043650" s="39"/>
      <c r="VUV1043650" s="39"/>
      <c r="VUW1043650" s="39"/>
      <c r="VUX1043650" s="39"/>
      <c r="VUY1043650" s="39"/>
      <c r="VUZ1043650" s="39"/>
      <c r="VVA1043650" s="39"/>
      <c r="VVB1043650" s="39"/>
      <c r="VVC1043650" s="39"/>
      <c r="VVD1043650" s="39"/>
      <c r="VVE1043650" s="39"/>
      <c r="VVF1043650" s="39"/>
      <c r="VVG1043650" s="39"/>
      <c r="VVH1043650" s="39"/>
      <c r="VVI1043650" s="39"/>
      <c r="VVJ1043650" s="39"/>
      <c r="VVK1043650" s="39"/>
      <c r="VVL1043650" s="39"/>
      <c r="VVM1043650" s="39"/>
      <c r="VVN1043650" s="39"/>
      <c r="VVO1043650" s="39"/>
      <c r="VVP1043650" s="39"/>
      <c r="VVQ1043650" s="39"/>
      <c r="VVR1043650" s="39"/>
      <c r="VVS1043650" s="39"/>
      <c r="VVT1043650" s="39"/>
      <c r="VVU1043650" s="39"/>
      <c r="VVV1043650" s="39"/>
      <c r="VVW1043650" s="39"/>
      <c r="VVX1043650" s="39"/>
      <c r="VVY1043650" s="39"/>
      <c r="VVZ1043650" s="39"/>
      <c r="VWA1043650" s="39"/>
      <c r="VWB1043650" s="39"/>
      <c r="VWC1043650" s="39"/>
      <c r="VWD1043650" s="39"/>
      <c r="VWE1043650" s="39"/>
      <c r="VWF1043650" s="39"/>
      <c r="VWG1043650" s="39"/>
      <c r="VWH1043650" s="39"/>
      <c r="VWI1043650" s="39"/>
      <c r="VWJ1043650" s="39"/>
      <c r="VWK1043650" s="39"/>
      <c r="VWL1043650" s="39"/>
      <c r="VWM1043650" s="39"/>
      <c r="VWN1043650" s="39"/>
      <c r="VWO1043650" s="39"/>
      <c r="VWP1043650" s="39"/>
      <c r="VWQ1043650" s="39"/>
      <c r="VWR1043650" s="39"/>
      <c r="VWS1043650" s="39"/>
      <c r="VWT1043650" s="39"/>
      <c r="VWU1043650" s="39"/>
      <c r="VWV1043650" s="39"/>
      <c r="VWW1043650" s="39"/>
      <c r="VWX1043650" s="39"/>
      <c r="VWY1043650" s="39"/>
      <c r="VWZ1043650" s="39"/>
      <c r="VXA1043650" s="39"/>
      <c r="VXB1043650" s="39"/>
      <c r="VXC1043650" s="39"/>
      <c r="VXD1043650" s="39"/>
      <c r="VXE1043650" s="39"/>
      <c r="VXF1043650" s="39"/>
      <c r="VXG1043650" s="39"/>
      <c r="VXH1043650" s="39"/>
      <c r="VXI1043650" s="39"/>
      <c r="VXJ1043650" s="39"/>
      <c r="VXK1043650" s="39"/>
      <c r="VXL1043650" s="39"/>
      <c r="VXM1043650" s="39"/>
      <c r="VXN1043650" s="39"/>
      <c r="VXO1043650" s="39"/>
      <c r="VXP1043650" s="39"/>
      <c r="VXQ1043650" s="39"/>
      <c r="VXR1043650" s="39"/>
      <c r="VXS1043650" s="39"/>
      <c r="VXT1043650" s="39"/>
      <c r="VXU1043650" s="39"/>
      <c r="VXV1043650" s="39"/>
      <c r="VXW1043650" s="39"/>
      <c r="VXX1043650" s="39"/>
      <c r="VXY1043650" s="39"/>
      <c r="VXZ1043650" s="39"/>
      <c r="VYA1043650" s="39"/>
      <c r="VYB1043650" s="39"/>
      <c r="VYC1043650" s="39"/>
      <c r="VYD1043650" s="39"/>
      <c r="VYE1043650" s="39"/>
      <c r="VYF1043650" s="39"/>
      <c r="VYG1043650" s="39"/>
      <c r="VYH1043650" s="39"/>
      <c r="VYI1043650" s="39"/>
      <c r="VYJ1043650" s="39"/>
      <c r="VYK1043650" s="39"/>
      <c r="VYL1043650" s="39"/>
      <c r="VYM1043650" s="39"/>
      <c r="VYN1043650" s="39"/>
      <c r="VYO1043650" s="39"/>
      <c r="VYP1043650" s="39"/>
      <c r="VYQ1043650" s="39"/>
      <c r="VYR1043650" s="39"/>
      <c r="VYS1043650" s="39"/>
      <c r="VYT1043650" s="39"/>
      <c r="VYU1043650" s="39"/>
      <c r="VYV1043650" s="39"/>
      <c r="VYW1043650" s="39"/>
      <c r="VYX1043650" s="39"/>
      <c r="VYY1043650" s="39"/>
      <c r="VYZ1043650" s="39"/>
      <c r="VZA1043650" s="39"/>
      <c r="VZB1043650" s="39"/>
      <c r="VZC1043650" s="39"/>
      <c r="VZD1043650" s="39"/>
      <c r="VZE1043650" s="39"/>
      <c r="VZF1043650" s="39"/>
      <c r="VZG1043650" s="39"/>
      <c r="VZH1043650" s="39"/>
      <c r="VZI1043650" s="39"/>
      <c r="VZJ1043650" s="39"/>
      <c r="VZK1043650" s="39"/>
      <c r="VZL1043650" s="39"/>
      <c r="VZM1043650" s="39"/>
      <c r="VZN1043650" s="39"/>
      <c r="VZO1043650" s="39"/>
      <c r="VZP1043650" s="39"/>
      <c r="VZQ1043650" s="39"/>
      <c r="VZR1043650" s="39"/>
      <c r="VZS1043650" s="39"/>
      <c r="VZT1043650" s="39"/>
      <c r="VZU1043650" s="39"/>
      <c r="VZV1043650" s="39"/>
      <c r="VZW1043650" s="39"/>
      <c r="VZX1043650" s="39"/>
      <c r="VZY1043650" s="39"/>
      <c r="VZZ1043650" s="39"/>
      <c r="WAA1043650" s="39"/>
      <c r="WAB1043650" s="39"/>
      <c r="WAC1043650" s="39"/>
      <c r="WAD1043650" s="39"/>
      <c r="WAE1043650" s="39"/>
      <c r="WAF1043650" s="39"/>
      <c r="WAG1043650" s="39"/>
      <c r="WAH1043650" s="39"/>
      <c r="WAI1043650" s="39"/>
      <c r="WAJ1043650" s="39"/>
      <c r="WAK1043650" s="39"/>
      <c r="WAL1043650" s="39"/>
      <c r="WAM1043650" s="39"/>
      <c r="WAN1043650" s="39"/>
      <c r="WAO1043650" s="39"/>
      <c r="WAP1043650" s="39"/>
      <c r="WAQ1043650" s="39"/>
      <c r="WAR1043650" s="39"/>
      <c r="WAS1043650" s="39"/>
      <c r="WAT1043650" s="39"/>
      <c r="WAU1043650" s="39"/>
      <c r="WAV1043650" s="39"/>
      <c r="WAW1043650" s="39"/>
      <c r="WAX1043650" s="39"/>
      <c r="WAY1043650" s="39"/>
      <c r="WAZ1043650" s="39"/>
      <c r="WBA1043650" s="39"/>
      <c r="WBB1043650" s="39"/>
      <c r="WBC1043650" s="39"/>
      <c r="WBD1043650" s="39"/>
      <c r="WBE1043650" s="39"/>
      <c r="WBF1043650" s="39"/>
      <c r="WBG1043650" s="39"/>
      <c r="WBH1043650" s="39"/>
      <c r="WBI1043650" s="39"/>
      <c r="WBJ1043650" s="39"/>
      <c r="WBK1043650" s="39"/>
      <c r="WBL1043650" s="39"/>
      <c r="WBM1043650" s="39"/>
      <c r="WBN1043650" s="39"/>
      <c r="WBO1043650" s="39"/>
      <c r="WBP1043650" s="39"/>
      <c r="WBQ1043650" s="39"/>
      <c r="WBR1043650" s="39"/>
      <c r="WBS1043650" s="39"/>
      <c r="WBT1043650" s="39"/>
      <c r="WBU1043650" s="39"/>
      <c r="WBV1043650" s="39"/>
      <c r="WBW1043650" s="39"/>
      <c r="WBX1043650" s="39"/>
      <c r="WBY1043650" s="39"/>
      <c r="WBZ1043650" s="39"/>
      <c r="WCA1043650" s="39"/>
      <c r="WCB1043650" s="39"/>
      <c r="WCC1043650" s="39"/>
      <c r="WCD1043650" s="39"/>
      <c r="WCE1043650" s="39"/>
      <c r="WCF1043650" s="39"/>
      <c r="WCG1043650" s="39"/>
      <c r="WCH1043650" s="39"/>
      <c r="WCI1043650" s="39"/>
      <c r="WCJ1043650" s="39"/>
      <c r="WCK1043650" s="39"/>
      <c r="WCL1043650" s="39"/>
      <c r="WCM1043650" s="39"/>
      <c r="WCN1043650" s="39"/>
      <c r="WCO1043650" s="39"/>
      <c r="WCP1043650" s="39"/>
      <c r="WCQ1043650" s="39"/>
      <c r="WCR1043650" s="39"/>
      <c r="WCS1043650" s="39"/>
      <c r="WCT1043650" s="39"/>
      <c r="WCU1043650" s="39"/>
      <c r="WCV1043650" s="39"/>
      <c r="WCW1043650" s="39"/>
      <c r="WCX1043650" s="39"/>
      <c r="WCY1043650" s="39"/>
      <c r="WCZ1043650" s="39"/>
      <c r="WDA1043650" s="39"/>
      <c r="WDB1043650" s="39"/>
      <c r="WDC1043650" s="39"/>
      <c r="WDD1043650" s="39"/>
      <c r="WDE1043650" s="39"/>
      <c r="WDF1043650" s="39"/>
      <c r="WDG1043650" s="39"/>
      <c r="WDH1043650" s="39"/>
      <c r="WDI1043650" s="39"/>
      <c r="WDJ1043650" s="39"/>
      <c r="WDK1043650" s="39"/>
      <c r="WDL1043650" s="39"/>
      <c r="WDM1043650" s="39"/>
      <c r="WDN1043650" s="39"/>
      <c r="WDO1043650" s="39"/>
      <c r="WDP1043650" s="39"/>
      <c r="WDQ1043650" s="39"/>
      <c r="WDR1043650" s="39"/>
      <c r="WDS1043650" s="39"/>
      <c r="WDT1043650" s="39"/>
      <c r="WDU1043650" s="39"/>
      <c r="WDV1043650" s="39"/>
      <c r="WDW1043650" s="39"/>
      <c r="WDX1043650" s="39"/>
      <c r="WDY1043650" s="39"/>
      <c r="WDZ1043650" s="39"/>
      <c r="WEA1043650" s="39"/>
      <c r="WEB1043650" s="39"/>
      <c r="WEC1043650" s="39"/>
      <c r="WED1043650" s="39"/>
      <c r="WEE1043650" s="39"/>
      <c r="WEF1043650" s="39"/>
      <c r="WEG1043650" s="39"/>
      <c r="WEH1043650" s="39"/>
      <c r="WEI1043650" s="39"/>
      <c r="WEJ1043650" s="39"/>
      <c r="WEK1043650" s="39"/>
      <c r="WEL1043650" s="39"/>
      <c r="WEM1043650" s="39"/>
      <c r="WEN1043650" s="39"/>
      <c r="WEO1043650" s="39"/>
      <c r="WEP1043650" s="39"/>
      <c r="WEQ1043650" s="39"/>
      <c r="WER1043650" s="39"/>
      <c r="WES1043650" s="39"/>
      <c r="WET1043650" s="39"/>
      <c r="WEU1043650" s="39"/>
      <c r="WEV1043650" s="39"/>
      <c r="WEW1043650" s="39"/>
      <c r="WEX1043650" s="39"/>
      <c r="WEY1043650" s="39"/>
      <c r="WEZ1043650" s="39"/>
      <c r="WFA1043650" s="39"/>
      <c r="WFB1043650" s="39"/>
      <c r="WFC1043650" s="39"/>
      <c r="WFD1043650" s="39"/>
      <c r="WFE1043650" s="39"/>
      <c r="WFF1043650" s="39"/>
      <c r="WFG1043650" s="39"/>
      <c r="WFH1043650" s="39"/>
      <c r="WFI1043650" s="39"/>
      <c r="WFJ1043650" s="39"/>
      <c r="WFK1043650" s="39"/>
      <c r="WFL1043650" s="39"/>
      <c r="WFM1043650" s="39"/>
      <c r="WFN1043650" s="39"/>
      <c r="WFO1043650" s="39"/>
      <c r="WFP1043650" s="39"/>
      <c r="WFQ1043650" s="39"/>
      <c r="WFR1043650" s="39"/>
      <c r="WFS1043650" s="39"/>
      <c r="WFT1043650" s="39"/>
      <c r="WFU1043650" s="39"/>
      <c r="WFV1043650" s="39"/>
      <c r="WFW1043650" s="39"/>
      <c r="WFX1043650" s="39"/>
      <c r="WFY1043650" s="39"/>
      <c r="WFZ1043650" s="39"/>
      <c r="WGA1043650" s="39"/>
      <c r="WGB1043650" s="39"/>
      <c r="WGC1043650" s="39"/>
      <c r="WGD1043650" s="39"/>
      <c r="WGE1043650" s="39"/>
      <c r="WGF1043650" s="39"/>
      <c r="WGG1043650" s="39"/>
      <c r="WGH1043650" s="39"/>
      <c r="WGI1043650" s="39"/>
      <c r="WGJ1043650" s="39"/>
      <c r="WGK1043650" s="39"/>
      <c r="WGL1043650" s="39"/>
      <c r="WGM1043650" s="39"/>
      <c r="WGN1043650" s="39"/>
      <c r="WGO1043650" s="39"/>
      <c r="WGP1043650" s="39"/>
      <c r="WGQ1043650" s="39"/>
      <c r="WGR1043650" s="39"/>
      <c r="WGS1043650" s="39"/>
      <c r="WGT1043650" s="39"/>
      <c r="WGU1043650" s="39"/>
      <c r="WGV1043650" s="39"/>
      <c r="WGW1043650" s="39"/>
      <c r="WGX1043650" s="39"/>
      <c r="WGY1043650" s="39"/>
      <c r="WGZ1043650" s="39"/>
      <c r="WHA1043650" s="39"/>
      <c r="WHB1043650" s="39"/>
      <c r="WHC1043650" s="39"/>
      <c r="WHD1043650" s="39"/>
      <c r="WHE1043650" s="39"/>
      <c r="WHF1043650" s="39"/>
      <c r="WHG1043650" s="39"/>
      <c r="WHH1043650" s="39"/>
      <c r="WHI1043650" s="39"/>
      <c r="WHJ1043650" s="39"/>
      <c r="WHK1043650" s="39"/>
      <c r="WHL1043650" s="39"/>
      <c r="WHM1043650" s="39"/>
      <c r="WHN1043650" s="39"/>
      <c r="WHO1043650" s="39"/>
      <c r="WHP1043650" s="39"/>
      <c r="WHQ1043650" s="39"/>
      <c r="WHR1043650" s="39"/>
      <c r="WHS1043650" s="39"/>
      <c r="WHT1043650" s="39"/>
      <c r="WHU1043650" s="39"/>
      <c r="WHV1043650" s="39"/>
      <c r="WHW1043650" s="39"/>
      <c r="WHX1043650" s="39"/>
      <c r="WHY1043650" s="39"/>
      <c r="WHZ1043650" s="39"/>
      <c r="WIA1043650" s="39"/>
      <c r="WIB1043650" s="39"/>
      <c r="WIC1043650" s="39"/>
      <c r="WID1043650" s="39"/>
      <c r="WIE1043650" s="39"/>
      <c r="WIF1043650" s="39"/>
      <c r="WIG1043650" s="39"/>
      <c r="WIH1043650" s="39"/>
      <c r="WII1043650" s="39"/>
      <c r="WIJ1043650" s="39"/>
      <c r="WIK1043650" s="39"/>
      <c r="WIL1043650" s="39"/>
      <c r="WIM1043650" s="39"/>
      <c r="WIN1043650" s="39"/>
      <c r="WIO1043650" s="39"/>
      <c r="WIP1043650" s="39"/>
      <c r="WIQ1043650" s="39"/>
      <c r="WIR1043650" s="39"/>
      <c r="WIS1043650" s="39"/>
      <c r="WIT1043650" s="39"/>
      <c r="WIU1043650" s="39"/>
      <c r="WIV1043650" s="39"/>
      <c r="WIW1043650" s="39"/>
      <c r="WIX1043650" s="39"/>
      <c r="WIY1043650" s="39"/>
      <c r="WIZ1043650" s="39"/>
      <c r="WJA1043650" s="39"/>
      <c r="WJB1043650" s="39"/>
      <c r="WJC1043650" s="39"/>
      <c r="WJD1043650" s="39"/>
      <c r="WJE1043650" s="39"/>
      <c r="WJF1043650" s="39"/>
      <c r="WJG1043650" s="39"/>
      <c r="WJH1043650" s="39"/>
      <c r="WJI1043650" s="39"/>
      <c r="WJJ1043650" s="39"/>
      <c r="WJK1043650" s="39"/>
      <c r="WJL1043650" s="39"/>
      <c r="WJM1043650" s="39"/>
      <c r="WJN1043650" s="39"/>
      <c r="WJO1043650" s="39"/>
      <c r="WJP1043650" s="39"/>
      <c r="WJQ1043650" s="39"/>
      <c r="WJR1043650" s="39"/>
      <c r="WJS1043650" s="39"/>
      <c r="WJT1043650" s="39"/>
      <c r="WJU1043650" s="39"/>
      <c r="WJV1043650" s="39"/>
      <c r="WJW1043650" s="39"/>
      <c r="WJX1043650" s="39"/>
      <c r="WJY1043650" s="39"/>
      <c r="WJZ1043650" s="39"/>
      <c r="WKA1043650" s="39"/>
      <c r="WKB1043650" s="39"/>
      <c r="WKC1043650" s="39"/>
      <c r="WKD1043650" s="39"/>
      <c r="WKE1043650" s="39"/>
      <c r="WKF1043650" s="39"/>
      <c r="WKG1043650" s="39"/>
      <c r="WKH1043650" s="39"/>
      <c r="WKI1043650" s="39"/>
      <c r="WKJ1043650" s="39"/>
      <c r="WKK1043650" s="39"/>
      <c r="WKL1043650" s="39"/>
      <c r="WKM1043650" s="39"/>
      <c r="WKN1043650" s="39"/>
      <c r="WKO1043650" s="39"/>
      <c r="WKP1043650" s="39"/>
      <c r="WKQ1043650" s="39"/>
      <c r="WKR1043650" s="39"/>
      <c r="WKS1043650" s="39"/>
      <c r="WKT1043650" s="39"/>
      <c r="WKU1043650" s="39"/>
      <c r="WKV1043650" s="39"/>
      <c r="WKW1043650" s="39"/>
      <c r="WKX1043650" s="39"/>
      <c r="WKY1043650" s="39"/>
      <c r="WKZ1043650" s="39"/>
      <c r="WLA1043650" s="39"/>
      <c r="WLB1043650" s="39"/>
      <c r="WLC1043650" s="39"/>
      <c r="WLD1043650" s="39"/>
      <c r="WLE1043650" s="39"/>
      <c r="WLF1043650" s="39"/>
      <c r="WLG1043650" s="39"/>
      <c r="WLH1043650" s="39"/>
      <c r="WLI1043650" s="39"/>
      <c r="WLJ1043650" s="39"/>
      <c r="WLK1043650" s="39"/>
      <c r="WLL1043650" s="39"/>
      <c r="WLM1043650" s="39"/>
      <c r="WLN1043650" s="39"/>
      <c r="WLO1043650" s="39"/>
      <c r="WLP1043650" s="39"/>
      <c r="WLQ1043650" s="39"/>
      <c r="WLR1043650" s="39"/>
      <c r="WLS1043650" s="39"/>
      <c r="WLT1043650" s="39"/>
      <c r="WLU1043650" s="39"/>
      <c r="WLV1043650" s="39"/>
      <c r="WLW1043650" s="39"/>
      <c r="WLX1043650" s="39"/>
      <c r="WLY1043650" s="39"/>
      <c r="WLZ1043650" s="39"/>
      <c r="WMA1043650" s="39"/>
      <c r="WMB1043650" s="39"/>
      <c r="WMC1043650" s="39"/>
      <c r="WMD1043650" s="39"/>
      <c r="WME1043650" s="39"/>
      <c r="WMF1043650" s="39"/>
      <c r="WMG1043650" s="39"/>
      <c r="WMH1043650" s="39"/>
      <c r="WMI1043650" s="39"/>
      <c r="WMJ1043650" s="39"/>
      <c r="WMK1043650" s="39"/>
      <c r="WML1043650" s="39"/>
      <c r="WMM1043650" s="39"/>
      <c r="WMN1043650" s="39"/>
      <c r="WMO1043650" s="39"/>
      <c r="WMP1043650" s="39"/>
      <c r="WMQ1043650" s="39"/>
      <c r="WMR1043650" s="39"/>
      <c r="WMS1043650" s="39"/>
      <c r="WMT1043650" s="39"/>
      <c r="WMU1043650" s="39"/>
      <c r="WMV1043650" s="39"/>
      <c r="WMW1043650" s="39"/>
      <c r="WMX1043650" s="39"/>
      <c r="WMY1043650" s="39"/>
      <c r="WMZ1043650" s="39"/>
      <c r="WNA1043650" s="39"/>
      <c r="WNB1043650" s="39"/>
      <c r="WNC1043650" s="39"/>
      <c r="WND1043650" s="39"/>
      <c r="WNE1043650" s="39"/>
      <c r="WNF1043650" s="39"/>
      <c r="WNG1043650" s="39"/>
      <c r="WNH1043650" s="39"/>
      <c r="WNI1043650" s="39"/>
      <c r="WNJ1043650" s="39"/>
      <c r="WNK1043650" s="39"/>
      <c r="WNL1043650" s="39"/>
      <c r="WNM1043650" s="39"/>
      <c r="WNN1043650" s="39"/>
      <c r="WNO1043650" s="39"/>
      <c r="WNP1043650" s="39"/>
      <c r="WNQ1043650" s="39"/>
      <c r="WNR1043650" s="39"/>
      <c r="WNS1043650" s="39"/>
      <c r="WNT1043650" s="39"/>
      <c r="WNU1043650" s="39"/>
      <c r="WNV1043650" s="39"/>
      <c r="WNW1043650" s="39"/>
      <c r="WNX1043650" s="39"/>
      <c r="WNY1043650" s="39"/>
      <c r="WNZ1043650" s="39"/>
      <c r="WOA1043650" s="39"/>
      <c r="WOB1043650" s="39"/>
      <c r="WOC1043650" s="39"/>
      <c r="WOD1043650" s="39"/>
      <c r="WOE1043650" s="39"/>
      <c r="WOF1043650" s="39"/>
      <c r="WOG1043650" s="39"/>
      <c r="WOH1043650" s="39"/>
      <c r="WOI1043650" s="39"/>
      <c r="WOJ1043650" s="39"/>
      <c r="WOK1043650" s="39"/>
      <c r="WOL1043650" s="39"/>
      <c r="WOM1043650" s="39"/>
      <c r="WON1043650" s="39"/>
      <c r="WOO1043650" s="39"/>
      <c r="WOP1043650" s="39"/>
      <c r="WOQ1043650" s="39"/>
      <c r="WOR1043650" s="39"/>
      <c r="WOS1043650" s="39"/>
      <c r="WOT1043650" s="39"/>
      <c r="WOU1043650" s="39"/>
      <c r="WOV1043650" s="39"/>
      <c r="WOW1043650" s="39"/>
      <c r="WOX1043650" s="39"/>
      <c r="WOY1043650" s="39"/>
      <c r="WOZ1043650" s="39"/>
      <c r="WPA1043650" s="39"/>
      <c r="WPB1043650" s="39"/>
      <c r="WPC1043650" s="39"/>
      <c r="WPD1043650" s="39"/>
      <c r="WPE1043650" s="39"/>
      <c r="WPF1043650" s="39"/>
      <c r="WPG1043650" s="39"/>
      <c r="WPH1043650" s="39"/>
      <c r="WPI1043650" s="39"/>
      <c r="WPJ1043650" s="39"/>
      <c r="WPK1043650" s="39"/>
      <c r="WPL1043650" s="39"/>
      <c r="WPM1043650" s="39"/>
      <c r="WPN1043650" s="39"/>
      <c r="WPO1043650" s="39"/>
      <c r="WPP1043650" s="39"/>
      <c r="WPQ1043650" s="39"/>
      <c r="WPR1043650" s="39"/>
      <c r="WPS1043650" s="39"/>
      <c r="WPT1043650" s="39"/>
      <c r="WPU1043650" s="39"/>
      <c r="WPV1043650" s="39"/>
      <c r="WPW1043650" s="39"/>
      <c r="WPX1043650" s="39"/>
      <c r="WPY1043650" s="39"/>
      <c r="WPZ1043650" s="39"/>
      <c r="WQA1043650" s="39"/>
      <c r="WQB1043650" s="39"/>
      <c r="WQC1043650" s="39"/>
      <c r="WQD1043650" s="39"/>
      <c r="WQE1043650" s="39"/>
      <c r="WQF1043650" s="39"/>
      <c r="WQG1043650" s="39"/>
      <c r="WQH1043650" s="39"/>
      <c r="WQI1043650" s="39"/>
      <c r="WQJ1043650" s="39"/>
      <c r="WQK1043650" s="39"/>
      <c r="WQL1043650" s="39"/>
      <c r="WQM1043650" s="39"/>
      <c r="WQN1043650" s="39"/>
      <c r="WQO1043650" s="39"/>
      <c r="WQP1043650" s="39"/>
      <c r="WQQ1043650" s="39"/>
      <c r="WQR1043650" s="39"/>
      <c r="WQS1043650" s="39"/>
      <c r="WQT1043650" s="39"/>
      <c r="WQU1043650" s="39"/>
      <c r="WQV1043650" s="39"/>
      <c r="WQW1043650" s="39"/>
      <c r="WQX1043650" s="39"/>
      <c r="WQY1043650" s="39"/>
      <c r="WQZ1043650" s="39"/>
      <c r="WRA1043650" s="39"/>
      <c r="WRB1043650" s="39"/>
      <c r="WRC1043650" s="39"/>
      <c r="WRD1043650" s="39"/>
      <c r="WRE1043650" s="39"/>
      <c r="WRF1043650" s="39"/>
      <c r="WRG1043650" s="39"/>
      <c r="WRH1043650" s="39"/>
      <c r="WRI1043650" s="39"/>
      <c r="WRJ1043650" s="39"/>
      <c r="WRK1043650" s="39"/>
      <c r="WRL1043650" s="39"/>
      <c r="WRM1043650" s="39"/>
      <c r="WRN1043650" s="39"/>
      <c r="WRO1043650" s="39"/>
      <c r="WRP1043650" s="39"/>
      <c r="WRQ1043650" s="39"/>
      <c r="WRR1043650" s="39"/>
      <c r="WRS1043650" s="39"/>
      <c r="WRT1043650" s="39"/>
      <c r="WRU1043650" s="39"/>
      <c r="WRV1043650" s="39"/>
      <c r="WRW1043650" s="39"/>
      <c r="WRX1043650" s="39"/>
      <c r="WRY1043650" s="39"/>
      <c r="WRZ1043650" s="39"/>
      <c r="WSA1043650" s="39"/>
      <c r="WSB1043650" s="39"/>
      <c r="WSC1043650" s="39"/>
      <c r="WSD1043650" s="39"/>
      <c r="WSE1043650" s="39"/>
      <c r="WSF1043650" s="39"/>
      <c r="WSG1043650" s="39"/>
      <c r="WSH1043650" s="39"/>
      <c r="WSI1043650" s="39"/>
      <c r="WSJ1043650" s="39"/>
      <c r="WSK1043650" s="39"/>
      <c r="WSL1043650" s="39"/>
      <c r="WSM1043650" s="39"/>
      <c r="WSN1043650" s="39"/>
      <c r="WSO1043650" s="39"/>
      <c r="WSP1043650" s="39"/>
      <c r="WSQ1043650" s="39"/>
      <c r="WSR1043650" s="39"/>
      <c r="WSS1043650" s="39"/>
      <c r="WST1043650" s="39"/>
      <c r="WSU1043650" s="39"/>
      <c r="WSV1043650" s="39"/>
      <c r="WSW1043650" s="39"/>
      <c r="WSX1043650" s="39"/>
      <c r="WSY1043650" s="39"/>
      <c r="WSZ1043650" s="39"/>
      <c r="WTA1043650" s="39"/>
      <c r="WTB1043650" s="39"/>
      <c r="WTC1043650" s="39"/>
      <c r="WTD1043650" s="39"/>
      <c r="WTE1043650" s="39"/>
      <c r="WTF1043650" s="39"/>
      <c r="WTG1043650" s="39"/>
      <c r="WTH1043650" s="39"/>
      <c r="WTI1043650" s="39"/>
      <c r="WTJ1043650" s="39"/>
      <c r="WTK1043650" s="39"/>
      <c r="WTL1043650" s="39"/>
      <c r="WTM1043650" s="39"/>
      <c r="WTN1043650" s="39"/>
      <c r="WTO1043650" s="39"/>
      <c r="WTP1043650" s="39"/>
      <c r="WTQ1043650" s="39"/>
      <c r="WTR1043650" s="39"/>
      <c r="WTS1043650" s="39"/>
      <c r="WTT1043650" s="39"/>
      <c r="WTU1043650" s="39"/>
      <c r="WTV1043650" s="39"/>
      <c r="WTW1043650" s="39"/>
      <c r="WTX1043650" s="39"/>
      <c r="WTY1043650" s="39"/>
      <c r="WTZ1043650" s="39"/>
      <c r="WUA1043650" s="39"/>
      <c r="WUB1043650" s="39"/>
      <c r="WUC1043650" s="39"/>
      <c r="WUD1043650" s="39"/>
      <c r="WUE1043650" s="39"/>
      <c r="WUF1043650" s="39"/>
      <c r="WUG1043650" s="39"/>
      <c r="WUH1043650" s="39"/>
      <c r="WUI1043650" s="39"/>
      <c r="WUJ1043650" s="39"/>
      <c r="WUK1043650" s="39"/>
      <c r="WUL1043650" s="39"/>
      <c r="WUM1043650" s="39"/>
      <c r="WUN1043650" s="39"/>
      <c r="WUO1043650" s="39"/>
      <c r="WUP1043650" s="39"/>
      <c r="WUQ1043650" s="39"/>
      <c r="WUR1043650" s="39"/>
      <c r="WUS1043650" s="39"/>
      <c r="WUT1043650" s="39"/>
      <c r="WUU1043650" s="39"/>
      <c r="WUV1043650" s="39"/>
      <c r="WUW1043650" s="39"/>
      <c r="WUX1043650" s="39"/>
      <c r="WUY1043650" s="39"/>
      <c r="WUZ1043650" s="39"/>
      <c r="WVA1043650" s="39"/>
      <c r="WVB1043650" s="39"/>
      <c r="WVC1043650" s="39"/>
      <c r="WVD1043650" s="39"/>
      <c r="WVE1043650" s="39"/>
      <c r="WVF1043650" s="39"/>
      <c r="WVG1043650" s="39"/>
      <c r="WVH1043650" s="39"/>
      <c r="WVI1043650" s="39"/>
      <c r="WVJ1043650" s="39"/>
      <c r="WVK1043650" s="39"/>
      <c r="WVL1043650" s="39"/>
      <c r="WVM1043650" s="39"/>
      <c r="WVN1043650" s="39"/>
      <c r="WVO1043650" s="39"/>
      <c r="WVP1043650" s="39"/>
      <c r="WVQ1043650" s="39"/>
      <c r="WVR1043650" s="39"/>
      <c r="WVS1043650" s="39"/>
      <c r="WVT1043650" s="39"/>
      <c r="WVU1043650" s="39"/>
      <c r="WVV1043650" s="39"/>
      <c r="WVW1043650" s="39"/>
      <c r="WVX1043650" s="39"/>
      <c r="WVY1043650" s="39"/>
      <c r="WVZ1043650" s="39"/>
      <c r="WWA1043650" s="39"/>
      <c r="WWB1043650" s="39"/>
      <c r="WWC1043650" s="39"/>
      <c r="WWD1043650" s="39"/>
      <c r="WWE1043650" s="39"/>
      <c r="WWF1043650" s="39"/>
      <c r="WWG1043650" s="39"/>
      <c r="WWH1043650" s="39"/>
      <c r="WWI1043650" s="39"/>
      <c r="WWJ1043650" s="39"/>
      <c r="WWK1043650" s="39"/>
      <c r="WWL1043650" s="39"/>
      <c r="WWM1043650" s="39"/>
      <c r="WWN1043650" s="39"/>
      <c r="WWO1043650" s="39"/>
      <c r="WWP1043650" s="39"/>
      <c r="WWQ1043650" s="39"/>
      <c r="WWR1043650" s="39"/>
      <c r="WWS1043650" s="39"/>
      <c r="WWT1043650" s="39"/>
      <c r="WWU1043650" s="39"/>
      <c r="WWV1043650" s="39"/>
      <c r="WWW1043650" s="39"/>
      <c r="WWX1043650" s="39"/>
      <c r="WWY1043650" s="39"/>
      <c r="WWZ1043650" s="39"/>
      <c r="WXA1043650" s="39"/>
      <c r="WXB1043650" s="39"/>
      <c r="WXC1043650" s="39"/>
      <c r="WXD1043650" s="39"/>
      <c r="WXE1043650" s="39"/>
      <c r="WXF1043650" s="39"/>
      <c r="WXG1043650" s="39"/>
      <c r="WXH1043650" s="39"/>
      <c r="WXI1043650" s="39"/>
      <c r="WXJ1043650" s="39"/>
      <c r="WXK1043650" s="39"/>
      <c r="WXL1043650" s="39"/>
      <c r="WXM1043650" s="39"/>
      <c r="WXN1043650" s="39"/>
      <c r="WXO1043650" s="39"/>
      <c r="WXP1043650" s="39"/>
      <c r="WXQ1043650" s="39"/>
      <c r="WXR1043650" s="39"/>
      <c r="WXS1043650" s="39"/>
      <c r="WXT1043650" s="39"/>
      <c r="WXU1043650" s="39"/>
      <c r="WXV1043650" s="39"/>
      <c r="WXW1043650" s="39"/>
      <c r="WXX1043650" s="39"/>
      <c r="WXY1043650" s="39"/>
      <c r="WXZ1043650" s="39"/>
      <c r="WYA1043650" s="39"/>
      <c r="WYB1043650" s="39"/>
      <c r="WYC1043650" s="39"/>
      <c r="WYD1043650" s="39"/>
      <c r="WYE1043650" s="39"/>
      <c r="WYF1043650" s="39"/>
      <c r="WYG1043650" s="39"/>
      <c r="WYH1043650" s="39"/>
      <c r="WYI1043650" s="39"/>
      <c r="WYJ1043650" s="39"/>
      <c r="WYK1043650" s="39"/>
      <c r="WYL1043650" s="39"/>
      <c r="WYM1043650" s="39"/>
      <c r="WYN1043650" s="39"/>
      <c r="WYO1043650" s="39"/>
      <c r="WYP1043650" s="39"/>
      <c r="WYQ1043650" s="39"/>
      <c r="WYR1043650" s="39"/>
      <c r="WYS1043650" s="39"/>
      <c r="WYT1043650" s="39"/>
      <c r="WYU1043650" s="39"/>
      <c r="WYV1043650" s="39"/>
      <c r="WYW1043650" s="39"/>
      <c r="WYX1043650" s="39"/>
      <c r="WYY1043650" s="39"/>
      <c r="WYZ1043650" s="39"/>
      <c r="WZA1043650" s="39"/>
      <c r="WZB1043650" s="39"/>
      <c r="WZC1043650" s="39"/>
      <c r="WZD1043650" s="39"/>
      <c r="WZE1043650" s="39"/>
      <c r="WZF1043650" s="39"/>
      <c r="WZG1043650" s="39"/>
      <c r="WZH1043650" s="39"/>
      <c r="WZI1043650" s="39"/>
      <c r="WZJ1043650" s="39"/>
      <c r="WZK1043650" s="39"/>
      <c r="WZL1043650" s="39"/>
      <c r="WZM1043650" s="39"/>
      <c r="WZN1043650" s="39"/>
      <c r="WZO1043650" s="39"/>
      <c r="WZP1043650" s="39"/>
      <c r="WZQ1043650" s="39"/>
      <c r="WZR1043650" s="39"/>
      <c r="WZS1043650" s="39"/>
      <c r="WZT1043650" s="39"/>
      <c r="WZU1043650" s="39"/>
      <c r="WZV1043650" s="39"/>
      <c r="WZW1043650" s="39"/>
      <c r="WZX1043650" s="39"/>
      <c r="WZY1043650" s="39"/>
      <c r="WZZ1043650" s="39"/>
      <c r="XAA1043650" s="39"/>
      <c r="XAB1043650" s="39"/>
      <c r="XAC1043650" s="39"/>
      <c r="XAD1043650" s="39"/>
      <c r="XAE1043650" s="39"/>
      <c r="XAF1043650" s="39"/>
      <c r="XAG1043650" s="39"/>
      <c r="XAH1043650" s="39"/>
      <c r="XAI1043650" s="39"/>
      <c r="XAJ1043650" s="39"/>
      <c r="XAK1043650" s="39"/>
      <c r="XAL1043650" s="39"/>
      <c r="XAM1043650" s="39"/>
      <c r="XAN1043650" s="39"/>
      <c r="XAO1043650" s="39"/>
      <c r="XAP1043650" s="39"/>
      <c r="XAQ1043650" s="39"/>
      <c r="XAR1043650" s="39"/>
      <c r="XAS1043650" s="39"/>
      <c r="XAT1043650" s="39"/>
      <c r="XAU1043650" s="39"/>
      <c r="XAV1043650" s="39"/>
      <c r="XAW1043650" s="39"/>
      <c r="XAX1043650" s="39"/>
      <c r="XAY1043650" s="39"/>
      <c r="XAZ1043650" s="39"/>
      <c r="XBA1043650" s="39"/>
      <c r="XBB1043650" s="39"/>
      <c r="XBC1043650" s="39"/>
      <c r="XBD1043650" s="39"/>
    </row>
    <row r="1043651" spans="36:83 5914:5921 14723:16280" customFormat="1" ht="22.5" customHeight="1">
      <c r="AJ1043651" s="57"/>
      <c r="CE1043651" s="83"/>
      <c r="HSL1043651" s="42"/>
      <c r="HSM1043651" s="42"/>
      <c r="HSN1043651" s="42"/>
      <c r="HSO1043651" s="42"/>
      <c r="HSP1043651" s="42"/>
      <c r="HSQ1043651" s="42"/>
      <c r="HSR1043651" s="42"/>
      <c r="HSS1043651" s="42"/>
      <c r="UTG1043651" s="39"/>
      <c r="UTH1043651" s="39"/>
      <c r="UTI1043651" s="39"/>
      <c r="UTJ1043651" s="39"/>
      <c r="UTK1043651" s="39"/>
      <c r="UTL1043651" s="39"/>
      <c r="UTM1043651" s="39"/>
      <c r="UTN1043651" s="39"/>
      <c r="UTO1043651" s="39"/>
      <c r="UTP1043651" s="39"/>
      <c r="UTQ1043651" s="39"/>
      <c r="UTR1043651" s="39"/>
      <c r="UTS1043651" s="39"/>
      <c r="UTT1043651" s="39"/>
      <c r="UTU1043651" s="39"/>
      <c r="UTV1043651" s="39"/>
      <c r="UTW1043651" s="39"/>
      <c r="UTX1043651" s="39"/>
      <c r="UTY1043651" s="39"/>
      <c r="UTZ1043651" s="39"/>
      <c r="UUA1043651" s="39"/>
      <c r="UUB1043651" s="39"/>
      <c r="UUC1043651" s="39"/>
      <c r="UUD1043651" s="39"/>
      <c r="UUE1043651" s="39"/>
      <c r="UUF1043651" s="39"/>
      <c r="UUG1043651" s="39"/>
      <c r="UUH1043651" s="39"/>
      <c r="UUI1043651" s="39"/>
      <c r="UUJ1043651" s="39"/>
      <c r="UUK1043651" s="39"/>
      <c r="UUL1043651" s="39"/>
      <c r="UUM1043651" s="39"/>
      <c r="UUN1043651" s="39"/>
      <c r="UUO1043651" s="39"/>
      <c r="UUP1043651" s="39"/>
      <c r="UUQ1043651" s="39"/>
      <c r="UUR1043651" s="39"/>
      <c r="UUS1043651" s="39"/>
      <c r="UUT1043651" s="39"/>
      <c r="UUU1043651" s="39"/>
      <c r="UUV1043651" s="39"/>
      <c r="UUW1043651" s="39"/>
      <c r="UUX1043651" s="39"/>
      <c r="UUY1043651" s="39"/>
      <c r="UUZ1043651" s="39"/>
      <c r="UVA1043651" s="39"/>
      <c r="UVB1043651" s="39"/>
      <c r="UVC1043651" s="39"/>
      <c r="UVD1043651" s="39"/>
      <c r="UVE1043651" s="39"/>
      <c r="UVF1043651" s="39"/>
      <c r="UVG1043651" s="39"/>
      <c r="UVH1043651" s="39"/>
      <c r="UVI1043651" s="39"/>
      <c r="UVJ1043651" s="39"/>
      <c r="UVK1043651" s="39"/>
      <c r="UVL1043651" s="39"/>
      <c r="UVM1043651" s="39"/>
      <c r="UVN1043651" s="39"/>
      <c r="UVO1043651" s="39"/>
      <c r="UVP1043651" s="39"/>
      <c r="UVQ1043651" s="39"/>
      <c r="UVR1043651" s="39"/>
      <c r="UVS1043651" s="39"/>
      <c r="UVT1043651" s="39"/>
      <c r="UVU1043651" s="39"/>
      <c r="UVV1043651" s="39"/>
      <c r="UVW1043651" s="39"/>
      <c r="UVX1043651" s="39"/>
      <c r="UVY1043651" s="39"/>
      <c r="UVZ1043651" s="39"/>
      <c r="UWA1043651" s="39"/>
      <c r="UWB1043651" s="39"/>
      <c r="UWC1043651" s="39"/>
      <c r="UWD1043651" s="39"/>
      <c r="UWE1043651" s="39"/>
      <c r="UWF1043651" s="39"/>
      <c r="UWG1043651" s="39"/>
      <c r="UWH1043651" s="39"/>
      <c r="UWI1043651" s="39"/>
      <c r="UWJ1043651" s="39"/>
      <c r="UWK1043651" s="39"/>
      <c r="UWL1043651" s="39"/>
      <c r="UWM1043651" s="39"/>
      <c r="UWN1043651" s="39"/>
      <c r="UWO1043651" s="39"/>
      <c r="UWP1043651" s="39"/>
      <c r="UWQ1043651" s="39"/>
      <c r="UWR1043651" s="39"/>
      <c r="UWS1043651" s="39"/>
      <c r="UWT1043651" s="39"/>
      <c r="UWU1043651" s="39"/>
      <c r="UWV1043651" s="39"/>
      <c r="UWW1043651" s="39"/>
      <c r="UWX1043651" s="39"/>
      <c r="UWY1043651" s="39"/>
      <c r="UWZ1043651" s="39"/>
      <c r="UXA1043651" s="39"/>
      <c r="UXB1043651" s="39"/>
      <c r="UXC1043651" s="39"/>
      <c r="UXD1043651" s="39"/>
      <c r="UXE1043651" s="39"/>
      <c r="UXF1043651" s="39"/>
      <c r="UXG1043651" s="39"/>
      <c r="UXH1043651" s="39"/>
      <c r="UXI1043651" s="39"/>
      <c r="UXJ1043651" s="39"/>
      <c r="UXK1043651" s="39"/>
      <c r="UXL1043651" s="39"/>
      <c r="UXM1043651" s="39"/>
      <c r="UXN1043651" s="39"/>
      <c r="UXO1043651" s="39"/>
      <c r="UXP1043651" s="39"/>
      <c r="UXQ1043651" s="39"/>
      <c r="UXR1043651" s="39"/>
      <c r="UXS1043651" s="39"/>
      <c r="UXT1043651" s="39"/>
      <c r="UXU1043651" s="39"/>
      <c r="UXV1043651" s="39"/>
      <c r="UXW1043651" s="39"/>
      <c r="UXX1043651" s="39"/>
      <c r="UXY1043651" s="39"/>
      <c r="UXZ1043651" s="39"/>
      <c r="UYA1043651" s="39"/>
      <c r="UYB1043651" s="39"/>
      <c r="UYC1043651" s="39"/>
      <c r="UYD1043651" s="39"/>
      <c r="UYE1043651" s="39"/>
      <c r="UYF1043651" s="39"/>
      <c r="UYG1043651" s="39"/>
      <c r="UYH1043651" s="39"/>
      <c r="UYI1043651" s="39"/>
      <c r="UYJ1043651" s="39"/>
      <c r="UYK1043651" s="39"/>
      <c r="UYL1043651" s="39"/>
      <c r="UYM1043651" s="39"/>
      <c r="UYN1043651" s="39"/>
      <c r="UYO1043651" s="39"/>
      <c r="UYP1043651" s="39"/>
      <c r="UYQ1043651" s="39"/>
      <c r="UYR1043651" s="39"/>
      <c r="UYS1043651" s="39"/>
      <c r="UYT1043651" s="39"/>
      <c r="UYU1043651" s="39"/>
      <c r="UYV1043651" s="39"/>
      <c r="UYW1043651" s="39"/>
      <c r="UYX1043651" s="39"/>
      <c r="UYY1043651" s="39"/>
      <c r="UYZ1043651" s="39"/>
      <c r="UZA1043651" s="39"/>
      <c r="UZB1043651" s="39"/>
      <c r="UZC1043651" s="39"/>
      <c r="UZD1043651" s="39"/>
      <c r="UZE1043651" s="39"/>
      <c r="UZF1043651" s="39"/>
      <c r="UZG1043651" s="39"/>
      <c r="UZH1043651" s="39"/>
      <c r="UZI1043651" s="39"/>
      <c r="UZJ1043651" s="39"/>
      <c r="UZK1043651" s="39"/>
      <c r="UZL1043651" s="39"/>
      <c r="UZM1043651" s="39"/>
      <c r="UZN1043651" s="39"/>
      <c r="UZO1043651" s="39"/>
      <c r="UZP1043651" s="39"/>
      <c r="UZQ1043651" s="39"/>
      <c r="UZR1043651" s="39"/>
      <c r="UZS1043651" s="39"/>
      <c r="UZT1043651" s="39"/>
      <c r="UZU1043651" s="39"/>
      <c r="UZV1043651" s="39"/>
      <c r="UZW1043651" s="39"/>
      <c r="UZX1043651" s="39"/>
      <c r="UZY1043651" s="39"/>
      <c r="UZZ1043651" s="39"/>
      <c r="VAA1043651" s="39"/>
      <c r="VAB1043651" s="39"/>
      <c r="VAC1043651" s="39"/>
      <c r="VAD1043651" s="39"/>
      <c r="VAE1043651" s="39"/>
      <c r="VAF1043651" s="39"/>
      <c r="VAG1043651" s="39"/>
      <c r="VAH1043651" s="39"/>
      <c r="VAI1043651" s="39"/>
      <c r="VAJ1043651" s="39"/>
      <c r="VAK1043651" s="39"/>
      <c r="VAL1043651" s="39"/>
      <c r="VAM1043651" s="39"/>
      <c r="VAN1043651" s="39"/>
      <c r="VAO1043651" s="39"/>
      <c r="VAP1043651" s="39"/>
      <c r="VAQ1043651" s="39"/>
      <c r="VAR1043651" s="39"/>
      <c r="VAS1043651" s="39"/>
      <c r="VAT1043651" s="39"/>
      <c r="VAU1043651" s="39"/>
      <c r="VAV1043651" s="39"/>
      <c r="VAW1043651" s="39"/>
      <c r="VAX1043651" s="39"/>
      <c r="VAY1043651" s="39"/>
      <c r="VAZ1043651" s="39"/>
      <c r="VBA1043651" s="39"/>
      <c r="VBB1043651" s="39"/>
      <c r="VBC1043651" s="39"/>
      <c r="VBD1043651" s="39"/>
      <c r="VBE1043651" s="39"/>
      <c r="VBF1043651" s="39"/>
      <c r="VBG1043651" s="39"/>
      <c r="VBH1043651" s="39"/>
      <c r="VBI1043651" s="39"/>
      <c r="VBJ1043651" s="39"/>
      <c r="VBK1043651" s="39"/>
      <c r="VBL1043651" s="39"/>
      <c r="VBM1043651" s="39"/>
      <c r="VBN1043651" s="39"/>
      <c r="VBO1043651" s="39"/>
      <c r="VBP1043651" s="39"/>
      <c r="VBQ1043651" s="39"/>
      <c r="VBR1043651" s="39"/>
      <c r="VBS1043651" s="39"/>
      <c r="VBT1043651" s="39"/>
      <c r="VBU1043651" s="39"/>
      <c r="VBV1043651" s="39"/>
      <c r="VBW1043651" s="39"/>
      <c r="VBX1043651" s="39"/>
      <c r="VBY1043651" s="39"/>
      <c r="VBZ1043651" s="39"/>
      <c r="VCA1043651" s="39"/>
      <c r="VCB1043651" s="39"/>
      <c r="VCC1043651" s="39"/>
      <c r="VCD1043651" s="39"/>
      <c r="VCE1043651" s="39"/>
      <c r="VCF1043651" s="39"/>
      <c r="VCG1043651" s="39"/>
      <c r="VCH1043651" s="39"/>
      <c r="VCI1043651" s="39"/>
      <c r="VCJ1043651" s="39"/>
      <c r="VCK1043651" s="39"/>
      <c r="VCL1043651" s="39"/>
      <c r="VCM1043651" s="39"/>
      <c r="VCN1043651" s="39"/>
      <c r="VCO1043651" s="39"/>
      <c r="VCP1043651" s="39"/>
      <c r="VCQ1043651" s="39"/>
      <c r="VCR1043651" s="39"/>
      <c r="VCS1043651" s="39"/>
      <c r="VCT1043651" s="39"/>
      <c r="VCU1043651" s="39"/>
      <c r="VCV1043651" s="39"/>
      <c r="VCW1043651" s="39"/>
      <c r="VCX1043651" s="39"/>
      <c r="VCY1043651" s="39"/>
      <c r="VCZ1043651" s="39"/>
      <c r="VDA1043651" s="39"/>
      <c r="VDB1043651" s="39"/>
      <c r="VDC1043651" s="39"/>
      <c r="VDD1043651" s="39"/>
      <c r="VDE1043651" s="39"/>
      <c r="VDF1043651" s="39"/>
      <c r="VDG1043651" s="39"/>
      <c r="VDH1043651" s="39"/>
      <c r="VDI1043651" s="39"/>
      <c r="VDJ1043651" s="39"/>
      <c r="VDK1043651" s="39"/>
      <c r="VDL1043651" s="39"/>
      <c r="VDM1043651" s="39"/>
      <c r="VDN1043651" s="39"/>
      <c r="VDO1043651" s="39"/>
      <c r="VDP1043651" s="39"/>
      <c r="VDQ1043651" s="39"/>
      <c r="VDR1043651" s="39"/>
      <c r="VDS1043651" s="39"/>
      <c r="VDT1043651" s="39"/>
      <c r="VDU1043651" s="39"/>
      <c r="VDV1043651" s="39"/>
      <c r="VDW1043651" s="39"/>
      <c r="VDX1043651" s="39"/>
      <c r="VDY1043651" s="39"/>
      <c r="VDZ1043651" s="39"/>
      <c r="VEA1043651" s="39"/>
      <c r="VEB1043651" s="39"/>
      <c r="VEC1043651" s="39"/>
      <c r="VED1043651" s="39"/>
      <c r="VEE1043651" s="39"/>
      <c r="VEF1043651" s="39"/>
      <c r="VEG1043651" s="39"/>
      <c r="VEH1043651" s="39"/>
      <c r="VEI1043651" s="39"/>
      <c r="VEJ1043651" s="39"/>
      <c r="VEK1043651" s="39"/>
      <c r="VEL1043651" s="39"/>
      <c r="VEM1043651" s="39"/>
      <c r="VEN1043651" s="39"/>
      <c r="VEO1043651" s="39"/>
      <c r="VEP1043651" s="39"/>
      <c r="VEQ1043651" s="39"/>
      <c r="VER1043651" s="39"/>
      <c r="VES1043651" s="39"/>
      <c r="VET1043651" s="39"/>
      <c r="VEU1043651" s="39"/>
      <c r="VEV1043651" s="39"/>
      <c r="VEW1043651" s="39"/>
      <c r="VEX1043651" s="39"/>
      <c r="VEY1043651" s="39"/>
      <c r="VEZ1043651" s="39"/>
      <c r="VFA1043651" s="39"/>
      <c r="VFB1043651" s="39"/>
      <c r="VFC1043651" s="39"/>
      <c r="VFD1043651" s="39"/>
      <c r="VFE1043651" s="39"/>
      <c r="VFF1043651" s="39"/>
      <c r="VFG1043651" s="39"/>
      <c r="VFH1043651" s="39"/>
      <c r="VFI1043651" s="39"/>
      <c r="VFJ1043651" s="39"/>
      <c r="VFK1043651" s="39"/>
      <c r="VFL1043651" s="39"/>
      <c r="VFM1043651" s="39"/>
      <c r="VFN1043651" s="39"/>
      <c r="VFO1043651" s="39"/>
      <c r="VFP1043651" s="39"/>
      <c r="VFQ1043651" s="39"/>
      <c r="VFR1043651" s="39"/>
      <c r="VFS1043651" s="39"/>
      <c r="VFT1043651" s="39"/>
      <c r="VFU1043651" s="39"/>
      <c r="VFV1043651" s="39"/>
      <c r="VFW1043651" s="39"/>
      <c r="VFX1043651" s="39"/>
      <c r="VFY1043651" s="39"/>
      <c r="VFZ1043651" s="39"/>
      <c r="VGA1043651" s="39"/>
      <c r="VGB1043651" s="39"/>
      <c r="VGC1043651" s="39"/>
      <c r="VGD1043651" s="39"/>
      <c r="VGE1043651" s="39"/>
      <c r="VGF1043651" s="39"/>
      <c r="VGG1043651" s="39"/>
      <c r="VGH1043651" s="39"/>
      <c r="VGI1043651" s="39"/>
      <c r="VGJ1043651" s="39"/>
      <c r="VGK1043651" s="39"/>
      <c r="VGL1043651" s="39"/>
      <c r="VGM1043651" s="39"/>
      <c r="VGN1043651" s="39"/>
      <c r="VGO1043651" s="39"/>
      <c r="VGP1043651" s="39"/>
      <c r="VGQ1043651" s="39"/>
      <c r="VGR1043651" s="39"/>
      <c r="VGS1043651" s="39"/>
      <c r="VGT1043651" s="39"/>
      <c r="VGU1043651" s="39"/>
      <c r="VGV1043651" s="39"/>
      <c r="VGW1043651" s="39"/>
      <c r="VGX1043651" s="39"/>
      <c r="VGY1043651" s="39"/>
      <c r="VGZ1043651" s="39"/>
      <c r="VHA1043651" s="39"/>
      <c r="VHB1043651" s="39"/>
      <c r="VHC1043651" s="39"/>
      <c r="VHD1043651" s="39"/>
      <c r="VHE1043651" s="39"/>
      <c r="VHF1043651" s="39"/>
      <c r="VHG1043651" s="39"/>
      <c r="VHH1043651" s="39"/>
      <c r="VHI1043651" s="39"/>
      <c r="VHJ1043651" s="39"/>
      <c r="VHK1043651" s="39"/>
      <c r="VHL1043651" s="39"/>
      <c r="VHM1043651" s="39"/>
      <c r="VHN1043651" s="39"/>
      <c r="VHO1043651" s="39"/>
      <c r="VHP1043651" s="39"/>
      <c r="VHQ1043651" s="39"/>
      <c r="VHR1043651" s="39"/>
      <c r="VHS1043651" s="39"/>
      <c r="VHT1043651" s="39"/>
      <c r="VHU1043651" s="39"/>
      <c r="VHV1043651" s="39"/>
      <c r="VHW1043651" s="39"/>
      <c r="VHX1043651" s="39"/>
      <c r="VHY1043651" s="39"/>
      <c r="VHZ1043651" s="39"/>
      <c r="VIA1043651" s="39"/>
      <c r="VIB1043651" s="39"/>
      <c r="VIC1043651" s="39"/>
      <c r="VID1043651" s="39"/>
      <c r="VIE1043651" s="39"/>
      <c r="VIF1043651" s="39"/>
      <c r="VIG1043651" s="39"/>
      <c r="VIH1043651" s="39"/>
      <c r="VII1043651" s="39"/>
      <c r="VIJ1043651" s="39"/>
      <c r="VIK1043651" s="39"/>
      <c r="VIL1043651" s="39"/>
      <c r="VIM1043651" s="39"/>
      <c r="VIN1043651" s="39"/>
      <c r="VIO1043651" s="39"/>
      <c r="VIP1043651" s="39"/>
      <c r="VIQ1043651" s="39"/>
      <c r="VIR1043651" s="39"/>
      <c r="VIS1043651" s="39"/>
      <c r="VIT1043651" s="39"/>
      <c r="VIU1043651" s="39"/>
      <c r="VIV1043651" s="39"/>
      <c r="VIW1043651" s="39"/>
      <c r="VIX1043651" s="39"/>
      <c r="VIY1043651" s="39"/>
      <c r="VIZ1043651" s="39"/>
      <c r="VJA1043651" s="39"/>
      <c r="VJB1043651" s="39"/>
      <c r="VJC1043651" s="39"/>
      <c r="VJD1043651" s="39"/>
      <c r="VJE1043651" s="39"/>
      <c r="VJF1043651" s="39"/>
      <c r="VJG1043651" s="39"/>
      <c r="VJH1043651" s="39"/>
      <c r="VJI1043651" s="39"/>
      <c r="VJJ1043651" s="39"/>
      <c r="VJK1043651" s="39"/>
      <c r="VJL1043651" s="39"/>
      <c r="VJM1043651" s="39"/>
      <c r="VJN1043651" s="39"/>
      <c r="VJO1043651" s="39"/>
      <c r="VJP1043651" s="39"/>
      <c r="VJQ1043651" s="39"/>
      <c r="VJR1043651" s="39"/>
      <c r="VJS1043651" s="39"/>
      <c r="VJT1043651" s="39"/>
      <c r="VJU1043651" s="39"/>
      <c r="VJV1043651" s="39"/>
      <c r="VJW1043651" s="39"/>
      <c r="VJX1043651" s="39"/>
      <c r="VJY1043651" s="39"/>
      <c r="VJZ1043651" s="39"/>
      <c r="VKA1043651" s="39"/>
      <c r="VKB1043651" s="39"/>
      <c r="VKC1043651" s="39"/>
      <c r="VKD1043651" s="39"/>
      <c r="VKE1043651" s="39"/>
      <c r="VKF1043651" s="39"/>
      <c r="VKG1043651" s="39"/>
      <c r="VKH1043651" s="39"/>
      <c r="VKI1043651" s="39"/>
      <c r="VKJ1043651" s="39"/>
      <c r="VKK1043651" s="39"/>
      <c r="VKL1043651" s="39"/>
      <c r="VKM1043651" s="39"/>
      <c r="VKN1043651" s="39"/>
      <c r="VKO1043651" s="39"/>
      <c r="VKP1043651" s="39"/>
      <c r="VKQ1043651" s="39"/>
      <c r="VKR1043651" s="39"/>
      <c r="VKS1043651" s="39"/>
      <c r="VKT1043651" s="39"/>
      <c r="VKU1043651" s="39"/>
      <c r="VKV1043651" s="39"/>
      <c r="VKW1043651" s="39"/>
      <c r="VKX1043651" s="39"/>
      <c r="VKY1043651" s="39"/>
      <c r="VKZ1043651" s="39"/>
      <c r="VLA1043651" s="39"/>
      <c r="VLB1043651" s="39"/>
      <c r="VLC1043651" s="39"/>
      <c r="VLD1043651" s="39"/>
      <c r="VLE1043651" s="39"/>
      <c r="VLF1043651" s="39"/>
      <c r="VLG1043651" s="39"/>
      <c r="VLH1043651" s="39"/>
      <c r="VLI1043651" s="39"/>
      <c r="VLJ1043651" s="39"/>
      <c r="VLK1043651" s="39"/>
      <c r="VLL1043651" s="39"/>
      <c r="VLM1043651" s="39"/>
      <c r="VLN1043651" s="39"/>
      <c r="VLO1043651" s="39"/>
      <c r="VLP1043651" s="39"/>
      <c r="VLQ1043651" s="39"/>
      <c r="VLR1043651" s="39"/>
      <c r="VLS1043651" s="39"/>
      <c r="VLT1043651" s="39"/>
      <c r="VLU1043651" s="39"/>
      <c r="VLV1043651" s="39"/>
      <c r="VLW1043651" s="39"/>
      <c r="VLX1043651" s="39"/>
      <c r="VLY1043651" s="39"/>
      <c r="VLZ1043651" s="39"/>
      <c r="VMA1043651" s="39"/>
      <c r="VMB1043651" s="39"/>
      <c r="VMC1043651" s="39"/>
      <c r="VMD1043651" s="39"/>
      <c r="VME1043651" s="39"/>
      <c r="VMF1043651" s="39"/>
      <c r="VMG1043651" s="39"/>
      <c r="VMH1043651" s="39"/>
      <c r="VMI1043651" s="39"/>
      <c r="VMJ1043651" s="39"/>
      <c r="VMK1043651" s="39"/>
      <c r="VML1043651" s="39"/>
      <c r="VMM1043651" s="39"/>
      <c r="VMN1043651" s="39"/>
      <c r="VMO1043651" s="39"/>
      <c r="VMP1043651" s="39"/>
      <c r="VMQ1043651" s="39"/>
      <c r="VMR1043651" s="39"/>
      <c r="VMS1043651" s="39"/>
      <c r="VMT1043651" s="39"/>
      <c r="VMU1043651" s="39"/>
      <c r="VMV1043651" s="39"/>
      <c r="VMW1043651" s="39"/>
      <c r="VMX1043651" s="39"/>
      <c r="VMY1043651" s="39"/>
      <c r="VMZ1043651" s="39"/>
      <c r="VNA1043651" s="39"/>
      <c r="VNB1043651" s="39"/>
      <c r="VNC1043651" s="39"/>
      <c r="VND1043651" s="39"/>
      <c r="VNE1043651" s="39"/>
      <c r="VNF1043651" s="39"/>
      <c r="VNG1043651" s="39"/>
      <c r="VNH1043651" s="39"/>
      <c r="VNI1043651" s="39"/>
      <c r="VNJ1043651" s="39"/>
      <c r="VNK1043651" s="39"/>
      <c r="VNL1043651" s="39"/>
      <c r="VNM1043651" s="39"/>
      <c r="VNN1043651" s="39"/>
      <c r="VNO1043651" s="39"/>
      <c r="VNP1043651" s="39"/>
      <c r="VNQ1043651" s="39"/>
      <c r="VNR1043651" s="39"/>
      <c r="VNS1043651" s="39"/>
      <c r="VNT1043651" s="39"/>
      <c r="VNU1043651" s="39"/>
      <c r="VNV1043651" s="39"/>
      <c r="VNW1043651" s="39"/>
      <c r="VNX1043651" s="39"/>
      <c r="VNY1043651" s="39"/>
      <c r="VNZ1043651" s="39"/>
      <c r="VOA1043651" s="39"/>
      <c r="VOB1043651" s="39"/>
      <c r="VOC1043651" s="39"/>
      <c r="VOD1043651" s="39"/>
      <c r="VOE1043651" s="39"/>
      <c r="VOF1043651" s="39"/>
      <c r="VOG1043651" s="39"/>
      <c r="VOH1043651" s="39"/>
      <c r="VOI1043651" s="39"/>
      <c r="VOJ1043651" s="39"/>
      <c r="VOK1043651" s="39"/>
      <c r="VOL1043651" s="39"/>
      <c r="VOM1043651" s="39"/>
      <c r="VON1043651" s="39"/>
      <c r="VOO1043651" s="39"/>
      <c r="VOP1043651" s="39"/>
      <c r="VOQ1043651" s="39"/>
      <c r="VOR1043651" s="39"/>
      <c r="VOS1043651" s="39"/>
      <c r="VOT1043651" s="39"/>
      <c r="VOU1043651" s="39"/>
      <c r="VOV1043651" s="39"/>
      <c r="VOW1043651" s="39"/>
      <c r="VOX1043651" s="39"/>
      <c r="VOY1043651" s="39"/>
      <c r="VOZ1043651" s="39"/>
      <c r="VPA1043651" s="39"/>
      <c r="VPB1043651" s="39"/>
      <c r="VPC1043651" s="39"/>
      <c r="VPD1043651" s="39"/>
      <c r="VPE1043651" s="39"/>
      <c r="VPF1043651" s="39"/>
      <c r="VPG1043651" s="39"/>
      <c r="VPH1043651" s="39"/>
      <c r="VPI1043651" s="39"/>
      <c r="VPJ1043651" s="39"/>
      <c r="VPK1043651" s="39"/>
      <c r="VPL1043651" s="39"/>
      <c r="VPM1043651" s="39"/>
      <c r="VPN1043651" s="39"/>
      <c r="VPO1043651" s="39"/>
      <c r="VPP1043651" s="39"/>
      <c r="VPQ1043651" s="39"/>
      <c r="VPR1043651" s="39"/>
      <c r="VPS1043651" s="39"/>
      <c r="VPT1043651" s="39"/>
      <c r="VPU1043651" s="39"/>
      <c r="VPV1043651" s="39"/>
      <c r="VPW1043651" s="39"/>
      <c r="VPX1043651" s="39"/>
      <c r="VPY1043651" s="39"/>
      <c r="VPZ1043651" s="39"/>
      <c r="VQA1043651" s="39"/>
      <c r="VQB1043651" s="39"/>
      <c r="VQC1043651" s="39"/>
      <c r="VQD1043651" s="39"/>
      <c r="VQE1043651" s="39"/>
      <c r="VQF1043651" s="39"/>
      <c r="VQG1043651" s="39"/>
      <c r="VQH1043651" s="39"/>
      <c r="VQI1043651" s="39"/>
      <c r="VQJ1043651" s="39"/>
      <c r="VQK1043651" s="39"/>
      <c r="VQL1043651" s="39"/>
      <c r="VQM1043651" s="39"/>
      <c r="VQN1043651" s="39"/>
      <c r="VQO1043651" s="39"/>
      <c r="VQP1043651" s="39"/>
      <c r="VQQ1043651" s="39"/>
      <c r="VQR1043651" s="39"/>
      <c r="VQS1043651" s="39"/>
      <c r="VQT1043651" s="39"/>
      <c r="VQU1043651" s="39"/>
      <c r="VQV1043651" s="39"/>
      <c r="VQW1043651" s="39"/>
      <c r="VQX1043651" s="39"/>
      <c r="VQY1043651" s="39"/>
      <c r="VQZ1043651" s="39"/>
      <c r="VRA1043651" s="39"/>
      <c r="VRB1043651" s="39"/>
      <c r="VRC1043651" s="39"/>
      <c r="VRD1043651" s="39"/>
      <c r="VRE1043651" s="39"/>
      <c r="VRF1043651" s="39"/>
      <c r="VRG1043651" s="39"/>
      <c r="VRH1043651" s="39"/>
      <c r="VRI1043651" s="39"/>
      <c r="VRJ1043651" s="39"/>
      <c r="VRK1043651" s="39"/>
      <c r="VRL1043651" s="39"/>
      <c r="VRM1043651" s="39"/>
      <c r="VRN1043651" s="39"/>
      <c r="VRO1043651" s="39"/>
      <c r="VRP1043651" s="39"/>
      <c r="VRQ1043651" s="39"/>
      <c r="VRR1043651" s="39"/>
      <c r="VRS1043651" s="39"/>
      <c r="VRT1043651" s="39"/>
      <c r="VRU1043651" s="39"/>
      <c r="VRV1043651" s="39"/>
      <c r="VRW1043651" s="39"/>
      <c r="VRX1043651" s="39"/>
      <c r="VRY1043651" s="39"/>
      <c r="VRZ1043651" s="39"/>
      <c r="VSA1043651" s="39"/>
      <c r="VSB1043651" s="39"/>
      <c r="VSC1043651" s="39"/>
      <c r="VSD1043651" s="39"/>
      <c r="VSE1043651" s="39"/>
      <c r="VSF1043651" s="39"/>
      <c r="VSG1043651" s="39"/>
      <c r="VSH1043651" s="39"/>
      <c r="VSI1043651" s="39"/>
      <c r="VSJ1043651" s="39"/>
      <c r="VSK1043651" s="39"/>
      <c r="VSL1043651" s="39"/>
      <c r="VSM1043651" s="39"/>
      <c r="VSN1043651" s="39"/>
      <c r="VSO1043651" s="39"/>
      <c r="VSP1043651" s="39"/>
      <c r="VSQ1043651" s="39"/>
      <c r="VSR1043651" s="39"/>
      <c r="VSS1043651" s="39"/>
      <c r="VST1043651" s="39"/>
      <c r="VSU1043651" s="39"/>
      <c r="VSV1043651" s="39"/>
      <c r="VSW1043651" s="39"/>
      <c r="VSX1043651" s="39"/>
      <c r="VSY1043651" s="39"/>
      <c r="VSZ1043651" s="39"/>
      <c r="VTA1043651" s="39"/>
      <c r="VTB1043651" s="39"/>
      <c r="VTC1043651" s="39"/>
      <c r="VTD1043651" s="39"/>
      <c r="VTE1043651" s="39"/>
      <c r="VTF1043651" s="39"/>
      <c r="VTG1043651" s="39"/>
      <c r="VTH1043651" s="39"/>
      <c r="VTI1043651" s="39"/>
      <c r="VTJ1043651" s="39"/>
      <c r="VTK1043651" s="39"/>
      <c r="VTL1043651" s="39"/>
      <c r="VTM1043651" s="39"/>
      <c r="VTN1043651" s="39"/>
      <c r="VTO1043651" s="39"/>
      <c r="VTP1043651" s="39"/>
      <c r="VTQ1043651" s="39"/>
      <c r="VTR1043651" s="39"/>
      <c r="VTS1043651" s="39"/>
      <c r="VTT1043651" s="39"/>
      <c r="VTU1043651" s="39"/>
      <c r="VTV1043651" s="39"/>
      <c r="VTW1043651" s="39"/>
      <c r="VTX1043651" s="39"/>
      <c r="VTY1043651" s="39"/>
      <c r="VTZ1043651" s="39"/>
      <c r="VUA1043651" s="39"/>
      <c r="VUB1043651" s="39"/>
      <c r="VUC1043651" s="39"/>
      <c r="VUD1043651" s="39"/>
      <c r="VUE1043651" s="39"/>
      <c r="VUF1043651" s="39"/>
      <c r="VUG1043651" s="39"/>
      <c r="VUH1043651" s="39"/>
      <c r="VUI1043651" s="39"/>
      <c r="VUJ1043651" s="39"/>
      <c r="VUK1043651" s="39"/>
      <c r="VUL1043651" s="39"/>
      <c r="VUM1043651" s="39"/>
      <c r="VUN1043651" s="39"/>
      <c r="VUO1043651" s="39"/>
      <c r="VUP1043651" s="39"/>
      <c r="VUQ1043651" s="39"/>
      <c r="VUR1043651" s="39"/>
      <c r="VUS1043651" s="39"/>
      <c r="VUT1043651" s="39"/>
      <c r="VUU1043651" s="39"/>
      <c r="VUV1043651" s="39"/>
      <c r="VUW1043651" s="39"/>
      <c r="VUX1043651" s="39"/>
      <c r="VUY1043651" s="39"/>
      <c r="VUZ1043651" s="39"/>
      <c r="VVA1043651" s="39"/>
      <c r="VVB1043651" s="39"/>
      <c r="VVC1043651" s="39"/>
      <c r="VVD1043651" s="39"/>
      <c r="VVE1043651" s="39"/>
      <c r="VVF1043651" s="39"/>
      <c r="VVG1043651" s="39"/>
      <c r="VVH1043651" s="39"/>
      <c r="VVI1043651" s="39"/>
      <c r="VVJ1043651" s="39"/>
      <c r="VVK1043651" s="39"/>
      <c r="VVL1043651" s="39"/>
      <c r="VVM1043651" s="39"/>
      <c r="VVN1043651" s="39"/>
      <c r="VVO1043651" s="39"/>
      <c r="VVP1043651" s="39"/>
      <c r="VVQ1043651" s="39"/>
      <c r="VVR1043651" s="39"/>
      <c r="VVS1043651" s="39"/>
      <c r="VVT1043651" s="39"/>
      <c r="VVU1043651" s="39"/>
      <c r="VVV1043651" s="39"/>
      <c r="VVW1043651" s="39"/>
      <c r="VVX1043651" s="39"/>
      <c r="VVY1043651" s="39"/>
      <c r="VVZ1043651" s="39"/>
      <c r="VWA1043651" s="39"/>
      <c r="VWB1043651" s="39"/>
      <c r="VWC1043651" s="39"/>
      <c r="VWD1043651" s="39"/>
      <c r="VWE1043651" s="39"/>
      <c r="VWF1043651" s="39"/>
      <c r="VWG1043651" s="39"/>
      <c r="VWH1043651" s="39"/>
      <c r="VWI1043651" s="39"/>
      <c r="VWJ1043651" s="39"/>
      <c r="VWK1043651" s="39"/>
      <c r="VWL1043651" s="39"/>
      <c r="VWM1043651" s="39"/>
      <c r="VWN1043651" s="39"/>
      <c r="VWO1043651" s="39"/>
      <c r="VWP1043651" s="39"/>
      <c r="VWQ1043651" s="39"/>
      <c r="VWR1043651" s="39"/>
      <c r="VWS1043651" s="39"/>
      <c r="VWT1043651" s="39"/>
      <c r="VWU1043651" s="39"/>
      <c r="VWV1043651" s="39"/>
      <c r="VWW1043651" s="39"/>
      <c r="VWX1043651" s="39"/>
      <c r="VWY1043651" s="39"/>
      <c r="VWZ1043651" s="39"/>
      <c r="VXA1043651" s="39"/>
      <c r="VXB1043651" s="39"/>
      <c r="VXC1043651" s="39"/>
      <c r="VXD1043651" s="39"/>
      <c r="VXE1043651" s="39"/>
      <c r="VXF1043651" s="39"/>
      <c r="VXG1043651" s="39"/>
      <c r="VXH1043651" s="39"/>
      <c r="VXI1043651" s="39"/>
      <c r="VXJ1043651" s="39"/>
      <c r="VXK1043651" s="39"/>
      <c r="VXL1043651" s="39"/>
      <c r="VXM1043651" s="39"/>
      <c r="VXN1043651" s="39"/>
      <c r="VXO1043651" s="39"/>
      <c r="VXP1043651" s="39"/>
      <c r="VXQ1043651" s="39"/>
      <c r="VXR1043651" s="39"/>
      <c r="VXS1043651" s="39"/>
      <c r="VXT1043651" s="39"/>
      <c r="VXU1043651" s="39"/>
      <c r="VXV1043651" s="39"/>
      <c r="VXW1043651" s="39"/>
      <c r="VXX1043651" s="39"/>
      <c r="VXY1043651" s="39"/>
      <c r="VXZ1043651" s="39"/>
      <c r="VYA1043651" s="39"/>
      <c r="VYB1043651" s="39"/>
      <c r="VYC1043651" s="39"/>
      <c r="VYD1043651" s="39"/>
      <c r="VYE1043651" s="39"/>
      <c r="VYF1043651" s="39"/>
      <c r="VYG1043651" s="39"/>
      <c r="VYH1043651" s="39"/>
      <c r="VYI1043651" s="39"/>
      <c r="VYJ1043651" s="39"/>
      <c r="VYK1043651" s="39"/>
      <c r="VYL1043651" s="39"/>
      <c r="VYM1043651" s="39"/>
      <c r="VYN1043651" s="39"/>
      <c r="VYO1043651" s="39"/>
      <c r="VYP1043651" s="39"/>
      <c r="VYQ1043651" s="39"/>
      <c r="VYR1043651" s="39"/>
      <c r="VYS1043651" s="39"/>
      <c r="VYT1043651" s="39"/>
      <c r="VYU1043651" s="39"/>
      <c r="VYV1043651" s="39"/>
      <c r="VYW1043651" s="39"/>
      <c r="VYX1043651" s="39"/>
      <c r="VYY1043651" s="39"/>
      <c r="VYZ1043651" s="39"/>
      <c r="VZA1043651" s="39"/>
      <c r="VZB1043651" s="39"/>
      <c r="VZC1043651" s="39"/>
      <c r="VZD1043651" s="39"/>
      <c r="VZE1043651" s="39"/>
      <c r="VZF1043651" s="39"/>
      <c r="VZG1043651" s="39"/>
      <c r="VZH1043651" s="39"/>
      <c r="VZI1043651" s="39"/>
      <c r="VZJ1043651" s="39"/>
      <c r="VZK1043651" s="39"/>
      <c r="VZL1043651" s="39"/>
      <c r="VZM1043651" s="39"/>
      <c r="VZN1043651" s="39"/>
      <c r="VZO1043651" s="39"/>
      <c r="VZP1043651" s="39"/>
      <c r="VZQ1043651" s="39"/>
      <c r="VZR1043651" s="39"/>
      <c r="VZS1043651" s="39"/>
      <c r="VZT1043651" s="39"/>
      <c r="VZU1043651" s="39"/>
      <c r="VZV1043651" s="39"/>
      <c r="VZW1043651" s="39"/>
      <c r="VZX1043651" s="39"/>
      <c r="VZY1043651" s="39"/>
      <c r="VZZ1043651" s="39"/>
      <c r="WAA1043651" s="39"/>
      <c r="WAB1043651" s="39"/>
      <c r="WAC1043651" s="39"/>
      <c r="WAD1043651" s="39"/>
      <c r="WAE1043651" s="39"/>
      <c r="WAF1043651" s="39"/>
      <c r="WAG1043651" s="39"/>
      <c r="WAH1043651" s="39"/>
      <c r="WAI1043651" s="39"/>
      <c r="WAJ1043651" s="39"/>
      <c r="WAK1043651" s="39"/>
      <c r="WAL1043651" s="39"/>
      <c r="WAM1043651" s="39"/>
      <c r="WAN1043651" s="39"/>
      <c r="WAO1043651" s="39"/>
      <c r="WAP1043651" s="39"/>
      <c r="WAQ1043651" s="39"/>
      <c r="WAR1043651" s="39"/>
      <c r="WAS1043651" s="39"/>
      <c r="WAT1043651" s="39"/>
      <c r="WAU1043651" s="39"/>
      <c r="WAV1043651" s="39"/>
      <c r="WAW1043651" s="39"/>
      <c r="WAX1043651" s="39"/>
      <c r="WAY1043651" s="39"/>
      <c r="WAZ1043651" s="39"/>
      <c r="WBA1043651" s="39"/>
      <c r="WBB1043651" s="39"/>
      <c r="WBC1043651" s="39"/>
      <c r="WBD1043651" s="39"/>
      <c r="WBE1043651" s="39"/>
      <c r="WBF1043651" s="39"/>
      <c r="WBG1043651" s="39"/>
      <c r="WBH1043651" s="39"/>
      <c r="WBI1043651" s="39"/>
      <c r="WBJ1043651" s="39"/>
      <c r="WBK1043651" s="39"/>
      <c r="WBL1043651" s="39"/>
      <c r="WBM1043651" s="39"/>
      <c r="WBN1043651" s="39"/>
      <c r="WBO1043651" s="39"/>
      <c r="WBP1043651" s="39"/>
      <c r="WBQ1043651" s="39"/>
      <c r="WBR1043651" s="39"/>
      <c r="WBS1043651" s="39"/>
      <c r="WBT1043651" s="39"/>
      <c r="WBU1043651" s="39"/>
      <c r="WBV1043651" s="39"/>
      <c r="WBW1043651" s="39"/>
      <c r="WBX1043651" s="39"/>
      <c r="WBY1043651" s="39"/>
      <c r="WBZ1043651" s="39"/>
      <c r="WCA1043651" s="39"/>
      <c r="WCB1043651" s="39"/>
      <c r="WCC1043651" s="39"/>
      <c r="WCD1043651" s="39"/>
      <c r="WCE1043651" s="39"/>
      <c r="WCF1043651" s="39"/>
      <c r="WCG1043651" s="39"/>
      <c r="WCH1043651" s="39"/>
      <c r="WCI1043651" s="39"/>
      <c r="WCJ1043651" s="39"/>
      <c r="WCK1043651" s="39"/>
      <c r="WCL1043651" s="39"/>
      <c r="WCM1043651" s="39"/>
      <c r="WCN1043651" s="39"/>
      <c r="WCO1043651" s="39"/>
      <c r="WCP1043651" s="39"/>
      <c r="WCQ1043651" s="39"/>
      <c r="WCR1043651" s="39"/>
      <c r="WCS1043651" s="39"/>
      <c r="WCT1043651" s="39"/>
      <c r="WCU1043651" s="39"/>
      <c r="WCV1043651" s="39"/>
      <c r="WCW1043651" s="39"/>
      <c r="WCX1043651" s="39"/>
      <c r="WCY1043651" s="39"/>
      <c r="WCZ1043651" s="39"/>
      <c r="WDA1043651" s="39"/>
      <c r="WDB1043651" s="39"/>
      <c r="WDC1043651" s="39"/>
      <c r="WDD1043651" s="39"/>
      <c r="WDE1043651" s="39"/>
      <c r="WDF1043651" s="39"/>
      <c r="WDG1043651" s="39"/>
      <c r="WDH1043651" s="39"/>
      <c r="WDI1043651" s="39"/>
      <c r="WDJ1043651" s="39"/>
      <c r="WDK1043651" s="39"/>
      <c r="WDL1043651" s="39"/>
      <c r="WDM1043651" s="39"/>
      <c r="WDN1043651" s="39"/>
      <c r="WDO1043651" s="39"/>
      <c r="WDP1043651" s="39"/>
      <c r="WDQ1043651" s="39"/>
      <c r="WDR1043651" s="39"/>
      <c r="WDS1043651" s="39"/>
      <c r="WDT1043651" s="39"/>
      <c r="WDU1043651" s="39"/>
      <c r="WDV1043651" s="39"/>
      <c r="WDW1043651" s="39"/>
      <c r="WDX1043651" s="39"/>
      <c r="WDY1043651" s="39"/>
      <c r="WDZ1043651" s="39"/>
      <c r="WEA1043651" s="39"/>
      <c r="WEB1043651" s="39"/>
      <c r="WEC1043651" s="39"/>
      <c r="WED1043651" s="39"/>
      <c r="WEE1043651" s="39"/>
      <c r="WEF1043651" s="39"/>
      <c r="WEG1043651" s="39"/>
      <c r="WEH1043651" s="39"/>
      <c r="WEI1043651" s="39"/>
      <c r="WEJ1043651" s="39"/>
      <c r="WEK1043651" s="39"/>
      <c r="WEL1043651" s="39"/>
      <c r="WEM1043651" s="39"/>
      <c r="WEN1043651" s="39"/>
      <c r="WEO1043651" s="39"/>
      <c r="WEP1043651" s="39"/>
      <c r="WEQ1043651" s="39"/>
      <c r="WER1043651" s="39"/>
      <c r="WES1043651" s="39"/>
      <c r="WET1043651" s="39"/>
      <c r="WEU1043651" s="39"/>
      <c r="WEV1043651" s="39"/>
      <c r="WEW1043651" s="39"/>
      <c r="WEX1043651" s="39"/>
      <c r="WEY1043651" s="39"/>
      <c r="WEZ1043651" s="39"/>
      <c r="WFA1043651" s="39"/>
      <c r="WFB1043651" s="39"/>
      <c r="WFC1043651" s="39"/>
      <c r="WFD1043651" s="39"/>
      <c r="WFE1043651" s="39"/>
      <c r="WFF1043651" s="39"/>
      <c r="WFG1043651" s="39"/>
      <c r="WFH1043651" s="39"/>
      <c r="WFI1043651" s="39"/>
      <c r="WFJ1043651" s="39"/>
      <c r="WFK1043651" s="39"/>
      <c r="WFL1043651" s="39"/>
      <c r="WFM1043651" s="39"/>
      <c r="WFN1043651" s="39"/>
      <c r="WFO1043651" s="39"/>
      <c r="WFP1043651" s="39"/>
      <c r="WFQ1043651" s="39"/>
      <c r="WFR1043651" s="39"/>
      <c r="WFS1043651" s="39"/>
      <c r="WFT1043651" s="39"/>
      <c r="WFU1043651" s="39"/>
      <c r="WFV1043651" s="39"/>
      <c r="WFW1043651" s="39"/>
      <c r="WFX1043651" s="39"/>
      <c r="WFY1043651" s="39"/>
      <c r="WFZ1043651" s="39"/>
      <c r="WGA1043651" s="39"/>
      <c r="WGB1043651" s="39"/>
      <c r="WGC1043651" s="39"/>
      <c r="WGD1043651" s="39"/>
      <c r="WGE1043651" s="39"/>
      <c r="WGF1043651" s="39"/>
      <c r="WGG1043651" s="39"/>
      <c r="WGH1043651" s="39"/>
      <c r="WGI1043651" s="39"/>
      <c r="WGJ1043651" s="39"/>
      <c r="WGK1043651" s="39"/>
      <c r="WGL1043651" s="39"/>
      <c r="WGM1043651" s="39"/>
      <c r="WGN1043651" s="39"/>
      <c r="WGO1043651" s="39"/>
      <c r="WGP1043651" s="39"/>
      <c r="WGQ1043651" s="39"/>
      <c r="WGR1043651" s="39"/>
      <c r="WGS1043651" s="39"/>
      <c r="WGT1043651" s="39"/>
      <c r="WGU1043651" s="39"/>
      <c r="WGV1043651" s="39"/>
      <c r="WGW1043651" s="39"/>
      <c r="WGX1043651" s="39"/>
      <c r="WGY1043651" s="39"/>
      <c r="WGZ1043651" s="39"/>
      <c r="WHA1043651" s="39"/>
      <c r="WHB1043651" s="39"/>
      <c r="WHC1043651" s="39"/>
      <c r="WHD1043651" s="39"/>
      <c r="WHE1043651" s="39"/>
      <c r="WHF1043651" s="39"/>
      <c r="WHG1043651" s="39"/>
      <c r="WHH1043651" s="39"/>
      <c r="WHI1043651" s="39"/>
      <c r="WHJ1043651" s="39"/>
      <c r="WHK1043651" s="39"/>
      <c r="WHL1043651" s="39"/>
      <c r="WHM1043651" s="39"/>
      <c r="WHN1043651" s="39"/>
      <c r="WHO1043651" s="39"/>
      <c r="WHP1043651" s="39"/>
      <c r="WHQ1043651" s="39"/>
      <c r="WHR1043651" s="39"/>
      <c r="WHS1043651" s="39"/>
      <c r="WHT1043651" s="39"/>
      <c r="WHU1043651" s="39"/>
      <c r="WHV1043651" s="39"/>
      <c r="WHW1043651" s="39"/>
      <c r="WHX1043651" s="39"/>
      <c r="WHY1043651" s="39"/>
      <c r="WHZ1043651" s="39"/>
      <c r="WIA1043651" s="39"/>
      <c r="WIB1043651" s="39"/>
      <c r="WIC1043651" s="39"/>
      <c r="WID1043651" s="39"/>
      <c r="WIE1043651" s="39"/>
      <c r="WIF1043651" s="39"/>
      <c r="WIG1043651" s="39"/>
      <c r="WIH1043651" s="39"/>
      <c r="WII1043651" s="39"/>
      <c r="WIJ1043651" s="39"/>
      <c r="WIK1043651" s="39"/>
      <c r="WIL1043651" s="39"/>
      <c r="WIM1043651" s="39"/>
      <c r="WIN1043651" s="39"/>
      <c r="WIO1043651" s="39"/>
      <c r="WIP1043651" s="39"/>
      <c r="WIQ1043651" s="39"/>
      <c r="WIR1043651" s="39"/>
      <c r="WIS1043651" s="39"/>
      <c r="WIT1043651" s="39"/>
      <c r="WIU1043651" s="39"/>
      <c r="WIV1043651" s="39"/>
      <c r="WIW1043651" s="39"/>
      <c r="WIX1043651" s="39"/>
      <c r="WIY1043651" s="39"/>
      <c r="WIZ1043651" s="39"/>
      <c r="WJA1043651" s="39"/>
      <c r="WJB1043651" s="39"/>
      <c r="WJC1043651" s="39"/>
      <c r="WJD1043651" s="39"/>
      <c r="WJE1043651" s="39"/>
      <c r="WJF1043651" s="39"/>
      <c r="WJG1043651" s="39"/>
      <c r="WJH1043651" s="39"/>
      <c r="WJI1043651" s="39"/>
      <c r="WJJ1043651" s="39"/>
      <c r="WJK1043651" s="39"/>
      <c r="WJL1043651" s="39"/>
      <c r="WJM1043651" s="39"/>
      <c r="WJN1043651" s="39"/>
      <c r="WJO1043651" s="39"/>
      <c r="WJP1043651" s="39"/>
      <c r="WJQ1043651" s="39"/>
      <c r="WJR1043651" s="39"/>
      <c r="WJS1043651" s="39"/>
      <c r="WJT1043651" s="39"/>
      <c r="WJU1043651" s="39"/>
      <c r="WJV1043651" s="39"/>
      <c r="WJW1043651" s="39"/>
      <c r="WJX1043651" s="39"/>
      <c r="WJY1043651" s="39"/>
      <c r="WJZ1043651" s="39"/>
      <c r="WKA1043651" s="39"/>
      <c r="WKB1043651" s="39"/>
      <c r="WKC1043651" s="39"/>
      <c r="WKD1043651" s="39"/>
      <c r="WKE1043651" s="39"/>
      <c r="WKF1043651" s="39"/>
      <c r="WKG1043651" s="39"/>
      <c r="WKH1043651" s="39"/>
      <c r="WKI1043651" s="39"/>
      <c r="WKJ1043651" s="39"/>
      <c r="WKK1043651" s="39"/>
      <c r="WKL1043651" s="39"/>
      <c r="WKM1043651" s="39"/>
      <c r="WKN1043651" s="39"/>
      <c r="WKO1043651" s="39"/>
      <c r="WKP1043651" s="39"/>
      <c r="WKQ1043651" s="39"/>
      <c r="WKR1043651" s="39"/>
      <c r="WKS1043651" s="39"/>
      <c r="WKT1043651" s="39"/>
      <c r="WKU1043651" s="39"/>
      <c r="WKV1043651" s="39"/>
      <c r="WKW1043651" s="39"/>
      <c r="WKX1043651" s="39"/>
      <c r="WKY1043651" s="39"/>
      <c r="WKZ1043651" s="39"/>
      <c r="WLA1043651" s="39"/>
      <c r="WLB1043651" s="39"/>
      <c r="WLC1043651" s="39"/>
      <c r="WLD1043651" s="39"/>
      <c r="WLE1043651" s="39"/>
      <c r="WLF1043651" s="39"/>
      <c r="WLG1043651" s="39"/>
      <c r="WLH1043651" s="39"/>
      <c r="WLI1043651" s="39"/>
      <c r="WLJ1043651" s="39"/>
      <c r="WLK1043651" s="39"/>
      <c r="WLL1043651" s="39"/>
      <c r="WLM1043651" s="39"/>
      <c r="WLN1043651" s="39"/>
      <c r="WLO1043651" s="39"/>
      <c r="WLP1043651" s="39"/>
      <c r="WLQ1043651" s="39"/>
      <c r="WLR1043651" s="39"/>
      <c r="WLS1043651" s="39"/>
      <c r="WLT1043651" s="39"/>
      <c r="WLU1043651" s="39"/>
      <c r="WLV1043651" s="39"/>
      <c r="WLW1043651" s="39"/>
      <c r="WLX1043651" s="39"/>
      <c r="WLY1043651" s="39"/>
      <c r="WLZ1043651" s="39"/>
      <c r="WMA1043651" s="39"/>
      <c r="WMB1043651" s="39"/>
      <c r="WMC1043651" s="39"/>
      <c r="WMD1043651" s="39"/>
      <c r="WME1043651" s="39"/>
      <c r="WMF1043651" s="39"/>
      <c r="WMG1043651" s="39"/>
      <c r="WMH1043651" s="39"/>
      <c r="WMI1043651" s="39"/>
      <c r="WMJ1043651" s="39"/>
      <c r="WMK1043651" s="39"/>
      <c r="WML1043651" s="39"/>
      <c r="WMM1043651" s="39"/>
      <c r="WMN1043651" s="39"/>
      <c r="WMO1043651" s="39"/>
      <c r="WMP1043651" s="39"/>
      <c r="WMQ1043651" s="39"/>
      <c r="WMR1043651" s="39"/>
      <c r="WMS1043651" s="39"/>
      <c r="WMT1043651" s="39"/>
      <c r="WMU1043651" s="39"/>
      <c r="WMV1043651" s="39"/>
      <c r="WMW1043651" s="39"/>
      <c r="WMX1043651" s="39"/>
      <c r="WMY1043651" s="39"/>
      <c r="WMZ1043651" s="39"/>
      <c r="WNA1043651" s="39"/>
      <c r="WNB1043651" s="39"/>
      <c r="WNC1043651" s="39"/>
      <c r="WND1043651" s="39"/>
      <c r="WNE1043651" s="39"/>
      <c r="WNF1043651" s="39"/>
      <c r="WNG1043651" s="39"/>
      <c r="WNH1043651" s="39"/>
      <c r="WNI1043651" s="39"/>
      <c r="WNJ1043651" s="39"/>
      <c r="WNK1043651" s="39"/>
      <c r="WNL1043651" s="39"/>
      <c r="WNM1043651" s="39"/>
      <c r="WNN1043651" s="39"/>
      <c r="WNO1043651" s="39"/>
      <c r="WNP1043651" s="39"/>
      <c r="WNQ1043651" s="39"/>
      <c r="WNR1043651" s="39"/>
      <c r="WNS1043651" s="39"/>
      <c r="WNT1043651" s="39"/>
      <c r="WNU1043651" s="39"/>
      <c r="WNV1043651" s="39"/>
      <c r="WNW1043651" s="39"/>
      <c r="WNX1043651" s="39"/>
      <c r="WNY1043651" s="39"/>
      <c r="WNZ1043651" s="39"/>
      <c r="WOA1043651" s="39"/>
      <c r="WOB1043651" s="39"/>
      <c r="WOC1043651" s="39"/>
      <c r="WOD1043651" s="39"/>
      <c r="WOE1043651" s="39"/>
      <c r="WOF1043651" s="39"/>
      <c r="WOG1043651" s="39"/>
      <c r="WOH1043651" s="39"/>
      <c r="WOI1043651" s="39"/>
      <c r="WOJ1043651" s="39"/>
      <c r="WOK1043651" s="39"/>
      <c r="WOL1043651" s="39"/>
      <c r="WOM1043651" s="39"/>
      <c r="WON1043651" s="39"/>
      <c r="WOO1043651" s="39"/>
      <c r="WOP1043651" s="39"/>
      <c r="WOQ1043651" s="39"/>
      <c r="WOR1043651" s="39"/>
      <c r="WOS1043651" s="39"/>
      <c r="WOT1043651" s="39"/>
      <c r="WOU1043651" s="39"/>
      <c r="WOV1043651" s="39"/>
      <c r="WOW1043651" s="39"/>
      <c r="WOX1043651" s="39"/>
      <c r="WOY1043651" s="39"/>
      <c r="WOZ1043651" s="39"/>
      <c r="WPA1043651" s="39"/>
      <c r="WPB1043651" s="39"/>
      <c r="WPC1043651" s="39"/>
      <c r="WPD1043651" s="39"/>
      <c r="WPE1043651" s="39"/>
      <c r="WPF1043651" s="39"/>
      <c r="WPG1043651" s="39"/>
      <c r="WPH1043651" s="39"/>
      <c r="WPI1043651" s="39"/>
      <c r="WPJ1043651" s="39"/>
      <c r="WPK1043651" s="39"/>
      <c r="WPL1043651" s="39"/>
      <c r="WPM1043651" s="39"/>
      <c r="WPN1043651" s="39"/>
      <c r="WPO1043651" s="39"/>
      <c r="WPP1043651" s="39"/>
      <c r="WPQ1043651" s="39"/>
      <c r="WPR1043651" s="39"/>
      <c r="WPS1043651" s="39"/>
      <c r="WPT1043651" s="39"/>
      <c r="WPU1043651" s="39"/>
      <c r="WPV1043651" s="39"/>
      <c r="WPW1043651" s="39"/>
      <c r="WPX1043651" s="39"/>
      <c r="WPY1043651" s="39"/>
      <c r="WPZ1043651" s="39"/>
      <c r="WQA1043651" s="39"/>
      <c r="WQB1043651" s="39"/>
      <c r="WQC1043651" s="39"/>
      <c r="WQD1043651" s="39"/>
      <c r="WQE1043651" s="39"/>
      <c r="WQF1043651" s="39"/>
      <c r="WQG1043651" s="39"/>
      <c r="WQH1043651" s="39"/>
      <c r="WQI1043651" s="39"/>
      <c r="WQJ1043651" s="39"/>
      <c r="WQK1043651" s="39"/>
      <c r="WQL1043651" s="39"/>
      <c r="WQM1043651" s="39"/>
      <c r="WQN1043651" s="39"/>
      <c r="WQO1043651" s="39"/>
      <c r="WQP1043651" s="39"/>
      <c r="WQQ1043651" s="39"/>
      <c r="WQR1043651" s="39"/>
      <c r="WQS1043651" s="39"/>
      <c r="WQT1043651" s="39"/>
      <c r="WQU1043651" s="39"/>
      <c r="WQV1043651" s="39"/>
      <c r="WQW1043651" s="39"/>
      <c r="WQX1043651" s="39"/>
      <c r="WQY1043651" s="39"/>
      <c r="WQZ1043651" s="39"/>
      <c r="WRA1043651" s="39"/>
      <c r="WRB1043651" s="39"/>
      <c r="WRC1043651" s="39"/>
      <c r="WRD1043651" s="39"/>
      <c r="WRE1043651" s="39"/>
      <c r="WRF1043651" s="39"/>
      <c r="WRG1043651" s="39"/>
      <c r="WRH1043651" s="39"/>
      <c r="WRI1043651" s="39"/>
      <c r="WRJ1043651" s="39"/>
      <c r="WRK1043651" s="39"/>
      <c r="WRL1043651" s="39"/>
      <c r="WRM1043651" s="39"/>
      <c r="WRN1043651" s="39"/>
      <c r="WRO1043651" s="39"/>
      <c r="WRP1043651" s="39"/>
      <c r="WRQ1043651" s="39"/>
      <c r="WRR1043651" s="39"/>
      <c r="WRS1043651" s="39"/>
      <c r="WRT1043651" s="39"/>
      <c r="WRU1043651" s="39"/>
      <c r="WRV1043651" s="39"/>
      <c r="WRW1043651" s="39"/>
      <c r="WRX1043651" s="39"/>
      <c r="WRY1043651" s="39"/>
      <c r="WRZ1043651" s="39"/>
      <c r="WSA1043651" s="39"/>
      <c r="WSB1043651" s="39"/>
      <c r="WSC1043651" s="39"/>
      <c r="WSD1043651" s="39"/>
      <c r="WSE1043651" s="39"/>
      <c r="WSF1043651" s="39"/>
      <c r="WSG1043651" s="39"/>
      <c r="WSH1043651" s="39"/>
      <c r="WSI1043651" s="39"/>
      <c r="WSJ1043651" s="39"/>
      <c r="WSK1043651" s="39"/>
      <c r="WSL1043651" s="39"/>
      <c r="WSM1043651" s="39"/>
      <c r="WSN1043651" s="39"/>
      <c r="WSO1043651" s="39"/>
      <c r="WSP1043651" s="39"/>
      <c r="WSQ1043651" s="39"/>
      <c r="WSR1043651" s="39"/>
      <c r="WSS1043651" s="39"/>
      <c r="WST1043651" s="39"/>
      <c r="WSU1043651" s="39"/>
      <c r="WSV1043651" s="39"/>
      <c r="WSW1043651" s="39"/>
      <c r="WSX1043651" s="39"/>
      <c r="WSY1043651" s="39"/>
      <c r="WSZ1043651" s="39"/>
      <c r="WTA1043651" s="39"/>
      <c r="WTB1043651" s="39"/>
      <c r="WTC1043651" s="39"/>
      <c r="WTD1043651" s="39"/>
      <c r="WTE1043651" s="39"/>
      <c r="WTF1043651" s="39"/>
      <c r="WTG1043651" s="39"/>
      <c r="WTH1043651" s="39"/>
      <c r="WTI1043651" s="39"/>
      <c r="WTJ1043651" s="39"/>
      <c r="WTK1043651" s="39"/>
      <c r="WTL1043651" s="39"/>
      <c r="WTM1043651" s="39"/>
      <c r="WTN1043651" s="39"/>
      <c r="WTO1043651" s="39"/>
      <c r="WTP1043651" s="39"/>
      <c r="WTQ1043651" s="39"/>
      <c r="WTR1043651" s="39"/>
      <c r="WTS1043651" s="39"/>
      <c r="WTT1043651" s="39"/>
      <c r="WTU1043651" s="39"/>
      <c r="WTV1043651" s="39"/>
      <c r="WTW1043651" s="39"/>
      <c r="WTX1043651" s="39"/>
      <c r="WTY1043651" s="39"/>
      <c r="WTZ1043651" s="39"/>
      <c r="WUA1043651" s="39"/>
      <c r="WUB1043651" s="39"/>
      <c r="WUC1043651" s="39"/>
      <c r="WUD1043651" s="39"/>
      <c r="WUE1043651" s="39"/>
      <c r="WUF1043651" s="39"/>
      <c r="WUG1043651" s="39"/>
      <c r="WUH1043651" s="39"/>
      <c r="WUI1043651" s="39"/>
      <c r="WUJ1043651" s="39"/>
      <c r="WUK1043651" s="39"/>
      <c r="WUL1043651" s="39"/>
      <c r="WUM1043651" s="39"/>
      <c r="WUN1043651" s="39"/>
      <c r="WUO1043651" s="39"/>
      <c r="WUP1043651" s="39"/>
      <c r="WUQ1043651" s="39"/>
      <c r="WUR1043651" s="39"/>
      <c r="WUS1043651" s="39"/>
      <c r="WUT1043651" s="39"/>
      <c r="WUU1043651" s="39"/>
      <c r="WUV1043651" s="39"/>
      <c r="WUW1043651" s="39"/>
      <c r="WUX1043651" s="39"/>
      <c r="WUY1043651" s="39"/>
      <c r="WUZ1043651" s="39"/>
      <c r="WVA1043651" s="39"/>
      <c r="WVB1043651" s="39"/>
      <c r="WVC1043651" s="39"/>
      <c r="WVD1043651" s="39"/>
      <c r="WVE1043651" s="39"/>
      <c r="WVF1043651" s="39"/>
      <c r="WVG1043651" s="39"/>
      <c r="WVH1043651" s="39"/>
      <c r="WVI1043651" s="39"/>
      <c r="WVJ1043651" s="39"/>
      <c r="WVK1043651" s="39"/>
      <c r="WVL1043651" s="39"/>
      <c r="WVM1043651" s="39"/>
      <c r="WVN1043651" s="39"/>
      <c r="WVO1043651" s="39"/>
      <c r="WVP1043651" s="39"/>
      <c r="WVQ1043651" s="39"/>
      <c r="WVR1043651" s="39"/>
      <c r="WVS1043651" s="39"/>
      <c r="WVT1043651" s="39"/>
      <c r="WVU1043651" s="39"/>
      <c r="WVV1043651" s="39"/>
      <c r="WVW1043651" s="39"/>
      <c r="WVX1043651" s="39"/>
      <c r="WVY1043651" s="39"/>
      <c r="WVZ1043651" s="39"/>
      <c r="WWA1043651" s="39"/>
      <c r="WWB1043651" s="39"/>
      <c r="WWC1043651" s="39"/>
      <c r="WWD1043651" s="39"/>
      <c r="WWE1043651" s="39"/>
      <c r="WWF1043651" s="39"/>
      <c r="WWG1043651" s="39"/>
      <c r="WWH1043651" s="39"/>
      <c r="WWI1043651" s="39"/>
      <c r="WWJ1043651" s="39"/>
      <c r="WWK1043651" s="39"/>
      <c r="WWL1043651" s="39"/>
      <c r="WWM1043651" s="39"/>
      <c r="WWN1043651" s="39"/>
      <c r="WWO1043651" s="39"/>
      <c r="WWP1043651" s="39"/>
      <c r="WWQ1043651" s="39"/>
      <c r="WWR1043651" s="39"/>
      <c r="WWS1043651" s="39"/>
      <c r="WWT1043651" s="39"/>
      <c r="WWU1043651" s="39"/>
      <c r="WWV1043651" s="39"/>
      <c r="WWW1043651" s="39"/>
      <c r="WWX1043651" s="39"/>
      <c r="WWY1043651" s="39"/>
      <c r="WWZ1043651" s="39"/>
      <c r="WXA1043651" s="39"/>
      <c r="WXB1043651" s="39"/>
      <c r="WXC1043651" s="39"/>
      <c r="WXD1043651" s="39"/>
      <c r="WXE1043651" s="39"/>
      <c r="WXF1043651" s="39"/>
      <c r="WXG1043651" s="39"/>
      <c r="WXH1043651" s="39"/>
      <c r="WXI1043651" s="39"/>
      <c r="WXJ1043651" s="39"/>
      <c r="WXK1043651" s="39"/>
      <c r="WXL1043651" s="39"/>
      <c r="WXM1043651" s="39"/>
      <c r="WXN1043651" s="39"/>
      <c r="WXO1043651" s="39"/>
      <c r="WXP1043651" s="39"/>
      <c r="WXQ1043651" s="39"/>
      <c r="WXR1043651" s="39"/>
      <c r="WXS1043651" s="39"/>
      <c r="WXT1043651" s="39"/>
      <c r="WXU1043651" s="39"/>
      <c r="WXV1043651" s="39"/>
      <c r="WXW1043651" s="39"/>
      <c r="WXX1043651" s="39"/>
      <c r="WXY1043651" s="39"/>
      <c r="WXZ1043651" s="39"/>
      <c r="WYA1043651" s="39"/>
      <c r="WYB1043651" s="39"/>
      <c r="WYC1043651" s="39"/>
      <c r="WYD1043651" s="39"/>
      <c r="WYE1043651" s="39"/>
      <c r="WYF1043651" s="39"/>
      <c r="WYG1043651" s="39"/>
      <c r="WYH1043651" s="39"/>
      <c r="WYI1043651" s="39"/>
      <c r="WYJ1043651" s="39"/>
      <c r="WYK1043651" s="39"/>
      <c r="WYL1043651" s="39"/>
      <c r="WYM1043651" s="39"/>
      <c r="WYN1043651" s="39"/>
      <c r="WYO1043651" s="39"/>
      <c r="WYP1043651" s="39"/>
      <c r="WYQ1043651" s="39"/>
      <c r="WYR1043651" s="39"/>
      <c r="WYS1043651" s="39"/>
      <c r="WYT1043651" s="39"/>
      <c r="WYU1043651" s="39"/>
      <c r="WYV1043651" s="39"/>
      <c r="WYW1043651" s="39"/>
      <c r="WYX1043651" s="39"/>
      <c r="WYY1043651" s="39"/>
      <c r="WYZ1043651" s="39"/>
      <c r="WZA1043651" s="39"/>
      <c r="WZB1043651" s="39"/>
      <c r="WZC1043651" s="39"/>
      <c r="WZD1043651" s="39"/>
      <c r="WZE1043651" s="39"/>
      <c r="WZF1043651" s="39"/>
      <c r="WZG1043651" s="39"/>
      <c r="WZH1043651" s="39"/>
      <c r="WZI1043651" s="39"/>
      <c r="WZJ1043651" s="39"/>
      <c r="WZK1043651" s="39"/>
      <c r="WZL1043651" s="39"/>
      <c r="WZM1043651" s="39"/>
      <c r="WZN1043651" s="39"/>
      <c r="WZO1043651" s="39"/>
      <c r="WZP1043651" s="39"/>
      <c r="WZQ1043651" s="39"/>
      <c r="WZR1043651" s="39"/>
      <c r="WZS1043651" s="39"/>
      <c r="WZT1043651" s="39"/>
      <c r="WZU1043651" s="39"/>
      <c r="WZV1043651" s="39"/>
      <c r="WZW1043651" s="39"/>
      <c r="WZX1043651" s="39"/>
      <c r="WZY1043651" s="39"/>
      <c r="WZZ1043651" s="39"/>
      <c r="XAA1043651" s="39"/>
      <c r="XAB1043651" s="39"/>
      <c r="XAC1043651" s="39"/>
      <c r="XAD1043651" s="39"/>
      <c r="XAE1043651" s="39"/>
      <c r="XAF1043651" s="39"/>
      <c r="XAG1043651" s="39"/>
      <c r="XAH1043651" s="39"/>
      <c r="XAI1043651" s="39"/>
      <c r="XAJ1043651" s="39"/>
      <c r="XAK1043651" s="39"/>
      <c r="XAL1043651" s="39"/>
      <c r="XAM1043651" s="39"/>
      <c r="XAN1043651" s="39"/>
      <c r="XAO1043651" s="39"/>
      <c r="XAP1043651" s="39"/>
      <c r="XAQ1043651" s="39"/>
      <c r="XAR1043651" s="39"/>
      <c r="XAS1043651" s="39"/>
      <c r="XAT1043651" s="39"/>
      <c r="XAU1043651" s="39"/>
      <c r="XAV1043651" s="39"/>
      <c r="XAW1043651" s="39"/>
      <c r="XAX1043651" s="39"/>
      <c r="XAY1043651" s="39"/>
      <c r="XAZ1043651" s="39"/>
      <c r="XBA1043651" s="39"/>
      <c r="XBB1043651" s="39"/>
      <c r="XBC1043651" s="39"/>
      <c r="XBD1043651" s="39"/>
    </row>
    <row r="1043652" spans="36:83 5914:5921 14723:16280" customFormat="1" ht="22.5" customHeight="1">
      <c r="AJ1043652" s="57"/>
      <c r="CE1043652" s="83"/>
      <c r="HSL1043652" s="42"/>
      <c r="HSM1043652" s="42"/>
      <c r="HSN1043652" s="42"/>
      <c r="HSO1043652" s="42"/>
      <c r="HSP1043652" s="42"/>
      <c r="HSQ1043652" s="42"/>
      <c r="HSR1043652" s="42"/>
      <c r="HSS1043652" s="42"/>
      <c r="UTG1043652" s="39"/>
      <c r="UTH1043652" s="39"/>
      <c r="UTI1043652" s="39"/>
      <c r="UTJ1043652" s="39"/>
      <c r="UTK1043652" s="39"/>
      <c r="UTL1043652" s="39"/>
      <c r="UTM1043652" s="39"/>
      <c r="UTN1043652" s="39"/>
      <c r="UTO1043652" s="39"/>
      <c r="UTP1043652" s="39"/>
      <c r="UTQ1043652" s="39"/>
      <c r="UTR1043652" s="39"/>
      <c r="UTS1043652" s="39"/>
      <c r="UTT1043652" s="39"/>
      <c r="UTU1043652" s="39"/>
      <c r="UTV1043652" s="39"/>
      <c r="UTW1043652" s="39"/>
      <c r="UTX1043652" s="39"/>
      <c r="UTY1043652" s="39"/>
      <c r="UTZ1043652" s="39"/>
      <c r="UUA1043652" s="39"/>
      <c r="UUB1043652" s="39"/>
      <c r="UUC1043652" s="39"/>
      <c r="UUD1043652" s="39"/>
      <c r="UUE1043652" s="39"/>
      <c r="UUF1043652" s="39"/>
      <c r="UUG1043652" s="39"/>
      <c r="UUH1043652" s="39"/>
      <c r="UUI1043652" s="39"/>
      <c r="UUJ1043652" s="39"/>
      <c r="UUK1043652" s="39"/>
      <c r="UUL1043652" s="39"/>
      <c r="UUM1043652" s="39"/>
      <c r="UUN1043652" s="39"/>
      <c r="UUO1043652" s="39"/>
      <c r="UUP1043652" s="39"/>
      <c r="UUQ1043652" s="39"/>
      <c r="UUR1043652" s="39"/>
      <c r="UUS1043652" s="39"/>
      <c r="UUT1043652" s="39"/>
      <c r="UUU1043652" s="39"/>
      <c r="UUV1043652" s="39"/>
      <c r="UUW1043652" s="39"/>
      <c r="UUX1043652" s="39"/>
      <c r="UUY1043652" s="39"/>
      <c r="UUZ1043652" s="39"/>
      <c r="UVA1043652" s="39"/>
      <c r="UVB1043652" s="39"/>
      <c r="UVC1043652" s="39"/>
      <c r="UVD1043652" s="39"/>
      <c r="UVE1043652" s="39"/>
      <c r="UVF1043652" s="39"/>
      <c r="UVG1043652" s="39"/>
      <c r="UVH1043652" s="39"/>
      <c r="UVI1043652" s="39"/>
      <c r="UVJ1043652" s="39"/>
      <c r="UVK1043652" s="39"/>
      <c r="UVL1043652" s="39"/>
      <c r="UVM1043652" s="39"/>
      <c r="UVN1043652" s="39"/>
      <c r="UVO1043652" s="39"/>
      <c r="UVP1043652" s="39"/>
      <c r="UVQ1043652" s="39"/>
      <c r="UVR1043652" s="39"/>
      <c r="UVS1043652" s="39"/>
      <c r="UVT1043652" s="39"/>
      <c r="UVU1043652" s="39"/>
      <c r="UVV1043652" s="39"/>
      <c r="UVW1043652" s="39"/>
      <c r="UVX1043652" s="39"/>
      <c r="UVY1043652" s="39"/>
      <c r="UVZ1043652" s="39"/>
      <c r="UWA1043652" s="39"/>
      <c r="UWB1043652" s="39"/>
      <c r="UWC1043652" s="39"/>
      <c r="UWD1043652" s="39"/>
      <c r="UWE1043652" s="39"/>
      <c r="UWF1043652" s="39"/>
      <c r="UWG1043652" s="39"/>
      <c r="UWH1043652" s="39"/>
      <c r="UWI1043652" s="39"/>
      <c r="UWJ1043652" s="39"/>
      <c r="UWK1043652" s="39"/>
      <c r="UWL1043652" s="39"/>
      <c r="UWM1043652" s="39"/>
      <c r="UWN1043652" s="39"/>
      <c r="UWO1043652" s="39"/>
      <c r="UWP1043652" s="39"/>
      <c r="UWQ1043652" s="39"/>
      <c r="UWR1043652" s="39"/>
      <c r="UWS1043652" s="39"/>
      <c r="UWT1043652" s="39"/>
      <c r="UWU1043652" s="39"/>
      <c r="UWV1043652" s="39"/>
      <c r="UWW1043652" s="39"/>
      <c r="UWX1043652" s="39"/>
      <c r="UWY1043652" s="39"/>
      <c r="UWZ1043652" s="39"/>
      <c r="UXA1043652" s="39"/>
      <c r="UXB1043652" s="39"/>
      <c r="UXC1043652" s="39"/>
      <c r="UXD1043652" s="39"/>
      <c r="UXE1043652" s="39"/>
      <c r="UXF1043652" s="39"/>
      <c r="UXG1043652" s="39"/>
      <c r="UXH1043652" s="39"/>
      <c r="UXI1043652" s="39"/>
      <c r="UXJ1043652" s="39"/>
      <c r="UXK1043652" s="39"/>
      <c r="UXL1043652" s="39"/>
      <c r="UXM1043652" s="39"/>
      <c r="UXN1043652" s="39"/>
      <c r="UXO1043652" s="39"/>
      <c r="UXP1043652" s="39"/>
      <c r="UXQ1043652" s="39"/>
      <c r="UXR1043652" s="39"/>
      <c r="UXS1043652" s="39"/>
      <c r="UXT1043652" s="39"/>
      <c r="UXU1043652" s="39"/>
      <c r="UXV1043652" s="39"/>
      <c r="UXW1043652" s="39"/>
      <c r="UXX1043652" s="39"/>
      <c r="UXY1043652" s="39"/>
      <c r="UXZ1043652" s="39"/>
      <c r="UYA1043652" s="39"/>
      <c r="UYB1043652" s="39"/>
      <c r="UYC1043652" s="39"/>
      <c r="UYD1043652" s="39"/>
      <c r="UYE1043652" s="39"/>
      <c r="UYF1043652" s="39"/>
      <c r="UYG1043652" s="39"/>
      <c r="UYH1043652" s="39"/>
      <c r="UYI1043652" s="39"/>
      <c r="UYJ1043652" s="39"/>
      <c r="UYK1043652" s="39"/>
      <c r="UYL1043652" s="39"/>
      <c r="UYM1043652" s="39"/>
      <c r="UYN1043652" s="39"/>
      <c r="UYO1043652" s="39"/>
      <c r="UYP1043652" s="39"/>
      <c r="UYQ1043652" s="39"/>
      <c r="UYR1043652" s="39"/>
      <c r="UYS1043652" s="39"/>
      <c r="UYT1043652" s="39"/>
      <c r="UYU1043652" s="39"/>
      <c r="UYV1043652" s="39"/>
      <c r="UYW1043652" s="39"/>
      <c r="UYX1043652" s="39"/>
      <c r="UYY1043652" s="39"/>
      <c r="UYZ1043652" s="39"/>
      <c r="UZA1043652" s="39"/>
      <c r="UZB1043652" s="39"/>
      <c r="UZC1043652" s="39"/>
      <c r="UZD1043652" s="39"/>
      <c r="UZE1043652" s="39"/>
      <c r="UZF1043652" s="39"/>
      <c r="UZG1043652" s="39"/>
      <c r="UZH1043652" s="39"/>
      <c r="UZI1043652" s="39"/>
      <c r="UZJ1043652" s="39"/>
      <c r="UZK1043652" s="39"/>
      <c r="UZL1043652" s="39"/>
      <c r="UZM1043652" s="39"/>
      <c r="UZN1043652" s="39"/>
      <c r="UZO1043652" s="39"/>
      <c r="UZP1043652" s="39"/>
      <c r="UZQ1043652" s="39"/>
      <c r="UZR1043652" s="39"/>
      <c r="UZS1043652" s="39"/>
      <c r="UZT1043652" s="39"/>
      <c r="UZU1043652" s="39"/>
      <c r="UZV1043652" s="39"/>
      <c r="UZW1043652" s="39"/>
      <c r="UZX1043652" s="39"/>
      <c r="UZY1043652" s="39"/>
      <c r="UZZ1043652" s="39"/>
      <c r="VAA1043652" s="39"/>
      <c r="VAB1043652" s="39"/>
      <c r="VAC1043652" s="39"/>
      <c r="VAD1043652" s="39"/>
      <c r="VAE1043652" s="39"/>
      <c r="VAF1043652" s="39"/>
      <c r="VAG1043652" s="39"/>
      <c r="VAH1043652" s="39"/>
      <c r="VAI1043652" s="39"/>
      <c r="VAJ1043652" s="39"/>
      <c r="VAK1043652" s="39"/>
      <c r="VAL1043652" s="39"/>
      <c r="VAM1043652" s="39"/>
      <c r="VAN1043652" s="39"/>
      <c r="VAO1043652" s="39"/>
      <c r="VAP1043652" s="39"/>
      <c r="VAQ1043652" s="39"/>
      <c r="VAR1043652" s="39"/>
      <c r="VAS1043652" s="39"/>
      <c r="VAT1043652" s="39"/>
      <c r="VAU1043652" s="39"/>
      <c r="VAV1043652" s="39"/>
      <c r="VAW1043652" s="39"/>
      <c r="VAX1043652" s="39"/>
      <c r="VAY1043652" s="39"/>
      <c r="VAZ1043652" s="39"/>
      <c r="VBA1043652" s="39"/>
      <c r="VBB1043652" s="39"/>
      <c r="VBC1043652" s="39"/>
      <c r="VBD1043652" s="39"/>
      <c r="VBE1043652" s="39"/>
      <c r="VBF1043652" s="39"/>
      <c r="VBG1043652" s="39"/>
      <c r="VBH1043652" s="39"/>
      <c r="VBI1043652" s="39"/>
      <c r="VBJ1043652" s="39"/>
      <c r="VBK1043652" s="39"/>
      <c r="VBL1043652" s="39"/>
      <c r="VBM1043652" s="39"/>
      <c r="VBN1043652" s="39"/>
      <c r="VBO1043652" s="39"/>
      <c r="VBP1043652" s="39"/>
      <c r="VBQ1043652" s="39"/>
      <c r="VBR1043652" s="39"/>
      <c r="VBS1043652" s="39"/>
      <c r="VBT1043652" s="39"/>
      <c r="VBU1043652" s="39"/>
      <c r="VBV1043652" s="39"/>
      <c r="VBW1043652" s="39"/>
      <c r="VBX1043652" s="39"/>
      <c r="VBY1043652" s="39"/>
      <c r="VBZ1043652" s="39"/>
      <c r="VCA1043652" s="39"/>
      <c r="VCB1043652" s="39"/>
      <c r="VCC1043652" s="39"/>
      <c r="VCD1043652" s="39"/>
      <c r="VCE1043652" s="39"/>
      <c r="VCF1043652" s="39"/>
      <c r="VCG1043652" s="39"/>
      <c r="VCH1043652" s="39"/>
      <c r="VCI1043652" s="39"/>
      <c r="VCJ1043652" s="39"/>
      <c r="VCK1043652" s="39"/>
      <c r="VCL1043652" s="39"/>
      <c r="VCM1043652" s="39"/>
      <c r="VCN1043652" s="39"/>
      <c r="VCO1043652" s="39"/>
      <c r="VCP1043652" s="39"/>
      <c r="VCQ1043652" s="39"/>
      <c r="VCR1043652" s="39"/>
      <c r="VCS1043652" s="39"/>
      <c r="VCT1043652" s="39"/>
      <c r="VCU1043652" s="39"/>
      <c r="VCV1043652" s="39"/>
      <c r="VCW1043652" s="39"/>
      <c r="VCX1043652" s="39"/>
      <c r="VCY1043652" s="39"/>
      <c r="VCZ1043652" s="39"/>
      <c r="VDA1043652" s="39"/>
      <c r="VDB1043652" s="39"/>
      <c r="VDC1043652" s="39"/>
      <c r="VDD1043652" s="39"/>
      <c r="VDE1043652" s="39"/>
      <c r="VDF1043652" s="39"/>
      <c r="VDG1043652" s="39"/>
      <c r="VDH1043652" s="39"/>
      <c r="VDI1043652" s="39"/>
      <c r="VDJ1043652" s="39"/>
      <c r="VDK1043652" s="39"/>
      <c r="VDL1043652" s="39"/>
      <c r="VDM1043652" s="39"/>
      <c r="VDN1043652" s="39"/>
      <c r="VDO1043652" s="39"/>
      <c r="VDP1043652" s="39"/>
      <c r="VDQ1043652" s="39"/>
      <c r="VDR1043652" s="39"/>
      <c r="VDS1043652" s="39"/>
      <c r="VDT1043652" s="39"/>
      <c r="VDU1043652" s="39"/>
      <c r="VDV1043652" s="39"/>
      <c r="VDW1043652" s="39"/>
      <c r="VDX1043652" s="39"/>
      <c r="VDY1043652" s="39"/>
      <c r="VDZ1043652" s="39"/>
      <c r="VEA1043652" s="39"/>
      <c r="VEB1043652" s="39"/>
      <c r="VEC1043652" s="39"/>
      <c r="VED1043652" s="39"/>
      <c r="VEE1043652" s="39"/>
      <c r="VEF1043652" s="39"/>
      <c r="VEG1043652" s="39"/>
      <c r="VEH1043652" s="39"/>
      <c r="VEI1043652" s="39"/>
      <c r="VEJ1043652" s="39"/>
      <c r="VEK1043652" s="39"/>
      <c r="VEL1043652" s="39"/>
      <c r="VEM1043652" s="39"/>
      <c r="VEN1043652" s="39"/>
      <c r="VEO1043652" s="39"/>
      <c r="VEP1043652" s="39"/>
      <c r="VEQ1043652" s="39"/>
      <c r="VER1043652" s="39"/>
      <c r="VES1043652" s="39"/>
      <c r="VET1043652" s="39"/>
      <c r="VEU1043652" s="39"/>
      <c r="VEV1043652" s="39"/>
      <c r="VEW1043652" s="39"/>
      <c r="VEX1043652" s="39"/>
      <c r="VEY1043652" s="39"/>
      <c r="VEZ1043652" s="39"/>
      <c r="VFA1043652" s="39"/>
      <c r="VFB1043652" s="39"/>
      <c r="VFC1043652" s="39"/>
      <c r="VFD1043652" s="39"/>
      <c r="VFE1043652" s="39"/>
      <c r="VFF1043652" s="39"/>
      <c r="VFG1043652" s="39"/>
      <c r="VFH1043652" s="39"/>
      <c r="VFI1043652" s="39"/>
      <c r="VFJ1043652" s="39"/>
      <c r="VFK1043652" s="39"/>
      <c r="VFL1043652" s="39"/>
      <c r="VFM1043652" s="39"/>
      <c r="VFN1043652" s="39"/>
      <c r="VFO1043652" s="39"/>
      <c r="VFP1043652" s="39"/>
      <c r="VFQ1043652" s="39"/>
      <c r="VFR1043652" s="39"/>
      <c r="VFS1043652" s="39"/>
      <c r="VFT1043652" s="39"/>
      <c r="VFU1043652" s="39"/>
      <c r="VFV1043652" s="39"/>
      <c r="VFW1043652" s="39"/>
      <c r="VFX1043652" s="39"/>
      <c r="VFY1043652" s="39"/>
      <c r="VFZ1043652" s="39"/>
      <c r="VGA1043652" s="39"/>
      <c r="VGB1043652" s="39"/>
      <c r="VGC1043652" s="39"/>
      <c r="VGD1043652" s="39"/>
      <c r="VGE1043652" s="39"/>
      <c r="VGF1043652" s="39"/>
      <c r="VGG1043652" s="39"/>
      <c r="VGH1043652" s="39"/>
      <c r="VGI1043652" s="39"/>
      <c r="VGJ1043652" s="39"/>
      <c r="VGK1043652" s="39"/>
      <c r="VGL1043652" s="39"/>
      <c r="VGM1043652" s="39"/>
      <c r="VGN1043652" s="39"/>
      <c r="VGO1043652" s="39"/>
      <c r="VGP1043652" s="39"/>
      <c r="VGQ1043652" s="39"/>
      <c r="VGR1043652" s="39"/>
      <c r="VGS1043652" s="39"/>
      <c r="VGT1043652" s="39"/>
      <c r="VGU1043652" s="39"/>
      <c r="VGV1043652" s="39"/>
      <c r="VGW1043652" s="39"/>
      <c r="VGX1043652" s="39"/>
      <c r="VGY1043652" s="39"/>
      <c r="VGZ1043652" s="39"/>
      <c r="VHA1043652" s="39"/>
      <c r="VHB1043652" s="39"/>
      <c r="VHC1043652" s="39"/>
      <c r="VHD1043652" s="39"/>
      <c r="VHE1043652" s="39"/>
      <c r="VHF1043652" s="39"/>
      <c r="VHG1043652" s="39"/>
      <c r="VHH1043652" s="39"/>
      <c r="VHI1043652" s="39"/>
      <c r="VHJ1043652" s="39"/>
      <c r="VHK1043652" s="39"/>
      <c r="VHL1043652" s="39"/>
      <c r="VHM1043652" s="39"/>
      <c r="VHN1043652" s="39"/>
      <c r="VHO1043652" s="39"/>
      <c r="VHP1043652" s="39"/>
      <c r="VHQ1043652" s="39"/>
      <c r="VHR1043652" s="39"/>
      <c r="VHS1043652" s="39"/>
      <c r="VHT1043652" s="39"/>
      <c r="VHU1043652" s="39"/>
      <c r="VHV1043652" s="39"/>
      <c r="VHW1043652" s="39"/>
      <c r="VHX1043652" s="39"/>
      <c r="VHY1043652" s="39"/>
      <c r="VHZ1043652" s="39"/>
      <c r="VIA1043652" s="39"/>
      <c r="VIB1043652" s="39"/>
      <c r="VIC1043652" s="39"/>
      <c r="VID1043652" s="39"/>
      <c r="VIE1043652" s="39"/>
      <c r="VIF1043652" s="39"/>
      <c r="VIG1043652" s="39"/>
      <c r="VIH1043652" s="39"/>
      <c r="VII1043652" s="39"/>
      <c r="VIJ1043652" s="39"/>
      <c r="VIK1043652" s="39"/>
      <c r="VIL1043652" s="39"/>
      <c r="VIM1043652" s="39"/>
      <c r="VIN1043652" s="39"/>
      <c r="VIO1043652" s="39"/>
      <c r="VIP1043652" s="39"/>
      <c r="VIQ1043652" s="39"/>
      <c r="VIR1043652" s="39"/>
      <c r="VIS1043652" s="39"/>
      <c r="VIT1043652" s="39"/>
      <c r="VIU1043652" s="39"/>
      <c r="VIV1043652" s="39"/>
      <c r="VIW1043652" s="39"/>
      <c r="VIX1043652" s="39"/>
      <c r="VIY1043652" s="39"/>
      <c r="VIZ1043652" s="39"/>
      <c r="VJA1043652" s="39"/>
      <c r="VJB1043652" s="39"/>
      <c r="VJC1043652" s="39"/>
      <c r="VJD1043652" s="39"/>
      <c r="VJE1043652" s="39"/>
      <c r="VJF1043652" s="39"/>
      <c r="VJG1043652" s="39"/>
      <c r="VJH1043652" s="39"/>
      <c r="VJI1043652" s="39"/>
      <c r="VJJ1043652" s="39"/>
      <c r="VJK1043652" s="39"/>
      <c r="VJL1043652" s="39"/>
      <c r="VJM1043652" s="39"/>
      <c r="VJN1043652" s="39"/>
      <c r="VJO1043652" s="39"/>
      <c r="VJP1043652" s="39"/>
      <c r="VJQ1043652" s="39"/>
      <c r="VJR1043652" s="39"/>
      <c r="VJS1043652" s="39"/>
      <c r="VJT1043652" s="39"/>
      <c r="VJU1043652" s="39"/>
      <c r="VJV1043652" s="39"/>
      <c r="VJW1043652" s="39"/>
      <c r="VJX1043652" s="39"/>
      <c r="VJY1043652" s="39"/>
      <c r="VJZ1043652" s="39"/>
      <c r="VKA1043652" s="39"/>
      <c r="VKB1043652" s="39"/>
      <c r="VKC1043652" s="39"/>
      <c r="VKD1043652" s="39"/>
      <c r="VKE1043652" s="39"/>
      <c r="VKF1043652" s="39"/>
      <c r="VKG1043652" s="39"/>
      <c r="VKH1043652" s="39"/>
      <c r="VKI1043652" s="39"/>
      <c r="VKJ1043652" s="39"/>
      <c r="VKK1043652" s="39"/>
      <c r="VKL1043652" s="39"/>
      <c r="VKM1043652" s="39"/>
      <c r="VKN1043652" s="39"/>
      <c r="VKO1043652" s="39"/>
      <c r="VKP1043652" s="39"/>
      <c r="VKQ1043652" s="39"/>
      <c r="VKR1043652" s="39"/>
      <c r="VKS1043652" s="39"/>
      <c r="VKT1043652" s="39"/>
      <c r="VKU1043652" s="39"/>
      <c r="VKV1043652" s="39"/>
      <c r="VKW1043652" s="39"/>
      <c r="VKX1043652" s="39"/>
      <c r="VKY1043652" s="39"/>
      <c r="VKZ1043652" s="39"/>
      <c r="VLA1043652" s="39"/>
      <c r="VLB1043652" s="39"/>
      <c r="VLC1043652" s="39"/>
      <c r="VLD1043652" s="39"/>
      <c r="VLE1043652" s="39"/>
      <c r="VLF1043652" s="39"/>
      <c r="VLG1043652" s="39"/>
      <c r="VLH1043652" s="39"/>
      <c r="VLI1043652" s="39"/>
      <c r="VLJ1043652" s="39"/>
      <c r="VLK1043652" s="39"/>
      <c r="VLL1043652" s="39"/>
      <c r="VLM1043652" s="39"/>
      <c r="VLN1043652" s="39"/>
      <c r="VLO1043652" s="39"/>
      <c r="VLP1043652" s="39"/>
      <c r="VLQ1043652" s="39"/>
      <c r="VLR1043652" s="39"/>
      <c r="VLS1043652" s="39"/>
      <c r="VLT1043652" s="39"/>
      <c r="VLU1043652" s="39"/>
      <c r="VLV1043652" s="39"/>
      <c r="VLW1043652" s="39"/>
      <c r="VLX1043652" s="39"/>
      <c r="VLY1043652" s="39"/>
      <c r="VLZ1043652" s="39"/>
      <c r="VMA1043652" s="39"/>
      <c r="VMB1043652" s="39"/>
      <c r="VMC1043652" s="39"/>
      <c r="VMD1043652" s="39"/>
      <c r="VME1043652" s="39"/>
      <c r="VMF1043652" s="39"/>
      <c r="VMG1043652" s="39"/>
      <c r="VMH1043652" s="39"/>
      <c r="VMI1043652" s="39"/>
      <c r="VMJ1043652" s="39"/>
      <c r="VMK1043652" s="39"/>
      <c r="VML1043652" s="39"/>
      <c r="VMM1043652" s="39"/>
      <c r="VMN1043652" s="39"/>
      <c r="VMO1043652" s="39"/>
      <c r="VMP1043652" s="39"/>
      <c r="VMQ1043652" s="39"/>
      <c r="VMR1043652" s="39"/>
      <c r="VMS1043652" s="39"/>
      <c r="VMT1043652" s="39"/>
      <c r="VMU1043652" s="39"/>
      <c r="VMV1043652" s="39"/>
      <c r="VMW1043652" s="39"/>
      <c r="VMX1043652" s="39"/>
      <c r="VMY1043652" s="39"/>
      <c r="VMZ1043652" s="39"/>
      <c r="VNA1043652" s="39"/>
      <c r="VNB1043652" s="39"/>
      <c r="VNC1043652" s="39"/>
      <c r="VND1043652" s="39"/>
      <c r="VNE1043652" s="39"/>
      <c r="VNF1043652" s="39"/>
      <c r="VNG1043652" s="39"/>
      <c r="VNH1043652" s="39"/>
      <c r="VNI1043652" s="39"/>
      <c r="VNJ1043652" s="39"/>
      <c r="VNK1043652" s="39"/>
      <c r="VNL1043652" s="39"/>
      <c r="VNM1043652" s="39"/>
      <c r="VNN1043652" s="39"/>
      <c r="VNO1043652" s="39"/>
      <c r="VNP1043652" s="39"/>
      <c r="VNQ1043652" s="39"/>
      <c r="VNR1043652" s="39"/>
      <c r="VNS1043652" s="39"/>
      <c r="VNT1043652" s="39"/>
      <c r="VNU1043652" s="39"/>
      <c r="VNV1043652" s="39"/>
      <c r="VNW1043652" s="39"/>
      <c r="VNX1043652" s="39"/>
      <c r="VNY1043652" s="39"/>
      <c r="VNZ1043652" s="39"/>
      <c r="VOA1043652" s="39"/>
      <c r="VOB1043652" s="39"/>
      <c r="VOC1043652" s="39"/>
      <c r="VOD1043652" s="39"/>
      <c r="VOE1043652" s="39"/>
      <c r="VOF1043652" s="39"/>
      <c r="VOG1043652" s="39"/>
      <c r="VOH1043652" s="39"/>
      <c r="VOI1043652" s="39"/>
      <c r="VOJ1043652" s="39"/>
      <c r="VOK1043652" s="39"/>
      <c r="VOL1043652" s="39"/>
      <c r="VOM1043652" s="39"/>
      <c r="VON1043652" s="39"/>
      <c r="VOO1043652" s="39"/>
      <c r="VOP1043652" s="39"/>
      <c r="VOQ1043652" s="39"/>
      <c r="VOR1043652" s="39"/>
      <c r="VOS1043652" s="39"/>
      <c r="VOT1043652" s="39"/>
      <c r="VOU1043652" s="39"/>
      <c r="VOV1043652" s="39"/>
      <c r="VOW1043652" s="39"/>
      <c r="VOX1043652" s="39"/>
      <c r="VOY1043652" s="39"/>
      <c r="VOZ1043652" s="39"/>
      <c r="VPA1043652" s="39"/>
      <c r="VPB1043652" s="39"/>
      <c r="VPC1043652" s="39"/>
      <c r="VPD1043652" s="39"/>
      <c r="VPE1043652" s="39"/>
      <c r="VPF1043652" s="39"/>
      <c r="VPG1043652" s="39"/>
      <c r="VPH1043652" s="39"/>
      <c r="VPI1043652" s="39"/>
      <c r="VPJ1043652" s="39"/>
      <c r="VPK1043652" s="39"/>
      <c r="VPL1043652" s="39"/>
      <c r="VPM1043652" s="39"/>
      <c r="VPN1043652" s="39"/>
      <c r="VPO1043652" s="39"/>
      <c r="VPP1043652" s="39"/>
      <c r="VPQ1043652" s="39"/>
      <c r="VPR1043652" s="39"/>
      <c r="VPS1043652" s="39"/>
      <c r="VPT1043652" s="39"/>
      <c r="VPU1043652" s="39"/>
      <c r="VPV1043652" s="39"/>
      <c r="VPW1043652" s="39"/>
      <c r="VPX1043652" s="39"/>
      <c r="VPY1043652" s="39"/>
      <c r="VPZ1043652" s="39"/>
      <c r="VQA1043652" s="39"/>
      <c r="VQB1043652" s="39"/>
      <c r="VQC1043652" s="39"/>
      <c r="VQD1043652" s="39"/>
      <c r="VQE1043652" s="39"/>
      <c r="VQF1043652" s="39"/>
      <c r="VQG1043652" s="39"/>
      <c r="VQH1043652" s="39"/>
      <c r="VQI1043652" s="39"/>
      <c r="VQJ1043652" s="39"/>
      <c r="VQK1043652" s="39"/>
      <c r="VQL1043652" s="39"/>
      <c r="VQM1043652" s="39"/>
      <c r="VQN1043652" s="39"/>
      <c r="VQO1043652" s="39"/>
      <c r="VQP1043652" s="39"/>
      <c r="VQQ1043652" s="39"/>
      <c r="VQR1043652" s="39"/>
      <c r="VQS1043652" s="39"/>
      <c r="VQT1043652" s="39"/>
      <c r="VQU1043652" s="39"/>
      <c r="VQV1043652" s="39"/>
      <c r="VQW1043652" s="39"/>
      <c r="VQX1043652" s="39"/>
      <c r="VQY1043652" s="39"/>
      <c r="VQZ1043652" s="39"/>
      <c r="VRA1043652" s="39"/>
      <c r="VRB1043652" s="39"/>
      <c r="VRC1043652" s="39"/>
      <c r="VRD1043652" s="39"/>
      <c r="VRE1043652" s="39"/>
      <c r="VRF1043652" s="39"/>
      <c r="VRG1043652" s="39"/>
      <c r="VRH1043652" s="39"/>
      <c r="VRI1043652" s="39"/>
      <c r="VRJ1043652" s="39"/>
      <c r="VRK1043652" s="39"/>
      <c r="VRL1043652" s="39"/>
      <c r="VRM1043652" s="39"/>
      <c r="VRN1043652" s="39"/>
      <c r="VRO1043652" s="39"/>
      <c r="VRP1043652" s="39"/>
      <c r="VRQ1043652" s="39"/>
      <c r="VRR1043652" s="39"/>
      <c r="VRS1043652" s="39"/>
      <c r="VRT1043652" s="39"/>
      <c r="VRU1043652" s="39"/>
      <c r="VRV1043652" s="39"/>
      <c r="VRW1043652" s="39"/>
      <c r="VRX1043652" s="39"/>
      <c r="VRY1043652" s="39"/>
      <c r="VRZ1043652" s="39"/>
      <c r="VSA1043652" s="39"/>
      <c r="VSB1043652" s="39"/>
      <c r="VSC1043652" s="39"/>
      <c r="VSD1043652" s="39"/>
      <c r="VSE1043652" s="39"/>
      <c r="VSF1043652" s="39"/>
      <c r="VSG1043652" s="39"/>
      <c r="VSH1043652" s="39"/>
      <c r="VSI1043652" s="39"/>
      <c r="VSJ1043652" s="39"/>
      <c r="VSK1043652" s="39"/>
      <c r="VSL1043652" s="39"/>
      <c r="VSM1043652" s="39"/>
      <c r="VSN1043652" s="39"/>
      <c r="VSO1043652" s="39"/>
      <c r="VSP1043652" s="39"/>
      <c r="VSQ1043652" s="39"/>
      <c r="VSR1043652" s="39"/>
      <c r="VSS1043652" s="39"/>
      <c r="VST1043652" s="39"/>
      <c r="VSU1043652" s="39"/>
      <c r="VSV1043652" s="39"/>
      <c r="VSW1043652" s="39"/>
      <c r="VSX1043652" s="39"/>
      <c r="VSY1043652" s="39"/>
      <c r="VSZ1043652" s="39"/>
      <c r="VTA1043652" s="39"/>
      <c r="VTB1043652" s="39"/>
      <c r="VTC1043652" s="39"/>
      <c r="VTD1043652" s="39"/>
      <c r="VTE1043652" s="39"/>
      <c r="VTF1043652" s="39"/>
      <c r="VTG1043652" s="39"/>
      <c r="VTH1043652" s="39"/>
      <c r="VTI1043652" s="39"/>
      <c r="VTJ1043652" s="39"/>
      <c r="VTK1043652" s="39"/>
      <c r="VTL1043652" s="39"/>
      <c r="VTM1043652" s="39"/>
      <c r="VTN1043652" s="39"/>
      <c r="VTO1043652" s="39"/>
      <c r="VTP1043652" s="39"/>
      <c r="VTQ1043652" s="39"/>
      <c r="VTR1043652" s="39"/>
      <c r="VTS1043652" s="39"/>
      <c r="VTT1043652" s="39"/>
      <c r="VTU1043652" s="39"/>
      <c r="VTV1043652" s="39"/>
      <c r="VTW1043652" s="39"/>
      <c r="VTX1043652" s="39"/>
      <c r="VTY1043652" s="39"/>
      <c r="VTZ1043652" s="39"/>
      <c r="VUA1043652" s="39"/>
      <c r="VUB1043652" s="39"/>
      <c r="VUC1043652" s="39"/>
      <c r="VUD1043652" s="39"/>
      <c r="VUE1043652" s="39"/>
      <c r="VUF1043652" s="39"/>
      <c r="VUG1043652" s="39"/>
      <c r="VUH1043652" s="39"/>
      <c r="VUI1043652" s="39"/>
      <c r="VUJ1043652" s="39"/>
      <c r="VUK1043652" s="39"/>
      <c r="VUL1043652" s="39"/>
      <c r="VUM1043652" s="39"/>
      <c r="VUN1043652" s="39"/>
      <c r="VUO1043652" s="39"/>
      <c r="VUP1043652" s="39"/>
      <c r="VUQ1043652" s="39"/>
      <c r="VUR1043652" s="39"/>
      <c r="VUS1043652" s="39"/>
      <c r="VUT1043652" s="39"/>
      <c r="VUU1043652" s="39"/>
      <c r="VUV1043652" s="39"/>
      <c r="VUW1043652" s="39"/>
      <c r="VUX1043652" s="39"/>
      <c r="VUY1043652" s="39"/>
      <c r="VUZ1043652" s="39"/>
      <c r="VVA1043652" s="39"/>
      <c r="VVB1043652" s="39"/>
      <c r="VVC1043652" s="39"/>
      <c r="VVD1043652" s="39"/>
      <c r="VVE1043652" s="39"/>
      <c r="VVF1043652" s="39"/>
      <c r="VVG1043652" s="39"/>
      <c r="VVH1043652" s="39"/>
      <c r="VVI1043652" s="39"/>
      <c r="VVJ1043652" s="39"/>
      <c r="VVK1043652" s="39"/>
      <c r="VVL1043652" s="39"/>
      <c r="VVM1043652" s="39"/>
      <c r="VVN1043652" s="39"/>
      <c r="VVO1043652" s="39"/>
      <c r="VVP1043652" s="39"/>
      <c r="VVQ1043652" s="39"/>
      <c r="VVR1043652" s="39"/>
      <c r="VVS1043652" s="39"/>
      <c r="VVT1043652" s="39"/>
      <c r="VVU1043652" s="39"/>
      <c r="VVV1043652" s="39"/>
      <c r="VVW1043652" s="39"/>
      <c r="VVX1043652" s="39"/>
      <c r="VVY1043652" s="39"/>
      <c r="VVZ1043652" s="39"/>
      <c r="VWA1043652" s="39"/>
      <c r="VWB1043652" s="39"/>
      <c r="VWC1043652" s="39"/>
      <c r="VWD1043652" s="39"/>
      <c r="VWE1043652" s="39"/>
      <c r="VWF1043652" s="39"/>
      <c r="VWG1043652" s="39"/>
      <c r="VWH1043652" s="39"/>
      <c r="VWI1043652" s="39"/>
      <c r="VWJ1043652" s="39"/>
      <c r="VWK1043652" s="39"/>
      <c r="VWL1043652" s="39"/>
      <c r="VWM1043652" s="39"/>
      <c r="VWN1043652" s="39"/>
      <c r="VWO1043652" s="39"/>
      <c r="VWP1043652" s="39"/>
      <c r="VWQ1043652" s="39"/>
      <c r="VWR1043652" s="39"/>
      <c r="VWS1043652" s="39"/>
      <c r="VWT1043652" s="39"/>
      <c r="VWU1043652" s="39"/>
      <c r="VWV1043652" s="39"/>
      <c r="VWW1043652" s="39"/>
      <c r="VWX1043652" s="39"/>
      <c r="VWY1043652" s="39"/>
      <c r="VWZ1043652" s="39"/>
      <c r="VXA1043652" s="39"/>
      <c r="VXB1043652" s="39"/>
      <c r="VXC1043652" s="39"/>
      <c r="VXD1043652" s="39"/>
      <c r="VXE1043652" s="39"/>
      <c r="VXF1043652" s="39"/>
      <c r="VXG1043652" s="39"/>
      <c r="VXH1043652" s="39"/>
      <c r="VXI1043652" s="39"/>
      <c r="VXJ1043652" s="39"/>
      <c r="VXK1043652" s="39"/>
      <c r="VXL1043652" s="39"/>
      <c r="VXM1043652" s="39"/>
      <c r="VXN1043652" s="39"/>
      <c r="VXO1043652" s="39"/>
      <c r="VXP1043652" s="39"/>
      <c r="VXQ1043652" s="39"/>
      <c r="VXR1043652" s="39"/>
      <c r="VXS1043652" s="39"/>
      <c r="VXT1043652" s="39"/>
      <c r="VXU1043652" s="39"/>
      <c r="VXV1043652" s="39"/>
      <c r="VXW1043652" s="39"/>
      <c r="VXX1043652" s="39"/>
      <c r="VXY1043652" s="39"/>
      <c r="VXZ1043652" s="39"/>
      <c r="VYA1043652" s="39"/>
      <c r="VYB1043652" s="39"/>
      <c r="VYC1043652" s="39"/>
      <c r="VYD1043652" s="39"/>
      <c r="VYE1043652" s="39"/>
      <c r="VYF1043652" s="39"/>
      <c r="VYG1043652" s="39"/>
      <c r="VYH1043652" s="39"/>
      <c r="VYI1043652" s="39"/>
      <c r="VYJ1043652" s="39"/>
      <c r="VYK1043652" s="39"/>
      <c r="VYL1043652" s="39"/>
      <c r="VYM1043652" s="39"/>
      <c r="VYN1043652" s="39"/>
      <c r="VYO1043652" s="39"/>
      <c r="VYP1043652" s="39"/>
      <c r="VYQ1043652" s="39"/>
      <c r="VYR1043652" s="39"/>
      <c r="VYS1043652" s="39"/>
      <c r="VYT1043652" s="39"/>
      <c r="VYU1043652" s="39"/>
      <c r="VYV1043652" s="39"/>
      <c r="VYW1043652" s="39"/>
      <c r="VYX1043652" s="39"/>
      <c r="VYY1043652" s="39"/>
      <c r="VYZ1043652" s="39"/>
      <c r="VZA1043652" s="39"/>
      <c r="VZB1043652" s="39"/>
      <c r="VZC1043652" s="39"/>
      <c r="VZD1043652" s="39"/>
      <c r="VZE1043652" s="39"/>
      <c r="VZF1043652" s="39"/>
      <c r="VZG1043652" s="39"/>
      <c r="VZH1043652" s="39"/>
      <c r="VZI1043652" s="39"/>
      <c r="VZJ1043652" s="39"/>
      <c r="VZK1043652" s="39"/>
      <c r="VZL1043652" s="39"/>
      <c r="VZM1043652" s="39"/>
      <c r="VZN1043652" s="39"/>
      <c r="VZO1043652" s="39"/>
      <c r="VZP1043652" s="39"/>
      <c r="VZQ1043652" s="39"/>
      <c r="VZR1043652" s="39"/>
      <c r="VZS1043652" s="39"/>
      <c r="VZT1043652" s="39"/>
      <c r="VZU1043652" s="39"/>
      <c r="VZV1043652" s="39"/>
      <c r="VZW1043652" s="39"/>
      <c r="VZX1043652" s="39"/>
      <c r="VZY1043652" s="39"/>
      <c r="VZZ1043652" s="39"/>
      <c r="WAA1043652" s="39"/>
      <c r="WAB1043652" s="39"/>
      <c r="WAC1043652" s="39"/>
      <c r="WAD1043652" s="39"/>
      <c r="WAE1043652" s="39"/>
      <c r="WAF1043652" s="39"/>
      <c r="WAG1043652" s="39"/>
      <c r="WAH1043652" s="39"/>
      <c r="WAI1043652" s="39"/>
      <c r="WAJ1043652" s="39"/>
      <c r="WAK1043652" s="39"/>
      <c r="WAL1043652" s="39"/>
      <c r="WAM1043652" s="39"/>
      <c r="WAN1043652" s="39"/>
      <c r="WAO1043652" s="39"/>
      <c r="WAP1043652" s="39"/>
      <c r="WAQ1043652" s="39"/>
      <c r="WAR1043652" s="39"/>
      <c r="WAS1043652" s="39"/>
      <c r="WAT1043652" s="39"/>
      <c r="WAU1043652" s="39"/>
      <c r="WAV1043652" s="39"/>
      <c r="WAW1043652" s="39"/>
      <c r="WAX1043652" s="39"/>
      <c r="WAY1043652" s="39"/>
      <c r="WAZ1043652" s="39"/>
      <c r="WBA1043652" s="39"/>
      <c r="WBB1043652" s="39"/>
      <c r="WBC1043652" s="39"/>
      <c r="WBD1043652" s="39"/>
      <c r="WBE1043652" s="39"/>
      <c r="WBF1043652" s="39"/>
      <c r="WBG1043652" s="39"/>
      <c r="WBH1043652" s="39"/>
      <c r="WBI1043652" s="39"/>
      <c r="WBJ1043652" s="39"/>
      <c r="WBK1043652" s="39"/>
      <c r="WBL1043652" s="39"/>
      <c r="WBM1043652" s="39"/>
      <c r="WBN1043652" s="39"/>
      <c r="WBO1043652" s="39"/>
      <c r="WBP1043652" s="39"/>
      <c r="WBQ1043652" s="39"/>
      <c r="WBR1043652" s="39"/>
      <c r="WBS1043652" s="39"/>
      <c r="WBT1043652" s="39"/>
      <c r="WBU1043652" s="39"/>
      <c r="WBV1043652" s="39"/>
      <c r="WBW1043652" s="39"/>
      <c r="WBX1043652" s="39"/>
      <c r="WBY1043652" s="39"/>
      <c r="WBZ1043652" s="39"/>
      <c r="WCA1043652" s="39"/>
      <c r="WCB1043652" s="39"/>
      <c r="WCC1043652" s="39"/>
      <c r="WCD1043652" s="39"/>
      <c r="WCE1043652" s="39"/>
      <c r="WCF1043652" s="39"/>
      <c r="WCG1043652" s="39"/>
      <c r="WCH1043652" s="39"/>
      <c r="WCI1043652" s="39"/>
      <c r="WCJ1043652" s="39"/>
      <c r="WCK1043652" s="39"/>
      <c r="WCL1043652" s="39"/>
      <c r="WCM1043652" s="39"/>
      <c r="WCN1043652" s="39"/>
      <c r="WCO1043652" s="39"/>
      <c r="WCP1043652" s="39"/>
      <c r="WCQ1043652" s="39"/>
      <c r="WCR1043652" s="39"/>
      <c r="WCS1043652" s="39"/>
      <c r="WCT1043652" s="39"/>
      <c r="WCU1043652" s="39"/>
      <c r="WCV1043652" s="39"/>
      <c r="WCW1043652" s="39"/>
      <c r="WCX1043652" s="39"/>
      <c r="WCY1043652" s="39"/>
      <c r="WCZ1043652" s="39"/>
      <c r="WDA1043652" s="39"/>
      <c r="WDB1043652" s="39"/>
      <c r="WDC1043652" s="39"/>
      <c r="WDD1043652" s="39"/>
      <c r="WDE1043652" s="39"/>
      <c r="WDF1043652" s="39"/>
      <c r="WDG1043652" s="39"/>
      <c r="WDH1043652" s="39"/>
      <c r="WDI1043652" s="39"/>
      <c r="WDJ1043652" s="39"/>
      <c r="WDK1043652" s="39"/>
      <c r="WDL1043652" s="39"/>
      <c r="WDM1043652" s="39"/>
      <c r="WDN1043652" s="39"/>
      <c r="WDO1043652" s="39"/>
      <c r="WDP1043652" s="39"/>
      <c r="WDQ1043652" s="39"/>
      <c r="WDR1043652" s="39"/>
      <c r="WDS1043652" s="39"/>
      <c r="WDT1043652" s="39"/>
      <c r="WDU1043652" s="39"/>
      <c r="WDV1043652" s="39"/>
      <c r="WDW1043652" s="39"/>
      <c r="WDX1043652" s="39"/>
      <c r="WDY1043652" s="39"/>
      <c r="WDZ1043652" s="39"/>
      <c r="WEA1043652" s="39"/>
      <c r="WEB1043652" s="39"/>
      <c r="WEC1043652" s="39"/>
      <c r="WED1043652" s="39"/>
      <c r="WEE1043652" s="39"/>
      <c r="WEF1043652" s="39"/>
      <c r="WEG1043652" s="39"/>
      <c r="WEH1043652" s="39"/>
      <c r="WEI1043652" s="39"/>
      <c r="WEJ1043652" s="39"/>
      <c r="WEK1043652" s="39"/>
      <c r="WEL1043652" s="39"/>
      <c r="WEM1043652" s="39"/>
      <c r="WEN1043652" s="39"/>
      <c r="WEO1043652" s="39"/>
      <c r="WEP1043652" s="39"/>
      <c r="WEQ1043652" s="39"/>
      <c r="WER1043652" s="39"/>
      <c r="WES1043652" s="39"/>
      <c r="WET1043652" s="39"/>
      <c r="WEU1043652" s="39"/>
      <c r="WEV1043652" s="39"/>
      <c r="WEW1043652" s="39"/>
      <c r="WEX1043652" s="39"/>
      <c r="WEY1043652" s="39"/>
      <c r="WEZ1043652" s="39"/>
      <c r="WFA1043652" s="39"/>
      <c r="WFB1043652" s="39"/>
      <c r="WFC1043652" s="39"/>
      <c r="WFD1043652" s="39"/>
      <c r="WFE1043652" s="39"/>
      <c r="WFF1043652" s="39"/>
      <c r="WFG1043652" s="39"/>
      <c r="WFH1043652" s="39"/>
      <c r="WFI1043652" s="39"/>
      <c r="WFJ1043652" s="39"/>
      <c r="WFK1043652" s="39"/>
      <c r="WFL1043652" s="39"/>
      <c r="WFM1043652" s="39"/>
      <c r="WFN1043652" s="39"/>
      <c r="WFO1043652" s="39"/>
      <c r="WFP1043652" s="39"/>
      <c r="WFQ1043652" s="39"/>
      <c r="WFR1043652" s="39"/>
      <c r="WFS1043652" s="39"/>
      <c r="WFT1043652" s="39"/>
      <c r="WFU1043652" s="39"/>
      <c r="WFV1043652" s="39"/>
      <c r="WFW1043652" s="39"/>
      <c r="WFX1043652" s="39"/>
      <c r="WFY1043652" s="39"/>
      <c r="WFZ1043652" s="39"/>
      <c r="WGA1043652" s="39"/>
      <c r="WGB1043652" s="39"/>
      <c r="WGC1043652" s="39"/>
      <c r="WGD1043652" s="39"/>
      <c r="WGE1043652" s="39"/>
      <c r="WGF1043652" s="39"/>
      <c r="WGG1043652" s="39"/>
      <c r="WGH1043652" s="39"/>
      <c r="WGI1043652" s="39"/>
      <c r="WGJ1043652" s="39"/>
      <c r="WGK1043652" s="39"/>
      <c r="WGL1043652" s="39"/>
      <c r="WGM1043652" s="39"/>
      <c r="WGN1043652" s="39"/>
      <c r="WGO1043652" s="39"/>
      <c r="WGP1043652" s="39"/>
      <c r="WGQ1043652" s="39"/>
      <c r="WGR1043652" s="39"/>
      <c r="WGS1043652" s="39"/>
      <c r="WGT1043652" s="39"/>
      <c r="WGU1043652" s="39"/>
      <c r="WGV1043652" s="39"/>
      <c r="WGW1043652" s="39"/>
      <c r="WGX1043652" s="39"/>
      <c r="WGY1043652" s="39"/>
      <c r="WGZ1043652" s="39"/>
      <c r="WHA1043652" s="39"/>
      <c r="WHB1043652" s="39"/>
      <c r="WHC1043652" s="39"/>
      <c r="WHD1043652" s="39"/>
      <c r="WHE1043652" s="39"/>
      <c r="WHF1043652" s="39"/>
      <c r="WHG1043652" s="39"/>
      <c r="WHH1043652" s="39"/>
      <c r="WHI1043652" s="39"/>
      <c r="WHJ1043652" s="39"/>
      <c r="WHK1043652" s="39"/>
      <c r="WHL1043652" s="39"/>
      <c r="WHM1043652" s="39"/>
      <c r="WHN1043652" s="39"/>
      <c r="WHO1043652" s="39"/>
      <c r="WHP1043652" s="39"/>
      <c r="WHQ1043652" s="39"/>
      <c r="WHR1043652" s="39"/>
      <c r="WHS1043652" s="39"/>
      <c r="WHT1043652" s="39"/>
      <c r="WHU1043652" s="39"/>
      <c r="WHV1043652" s="39"/>
      <c r="WHW1043652" s="39"/>
      <c r="WHX1043652" s="39"/>
      <c r="WHY1043652" s="39"/>
      <c r="WHZ1043652" s="39"/>
      <c r="WIA1043652" s="39"/>
      <c r="WIB1043652" s="39"/>
      <c r="WIC1043652" s="39"/>
      <c r="WID1043652" s="39"/>
      <c r="WIE1043652" s="39"/>
      <c r="WIF1043652" s="39"/>
      <c r="WIG1043652" s="39"/>
      <c r="WIH1043652" s="39"/>
      <c r="WII1043652" s="39"/>
      <c r="WIJ1043652" s="39"/>
      <c r="WIK1043652" s="39"/>
      <c r="WIL1043652" s="39"/>
      <c r="WIM1043652" s="39"/>
      <c r="WIN1043652" s="39"/>
      <c r="WIO1043652" s="39"/>
      <c r="WIP1043652" s="39"/>
      <c r="WIQ1043652" s="39"/>
      <c r="WIR1043652" s="39"/>
      <c r="WIS1043652" s="39"/>
      <c r="WIT1043652" s="39"/>
      <c r="WIU1043652" s="39"/>
      <c r="WIV1043652" s="39"/>
      <c r="WIW1043652" s="39"/>
      <c r="WIX1043652" s="39"/>
      <c r="WIY1043652" s="39"/>
      <c r="WIZ1043652" s="39"/>
      <c r="WJA1043652" s="39"/>
      <c r="WJB1043652" s="39"/>
      <c r="WJC1043652" s="39"/>
      <c r="WJD1043652" s="39"/>
      <c r="WJE1043652" s="39"/>
      <c r="WJF1043652" s="39"/>
      <c r="WJG1043652" s="39"/>
      <c r="WJH1043652" s="39"/>
      <c r="WJI1043652" s="39"/>
      <c r="WJJ1043652" s="39"/>
      <c r="WJK1043652" s="39"/>
      <c r="WJL1043652" s="39"/>
      <c r="WJM1043652" s="39"/>
      <c r="WJN1043652" s="39"/>
      <c r="WJO1043652" s="39"/>
      <c r="WJP1043652" s="39"/>
      <c r="WJQ1043652" s="39"/>
      <c r="WJR1043652" s="39"/>
      <c r="WJS1043652" s="39"/>
      <c r="WJT1043652" s="39"/>
      <c r="WJU1043652" s="39"/>
      <c r="WJV1043652" s="39"/>
      <c r="WJW1043652" s="39"/>
      <c r="WJX1043652" s="39"/>
      <c r="WJY1043652" s="39"/>
      <c r="WJZ1043652" s="39"/>
      <c r="WKA1043652" s="39"/>
      <c r="WKB1043652" s="39"/>
      <c r="WKC1043652" s="39"/>
      <c r="WKD1043652" s="39"/>
      <c r="WKE1043652" s="39"/>
      <c r="WKF1043652" s="39"/>
      <c r="WKG1043652" s="39"/>
      <c r="WKH1043652" s="39"/>
      <c r="WKI1043652" s="39"/>
      <c r="WKJ1043652" s="39"/>
      <c r="WKK1043652" s="39"/>
      <c r="WKL1043652" s="39"/>
      <c r="WKM1043652" s="39"/>
      <c r="WKN1043652" s="39"/>
      <c r="WKO1043652" s="39"/>
      <c r="WKP1043652" s="39"/>
      <c r="WKQ1043652" s="39"/>
      <c r="WKR1043652" s="39"/>
      <c r="WKS1043652" s="39"/>
      <c r="WKT1043652" s="39"/>
      <c r="WKU1043652" s="39"/>
      <c r="WKV1043652" s="39"/>
      <c r="WKW1043652" s="39"/>
      <c r="WKX1043652" s="39"/>
      <c r="WKY1043652" s="39"/>
      <c r="WKZ1043652" s="39"/>
      <c r="WLA1043652" s="39"/>
      <c r="WLB1043652" s="39"/>
      <c r="WLC1043652" s="39"/>
      <c r="WLD1043652" s="39"/>
      <c r="WLE1043652" s="39"/>
      <c r="WLF1043652" s="39"/>
      <c r="WLG1043652" s="39"/>
      <c r="WLH1043652" s="39"/>
      <c r="WLI1043652" s="39"/>
      <c r="WLJ1043652" s="39"/>
      <c r="WLK1043652" s="39"/>
      <c r="WLL1043652" s="39"/>
      <c r="WLM1043652" s="39"/>
      <c r="WLN1043652" s="39"/>
      <c r="WLO1043652" s="39"/>
      <c r="WLP1043652" s="39"/>
      <c r="WLQ1043652" s="39"/>
      <c r="WLR1043652" s="39"/>
      <c r="WLS1043652" s="39"/>
      <c r="WLT1043652" s="39"/>
      <c r="WLU1043652" s="39"/>
      <c r="WLV1043652" s="39"/>
      <c r="WLW1043652" s="39"/>
      <c r="WLX1043652" s="39"/>
      <c r="WLY1043652" s="39"/>
      <c r="WLZ1043652" s="39"/>
      <c r="WMA1043652" s="39"/>
      <c r="WMB1043652" s="39"/>
      <c r="WMC1043652" s="39"/>
      <c r="WMD1043652" s="39"/>
      <c r="WME1043652" s="39"/>
      <c r="WMF1043652" s="39"/>
      <c r="WMG1043652" s="39"/>
      <c r="WMH1043652" s="39"/>
      <c r="WMI1043652" s="39"/>
      <c r="WMJ1043652" s="39"/>
      <c r="WMK1043652" s="39"/>
      <c r="WML1043652" s="39"/>
      <c r="WMM1043652" s="39"/>
      <c r="WMN1043652" s="39"/>
      <c r="WMO1043652" s="39"/>
      <c r="WMP1043652" s="39"/>
      <c r="WMQ1043652" s="39"/>
      <c r="WMR1043652" s="39"/>
      <c r="WMS1043652" s="39"/>
      <c r="WMT1043652" s="39"/>
      <c r="WMU1043652" s="39"/>
      <c r="WMV1043652" s="39"/>
      <c r="WMW1043652" s="39"/>
      <c r="WMX1043652" s="39"/>
      <c r="WMY1043652" s="39"/>
      <c r="WMZ1043652" s="39"/>
      <c r="WNA1043652" s="39"/>
      <c r="WNB1043652" s="39"/>
      <c r="WNC1043652" s="39"/>
      <c r="WND1043652" s="39"/>
      <c r="WNE1043652" s="39"/>
      <c r="WNF1043652" s="39"/>
      <c r="WNG1043652" s="39"/>
      <c r="WNH1043652" s="39"/>
      <c r="WNI1043652" s="39"/>
      <c r="WNJ1043652" s="39"/>
      <c r="WNK1043652" s="39"/>
      <c r="WNL1043652" s="39"/>
      <c r="WNM1043652" s="39"/>
      <c r="WNN1043652" s="39"/>
      <c r="WNO1043652" s="39"/>
      <c r="WNP1043652" s="39"/>
      <c r="WNQ1043652" s="39"/>
      <c r="WNR1043652" s="39"/>
      <c r="WNS1043652" s="39"/>
      <c r="WNT1043652" s="39"/>
      <c r="WNU1043652" s="39"/>
      <c r="WNV1043652" s="39"/>
      <c r="WNW1043652" s="39"/>
      <c r="WNX1043652" s="39"/>
      <c r="WNY1043652" s="39"/>
      <c r="WNZ1043652" s="39"/>
      <c r="WOA1043652" s="39"/>
      <c r="WOB1043652" s="39"/>
      <c r="WOC1043652" s="39"/>
      <c r="WOD1043652" s="39"/>
      <c r="WOE1043652" s="39"/>
      <c r="WOF1043652" s="39"/>
      <c r="WOG1043652" s="39"/>
      <c r="WOH1043652" s="39"/>
      <c r="WOI1043652" s="39"/>
      <c r="WOJ1043652" s="39"/>
      <c r="WOK1043652" s="39"/>
      <c r="WOL1043652" s="39"/>
      <c r="WOM1043652" s="39"/>
      <c r="WON1043652" s="39"/>
      <c r="WOO1043652" s="39"/>
      <c r="WOP1043652" s="39"/>
      <c r="WOQ1043652" s="39"/>
      <c r="WOR1043652" s="39"/>
      <c r="WOS1043652" s="39"/>
      <c r="WOT1043652" s="39"/>
      <c r="WOU1043652" s="39"/>
      <c r="WOV1043652" s="39"/>
      <c r="WOW1043652" s="39"/>
      <c r="WOX1043652" s="39"/>
      <c r="WOY1043652" s="39"/>
      <c r="WOZ1043652" s="39"/>
      <c r="WPA1043652" s="39"/>
      <c r="WPB1043652" s="39"/>
      <c r="WPC1043652" s="39"/>
      <c r="WPD1043652" s="39"/>
      <c r="WPE1043652" s="39"/>
      <c r="WPF1043652" s="39"/>
      <c r="WPG1043652" s="39"/>
      <c r="WPH1043652" s="39"/>
      <c r="WPI1043652" s="39"/>
      <c r="WPJ1043652" s="39"/>
      <c r="WPK1043652" s="39"/>
      <c r="WPL1043652" s="39"/>
      <c r="WPM1043652" s="39"/>
      <c r="WPN1043652" s="39"/>
      <c r="WPO1043652" s="39"/>
      <c r="WPP1043652" s="39"/>
      <c r="WPQ1043652" s="39"/>
      <c r="WPR1043652" s="39"/>
      <c r="WPS1043652" s="39"/>
      <c r="WPT1043652" s="39"/>
      <c r="WPU1043652" s="39"/>
      <c r="WPV1043652" s="39"/>
      <c r="WPW1043652" s="39"/>
      <c r="WPX1043652" s="39"/>
      <c r="WPY1043652" s="39"/>
      <c r="WPZ1043652" s="39"/>
      <c r="WQA1043652" s="39"/>
      <c r="WQB1043652" s="39"/>
      <c r="WQC1043652" s="39"/>
      <c r="WQD1043652" s="39"/>
      <c r="WQE1043652" s="39"/>
      <c r="WQF1043652" s="39"/>
      <c r="WQG1043652" s="39"/>
      <c r="WQH1043652" s="39"/>
      <c r="WQI1043652" s="39"/>
      <c r="WQJ1043652" s="39"/>
      <c r="WQK1043652" s="39"/>
      <c r="WQL1043652" s="39"/>
      <c r="WQM1043652" s="39"/>
      <c r="WQN1043652" s="39"/>
      <c r="WQO1043652" s="39"/>
      <c r="WQP1043652" s="39"/>
      <c r="WQQ1043652" s="39"/>
      <c r="WQR1043652" s="39"/>
      <c r="WQS1043652" s="39"/>
      <c r="WQT1043652" s="39"/>
      <c r="WQU1043652" s="39"/>
      <c r="WQV1043652" s="39"/>
      <c r="WQW1043652" s="39"/>
      <c r="WQX1043652" s="39"/>
      <c r="WQY1043652" s="39"/>
      <c r="WQZ1043652" s="39"/>
      <c r="WRA1043652" s="39"/>
      <c r="WRB1043652" s="39"/>
      <c r="WRC1043652" s="39"/>
      <c r="WRD1043652" s="39"/>
      <c r="WRE1043652" s="39"/>
      <c r="WRF1043652" s="39"/>
      <c r="WRG1043652" s="39"/>
      <c r="WRH1043652" s="39"/>
      <c r="WRI1043652" s="39"/>
      <c r="WRJ1043652" s="39"/>
      <c r="WRK1043652" s="39"/>
      <c r="WRL1043652" s="39"/>
      <c r="WRM1043652" s="39"/>
      <c r="WRN1043652" s="39"/>
      <c r="WRO1043652" s="39"/>
      <c r="WRP1043652" s="39"/>
      <c r="WRQ1043652" s="39"/>
      <c r="WRR1043652" s="39"/>
      <c r="WRS1043652" s="39"/>
      <c r="WRT1043652" s="39"/>
      <c r="WRU1043652" s="39"/>
      <c r="WRV1043652" s="39"/>
      <c r="WRW1043652" s="39"/>
      <c r="WRX1043652" s="39"/>
      <c r="WRY1043652" s="39"/>
      <c r="WRZ1043652" s="39"/>
      <c r="WSA1043652" s="39"/>
      <c r="WSB1043652" s="39"/>
      <c r="WSC1043652" s="39"/>
      <c r="WSD1043652" s="39"/>
      <c r="WSE1043652" s="39"/>
      <c r="WSF1043652" s="39"/>
      <c r="WSG1043652" s="39"/>
      <c r="WSH1043652" s="39"/>
      <c r="WSI1043652" s="39"/>
      <c r="WSJ1043652" s="39"/>
      <c r="WSK1043652" s="39"/>
      <c r="WSL1043652" s="39"/>
      <c r="WSM1043652" s="39"/>
      <c r="WSN1043652" s="39"/>
      <c r="WSO1043652" s="39"/>
      <c r="WSP1043652" s="39"/>
      <c r="WSQ1043652" s="39"/>
      <c r="WSR1043652" s="39"/>
      <c r="WSS1043652" s="39"/>
      <c r="WST1043652" s="39"/>
      <c r="WSU1043652" s="39"/>
      <c r="WSV1043652" s="39"/>
      <c r="WSW1043652" s="39"/>
      <c r="WSX1043652" s="39"/>
      <c r="WSY1043652" s="39"/>
      <c r="WSZ1043652" s="39"/>
      <c r="WTA1043652" s="39"/>
      <c r="WTB1043652" s="39"/>
      <c r="WTC1043652" s="39"/>
      <c r="WTD1043652" s="39"/>
      <c r="WTE1043652" s="39"/>
      <c r="WTF1043652" s="39"/>
      <c r="WTG1043652" s="39"/>
      <c r="WTH1043652" s="39"/>
      <c r="WTI1043652" s="39"/>
      <c r="WTJ1043652" s="39"/>
      <c r="WTK1043652" s="39"/>
      <c r="WTL1043652" s="39"/>
      <c r="WTM1043652" s="39"/>
      <c r="WTN1043652" s="39"/>
      <c r="WTO1043652" s="39"/>
      <c r="WTP1043652" s="39"/>
      <c r="WTQ1043652" s="39"/>
      <c r="WTR1043652" s="39"/>
      <c r="WTS1043652" s="39"/>
      <c r="WTT1043652" s="39"/>
      <c r="WTU1043652" s="39"/>
      <c r="WTV1043652" s="39"/>
      <c r="WTW1043652" s="39"/>
      <c r="WTX1043652" s="39"/>
      <c r="WTY1043652" s="39"/>
      <c r="WTZ1043652" s="39"/>
      <c r="WUA1043652" s="39"/>
      <c r="WUB1043652" s="39"/>
      <c r="WUC1043652" s="39"/>
      <c r="WUD1043652" s="39"/>
      <c r="WUE1043652" s="39"/>
      <c r="WUF1043652" s="39"/>
      <c r="WUG1043652" s="39"/>
      <c r="WUH1043652" s="39"/>
      <c r="WUI1043652" s="39"/>
      <c r="WUJ1043652" s="39"/>
      <c r="WUK1043652" s="39"/>
      <c r="WUL1043652" s="39"/>
      <c r="WUM1043652" s="39"/>
      <c r="WUN1043652" s="39"/>
      <c r="WUO1043652" s="39"/>
      <c r="WUP1043652" s="39"/>
      <c r="WUQ1043652" s="39"/>
      <c r="WUR1043652" s="39"/>
      <c r="WUS1043652" s="39"/>
      <c r="WUT1043652" s="39"/>
      <c r="WUU1043652" s="39"/>
      <c r="WUV1043652" s="39"/>
      <c r="WUW1043652" s="39"/>
      <c r="WUX1043652" s="39"/>
      <c r="WUY1043652" s="39"/>
      <c r="WUZ1043652" s="39"/>
      <c r="WVA1043652" s="39"/>
      <c r="WVB1043652" s="39"/>
      <c r="WVC1043652" s="39"/>
      <c r="WVD1043652" s="39"/>
      <c r="WVE1043652" s="39"/>
      <c r="WVF1043652" s="39"/>
      <c r="WVG1043652" s="39"/>
      <c r="WVH1043652" s="39"/>
      <c r="WVI1043652" s="39"/>
      <c r="WVJ1043652" s="39"/>
      <c r="WVK1043652" s="39"/>
      <c r="WVL1043652" s="39"/>
      <c r="WVM1043652" s="39"/>
      <c r="WVN1043652" s="39"/>
      <c r="WVO1043652" s="39"/>
      <c r="WVP1043652" s="39"/>
      <c r="WVQ1043652" s="39"/>
      <c r="WVR1043652" s="39"/>
      <c r="WVS1043652" s="39"/>
      <c r="WVT1043652" s="39"/>
      <c r="WVU1043652" s="39"/>
      <c r="WVV1043652" s="39"/>
      <c r="WVW1043652" s="39"/>
      <c r="WVX1043652" s="39"/>
      <c r="WVY1043652" s="39"/>
      <c r="WVZ1043652" s="39"/>
      <c r="WWA1043652" s="39"/>
      <c r="WWB1043652" s="39"/>
      <c r="WWC1043652" s="39"/>
      <c r="WWD1043652" s="39"/>
      <c r="WWE1043652" s="39"/>
      <c r="WWF1043652" s="39"/>
      <c r="WWG1043652" s="39"/>
      <c r="WWH1043652" s="39"/>
      <c r="WWI1043652" s="39"/>
      <c r="WWJ1043652" s="39"/>
      <c r="WWK1043652" s="39"/>
      <c r="WWL1043652" s="39"/>
      <c r="WWM1043652" s="39"/>
      <c r="WWN1043652" s="39"/>
      <c r="WWO1043652" s="39"/>
      <c r="WWP1043652" s="39"/>
      <c r="WWQ1043652" s="39"/>
      <c r="WWR1043652" s="39"/>
      <c r="WWS1043652" s="39"/>
      <c r="WWT1043652" s="39"/>
      <c r="WWU1043652" s="39"/>
      <c r="WWV1043652" s="39"/>
      <c r="WWW1043652" s="39"/>
      <c r="WWX1043652" s="39"/>
      <c r="WWY1043652" s="39"/>
      <c r="WWZ1043652" s="39"/>
      <c r="WXA1043652" s="39"/>
      <c r="WXB1043652" s="39"/>
      <c r="WXC1043652" s="39"/>
      <c r="WXD1043652" s="39"/>
      <c r="WXE1043652" s="39"/>
      <c r="WXF1043652" s="39"/>
      <c r="WXG1043652" s="39"/>
      <c r="WXH1043652" s="39"/>
      <c r="WXI1043652" s="39"/>
      <c r="WXJ1043652" s="39"/>
      <c r="WXK1043652" s="39"/>
      <c r="WXL1043652" s="39"/>
      <c r="WXM1043652" s="39"/>
      <c r="WXN1043652" s="39"/>
      <c r="WXO1043652" s="39"/>
      <c r="WXP1043652" s="39"/>
      <c r="WXQ1043652" s="39"/>
      <c r="WXR1043652" s="39"/>
      <c r="WXS1043652" s="39"/>
      <c r="WXT1043652" s="39"/>
      <c r="WXU1043652" s="39"/>
      <c r="WXV1043652" s="39"/>
      <c r="WXW1043652" s="39"/>
      <c r="WXX1043652" s="39"/>
      <c r="WXY1043652" s="39"/>
      <c r="WXZ1043652" s="39"/>
      <c r="WYA1043652" s="39"/>
      <c r="WYB1043652" s="39"/>
      <c r="WYC1043652" s="39"/>
      <c r="WYD1043652" s="39"/>
      <c r="WYE1043652" s="39"/>
      <c r="WYF1043652" s="39"/>
      <c r="WYG1043652" s="39"/>
      <c r="WYH1043652" s="39"/>
      <c r="WYI1043652" s="39"/>
      <c r="WYJ1043652" s="39"/>
      <c r="WYK1043652" s="39"/>
      <c r="WYL1043652" s="39"/>
      <c r="WYM1043652" s="39"/>
      <c r="WYN1043652" s="39"/>
      <c r="WYO1043652" s="39"/>
      <c r="WYP1043652" s="39"/>
      <c r="WYQ1043652" s="39"/>
      <c r="WYR1043652" s="39"/>
      <c r="WYS1043652" s="39"/>
      <c r="WYT1043652" s="39"/>
      <c r="WYU1043652" s="39"/>
      <c r="WYV1043652" s="39"/>
      <c r="WYW1043652" s="39"/>
      <c r="WYX1043652" s="39"/>
      <c r="WYY1043652" s="39"/>
      <c r="WYZ1043652" s="39"/>
      <c r="WZA1043652" s="39"/>
      <c r="WZB1043652" s="39"/>
      <c r="WZC1043652" s="39"/>
      <c r="WZD1043652" s="39"/>
      <c r="WZE1043652" s="39"/>
      <c r="WZF1043652" s="39"/>
      <c r="WZG1043652" s="39"/>
      <c r="WZH1043652" s="39"/>
      <c r="WZI1043652" s="39"/>
      <c r="WZJ1043652" s="39"/>
      <c r="WZK1043652" s="39"/>
      <c r="WZL1043652" s="39"/>
      <c r="WZM1043652" s="39"/>
      <c r="WZN1043652" s="39"/>
      <c r="WZO1043652" s="39"/>
      <c r="WZP1043652" s="39"/>
      <c r="WZQ1043652" s="39"/>
      <c r="WZR1043652" s="39"/>
      <c r="WZS1043652" s="39"/>
      <c r="WZT1043652" s="39"/>
      <c r="WZU1043652" s="39"/>
      <c r="WZV1043652" s="39"/>
      <c r="WZW1043652" s="39"/>
      <c r="WZX1043652" s="39"/>
      <c r="WZY1043652" s="39"/>
      <c r="WZZ1043652" s="39"/>
      <c r="XAA1043652" s="39"/>
      <c r="XAB1043652" s="39"/>
      <c r="XAC1043652" s="39"/>
      <c r="XAD1043652" s="39"/>
      <c r="XAE1043652" s="39"/>
      <c r="XAF1043652" s="39"/>
      <c r="XAG1043652" s="39"/>
      <c r="XAH1043652" s="39"/>
      <c r="XAI1043652" s="39"/>
      <c r="XAJ1043652" s="39"/>
      <c r="XAK1043652" s="39"/>
      <c r="XAL1043652" s="39"/>
      <c r="XAM1043652" s="39"/>
      <c r="XAN1043652" s="39"/>
      <c r="XAO1043652" s="39"/>
      <c r="XAP1043652" s="39"/>
      <c r="XAQ1043652" s="39"/>
      <c r="XAR1043652" s="39"/>
      <c r="XAS1043652" s="39"/>
      <c r="XAT1043652" s="39"/>
      <c r="XAU1043652" s="39"/>
      <c r="XAV1043652" s="39"/>
      <c r="XAW1043652" s="39"/>
      <c r="XAX1043652" s="39"/>
      <c r="XAY1043652" s="39"/>
      <c r="XAZ1043652" s="39"/>
      <c r="XBA1043652" s="39"/>
      <c r="XBB1043652" s="39"/>
      <c r="XBC1043652" s="39"/>
      <c r="XBD1043652" s="39"/>
    </row>
    <row r="1043653" spans="36:83 5914:5921 14723:16280" customFormat="1" ht="22.5" customHeight="1">
      <c r="AJ1043653" s="57"/>
      <c r="CE1043653" s="83"/>
      <c r="HSL1043653" s="42"/>
      <c r="HSM1043653" s="42"/>
      <c r="HSN1043653" s="42"/>
      <c r="HSO1043653" s="42"/>
      <c r="HSP1043653" s="42"/>
      <c r="HSQ1043653" s="42"/>
      <c r="HSR1043653" s="42"/>
      <c r="HSS1043653" s="42"/>
      <c r="UTG1043653" s="39"/>
      <c r="UTH1043653" s="39"/>
      <c r="UTI1043653" s="39"/>
      <c r="UTJ1043653" s="39"/>
      <c r="UTK1043653" s="39"/>
      <c r="UTL1043653" s="39"/>
      <c r="UTM1043653" s="39"/>
      <c r="UTN1043653" s="39"/>
      <c r="UTO1043653" s="39"/>
      <c r="UTP1043653" s="39"/>
      <c r="UTQ1043653" s="39"/>
      <c r="UTR1043653" s="39"/>
      <c r="UTS1043653" s="39"/>
      <c r="UTT1043653" s="39"/>
      <c r="UTU1043653" s="39"/>
      <c r="UTV1043653" s="39"/>
      <c r="UTW1043653" s="39"/>
      <c r="UTX1043653" s="39"/>
      <c r="UTY1043653" s="39"/>
      <c r="UTZ1043653" s="39"/>
      <c r="UUA1043653" s="39"/>
      <c r="UUB1043653" s="39"/>
      <c r="UUC1043653" s="39"/>
      <c r="UUD1043653" s="39"/>
      <c r="UUE1043653" s="39"/>
      <c r="UUF1043653" s="39"/>
      <c r="UUG1043653" s="39"/>
      <c r="UUH1043653" s="39"/>
      <c r="UUI1043653" s="39"/>
      <c r="UUJ1043653" s="39"/>
      <c r="UUK1043653" s="39"/>
      <c r="UUL1043653" s="39"/>
      <c r="UUM1043653" s="39"/>
      <c r="UUN1043653" s="39"/>
      <c r="UUO1043653" s="39"/>
      <c r="UUP1043653" s="39"/>
      <c r="UUQ1043653" s="39"/>
      <c r="UUR1043653" s="39"/>
      <c r="UUS1043653" s="39"/>
      <c r="UUT1043653" s="39"/>
      <c r="UUU1043653" s="39"/>
      <c r="UUV1043653" s="39"/>
      <c r="UUW1043653" s="39"/>
      <c r="UUX1043653" s="39"/>
      <c r="UUY1043653" s="39"/>
      <c r="UUZ1043653" s="39"/>
      <c r="UVA1043653" s="39"/>
      <c r="UVB1043653" s="39"/>
      <c r="UVC1043653" s="39"/>
      <c r="UVD1043653" s="39"/>
      <c r="UVE1043653" s="39"/>
      <c r="UVF1043653" s="39"/>
      <c r="UVG1043653" s="39"/>
      <c r="UVH1043653" s="39"/>
      <c r="UVI1043653" s="39"/>
      <c r="UVJ1043653" s="39"/>
      <c r="UVK1043653" s="39"/>
      <c r="UVL1043653" s="39"/>
      <c r="UVM1043653" s="39"/>
      <c r="UVN1043653" s="39"/>
      <c r="UVO1043653" s="39"/>
      <c r="UVP1043653" s="39"/>
      <c r="UVQ1043653" s="39"/>
      <c r="UVR1043653" s="39"/>
      <c r="UVS1043653" s="39"/>
      <c r="UVT1043653" s="39"/>
      <c r="UVU1043653" s="39"/>
      <c r="UVV1043653" s="39"/>
      <c r="UVW1043653" s="39"/>
      <c r="UVX1043653" s="39"/>
      <c r="UVY1043653" s="39"/>
      <c r="UVZ1043653" s="39"/>
      <c r="UWA1043653" s="39"/>
      <c r="UWB1043653" s="39"/>
      <c r="UWC1043653" s="39"/>
      <c r="UWD1043653" s="39"/>
      <c r="UWE1043653" s="39"/>
      <c r="UWF1043653" s="39"/>
      <c r="UWG1043653" s="39"/>
      <c r="UWH1043653" s="39"/>
      <c r="UWI1043653" s="39"/>
      <c r="UWJ1043653" s="39"/>
      <c r="UWK1043653" s="39"/>
      <c r="UWL1043653" s="39"/>
      <c r="UWM1043653" s="39"/>
      <c r="UWN1043653" s="39"/>
      <c r="UWO1043653" s="39"/>
      <c r="UWP1043653" s="39"/>
      <c r="UWQ1043653" s="39"/>
      <c r="UWR1043653" s="39"/>
      <c r="UWS1043653" s="39"/>
      <c r="UWT1043653" s="39"/>
      <c r="UWU1043653" s="39"/>
      <c r="UWV1043653" s="39"/>
      <c r="UWW1043653" s="39"/>
      <c r="UWX1043653" s="39"/>
      <c r="UWY1043653" s="39"/>
      <c r="UWZ1043653" s="39"/>
      <c r="UXA1043653" s="39"/>
      <c r="UXB1043653" s="39"/>
      <c r="UXC1043653" s="39"/>
      <c r="UXD1043653" s="39"/>
      <c r="UXE1043653" s="39"/>
      <c r="UXF1043653" s="39"/>
      <c r="UXG1043653" s="39"/>
      <c r="UXH1043653" s="39"/>
      <c r="UXI1043653" s="39"/>
      <c r="UXJ1043653" s="39"/>
      <c r="UXK1043653" s="39"/>
      <c r="UXL1043653" s="39"/>
      <c r="UXM1043653" s="39"/>
      <c r="UXN1043653" s="39"/>
      <c r="UXO1043653" s="39"/>
      <c r="UXP1043653" s="39"/>
      <c r="UXQ1043653" s="39"/>
      <c r="UXR1043653" s="39"/>
      <c r="UXS1043653" s="39"/>
      <c r="UXT1043653" s="39"/>
      <c r="UXU1043653" s="39"/>
      <c r="UXV1043653" s="39"/>
      <c r="UXW1043653" s="39"/>
      <c r="UXX1043653" s="39"/>
      <c r="UXY1043653" s="39"/>
      <c r="UXZ1043653" s="39"/>
      <c r="UYA1043653" s="39"/>
      <c r="UYB1043653" s="39"/>
      <c r="UYC1043653" s="39"/>
      <c r="UYD1043653" s="39"/>
      <c r="UYE1043653" s="39"/>
      <c r="UYF1043653" s="39"/>
      <c r="UYG1043653" s="39"/>
      <c r="UYH1043653" s="39"/>
      <c r="UYI1043653" s="39"/>
      <c r="UYJ1043653" s="39"/>
      <c r="UYK1043653" s="39"/>
      <c r="UYL1043653" s="39"/>
      <c r="UYM1043653" s="39"/>
      <c r="UYN1043653" s="39"/>
      <c r="UYO1043653" s="39"/>
      <c r="UYP1043653" s="39"/>
      <c r="UYQ1043653" s="39"/>
      <c r="UYR1043653" s="39"/>
      <c r="UYS1043653" s="39"/>
      <c r="UYT1043653" s="39"/>
      <c r="UYU1043653" s="39"/>
      <c r="UYV1043653" s="39"/>
      <c r="UYW1043653" s="39"/>
      <c r="UYX1043653" s="39"/>
      <c r="UYY1043653" s="39"/>
      <c r="UYZ1043653" s="39"/>
      <c r="UZA1043653" s="39"/>
      <c r="UZB1043653" s="39"/>
      <c r="UZC1043653" s="39"/>
      <c r="UZD1043653" s="39"/>
      <c r="UZE1043653" s="39"/>
      <c r="UZF1043653" s="39"/>
      <c r="UZG1043653" s="39"/>
      <c r="UZH1043653" s="39"/>
      <c r="UZI1043653" s="39"/>
      <c r="UZJ1043653" s="39"/>
      <c r="UZK1043653" s="39"/>
      <c r="UZL1043653" s="39"/>
      <c r="UZM1043653" s="39"/>
      <c r="UZN1043653" s="39"/>
      <c r="UZO1043653" s="39"/>
      <c r="UZP1043653" s="39"/>
      <c r="UZQ1043653" s="39"/>
      <c r="UZR1043653" s="39"/>
      <c r="UZS1043653" s="39"/>
      <c r="UZT1043653" s="39"/>
      <c r="UZU1043653" s="39"/>
      <c r="UZV1043653" s="39"/>
      <c r="UZW1043653" s="39"/>
      <c r="UZX1043653" s="39"/>
      <c r="UZY1043653" s="39"/>
      <c r="UZZ1043653" s="39"/>
      <c r="VAA1043653" s="39"/>
      <c r="VAB1043653" s="39"/>
      <c r="VAC1043653" s="39"/>
      <c r="VAD1043653" s="39"/>
      <c r="VAE1043653" s="39"/>
      <c r="VAF1043653" s="39"/>
      <c r="VAG1043653" s="39"/>
      <c r="VAH1043653" s="39"/>
      <c r="VAI1043653" s="39"/>
      <c r="VAJ1043653" s="39"/>
      <c r="VAK1043653" s="39"/>
      <c r="VAL1043653" s="39"/>
      <c r="VAM1043653" s="39"/>
      <c r="VAN1043653" s="39"/>
      <c r="VAO1043653" s="39"/>
      <c r="VAP1043653" s="39"/>
      <c r="VAQ1043653" s="39"/>
      <c r="VAR1043653" s="39"/>
      <c r="VAS1043653" s="39"/>
      <c r="VAT1043653" s="39"/>
      <c r="VAU1043653" s="39"/>
      <c r="VAV1043653" s="39"/>
      <c r="VAW1043653" s="39"/>
      <c r="VAX1043653" s="39"/>
      <c r="VAY1043653" s="39"/>
      <c r="VAZ1043653" s="39"/>
      <c r="VBA1043653" s="39"/>
      <c r="VBB1043653" s="39"/>
      <c r="VBC1043653" s="39"/>
      <c r="VBD1043653" s="39"/>
      <c r="VBE1043653" s="39"/>
      <c r="VBF1043653" s="39"/>
      <c r="VBG1043653" s="39"/>
      <c r="VBH1043653" s="39"/>
      <c r="VBI1043653" s="39"/>
      <c r="VBJ1043653" s="39"/>
      <c r="VBK1043653" s="39"/>
      <c r="VBL1043653" s="39"/>
      <c r="VBM1043653" s="39"/>
      <c r="VBN1043653" s="39"/>
      <c r="VBO1043653" s="39"/>
      <c r="VBP1043653" s="39"/>
      <c r="VBQ1043653" s="39"/>
      <c r="VBR1043653" s="39"/>
      <c r="VBS1043653" s="39"/>
      <c r="VBT1043653" s="39"/>
      <c r="VBU1043653" s="39"/>
      <c r="VBV1043653" s="39"/>
      <c r="VBW1043653" s="39"/>
      <c r="VBX1043653" s="39"/>
      <c r="VBY1043653" s="39"/>
      <c r="VBZ1043653" s="39"/>
      <c r="VCA1043653" s="39"/>
      <c r="VCB1043653" s="39"/>
      <c r="VCC1043653" s="39"/>
      <c r="VCD1043653" s="39"/>
      <c r="VCE1043653" s="39"/>
      <c r="VCF1043653" s="39"/>
      <c r="VCG1043653" s="39"/>
      <c r="VCH1043653" s="39"/>
      <c r="VCI1043653" s="39"/>
      <c r="VCJ1043653" s="39"/>
      <c r="VCK1043653" s="39"/>
      <c r="VCL1043653" s="39"/>
      <c r="VCM1043653" s="39"/>
      <c r="VCN1043653" s="39"/>
      <c r="VCO1043653" s="39"/>
      <c r="VCP1043653" s="39"/>
      <c r="VCQ1043653" s="39"/>
      <c r="VCR1043653" s="39"/>
      <c r="VCS1043653" s="39"/>
      <c r="VCT1043653" s="39"/>
      <c r="VCU1043653" s="39"/>
      <c r="VCV1043653" s="39"/>
      <c r="VCW1043653" s="39"/>
      <c r="VCX1043653" s="39"/>
      <c r="VCY1043653" s="39"/>
      <c r="VCZ1043653" s="39"/>
      <c r="VDA1043653" s="39"/>
      <c r="VDB1043653" s="39"/>
      <c r="VDC1043653" s="39"/>
      <c r="VDD1043653" s="39"/>
      <c r="VDE1043653" s="39"/>
      <c r="VDF1043653" s="39"/>
      <c r="VDG1043653" s="39"/>
      <c r="VDH1043653" s="39"/>
      <c r="VDI1043653" s="39"/>
      <c r="VDJ1043653" s="39"/>
      <c r="VDK1043653" s="39"/>
      <c r="VDL1043653" s="39"/>
      <c r="VDM1043653" s="39"/>
      <c r="VDN1043653" s="39"/>
      <c r="VDO1043653" s="39"/>
      <c r="VDP1043653" s="39"/>
      <c r="VDQ1043653" s="39"/>
      <c r="VDR1043653" s="39"/>
      <c r="VDS1043653" s="39"/>
      <c r="VDT1043653" s="39"/>
      <c r="VDU1043653" s="39"/>
      <c r="VDV1043653" s="39"/>
      <c r="VDW1043653" s="39"/>
      <c r="VDX1043653" s="39"/>
      <c r="VDY1043653" s="39"/>
      <c r="VDZ1043653" s="39"/>
      <c r="VEA1043653" s="39"/>
      <c r="VEB1043653" s="39"/>
      <c r="VEC1043653" s="39"/>
      <c r="VED1043653" s="39"/>
      <c r="VEE1043653" s="39"/>
      <c r="VEF1043653" s="39"/>
      <c r="VEG1043653" s="39"/>
      <c r="VEH1043653" s="39"/>
      <c r="VEI1043653" s="39"/>
      <c r="VEJ1043653" s="39"/>
      <c r="VEK1043653" s="39"/>
      <c r="VEL1043653" s="39"/>
      <c r="VEM1043653" s="39"/>
      <c r="VEN1043653" s="39"/>
      <c r="VEO1043653" s="39"/>
      <c r="VEP1043653" s="39"/>
      <c r="VEQ1043653" s="39"/>
      <c r="VER1043653" s="39"/>
      <c r="VES1043653" s="39"/>
      <c r="VET1043653" s="39"/>
      <c r="VEU1043653" s="39"/>
      <c r="VEV1043653" s="39"/>
      <c r="VEW1043653" s="39"/>
      <c r="VEX1043653" s="39"/>
      <c r="VEY1043653" s="39"/>
      <c r="VEZ1043653" s="39"/>
      <c r="VFA1043653" s="39"/>
      <c r="VFB1043653" s="39"/>
      <c r="VFC1043653" s="39"/>
      <c r="VFD1043653" s="39"/>
      <c r="VFE1043653" s="39"/>
      <c r="VFF1043653" s="39"/>
      <c r="VFG1043653" s="39"/>
      <c r="VFH1043653" s="39"/>
      <c r="VFI1043653" s="39"/>
      <c r="VFJ1043653" s="39"/>
      <c r="VFK1043653" s="39"/>
      <c r="VFL1043653" s="39"/>
      <c r="VFM1043653" s="39"/>
      <c r="VFN1043653" s="39"/>
      <c r="VFO1043653" s="39"/>
      <c r="VFP1043653" s="39"/>
      <c r="VFQ1043653" s="39"/>
      <c r="VFR1043653" s="39"/>
      <c r="VFS1043653" s="39"/>
      <c r="VFT1043653" s="39"/>
      <c r="VFU1043653" s="39"/>
      <c r="VFV1043653" s="39"/>
      <c r="VFW1043653" s="39"/>
      <c r="VFX1043653" s="39"/>
      <c r="VFY1043653" s="39"/>
      <c r="VFZ1043653" s="39"/>
      <c r="VGA1043653" s="39"/>
      <c r="VGB1043653" s="39"/>
      <c r="VGC1043653" s="39"/>
      <c r="VGD1043653" s="39"/>
      <c r="VGE1043653" s="39"/>
      <c r="VGF1043653" s="39"/>
      <c r="VGG1043653" s="39"/>
      <c r="VGH1043653" s="39"/>
      <c r="VGI1043653" s="39"/>
      <c r="VGJ1043653" s="39"/>
      <c r="VGK1043653" s="39"/>
      <c r="VGL1043653" s="39"/>
      <c r="VGM1043653" s="39"/>
      <c r="VGN1043653" s="39"/>
      <c r="VGO1043653" s="39"/>
      <c r="VGP1043653" s="39"/>
      <c r="VGQ1043653" s="39"/>
      <c r="VGR1043653" s="39"/>
      <c r="VGS1043653" s="39"/>
      <c r="VGT1043653" s="39"/>
      <c r="VGU1043653" s="39"/>
      <c r="VGV1043653" s="39"/>
      <c r="VGW1043653" s="39"/>
      <c r="VGX1043653" s="39"/>
      <c r="VGY1043653" s="39"/>
      <c r="VGZ1043653" s="39"/>
      <c r="VHA1043653" s="39"/>
      <c r="VHB1043653" s="39"/>
      <c r="VHC1043653" s="39"/>
      <c r="VHD1043653" s="39"/>
      <c r="VHE1043653" s="39"/>
      <c r="VHF1043653" s="39"/>
      <c r="VHG1043653" s="39"/>
      <c r="VHH1043653" s="39"/>
      <c r="VHI1043653" s="39"/>
      <c r="VHJ1043653" s="39"/>
      <c r="VHK1043653" s="39"/>
      <c r="VHL1043653" s="39"/>
      <c r="VHM1043653" s="39"/>
      <c r="VHN1043653" s="39"/>
      <c r="VHO1043653" s="39"/>
      <c r="VHP1043653" s="39"/>
      <c r="VHQ1043653" s="39"/>
      <c r="VHR1043653" s="39"/>
      <c r="VHS1043653" s="39"/>
      <c r="VHT1043653" s="39"/>
      <c r="VHU1043653" s="39"/>
      <c r="VHV1043653" s="39"/>
      <c r="VHW1043653" s="39"/>
      <c r="VHX1043653" s="39"/>
      <c r="VHY1043653" s="39"/>
      <c r="VHZ1043653" s="39"/>
      <c r="VIA1043653" s="39"/>
      <c r="VIB1043653" s="39"/>
      <c r="VIC1043653" s="39"/>
      <c r="VID1043653" s="39"/>
      <c r="VIE1043653" s="39"/>
      <c r="VIF1043653" s="39"/>
      <c r="VIG1043653" s="39"/>
      <c r="VIH1043653" s="39"/>
      <c r="VII1043653" s="39"/>
      <c r="VIJ1043653" s="39"/>
      <c r="VIK1043653" s="39"/>
      <c r="VIL1043653" s="39"/>
      <c r="VIM1043653" s="39"/>
      <c r="VIN1043653" s="39"/>
      <c r="VIO1043653" s="39"/>
      <c r="VIP1043653" s="39"/>
      <c r="VIQ1043653" s="39"/>
      <c r="VIR1043653" s="39"/>
      <c r="VIS1043653" s="39"/>
      <c r="VIT1043653" s="39"/>
      <c r="VIU1043653" s="39"/>
      <c r="VIV1043653" s="39"/>
      <c r="VIW1043653" s="39"/>
      <c r="VIX1043653" s="39"/>
      <c r="VIY1043653" s="39"/>
      <c r="VIZ1043653" s="39"/>
      <c r="VJA1043653" s="39"/>
      <c r="VJB1043653" s="39"/>
      <c r="VJC1043653" s="39"/>
      <c r="VJD1043653" s="39"/>
      <c r="VJE1043653" s="39"/>
      <c r="VJF1043653" s="39"/>
      <c r="VJG1043653" s="39"/>
      <c r="VJH1043653" s="39"/>
      <c r="VJI1043653" s="39"/>
      <c r="VJJ1043653" s="39"/>
      <c r="VJK1043653" s="39"/>
      <c r="VJL1043653" s="39"/>
      <c r="VJM1043653" s="39"/>
      <c r="VJN1043653" s="39"/>
      <c r="VJO1043653" s="39"/>
      <c r="VJP1043653" s="39"/>
      <c r="VJQ1043653" s="39"/>
      <c r="VJR1043653" s="39"/>
      <c r="VJS1043653" s="39"/>
      <c r="VJT1043653" s="39"/>
      <c r="VJU1043653" s="39"/>
      <c r="VJV1043653" s="39"/>
      <c r="VJW1043653" s="39"/>
      <c r="VJX1043653" s="39"/>
      <c r="VJY1043653" s="39"/>
      <c r="VJZ1043653" s="39"/>
      <c r="VKA1043653" s="39"/>
      <c r="VKB1043653" s="39"/>
      <c r="VKC1043653" s="39"/>
      <c r="VKD1043653" s="39"/>
      <c r="VKE1043653" s="39"/>
      <c r="VKF1043653" s="39"/>
      <c r="VKG1043653" s="39"/>
      <c r="VKH1043653" s="39"/>
      <c r="VKI1043653" s="39"/>
      <c r="VKJ1043653" s="39"/>
      <c r="VKK1043653" s="39"/>
      <c r="VKL1043653" s="39"/>
      <c r="VKM1043653" s="39"/>
      <c r="VKN1043653" s="39"/>
      <c r="VKO1043653" s="39"/>
      <c r="VKP1043653" s="39"/>
      <c r="VKQ1043653" s="39"/>
      <c r="VKR1043653" s="39"/>
      <c r="VKS1043653" s="39"/>
      <c r="VKT1043653" s="39"/>
      <c r="VKU1043653" s="39"/>
      <c r="VKV1043653" s="39"/>
      <c r="VKW1043653" s="39"/>
      <c r="VKX1043653" s="39"/>
      <c r="VKY1043653" s="39"/>
      <c r="VKZ1043653" s="39"/>
      <c r="VLA1043653" s="39"/>
      <c r="VLB1043653" s="39"/>
      <c r="VLC1043653" s="39"/>
      <c r="VLD1043653" s="39"/>
      <c r="VLE1043653" s="39"/>
      <c r="VLF1043653" s="39"/>
      <c r="VLG1043653" s="39"/>
      <c r="VLH1043653" s="39"/>
      <c r="VLI1043653" s="39"/>
      <c r="VLJ1043653" s="39"/>
      <c r="VLK1043653" s="39"/>
      <c r="VLL1043653" s="39"/>
      <c r="VLM1043653" s="39"/>
      <c r="VLN1043653" s="39"/>
      <c r="VLO1043653" s="39"/>
      <c r="VLP1043653" s="39"/>
      <c r="VLQ1043653" s="39"/>
      <c r="VLR1043653" s="39"/>
      <c r="VLS1043653" s="39"/>
      <c r="VLT1043653" s="39"/>
      <c r="VLU1043653" s="39"/>
      <c r="VLV1043653" s="39"/>
      <c r="VLW1043653" s="39"/>
      <c r="VLX1043653" s="39"/>
      <c r="VLY1043653" s="39"/>
      <c r="VLZ1043653" s="39"/>
      <c r="VMA1043653" s="39"/>
      <c r="VMB1043653" s="39"/>
      <c r="VMC1043653" s="39"/>
      <c r="VMD1043653" s="39"/>
      <c r="VME1043653" s="39"/>
      <c r="VMF1043653" s="39"/>
      <c r="VMG1043653" s="39"/>
      <c r="VMH1043653" s="39"/>
      <c r="VMI1043653" s="39"/>
      <c r="VMJ1043653" s="39"/>
      <c r="VMK1043653" s="39"/>
      <c r="VML1043653" s="39"/>
      <c r="VMM1043653" s="39"/>
      <c r="VMN1043653" s="39"/>
      <c r="VMO1043653" s="39"/>
      <c r="VMP1043653" s="39"/>
      <c r="VMQ1043653" s="39"/>
      <c r="VMR1043653" s="39"/>
      <c r="VMS1043653" s="39"/>
      <c r="VMT1043653" s="39"/>
      <c r="VMU1043653" s="39"/>
      <c r="VMV1043653" s="39"/>
      <c r="VMW1043653" s="39"/>
      <c r="VMX1043653" s="39"/>
      <c r="VMY1043653" s="39"/>
      <c r="VMZ1043653" s="39"/>
      <c r="VNA1043653" s="39"/>
      <c r="VNB1043653" s="39"/>
      <c r="VNC1043653" s="39"/>
      <c r="VND1043653" s="39"/>
      <c r="VNE1043653" s="39"/>
      <c r="VNF1043653" s="39"/>
      <c r="VNG1043653" s="39"/>
      <c r="VNH1043653" s="39"/>
      <c r="VNI1043653" s="39"/>
      <c r="VNJ1043653" s="39"/>
      <c r="VNK1043653" s="39"/>
      <c r="VNL1043653" s="39"/>
      <c r="VNM1043653" s="39"/>
      <c r="VNN1043653" s="39"/>
      <c r="VNO1043653" s="39"/>
      <c r="VNP1043653" s="39"/>
      <c r="VNQ1043653" s="39"/>
      <c r="VNR1043653" s="39"/>
      <c r="VNS1043653" s="39"/>
      <c r="VNT1043653" s="39"/>
      <c r="VNU1043653" s="39"/>
      <c r="VNV1043653" s="39"/>
      <c r="VNW1043653" s="39"/>
      <c r="VNX1043653" s="39"/>
      <c r="VNY1043653" s="39"/>
      <c r="VNZ1043653" s="39"/>
      <c r="VOA1043653" s="39"/>
      <c r="VOB1043653" s="39"/>
      <c r="VOC1043653" s="39"/>
      <c r="VOD1043653" s="39"/>
      <c r="VOE1043653" s="39"/>
      <c r="VOF1043653" s="39"/>
      <c r="VOG1043653" s="39"/>
      <c r="VOH1043653" s="39"/>
      <c r="VOI1043653" s="39"/>
      <c r="VOJ1043653" s="39"/>
      <c r="VOK1043653" s="39"/>
      <c r="VOL1043653" s="39"/>
      <c r="VOM1043653" s="39"/>
      <c r="VON1043653" s="39"/>
      <c r="VOO1043653" s="39"/>
      <c r="VOP1043653" s="39"/>
      <c r="VOQ1043653" s="39"/>
      <c r="VOR1043653" s="39"/>
      <c r="VOS1043653" s="39"/>
      <c r="VOT1043653" s="39"/>
      <c r="VOU1043653" s="39"/>
      <c r="VOV1043653" s="39"/>
      <c r="VOW1043653" s="39"/>
      <c r="VOX1043653" s="39"/>
      <c r="VOY1043653" s="39"/>
      <c r="VOZ1043653" s="39"/>
      <c r="VPA1043653" s="39"/>
      <c r="VPB1043653" s="39"/>
      <c r="VPC1043653" s="39"/>
      <c r="VPD1043653" s="39"/>
      <c r="VPE1043653" s="39"/>
      <c r="VPF1043653" s="39"/>
      <c r="VPG1043653" s="39"/>
      <c r="VPH1043653" s="39"/>
      <c r="VPI1043653" s="39"/>
      <c r="VPJ1043653" s="39"/>
      <c r="VPK1043653" s="39"/>
      <c r="VPL1043653" s="39"/>
      <c r="VPM1043653" s="39"/>
      <c r="VPN1043653" s="39"/>
      <c r="VPO1043653" s="39"/>
      <c r="VPP1043653" s="39"/>
      <c r="VPQ1043653" s="39"/>
      <c r="VPR1043653" s="39"/>
      <c r="VPS1043653" s="39"/>
      <c r="VPT1043653" s="39"/>
      <c r="VPU1043653" s="39"/>
      <c r="VPV1043653" s="39"/>
      <c r="VPW1043653" s="39"/>
      <c r="VPX1043653" s="39"/>
      <c r="VPY1043653" s="39"/>
      <c r="VPZ1043653" s="39"/>
      <c r="VQA1043653" s="39"/>
      <c r="VQB1043653" s="39"/>
      <c r="VQC1043653" s="39"/>
      <c r="VQD1043653" s="39"/>
      <c r="VQE1043653" s="39"/>
      <c r="VQF1043653" s="39"/>
      <c r="VQG1043653" s="39"/>
      <c r="VQH1043653" s="39"/>
      <c r="VQI1043653" s="39"/>
      <c r="VQJ1043653" s="39"/>
      <c r="VQK1043653" s="39"/>
      <c r="VQL1043653" s="39"/>
      <c r="VQM1043653" s="39"/>
      <c r="VQN1043653" s="39"/>
      <c r="VQO1043653" s="39"/>
      <c r="VQP1043653" s="39"/>
      <c r="VQQ1043653" s="39"/>
      <c r="VQR1043653" s="39"/>
      <c r="VQS1043653" s="39"/>
      <c r="VQT1043653" s="39"/>
      <c r="VQU1043653" s="39"/>
      <c r="VQV1043653" s="39"/>
      <c r="VQW1043653" s="39"/>
      <c r="VQX1043653" s="39"/>
      <c r="VQY1043653" s="39"/>
      <c r="VQZ1043653" s="39"/>
      <c r="VRA1043653" s="39"/>
      <c r="VRB1043653" s="39"/>
      <c r="VRC1043653" s="39"/>
      <c r="VRD1043653" s="39"/>
      <c r="VRE1043653" s="39"/>
      <c r="VRF1043653" s="39"/>
      <c r="VRG1043653" s="39"/>
      <c r="VRH1043653" s="39"/>
      <c r="VRI1043653" s="39"/>
      <c r="VRJ1043653" s="39"/>
      <c r="VRK1043653" s="39"/>
      <c r="VRL1043653" s="39"/>
      <c r="VRM1043653" s="39"/>
      <c r="VRN1043653" s="39"/>
      <c r="VRO1043653" s="39"/>
      <c r="VRP1043653" s="39"/>
      <c r="VRQ1043653" s="39"/>
      <c r="VRR1043653" s="39"/>
      <c r="VRS1043653" s="39"/>
      <c r="VRT1043653" s="39"/>
      <c r="VRU1043653" s="39"/>
      <c r="VRV1043653" s="39"/>
      <c r="VRW1043653" s="39"/>
      <c r="VRX1043653" s="39"/>
      <c r="VRY1043653" s="39"/>
      <c r="VRZ1043653" s="39"/>
      <c r="VSA1043653" s="39"/>
      <c r="VSB1043653" s="39"/>
      <c r="VSC1043653" s="39"/>
      <c r="VSD1043653" s="39"/>
      <c r="VSE1043653" s="39"/>
      <c r="VSF1043653" s="39"/>
      <c r="VSG1043653" s="39"/>
      <c r="VSH1043653" s="39"/>
      <c r="VSI1043653" s="39"/>
      <c r="VSJ1043653" s="39"/>
      <c r="VSK1043653" s="39"/>
      <c r="VSL1043653" s="39"/>
      <c r="VSM1043653" s="39"/>
      <c r="VSN1043653" s="39"/>
      <c r="VSO1043653" s="39"/>
      <c r="VSP1043653" s="39"/>
      <c r="VSQ1043653" s="39"/>
      <c r="VSR1043653" s="39"/>
      <c r="VSS1043653" s="39"/>
      <c r="VST1043653" s="39"/>
      <c r="VSU1043653" s="39"/>
      <c r="VSV1043653" s="39"/>
      <c r="VSW1043653" s="39"/>
      <c r="VSX1043653" s="39"/>
      <c r="VSY1043653" s="39"/>
      <c r="VSZ1043653" s="39"/>
      <c r="VTA1043653" s="39"/>
      <c r="VTB1043653" s="39"/>
      <c r="VTC1043653" s="39"/>
      <c r="VTD1043653" s="39"/>
      <c r="VTE1043653" s="39"/>
      <c r="VTF1043653" s="39"/>
      <c r="VTG1043653" s="39"/>
      <c r="VTH1043653" s="39"/>
      <c r="VTI1043653" s="39"/>
      <c r="VTJ1043653" s="39"/>
      <c r="VTK1043653" s="39"/>
      <c r="VTL1043653" s="39"/>
      <c r="VTM1043653" s="39"/>
      <c r="VTN1043653" s="39"/>
      <c r="VTO1043653" s="39"/>
      <c r="VTP1043653" s="39"/>
      <c r="VTQ1043653" s="39"/>
      <c r="VTR1043653" s="39"/>
      <c r="VTS1043653" s="39"/>
      <c r="VTT1043653" s="39"/>
      <c r="VTU1043653" s="39"/>
      <c r="VTV1043653" s="39"/>
      <c r="VTW1043653" s="39"/>
      <c r="VTX1043653" s="39"/>
      <c r="VTY1043653" s="39"/>
      <c r="VTZ1043653" s="39"/>
      <c r="VUA1043653" s="39"/>
      <c r="VUB1043653" s="39"/>
      <c r="VUC1043653" s="39"/>
      <c r="VUD1043653" s="39"/>
      <c r="VUE1043653" s="39"/>
      <c r="VUF1043653" s="39"/>
      <c r="VUG1043653" s="39"/>
      <c r="VUH1043653" s="39"/>
      <c r="VUI1043653" s="39"/>
      <c r="VUJ1043653" s="39"/>
      <c r="VUK1043653" s="39"/>
      <c r="VUL1043653" s="39"/>
      <c r="VUM1043653" s="39"/>
      <c r="VUN1043653" s="39"/>
      <c r="VUO1043653" s="39"/>
      <c r="VUP1043653" s="39"/>
      <c r="VUQ1043653" s="39"/>
      <c r="VUR1043653" s="39"/>
      <c r="VUS1043653" s="39"/>
      <c r="VUT1043653" s="39"/>
      <c r="VUU1043653" s="39"/>
      <c r="VUV1043653" s="39"/>
      <c r="VUW1043653" s="39"/>
      <c r="VUX1043653" s="39"/>
      <c r="VUY1043653" s="39"/>
      <c r="VUZ1043653" s="39"/>
      <c r="VVA1043653" s="39"/>
      <c r="VVB1043653" s="39"/>
      <c r="VVC1043653" s="39"/>
      <c r="VVD1043653" s="39"/>
      <c r="VVE1043653" s="39"/>
      <c r="VVF1043653" s="39"/>
      <c r="VVG1043653" s="39"/>
      <c r="VVH1043653" s="39"/>
      <c r="VVI1043653" s="39"/>
      <c r="VVJ1043653" s="39"/>
      <c r="VVK1043653" s="39"/>
      <c r="VVL1043653" s="39"/>
      <c r="VVM1043653" s="39"/>
      <c r="VVN1043653" s="39"/>
      <c r="VVO1043653" s="39"/>
      <c r="VVP1043653" s="39"/>
      <c r="VVQ1043653" s="39"/>
      <c r="VVR1043653" s="39"/>
      <c r="VVS1043653" s="39"/>
      <c r="VVT1043653" s="39"/>
      <c r="VVU1043653" s="39"/>
      <c r="VVV1043653" s="39"/>
      <c r="VVW1043653" s="39"/>
      <c r="VVX1043653" s="39"/>
      <c r="VVY1043653" s="39"/>
      <c r="VVZ1043653" s="39"/>
      <c r="VWA1043653" s="39"/>
      <c r="VWB1043653" s="39"/>
      <c r="VWC1043653" s="39"/>
      <c r="VWD1043653" s="39"/>
      <c r="VWE1043653" s="39"/>
      <c r="VWF1043653" s="39"/>
      <c r="VWG1043653" s="39"/>
      <c r="VWH1043653" s="39"/>
      <c r="VWI1043653" s="39"/>
      <c r="VWJ1043653" s="39"/>
      <c r="VWK1043653" s="39"/>
      <c r="VWL1043653" s="39"/>
      <c r="VWM1043653" s="39"/>
      <c r="VWN1043653" s="39"/>
      <c r="VWO1043653" s="39"/>
      <c r="VWP1043653" s="39"/>
      <c r="VWQ1043653" s="39"/>
      <c r="VWR1043653" s="39"/>
      <c r="VWS1043653" s="39"/>
      <c r="VWT1043653" s="39"/>
      <c r="VWU1043653" s="39"/>
      <c r="VWV1043653" s="39"/>
      <c r="VWW1043653" s="39"/>
      <c r="VWX1043653" s="39"/>
      <c r="VWY1043653" s="39"/>
      <c r="VWZ1043653" s="39"/>
      <c r="VXA1043653" s="39"/>
      <c r="VXB1043653" s="39"/>
      <c r="VXC1043653" s="39"/>
      <c r="VXD1043653" s="39"/>
      <c r="VXE1043653" s="39"/>
      <c r="VXF1043653" s="39"/>
      <c r="VXG1043653" s="39"/>
      <c r="VXH1043653" s="39"/>
      <c r="VXI1043653" s="39"/>
      <c r="VXJ1043653" s="39"/>
      <c r="VXK1043653" s="39"/>
      <c r="VXL1043653" s="39"/>
      <c r="VXM1043653" s="39"/>
      <c r="VXN1043653" s="39"/>
      <c r="VXO1043653" s="39"/>
      <c r="VXP1043653" s="39"/>
      <c r="VXQ1043653" s="39"/>
      <c r="VXR1043653" s="39"/>
      <c r="VXS1043653" s="39"/>
      <c r="VXT1043653" s="39"/>
      <c r="VXU1043653" s="39"/>
      <c r="VXV1043653" s="39"/>
      <c r="VXW1043653" s="39"/>
      <c r="VXX1043653" s="39"/>
      <c r="VXY1043653" s="39"/>
      <c r="VXZ1043653" s="39"/>
      <c r="VYA1043653" s="39"/>
      <c r="VYB1043653" s="39"/>
      <c r="VYC1043653" s="39"/>
      <c r="VYD1043653" s="39"/>
      <c r="VYE1043653" s="39"/>
      <c r="VYF1043653" s="39"/>
      <c r="VYG1043653" s="39"/>
      <c r="VYH1043653" s="39"/>
      <c r="VYI1043653" s="39"/>
      <c r="VYJ1043653" s="39"/>
      <c r="VYK1043653" s="39"/>
      <c r="VYL1043653" s="39"/>
      <c r="VYM1043653" s="39"/>
      <c r="VYN1043653" s="39"/>
      <c r="VYO1043653" s="39"/>
      <c r="VYP1043653" s="39"/>
      <c r="VYQ1043653" s="39"/>
      <c r="VYR1043653" s="39"/>
      <c r="VYS1043653" s="39"/>
      <c r="VYT1043653" s="39"/>
      <c r="VYU1043653" s="39"/>
      <c r="VYV1043653" s="39"/>
      <c r="VYW1043653" s="39"/>
      <c r="VYX1043653" s="39"/>
      <c r="VYY1043653" s="39"/>
      <c r="VYZ1043653" s="39"/>
      <c r="VZA1043653" s="39"/>
      <c r="VZB1043653" s="39"/>
      <c r="VZC1043653" s="39"/>
      <c r="VZD1043653" s="39"/>
      <c r="VZE1043653" s="39"/>
      <c r="VZF1043653" s="39"/>
      <c r="VZG1043653" s="39"/>
      <c r="VZH1043653" s="39"/>
      <c r="VZI1043653" s="39"/>
      <c r="VZJ1043653" s="39"/>
      <c r="VZK1043653" s="39"/>
      <c r="VZL1043653" s="39"/>
      <c r="VZM1043653" s="39"/>
      <c r="VZN1043653" s="39"/>
      <c r="VZO1043653" s="39"/>
      <c r="VZP1043653" s="39"/>
      <c r="VZQ1043653" s="39"/>
      <c r="VZR1043653" s="39"/>
      <c r="VZS1043653" s="39"/>
      <c r="VZT1043653" s="39"/>
      <c r="VZU1043653" s="39"/>
      <c r="VZV1043653" s="39"/>
      <c r="VZW1043653" s="39"/>
      <c r="VZX1043653" s="39"/>
      <c r="VZY1043653" s="39"/>
      <c r="VZZ1043653" s="39"/>
      <c r="WAA1043653" s="39"/>
      <c r="WAB1043653" s="39"/>
      <c r="WAC1043653" s="39"/>
      <c r="WAD1043653" s="39"/>
      <c r="WAE1043653" s="39"/>
      <c r="WAF1043653" s="39"/>
      <c r="WAG1043653" s="39"/>
      <c r="WAH1043653" s="39"/>
      <c r="WAI1043653" s="39"/>
      <c r="WAJ1043653" s="39"/>
      <c r="WAK1043653" s="39"/>
      <c r="WAL1043653" s="39"/>
      <c r="WAM1043653" s="39"/>
      <c r="WAN1043653" s="39"/>
      <c r="WAO1043653" s="39"/>
      <c r="WAP1043653" s="39"/>
      <c r="WAQ1043653" s="39"/>
      <c r="WAR1043653" s="39"/>
      <c r="WAS1043653" s="39"/>
      <c r="WAT1043653" s="39"/>
      <c r="WAU1043653" s="39"/>
      <c r="WAV1043653" s="39"/>
      <c r="WAW1043653" s="39"/>
      <c r="WAX1043653" s="39"/>
      <c r="WAY1043653" s="39"/>
      <c r="WAZ1043653" s="39"/>
      <c r="WBA1043653" s="39"/>
      <c r="WBB1043653" s="39"/>
      <c r="WBC1043653" s="39"/>
      <c r="WBD1043653" s="39"/>
      <c r="WBE1043653" s="39"/>
      <c r="WBF1043653" s="39"/>
      <c r="WBG1043653" s="39"/>
      <c r="WBH1043653" s="39"/>
      <c r="WBI1043653" s="39"/>
      <c r="WBJ1043653" s="39"/>
      <c r="WBK1043653" s="39"/>
      <c r="WBL1043653" s="39"/>
      <c r="WBM1043653" s="39"/>
      <c r="WBN1043653" s="39"/>
      <c r="WBO1043653" s="39"/>
      <c r="WBP1043653" s="39"/>
      <c r="WBQ1043653" s="39"/>
      <c r="WBR1043653" s="39"/>
      <c r="WBS1043653" s="39"/>
      <c r="WBT1043653" s="39"/>
      <c r="WBU1043653" s="39"/>
      <c r="WBV1043653" s="39"/>
      <c r="WBW1043653" s="39"/>
      <c r="WBX1043653" s="39"/>
      <c r="WBY1043653" s="39"/>
      <c r="WBZ1043653" s="39"/>
      <c r="WCA1043653" s="39"/>
      <c r="WCB1043653" s="39"/>
      <c r="WCC1043653" s="39"/>
      <c r="WCD1043653" s="39"/>
      <c r="WCE1043653" s="39"/>
      <c r="WCF1043653" s="39"/>
      <c r="WCG1043653" s="39"/>
      <c r="WCH1043653" s="39"/>
      <c r="WCI1043653" s="39"/>
      <c r="WCJ1043653" s="39"/>
      <c r="WCK1043653" s="39"/>
      <c r="WCL1043653" s="39"/>
      <c r="WCM1043653" s="39"/>
      <c r="WCN1043653" s="39"/>
      <c r="WCO1043653" s="39"/>
      <c r="WCP1043653" s="39"/>
      <c r="WCQ1043653" s="39"/>
      <c r="WCR1043653" s="39"/>
      <c r="WCS1043653" s="39"/>
      <c r="WCT1043653" s="39"/>
      <c r="WCU1043653" s="39"/>
      <c r="WCV1043653" s="39"/>
      <c r="WCW1043653" s="39"/>
      <c r="WCX1043653" s="39"/>
      <c r="WCY1043653" s="39"/>
      <c r="WCZ1043653" s="39"/>
      <c r="WDA1043653" s="39"/>
      <c r="WDB1043653" s="39"/>
      <c r="WDC1043653" s="39"/>
      <c r="WDD1043653" s="39"/>
      <c r="WDE1043653" s="39"/>
      <c r="WDF1043653" s="39"/>
      <c r="WDG1043653" s="39"/>
      <c r="WDH1043653" s="39"/>
      <c r="WDI1043653" s="39"/>
      <c r="WDJ1043653" s="39"/>
      <c r="WDK1043653" s="39"/>
      <c r="WDL1043653" s="39"/>
      <c r="WDM1043653" s="39"/>
      <c r="WDN1043653" s="39"/>
      <c r="WDO1043653" s="39"/>
      <c r="WDP1043653" s="39"/>
      <c r="WDQ1043653" s="39"/>
      <c r="WDR1043653" s="39"/>
      <c r="WDS1043653" s="39"/>
      <c r="WDT1043653" s="39"/>
      <c r="WDU1043653" s="39"/>
      <c r="WDV1043653" s="39"/>
      <c r="WDW1043653" s="39"/>
      <c r="WDX1043653" s="39"/>
      <c r="WDY1043653" s="39"/>
      <c r="WDZ1043653" s="39"/>
      <c r="WEA1043653" s="39"/>
      <c r="WEB1043653" s="39"/>
      <c r="WEC1043653" s="39"/>
      <c r="WED1043653" s="39"/>
      <c r="WEE1043653" s="39"/>
      <c r="WEF1043653" s="39"/>
      <c r="WEG1043653" s="39"/>
      <c r="WEH1043653" s="39"/>
      <c r="WEI1043653" s="39"/>
      <c r="WEJ1043653" s="39"/>
      <c r="WEK1043653" s="39"/>
      <c r="WEL1043653" s="39"/>
      <c r="WEM1043653" s="39"/>
      <c r="WEN1043653" s="39"/>
      <c r="WEO1043653" s="39"/>
      <c r="WEP1043653" s="39"/>
      <c r="WEQ1043653" s="39"/>
      <c r="WER1043653" s="39"/>
      <c r="WES1043653" s="39"/>
      <c r="WET1043653" s="39"/>
      <c r="WEU1043653" s="39"/>
      <c r="WEV1043653" s="39"/>
      <c r="WEW1043653" s="39"/>
      <c r="WEX1043653" s="39"/>
      <c r="WEY1043653" s="39"/>
      <c r="WEZ1043653" s="39"/>
      <c r="WFA1043653" s="39"/>
      <c r="WFB1043653" s="39"/>
      <c r="WFC1043653" s="39"/>
      <c r="WFD1043653" s="39"/>
      <c r="WFE1043653" s="39"/>
      <c r="WFF1043653" s="39"/>
      <c r="WFG1043653" s="39"/>
      <c r="WFH1043653" s="39"/>
      <c r="WFI1043653" s="39"/>
      <c r="WFJ1043653" s="39"/>
      <c r="WFK1043653" s="39"/>
      <c r="WFL1043653" s="39"/>
      <c r="WFM1043653" s="39"/>
      <c r="WFN1043653" s="39"/>
      <c r="WFO1043653" s="39"/>
      <c r="WFP1043653" s="39"/>
      <c r="WFQ1043653" s="39"/>
      <c r="WFR1043653" s="39"/>
      <c r="WFS1043653" s="39"/>
      <c r="WFT1043653" s="39"/>
      <c r="WFU1043653" s="39"/>
      <c r="WFV1043653" s="39"/>
      <c r="WFW1043653" s="39"/>
      <c r="WFX1043653" s="39"/>
      <c r="WFY1043653" s="39"/>
      <c r="WFZ1043653" s="39"/>
      <c r="WGA1043653" s="39"/>
      <c r="WGB1043653" s="39"/>
      <c r="WGC1043653" s="39"/>
      <c r="WGD1043653" s="39"/>
      <c r="WGE1043653" s="39"/>
      <c r="WGF1043653" s="39"/>
      <c r="WGG1043653" s="39"/>
      <c r="WGH1043653" s="39"/>
      <c r="WGI1043653" s="39"/>
      <c r="WGJ1043653" s="39"/>
      <c r="WGK1043653" s="39"/>
      <c r="WGL1043653" s="39"/>
      <c r="WGM1043653" s="39"/>
      <c r="WGN1043653" s="39"/>
      <c r="WGO1043653" s="39"/>
      <c r="WGP1043653" s="39"/>
      <c r="WGQ1043653" s="39"/>
      <c r="WGR1043653" s="39"/>
      <c r="WGS1043653" s="39"/>
      <c r="WGT1043653" s="39"/>
      <c r="WGU1043653" s="39"/>
      <c r="WGV1043653" s="39"/>
      <c r="WGW1043653" s="39"/>
      <c r="WGX1043653" s="39"/>
      <c r="WGY1043653" s="39"/>
      <c r="WGZ1043653" s="39"/>
      <c r="WHA1043653" s="39"/>
      <c r="WHB1043653" s="39"/>
      <c r="WHC1043653" s="39"/>
      <c r="WHD1043653" s="39"/>
      <c r="WHE1043653" s="39"/>
      <c r="WHF1043653" s="39"/>
      <c r="WHG1043653" s="39"/>
      <c r="WHH1043653" s="39"/>
      <c r="WHI1043653" s="39"/>
      <c r="WHJ1043653" s="39"/>
      <c r="WHK1043653" s="39"/>
      <c r="WHL1043653" s="39"/>
      <c r="WHM1043653" s="39"/>
      <c r="WHN1043653" s="39"/>
      <c r="WHO1043653" s="39"/>
      <c r="WHP1043653" s="39"/>
      <c r="WHQ1043653" s="39"/>
      <c r="WHR1043653" s="39"/>
      <c r="WHS1043653" s="39"/>
      <c r="WHT1043653" s="39"/>
      <c r="WHU1043653" s="39"/>
      <c r="WHV1043653" s="39"/>
      <c r="WHW1043653" s="39"/>
      <c r="WHX1043653" s="39"/>
      <c r="WHY1043653" s="39"/>
      <c r="WHZ1043653" s="39"/>
      <c r="WIA1043653" s="39"/>
      <c r="WIB1043653" s="39"/>
      <c r="WIC1043653" s="39"/>
      <c r="WID1043653" s="39"/>
      <c r="WIE1043653" s="39"/>
      <c r="WIF1043653" s="39"/>
      <c r="WIG1043653" s="39"/>
      <c r="WIH1043653" s="39"/>
      <c r="WII1043653" s="39"/>
      <c r="WIJ1043653" s="39"/>
      <c r="WIK1043653" s="39"/>
      <c r="WIL1043653" s="39"/>
      <c r="WIM1043653" s="39"/>
      <c r="WIN1043653" s="39"/>
      <c r="WIO1043653" s="39"/>
      <c r="WIP1043653" s="39"/>
      <c r="WIQ1043653" s="39"/>
      <c r="WIR1043653" s="39"/>
      <c r="WIS1043653" s="39"/>
      <c r="WIT1043653" s="39"/>
      <c r="WIU1043653" s="39"/>
      <c r="WIV1043653" s="39"/>
      <c r="WIW1043653" s="39"/>
      <c r="WIX1043653" s="39"/>
      <c r="WIY1043653" s="39"/>
      <c r="WIZ1043653" s="39"/>
      <c r="WJA1043653" s="39"/>
      <c r="WJB1043653" s="39"/>
      <c r="WJC1043653" s="39"/>
      <c r="WJD1043653" s="39"/>
      <c r="WJE1043653" s="39"/>
      <c r="WJF1043653" s="39"/>
      <c r="WJG1043653" s="39"/>
      <c r="WJH1043653" s="39"/>
      <c r="WJI1043653" s="39"/>
      <c r="WJJ1043653" s="39"/>
      <c r="WJK1043653" s="39"/>
      <c r="WJL1043653" s="39"/>
      <c r="WJM1043653" s="39"/>
      <c r="WJN1043653" s="39"/>
      <c r="WJO1043653" s="39"/>
      <c r="WJP1043653" s="39"/>
      <c r="WJQ1043653" s="39"/>
      <c r="WJR1043653" s="39"/>
      <c r="WJS1043653" s="39"/>
      <c r="WJT1043653" s="39"/>
      <c r="WJU1043653" s="39"/>
      <c r="WJV1043653" s="39"/>
      <c r="WJW1043653" s="39"/>
      <c r="WJX1043653" s="39"/>
      <c r="WJY1043653" s="39"/>
      <c r="WJZ1043653" s="39"/>
      <c r="WKA1043653" s="39"/>
      <c r="WKB1043653" s="39"/>
      <c r="WKC1043653" s="39"/>
      <c r="WKD1043653" s="39"/>
      <c r="WKE1043653" s="39"/>
      <c r="WKF1043653" s="39"/>
      <c r="WKG1043653" s="39"/>
      <c r="WKH1043653" s="39"/>
      <c r="WKI1043653" s="39"/>
      <c r="WKJ1043653" s="39"/>
      <c r="WKK1043653" s="39"/>
      <c r="WKL1043653" s="39"/>
      <c r="WKM1043653" s="39"/>
      <c r="WKN1043653" s="39"/>
      <c r="WKO1043653" s="39"/>
      <c r="WKP1043653" s="39"/>
      <c r="WKQ1043653" s="39"/>
      <c r="WKR1043653" s="39"/>
      <c r="WKS1043653" s="39"/>
      <c r="WKT1043653" s="39"/>
      <c r="WKU1043653" s="39"/>
      <c r="WKV1043653" s="39"/>
      <c r="WKW1043653" s="39"/>
      <c r="WKX1043653" s="39"/>
      <c r="WKY1043653" s="39"/>
      <c r="WKZ1043653" s="39"/>
      <c r="WLA1043653" s="39"/>
      <c r="WLB1043653" s="39"/>
      <c r="WLC1043653" s="39"/>
      <c r="WLD1043653" s="39"/>
      <c r="WLE1043653" s="39"/>
      <c r="WLF1043653" s="39"/>
      <c r="WLG1043653" s="39"/>
      <c r="WLH1043653" s="39"/>
      <c r="WLI1043653" s="39"/>
      <c r="WLJ1043653" s="39"/>
      <c r="WLK1043653" s="39"/>
      <c r="WLL1043653" s="39"/>
      <c r="WLM1043653" s="39"/>
      <c r="WLN1043653" s="39"/>
      <c r="WLO1043653" s="39"/>
      <c r="WLP1043653" s="39"/>
      <c r="WLQ1043653" s="39"/>
      <c r="WLR1043653" s="39"/>
      <c r="WLS1043653" s="39"/>
      <c r="WLT1043653" s="39"/>
      <c r="WLU1043653" s="39"/>
      <c r="WLV1043653" s="39"/>
      <c r="WLW1043653" s="39"/>
      <c r="WLX1043653" s="39"/>
      <c r="WLY1043653" s="39"/>
      <c r="WLZ1043653" s="39"/>
      <c r="WMA1043653" s="39"/>
      <c r="WMB1043653" s="39"/>
      <c r="WMC1043653" s="39"/>
      <c r="WMD1043653" s="39"/>
      <c r="WME1043653" s="39"/>
      <c r="WMF1043653" s="39"/>
      <c r="WMG1043653" s="39"/>
      <c r="WMH1043653" s="39"/>
      <c r="WMI1043653" s="39"/>
      <c r="WMJ1043653" s="39"/>
      <c r="WMK1043653" s="39"/>
      <c r="WML1043653" s="39"/>
      <c r="WMM1043653" s="39"/>
      <c r="WMN1043653" s="39"/>
      <c r="WMO1043653" s="39"/>
      <c r="WMP1043653" s="39"/>
      <c r="WMQ1043653" s="39"/>
      <c r="WMR1043653" s="39"/>
      <c r="WMS1043653" s="39"/>
      <c r="WMT1043653" s="39"/>
      <c r="WMU1043653" s="39"/>
      <c r="WMV1043653" s="39"/>
      <c r="WMW1043653" s="39"/>
      <c r="WMX1043653" s="39"/>
      <c r="WMY1043653" s="39"/>
      <c r="WMZ1043653" s="39"/>
      <c r="WNA1043653" s="39"/>
      <c r="WNB1043653" s="39"/>
      <c r="WNC1043653" s="39"/>
      <c r="WND1043653" s="39"/>
      <c r="WNE1043653" s="39"/>
      <c r="WNF1043653" s="39"/>
      <c r="WNG1043653" s="39"/>
      <c r="WNH1043653" s="39"/>
      <c r="WNI1043653" s="39"/>
      <c r="WNJ1043653" s="39"/>
      <c r="WNK1043653" s="39"/>
      <c r="WNL1043653" s="39"/>
      <c r="WNM1043653" s="39"/>
      <c r="WNN1043653" s="39"/>
      <c r="WNO1043653" s="39"/>
      <c r="WNP1043653" s="39"/>
      <c r="WNQ1043653" s="39"/>
      <c r="WNR1043653" s="39"/>
      <c r="WNS1043653" s="39"/>
      <c r="WNT1043653" s="39"/>
      <c r="WNU1043653" s="39"/>
      <c r="WNV1043653" s="39"/>
      <c r="WNW1043653" s="39"/>
      <c r="WNX1043653" s="39"/>
      <c r="WNY1043653" s="39"/>
      <c r="WNZ1043653" s="39"/>
      <c r="WOA1043653" s="39"/>
      <c r="WOB1043653" s="39"/>
      <c r="WOC1043653" s="39"/>
      <c r="WOD1043653" s="39"/>
      <c r="WOE1043653" s="39"/>
      <c r="WOF1043653" s="39"/>
      <c r="WOG1043653" s="39"/>
      <c r="WOH1043653" s="39"/>
      <c r="WOI1043653" s="39"/>
      <c r="WOJ1043653" s="39"/>
      <c r="WOK1043653" s="39"/>
      <c r="WOL1043653" s="39"/>
      <c r="WOM1043653" s="39"/>
      <c r="WON1043653" s="39"/>
      <c r="WOO1043653" s="39"/>
      <c r="WOP1043653" s="39"/>
      <c r="WOQ1043653" s="39"/>
      <c r="WOR1043653" s="39"/>
      <c r="WOS1043653" s="39"/>
      <c r="WOT1043653" s="39"/>
      <c r="WOU1043653" s="39"/>
      <c r="WOV1043653" s="39"/>
      <c r="WOW1043653" s="39"/>
      <c r="WOX1043653" s="39"/>
      <c r="WOY1043653" s="39"/>
      <c r="WOZ1043653" s="39"/>
      <c r="WPA1043653" s="39"/>
      <c r="WPB1043653" s="39"/>
      <c r="WPC1043653" s="39"/>
      <c r="WPD1043653" s="39"/>
      <c r="WPE1043653" s="39"/>
      <c r="WPF1043653" s="39"/>
      <c r="WPG1043653" s="39"/>
      <c r="WPH1043653" s="39"/>
      <c r="WPI1043653" s="39"/>
      <c r="WPJ1043653" s="39"/>
      <c r="WPK1043653" s="39"/>
      <c r="WPL1043653" s="39"/>
      <c r="WPM1043653" s="39"/>
      <c r="WPN1043653" s="39"/>
      <c r="WPO1043653" s="39"/>
      <c r="WPP1043653" s="39"/>
      <c r="WPQ1043653" s="39"/>
      <c r="WPR1043653" s="39"/>
      <c r="WPS1043653" s="39"/>
      <c r="WPT1043653" s="39"/>
      <c r="WPU1043653" s="39"/>
      <c r="WPV1043653" s="39"/>
      <c r="WPW1043653" s="39"/>
      <c r="WPX1043653" s="39"/>
      <c r="WPY1043653" s="39"/>
      <c r="WPZ1043653" s="39"/>
      <c r="WQA1043653" s="39"/>
      <c r="WQB1043653" s="39"/>
      <c r="WQC1043653" s="39"/>
      <c r="WQD1043653" s="39"/>
      <c r="WQE1043653" s="39"/>
      <c r="WQF1043653" s="39"/>
      <c r="WQG1043653" s="39"/>
      <c r="WQH1043653" s="39"/>
      <c r="WQI1043653" s="39"/>
      <c r="WQJ1043653" s="39"/>
      <c r="WQK1043653" s="39"/>
      <c r="WQL1043653" s="39"/>
      <c r="WQM1043653" s="39"/>
      <c r="WQN1043653" s="39"/>
      <c r="WQO1043653" s="39"/>
      <c r="WQP1043653" s="39"/>
      <c r="WQQ1043653" s="39"/>
      <c r="WQR1043653" s="39"/>
      <c r="WQS1043653" s="39"/>
      <c r="WQT1043653" s="39"/>
      <c r="WQU1043653" s="39"/>
      <c r="WQV1043653" s="39"/>
      <c r="WQW1043653" s="39"/>
      <c r="WQX1043653" s="39"/>
      <c r="WQY1043653" s="39"/>
      <c r="WQZ1043653" s="39"/>
      <c r="WRA1043653" s="39"/>
      <c r="WRB1043653" s="39"/>
      <c r="WRC1043653" s="39"/>
      <c r="WRD1043653" s="39"/>
      <c r="WRE1043653" s="39"/>
      <c r="WRF1043653" s="39"/>
      <c r="WRG1043653" s="39"/>
      <c r="WRH1043653" s="39"/>
      <c r="WRI1043653" s="39"/>
      <c r="WRJ1043653" s="39"/>
      <c r="WRK1043653" s="39"/>
      <c r="WRL1043653" s="39"/>
      <c r="WRM1043653" s="39"/>
      <c r="WRN1043653" s="39"/>
      <c r="WRO1043653" s="39"/>
      <c r="WRP1043653" s="39"/>
      <c r="WRQ1043653" s="39"/>
      <c r="WRR1043653" s="39"/>
      <c r="WRS1043653" s="39"/>
      <c r="WRT1043653" s="39"/>
      <c r="WRU1043653" s="39"/>
      <c r="WRV1043653" s="39"/>
      <c r="WRW1043653" s="39"/>
      <c r="WRX1043653" s="39"/>
      <c r="WRY1043653" s="39"/>
      <c r="WRZ1043653" s="39"/>
      <c r="WSA1043653" s="39"/>
      <c r="WSB1043653" s="39"/>
      <c r="WSC1043653" s="39"/>
      <c r="WSD1043653" s="39"/>
      <c r="WSE1043653" s="39"/>
      <c r="WSF1043653" s="39"/>
      <c r="WSG1043653" s="39"/>
      <c r="WSH1043653" s="39"/>
      <c r="WSI1043653" s="39"/>
      <c r="WSJ1043653" s="39"/>
      <c r="WSK1043653" s="39"/>
      <c r="WSL1043653" s="39"/>
      <c r="WSM1043653" s="39"/>
      <c r="WSN1043653" s="39"/>
      <c r="WSO1043653" s="39"/>
      <c r="WSP1043653" s="39"/>
      <c r="WSQ1043653" s="39"/>
      <c r="WSR1043653" s="39"/>
      <c r="WSS1043653" s="39"/>
      <c r="WST1043653" s="39"/>
      <c r="WSU1043653" s="39"/>
      <c r="WSV1043653" s="39"/>
      <c r="WSW1043653" s="39"/>
      <c r="WSX1043653" s="39"/>
      <c r="WSY1043653" s="39"/>
      <c r="WSZ1043653" s="39"/>
      <c r="WTA1043653" s="39"/>
      <c r="WTB1043653" s="39"/>
      <c r="WTC1043653" s="39"/>
      <c r="WTD1043653" s="39"/>
      <c r="WTE1043653" s="39"/>
      <c r="WTF1043653" s="39"/>
      <c r="WTG1043653" s="39"/>
      <c r="WTH1043653" s="39"/>
      <c r="WTI1043653" s="39"/>
      <c r="WTJ1043653" s="39"/>
      <c r="WTK1043653" s="39"/>
      <c r="WTL1043653" s="39"/>
      <c r="WTM1043653" s="39"/>
      <c r="WTN1043653" s="39"/>
      <c r="WTO1043653" s="39"/>
      <c r="WTP1043653" s="39"/>
      <c r="WTQ1043653" s="39"/>
      <c r="WTR1043653" s="39"/>
      <c r="WTS1043653" s="39"/>
      <c r="WTT1043653" s="39"/>
      <c r="WTU1043653" s="39"/>
      <c r="WTV1043653" s="39"/>
      <c r="WTW1043653" s="39"/>
      <c r="WTX1043653" s="39"/>
      <c r="WTY1043653" s="39"/>
      <c r="WTZ1043653" s="39"/>
      <c r="WUA1043653" s="39"/>
      <c r="WUB1043653" s="39"/>
      <c r="WUC1043653" s="39"/>
      <c r="WUD1043653" s="39"/>
      <c r="WUE1043653" s="39"/>
      <c r="WUF1043653" s="39"/>
      <c r="WUG1043653" s="39"/>
      <c r="WUH1043653" s="39"/>
      <c r="WUI1043653" s="39"/>
      <c r="WUJ1043653" s="39"/>
      <c r="WUK1043653" s="39"/>
      <c r="WUL1043653" s="39"/>
      <c r="WUM1043653" s="39"/>
      <c r="WUN1043653" s="39"/>
      <c r="WUO1043653" s="39"/>
      <c r="WUP1043653" s="39"/>
      <c r="WUQ1043653" s="39"/>
      <c r="WUR1043653" s="39"/>
      <c r="WUS1043653" s="39"/>
      <c r="WUT1043653" s="39"/>
      <c r="WUU1043653" s="39"/>
      <c r="WUV1043653" s="39"/>
      <c r="WUW1043653" s="39"/>
      <c r="WUX1043653" s="39"/>
      <c r="WUY1043653" s="39"/>
      <c r="WUZ1043653" s="39"/>
      <c r="WVA1043653" s="39"/>
      <c r="WVB1043653" s="39"/>
      <c r="WVC1043653" s="39"/>
      <c r="WVD1043653" s="39"/>
      <c r="WVE1043653" s="39"/>
      <c r="WVF1043653" s="39"/>
      <c r="WVG1043653" s="39"/>
      <c r="WVH1043653" s="39"/>
      <c r="WVI1043653" s="39"/>
      <c r="WVJ1043653" s="39"/>
      <c r="WVK1043653" s="39"/>
      <c r="WVL1043653" s="39"/>
      <c r="WVM1043653" s="39"/>
      <c r="WVN1043653" s="39"/>
      <c r="WVO1043653" s="39"/>
      <c r="WVP1043653" s="39"/>
      <c r="WVQ1043653" s="39"/>
      <c r="WVR1043653" s="39"/>
      <c r="WVS1043653" s="39"/>
      <c r="WVT1043653" s="39"/>
      <c r="WVU1043653" s="39"/>
      <c r="WVV1043653" s="39"/>
      <c r="WVW1043653" s="39"/>
      <c r="WVX1043653" s="39"/>
      <c r="WVY1043653" s="39"/>
      <c r="WVZ1043653" s="39"/>
      <c r="WWA1043653" s="39"/>
      <c r="WWB1043653" s="39"/>
      <c r="WWC1043653" s="39"/>
      <c r="WWD1043653" s="39"/>
      <c r="WWE1043653" s="39"/>
      <c r="WWF1043653" s="39"/>
      <c r="WWG1043653" s="39"/>
      <c r="WWH1043653" s="39"/>
      <c r="WWI1043653" s="39"/>
      <c r="WWJ1043653" s="39"/>
      <c r="WWK1043653" s="39"/>
      <c r="WWL1043653" s="39"/>
      <c r="WWM1043653" s="39"/>
      <c r="WWN1043653" s="39"/>
      <c r="WWO1043653" s="39"/>
      <c r="WWP1043653" s="39"/>
      <c r="WWQ1043653" s="39"/>
      <c r="WWR1043653" s="39"/>
      <c r="WWS1043653" s="39"/>
      <c r="WWT1043653" s="39"/>
      <c r="WWU1043653" s="39"/>
      <c r="WWV1043653" s="39"/>
      <c r="WWW1043653" s="39"/>
      <c r="WWX1043653" s="39"/>
      <c r="WWY1043653" s="39"/>
      <c r="WWZ1043653" s="39"/>
      <c r="WXA1043653" s="39"/>
      <c r="WXB1043653" s="39"/>
      <c r="WXC1043653" s="39"/>
      <c r="WXD1043653" s="39"/>
      <c r="WXE1043653" s="39"/>
      <c r="WXF1043653" s="39"/>
      <c r="WXG1043653" s="39"/>
      <c r="WXH1043653" s="39"/>
      <c r="WXI1043653" s="39"/>
      <c r="WXJ1043653" s="39"/>
      <c r="WXK1043653" s="39"/>
      <c r="WXL1043653" s="39"/>
      <c r="WXM1043653" s="39"/>
      <c r="WXN1043653" s="39"/>
      <c r="WXO1043653" s="39"/>
      <c r="WXP1043653" s="39"/>
      <c r="WXQ1043653" s="39"/>
      <c r="WXR1043653" s="39"/>
      <c r="WXS1043653" s="39"/>
      <c r="WXT1043653" s="39"/>
      <c r="WXU1043653" s="39"/>
      <c r="WXV1043653" s="39"/>
      <c r="WXW1043653" s="39"/>
      <c r="WXX1043653" s="39"/>
      <c r="WXY1043653" s="39"/>
      <c r="WXZ1043653" s="39"/>
      <c r="WYA1043653" s="39"/>
      <c r="WYB1043653" s="39"/>
      <c r="WYC1043653" s="39"/>
      <c r="WYD1043653" s="39"/>
      <c r="WYE1043653" s="39"/>
      <c r="WYF1043653" s="39"/>
      <c r="WYG1043653" s="39"/>
      <c r="WYH1043653" s="39"/>
      <c r="WYI1043653" s="39"/>
      <c r="WYJ1043653" s="39"/>
      <c r="WYK1043653" s="39"/>
      <c r="WYL1043653" s="39"/>
      <c r="WYM1043653" s="39"/>
      <c r="WYN1043653" s="39"/>
      <c r="WYO1043653" s="39"/>
      <c r="WYP1043653" s="39"/>
      <c r="WYQ1043653" s="39"/>
      <c r="WYR1043653" s="39"/>
      <c r="WYS1043653" s="39"/>
      <c r="WYT1043653" s="39"/>
      <c r="WYU1043653" s="39"/>
      <c r="WYV1043653" s="39"/>
      <c r="WYW1043653" s="39"/>
      <c r="WYX1043653" s="39"/>
      <c r="WYY1043653" s="39"/>
      <c r="WYZ1043653" s="39"/>
      <c r="WZA1043653" s="39"/>
      <c r="WZB1043653" s="39"/>
      <c r="WZC1043653" s="39"/>
      <c r="WZD1043653" s="39"/>
      <c r="WZE1043653" s="39"/>
      <c r="WZF1043653" s="39"/>
      <c r="WZG1043653" s="39"/>
      <c r="WZH1043653" s="39"/>
      <c r="WZI1043653" s="39"/>
      <c r="WZJ1043653" s="39"/>
      <c r="WZK1043653" s="39"/>
      <c r="WZL1043653" s="39"/>
      <c r="WZM1043653" s="39"/>
      <c r="WZN1043653" s="39"/>
      <c r="WZO1043653" s="39"/>
      <c r="WZP1043653" s="39"/>
      <c r="WZQ1043653" s="39"/>
      <c r="WZR1043653" s="39"/>
      <c r="WZS1043653" s="39"/>
      <c r="WZT1043653" s="39"/>
      <c r="WZU1043653" s="39"/>
      <c r="WZV1043653" s="39"/>
      <c r="WZW1043653" s="39"/>
      <c r="WZX1043653" s="39"/>
      <c r="WZY1043653" s="39"/>
      <c r="WZZ1043653" s="39"/>
      <c r="XAA1043653" s="39"/>
      <c r="XAB1043653" s="39"/>
      <c r="XAC1043653" s="39"/>
      <c r="XAD1043653" s="39"/>
      <c r="XAE1043653" s="39"/>
      <c r="XAF1043653" s="39"/>
      <c r="XAG1043653" s="39"/>
      <c r="XAH1043653" s="39"/>
      <c r="XAI1043653" s="39"/>
      <c r="XAJ1043653" s="39"/>
      <c r="XAK1043653" s="39"/>
      <c r="XAL1043653" s="39"/>
      <c r="XAM1043653" s="39"/>
      <c r="XAN1043653" s="39"/>
      <c r="XAO1043653" s="39"/>
      <c r="XAP1043653" s="39"/>
      <c r="XAQ1043653" s="39"/>
      <c r="XAR1043653" s="39"/>
      <c r="XAS1043653" s="39"/>
      <c r="XAT1043653" s="39"/>
      <c r="XAU1043653" s="39"/>
      <c r="XAV1043653" s="39"/>
      <c r="XAW1043653" s="39"/>
      <c r="XAX1043653" s="39"/>
      <c r="XAY1043653" s="39"/>
      <c r="XAZ1043653" s="39"/>
      <c r="XBA1043653" s="39"/>
      <c r="XBB1043653" s="39"/>
      <c r="XBC1043653" s="39"/>
      <c r="XBD1043653" s="39"/>
    </row>
    <row r="1043654" spans="36:83 5914:5921 14723:16280" customFormat="1" ht="22.5" customHeight="1">
      <c r="AJ1043654" s="57"/>
      <c r="CE1043654" s="83"/>
      <c r="HSL1043654" s="42"/>
      <c r="HSM1043654" s="42"/>
      <c r="HSN1043654" s="42"/>
      <c r="HSO1043654" s="42"/>
      <c r="HSP1043654" s="42"/>
      <c r="HSQ1043654" s="42"/>
      <c r="HSR1043654" s="42"/>
      <c r="HSS1043654" s="42"/>
      <c r="UTG1043654" s="39"/>
      <c r="UTH1043654" s="39"/>
      <c r="UTI1043654" s="39"/>
      <c r="UTJ1043654" s="39"/>
      <c r="UTK1043654" s="39"/>
      <c r="UTL1043654" s="39"/>
      <c r="UTM1043654" s="39"/>
      <c r="UTN1043654" s="39"/>
      <c r="UTO1043654" s="39"/>
      <c r="UTP1043654" s="39"/>
      <c r="UTQ1043654" s="39"/>
      <c r="UTR1043654" s="39"/>
      <c r="UTS1043654" s="39"/>
      <c r="UTT1043654" s="39"/>
      <c r="UTU1043654" s="39"/>
      <c r="UTV1043654" s="39"/>
      <c r="UTW1043654" s="39"/>
      <c r="UTX1043654" s="39"/>
      <c r="UTY1043654" s="39"/>
      <c r="UTZ1043654" s="39"/>
      <c r="UUA1043654" s="39"/>
      <c r="UUB1043654" s="39"/>
      <c r="UUC1043654" s="39"/>
      <c r="UUD1043654" s="39"/>
      <c r="UUE1043654" s="39"/>
      <c r="UUF1043654" s="39"/>
      <c r="UUG1043654" s="39"/>
      <c r="UUH1043654" s="39"/>
      <c r="UUI1043654" s="39"/>
      <c r="UUJ1043654" s="39"/>
      <c r="UUK1043654" s="39"/>
      <c r="UUL1043654" s="39"/>
      <c r="UUM1043654" s="39"/>
      <c r="UUN1043654" s="39"/>
      <c r="UUO1043654" s="39"/>
      <c r="UUP1043654" s="39"/>
      <c r="UUQ1043654" s="39"/>
      <c r="UUR1043654" s="39"/>
      <c r="UUS1043654" s="39"/>
      <c r="UUT1043654" s="39"/>
      <c r="UUU1043654" s="39"/>
      <c r="UUV1043654" s="39"/>
      <c r="UUW1043654" s="39"/>
      <c r="UUX1043654" s="39"/>
      <c r="UUY1043654" s="39"/>
      <c r="UUZ1043654" s="39"/>
      <c r="UVA1043654" s="39"/>
      <c r="UVB1043654" s="39"/>
      <c r="UVC1043654" s="39"/>
      <c r="UVD1043654" s="39"/>
      <c r="UVE1043654" s="39"/>
      <c r="UVF1043654" s="39"/>
      <c r="UVG1043654" s="39"/>
      <c r="UVH1043654" s="39"/>
      <c r="UVI1043654" s="39"/>
      <c r="UVJ1043654" s="39"/>
      <c r="UVK1043654" s="39"/>
      <c r="UVL1043654" s="39"/>
      <c r="UVM1043654" s="39"/>
      <c r="UVN1043654" s="39"/>
      <c r="UVO1043654" s="39"/>
      <c r="UVP1043654" s="39"/>
      <c r="UVQ1043654" s="39"/>
      <c r="UVR1043654" s="39"/>
      <c r="UVS1043654" s="39"/>
      <c r="UVT1043654" s="39"/>
      <c r="UVU1043654" s="39"/>
      <c r="UVV1043654" s="39"/>
      <c r="UVW1043654" s="39"/>
      <c r="UVX1043654" s="39"/>
      <c r="UVY1043654" s="39"/>
      <c r="UVZ1043654" s="39"/>
      <c r="UWA1043654" s="39"/>
      <c r="UWB1043654" s="39"/>
      <c r="UWC1043654" s="39"/>
      <c r="UWD1043654" s="39"/>
      <c r="UWE1043654" s="39"/>
      <c r="UWF1043654" s="39"/>
      <c r="UWG1043654" s="39"/>
      <c r="UWH1043654" s="39"/>
      <c r="UWI1043654" s="39"/>
      <c r="UWJ1043654" s="39"/>
      <c r="UWK1043654" s="39"/>
      <c r="UWL1043654" s="39"/>
      <c r="UWM1043654" s="39"/>
      <c r="UWN1043654" s="39"/>
      <c r="UWO1043654" s="39"/>
      <c r="UWP1043654" s="39"/>
      <c r="UWQ1043654" s="39"/>
      <c r="UWR1043654" s="39"/>
      <c r="UWS1043654" s="39"/>
      <c r="UWT1043654" s="39"/>
      <c r="UWU1043654" s="39"/>
      <c r="UWV1043654" s="39"/>
      <c r="UWW1043654" s="39"/>
      <c r="UWX1043654" s="39"/>
      <c r="UWY1043654" s="39"/>
      <c r="UWZ1043654" s="39"/>
      <c r="UXA1043654" s="39"/>
      <c r="UXB1043654" s="39"/>
      <c r="UXC1043654" s="39"/>
      <c r="UXD1043654" s="39"/>
      <c r="UXE1043654" s="39"/>
      <c r="UXF1043654" s="39"/>
      <c r="UXG1043654" s="39"/>
      <c r="UXH1043654" s="39"/>
      <c r="UXI1043654" s="39"/>
      <c r="UXJ1043654" s="39"/>
      <c r="UXK1043654" s="39"/>
      <c r="UXL1043654" s="39"/>
      <c r="UXM1043654" s="39"/>
      <c r="UXN1043654" s="39"/>
      <c r="UXO1043654" s="39"/>
      <c r="UXP1043654" s="39"/>
      <c r="UXQ1043654" s="39"/>
      <c r="UXR1043654" s="39"/>
      <c r="UXS1043654" s="39"/>
      <c r="UXT1043654" s="39"/>
      <c r="UXU1043654" s="39"/>
      <c r="UXV1043654" s="39"/>
      <c r="UXW1043654" s="39"/>
      <c r="UXX1043654" s="39"/>
      <c r="UXY1043654" s="39"/>
      <c r="UXZ1043654" s="39"/>
      <c r="UYA1043654" s="39"/>
      <c r="UYB1043654" s="39"/>
      <c r="UYC1043654" s="39"/>
      <c r="UYD1043654" s="39"/>
      <c r="UYE1043654" s="39"/>
      <c r="UYF1043654" s="39"/>
      <c r="UYG1043654" s="39"/>
      <c r="UYH1043654" s="39"/>
      <c r="UYI1043654" s="39"/>
      <c r="UYJ1043654" s="39"/>
      <c r="UYK1043654" s="39"/>
      <c r="UYL1043654" s="39"/>
      <c r="UYM1043654" s="39"/>
      <c r="UYN1043654" s="39"/>
      <c r="UYO1043654" s="39"/>
      <c r="UYP1043654" s="39"/>
      <c r="UYQ1043654" s="39"/>
      <c r="UYR1043654" s="39"/>
      <c r="UYS1043654" s="39"/>
      <c r="UYT1043654" s="39"/>
      <c r="UYU1043654" s="39"/>
      <c r="UYV1043654" s="39"/>
      <c r="UYW1043654" s="39"/>
      <c r="UYX1043654" s="39"/>
      <c r="UYY1043654" s="39"/>
      <c r="UYZ1043654" s="39"/>
      <c r="UZA1043654" s="39"/>
      <c r="UZB1043654" s="39"/>
      <c r="UZC1043654" s="39"/>
      <c r="UZD1043654" s="39"/>
      <c r="UZE1043654" s="39"/>
      <c r="UZF1043654" s="39"/>
      <c r="UZG1043654" s="39"/>
      <c r="UZH1043654" s="39"/>
      <c r="UZI1043654" s="39"/>
      <c r="UZJ1043654" s="39"/>
      <c r="UZK1043654" s="39"/>
      <c r="UZL1043654" s="39"/>
      <c r="UZM1043654" s="39"/>
      <c r="UZN1043654" s="39"/>
      <c r="UZO1043654" s="39"/>
      <c r="UZP1043654" s="39"/>
      <c r="UZQ1043654" s="39"/>
      <c r="UZR1043654" s="39"/>
      <c r="UZS1043654" s="39"/>
      <c r="UZT1043654" s="39"/>
      <c r="UZU1043654" s="39"/>
      <c r="UZV1043654" s="39"/>
      <c r="UZW1043654" s="39"/>
      <c r="UZX1043654" s="39"/>
      <c r="UZY1043654" s="39"/>
      <c r="UZZ1043654" s="39"/>
      <c r="VAA1043654" s="39"/>
      <c r="VAB1043654" s="39"/>
      <c r="VAC1043654" s="39"/>
      <c r="VAD1043654" s="39"/>
      <c r="VAE1043654" s="39"/>
      <c r="VAF1043654" s="39"/>
      <c r="VAG1043654" s="39"/>
      <c r="VAH1043654" s="39"/>
      <c r="VAI1043654" s="39"/>
      <c r="VAJ1043654" s="39"/>
      <c r="VAK1043654" s="39"/>
      <c r="VAL1043654" s="39"/>
      <c r="VAM1043654" s="39"/>
      <c r="VAN1043654" s="39"/>
      <c r="VAO1043654" s="39"/>
      <c r="VAP1043654" s="39"/>
      <c r="VAQ1043654" s="39"/>
      <c r="VAR1043654" s="39"/>
      <c r="VAS1043654" s="39"/>
      <c r="VAT1043654" s="39"/>
      <c r="VAU1043654" s="39"/>
      <c r="VAV1043654" s="39"/>
      <c r="VAW1043654" s="39"/>
      <c r="VAX1043654" s="39"/>
      <c r="VAY1043654" s="39"/>
      <c r="VAZ1043654" s="39"/>
      <c r="VBA1043654" s="39"/>
      <c r="VBB1043654" s="39"/>
      <c r="VBC1043654" s="39"/>
      <c r="VBD1043654" s="39"/>
      <c r="VBE1043654" s="39"/>
      <c r="VBF1043654" s="39"/>
      <c r="VBG1043654" s="39"/>
      <c r="VBH1043654" s="39"/>
      <c r="VBI1043654" s="39"/>
      <c r="VBJ1043654" s="39"/>
      <c r="VBK1043654" s="39"/>
      <c r="VBL1043654" s="39"/>
      <c r="VBM1043654" s="39"/>
      <c r="VBN1043654" s="39"/>
      <c r="VBO1043654" s="39"/>
      <c r="VBP1043654" s="39"/>
      <c r="VBQ1043654" s="39"/>
      <c r="VBR1043654" s="39"/>
      <c r="VBS1043654" s="39"/>
      <c r="VBT1043654" s="39"/>
      <c r="VBU1043654" s="39"/>
      <c r="VBV1043654" s="39"/>
      <c r="VBW1043654" s="39"/>
      <c r="VBX1043654" s="39"/>
      <c r="VBY1043654" s="39"/>
      <c r="VBZ1043654" s="39"/>
      <c r="VCA1043654" s="39"/>
      <c r="VCB1043654" s="39"/>
      <c r="VCC1043654" s="39"/>
      <c r="VCD1043654" s="39"/>
      <c r="VCE1043654" s="39"/>
      <c r="VCF1043654" s="39"/>
      <c r="VCG1043654" s="39"/>
      <c r="VCH1043654" s="39"/>
      <c r="VCI1043654" s="39"/>
      <c r="VCJ1043654" s="39"/>
      <c r="VCK1043654" s="39"/>
      <c r="VCL1043654" s="39"/>
      <c r="VCM1043654" s="39"/>
      <c r="VCN1043654" s="39"/>
      <c r="VCO1043654" s="39"/>
      <c r="VCP1043654" s="39"/>
      <c r="VCQ1043654" s="39"/>
      <c r="VCR1043654" s="39"/>
      <c r="VCS1043654" s="39"/>
      <c r="VCT1043654" s="39"/>
      <c r="VCU1043654" s="39"/>
      <c r="VCV1043654" s="39"/>
      <c r="VCW1043654" s="39"/>
      <c r="VCX1043654" s="39"/>
      <c r="VCY1043654" s="39"/>
      <c r="VCZ1043654" s="39"/>
      <c r="VDA1043654" s="39"/>
      <c r="VDB1043654" s="39"/>
      <c r="VDC1043654" s="39"/>
      <c r="VDD1043654" s="39"/>
      <c r="VDE1043654" s="39"/>
      <c r="VDF1043654" s="39"/>
      <c r="VDG1043654" s="39"/>
      <c r="VDH1043654" s="39"/>
      <c r="VDI1043654" s="39"/>
      <c r="VDJ1043654" s="39"/>
      <c r="VDK1043654" s="39"/>
      <c r="VDL1043654" s="39"/>
      <c r="VDM1043654" s="39"/>
      <c r="VDN1043654" s="39"/>
      <c r="VDO1043654" s="39"/>
      <c r="VDP1043654" s="39"/>
      <c r="VDQ1043654" s="39"/>
      <c r="VDR1043654" s="39"/>
      <c r="VDS1043654" s="39"/>
      <c r="VDT1043654" s="39"/>
      <c r="VDU1043654" s="39"/>
      <c r="VDV1043654" s="39"/>
      <c r="VDW1043654" s="39"/>
      <c r="VDX1043654" s="39"/>
      <c r="VDY1043654" s="39"/>
      <c r="VDZ1043654" s="39"/>
      <c r="VEA1043654" s="39"/>
      <c r="VEB1043654" s="39"/>
      <c r="VEC1043654" s="39"/>
      <c r="VED1043654" s="39"/>
      <c r="VEE1043654" s="39"/>
      <c r="VEF1043654" s="39"/>
      <c r="VEG1043654" s="39"/>
      <c r="VEH1043654" s="39"/>
      <c r="VEI1043654" s="39"/>
      <c r="VEJ1043654" s="39"/>
      <c r="VEK1043654" s="39"/>
      <c r="VEL1043654" s="39"/>
      <c r="VEM1043654" s="39"/>
      <c r="VEN1043654" s="39"/>
      <c r="VEO1043654" s="39"/>
      <c r="VEP1043654" s="39"/>
      <c r="VEQ1043654" s="39"/>
      <c r="VER1043654" s="39"/>
      <c r="VES1043654" s="39"/>
      <c r="VET1043654" s="39"/>
      <c r="VEU1043654" s="39"/>
      <c r="VEV1043654" s="39"/>
      <c r="VEW1043654" s="39"/>
      <c r="VEX1043654" s="39"/>
      <c r="VEY1043654" s="39"/>
      <c r="VEZ1043654" s="39"/>
      <c r="VFA1043654" s="39"/>
      <c r="VFB1043654" s="39"/>
      <c r="VFC1043654" s="39"/>
      <c r="VFD1043654" s="39"/>
      <c r="VFE1043654" s="39"/>
      <c r="VFF1043654" s="39"/>
      <c r="VFG1043654" s="39"/>
      <c r="VFH1043654" s="39"/>
      <c r="VFI1043654" s="39"/>
      <c r="VFJ1043654" s="39"/>
      <c r="VFK1043654" s="39"/>
      <c r="VFL1043654" s="39"/>
      <c r="VFM1043654" s="39"/>
      <c r="VFN1043654" s="39"/>
      <c r="VFO1043654" s="39"/>
      <c r="VFP1043654" s="39"/>
      <c r="VFQ1043654" s="39"/>
      <c r="VFR1043654" s="39"/>
      <c r="VFS1043654" s="39"/>
      <c r="VFT1043654" s="39"/>
      <c r="VFU1043654" s="39"/>
      <c r="VFV1043654" s="39"/>
      <c r="VFW1043654" s="39"/>
      <c r="VFX1043654" s="39"/>
      <c r="VFY1043654" s="39"/>
      <c r="VFZ1043654" s="39"/>
      <c r="VGA1043654" s="39"/>
      <c r="VGB1043654" s="39"/>
      <c r="VGC1043654" s="39"/>
      <c r="VGD1043654" s="39"/>
      <c r="VGE1043654" s="39"/>
      <c r="VGF1043654" s="39"/>
      <c r="VGG1043654" s="39"/>
      <c r="VGH1043654" s="39"/>
      <c r="VGI1043654" s="39"/>
      <c r="VGJ1043654" s="39"/>
      <c r="VGK1043654" s="39"/>
      <c r="VGL1043654" s="39"/>
      <c r="VGM1043654" s="39"/>
      <c r="VGN1043654" s="39"/>
      <c r="VGO1043654" s="39"/>
      <c r="VGP1043654" s="39"/>
      <c r="VGQ1043654" s="39"/>
      <c r="VGR1043654" s="39"/>
      <c r="VGS1043654" s="39"/>
      <c r="VGT1043654" s="39"/>
      <c r="VGU1043654" s="39"/>
      <c r="VGV1043654" s="39"/>
      <c r="VGW1043654" s="39"/>
      <c r="VGX1043654" s="39"/>
      <c r="VGY1043654" s="39"/>
      <c r="VGZ1043654" s="39"/>
      <c r="VHA1043654" s="39"/>
      <c r="VHB1043654" s="39"/>
      <c r="VHC1043654" s="39"/>
      <c r="VHD1043654" s="39"/>
      <c r="VHE1043654" s="39"/>
      <c r="VHF1043654" s="39"/>
      <c r="VHG1043654" s="39"/>
      <c r="VHH1043654" s="39"/>
      <c r="VHI1043654" s="39"/>
      <c r="VHJ1043654" s="39"/>
      <c r="VHK1043654" s="39"/>
      <c r="VHL1043654" s="39"/>
      <c r="VHM1043654" s="39"/>
      <c r="VHN1043654" s="39"/>
      <c r="VHO1043654" s="39"/>
      <c r="VHP1043654" s="39"/>
      <c r="VHQ1043654" s="39"/>
      <c r="VHR1043654" s="39"/>
      <c r="VHS1043654" s="39"/>
      <c r="VHT1043654" s="39"/>
      <c r="VHU1043654" s="39"/>
      <c r="VHV1043654" s="39"/>
      <c r="VHW1043654" s="39"/>
      <c r="VHX1043654" s="39"/>
      <c r="VHY1043654" s="39"/>
      <c r="VHZ1043654" s="39"/>
      <c r="VIA1043654" s="39"/>
      <c r="VIB1043654" s="39"/>
      <c r="VIC1043654" s="39"/>
      <c r="VID1043654" s="39"/>
      <c r="VIE1043654" s="39"/>
      <c r="VIF1043654" s="39"/>
      <c r="VIG1043654" s="39"/>
      <c r="VIH1043654" s="39"/>
      <c r="VII1043654" s="39"/>
      <c r="VIJ1043654" s="39"/>
      <c r="VIK1043654" s="39"/>
      <c r="VIL1043654" s="39"/>
      <c r="VIM1043654" s="39"/>
      <c r="VIN1043654" s="39"/>
      <c r="VIO1043654" s="39"/>
      <c r="VIP1043654" s="39"/>
      <c r="VIQ1043654" s="39"/>
      <c r="VIR1043654" s="39"/>
      <c r="VIS1043654" s="39"/>
      <c r="VIT1043654" s="39"/>
      <c r="VIU1043654" s="39"/>
      <c r="VIV1043654" s="39"/>
      <c r="VIW1043654" s="39"/>
      <c r="VIX1043654" s="39"/>
      <c r="VIY1043654" s="39"/>
      <c r="VIZ1043654" s="39"/>
      <c r="VJA1043654" s="39"/>
      <c r="VJB1043654" s="39"/>
      <c r="VJC1043654" s="39"/>
      <c r="VJD1043654" s="39"/>
      <c r="VJE1043654" s="39"/>
      <c r="VJF1043654" s="39"/>
      <c r="VJG1043654" s="39"/>
      <c r="VJH1043654" s="39"/>
      <c r="VJI1043654" s="39"/>
      <c r="VJJ1043654" s="39"/>
      <c r="VJK1043654" s="39"/>
      <c r="VJL1043654" s="39"/>
      <c r="VJM1043654" s="39"/>
      <c r="VJN1043654" s="39"/>
      <c r="VJO1043654" s="39"/>
      <c r="VJP1043654" s="39"/>
      <c r="VJQ1043654" s="39"/>
      <c r="VJR1043654" s="39"/>
      <c r="VJS1043654" s="39"/>
      <c r="VJT1043654" s="39"/>
      <c r="VJU1043654" s="39"/>
      <c r="VJV1043654" s="39"/>
      <c r="VJW1043654" s="39"/>
      <c r="VJX1043654" s="39"/>
      <c r="VJY1043654" s="39"/>
      <c r="VJZ1043654" s="39"/>
      <c r="VKA1043654" s="39"/>
      <c r="VKB1043654" s="39"/>
      <c r="VKC1043654" s="39"/>
      <c r="VKD1043654" s="39"/>
      <c r="VKE1043654" s="39"/>
      <c r="VKF1043654" s="39"/>
      <c r="VKG1043654" s="39"/>
      <c r="VKH1043654" s="39"/>
      <c r="VKI1043654" s="39"/>
      <c r="VKJ1043654" s="39"/>
      <c r="VKK1043654" s="39"/>
      <c r="VKL1043654" s="39"/>
      <c r="VKM1043654" s="39"/>
      <c r="VKN1043654" s="39"/>
      <c r="VKO1043654" s="39"/>
      <c r="VKP1043654" s="39"/>
      <c r="VKQ1043654" s="39"/>
      <c r="VKR1043654" s="39"/>
      <c r="VKS1043654" s="39"/>
      <c r="VKT1043654" s="39"/>
      <c r="VKU1043654" s="39"/>
      <c r="VKV1043654" s="39"/>
      <c r="VKW1043654" s="39"/>
      <c r="VKX1043654" s="39"/>
      <c r="VKY1043654" s="39"/>
      <c r="VKZ1043654" s="39"/>
      <c r="VLA1043654" s="39"/>
      <c r="VLB1043654" s="39"/>
      <c r="VLC1043654" s="39"/>
      <c r="VLD1043654" s="39"/>
      <c r="VLE1043654" s="39"/>
      <c r="VLF1043654" s="39"/>
      <c r="VLG1043654" s="39"/>
      <c r="VLH1043654" s="39"/>
      <c r="VLI1043654" s="39"/>
      <c r="VLJ1043654" s="39"/>
      <c r="VLK1043654" s="39"/>
      <c r="VLL1043654" s="39"/>
      <c r="VLM1043654" s="39"/>
      <c r="VLN1043654" s="39"/>
      <c r="VLO1043654" s="39"/>
      <c r="VLP1043654" s="39"/>
      <c r="VLQ1043654" s="39"/>
      <c r="VLR1043654" s="39"/>
      <c r="VLS1043654" s="39"/>
      <c r="VLT1043654" s="39"/>
      <c r="VLU1043654" s="39"/>
      <c r="VLV1043654" s="39"/>
      <c r="VLW1043654" s="39"/>
      <c r="VLX1043654" s="39"/>
      <c r="VLY1043654" s="39"/>
      <c r="VLZ1043654" s="39"/>
      <c r="VMA1043654" s="39"/>
      <c r="VMB1043654" s="39"/>
      <c r="VMC1043654" s="39"/>
      <c r="VMD1043654" s="39"/>
      <c r="VME1043654" s="39"/>
      <c r="VMF1043654" s="39"/>
      <c r="VMG1043654" s="39"/>
      <c r="VMH1043654" s="39"/>
      <c r="VMI1043654" s="39"/>
      <c r="VMJ1043654" s="39"/>
      <c r="VMK1043654" s="39"/>
      <c r="VML1043654" s="39"/>
      <c r="VMM1043654" s="39"/>
      <c r="VMN1043654" s="39"/>
      <c r="VMO1043654" s="39"/>
      <c r="VMP1043654" s="39"/>
      <c r="VMQ1043654" s="39"/>
      <c r="VMR1043654" s="39"/>
      <c r="VMS1043654" s="39"/>
      <c r="VMT1043654" s="39"/>
      <c r="VMU1043654" s="39"/>
      <c r="VMV1043654" s="39"/>
      <c r="VMW1043654" s="39"/>
      <c r="VMX1043654" s="39"/>
      <c r="VMY1043654" s="39"/>
      <c r="VMZ1043654" s="39"/>
      <c r="VNA1043654" s="39"/>
      <c r="VNB1043654" s="39"/>
      <c r="VNC1043654" s="39"/>
      <c r="VND1043654" s="39"/>
      <c r="VNE1043654" s="39"/>
      <c r="VNF1043654" s="39"/>
      <c r="VNG1043654" s="39"/>
      <c r="VNH1043654" s="39"/>
      <c r="VNI1043654" s="39"/>
      <c r="VNJ1043654" s="39"/>
      <c r="VNK1043654" s="39"/>
      <c r="VNL1043654" s="39"/>
      <c r="VNM1043654" s="39"/>
      <c r="VNN1043654" s="39"/>
      <c r="VNO1043654" s="39"/>
      <c r="VNP1043654" s="39"/>
      <c r="VNQ1043654" s="39"/>
      <c r="VNR1043654" s="39"/>
      <c r="VNS1043654" s="39"/>
      <c r="VNT1043654" s="39"/>
      <c r="VNU1043654" s="39"/>
      <c r="VNV1043654" s="39"/>
      <c r="VNW1043654" s="39"/>
      <c r="VNX1043654" s="39"/>
      <c r="VNY1043654" s="39"/>
      <c r="VNZ1043654" s="39"/>
      <c r="VOA1043654" s="39"/>
      <c r="VOB1043654" s="39"/>
      <c r="VOC1043654" s="39"/>
      <c r="VOD1043654" s="39"/>
      <c r="VOE1043654" s="39"/>
      <c r="VOF1043654" s="39"/>
      <c r="VOG1043654" s="39"/>
      <c r="VOH1043654" s="39"/>
      <c r="VOI1043654" s="39"/>
      <c r="VOJ1043654" s="39"/>
      <c r="VOK1043654" s="39"/>
      <c r="VOL1043654" s="39"/>
      <c r="VOM1043654" s="39"/>
      <c r="VON1043654" s="39"/>
      <c r="VOO1043654" s="39"/>
      <c r="VOP1043654" s="39"/>
      <c r="VOQ1043654" s="39"/>
      <c r="VOR1043654" s="39"/>
      <c r="VOS1043654" s="39"/>
      <c r="VOT1043654" s="39"/>
      <c r="VOU1043654" s="39"/>
      <c r="VOV1043654" s="39"/>
      <c r="VOW1043654" s="39"/>
      <c r="VOX1043654" s="39"/>
      <c r="VOY1043654" s="39"/>
      <c r="VOZ1043654" s="39"/>
      <c r="VPA1043654" s="39"/>
      <c r="VPB1043654" s="39"/>
      <c r="VPC1043654" s="39"/>
      <c r="VPD1043654" s="39"/>
      <c r="VPE1043654" s="39"/>
      <c r="VPF1043654" s="39"/>
      <c r="VPG1043654" s="39"/>
      <c r="VPH1043654" s="39"/>
      <c r="VPI1043654" s="39"/>
      <c r="VPJ1043654" s="39"/>
      <c r="VPK1043654" s="39"/>
      <c r="VPL1043654" s="39"/>
      <c r="VPM1043654" s="39"/>
      <c r="VPN1043654" s="39"/>
      <c r="VPO1043654" s="39"/>
      <c r="VPP1043654" s="39"/>
      <c r="VPQ1043654" s="39"/>
      <c r="VPR1043654" s="39"/>
      <c r="VPS1043654" s="39"/>
      <c r="VPT1043654" s="39"/>
      <c r="VPU1043654" s="39"/>
      <c r="VPV1043654" s="39"/>
      <c r="VPW1043654" s="39"/>
      <c r="VPX1043654" s="39"/>
      <c r="VPY1043654" s="39"/>
      <c r="VPZ1043654" s="39"/>
      <c r="VQA1043654" s="39"/>
      <c r="VQB1043654" s="39"/>
      <c r="VQC1043654" s="39"/>
      <c r="VQD1043654" s="39"/>
      <c r="VQE1043654" s="39"/>
      <c r="VQF1043654" s="39"/>
      <c r="VQG1043654" s="39"/>
      <c r="VQH1043654" s="39"/>
      <c r="VQI1043654" s="39"/>
      <c r="VQJ1043654" s="39"/>
      <c r="VQK1043654" s="39"/>
      <c r="VQL1043654" s="39"/>
      <c r="VQM1043654" s="39"/>
      <c r="VQN1043654" s="39"/>
      <c r="VQO1043654" s="39"/>
      <c r="VQP1043654" s="39"/>
      <c r="VQQ1043654" s="39"/>
      <c r="VQR1043654" s="39"/>
      <c r="VQS1043654" s="39"/>
      <c r="VQT1043654" s="39"/>
      <c r="VQU1043654" s="39"/>
      <c r="VQV1043654" s="39"/>
      <c r="VQW1043654" s="39"/>
      <c r="VQX1043654" s="39"/>
      <c r="VQY1043654" s="39"/>
      <c r="VQZ1043654" s="39"/>
      <c r="VRA1043654" s="39"/>
      <c r="VRB1043654" s="39"/>
      <c r="VRC1043654" s="39"/>
      <c r="VRD1043654" s="39"/>
      <c r="VRE1043654" s="39"/>
      <c r="VRF1043654" s="39"/>
      <c r="VRG1043654" s="39"/>
      <c r="VRH1043654" s="39"/>
      <c r="VRI1043654" s="39"/>
      <c r="VRJ1043654" s="39"/>
      <c r="VRK1043654" s="39"/>
      <c r="VRL1043654" s="39"/>
      <c r="VRM1043654" s="39"/>
      <c r="VRN1043654" s="39"/>
      <c r="VRO1043654" s="39"/>
      <c r="VRP1043654" s="39"/>
      <c r="VRQ1043654" s="39"/>
      <c r="VRR1043654" s="39"/>
      <c r="VRS1043654" s="39"/>
      <c r="VRT1043654" s="39"/>
      <c r="VRU1043654" s="39"/>
      <c r="VRV1043654" s="39"/>
      <c r="VRW1043654" s="39"/>
      <c r="VRX1043654" s="39"/>
      <c r="VRY1043654" s="39"/>
      <c r="VRZ1043654" s="39"/>
      <c r="VSA1043654" s="39"/>
      <c r="VSB1043654" s="39"/>
      <c r="VSC1043654" s="39"/>
      <c r="VSD1043654" s="39"/>
      <c r="VSE1043654" s="39"/>
      <c r="VSF1043654" s="39"/>
      <c r="VSG1043654" s="39"/>
      <c r="VSH1043654" s="39"/>
      <c r="VSI1043654" s="39"/>
      <c r="VSJ1043654" s="39"/>
      <c r="VSK1043654" s="39"/>
      <c r="VSL1043654" s="39"/>
      <c r="VSM1043654" s="39"/>
      <c r="VSN1043654" s="39"/>
      <c r="VSO1043654" s="39"/>
      <c r="VSP1043654" s="39"/>
      <c r="VSQ1043654" s="39"/>
      <c r="VSR1043654" s="39"/>
      <c r="VSS1043654" s="39"/>
      <c r="VST1043654" s="39"/>
      <c r="VSU1043654" s="39"/>
      <c r="VSV1043654" s="39"/>
      <c r="VSW1043654" s="39"/>
      <c r="VSX1043654" s="39"/>
      <c r="VSY1043654" s="39"/>
      <c r="VSZ1043654" s="39"/>
      <c r="VTA1043654" s="39"/>
      <c r="VTB1043654" s="39"/>
      <c r="VTC1043654" s="39"/>
      <c r="VTD1043654" s="39"/>
      <c r="VTE1043654" s="39"/>
      <c r="VTF1043654" s="39"/>
      <c r="VTG1043654" s="39"/>
      <c r="VTH1043654" s="39"/>
      <c r="VTI1043654" s="39"/>
      <c r="VTJ1043654" s="39"/>
      <c r="VTK1043654" s="39"/>
      <c r="VTL1043654" s="39"/>
      <c r="VTM1043654" s="39"/>
      <c r="VTN1043654" s="39"/>
      <c r="VTO1043654" s="39"/>
      <c r="VTP1043654" s="39"/>
      <c r="VTQ1043654" s="39"/>
      <c r="VTR1043654" s="39"/>
      <c r="VTS1043654" s="39"/>
      <c r="VTT1043654" s="39"/>
      <c r="VTU1043654" s="39"/>
      <c r="VTV1043654" s="39"/>
      <c r="VTW1043654" s="39"/>
      <c r="VTX1043654" s="39"/>
      <c r="VTY1043654" s="39"/>
      <c r="VTZ1043654" s="39"/>
      <c r="VUA1043654" s="39"/>
      <c r="VUB1043654" s="39"/>
      <c r="VUC1043654" s="39"/>
      <c r="VUD1043654" s="39"/>
      <c r="VUE1043654" s="39"/>
      <c r="VUF1043654" s="39"/>
      <c r="VUG1043654" s="39"/>
      <c r="VUH1043654" s="39"/>
      <c r="VUI1043654" s="39"/>
      <c r="VUJ1043654" s="39"/>
      <c r="VUK1043654" s="39"/>
      <c r="VUL1043654" s="39"/>
      <c r="VUM1043654" s="39"/>
      <c r="VUN1043654" s="39"/>
      <c r="VUO1043654" s="39"/>
      <c r="VUP1043654" s="39"/>
      <c r="VUQ1043654" s="39"/>
      <c r="VUR1043654" s="39"/>
      <c r="VUS1043654" s="39"/>
      <c r="VUT1043654" s="39"/>
      <c r="VUU1043654" s="39"/>
      <c r="VUV1043654" s="39"/>
      <c r="VUW1043654" s="39"/>
      <c r="VUX1043654" s="39"/>
      <c r="VUY1043654" s="39"/>
      <c r="VUZ1043654" s="39"/>
      <c r="VVA1043654" s="39"/>
      <c r="VVB1043654" s="39"/>
      <c r="VVC1043654" s="39"/>
      <c r="VVD1043654" s="39"/>
      <c r="VVE1043654" s="39"/>
      <c r="VVF1043654" s="39"/>
      <c r="VVG1043654" s="39"/>
      <c r="VVH1043654" s="39"/>
      <c r="VVI1043654" s="39"/>
      <c r="VVJ1043654" s="39"/>
      <c r="VVK1043654" s="39"/>
      <c r="VVL1043654" s="39"/>
      <c r="VVM1043654" s="39"/>
      <c r="VVN1043654" s="39"/>
      <c r="VVO1043654" s="39"/>
      <c r="VVP1043654" s="39"/>
      <c r="VVQ1043654" s="39"/>
      <c r="VVR1043654" s="39"/>
      <c r="VVS1043654" s="39"/>
      <c r="VVT1043654" s="39"/>
      <c r="VVU1043654" s="39"/>
      <c r="VVV1043654" s="39"/>
      <c r="VVW1043654" s="39"/>
      <c r="VVX1043654" s="39"/>
      <c r="VVY1043654" s="39"/>
      <c r="VVZ1043654" s="39"/>
      <c r="VWA1043654" s="39"/>
      <c r="VWB1043654" s="39"/>
      <c r="VWC1043654" s="39"/>
      <c r="VWD1043654" s="39"/>
      <c r="VWE1043654" s="39"/>
      <c r="VWF1043654" s="39"/>
      <c r="VWG1043654" s="39"/>
      <c r="VWH1043654" s="39"/>
      <c r="VWI1043654" s="39"/>
      <c r="VWJ1043654" s="39"/>
      <c r="VWK1043654" s="39"/>
      <c r="VWL1043654" s="39"/>
      <c r="VWM1043654" s="39"/>
      <c r="VWN1043654" s="39"/>
      <c r="VWO1043654" s="39"/>
      <c r="VWP1043654" s="39"/>
      <c r="VWQ1043654" s="39"/>
      <c r="VWR1043654" s="39"/>
      <c r="VWS1043654" s="39"/>
      <c r="VWT1043654" s="39"/>
      <c r="VWU1043654" s="39"/>
      <c r="VWV1043654" s="39"/>
      <c r="VWW1043654" s="39"/>
      <c r="VWX1043654" s="39"/>
      <c r="VWY1043654" s="39"/>
      <c r="VWZ1043654" s="39"/>
      <c r="VXA1043654" s="39"/>
      <c r="VXB1043654" s="39"/>
      <c r="VXC1043654" s="39"/>
      <c r="VXD1043654" s="39"/>
      <c r="VXE1043654" s="39"/>
      <c r="VXF1043654" s="39"/>
      <c r="VXG1043654" s="39"/>
      <c r="VXH1043654" s="39"/>
      <c r="VXI1043654" s="39"/>
      <c r="VXJ1043654" s="39"/>
      <c r="VXK1043654" s="39"/>
      <c r="VXL1043654" s="39"/>
      <c r="VXM1043654" s="39"/>
      <c r="VXN1043654" s="39"/>
      <c r="VXO1043654" s="39"/>
      <c r="VXP1043654" s="39"/>
      <c r="VXQ1043654" s="39"/>
      <c r="VXR1043654" s="39"/>
      <c r="VXS1043654" s="39"/>
      <c r="VXT1043654" s="39"/>
      <c r="VXU1043654" s="39"/>
      <c r="VXV1043654" s="39"/>
      <c r="VXW1043654" s="39"/>
      <c r="VXX1043654" s="39"/>
      <c r="VXY1043654" s="39"/>
      <c r="VXZ1043654" s="39"/>
      <c r="VYA1043654" s="39"/>
      <c r="VYB1043654" s="39"/>
      <c r="VYC1043654" s="39"/>
      <c r="VYD1043654" s="39"/>
      <c r="VYE1043654" s="39"/>
      <c r="VYF1043654" s="39"/>
      <c r="VYG1043654" s="39"/>
      <c r="VYH1043654" s="39"/>
      <c r="VYI1043654" s="39"/>
      <c r="VYJ1043654" s="39"/>
      <c r="VYK1043654" s="39"/>
      <c r="VYL1043654" s="39"/>
      <c r="VYM1043654" s="39"/>
      <c r="VYN1043654" s="39"/>
      <c r="VYO1043654" s="39"/>
      <c r="VYP1043654" s="39"/>
      <c r="VYQ1043654" s="39"/>
      <c r="VYR1043654" s="39"/>
      <c r="VYS1043654" s="39"/>
      <c r="VYT1043654" s="39"/>
      <c r="VYU1043654" s="39"/>
      <c r="VYV1043654" s="39"/>
      <c r="VYW1043654" s="39"/>
      <c r="VYX1043654" s="39"/>
      <c r="VYY1043654" s="39"/>
      <c r="VYZ1043654" s="39"/>
      <c r="VZA1043654" s="39"/>
      <c r="VZB1043654" s="39"/>
      <c r="VZC1043654" s="39"/>
      <c r="VZD1043654" s="39"/>
      <c r="VZE1043654" s="39"/>
      <c r="VZF1043654" s="39"/>
      <c r="VZG1043654" s="39"/>
      <c r="VZH1043654" s="39"/>
      <c r="VZI1043654" s="39"/>
      <c r="VZJ1043654" s="39"/>
      <c r="VZK1043654" s="39"/>
      <c r="VZL1043654" s="39"/>
      <c r="VZM1043654" s="39"/>
      <c r="VZN1043654" s="39"/>
      <c r="VZO1043654" s="39"/>
      <c r="VZP1043654" s="39"/>
      <c r="VZQ1043654" s="39"/>
      <c r="VZR1043654" s="39"/>
      <c r="VZS1043654" s="39"/>
      <c r="VZT1043654" s="39"/>
      <c r="VZU1043654" s="39"/>
      <c r="VZV1043654" s="39"/>
      <c r="VZW1043654" s="39"/>
      <c r="VZX1043654" s="39"/>
      <c r="VZY1043654" s="39"/>
      <c r="VZZ1043654" s="39"/>
      <c r="WAA1043654" s="39"/>
      <c r="WAB1043654" s="39"/>
      <c r="WAC1043654" s="39"/>
      <c r="WAD1043654" s="39"/>
      <c r="WAE1043654" s="39"/>
      <c r="WAF1043654" s="39"/>
      <c r="WAG1043654" s="39"/>
      <c r="WAH1043654" s="39"/>
      <c r="WAI1043654" s="39"/>
      <c r="WAJ1043654" s="39"/>
      <c r="WAK1043654" s="39"/>
      <c r="WAL1043654" s="39"/>
      <c r="WAM1043654" s="39"/>
      <c r="WAN1043654" s="39"/>
      <c r="WAO1043654" s="39"/>
      <c r="WAP1043654" s="39"/>
      <c r="WAQ1043654" s="39"/>
      <c r="WAR1043654" s="39"/>
      <c r="WAS1043654" s="39"/>
      <c r="WAT1043654" s="39"/>
      <c r="WAU1043654" s="39"/>
      <c r="WAV1043654" s="39"/>
      <c r="WAW1043654" s="39"/>
      <c r="WAX1043654" s="39"/>
      <c r="WAY1043654" s="39"/>
      <c r="WAZ1043654" s="39"/>
      <c r="WBA1043654" s="39"/>
      <c r="WBB1043654" s="39"/>
      <c r="WBC1043654" s="39"/>
      <c r="WBD1043654" s="39"/>
      <c r="WBE1043654" s="39"/>
      <c r="WBF1043654" s="39"/>
      <c r="WBG1043654" s="39"/>
      <c r="WBH1043654" s="39"/>
      <c r="WBI1043654" s="39"/>
      <c r="WBJ1043654" s="39"/>
      <c r="WBK1043654" s="39"/>
      <c r="WBL1043654" s="39"/>
      <c r="WBM1043654" s="39"/>
      <c r="WBN1043654" s="39"/>
      <c r="WBO1043654" s="39"/>
      <c r="WBP1043654" s="39"/>
      <c r="WBQ1043654" s="39"/>
      <c r="WBR1043654" s="39"/>
      <c r="WBS1043654" s="39"/>
      <c r="WBT1043654" s="39"/>
      <c r="WBU1043654" s="39"/>
      <c r="WBV1043654" s="39"/>
      <c r="WBW1043654" s="39"/>
      <c r="WBX1043654" s="39"/>
      <c r="WBY1043654" s="39"/>
      <c r="WBZ1043654" s="39"/>
      <c r="WCA1043654" s="39"/>
      <c r="WCB1043654" s="39"/>
      <c r="WCC1043654" s="39"/>
      <c r="WCD1043654" s="39"/>
      <c r="WCE1043654" s="39"/>
      <c r="WCF1043654" s="39"/>
      <c r="WCG1043654" s="39"/>
      <c r="WCH1043654" s="39"/>
      <c r="WCI1043654" s="39"/>
      <c r="WCJ1043654" s="39"/>
      <c r="WCK1043654" s="39"/>
      <c r="WCL1043654" s="39"/>
      <c r="WCM1043654" s="39"/>
      <c r="WCN1043654" s="39"/>
      <c r="WCO1043654" s="39"/>
      <c r="WCP1043654" s="39"/>
      <c r="WCQ1043654" s="39"/>
      <c r="WCR1043654" s="39"/>
      <c r="WCS1043654" s="39"/>
      <c r="WCT1043654" s="39"/>
      <c r="WCU1043654" s="39"/>
      <c r="WCV1043654" s="39"/>
      <c r="WCW1043654" s="39"/>
      <c r="WCX1043654" s="39"/>
      <c r="WCY1043654" s="39"/>
      <c r="WCZ1043654" s="39"/>
      <c r="WDA1043654" s="39"/>
      <c r="WDB1043654" s="39"/>
      <c r="WDC1043654" s="39"/>
      <c r="WDD1043654" s="39"/>
      <c r="WDE1043654" s="39"/>
      <c r="WDF1043654" s="39"/>
      <c r="WDG1043654" s="39"/>
      <c r="WDH1043654" s="39"/>
      <c r="WDI1043654" s="39"/>
      <c r="WDJ1043654" s="39"/>
      <c r="WDK1043654" s="39"/>
      <c r="WDL1043654" s="39"/>
      <c r="WDM1043654" s="39"/>
      <c r="WDN1043654" s="39"/>
      <c r="WDO1043654" s="39"/>
      <c r="WDP1043654" s="39"/>
      <c r="WDQ1043654" s="39"/>
      <c r="WDR1043654" s="39"/>
      <c r="WDS1043654" s="39"/>
      <c r="WDT1043654" s="39"/>
      <c r="WDU1043654" s="39"/>
      <c r="WDV1043654" s="39"/>
      <c r="WDW1043654" s="39"/>
      <c r="WDX1043654" s="39"/>
      <c r="WDY1043654" s="39"/>
      <c r="WDZ1043654" s="39"/>
      <c r="WEA1043654" s="39"/>
      <c r="WEB1043654" s="39"/>
      <c r="WEC1043654" s="39"/>
      <c r="WED1043654" s="39"/>
      <c r="WEE1043654" s="39"/>
      <c r="WEF1043654" s="39"/>
      <c r="WEG1043654" s="39"/>
      <c r="WEH1043654" s="39"/>
      <c r="WEI1043654" s="39"/>
      <c r="WEJ1043654" s="39"/>
      <c r="WEK1043654" s="39"/>
      <c r="WEL1043654" s="39"/>
      <c r="WEM1043654" s="39"/>
      <c r="WEN1043654" s="39"/>
      <c r="WEO1043654" s="39"/>
      <c r="WEP1043654" s="39"/>
      <c r="WEQ1043654" s="39"/>
      <c r="WER1043654" s="39"/>
      <c r="WES1043654" s="39"/>
      <c r="WET1043654" s="39"/>
      <c r="WEU1043654" s="39"/>
      <c r="WEV1043654" s="39"/>
      <c r="WEW1043654" s="39"/>
      <c r="WEX1043654" s="39"/>
      <c r="WEY1043654" s="39"/>
      <c r="WEZ1043654" s="39"/>
      <c r="WFA1043654" s="39"/>
      <c r="WFB1043654" s="39"/>
      <c r="WFC1043654" s="39"/>
      <c r="WFD1043654" s="39"/>
      <c r="WFE1043654" s="39"/>
      <c r="WFF1043654" s="39"/>
      <c r="WFG1043654" s="39"/>
      <c r="WFH1043654" s="39"/>
      <c r="WFI1043654" s="39"/>
      <c r="WFJ1043654" s="39"/>
      <c r="WFK1043654" s="39"/>
      <c r="WFL1043654" s="39"/>
      <c r="WFM1043654" s="39"/>
      <c r="WFN1043654" s="39"/>
      <c r="WFO1043654" s="39"/>
      <c r="WFP1043654" s="39"/>
      <c r="WFQ1043654" s="39"/>
      <c r="WFR1043654" s="39"/>
      <c r="WFS1043654" s="39"/>
      <c r="WFT1043654" s="39"/>
      <c r="WFU1043654" s="39"/>
      <c r="WFV1043654" s="39"/>
      <c r="WFW1043654" s="39"/>
      <c r="WFX1043654" s="39"/>
      <c r="WFY1043654" s="39"/>
      <c r="WFZ1043654" s="39"/>
      <c r="WGA1043654" s="39"/>
      <c r="WGB1043654" s="39"/>
      <c r="WGC1043654" s="39"/>
      <c r="WGD1043654" s="39"/>
      <c r="WGE1043654" s="39"/>
      <c r="WGF1043654" s="39"/>
      <c r="WGG1043654" s="39"/>
      <c r="WGH1043654" s="39"/>
      <c r="WGI1043654" s="39"/>
      <c r="WGJ1043654" s="39"/>
      <c r="WGK1043654" s="39"/>
      <c r="WGL1043654" s="39"/>
      <c r="WGM1043654" s="39"/>
      <c r="WGN1043654" s="39"/>
      <c r="WGO1043654" s="39"/>
      <c r="WGP1043654" s="39"/>
      <c r="WGQ1043654" s="39"/>
      <c r="WGR1043654" s="39"/>
      <c r="WGS1043654" s="39"/>
      <c r="WGT1043654" s="39"/>
      <c r="WGU1043654" s="39"/>
      <c r="WGV1043654" s="39"/>
      <c r="WGW1043654" s="39"/>
      <c r="WGX1043654" s="39"/>
      <c r="WGY1043654" s="39"/>
      <c r="WGZ1043654" s="39"/>
      <c r="WHA1043654" s="39"/>
      <c r="WHB1043654" s="39"/>
      <c r="WHC1043654" s="39"/>
      <c r="WHD1043654" s="39"/>
      <c r="WHE1043654" s="39"/>
      <c r="WHF1043654" s="39"/>
      <c r="WHG1043654" s="39"/>
      <c r="WHH1043654" s="39"/>
      <c r="WHI1043654" s="39"/>
      <c r="WHJ1043654" s="39"/>
      <c r="WHK1043654" s="39"/>
      <c r="WHL1043654" s="39"/>
      <c r="WHM1043654" s="39"/>
      <c r="WHN1043654" s="39"/>
      <c r="WHO1043654" s="39"/>
      <c r="WHP1043654" s="39"/>
      <c r="WHQ1043654" s="39"/>
      <c r="WHR1043654" s="39"/>
      <c r="WHS1043654" s="39"/>
      <c r="WHT1043654" s="39"/>
      <c r="WHU1043654" s="39"/>
      <c r="WHV1043654" s="39"/>
      <c r="WHW1043654" s="39"/>
      <c r="WHX1043654" s="39"/>
      <c r="WHY1043654" s="39"/>
      <c r="WHZ1043654" s="39"/>
      <c r="WIA1043654" s="39"/>
      <c r="WIB1043654" s="39"/>
      <c r="WIC1043654" s="39"/>
      <c r="WID1043654" s="39"/>
      <c r="WIE1043654" s="39"/>
      <c r="WIF1043654" s="39"/>
      <c r="WIG1043654" s="39"/>
      <c r="WIH1043654" s="39"/>
      <c r="WII1043654" s="39"/>
      <c r="WIJ1043654" s="39"/>
      <c r="WIK1043654" s="39"/>
      <c r="WIL1043654" s="39"/>
      <c r="WIM1043654" s="39"/>
      <c r="WIN1043654" s="39"/>
      <c r="WIO1043654" s="39"/>
      <c r="WIP1043654" s="39"/>
      <c r="WIQ1043654" s="39"/>
      <c r="WIR1043654" s="39"/>
      <c r="WIS1043654" s="39"/>
      <c r="WIT1043654" s="39"/>
      <c r="WIU1043654" s="39"/>
      <c r="WIV1043654" s="39"/>
      <c r="WIW1043654" s="39"/>
      <c r="WIX1043654" s="39"/>
      <c r="WIY1043654" s="39"/>
      <c r="WIZ1043654" s="39"/>
      <c r="WJA1043654" s="39"/>
      <c r="WJB1043654" s="39"/>
      <c r="WJC1043654" s="39"/>
      <c r="WJD1043654" s="39"/>
      <c r="WJE1043654" s="39"/>
      <c r="WJF1043654" s="39"/>
      <c r="WJG1043654" s="39"/>
      <c r="WJH1043654" s="39"/>
      <c r="WJI1043654" s="39"/>
      <c r="WJJ1043654" s="39"/>
      <c r="WJK1043654" s="39"/>
      <c r="WJL1043654" s="39"/>
      <c r="WJM1043654" s="39"/>
      <c r="WJN1043654" s="39"/>
      <c r="WJO1043654" s="39"/>
      <c r="WJP1043654" s="39"/>
      <c r="WJQ1043654" s="39"/>
      <c r="WJR1043654" s="39"/>
      <c r="WJS1043654" s="39"/>
      <c r="WJT1043654" s="39"/>
      <c r="WJU1043654" s="39"/>
      <c r="WJV1043654" s="39"/>
      <c r="WJW1043654" s="39"/>
      <c r="WJX1043654" s="39"/>
      <c r="WJY1043654" s="39"/>
      <c r="WJZ1043654" s="39"/>
      <c r="WKA1043654" s="39"/>
      <c r="WKB1043654" s="39"/>
      <c r="WKC1043654" s="39"/>
      <c r="WKD1043654" s="39"/>
      <c r="WKE1043654" s="39"/>
      <c r="WKF1043654" s="39"/>
      <c r="WKG1043654" s="39"/>
      <c r="WKH1043654" s="39"/>
      <c r="WKI1043654" s="39"/>
      <c r="WKJ1043654" s="39"/>
      <c r="WKK1043654" s="39"/>
      <c r="WKL1043654" s="39"/>
      <c r="WKM1043654" s="39"/>
      <c r="WKN1043654" s="39"/>
      <c r="WKO1043654" s="39"/>
      <c r="WKP1043654" s="39"/>
      <c r="WKQ1043654" s="39"/>
      <c r="WKR1043654" s="39"/>
      <c r="WKS1043654" s="39"/>
      <c r="WKT1043654" s="39"/>
      <c r="WKU1043654" s="39"/>
      <c r="WKV1043654" s="39"/>
      <c r="WKW1043654" s="39"/>
      <c r="WKX1043654" s="39"/>
      <c r="WKY1043654" s="39"/>
      <c r="WKZ1043654" s="39"/>
      <c r="WLA1043654" s="39"/>
      <c r="WLB1043654" s="39"/>
      <c r="WLC1043654" s="39"/>
      <c r="WLD1043654" s="39"/>
      <c r="WLE1043654" s="39"/>
      <c r="WLF1043654" s="39"/>
      <c r="WLG1043654" s="39"/>
      <c r="WLH1043654" s="39"/>
      <c r="WLI1043654" s="39"/>
      <c r="WLJ1043654" s="39"/>
      <c r="WLK1043654" s="39"/>
      <c r="WLL1043654" s="39"/>
      <c r="WLM1043654" s="39"/>
      <c r="WLN1043654" s="39"/>
      <c r="WLO1043654" s="39"/>
      <c r="WLP1043654" s="39"/>
      <c r="WLQ1043654" s="39"/>
      <c r="WLR1043654" s="39"/>
      <c r="WLS1043654" s="39"/>
      <c r="WLT1043654" s="39"/>
      <c r="WLU1043654" s="39"/>
      <c r="WLV1043654" s="39"/>
      <c r="WLW1043654" s="39"/>
      <c r="WLX1043654" s="39"/>
      <c r="WLY1043654" s="39"/>
      <c r="WLZ1043654" s="39"/>
      <c r="WMA1043654" s="39"/>
      <c r="WMB1043654" s="39"/>
      <c r="WMC1043654" s="39"/>
      <c r="WMD1043654" s="39"/>
      <c r="WME1043654" s="39"/>
      <c r="WMF1043654" s="39"/>
      <c r="WMG1043654" s="39"/>
      <c r="WMH1043654" s="39"/>
      <c r="WMI1043654" s="39"/>
      <c r="WMJ1043654" s="39"/>
      <c r="WMK1043654" s="39"/>
      <c r="WML1043654" s="39"/>
      <c r="WMM1043654" s="39"/>
      <c r="WMN1043654" s="39"/>
      <c r="WMO1043654" s="39"/>
      <c r="WMP1043654" s="39"/>
      <c r="WMQ1043654" s="39"/>
      <c r="WMR1043654" s="39"/>
      <c r="WMS1043654" s="39"/>
      <c r="WMT1043654" s="39"/>
      <c r="WMU1043654" s="39"/>
      <c r="WMV1043654" s="39"/>
      <c r="WMW1043654" s="39"/>
      <c r="WMX1043654" s="39"/>
      <c r="WMY1043654" s="39"/>
      <c r="WMZ1043654" s="39"/>
      <c r="WNA1043654" s="39"/>
      <c r="WNB1043654" s="39"/>
      <c r="WNC1043654" s="39"/>
      <c r="WND1043654" s="39"/>
      <c r="WNE1043654" s="39"/>
      <c r="WNF1043654" s="39"/>
      <c r="WNG1043654" s="39"/>
      <c r="WNH1043654" s="39"/>
      <c r="WNI1043654" s="39"/>
      <c r="WNJ1043654" s="39"/>
      <c r="WNK1043654" s="39"/>
      <c r="WNL1043654" s="39"/>
      <c r="WNM1043654" s="39"/>
      <c r="WNN1043654" s="39"/>
      <c r="WNO1043654" s="39"/>
      <c r="WNP1043654" s="39"/>
      <c r="WNQ1043654" s="39"/>
      <c r="WNR1043654" s="39"/>
      <c r="WNS1043654" s="39"/>
      <c r="WNT1043654" s="39"/>
      <c r="WNU1043654" s="39"/>
      <c r="WNV1043654" s="39"/>
      <c r="WNW1043654" s="39"/>
      <c r="WNX1043654" s="39"/>
      <c r="WNY1043654" s="39"/>
      <c r="WNZ1043654" s="39"/>
      <c r="WOA1043654" s="39"/>
      <c r="WOB1043654" s="39"/>
      <c r="WOC1043654" s="39"/>
      <c r="WOD1043654" s="39"/>
      <c r="WOE1043654" s="39"/>
      <c r="WOF1043654" s="39"/>
      <c r="WOG1043654" s="39"/>
      <c r="WOH1043654" s="39"/>
      <c r="WOI1043654" s="39"/>
      <c r="WOJ1043654" s="39"/>
      <c r="WOK1043654" s="39"/>
      <c r="WOL1043654" s="39"/>
      <c r="WOM1043654" s="39"/>
      <c r="WON1043654" s="39"/>
      <c r="WOO1043654" s="39"/>
      <c r="WOP1043654" s="39"/>
      <c r="WOQ1043654" s="39"/>
      <c r="WOR1043654" s="39"/>
      <c r="WOS1043654" s="39"/>
      <c r="WOT1043654" s="39"/>
      <c r="WOU1043654" s="39"/>
      <c r="WOV1043654" s="39"/>
      <c r="WOW1043654" s="39"/>
      <c r="WOX1043654" s="39"/>
      <c r="WOY1043654" s="39"/>
      <c r="WOZ1043654" s="39"/>
      <c r="WPA1043654" s="39"/>
      <c r="WPB1043654" s="39"/>
      <c r="WPC1043654" s="39"/>
      <c r="WPD1043654" s="39"/>
      <c r="WPE1043654" s="39"/>
      <c r="WPF1043654" s="39"/>
      <c r="WPG1043654" s="39"/>
      <c r="WPH1043654" s="39"/>
      <c r="WPI1043654" s="39"/>
      <c r="WPJ1043654" s="39"/>
      <c r="WPK1043654" s="39"/>
      <c r="WPL1043654" s="39"/>
      <c r="WPM1043654" s="39"/>
      <c r="WPN1043654" s="39"/>
      <c r="WPO1043654" s="39"/>
      <c r="WPP1043654" s="39"/>
      <c r="WPQ1043654" s="39"/>
      <c r="WPR1043654" s="39"/>
      <c r="WPS1043654" s="39"/>
      <c r="WPT1043654" s="39"/>
      <c r="WPU1043654" s="39"/>
      <c r="WPV1043654" s="39"/>
      <c r="WPW1043654" s="39"/>
      <c r="WPX1043654" s="39"/>
      <c r="WPY1043654" s="39"/>
      <c r="WPZ1043654" s="39"/>
      <c r="WQA1043654" s="39"/>
      <c r="WQB1043654" s="39"/>
      <c r="WQC1043654" s="39"/>
      <c r="WQD1043654" s="39"/>
      <c r="WQE1043654" s="39"/>
      <c r="WQF1043654" s="39"/>
      <c r="WQG1043654" s="39"/>
      <c r="WQH1043654" s="39"/>
      <c r="WQI1043654" s="39"/>
      <c r="WQJ1043654" s="39"/>
      <c r="WQK1043654" s="39"/>
      <c r="WQL1043654" s="39"/>
      <c r="WQM1043654" s="39"/>
      <c r="WQN1043654" s="39"/>
      <c r="WQO1043654" s="39"/>
      <c r="WQP1043654" s="39"/>
      <c r="WQQ1043654" s="39"/>
      <c r="WQR1043654" s="39"/>
      <c r="WQS1043654" s="39"/>
      <c r="WQT1043654" s="39"/>
      <c r="WQU1043654" s="39"/>
      <c r="WQV1043654" s="39"/>
      <c r="WQW1043654" s="39"/>
      <c r="WQX1043654" s="39"/>
      <c r="WQY1043654" s="39"/>
      <c r="WQZ1043654" s="39"/>
      <c r="WRA1043654" s="39"/>
      <c r="WRB1043654" s="39"/>
      <c r="WRC1043654" s="39"/>
      <c r="WRD1043654" s="39"/>
      <c r="WRE1043654" s="39"/>
      <c r="WRF1043654" s="39"/>
      <c r="WRG1043654" s="39"/>
      <c r="WRH1043654" s="39"/>
      <c r="WRI1043654" s="39"/>
      <c r="WRJ1043654" s="39"/>
      <c r="WRK1043654" s="39"/>
      <c r="WRL1043654" s="39"/>
      <c r="WRM1043654" s="39"/>
      <c r="WRN1043654" s="39"/>
      <c r="WRO1043654" s="39"/>
      <c r="WRP1043654" s="39"/>
      <c r="WRQ1043654" s="39"/>
      <c r="WRR1043654" s="39"/>
      <c r="WRS1043654" s="39"/>
      <c r="WRT1043654" s="39"/>
      <c r="WRU1043654" s="39"/>
      <c r="WRV1043654" s="39"/>
      <c r="WRW1043654" s="39"/>
      <c r="WRX1043654" s="39"/>
      <c r="WRY1043654" s="39"/>
      <c r="WRZ1043654" s="39"/>
      <c r="WSA1043654" s="39"/>
      <c r="WSB1043654" s="39"/>
      <c r="WSC1043654" s="39"/>
      <c r="WSD1043654" s="39"/>
      <c r="WSE1043654" s="39"/>
      <c r="WSF1043654" s="39"/>
      <c r="WSG1043654" s="39"/>
      <c r="WSH1043654" s="39"/>
      <c r="WSI1043654" s="39"/>
      <c r="WSJ1043654" s="39"/>
      <c r="WSK1043654" s="39"/>
      <c r="WSL1043654" s="39"/>
      <c r="WSM1043654" s="39"/>
      <c r="WSN1043654" s="39"/>
      <c r="WSO1043654" s="39"/>
      <c r="WSP1043654" s="39"/>
      <c r="WSQ1043654" s="39"/>
      <c r="WSR1043654" s="39"/>
      <c r="WSS1043654" s="39"/>
      <c r="WST1043654" s="39"/>
      <c r="WSU1043654" s="39"/>
      <c r="WSV1043654" s="39"/>
      <c r="WSW1043654" s="39"/>
      <c r="WSX1043654" s="39"/>
      <c r="WSY1043654" s="39"/>
      <c r="WSZ1043654" s="39"/>
      <c r="WTA1043654" s="39"/>
      <c r="WTB1043654" s="39"/>
      <c r="WTC1043654" s="39"/>
      <c r="WTD1043654" s="39"/>
      <c r="WTE1043654" s="39"/>
      <c r="WTF1043654" s="39"/>
      <c r="WTG1043654" s="39"/>
      <c r="WTH1043654" s="39"/>
      <c r="WTI1043654" s="39"/>
      <c r="WTJ1043654" s="39"/>
      <c r="WTK1043654" s="39"/>
      <c r="WTL1043654" s="39"/>
      <c r="WTM1043654" s="39"/>
      <c r="WTN1043654" s="39"/>
      <c r="WTO1043654" s="39"/>
      <c r="WTP1043654" s="39"/>
      <c r="WTQ1043654" s="39"/>
      <c r="WTR1043654" s="39"/>
      <c r="WTS1043654" s="39"/>
      <c r="WTT1043654" s="39"/>
      <c r="WTU1043654" s="39"/>
      <c r="WTV1043654" s="39"/>
      <c r="WTW1043654" s="39"/>
      <c r="WTX1043654" s="39"/>
      <c r="WTY1043654" s="39"/>
      <c r="WTZ1043654" s="39"/>
      <c r="WUA1043654" s="39"/>
      <c r="WUB1043654" s="39"/>
      <c r="WUC1043654" s="39"/>
      <c r="WUD1043654" s="39"/>
      <c r="WUE1043654" s="39"/>
      <c r="WUF1043654" s="39"/>
      <c r="WUG1043654" s="39"/>
      <c r="WUH1043654" s="39"/>
      <c r="WUI1043654" s="39"/>
      <c r="WUJ1043654" s="39"/>
      <c r="WUK1043654" s="39"/>
      <c r="WUL1043654" s="39"/>
      <c r="WUM1043654" s="39"/>
      <c r="WUN1043654" s="39"/>
      <c r="WUO1043654" s="39"/>
      <c r="WUP1043654" s="39"/>
      <c r="WUQ1043654" s="39"/>
      <c r="WUR1043654" s="39"/>
      <c r="WUS1043654" s="39"/>
      <c r="WUT1043654" s="39"/>
      <c r="WUU1043654" s="39"/>
      <c r="WUV1043654" s="39"/>
      <c r="WUW1043654" s="39"/>
      <c r="WUX1043654" s="39"/>
      <c r="WUY1043654" s="39"/>
      <c r="WUZ1043654" s="39"/>
      <c r="WVA1043654" s="39"/>
      <c r="WVB1043654" s="39"/>
      <c r="WVC1043654" s="39"/>
      <c r="WVD1043654" s="39"/>
      <c r="WVE1043654" s="39"/>
      <c r="WVF1043654" s="39"/>
      <c r="WVG1043654" s="39"/>
      <c r="WVH1043654" s="39"/>
      <c r="WVI1043654" s="39"/>
      <c r="WVJ1043654" s="39"/>
      <c r="WVK1043654" s="39"/>
      <c r="WVL1043654" s="39"/>
      <c r="WVM1043654" s="39"/>
      <c r="WVN1043654" s="39"/>
      <c r="WVO1043654" s="39"/>
      <c r="WVP1043654" s="39"/>
      <c r="WVQ1043654" s="39"/>
      <c r="WVR1043654" s="39"/>
      <c r="WVS1043654" s="39"/>
      <c r="WVT1043654" s="39"/>
      <c r="WVU1043654" s="39"/>
      <c r="WVV1043654" s="39"/>
      <c r="WVW1043654" s="39"/>
      <c r="WVX1043654" s="39"/>
      <c r="WVY1043654" s="39"/>
      <c r="WVZ1043654" s="39"/>
      <c r="WWA1043654" s="39"/>
      <c r="WWB1043654" s="39"/>
      <c r="WWC1043654" s="39"/>
      <c r="WWD1043654" s="39"/>
      <c r="WWE1043654" s="39"/>
      <c r="WWF1043654" s="39"/>
      <c r="WWG1043654" s="39"/>
      <c r="WWH1043654" s="39"/>
      <c r="WWI1043654" s="39"/>
      <c r="WWJ1043654" s="39"/>
      <c r="WWK1043654" s="39"/>
      <c r="WWL1043654" s="39"/>
      <c r="WWM1043654" s="39"/>
      <c r="WWN1043654" s="39"/>
      <c r="WWO1043654" s="39"/>
      <c r="WWP1043654" s="39"/>
      <c r="WWQ1043654" s="39"/>
      <c r="WWR1043654" s="39"/>
      <c r="WWS1043654" s="39"/>
      <c r="WWT1043654" s="39"/>
      <c r="WWU1043654" s="39"/>
      <c r="WWV1043654" s="39"/>
      <c r="WWW1043654" s="39"/>
      <c r="WWX1043654" s="39"/>
      <c r="WWY1043654" s="39"/>
      <c r="WWZ1043654" s="39"/>
      <c r="WXA1043654" s="39"/>
      <c r="WXB1043654" s="39"/>
      <c r="WXC1043654" s="39"/>
      <c r="WXD1043654" s="39"/>
      <c r="WXE1043654" s="39"/>
      <c r="WXF1043654" s="39"/>
      <c r="WXG1043654" s="39"/>
      <c r="WXH1043654" s="39"/>
      <c r="WXI1043654" s="39"/>
      <c r="WXJ1043654" s="39"/>
      <c r="WXK1043654" s="39"/>
      <c r="WXL1043654" s="39"/>
      <c r="WXM1043654" s="39"/>
      <c r="WXN1043654" s="39"/>
      <c r="WXO1043654" s="39"/>
      <c r="WXP1043654" s="39"/>
      <c r="WXQ1043654" s="39"/>
      <c r="WXR1043654" s="39"/>
      <c r="WXS1043654" s="39"/>
      <c r="WXT1043654" s="39"/>
      <c r="WXU1043654" s="39"/>
      <c r="WXV1043654" s="39"/>
      <c r="WXW1043654" s="39"/>
      <c r="WXX1043654" s="39"/>
      <c r="WXY1043654" s="39"/>
      <c r="WXZ1043654" s="39"/>
      <c r="WYA1043654" s="39"/>
      <c r="WYB1043654" s="39"/>
      <c r="WYC1043654" s="39"/>
      <c r="WYD1043654" s="39"/>
      <c r="WYE1043654" s="39"/>
      <c r="WYF1043654" s="39"/>
      <c r="WYG1043654" s="39"/>
      <c r="WYH1043654" s="39"/>
      <c r="WYI1043654" s="39"/>
      <c r="WYJ1043654" s="39"/>
      <c r="WYK1043654" s="39"/>
      <c r="WYL1043654" s="39"/>
      <c r="WYM1043654" s="39"/>
      <c r="WYN1043654" s="39"/>
      <c r="WYO1043654" s="39"/>
      <c r="WYP1043654" s="39"/>
      <c r="WYQ1043654" s="39"/>
      <c r="WYR1043654" s="39"/>
      <c r="WYS1043654" s="39"/>
      <c r="WYT1043654" s="39"/>
      <c r="WYU1043654" s="39"/>
      <c r="WYV1043654" s="39"/>
      <c r="WYW1043654" s="39"/>
      <c r="WYX1043654" s="39"/>
      <c r="WYY1043654" s="39"/>
      <c r="WYZ1043654" s="39"/>
      <c r="WZA1043654" s="39"/>
      <c r="WZB1043654" s="39"/>
      <c r="WZC1043654" s="39"/>
      <c r="WZD1043654" s="39"/>
      <c r="WZE1043654" s="39"/>
      <c r="WZF1043654" s="39"/>
      <c r="WZG1043654" s="39"/>
      <c r="WZH1043654" s="39"/>
      <c r="WZI1043654" s="39"/>
      <c r="WZJ1043654" s="39"/>
      <c r="WZK1043654" s="39"/>
      <c r="WZL1043654" s="39"/>
      <c r="WZM1043654" s="39"/>
      <c r="WZN1043654" s="39"/>
      <c r="WZO1043654" s="39"/>
      <c r="WZP1043654" s="39"/>
      <c r="WZQ1043654" s="39"/>
      <c r="WZR1043654" s="39"/>
      <c r="WZS1043654" s="39"/>
      <c r="WZT1043654" s="39"/>
      <c r="WZU1043654" s="39"/>
      <c r="WZV1043654" s="39"/>
      <c r="WZW1043654" s="39"/>
      <c r="WZX1043654" s="39"/>
      <c r="WZY1043654" s="39"/>
      <c r="WZZ1043654" s="39"/>
      <c r="XAA1043654" s="39"/>
      <c r="XAB1043654" s="39"/>
      <c r="XAC1043654" s="39"/>
      <c r="XAD1043654" s="39"/>
      <c r="XAE1043654" s="39"/>
      <c r="XAF1043654" s="39"/>
      <c r="XAG1043654" s="39"/>
      <c r="XAH1043654" s="39"/>
      <c r="XAI1043654" s="39"/>
      <c r="XAJ1043654" s="39"/>
      <c r="XAK1043654" s="39"/>
      <c r="XAL1043654" s="39"/>
      <c r="XAM1043654" s="39"/>
      <c r="XAN1043654" s="39"/>
      <c r="XAO1043654" s="39"/>
      <c r="XAP1043654" s="39"/>
      <c r="XAQ1043654" s="39"/>
      <c r="XAR1043654" s="39"/>
      <c r="XAS1043654" s="39"/>
      <c r="XAT1043654" s="39"/>
      <c r="XAU1043654" s="39"/>
      <c r="XAV1043654" s="39"/>
      <c r="XAW1043654" s="39"/>
      <c r="XAX1043654" s="39"/>
      <c r="XAY1043654" s="39"/>
      <c r="XAZ1043654" s="39"/>
      <c r="XBA1043654" s="39"/>
      <c r="XBB1043654" s="39"/>
      <c r="XBC1043654" s="39"/>
      <c r="XBD1043654" s="39"/>
    </row>
    <row r="1043655" spans="36:83 5914:5921 14723:16280" customFormat="1" ht="22.5" customHeight="1">
      <c r="AJ1043655" s="57"/>
      <c r="CE1043655" s="83"/>
      <c r="HSL1043655" s="42"/>
      <c r="HSM1043655" s="42"/>
      <c r="HSN1043655" s="42"/>
      <c r="HSO1043655" s="42"/>
      <c r="HSP1043655" s="42"/>
      <c r="HSQ1043655" s="42"/>
      <c r="HSR1043655" s="42"/>
      <c r="HSS1043655" s="42"/>
      <c r="UTG1043655" s="39"/>
      <c r="UTH1043655" s="39"/>
      <c r="UTI1043655" s="39"/>
      <c r="UTJ1043655" s="39"/>
      <c r="UTK1043655" s="39"/>
      <c r="UTL1043655" s="39"/>
      <c r="UTM1043655" s="39"/>
      <c r="UTN1043655" s="39"/>
      <c r="UTO1043655" s="39"/>
      <c r="UTP1043655" s="39"/>
      <c r="UTQ1043655" s="39"/>
      <c r="UTR1043655" s="39"/>
      <c r="UTS1043655" s="39"/>
      <c r="UTT1043655" s="39"/>
      <c r="UTU1043655" s="39"/>
      <c r="UTV1043655" s="39"/>
      <c r="UTW1043655" s="39"/>
      <c r="UTX1043655" s="39"/>
      <c r="UTY1043655" s="39"/>
      <c r="UTZ1043655" s="39"/>
      <c r="UUA1043655" s="39"/>
      <c r="UUB1043655" s="39"/>
      <c r="UUC1043655" s="39"/>
      <c r="UUD1043655" s="39"/>
      <c r="UUE1043655" s="39"/>
      <c r="UUF1043655" s="39"/>
      <c r="UUG1043655" s="39"/>
      <c r="UUH1043655" s="39"/>
      <c r="UUI1043655" s="39"/>
      <c r="UUJ1043655" s="39"/>
      <c r="UUK1043655" s="39"/>
      <c r="UUL1043655" s="39"/>
      <c r="UUM1043655" s="39"/>
      <c r="UUN1043655" s="39"/>
      <c r="UUO1043655" s="39"/>
      <c r="UUP1043655" s="39"/>
      <c r="UUQ1043655" s="39"/>
      <c r="UUR1043655" s="39"/>
      <c r="UUS1043655" s="39"/>
      <c r="UUT1043655" s="39"/>
      <c r="UUU1043655" s="39"/>
      <c r="UUV1043655" s="39"/>
      <c r="UUW1043655" s="39"/>
      <c r="UUX1043655" s="39"/>
      <c r="UUY1043655" s="39"/>
      <c r="UUZ1043655" s="39"/>
      <c r="UVA1043655" s="39"/>
      <c r="UVB1043655" s="39"/>
      <c r="UVC1043655" s="39"/>
      <c r="UVD1043655" s="39"/>
      <c r="UVE1043655" s="39"/>
      <c r="UVF1043655" s="39"/>
      <c r="UVG1043655" s="39"/>
      <c r="UVH1043655" s="39"/>
      <c r="UVI1043655" s="39"/>
      <c r="UVJ1043655" s="39"/>
      <c r="UVK1043655" s="39"/>
      <c r="UVL1043655" s="39"/>
      <c r="UVM1043655" s="39"/>
      <c r="UVN1043655" s="39"/>
      <c r="UVO1043655" s="39"/>
      <c r="UVP1043655" s="39"/>
      <c r="UVQ1043655" s="39"/>
      <c r="UVR1043655" s="39"/>
      <c r="UVS1043655" s="39"/>
      <c r="UVT1043655" s="39"/>
      <c r="UVU1043655" s="39"/>
      <c r="UVV1043655" s="39"/>
      <c r="UVW1043655" s="39"/>
      <c r="UVX1043655" s="39"/>
      <c r="UVY1043655" s="39"/>
      <c r="UVZ1043655" s="39"/>
      <c r="UWA1043655" s="39"/>
      <c r="UWB1043655" s="39"/>
      <c r="UWC1043655" s="39"/>
      <c r="UWD1043655" s="39"/>
      <c r="UWE1043655" s="39"/>
      <c r="UWF1043655" s="39"/>
      <c r="UWG1043655" s="39"/>
      <c r="UWH1043655" s="39"/>
      <c r="UWI1043655" s="39"/>
      <c r="UWJ1043655" s="39"/>
      <c r="UWK1043655" s="39"/>
      <c r="UWL1043655" s="39"/>
      <c r="UWM1043655" s="39"/>
      <c r="UWN1043655" s="39"/>
      <c r="UWO1043655" s="39"/>
      <c r="UWP1043655" s="39"/>
      <c r="UWQ1043655" s="39"/>
      <c r="UWR1043655" s="39"/>
      <c r="UWS1043655" s="39"/>
      <c r="UWT1043655" s="39"/>
      <c r="UWU1043655" s="39"/>
      <c r="UWV1043655" s="39"/>
      <c r="UWW1043655" s="39"/>
      <c r="UWX1043655" s="39"/>
      <c r="UWY1043655" s="39"/>
      <c r="UWZ1043655" s="39"/>
      <c r="UXA1043655" s="39"/>
      <c r="UXB1043655" s="39"/>
      <c r="UXC1043655" s="39"/>
      <c r="UXD1043655" s="39"/>
      <c r="UXE1043655" s="39"/>
      <c r="UXF1043655" s="39"/>
      <c r="UXG1043655" s="39"/>
      <c r="UXH1043655" s="39"/>
      <c r="UXI1043655" s="39"/>
      <c r="UXJ1043655" s="39"/>
      <c r="UXK1043655" s="39"/>
      <c r="UXL1043655" s="39"/>
      <c r="UXM1043655" s="39"/>
      <c r="UXN1043655" s="39"/>
      <c r="UXO1043655" s="39"/>
      <c r="UXP1043655" s="39"/>
      <c r="UXQ1043655" s="39"/>
      <c r="UXR1043655" s="39"/>
      <c r="UXS1043655" s="39"/>
      <c r="UXT1043655" s="39"/>
      <c r="UXU1043655" s="39"/>
      <c r="UXV1043655" s="39"/>
      <c r="UXW1043655" s="39"/>
      <c r="UXX1043655" s="39"/>
      <c r="UXY1043655" s="39"/>
      <c r="UXZ1043655" s="39"/>
      <c r="UYA1043655" s="39"/>
      <c r="UYB1043655" s="39"/>
      <c r="UYC1043655" s="39"/>
      <c r="UYD1043655" s="39"/>
      <c r="UYE1043655" s="39"/>
      <c r="UYF1043655" s="39"/>
      <c r="UYG1043655" s="39"/>
      <c r="UYH1043655" s="39"/>
      <c r="UYI1043655" s="39"/>
      <c r="UYJ1043655" s="39"/>
      <c r="UYK1043655" s="39"/>
      <c r="UYL1043655" s="39"/>
      <c r="UYM1043655" s="39"/>
      <c r="UYN1043655" s="39"/>
      <c r="UYO1043655" s="39"/>
      <c r="UYP1043655" s="39"/>
      <c r="UYQ1043655" s="39"/>
      <c r="UYR1043655" s="39"/>
      <c r="UYS1043655" s="39"/>
      <c r="UYT1043655" s="39"/>
      <c r="UYU1043655" s="39"/>
      <c r="UYV1043655" s="39"/>
      <c r="UYW1043655" s="39"/>
      <c r="UYX1043655" s="39"/>
      <c r="UYY1043655" s="39"/>
      <c r="UYZ1043655" s="39"/>
      <c r="UZA1043655" s="39"/>
      <c r="UZB1043655" s="39"/>
      <c r="UZC1043655" s="39"/>
      <c r="UZD1043655" s="39"/>
      <c r="UZE1043655" s="39"/>
      <c r="UZF1043655" s="39"/>
      <c r="UZG1043655" s="39"/>
      <c r="UZH1043655" s="39"/>
      <c r="UZI1043655" s="39"/>
      <c r="UZJ1043655" s="39"/>
      <c r="UZK1043655" s="39"/>
      <c r="UZL1043655" s="39"/>
      <c r="UZM1043655" s="39"/>
      <c r="UZN1043655" s="39"/>
      <c r="UZO1043655" s="39"/>
      <c r="UZP1043655" s="39"/>
      <c r="UZQ1043655" s="39"/>
      <c r="UZR1043655" s="39"/>
      <c r="UZS1043655" s="39"/>
      <c r="UZT1043655" s="39"/>
      <c r="UZU1043655" s="39"/>
      <c r="UZV1043655" s="39"/>
      <c r="UZW1043655" s="39"/>
      <c r="UZX1043655" s="39"/>
      <c r="UZY1043655" s="39"/>
      <c r="UZZ1043655" s="39"/>
      <c r="VAA1043655" s="39"/>
      <c r="VAB1043655" s="39"/>
      <c r="VAC1043655" s="39"/>
      <c r="VAD1043655" s="39"/>
      <c r="VAE1043655" s="39"/>
      <c r="VAF1043655" s="39"/>
      <c r="VAG1043655" s="39"/>
      <c r="VAH1043655" s="39"/>
      <c r="VAI1043655" s="39"/>
      <c r="VAJ1043655" s="39"/>
      <c r="VAK1043655" s="39"/>
      <c r="VAL1043655" s="39"/>
      <c r="VAM1043655" s="39"/>
      <c r="VAN1043655" s="39"/>
      <c r="VAO1043655" s="39"/>
      <c r="VAP1043655" s="39"/>
      <c r="VAQ1043655" s="39"/>
      <c r="VAR1043655" s="39"/>
      <c r="VAS1043655" s="39"/>
      <c r="VAT1043655" s="39"/>
      <c r="VAU1043655" s="39"/>
      <c r="VAV1043655" s="39"/>
      <c r="VAW1043655" s="39"/>
      <c r="VAX1043655" s="39"/>
      <c r="VAY1043655" s="39"/>
      <c r="VAZ1043655" s="39"/>
      <c r="VBA1043655" s="39"/>
      <c r="VBB1043655" s="39"/>
      <c r="VBC1043655" s="39"/>
      <c r="VBD1043655" s="39"/>
      <c r="VBE1043655" s="39"/>
      <c r="VBF1043655" s="39"/>
      <c r="VBG1043655" s="39"/>
      <c r="VBH1043655" s="39"/>
      <c r="VBI1043655" s="39"/>
      <c r="VBJ1043655" s="39"/>
      <c r="VBK1043655" s="39"/>
      <c r="VBL1043655" s="39"/>
      <c r="VBM1043655" s="39"/>
      <c r="VBN1043655" s="39"/>
      <c r="VBO1043655" s="39"/>
      <c r="VBP1043655" s="39"/>
      <c r="VBQ1043655" s="39"/>
      <c r="VBR1043655" s="39"/>
      <c r="VBS1043655" s="39"/>
      <c r="VBT1043655" s="39"/>
      <c r="VBU1043655" s="39"/>
      <c r="VBV1043655" s="39"/>
      <c r="VBW1043655" s="39"/>
      <c r="VBX1043655" s="39"/>
      <c r="VBY1043655" s="39"/>
      <c r="VBZ1043655" s="39"/>
      <c r="VCA1043655" s="39"/>
      <c r="VCB1043655" s="39"/>
      <c r="VCC1043655" s="39"/>
      <c r="VCD1043655" s="39"/>
      <c r="VCE1043655" s="39"/>
      <c r="VCF1043655" s="39"/>
      <c r="VCG1043655" s="39"/>
      <c r="VCH1043655" s="39"/>
      <c r="VCI1043655" s="39"/>
      <c r="VCJ1043655" s="39"/>
      <c r="VCK1043655" s="39"/>
      <c r="VCL1043655" s="39"/>
      <c r="VCM1043655" s="39"/>
      <c r="VCN1043655" s="39"/>
      <c r="VCO1043655" s="39"/>
      <c r="VCP1043655" s="39"/>
      <c r="VCQ1043655" s="39"/>
      <c r="VCR1043655" s="39"/>
      <c r="VCS1043655" s="39"/>
      <c r="VCT1043655" s="39"/>
      <c r="VCU1043655" s="39"/>
      <c r="VCV1043655" s="39"/>
      <c r="VCW1043655" s="39"/>
      <c r="VCX1043655" s="39"/>
      <c r="VCY1043655" s="39"/>
      <c r="VCZ1043655" s="39"/>
      <c r="VDA1043655" s="39"/>
      <c r="VDB1043655" s="39"/>
      <c r="VDC1043655" s="39"/>
      <c r="VDD1043655" s="39"/>
      <c r="VDE1043655" s="39"/>
      <c r="VDF1043655" s="39"/>
      <c r="VDG1043655" s="39"/>
      <c r="VDH1043655" s="39"/>
      <c r="VDI1043655" s="39"/>
      <c r="VDJ1043655" s="39"/>
      <c r="VDK1043655" s="39"/>
      <c r="VDL1043655" s="39"/>
      <c r="VDM1043655" s="39"/>
      <c r="VDN1043655" s="39"/>
      <c r="VDO1043655" s="39"/>
      <c r="VDP1043655" s="39"/>
      <c r="VDQ1043655" s="39"/>
      <c r="VDR1043655" s="39"/>
      <c r="VDS1043655" s="39"/>
      <c r="VDT1043655" s="39"/>
      <c r="VDU1043655" s="39"/>
      <c r="VDV1043655" s="39"/>
      <c r="VDW1043655" s="39"/>
      <c r="VDX1043655" s="39"/>
      <c r="VDY1043655" s="39"/>
      <c r="VDZ1043655" s="39"/>
      <c r="VEA1043655" s="39"/>
      <c r="VEB1043655" s="39"/>
      <c r="VEC1043655" s="39"/>
      <c r="VED1043655" s="39"/>
      <c r="VEE1043655" s="39"/>
      <c r="VEF1043655" s="39"/>
      <c r="VEG1043655" s="39"/>
      <c r="VEH1043655" s="39"/>
      <c r="VEI1043655" s="39"/>
      <c r="VEJ1043655" s="39"/>
      <c r="VEK1043655" s="39"/>
      <c r="VEL1043655" s="39"/>
      <c r="VEM1043655" s="39"/>
      <c r="VEN1043655" s="39"/>
      <c r="VEO1043655" s="39"/>
      <c r="VEP1043655" s="39"/>
      <c r="VEQ1043655" s="39"/>
      <c r="VER1043655" s="39"/>
      <c r="VES1043655" s="39"/>
      <c r="VET1043655" s="39"/>
      <c r="VEU1043655" s="39"/>
      <c r="VEV1043655" s="39"/>
      <c r="VEW1043655" s="39"/>
      <c r="VEX1043655" s="39"/>
      <c r="VEY1043655" s="39"/>
      <c r="VEZ1043655" s="39"/>
      <c r="VFA1043655" s="39"/>
      <c r="VFB1043655" s="39"/>
      <c r="VFC1043655" s="39"/>
      <c r="VFD1043655" s="39"/>
      <c r="VFE1043655" s="39"/>
      <c r="VFF1043655" s="39"/>
      <c r="VFG1043655" s="39"/>
      <c r="VFH1043655" s="39"/>
      <c r="VFI1043655" s="39"/>
      <c r="VFJ1043655" s="39"/>
      <c r="VFK1043655" s="39"/>
      <c r="VFL1043655" s="39"/>
      <c r="VFM1043655" s="39"/>
      <c r="VFN1043655" s="39"/>
      <c r="VFO1043655" s="39"/>
      <c r="VFP1043655" s="39"/>
      <c r="VFQ1043655" s="39"/>
      <c r="VFR1043655" s="39"/>
      <c r="VFS1043655" s="39"/>
      <c r="VFT1043655" s="39"/>
      <c r="VFU1043655" s="39"/>
      <c r="VFV1043655" s="39"/>
      <c r="VFW1043655" s="39"/>
      <c r="VFX1043655" s="39"/>
      <c r="VFY1043655" s="39"/>
      <c r="VFZ1043655" s="39"/>
      <c r="VGA1043655" s="39"/>
      <c r="VGB1043655" s="39"/>
      <c r="VGC1043655" s="39"/>
      <c r="VGD1043655" s="39"/>
      <c r="VGE1043655" s="39"/>
      <c r="VGF1043655" s="39"/>
      <c r="VGG1043655" s="39"/>
      <c r="VGH1043655" s="39"/>
      <c r="VGI1043655" s="39"/>
      <c r="VGJ1043655" s="39"/>
      <c r="VGK1043655" s="39"/>
      <c r="VGL1043655" s="39"/>
      <c r="VGM1043655" s="39"/>
      <c r="VGN1043655" s="39"/>
      <c r="VGO1043655" s="39"/>
      <c r="VGP1043655" s="39"/>
      <c r="VGQ1043655" s="39"/>
      <c r="VGR1043655" s="39"/>
      <c r="VGS1043655" s="39"/>
      <c r="VGT1043655" s="39"/>
      <c r="VGU1043655" s="39"/>
      <c r="VGV1043655" s="39"/>
      <c r="VGW1043655" s="39"/>
      <c r="VGX1043655" s="39"/>
      <c r="VGY1043655" s="39"/>
      <c r="VGZ1043655" s="39"/>
      <c r="VHA1043655" s="39"/>
      <c r="VHB1043655" s="39"/>
      <c r="VHC1043655" s="39"/>
      <c r="VHD1043655" s="39"/>
      <c r="VHE1043655" s="39"/>
      <c r="VHF1043655" s="39"/>
      <c r="VHG1043655" s="39"/>
      <c r="VHH1043655" s="39"/>
      <c r="VHI1043655" s="39"/>
      <c r="VHJ1043655" s="39"/>
      <c r="VHK1043655" s="39"/>
      <c r="VHL1043655" s="39"/>
      <c r="VHM1043655" s="39"/>
      <c r="VHN1043655" s="39"/>
      <c r="VHO1043655" s="39"/>
      <c r="VHP1043655" s="39"/>
      <c r="VHQ1043655" s="39"/>
      <c r="VHR1043655" s="39"/>
      <c r="VHS1043655" s="39"/>
      <c r="VHT1043655" s="39"/>
      <c r="VHU1043655" s="39"/>
      <c r="VHV1043655" s="39"/>
      <c r="VHW1043655" s="39"/>
      <c r="VHX1043655" s="39"/>
      <c r="VHY1043655" s="39"/>
      <c r="VHZ1043655" s="39"/>
      <c r="VIA1043655" s="39"/>
      <c r="VIB1043655" s="39"/>
      <c r="VIC1043655" s="39"/>
      <c r="VID1043655" s="39"/>
      <c r="VIE1043655" s="39"/>
      <c r="VIF1043655" s="39"/>
      <c r="VIG1043655" s="39"/>
      <c r="VIH1043655" s="39"/>
      <c r="VII1043655" s="39"/>
      <c r="VIJ1043655" s="39"/>
      <c r="VIK1043655" s="39"/>
      <c r="VIL1043655" s="39"/>
      <c r="VIM1043655" s="39"/>
      <c r="VIN1043655" s="39"/>
      <c r="VIO1043655" s="39"/>
      <c r="VIP1043655" s="39"/>
      <c r="VIQ1043655" s="39"/>
      <c r="VIR1043655" s="39"/>
      <c r="VIS1043655" s="39"/>
      <c r="VIT1043655" s="39"/>
      <c r="VIU1043655" s="39"/>
      <c r="VIV1043655" s="39"/>
      <c r="VIW1043655" s="39"/>
      <c r="VIX1043655" s="39"/>
      <c r="VIY1043655" s="39"/>
      <c r="VIZ1043655" s="39"/>
      <c r="VJA1043655" s="39"/>
      <c r="VJB1043655" s="39"/>
      <c r="VJC1043655" s="39"/>
      <c r="VJD1043655" s="39"/>
      <c r="VJE1043655" s="39"/>
      <c r="VJF1043655" s="39"/>
      <c r="VJG1043655" s="39"/>
      <c r="VJH1043655" s="39"/>
      <c r="VJI1043655" s="39"/>
      <c r="VJJ1043655" s="39"/>
      <c r="VJK1043655" s="39"/>
      <c r="VJL1043655" s="39"/>
      <c r="VJM1043655" s="39"/>
      <c r="VJN1043655" s="39"/>
      <c r="VJO1043655" s="39"/>
      <c r="VJP1043655" s="39"/>
      <c r="VJQ1043655" s="39"/>
      <c r="VJR1043655" s="39"/>
      <c r="VJS1043655" s="39"/>
      <c r="VJT1043655" s="39"/>
      <c r="VJU1043655" s="39"/>
      <c r="VJV1043655" s="39"/>
      <c r="VJW1043655" s="39"/>
      <c r="VJX1043655" s="39"/>
      <c r="VJY1043655" s="39"/>
      <c r="VJZ1043655" s="39"/>
      <c r="VKA1043655" s="39"/>
      <c r="VKB1043655" s="39"/>
      <c r="VKC1043655" s="39"/>
      <c r="VKD1043655" s="39"/>
      <c r="VKE1043655" s="39"/>
      <c r="VKF1043655" s="39"/>
      <c r="VKG1043655" s="39"/>
      <c r="VKH1043655" s="39"/>
      <c r="VKI1043655" s="39"/>
      <c r="VKJ1043655" s="39"/>
      <c r="VKK1043655" s="39"/>
      <c r="VKL1043655" s="39"/>
      <c r="VKM1043655" s="39"/>
      <c r="VKN1043655" s="39"/>
      <c r="VKO1043655" s="39"/>
      <c r="VKP1043655" s="39"/>
      <c r="VKQ1043655" s="39"/>
      <c r="VKR1043655" s="39"/>
      <c r="VKS1043655" s="39"/>
      <c r="VKT1043655" s="39"/>
      <c r="VKU1043655" s="39"/>
      <c r="VKV1043655" s="39"/>
      <c r="VKW1043655" s="39"/>
      <c r="VKX1043655" s="39"/>
      <c r="VKY1043655" s="39"/>
      <c r="VKZ1043655" s="39"/>
      <c r="VLA1043655" s="39"/>
      <c r="VLB1043655" s="39"/>
      <c r="VLC1043655" s="39"/>
      <c r="VLD1043655" s="39"/>
      <c r="VLE1043655" s="39"/>
      <c r="VLF1043655" s="39"/>
      <c r="VLG1043655" s="39"/>
      <c r="VLH1043655" s="39"/>
      <c r="VLI1043655" s="39"/>
      <c r="VLJ1043655" s="39"/>
      <c r="VLK1043655" s="39"/>
      <c r="VLL1043655" s="39"/>
      <c r="VLM1043655" s="39"/>
      <c r="VLN1043655" s="39"/>
      <c r="VLO1043655" s="39"/>
      <c r="VLP1043655" s="39"/>
      <c r="VLQ1043655" s="39"/>
      <c r="VLR1043655" s="39"/>
      <c r="VLS1043655" s="39"/>
      <c r="VLT1043655" s="39"/>
      <c r="VLU1043655" s="39"/>
      <c r="VLV1043655" s="39"/>
      <c r="VLW1043655" s="39"/>
      <c r="VLX1043655" s="39"/>
      <c r="VLY1043655" s="39"/>
      <c r="VLZ1043655" s="39"/>
      <c r="VMA1043655" s="39"/>
      <c r="VMB1043655" s="39"/>
      <c r="VMC1043655" s="39"/>
      <c r="VMD1043655" s="39"/>
      <c r="VME1043655" s="39"/>
      <c r="VMF1043655" s="39"/>
      <c r="VMG1043655" s="39"/>
      <c r="VMH1043655" s="39"/>
      <c r="VMI1043655" s="39"/>
      <c r="VMJ1043655" s="39"/>
      <c r="VMK1043655" s="39"/>
      <c r="VML1043655" s="39"/>
      <c r="VMM1043655" s="39"/>
      <c r="VMN1043655" s="39"/>
      <c r="VMO1043655" s="39"/>
      <c r="VMP1043655" s="39"/>
      <c r="VMQ1043655" s="39"/>
      <c r="VMR1043655" s="39"/>
      <c r="VMS1043655" s="39"/>
      <c r="VMT1043655" s="39"/>
      <c r="VMU1043655" s="39"/>
      <c r="VMV1043655" s="39"/>
      <c r="VMW1043655" s="39"/>
      <c r="VMX1043655" s="39"/>
      <c r="VMY1043655" s="39"/>
      <c r="VMZ1043655" s="39"/>
      <c r="VNA1043655" s="39"/>
      <c r="VNB1043655" s="39"/>
      <c r="VNC1043655" s="39"/>
      <c r="VND1043655" s="39"/>
      <c r="VNE1043655" s="39"/>
      <c r="VNF1043655" s="39"/>
      <c r="VNG1043655" s="39"/>
      <c r="VNH1043655" s="39"/>
      <c r="VNI1043655" s="39"/>
      <c r="VNJ1043655" s="39"/>
      <c r="VNK1043655" s="39"/>
      <c r="VNL1043655" s="39"/>
      <c r="VNM1043655" s="39"/>
      <c r="VNN1043655" s="39"/>
      <c r="VNO1043655" s="39"/>
      <c r="VNP1043655" s="39"/>
      <c r="VNQ1043655" s="39"/>
      <c r="VNR1043655" s="39"/>
      <c r="VNS1043655" s="39"/>
      <c r="VNT1043655" s="39"/>
      <c r="VNU1043655" s="39"/>
      <c r="VNV1043655" s="39"/>
      <c r="VNW1043655" s="39"/>
      <c r="VNX1043655" s="39"/>
      <c r="VNY1043655" s="39"/>
      <c r="VNZ1043655" s="39"/>
      <c r="VOA1043655" s="39"/>
      <c r="VOB1043655" s="39"/>
      <c r="VOC1043655" s="39"/>
      <c r="VOD1043655" s="39"/>
      <c r="VOE1043655" s="39"/>
      <c r="VOF1043655" s="39"/>
      <c r="VOG1043655" s="39"/>
      <c r="VOH1043655" s="39"/>
      <c r="VOI1043655" s="39"/>
      <c r="VOJ1043655" s="39"/>
      <c r="VOK1043655" s="39"/>
      <c r="VOL1043655" s="39"/>
      <c r="VOM1043655" s="39"/>
      <c r="VON1043655" s="39"/>
      <c r="VOO1043655" s="39"/>
      <c r="VOP1043655" s="39"/>
      <c r="VOQ1043655" s="39"/>
      <c r="VOR1043655" s="39"/>
      <c r="VOS1043655" s="39"/>
      <c r="VOT1043655" s="39"/>
      <c r="VOU1043655" s="39"/>
      <c r="VOV1043655" s="39"/>
      <c r="VOW1043655" s="39"/>
      <c r="VOX1043655" s="39"/>
      <c r="VOY1043655" s="39"/>
      <c r="VOZ1043655" s="39"/>
      <c r="VPA1043655" s="39"/>
      <c r="VPB1043655" s="39"/>
      <c r="VPC1043655" s="39"/>
      <c r="VPD1043655" s="39"/>
      <c r="VPE1043655" s="39"/>
      <c r="VPF1043655" s="39"/>
      <c r="VPG1043655" s="39"/>
      <c r="VPH1043655" s="39"/>
      <c r="VPI1043655" s="39"/>
      <c r="VPJ1043655" s="39"/>
      <c r="VPK1043655" s="39"/>
      <c r="VPL1043655" s="39"/>
      <c r="VPM1043655" s="39"/>
      <c r="VPN1043655" s="39"/>
      <c r="VPO1043655" s="39"/>
      <c r="VPP1043655" s="39"/>
      <c r="VPQ1043655" s="39"/>
      <c r="VPR1043655" s="39"/>
      <c r="VPS1043655" s="39"/>
      <c r="VPT1043655" s="39"/>
      <c r="VPU1043655" s="39"/>
      <c r="VPV1043655" s="39"/>
      <c r="VPW1043655" s="39"/>
      <c r="VPX1043655" s="39"/>
      <c r="VPY1043655" s="39"/>
      <c r="VPZ1043655" s="39"/>
      <c r="VQA1043655" s="39"/>
      <c r="VQB1043655" s="39"/>
      <c r="VQC1043655" s="39"/>
      <c r="VQD1043655" s="39"/>
      <c r="VQE1043655" s="39"/>
      <c r="VQF1043655" s="39"/>
      <c r="VQG1043655" s="39"/>
      <c r="VQH1043655" s="39"/>
      <c r="VQI1043655" s="39"/>
      <c r="VQJ1043655" s="39"/>
      <c r="VQK1043655" s="39"/>
      <c r="VQL1043655" s="39"/>
      <c r="VQM1043655" s="39"/>
      <c r="VQN1043655" s="39"/>
      <c r="VQO1043655" s="39"/>
      <c r="VQP1043655" s="39"/>
      <c r="VQQ1043655" s="39"/>
      <c r="VQR1043655" s="39"/>
      <c r="VQS1043655" s="39"/>
      <c r="VQT1043655" s="39"/>
      <c r="VQU1043655" s="39"/>
      <c r="VQV1043655" s="39"/>
      <c r="VQW1043655" s="39"/>
      <c r="VQX1043655" s="39"/>
      <c r="VQY1043655" s="39"/>
      <c r="VQZ1043655" s="39"/>
      <c r="VRA1043655" s="39"/>
      <c r="VRB1043655" s="39"/>
      <c r="VRC1043655" s="39"/>
      <c r="VRD1043655" s="39"/>
      <c r="VRE1043655" s="39"/>
      <c r="VRF1043655" s="39"/>
      <c r="VRG1043655" s="39"/>
      <c r="VRH1043655" s="39"/>
      <c r="VRI1043655" s="39"/>
      <c r="VRJ1043655" s="39"/>
      <c r="VRK1043655" s="39"/>
      <c r="VRL1043655" s="39"/>
      <c r="VRM1043655" s="39"/>
      <c r="VRN1043655" s="39"/>
      <c r="VRO1043655" s="39"/>
      <c r="VRP1043655" s="39"/>
      <c r="VRQ1043655" s="39"/>
      <c r="VRR1043655" s="39"/>
      <c r="VRS1043655" s="39"/>
      <c r="VRT1043655" s="39"/>
      <c r="VRU1043655" s="39"/>
      <c r="VRV1043655" s="39"/>
      <c r="VRW1043655" s="39"/>
      <c r="VRX1043655" s="39"/>
      <c r="VRY1043655" s="39"/>
      <c r="VRZ1043655" s="39"/>
      <c r="VSA1043655" s="39"/>
      <c r="VSB1043655" s="39"/>
      <c r="VSC1043655" s="39"/>
      <c r="VSD1043655" s="39"/>
      <c r="VSE1043655" s="39"/>
      <c r="VSF1043655" s="39"/>
      <c r="VSG1043655" s="39"/>
      <c r="VSH1043655" s="39"/>
      <c r="VSI1043655" s="39"/>
      <c r="VSJ1043655" s="39"/>
      <c r="VSK1043655" s="39"/>
      <c r="VSL1043655" s="39"/>
      <c r="VSM1043655" s="39"/>
      <c r="VSN1043655" s="39"/>
      <c r="VSO1043655" s="39"/>
      <c r="VSP1043655" s="39"/>
      <c r="VSQ1043655" s="39"/>
      <c r="VSR1043655" s="39"/>
      <c r="VSS1043655" s="39"/>
      <c r="VST1043655" s="39"/>
      <c r="VSU1043655" s="39"/>
      <c r="VSV1043655" s="39"/>
      <c r="VSW1043655" s="39"/>
      <c r="VSX1043655" s="39"/>
      <c r="VSY1043655" s="39"/>
      <c r="VSZ1043655" s="39"/>
      <c r="VTA1043655" s="39"/>
      <c r="VTB1043655" s="39"/>
      <c r="VTC1043655" s="39"/>
      <c r="VTD1043655" s="39"/>
      <c r="VTE1043655" s="39"/>
      <c r="VTF1043655" s="39"/>
      <c r="VTG1043655" s="39"/>
      <c r="VTH1043655" s="39"/>
      <c r="VTI1043655" s="39"/>
      <c r="VTJ1043655" s="39"/>
      <c r="VTK1043655" s="39"/>
      <c r="VTL1043655" s="39"/>
      <c r="VTM1043655" s="39"/>
      <c r="VTN1043655" s="39"/>
      <c r="VTO1043655" s="39"/>
      <c r="VTP1043655" s="39"/>
      <c r="VTQ1043655" s="39"/>
      <c r="VTR1043655" s="39"/>
      <c r="VTS1043655" s="39"/>
      <c r="VTT1043655" s="39"/>
      <c r="VTU1043655" s="39"/>
      <c r="VTV1043655" s="39"/>
      <c r="VTW1043655" s="39"/>
      <c r="VTX1043655" s="39"/>
      <c r="VTY1043655" s="39"/>
      <c r="VTZ1043655" s="39"/>
      <c r="VUA1043655" s="39"/>
      <c r="VUB1043655" s="39"/>
      <c r="VUC1043655" s="39"/>
      <c r="VUD1043655" s="39"/>
      <c r="VUE1043655" s="39"/>
      <c r="VUF1043655" s="39"/>
      <c r="VUG1043655" s="39"/>
      <c r="VUH1043655" s="39"/>
      <c r="VUI1043655" s="39"/>
      <c r="VUJ1043655" s="39"/>
      <c r="VUK1043655" s="39"/>
      <c r="VUL1043655" s="39"/>
      <c r="VUM1043655" s="39"/>
      <c r="VUN1043655" s="39"/>
      <c r="VUO1043655" s="39"/>
      <c r="VUP1043655" s="39"/>
      <c r="VUQ1043655" s="39"/>
      <c r="VUR1043655" s="39"/>
      <c r="VUS1043655" s="39"/>
      <c r="VUT1043655" s="39"/>
      <c r="VUU1043655" s="39"/>
      <c r="VUV1043655" s="39"/>
      <c r="VUW1043655" s="39"/>
      <c r="VUX1043655" s="39"/>
      <c r="VUY1043655" s="39"/>
      <c r="VUZ1043655" s="39"/>
      <c r="VVA1043655" s="39"/>
      <c r="VVB1043655" s="39"/>
      <c r="VVC1043655" s="39"/>
      <c r="VVD1043655" s="39"/>
      <c r="VVE1043655" s="39"/>
      <c r="VVF1043655" s="39"/>
      <c r="VVG1043655" s="39"/>
      <c r="VVH1043655" s="39"/>
      <c r="VVI1043655" s="39"/>
      <c r="VVJ1043655" s="39"/>
      <c r="VVK1043655" s="39"/>
      <c r="VVL1043655" s="39"/>
      <c r="VVM1043655" s="39"/>
      <c r="VVN1043655" s="39"/>
      <c r="VVO1043655" s="39"/>
      <c r="VVP1043655" s="39"/>
      <c r="VVQ1043655" s="39"/>
      <c r="VVR1043655" s="39"/>
      <c r="VVS1043655" s="39"/>
      <c r="VVT1043655" s="39"/>
      <c r="VVU1043655" s="39"/>
      <c r="VVV1043655" s="39"/>
      <c r="VVW1043655" s="39"/>
      <c r="VVX1043655" s="39"/>
      <c r="VVY1043655" s="39"/>
      <c r="VVZ1043655" s="39"/>
      <c r="VWA1043655" s="39"/>
      <c r="VWB1043655" s="39"/>
      <c r="VWC1043655" s="39"/>
      <c r="VWD1043655" s="39"/>
      <c r="VWE1043655" s="39"/>
      <c r="VWF1043655" s="39"/>
      <c r="VWG1043655" s="39"/>
      <c r="VWH1043655" s="39"/>
      <c r="VWI1043655" s="39"/>
      <c r="VWJ1043655" s="39"/>
      <c r="VWK1043655" s="39"/>
      <c r="VWL1043655" s="39"/>
      <c r="VWM1043655" s="39"/>
      <c r="VWN1043655" s="39"/>
      <c r="VWO1043655" s="39"/>
      <c r="VWP1043655" s="39"/>
      <c r="VWQ1043655" s="39"/>
      <c r="VWR1043655" s="39"/>
      <c r="VWS1043655" s="39"/>
      <c r="VWT1043655" s="39"/>
      <c r="VWU1043655" s="39"/>
      <c r="VWV1043655" s="39"/>
      <c r="VWW1043655" s="39"/>
      <c r="VWX1043655" s="39"/>
      <c r="VWY1043655" s="39"/>
      <c r="VWZ1043655" s="39"/>
      <c r="VXA1043655" s="39"/>
      <c r="VXB1043655" s="39"/>
      <c r="VXC1043655" s="39"/>
      <c r="VXD1043655" s="39"/>
      <c r="VXE1043655" s="39"/>
      <c r="VXF1043655" s="39"/>
      <c r="VXG1043655" s="39"/>
      <c r="VXH1043655" s="39"/>
      <c r="VXI1043655" s="39"/>
      <c r="VXJ1043655" s="39"/>
      <c r="VXK1043655" s="39"/>
      <c r="VXL1043655" s="39"/>
      <c r="VXM1043655" s="39"/>
      <c r="VXN1043655" s="39"/>
      <c r="VXO1043655" s="39"/>
      <c r="VXP1043655" s="39"/>
      <c r="VXQ1043655" s="39"/>
      <c r="VXR1043655" s="39"/>
      <c r="VXS1043655" s="39"/>
      <c r="VXT1043655" s="39"/>
      <c r="VXU1043655" s="39"/>
      <c r="VXV1043655" s="39"/>
      <c r="VXW1043655" s="39"/>
      <c r="VXX1043655" s="39"/>
      <c r="VXY1043655" s="39"/>
      <c r="VXZ1043655" s="39"/>
      <c r="VYA1043655" s="39"/>
      <c r="VYB1043655" s="39"/>
      <c r="VYC1043655" s="39"/>
      <c r="VYD1043655" s="39"/>
      <c r="VYE1043655" s="39"/>
      <c r="VYF1043655" s="39"/>
      <c r="VYG1043655" s="39"/>
      <c r="VYH1043655" s="39"/>
      <c r="VYI1043655" s="39"/>
      <c r="VYJ1043655" s="39"/>
      <c r="VYK1043655" s="39"/>
      <c r="VYL1043655" s="39"/>
      <c r="VYM1043655" s="39"/>
      <c r="VYN1043655" s="39"/>
      <c r="VYO1043655" s="39"/>
      <c r="VYP1043655" s="39"/>
      <c r="VYQ1043655" s="39"/>
      <c r="VYR1043655" s="39"/>
      <c r="VYS1043655" s="39"/>
      <c r="VYT1043655" s="39"/>
      <c r="VYU1043655" s="39"/>
      <c r="VYV1043655" s="39"/>
      <c r="VYW1043655" s="39"/>
      <c r="VYX1043655" s="39"/>
      <c r="VYY1043655" s="39"/>
      <c r="VYZ1043655" s="39"/>
      <c r="VZA1043655" s="39"/>
      <c r="VZB1043655" s="39"/>
      <c r="VZC1043655" s="39"/>
      <c r="VZD1043655" s="39"/>
      <c r="VZE1043655" s="39"/>
      <c r="VZF1043655" s="39"/>
      <c r="VZG1043655" s="39"/>
      <c r="VZH1043655" s="39"/>
      <c r="VZI1043655" s="39"/>
      <c r="VZJ1043655" s="39"/>
      <c r="VZK1043655" s="39"/>
      <c r="VZL1043655" s="39"/>
      <c r="VZM1043655" s="39"/>
      <c r="VZN1043655" s="39"/>
      <c r="VZO1043655" s="39"/>
      <c r="VZP1043655" s="39"/>
      <c r="VZQ1043655" s="39"/>
      <c r="VZR1043655" s="39"/>
      <c r="VZS1043655" s="39"/>
      <c r="VZT1043655" s="39"/>
      <c r="VZU1043655" s="39"/>
      <c r="VZV1043655" s="39"/>
      <c r="VZW1043655" s="39"/>
      <c r="VZX1043655" s="39"/>
      <c r="VZY1043655" s="39"/>
      <c r="VZZ1043655" s="39"/>
      <c r="WAA1043655" s="39"/>
      <c r="WAB1043655" s="39"/>
      <c r="WAC1043655" s="39"/>
      <c r="WAD1043655" s="39"/>
      <c r="WAE1043655" s="39"/>
      <c r="WAF1043655" s="39"/>
      <c r="WAG1043655" s="39"/>
      <c r="WAH1043655" s="39"/>
      <c r="WAI1043655" s="39"/>
      <c r="WAJ1043655" s="39"/>
      <c r="WAK1043655" s="39"/>
      <c r="WAL1043655" s="39"/>
      <c r="WAM1043655" s="39"/>
      <c r="WAN1043655" s="39"/>
      <c r="WAO1043655" s="39"/>
      <c r="WAP1043655" s="39"/>
      <c r="WAQ1043655" s="39"/>
      <c r="WAR1043655" s="39"/>
      <c r="WAS1043655" s="39"/>
      <c r="WAT1043655" s="39"/>
      <c r="WAU1043655" s="39"/>
      <c r="WAV1043655" s="39"/>
      <c r="WAW1043655" s="39"/>
      <c r="WAX1043655" s="39"/>
      <c r="WAY1043655" s="39"/>
      <c r="WAZ1043655" s="39"/>
      <c r="WBA1043655" s="39"/>
      <c r="WBB1043655" s="39"/>
      <c r="WBC1043655" s="39"/>
      <c r="WBD1043655" s="39"/>
      <c r="WBE1043655" s="39"/>
      <c r="WBF1043655" s="39"/>
      <c r="WBG1043655" s="39"/>
      <c r="WBH1043655" s="39"/>
      <c r="WBI1043655" s="39"/>
      <c r="WBJ1043655" s="39"/>
      <c r="WBK1043655" s="39"/>
      <c r="WBL1043655" s="39"/>
      <c r="WBM1043655" s="39"/>
      <c r="WBN1043655" s="39"/>
      <c r="WBO1043655" s="39"/>
      <c r="WBP1043655" s="39"/>
      <c r="WBQ1043655" s="39"/>
      <c r="WBR1043655" s="39"/>
      <c r="WBS1043655" s="39"/>
      <c r="WBT1043655" s="39"/>
      <c r="WBU1043655" s="39"/>
      <c r="WBV1043655" s="39"/>
      <c r="WBW1043655" s="39"/>
      <c r="WBX1043655" s="39"/>
      <c r="WBY1043655" s="39"/>
      <c r="WBZ1043655" s="39"/>
      <c r="WCA1043655" s="39"/>
      <c r="WCB1043655" s="39"/>
      <c r="WCC1043655" s="39"/>
      <c r="WCD1043655" s="39"/>
      <c r="WCE1043655" s="39"/>
      <c r="WCF1043655" s="39"/>
      <c r="WCG1043655" s="39"/>
      <c r="WCH1043655" s="39"/>
      <c r="WCI1043655" s="39"/>
      <c r="WCJ1043655" s="39"/>
      <c r="WCK1043655" s="39"/>
      <c r="WCL1043655" s="39"/>
      <c r="WCM1043655" s="39"/>
      <c r="WCN1043655" s="39"/>
      <c r="WCO1043655" s="39"/>
      <c r="WCP1043655" s="39"/>
      <c r="WCQ1043655" s="39"/>
      <c r="WCR1043655" s="39"/>
      <c r="WCS1043655" s="39"/>
      <c r="WCT1043655" s="39"/>
      <c r="WCU1043655" s="39"/>
      <c r="WCV1043655" s="39"/>
      <c r="WCW1043655" s="39"/>
      <c r="WCX1043655" s="39"/>
      <c r="WCY1043655" s="39"/>
      <c r="WCZ1043655" s="39"/>
      <c r="WDA1043655" s="39"/>
      <c r="WDB1043655" s="39"/>
      <c r="WDC1043655" s="39"/>
      <c r="WDD1043655" s="39"/>
      <c r="WDE1043655" s="39"/>
      <c r="WDF1043655" s="39"/>
      <c r="WDG1043655" s="39"/>
      <c r="WDH1043655" s="39"/>
      <c r="WDI1043655" s="39"/>
      <c r="WDJ1043655" s="39"/>
      <c r="WDK1043655" s="39"/>
      <c r="WDL1043655" s="39"/>
      <c r="WDM1043655" s="39"/>
      <c r="WDN1043655" s="39"/>
      <c r="WDO1043655" s="39"/>
      <c r="WDP1043655" s="39"/>
      <c r="WDQ1043655" s="39"/>
      <c r="WDR1043655" s="39"/>
      <c r="WDS1043655" s="39"/>
      <c r="WDT1043655" s="39"/>
      <c r="WDU1043655" s="39"/>
      <c r="WDV1043655" s="39"/>
      <c r="WDW1043655" s="39"/>
      <c r="WDX1043655" s="39"/>
      <c r="WDY1043655" s="39"/>
      <c r="WDZ1043655" s="39"/>
      <c r="WEA1043655" s="39"/>
      <c r="WEB1043655" s="39"/>
      <c r="WEC1043655" s="39"/>
      <c r="WED1043655" s="39"/>
      <c r="WEE1043655" s="39"/>
      <c r="WEF1043655" s="39"/>
      <c r="WEG1043655" s="39"/>
      <c r="WEH1043655" s="39"/>
      <c r="WEI1043655" s="39"/>
      <c r="WEJ1043655" s="39"/>
      <c r="WEK1043655" s="39"/>
      <c r="WEL1043655" s="39"/>
      <c r="WEM1043655" s="39"/>
      <c r="WEN1043655" s="39"/>
      <c r="WEO1043655" s="39"/>
      <c r="WEP1043655" s="39"/>
      <c r="WEQ1043655" s="39"/>
      <c r="WER1043655" s="39"/>
      <c r="WES1043655" s="39"/>
      <c r="WET1043655" s="39"/>
      <c r="WEU1043655" s="39"/>
      <c r="WEV1043655" s="39"/>
      <c r="WEW1043655" s="39"/>
      <c r="WEX1043655" s="39"/>
      <c r="WEY1043655" s="39"/>
      <c r="WEZ1043655" s="39"/>
      <c r="WFA1043655" s="39"/>
      <c r="WFB1043655" s="39"/>
      <c r="WFC1043655" s="39"/>
      <c r="WFD1043655" s="39"/>
      <c r="WFE1043655" s="39"/>
      <c r="WFF1043655" s="39"/>
      <c r="WFG1043655" s="39"/>
      <c r="WFH1043655" s="39"/>
      <c r="WFI1043655" s="39"/>
      <c r="WFJ1043655" s="39"/>
      <c r="WFK1043655" s="39"/>
      <c r="WFL1043655" s="39"/>
      <c r="WFM1043655" s="39"/>
      <c r="WFN1043655" s="39"/>
      <c r="WFO1043655" s="39"/>
      <c r="WFP1043655" s="39"/>
      <c r="WFQ1043655" s="39"/>
      <c r="WFR1043655" s="39"/>
      <c r="WFS1043655" s="39"/>
      <c r="WFT1043655" s="39"/>
      <c r="WFU1043655" s="39"/>
      <c r="WFV1043655" s="39"/>
      <c r="WFW1043655" s="39"/>
      <c r="WFX1043655" s="39"/>
      <c r="WFY1043655" s="39"/>
      <c r="WFZ1043655" s="39"/>
      <c r="WGA1043655" s="39"/>
      <c r="WGB1043655" s="39"/>
      <c r="WGC1043655" s="39"/>
      <c r="WGD1043655" s="39"/>
      <c r="WGE1043655" s="39"/>
      <c r="WGF1043655" s="39"/>
      <c r="WGG1043655" s="39"/>
      <c r="WGH1043655" s="39"/>
      <c r="WGI1043655" s="39"/>
      <c r="WGJ1043655" s="39"/>
      <c r="WGK1043655" s="39"/>
      <c r="WGL1043655" s="39"/>
      <c r="WGM1043655" s="39"/>
      <c r="WGN1043655" s="39"/>
      <c r="WGO1043655" s="39"/>
      <c r="WGP1043655" s="39"/>
      <c r="WGQ1043655" s="39"/>
      <c r="WGR1043655" s="39"/>
      <c r="WGS1043655" s="39"/>
      <c r="WGT1043655" s="39"/>
      <c r="WGU1043655" s="39"/>
      <c r="WGV1043655" s="39"/>
      <c r="WGW1043655" s="39"/>
      <c r="WGX1043655" s="39"/>
      <c r="WGY1043655" s="39"/>
      <c r="WGZ1043655" s="39"/>
      <c r="WHA1043655" s="39"/>
      <c r="WHB1043655" s="39"/>
      <c r="WHC1043655" s="39"/>
      <c r="WHD1043655" s="39"/>
      <c r="WHE1043655" s="39"/>
      <c r="WHF1043655" s="39"/>
      <c r="WHG1043655" s="39"/>
      <c r="WHH1043655" s="39"/>
      <c r="WHI1043655" s="39"/>
      <c r="WHJ1043655" s="39"/>
      <c r="WHK1043655" s="39"/>
      <c r="WHL1043655" s="39"/>
      <c r="WHM1043655" s="39"/>
      <c r="WHN1043655" s="39"/>
      <c r="WHO1043655" s="39"/>
      <c r="WHP1043655" s="39"/>
      <c r="WHQ1043655" s="39"/>
      <c r="WHR1043655" s="39"/>
      <c r="WHS1043655" s="39"/>
      <c r="WHT1043655" s="39"/>
      <c r="WHU1043655" s="39"/>
      <c r="WHV1043655" s="39"/>
      <c r="WHW1043655" s="39"/>
      <c r="WHX1043655" s="39"/>
      <c r="WHY1043655" s="39"/>
      <c r="WHZ1043655" s="39"/>
      <c r="WIA1043655" s="39"/>
      <c r="WIB1043655" s="39"/>
      <c r="WIC1043655" s="39"/>
      <c r="WID1043655" s="39"/>
      <c r="WIE1043655" s="39"/>
      <c r="WIF1043655" s="39"/>
      <c r="WIG1043655" s="39"/>
      <c r="WIH1043655" s="39"/>
      <c r="WII1043655" s="39"/>
      <c r="WIJ1043655" s="39"/>
      <c r="WIK1043655" s="39"/>
      <c r="WIL1043655" s="39"/>
      <c r="WIM1043655" s="39"/>
      <c r="WIN1043655" s="39"/>
      <c r="WIO1043655" s="39"/>
      <c r="WIP1043655" s="39"/>
      <c r="WIQ1043655" s="39"/>
      <c r="WIR1043655" s="39"/>
      <c r="WIS1043655" s="39"/>
      <c r="WIT1043655" s="39"/>
      <c r="WIU1043655" s="39"/>
      <c r="WIV1043655" s="39"/>
      <c r="WIW1043655" s="39"/>
      <c r="WIX1043655" s="39"/>
      <c r="WIY1043655" s="39"/>
      <c r="WIZ1043655" s="39"/>
      <c r="WJA1043655" s="39"/>
      <c r="WJB1043655" s="39"/>
      <c r="WJC1043655" s="39"/>
      <c r="WJD1043655" s="39"/>
      <c r="WJE1043655" s="39"/>
      <c r="WJF1043655" s="39"/>
      <c r="WJG1043655" s="39"/>
      <c r="WJH1043655" s="39"/>
      <c r="WJI1043655" s="39"/>
      <c r="WJJ1043655" s="39"/>
      <c r="WJK1043655" s="39"/>
      <c r="WJL1043655" s="39"/>
      <c r="WJM1043655" s="39"/>
      <c r="WJN1043655" s="39"/>
      <c r="WJO1043655" s="39"/>
      <c r="WJP1043655" s="39"/>
      <c r="WJQ1043655" s="39"/>
      <c r="WJR1043655" s="39"/>
      <c r="WJS1043655" s="39"/>
      <c r="WJT1043655" s="39"/>
      <c r="WJU1043655" s="39"/>
      <c r="WJV1043655" s="39"/>
      <c r="WJW1043655" s="39"/>
      <c r="WJX1043655" s="39"/>
      <c r="WJY1043655" s="39"/>
      <c r="WJZ1043655" s="39"/>
      <c r="WKA1043655" s="39"/>
      <c r="WKB1043655" s="39"/>
      <c r="WKC1043655" s="39"/>
      <c r="WKD1043655" s="39"/>
      <c r="WKE1043655" s="39"/>
      <c r="WKF1043655" s="39"/>
      <c r="WKG1043655" s="39"/>
      <c r="WKH1043655" s="39"/>
      <c r="WKI1043655" s="39"/>
      <c r="WKJ1043655" s="39"/>
      <c r="WKK1043655" s="39"/>
      <c r="WKL1043655" s="39"/>
      <c r="WKM1043655" s="39"/>
      <c r="WKN1043655" s="39"/>
      <c r="WKO1043655" s="39"/>
      <c r="WKP1043655" s="39"/>
      <c r="WKQ1043655" s="39"/>
      <c r="WKR1043655" s="39"/>
      <c r="WKS1043655" s="39"/>
      <c r="WKT1043655" s="39"/>
      <c r="WKU1043655" s="39"/>
      <c r="WKV1043655" s="39"/>
      <c r="WKW1043655" s="39"/>
      <c r="WKX1043655" s="39"/>
      <c r="WKY1043655" s="39"/>
      <c r="WKZ1043655" s="39"/>
      <c r="WLA1043655" s="39"/>
      <c r="WLB1043655" s="39"/>
      <c r="WLC1043655" s="39"/>
      <c r="WLD1043655" s="39"/>
      <c r="WLE1043655" s="39"/>
      <c r="WLF1043655" s="39"/>
      <c r="WLG1043655" s="39"/>
      <c r="WLH1043655" s="39"/>
      <c r="WLI1043655" s="39"/>
      <c r="WLJ1043655" s="39"/>
      <c r="WLK1043655" s="39"/>
      <c r="WLL1043655" s="39"/>
      <c r="WLM1043655" s="39"/>
      <c r="WLN1043655" s="39"/>
      <c r="WLO1043655" s="39"/>
      <c r="WLP1043655" s="39"/>
      <c r="WLQ1043655" s="39"/>
      <c r="WLR1043655" s="39"/>
      <c r="WLS1043655" s="39"/>
      <c r="WLT1043655" s="39"/>
      <c r="WLU1043655" s="39"/>
      <c r="WLV1043655" s="39"/>
      <c r="WLW1043655" s="39"/>
      <c r="WLX1043655" s="39"/>
      <c r="WLY1043655" s="39"/>
      <c r="WLZ1043655" s="39"/>
      <c r="WMA1043655" s="39"/>
      <c r="WMB1043655" s="39"/>
      <c r="WMC1043655" s="39"/>
      <c r="WMD1043655" s="39"/>
      <c r="WME1043655" s="39"/>
      <c r="WMF1043655" s="39"/>
      <c r="WMG1043655" s="39"/>
      <c r="WMH1043655" s="39"/>
      <c r="WMI1043655" s="39"/>
      <c r="WMJ1043655" s="39"/>
      <c r="WMK1043655" s="39"/>
      <c r="WML1043655" s="39"/>
      <c r="WMM1043655" s="39"/>
      <c r="WMN1043655" s="39"/>
      <c r="WMO1043655" s="39"/>
      <c r="WMP1043655" s="39"/>
      <c r="WMQ1043655" s="39"/>
      <c r="WMR1043655" s="39"/>
      <c r="WMS1043655" s="39"/>
      <c r="WMT1043655" s="39"/>
      <c r="WMU1043655" s="39"/>
      <c r="WMV1043655" s="39"/>
      <c r="WMW1043655" s="39"/>
      <c r="WMX1043655" s="39"/>
      <c r="WMY1043655" s="39"/>
      <c r="WMZ1043655" s="39"/>
      <c r="WNA1043655" s="39"/>
      <c r="WNB1043655" s="39"/>
      <c r="WNC1043655" s="39"/>
      <c r="WND1043655" s="39"/>
      <c r="WNE1043655" s="39"/>
      <c r="WNF1043655" s="39"/>
      <c r="WNG1043655" s="39"/>
      <c r="WNH1043655" s="39"/>
      <c r="WNI1043655" s="39"/>
      <c r="WNJ1043655" s="39"/>
      <c r="WNK1043655" s="39"/>
      <c r="WNL1043655" s="39"/>
      <c r="WNM1043655" s="39"/>
      <c r="WNN1043655" s="39"/>
      <c r="WNO1043655" s="39"/>
      <c r="WNP1043655" s="39"/>
      <c r="WNQ1043655" s="39"/>
      <c r="WNR1043655" s="39"/>
      <c r="WNS1043655" s="39"/>
      <c r="WNT1043655" s="39"/>
      <c r="WNU1043655" s="39"/>
      <c r="WNV1043655" s="39"/>
      <c r="WNW1043655" s="39"/>
      <c r="WNX1043655" s="39"/>
      <c r="WNY1043655" s="39"/>
      <c r="WNZ1043655" s="39"/>
      <c r="WOA1043655" s="39"/>
      <c r="WOB1043655" s="39"/>
      <c r="WOC1043655" s="39"/>
      <c r="WOD1043655" s="39"/>
      <c r="WOE1043655" s="39"/>
      <c r="WOF1043655" s="39"/>
      <c r="WOG1043655" s="39"/>
      <c r="WOH1043655" s="39"/>
      <c r="WOI1043655" s="39"/>
      <c r="WOJ1043655" s="39"/>
      <c r="WOK1043655" s="39"/>
      <c r="WOL1043655" s="39"/>
      <c r="WOM1043655" s="39"/>
      <c r="WON1043655" s="39"/>
      <c r="WOO1043655" s="39"/>
      <c r="WOP1043655" s="39"/>
      <c r="WOQ1043655" s="39"/>
      <c r="WOR1043655" s="39"/>
      <c r="WOS1043655" s="39"/>
      <c r="WOT1043655" s="39"/>
      <c r="WOU1043655" s="39"/>
      <c r="WOV1043655" s="39"/>
      <c r="WOW1043655" s="39"/>
      <c r="WOX1043655" s="39"/>
      <c r="WOY1043655" s="39"/>
      <c r="WOZ1043655" s="39"/>
      <c r="WPA1043655" s="39"/>
      <c r="WPB1043655" s="39"/>
      <c r="WPC1043655" s="39"/>
      <c r="WPD1043655" s="39"/>
      <c r="WPE1043655" s="39"/>
      <c r="WPF1043655" s="39"/>
      <c r="WPG1043655" s="39"/>
      <c r="WPH1043655" s="39"/>
      <c r="WPI1043655" s="39"/>
      <c r="WPJ1043655" s="39"/>
      <c r="WPK1043655" s="39"/>
      <c r="WPL1043655" s="39"/>
      <c r="WPM1043655" s="39"/>
      <c r="WPN1043655" s="39"/>
      <c r="WPO1043655" s="39"/>
      <c r="WPP1043655" s="39"/>
      <c r="WPQ1043655" s="39"/>
      <c r="WPR1043655" s="39"/>
      <c r="WPS1043655" s="39"/>
      <c r="WPT1043655" s="39"/>
      <c r="WPU1043655" s="39"/>
      <c r="WPV1043655" s="39"/>
      <c r="WPW1043655" s="39"/>
      <c r="WPX1043655" s="39"/>
      <c r="WPY1043655" s="39"/>
      <c r="WPZ1043655" s="39"/>
      <c r="WQA1043655" s="39"/>
      <c r="WQB1043655" s="39"/>
      <c r="WQC1043655" s="39"/>
      <c r="WQD1043655" s="39"/>
      <c r="WQE1043655" s="39"/>
      <c r="WQF1043655" s="39"/>
      <c r="WQG1043655" s="39"/>
      <c r="WQH1043655" s="39"/>
      <c r="WQI1043655" s="39"/>
      <c r="WQJ1043655" s="39"/>
      <c r="WQK1043655" s="39"/>
      <c r="WQL1043655" s="39"/>
      <c r="WQM1043655" s="39"/>
      <c r="WQN1043655" s="39"/>
      <c r="WQO1043655" s="39"/>
      <c r="WQP1043655" s="39"/>
      <c r="WQQ1043655" s="39"/>
      <c r="WQR1043655" s="39"/>
      <c r="WQS1043655" s="39"/>
      <c r="WQT1043655" s="39"/>
      <c r="WQU1043655" s="39"/>
      <c r="WQV1043655" s="39"/>
      <c r="WQW1043655" s="39"/>
      <c r="WQX1043655" s="39"/>
      <c r="WQY1043655" s="39"/>
      <c r="WQZ1043655" s="39"/>
      <c r="WRA1043655" s="39"/>
      <c r="WRB1043655" s="39"/>
      <c r="WRC1043655" s="39"/>
      <c r="WRD1043655" s="39"/>
      <c r="WRE1043655" s="39"/>
      <c r="WRF1043655" s="39"/>
      <c r="WRG1043655" s="39"/>
      <c r="WRH1043655" s="39"/>
      <c r="WRI1043655" s="39"/>
      <c r="WRJ1043655" s="39"/>
      <c r="WRK1043655" s="39"/>
      <c r="WRL1043655" s="39"/>
      <c r="WRM1043655" s="39"/>
      <c r="WRN1043655" s="39"/>
      <c r="WRO1043655" s="39"/>
      <c r="WRP1043655" s="39"/>
      <c r="WRQ1043655" s="39"/>
      <c r="WRR1043655" s="39"/>
      <c r="WRS1043655" s="39"/>
      <c r="WRT1043655" s="39"/>
      <c r="WRU1043655" s="39"/>
      <c r="WRV1043655" s="39"/>
      <c r="WRW1043655" s="39"/>
      <c r="WRX1043655" s="39"/>
      <c r="WRY1043655" s="39"/>
      <c r="WRZ1043655" s="39"/>
      <c r="WSA1043655" s="39"/>
      <c r="WSB1043655" s="39"/>
      <c r="WSC1043655" s="39"/>
      <c r="WSD1043655" s="39"/>
      <c r="WSE1043655" s="39"/>
      <c r="WSF1043655" s="39"/>
      <c r="WSG1043655" s="39"/>
      <c r="WSH1043655" s="39"/>
      <c r="WSI1043655" s="39"/>
      <c r="WSJ1043655" s="39"/>
      <c r="WSK1043655" s="39"/>
      <c r="WSL1043655" s="39"/>
      <c r="WSM1043655" s="39"/>
      <c r="WSN1043655" s="39"/>
      <c r="WSO1043655" s="39"/>
      <c r="WSP1043655" s="39"/>
      <c r="WSQ1043655" s="39"/>
      <c r="WSR1043655" s="39"/>
      <c r="WSS1043655" s="39"/>
      <c r="WST1043655" s="39"/>
      <c r="WSU1043655" s="39"/>
      <c r="WSV1043655" s="39"/>
      <c r="WSW1043655" s="39"/>
      <c r="WSX1043655" s="39"/>
      <c r="WSY1043655" s="39"/>
      <c r="WSZ1043655" s="39"/>
      <c r="WTA1043655" s="39"/>
      <c r="WTB1043655" s="39"/>
      <c r="WTC1043655" s="39"/>
      <c r="WTD1043655" s="39"/>
      <c r="WTE1043655" s="39"/>
      <c r="WTF1043655" s="39"/>
      <c r="WTG1043655" s="39"/>
      <c r="WTH1043655" s="39"/>
      <c r="WTI1043655" s="39"/>
      <c r="WTJ1043655" s="39"/>
      <c r="WTK1043655" s="39"/>
      <c r="WTL1043655" s="39"/>
      <c r="WTM1043655" s="39"/>
      <c r="WTN1043655" s="39"/>
      <c r="WTO1043655" s="39"/>
      <c r="WTP1043655" s="39"/>
      <c r="WTQ1043655" s="39"/>
      <c r="WTR1043655" s="39"/>
      <c r="WTS1043655" s="39"/>
      <c r="WTT1043655" s="39"/>
      <c r="WTU1043655" s="39"/>
      <c r="WTV1043655" s="39"/>
      <c r="WTW1043655" s="39"/>
      <c r="WTX1043655" s="39"/>
      <c r="WTY1043655" s="39"/>
      <c r="WTZ1043655" s="39"/>
      <c r="WUA1043655" s="39"/>
      <c r="WUB1043655" s="39"/>
      <c r="WUC1043655" s="39"/>
      <c r="WUD1043655" s="39"/>
      <c r="WUE1043655" s="39"/>
      <c r="WUF1043655" s="39"/>
      <c r="WUG1043655" s="39"/>
      <c r="WUH1043655" s="39"/>
      <c r="WUI1043655" s="39"/>
      <c r="WUJ1043655" s="39"/>
      <c r="WUK1043655" s="39"/>
      <c r="WUL1043655" s="39"/>
      <c r="WUM1043655" s="39"/>
      <c r="WUN1043655" s="39"/>
      <c r="WUO1043655" s="39"/>
      <c r="WUP1043655" s="39"/>
      <c r="WUQ1043655" s="39"/>
      <c r="WUR1043655" s="39"/>
      <c r="WUS1043655" s="39"/>
      <c r="WUT1043655" s="39"/>
      <c r="WUU1043655" s="39"/>
      <c r="WUV1043655" s="39"/>
      <c r="WUW1043655" s="39"/>
      <c r="WUX1043655" s="39"/>
      <c r="WUY1043655" s="39"/>
      <c r="WUZ1043655" s="39"/>
      <c r="WVA1043655" s="39"/>
      <c r="WVB1043655" s="39"/>
      <c r="WVC1043655" s="39"/>
      <c r="WVD1043655" s="39"/>
      <c r="WVE1043655" s="39"/>
      <c r="WVF1043655" s="39"/>
      <c r="WVG1043655" s="39"/>
      <c r="WVH1043655" s="39"/>
      <c r="WVI1043655" s="39"/>
      <c r="WVJ1043655" s="39"/>
      <c r="WVK1043655" s="39"/>
      <c r="WVL1043655" s="39"/>
      <c r="WVM1043655" s="39"/>
      <c r="WVN1043655" s="39"/>
      <c r="WVO1043655" s="39"/>
      <c r="WVP1043655" s="39"/>
      <c r="WVQ1043655" s="39"/>
      <c r="WVR1043655" s="39"/>
      <c r="WVS1043655" s="39"/>
      <c r="WVT1043655" s="39"/>
      <c r="WVU1043655" s="39"/>
      <c r="WVV1043655" s="39"/>
      <c r="WVW1043655" s="39"/>
      <c r="WVX1043655" s="39"/>
      <c r="WVY1043655" s="39"/>
      <c r="WVZ1043655" s="39"/>
      <c r="WWA1043655" s="39"/>
      <c r="WWB1043655" s="39"/>
      <c r="WWC1043655" s="39"/>
      <c r="WWD1043655" s="39"/>
      <c r="WWE1043655" s="39"/>
      <c r="WWF1043655" s="39"/>
      <c r="WWG1043655" s="39"/>
      <c r="WWH1043655" s="39"/>
      <c r="WWI1043655" s="39"/>
      <c r="WWJ1043655" s="39"/>
      <c r="WWK1043655" s="39"/>
      <c r="WWL1043655" s="39"/>
      <c r="WWM1043655" s="39"/>
      <c r="WWN1043655" s="39"/>
      <c r="WWO1043655" s="39"/>
      <c r="WWP1043655" s="39"/>
      <c r="WWQ1043655" s="39"/>
      <c r="WWR1043655" s="39"/>
      <c r="WWS1043655" s="39"/>
      <c r="WWT1043655" s="39"/>
      <c r="WWU1043655" s="39"/>
      <c r="WWV1043655" s="39"/>
      <c r="WWW1043655" s="39"/>
      <c r="WWX1043655" s="39"/>
      <c r="WWY1043655" s="39"/>
      <c r="WWZ1043655" s="39"/>
      <c r="WXA1043655" s="39"/>
      <c r="WXB1043655" s="39"/>
      <c r="WXC1043655" s="39"/>
      <c r="WXD1043655" s="39"/>
      <c r="WXE1043655" s="39"/>
      <c r="WXF1043655" s="39"/>
      <c r="WXG1043655" s="39"/>
      <c r="WXH1043655" s="39"/>
      <c r="WXI1043655" s="39"/>
      <c r="WXJ1043655" s="39"/>
      <c r="WXK1043655" s="39"/>
      <c r="WXL1043655" s="39"/>
      <c r="WXM1043655" s="39"/>
      <c r="WXN1043655" s="39"/>
      <c r="WXO1043655" s="39"/>
      <c r="WXP1043655" s="39"/>
      <c r="WXQ1043655" s="39"/>
      <c r="WXR1043655" s="39"/>
      <c r="WXS1043655" s="39"/>
      <c r="WXT1043655" s="39"/>
      <c r="WXU1043655" s="39"/>
      <c r="WXV1043655" s="39"/>
      <c r="WXW1043655" s="39"/>
      <c r="WXX1043655" s="39"/>
      <c r="WXY1043655" s="39"/>
      <c r="WXZ1043655" s="39"/>
      <c r="WYA1043655" s="39"/>
      <c r="WYB1043655" s="39"/>
      <c r="WYC1043655" s="39"/>
      <c r="WYD1043655" s="39"/>
      <c r="WYE1043655" s="39"/>
      <c r="WYF1043655" s="39"/>
      <c r="WYG1043655" s="39"/>
      <c r="WYH1043655" s="39"/>
      <c r="WYI1043655" s="39"/>
      <c r="WYJ1043655" s="39"/>
      <c r="WYK1043655" s="39"/>
      <c r="WYL1043655" s="39"/>
      <c r="WYM1043655" s="39"/>
      <c r="WYN1043655" s="39"/>
      <c r="WYO1043655" s="39"/>
      <c r="WYP1043655" s="39"/>
      <c r="WYQ1043655" s="39"/>
      <c r="WYR1043655" s="39"/>
      <c r="WYS1043655" s="39"/>
      <c r="WYT1043655" s="39"/>
      <c r="WYU1043655" s="39"/>
      <c r="WYV1043655" s="39"/>
      <c r="WYW1043655" s="39"/>
      <c r="WYX1043655" s="39"/>
      <c r="WYY1043655" s="39"/>
      <c r="WYZ1043655" s="39"/>
      <c r="WZA1043655" s="39"/>
      <c r="WZB1043655" s="39"/>
      <c r="WZC1043655" s="39"/>
      <c r="WZD1043655" s="39"/>
      <c r="WZE1043655" s="39"/>
      <c r="WZF1043655" s="39"/>
      <c r="WZG1043655" s="39"/>
      <c r="WZH1043655" s="39"/>
      <c r="WZI1043655" s="39"/>
      <c r="WZJ1043655" s="39"/>
      <c r="WZK1043655" s="39"/>
      <c r="WZL1043655" s="39"/>
      <c r="WZM1043655" s="39"/>
      <c r="WZN1043655" s="39"/>
      <c r="WZO1043655" s="39"/>
      <c r="WZP1043655" s="39"/>
      <c r="WZQ1043655" s="39"/>
      <c r="WZR1043655" s="39"/>
      <c r="WZS1043655" s="39"/>
      <c r="WZT1043655" s="39"/>
      <c r="WZU1043655" s="39"/>
      <c r="WZV1043655" s="39"/>
      <c r="WZW1043655" s="39"/>
      <c r="WZX1043655" s="39"/>
      <c r="WZY1043655" s="39"/>
      <c r="WZZ1043655" s="39"/>
      <c r="XAA1043655" s="39"/>
      <c r="XAB1043655" s="39"/>
      <c r="XAC1043655" s="39"/>
      <c r="XAD1043655" s="39"/>
      <c r="XAE1043655" s="39"/>
      <c r="XAF1043655" s="39"/>
      <c r="XAG1043655" s="39"/>
      <c r="XAH1043655" s="39"/>
      <c r="XAI1043655" s="39"/>
      <c r="XAJ1043655" s="39"/>
      <c r="XAK1043655" s="39"/>
      <c r="XAL1043655" s="39"/>
      <c r="XAM1043655" s="39"/>
      <c r="XAN1043655" s="39"/>
      <c r="XAO1043655" s="39"/>
      <c r="XAP1043655" s="39"/>
      <c r="XAQ1043655" s="39"/>
      <c r="XAR1043655" s="39"/>
      <c r="XAS1043655" s="39"/>
      <c r="XAT1043655" s="39"/>
      <c r="XAU1043655" s="39"/>
      <c r="XAV1043655" s="39"/>
      <c r="XAW1043655" s="39"/>
      <c r="XAX1043655" s="39"/>
      <c r="XAY1043655" s="39"/>
      <c r="XAZ1043655" s="39"/>
      <c r="XBA1043655" s="39"/>
      <c r="XBB1043655" s="39"/>
      <c r="XBC1043655" s="39"/>
      <c r="XBD1043655" s="39"/>
    </row>
    <row r="1043656" spans="36:83 5914:5921 14723:16280" customFormat="1" ht="22.5" customHeight="1">
      <c r="AJ1043656" s="57"/>
      <c r="CE1043656" s="83"/>
      <c r="HSL1043656" s="42"/>
      <c r="HSM1043656" s="42"/>
      <c r="HSN1043656" s="42"/>
      <c r="HSO1043656" s="42"/>
      <c r="HSP1043656" s="42"/>
      <c r="HSQ1043656" s="42"/>
      <c r="HSR1043656" s="42"/>
      <c r="HSS1043656" s="42"/>
      <c r="UTG1043656" s="39"/>
      <c r="UTH1043656" s="39"/>
      <c r="UTI1043656" s="39"/>
      <c r="UTJ1043656" s="39"/>
      <c r="UTK1043656" s="39"/>
      <c r="UTL1043656" s="39"/>
      <c r="UTM1043656" s="39"/>
      <c r="UTN1043656" s="39"/>
      <c r="UTO1043656" s="39"/>
      <c r="UTP1043656" s="39"/>
      <c r="UTQ1043656" s="39"/>
      <c r="UTR1043656" s="39"/>
      <c r="UTS1043656" s="39"/>
      <c r="UTT1043656" s="39"/>
      <c r="UTU1043656" s="39"/>
      <c r="UTV1043656" s="39"/>
      <c r="UTW1043656" s="39"/>
      <c r="UTX1043656" s="39"/>
      <c r="UTY1043656" s="39"/>
      <c r="UTZ1043656" s="39"/>
      <c r="UUA1043656" s="39"/>
      <c r="UUB1043656" s="39"/>
      <c r="UUC1043656" s="39"/>
      <c r="UUD1043656" s="39"/>
      <c r="UUE1043656" s="39"/>
      <c r="UUF1043656" s="39"/>
      <c r="UUG1043656" s="39"/>
      <c r="UUH1043656" s="39"/>
      <c r="UUI1043656" s="39"/>
      <c r="UUJ1043656" s="39"/>
      <c r="UUK1043656" s="39"/>
      <c r="UUL1043656" s="39"/>
      <c r="UUM1043656" s="39"/>
      <c r="UUN1043656" s="39"/>
      <c r="UUO1043656" s="39"/>
      <c r="UUP1043656" s="39"/>
      <c r="UUQ1043656" s="39"/>
      <c r="UUR1043656" s="39"/>
      <c r="UUS1043656" s="39"/>
      <c r="UUT1043656" s="39"/>
      <c r="UUU1043656" s="39"/>
      <c r="UUV1043656" s="39"/>
      <c r="UUW1043656" s="39"/>
      <c r="UUX1043656" s="39"/>
      <c r="UUY1043656" s="39"/>
      <c r="UUZ1043656" s="39"/>
      <c r="UVA1043656" s="39"/>
      <c r="UVB1043656" s="39"/>
      <c r="UVC1043656" s="39"/>
      <c r="UVD1043656" s="39"/>
      <c r="UVE1043656" s="39"/>
      <c r="UVF1043656" s="39"/>
      <c r="UVG1043656" s="39"/>
      <c r="UVH1043656" s="39"/>
      <c r="UVI1043656" s="39"/>
      <c r="UVJ1043656" s="39"/>
      <c r="UVK1043656" s="39"/>
      <c r="UVL1043656" s="39"/>
      <c r="UVM1043656" s="39"/>
      <c r="UVN1043656" s="39"/>
      <c r="UVO1043656" s="39"/>
      <c r="UVP1043656" s="39"/>
      <c r="UVQ1043656" s="39"/>
      <c r="UVR1043656" s="39"/>
      <c r="UVS1043656" s="39"/>
      <c r="UVT1043656" s="39"/>
      <c r="UVU1043656" s="39"/>
      <c r="UVV1043656" s="39"/>
      <c r="UVW1043656" s="39"/>
      <c r="UVX1043656" s="39"/>
      <c r="UVY1043656" s="39"/>
      <c r="UVZ1043656" s="39"/>
      <c r="UWA1043656" s="39"/>
      <c r="UWB1043656" s="39"/>
      <c r="UWC1043656" s="39"/>
      <c r="UWD1043656" s="39"/>
      <c r="UWE1043656" s="39"/>
      <c r="UWF1043656" s="39"/>
      <c r="UWG1043656" s="39"/>
      <c r="UWH1043656" s="39"/>
      <c r="UWI1043656" s="39"/>
      <c r="UWJ1043656" s="39"/>
      <c r="UWK1043656" s="39"/>
      <c r="UWL1043656" s="39"/>
      <c r="UWM1043656" s="39"/>
      <c r="UWN1043656" s="39"/>
      <c r="UWO1043656" s="39"/>
      <c r="UWP1043656" s="39"/>
      <c r="UWQ1043656" s="39"/>
      <c r="UWR1043656" s="39"/>
      <c r="UWS1043656" s="39"/>
      <c r="UWT1043656" s="39"/>
      <c r="UWU1043656" s="39"/>
      <c r="UWV1043656" s="39"/>
      <c r="UWW1043656" s="39"/>
      <c r="UWX1043656" s="39"/>
      <c r="UWY1043656" s="39"/>
      <c r="UWZ1043656" s="39"/>
      <c r="UXA1043656" s="39"/>
      <c r="UXB1043656" s="39"/>
      <c r="UXC1043656" s="39"/>
      <c r="UXD1043656" s="39"/>
      <c r="UXE1043656" s="39"/>
      <c r="UXF1043656" s="39"/>
      <c r="UXG1043656" s="39"/>
      <c r="UXH1043656" s="39"/>
      <c r="UXI1043656" s="39"/>
      <c r="UXJ1043656" s="39"/>
      <c r="UXK1043656" s="39"/>
      <c r="UXL1043656" s="39"/>
      <c r="UXM1043656" s="39"/>
      <c r="UXN1043656" s="39"/>
      <c r="UXO1043656" s="39"/>
      <c r="UXP1043656" s="39"/>
      <c r="UXQ1043656" s="39"/>
      <c r="UXR1043656" s="39"/>
      <c r="UXS1043656" s="39"/>
      <c r="UXT1043656" s="39"/>
      <c r="UXU1043656" s="39"/>
      <c r="UXV1043656" s="39"/>
      <c r="UXW1043656" s="39"/>
      <c r="UXX1043656" s="39"/>
      <c r="UXY1043656" s="39"/>
      <c r="UXZ1043656" s="39"/>
      <c r="UYA1043656" s="39"/>
      <c r="UYB1043656" s="39"/>
      <c r="UYC1043656" s="39"/>
      <c r="UYD1043656" s="39"/>
      <c r="UYE1043656" s="39"/>
      <c r="UYF1043656" s="39"/>
      <c r="UYG1043656" s="39"/>
      <c r="UYH1043656" s="39"/>
      <c r="UYI1043656" s="39"/>
      <c r="UYJ1043656" s="39"/>
      <c r="UYK1043656" s="39"/>
      <c r="UYL1043656" s="39"/>
      <c r="UYM1043656" s="39"/>
      <c r="UYN1043656" s="39"/>
      <c r="UYO1043656" s="39"/>
      <c r="UYP1043656" s="39"/>
      <c r="UYQ1043656" s="39"/>
      <c r="UYR1043656" s="39"/>
      <c r="UYS1043656" s="39"/>
      <c r="UYT1043656" s="39"/>
      <c r="UYU1043656" s="39"/>
      <c r="UYV1043656" s="39"/>
      <c r="UYW1043656" s="39"/>
      <c r="UYX1043656" s="39"/>
      <c r="UYY1043656" s="39"/>
      <c r="UYZ1043656" s="39"/>
      <c r="UZA1043656" s="39"/>
      <c r="UZB1043656" s="39"/>
      <c r="UZC1043656" s="39"/>
      <c r="UZD1043656" s="39"/>
      <c r="UZE1043656" s="39"/>
      <c r="UZF1043656" s="39"/>
      <c r="UZG1043656" s="39"/>
      <c r="UZH1043656" s="39"/>
      <c r="UZI1043656" s="39"/>
      <c r="UZJ1043656" s="39"/>
      <c r="UZK1043656" s="39"/>
      <c r="UZL1043656" s="39"/>
      <c r="UZM1043656" s="39"/>
      <c r="UZN1043656" s="39"/>
      <c r="UZO1043656" s="39"/>
      <c r="UZP1043656" s="39"/>
      <c r="UZQ1043656" s="39"/>
      <c r="UZR1043656" s="39"/>
      <c r="UZS1043656" s="39"/>
      <c r="UZT1043656" s="39"/>
      <c r="UZU1043656" s="39"/>
      <c r="UZV1043656" s="39"/>
      <c r="UZW1043656" s="39"/>
      <c r="UZX1043656" s="39"/>
      <c r="UZY1043656" s="39"/>
      <c r="UZZ1043656" s="39"/>
      <c r="VAA1043656" s="39"/>
      <c r="VAB1043656" s="39"/>
      <c r="VAC1043656" s="39"/>
      <c r="VAD1043656" s="39"/>
      <c r="VAE1043656" s="39"/>
      <c r="VAF1043656" s="39"/>
      <c r="VAG1043656" s="39"/>
      <c r="VAH1043656" s="39"/>
      <c r="VAI1043656" s="39"/>
      <c r="VAJ1043656" s="39"/>
      <c r="VAK1043656" s="39"/>
      <c r="VAL1043656" s="39"/>
      <c r="VAM1043656" s="39"/>
      <c r="VAN1043656" s="39"/>
      <c r="VAO1043656" s="39"/>
      <c r="VAP1043656" s="39"/>
      <c r="VAQ1043656" s="39"/>
      <c r="VAR1043656" s="39"/>
      <c r="VAS1043656" s="39"/>
      <c r="VAT1043656" s="39"/>
      <c r="VAU1043656" s="39"/>
      <c r="VAV1043656" s="39"/>
      <c r="VAW1043656" s="39"/>
      <c r="VAX1043656" s="39"/>
      <c r="VAY1043656" s="39"/>
      <c r="VAZ1043656" s="39"/>
      <c r="VBA1043656" s="39"/>
      <c r="VBB1043656" s="39"/>
      <c r="VBC1043656" s="39"/>
      <c r="VBD1043656" s="39"/>
      <c r="VBE1043656" s="39"/>
      <c r="VBF1043656" s="39"/>
      <c r="VBG1043656" s="39"/>
      <c r="VBH1043656" s="39"/>
      <c r="VBI1043656" s="39"/>
      <c r="VBJ1043656" s="39"/>
      <c r="VBK1043656" s="39"/>
      <c r="VBL1043656" s="39"/>
      <c r="VBM1043656" s="39"/>
      <c r="VBN1043656" s="39"/>
      <c r="VBO1043656" s="39"/>
      <c r="VBP1043656" s="39"/>
      <c r="VBQ1043656" s="39"/>
      <c r="VBR1043656" s="39"/>
      <c r="VBS1043656" s="39"/>
      <c r="VBT1043656" s="39"/>
      <c r="VBU1043656" s="39"/>
      <c r="VBV1043656" s="39"/>
      <c r="VBW1043656" s="39"/>
      <c r="VBX1043656" s="39"/>
      <c r="VBY1043656" s="39"/>
      <c r="VBZ1043656" s="39"/>
      <c r="VCA1043656" s="39"/>
      <c r="VCB1043656" s="39"/>
      <c r="VCC1043656" s="39"/>
      <c r="VCD1043656" s="39"/>
      <c r="VCE1043656" s="39"/>
      <c r="VCF1043656" s="39"/>
      <c r="VCG1043656" s="39"/>
      <c r="VCH1043656" s="39"/>
      <c r="VCI1043656" s="39"/>
      <c r="VCJ1043656" s="39"/>
      <c r="VCK1043656" s="39"/>
      <c r="VCL1043656" s="39"/>
      <c r="VCM1043656" s="39"/>
      <c r="VCN1043656" s="39"/>
      <c r="VCO1043656" s="39"/>
      <c r="VCP1043656" s="39"/>
      <c r="VCQ1043656" s="39"/>
      <c r="VCR1043656" s="39"/>
      <c r="VCS1043656" s="39"/>
      <c r="VCT1043656" s="39"/>
      <c r="VCU1043656" s="39"/>
      <c r="VCV1043656" s="39"/>
      <c r="VCW1043656" s="39"/>
      <c r="VCX1043656" s="39"/>
      <c r="VCY1043656" s="39"/>
      <c r="VCZ1043656" s="39"/>
      <c r="VDA1043656" s="39"/>
      <c r="VDB1043656" s="39"/>
      <c r="VDC1043656" s="39"/>
      <c r="VDD1043656" s="39"/>
      <c r="VDE1043656" s="39"/>
      <c r="VDF1043656" s="39"/>
      <c r="VDG1043656" s="39"/>
      <c r="VDH1043656" s="39"/>
      <c r="VDI1043656" s="39"/>
      <c r="VDJ1043656" s="39"/>
      <c r="VDK1043656" s="39"/>
      <c r="VDL1043656" s="39"/>
      <c r="VDM1043656" s="39"/>
      <c r="VDN1043656" s="39"/>
      <c r="VDO1043656" s="39"/>
      <c r="VDP1043656" s="39"/>
      <c r="VDQ1043656" s="39"/>
      <c r="VDR1043656" s="39"/>
      <c r="VDS1043656" s="39"/>
      <c r="VDT1043656" s="39"/>
      <c r="VDU1043656" s="39"/>
      <c r="VDV1043656" s="39"/>
      <c r="VDW1043656" s="39"/>
      <c r="VDX1043656" s="39"/>
      <c r="VDY1043656" s="39"/>
      <c r="VDZ1043656" s="39"/>
      <c r="VEA1043656" s="39"/>
      <c r="VEB1043656" s="39"/>
      <c r="VEC1043656" s="39"/>
      <c r="VED1043656" s="39"/>
      <c r="VEE1043656" s="39"/>
      <c r="VEF1043656" s="39"/>
      <c r="VEG1043656" s="39"/>
      <c r="VEH1043656" s="39"/>
      <c r="VEI1043656" s="39"/>
      <c r="VEJ1043656" s="39"/>
      <c r="VEK1043656" s="39"/>
      <c r="VEL1043656" s="39"/>
      <c r="VEM1043656" s="39"/>
      <c r="VEN1043656" s="39"/>
      <c r="VEO1043656" s="39"/>
      <c r="VEP1043656" s="39"/>
      <c r="VEQ1043656" s="39"/>
      <c r="VER1043656" s="39"/>
      <c r="VES1043656" s="39"/>
      <c r="VET1043656" s="39"/>
      <c r="VEU1043656" s="39"/>
      <c r="VEV1043656" s="39"/>
      <c r="VEW1043656" s="39"/>
      <c r="VEX1043656" s="39"/>
      <c r="VEY1043656" s="39"/>
      <c r="VEZ1043656" s="39"/>
      <c r="VFA1043656" s="39"/>
      <c r="VFB1043656" s="39"/>
      <c r="VFC1043656" s="39"/>
      <c r="VFD1043656" s="39"/>
      <c r="VFE1043656" s="39"/>
      <c r="VFF1043656" s="39"/>
      <c r="VFG1043656" s="39"/>
      <c r="VFH1043656" s="39"/>
      <c r="VFI1043656" s="39"/>
      <c r="VFJ1043656" s="39"/>
      <c r="VFK1043656" s="39"/>
      <c r="VFL1043656" s="39"/>
      <c r="VFM1043656" s="39"/>
      <c r="VFN1043656" s="39"/>
      <c r="VFO1043656" s="39"/>
      <c r="VFP1043656" s="39"/>
      <c r="VFQ1043656" s="39"/>
      <c r="VFR1043656" s="39"/>
      <c r="VFS1043656" s="39"/>
      <c r="VFT1043656" s="39"/>
      <c r="VFU1043656" s="39"/>
      <c r="VFV1043656" s="39"/>
      <c r="VFW1043656" s="39"/>
      <c r="VFX1043656" s="39"/>
      <c r="VFY1043656" s="39"/>
      <c r="VFZ1043656" s="39"/>
      <c r="VGA1043656" s="39"/>
      <c r="VGB1043656" s="39"/>
      <c r="VGC1043656" s="39"/>
      <c r="VGD1043656" s="39"/>
      <c r="VGE1043656" s="39"/>
      <c r="VGF1043656" s="39"/>
      <c r="VGG1043656" s="39"/>
      <c r="VGH1043656" s="39"/>
      <c r="VGI1043656" s="39"/>
      <c r="VGJ1043656" s="39"/>
      <c r="VGK1043656" s="39"/>
      <c r="VGL1043656" s="39"/>
      <c r="VGM1043656" s="39"/>
      <c r="VGN1043656" s="39"/>
      <c r="VGO1043656" s="39"/>
      <c r="VGP1043656" s="39"/>
      <c r="VGQ1043656" s="39"/>
      <c r="VGR1043656" s="39"/>
      <c r="VGS1043656" s="39"/>
      <c r="VGT1043656" s="39"/>
      <c r="VGU1043656" s="39"/>
      <c r="VGV1043656" s="39"/>
      <c r="VGW1043656" s="39"/>
      <c r="VGX1043656" s="39"/>
      <c r="VGY1043656" s="39"/>
      <c r="VGZ1043656" s="39"/>
      <c r="VHA1043656" s="39"/>
      <c r="VHB1043656" s="39"/>
      <c r="VHC1043656" s="39"/>
      <c r="VHD1043656" s="39"/>
      <c r="VHE1043656" s="39"/>
      <c r="VHF1043656" s="39"/>
      <c r="VHG1043656" s="39"/>
      <c r="VHH1043656" s="39"/>
      <c r="VHI1043656" s="39"/>
      <c r="VHJ1043656" s="39"/>
      <c r="VHK1043656" s="39"/>
      <c r="VHL1043656" s="39"/>
      <c r="VHM1043656" s="39"/>
      <c r="VHN1043656" s="39"/>
      <c r="VHO1043656" s="39"/>
      <c r="VHP1043656" s="39"/>
      <c r="VHQ1043656" s="39"/>
      <c r="VHR1043656" s="39"/>
      <c r="VHS1043656" s="39"/>
      <c r="VHT1043656" s="39"/>
      <c r="VHU1043656" s="39"/>
      <c r="VHV1043656" s="39"/>
      <c r="VHW1043656" s="39"/>
      <c r="VHX1043656" s="39"/>
      <c r="VHY1043656" s="39"/>
      <c r="VHZ1043656" s="39"/>
      <c r="VIA1043656" s="39"/>
      <c r="VIB1043656" s="39"/>
      <c r="VIC1043656" s="39"/>
      <c r="VID1043656" s="39"/>
      <c r="VIE1043656" s="39"/>
      <c r="VIF1043656" s="39"/>
      <c r="VIG1043656" s="39"/>
      <c r="VIH1043656" s="39"/>
      <c r="VII1043656" s="39"/>
      <c r="VIJ1043656" s="39"/>
      <c r="VIK1043656" s="39"/>
      <c r="VIL1043656" s="39"/>
      <c r="VIM1043656" s="39"/>
      <c r="VIN1043656" s="39"/>
      <c r="VIO1043656" s="39"/>
      <c r="VIP1043656" s="39"/>
      <c r="VIQ1043656" s="39"/>
      <c r="VIR1043656" s="39"/>
      <c r="VIS1043656" s="39"/>
      <c r="VIT1043656" s="39"/>
      <c r="VIU1043656" s="39"/>
      <c r="VIV1043656" s="39"/>
      <c r="VIW1043656" s="39"/>
      <c r="VIX1043656" s="39"/>
      <c r="VIY1043656" s="39"/>
      <c r="VIZ1043656" s="39"/>
      <c r="VJA1043656" s="39"/>
      <c r="VJB1043656" s="39"/>
      <c r="VJC1043656" s="39"/>
      <c r="VJD1043656" s="39"/>
      <c r="VJE1043656" s="39"/>
      <c r="VJF1043656" s="39"/>
      <c r="VJG1043656" s="39"/>
      <c r="VJH1043656" s="39"/>
      <c r="VJI1043656" s="39"/>
      <c r="VJJ1043656" s="39"/>
      <c r="VJK1043656" s="39"/>
      <c r="VJL1043656" s="39"/>
      <c r="VJM1043656" s="39"/>
      <c r="VJN1043656" s="39"/>
      <c r="VJO1043656" s="39"/>
      <c r="VJP1043656" s="39"/>
      <c r="VJQ1043656" s="39"/>
      <c r="VJR1043656" s="39"/>
      <c r="VJS1043656" s="39"/>
      <c r="VJT1043656" s="39"/>
      <c r="VJU1043656" s="39"/>
      <c r="VJV1043656" s="39"/>
      <c r="VJW1043656" s="39"/>
      <c r="VJX1043656" s="39"/>
      <c r="VJY1043656" s="39"/>
      <c r="VJZ1043656" s="39"/>
      <c r="VKA1043656" s="39"/>
      <c r="VKB1043656" s="39"/>
      <c r="VKC1043656" s="39"/>
      <c r="VKD1043656" s="39"/>
      <c r="VKE1043656" s="39"/>
      <c r="VKF1043656" s="39"/>
      <c r="VKG1043656" s="39"/>
      <c r="VKH1043656" s="39"/>
      <c r="VKI1043656" s="39"/>
      <c r="VKJ1043656" s="39"/>
      <c r="VKK1043656" s="39"/>
      <c r="VKL1043656" s="39"/>
      <c r="VKM1043656" s="39"/>
      <c r="VKN1043656" s="39"/>
      <c r="VKO1043656" s="39"/>
      <c r="VKP1043656" s="39"/>
      <c r="VKQ1043656" s="39"/>
      <c r="VKR1043656" s="39"/>
      <c r="VKS1043656" s="39"/>
      <c r="VKT1043656" s="39"/>
      <c r="VKU1043656" s="39"/>
      <c r="VKV1043656" s="39"/>
      <c r="VKW1043656" s="39"/>
      <c r="VKX1043656" s="39"/>
      <c r="VKY1043656" s="39"/>
      <c r="VKZ1043656" s="39"/>
      <c r="VLA1043656" s="39"/>
      <c r="VLB1043656" s="39"/>
      <c r="VLC1043656" s="39"/>
      <c r="VLD1043656" s="39"/>
      <c r="VLE1043656" s="39"/>
      <c r="VLF1043656" s="39"/>
      <c r="VLG1043656" s="39"/>
      <c r="VLH1043656" s="39"/>
      <c r="VLI1043656" s="39"/>
      <c r="VLJ1043656" s="39"/>
      <c r="VLK1043656" s="39"/>
      <c r="VLL1043656" s="39"/>
      <c r="VLM1043656" s="39"/>
      <c r="VLN1043656" s="39"/>
      <c r="VLO1043656" s="39"/>
      <c r="VLP1043656" s="39"/>
      <c r="VLQ1043656" s="39"/>
      <c r="VLR1043656" s="39"/>
      <c r="VLS1043656" s="39"/>
      <c r="VLT1043656" s="39"/>
      <c r="VLU1043656" s="39"/>
      <c r="VLV1043656" s="39"/>
      <c r="VLW1043656" s="39"/>
      <c r="VLX1043656" s="39"/>
      <c r="VLY1043656" s="39"/>
      <c r="VLZ1043656" s="39"/>
      <c r="VMA1043656" s="39"/>
      <c r="VMB1043656" s="39"/>
      <c r="VMC1043656" s="39"/>
      <c r="VMD1043656" s="39"/>
      <c r="VME1043656" s="39"/>
      <c r="VMF1043656" s="39"/>
      <c r="VMG1043656" s="39"/>
      <c r="VMH1043656" s="39"/>
      <c r="VMI1043656" s="39"/>
      <c r="VMJ1043656" s="39"/>
      <c r="VMK1043656" s="39"/>
      <c r="VML1043656" s="39"/>
      <c r="VMM1043656" s="39"/>
      <c r="VMN1043656" s="39"/>
      <c r="VMO1043656" s="39"/>
      <c r="VMP1043656" s="39"/>
      <c r="VMQ1043656" s="39"/>
      <c r="VMR1043656" s="39"/>
      <c r="VMS1043656" s="39"/>
      <c r="VMT1043656" s="39"/>
      <c r="VMU1043656" s="39"/>
      <c r="VMV1043656" s="39"/>
      <c r="VMW1043656" s="39"/>
      <c r="VMX1043656" s="39"/>
      <c r="VMY1043656" s="39"/>
      <c r="VMZ1043656" s="39"/>
      <c r="VNA1043656" s="39"/>
      <c r="VNB1043656" s="39"/>
      <c r="VNC1043656" s="39"/>
      <c r="VND1043656" s="39"/>
      <c r="VNE1043656" s="39"/>
      <c r="VNF1043656" s="39"/>
      <c r="VNG1043656" s="39"/>
      <c r="VNH1043656" s="39"/>
      <c r="VNI1043656" s="39"/>
      <c r="VNJ1043656" s="39"/>
      <c r="VNK1043656" s="39"/>
      <c r="VNL1043656" s="39"/>
      <c r="VNM1043656" s="39"/>
      <c r="VNN1043656" s="39"/>
      <c r="VNO1043656" s="39"/>
      <c r="VNP1043656" s="39"/>
      <c r="VNQ1043656" s="39"/>
      <c r="VNR1043656" s="39"/>
      <c r="VNS1043656" s="39"/>
      <c r="VNT1043656" s="39"/>
      <c r="VNU1043656" s="39"/>
      <c r="VNV1043656" s="39"/>
      <c r="VNW1043656" s="39"/>
      <c r="VNX1043656" s="39"/>
      <c r="VNY1043656" s="39"/>
      <c r="VNZ1043656" s="39"/>
      <c r="VOA1043656" s="39"/>
      <c r="VOB1043656" s="39"/>
      <c r="VOC1043656" s="39"/>
      <c r="VOD1043656" s="39"/>
      <c r="VOE1043656" s="39"/>
      <c r="VOF1043656" s="39"/>
      <c r="VOG1043656" s="39"/>
      <c r="VOH1043656" s="39"/>
      <c r="VOI1043656" s="39"/>
      <c r="VOJ1043656" s="39"/>
      <c r="VOK1043656" s="39"/>
      <c r="VOL1043656" s="39"/>
      <c r="VOM1043656" s="39"/>
      <c r="VON1043656" s="39"/>
      <c r="VOO1043656" s="39"/>
      <c r="VOP1043656" s="39"/>
      <c r="VOQ1043656" s="39"/>
      <c r="VOR1043656" s="39"/>
      <c r="VOS1043656" s="39"/>
      <c r="VOT1043656" s="39"/>
      <c r="VOU1043656" s="39"/>
      <c r="VOV1043656" s="39"/>
      <c r="VOW1043656" s="39"/>
      <c r="VOX1043656" s="39"/>
      <c r="VOY1043656" s="39"/>
      <c r="VOZ1043656" s="39"/>
      <c r="VPA1043656" s="39"/>
      <c r="VPB1043656" s="39"/>
      <c r="VPC1043656" s="39"/>
      <c r="VPD1043656" s="39"/>
      <c r="VPE1043656" s="39"/>
      <c r="VPF1043656" s="39"/>
      <c r="VPG1043656" s="39"/>
      <c r="VPH1043656" s="39"/>
      <c r="VPI1043656" s="39"/>
      <c r="VPJ1043656" s="39"/>
      <c r="VPK1043656" s="39"/>
      <c r="VPL1043656" s="39"/>
      <c r="VPM1043656" s="39"/>
      <c r="VPN1043656" s="39"/>
      <c r="VPO1043656" s="39"/>
      <c r="VPP1043656" s="39"/>
      <c r="VPQ1043656" s="39"/>
      <c r="VPR1043656" s="39"/>
      <c r="VPS1043656" s="39"/>
      <c r="VPT1043656" s="39"/>
      <c r="VPU1043656" s="39"/>
      <c r="VPV1043656" s="39"/>
      <c r="VPW1043656" s="39"/>
      <c r="VPX1043656" s="39"/>
      <c r="VPY1043656" s="39"/>
      <c r="VPZ1043656" s="39"/>
      <c r="VQA1043656" s="39"/>
      <c r="VQB1043656" s="39"/>
      <c r="VQC1043656" s="39"/>
      <c r="VQD1043656" s="39"/>
      <c r="VQE1043656" s="39"/>
      <c r="VQF1043656" s="39"/>
      <c r="VQG1043656" s="39"/>
      <c r="VQH1043656" s="39"/>
      <c r="VQI1043656" s="39"/>
      <c r="VQJ1043656" s="39"/>
      <c r="VQK1043656" s="39"/>
      <c r="VQL1043656" s="39"/>
      <c r="VQM1043656" s="39"/>
      <c r="VQN1043656" s="39"/>
      <c r="VQO1043656" s="39"/>
      <c r="VQP1043656" s="39"/>
      <c r="VQQ1043656" s="39"/>
      <c r="VQR1043656" s="39"/>
      <c r="VQS1043656" s="39"/>
      <c r="VQT1043656" s="39"/>
      <c r="VQU1043656" s="39"/>
      <c r="VQV1043656" s="39"/>
      <c r="VQW1043656" s="39"/>
      <c r="VQX1043656" s="39"/>
      <c r="VQY1043656" s="39"/>
      <c r="VQZ1043656" s="39"/>
      <c r="VRA1043656" s="39"/>
      <c r="VRB1043656" s="39"/>
      <c r="VRC1043656" s="39"/>
      <c r="VRD1043656" s="39"/>
      <c r="VRE1043656" s="39"/>
      <c r="VRF1043656" s="39"/>
      <c r="VRG1043656" s="39"/>
      <c r="VRH1043656" s="39"/>
      <c r="VRI1043656" s="39"/>
      <c r="VRJ1043656" s="39"/>
      <c r="VRK1043656" s="39"/>
      <c r="VRL1043656" s="39"/>
      <c r="VRM1043656" s="39"/>
      <c r="VRN1043656" s="39"/>
      <c r="VRO1043656" s="39"/>
      <c r="VRP1043656" s="39"/>
      <c r="VRQ1043656" s="39"/>
      <c r="VRR1043656" s="39"/>
      <c r="VRS1043656" s="39"/>
      <c r="VRT1043656" s="39"/>
      <c r="VRU1043656" s="39"/>
      <c r="VRV1043656" s="39"/>
      <c r="VRW1043656" s="39"/>
      <c r="VRX1043656" s="39"/>
      <c r="VRY1043656" s="39"/>
      <c r="VRZ1043656" s="39"/>
      <c r="VSA1043656" s="39"/>
      <c r="VSB1043656" s="39"/>
      <c r="VSC1043656" s="39"/>
      <c r="VSD1043656" s="39"/>
      <c r="VSE1043656" s="39"/>
      <c r="VSF1043656" s="39"/>
      <c r="VSG1043656" s="39"/>
      <c r="VSH1043656" s="39"/>
      <c r="VSI1043656" s="39"/>
      <c r="VSJ1043656" s="39"/>
      <c r="VSK1043656" s="39"/>
      <c r="VSL1043656" s="39"/>
      <c r="VSM1043656" s="39"/>
      <c r="VSN1043656" s="39"/>
      <c r="VSO1043656" s="39"/>
      <c r="VSP1043656" s="39"/>
      <c r="VSQ1043656" s="39"/>
      <c r="VSR1043656" s="39"/>
      <c r="VSS1043656" s="39"/>
      <c r="VST1043656" s="39"/>
      <c r="VSU1043656" s="39"/>
      <c r="VSV1043656" s="39"/>
      <c r="VSW1043656" s="39"/>
      <c r="VSX1043656" s="39"/>
      <c r="VSY1043656" s="39"/>
      <c r="VSZ1043656" s="39"/>
      <c r="VTA1043656" s="39"/>
      <c r="VTB1043656" s="39"/>
      <c r="VTC1043656" s="39"/>
      <c r="VTD1043656" s="39"/>
      <c r="VTE1043656" s="39"/>
      <c r="VTF1043656" s="39"/>
      <c r="VTG1043656" s="39"/>
      <c r="VTH1043656" s="39"/>
      <c r="VTI1043656" s="39"/>
      <c r="VTJ1043656" s="39"/>
      <c r="VTK1043656" s="39"/>
      <c r="VTL1043656" s="39"/>
      <c r="VTM1043656" s="39"/>
      <c r="VTN1043656" s="39"/>
      <c r="VTO1043656" s="39"/>
      <c r="VTP1043656" s="39"/>
      <c r="VTQ1043656" s="39"/>
      <c r="VTR1043656" s="39"/>
      <c r="VTS1043656" s="39"/>
      <c r="VTT1043656" s="39"/>
      <c r="VTU1043656" s="39"/>
      <c r="VTV1043656" s="39"/>
      <c r="VTW1043656" s="39"/>
      <c r="VTX1043656" s="39"/>
      <c r="VTY1043656" s="39"/>
      <c r="VTZ1043656" s="39"/>
      <c r="VUA1043656" s="39"/>
      <c r="VUB1043656" s="39"/>
      <c r="VUC1043656" s="39"/>
      <c r="VUD1043656" s="39"/>
      <c r="VUE1043656" s="39"/>
      <c r="VUF1043656" s="39"/>
      <c r="VUG1043656" s="39"/>
      <c r="VUH1043656" s="39"/>
      <c r="VUI1043656" s="39"/>
      <c r="VUJ1043656" s="39"/>
      <c r="VUK1043656" s="39"/>
      <c r="VUL1043656" s="39"/>
      <c r="VUM1043656" s="39"/>
      <c r="VUN1043656" s="39"/>
      <c r="VUO1043656" s="39"/>
      <c r="VUP1043656" s="39"/>
      <c r="VUQ1043656" s="39"/>
      <c r="VUR1043656" s="39"/>
      <c r="VUS1043656" s="39"/>
      <c r="VUT1043656" s="39"/>
      <c r="VUU1043656" s="39"/>
      <c r="VUV1043656" s="39"/>
      <c r="VUW1043656" s="39"/>
      <c r="VUX1043656" s="39"/>
      <c r="VUY1043656" s="39"/>
      <c r="VUZ1043656" s="39"/>
      <c r="VVA1043656" s="39"/>
      <c r="VVB1043656" s="39"/>
      <c r="VVC1043656" s="39"/>
      <c r="VVD1043656" s="39"/>
      <c r="VVE1043656" s="39"/>
      <c r="VVF1043656" s="39"/>
      <c r="VVG1043656" s="39"/>
      <c r="VVH1043656" s="39"/>
      <c r="VVI1043656" s="39"/>
      <c r="VVJ1043656" s="39"/>
      <c r="VVK1043656" s="39"/>
      <c r="VVL1043656" s="39"/>
      <c r="VVM1043656" s="39"/>
      <c r="VVN1043656" s="39"/>
      <c r="VVO1043656" s="39"/>
      <c r="VVP1043656" s="39"/>
      <c r="VVQ1043656" s="39"/>
      <c r="VVR1043656" s="39"/>
      <c r="VVS1043656" s="39"/>
      <c r="VVT1043656" s="39"/>
      <c r="VVU1043656" s="39"/>
      <c r="VVV1043656" s="39"/>
      <c r="VVW1043656" s="39"/>
      <c r="VVX1043656" s="39"/>
      <c r="VVY1043656" s="39"/>
      <c r="VVZ1043656" s="39"/>
      <c r="VWA1043656" s="39"/>
      <c r="VWB1043656" s="39"/>
      <c r="VWC1043656" s="39"/>
      <c r="VWD1043656" s="39"/>
      <c r="VWE1043656" s="39"/>
      <c r="VWF1043656" s="39"/>
      <c r="VWG1043656" s="39"/>
      <c r="VWH1043656" s="39"/>
      <c r="VWI1043656" s="39"/>
      <c r="VWJ1043656" s="39"/>
      <c r="VWK1043656" s="39"/>
      <c r="VWL1043656" s="39"/>
      <c r="VWM1043656" s="39"/>
      <c r="VWN1043656" s="39"/>
      <c r="VWO1043656" s="39"/>
      <c r="VWP1043656" s="39"/>
      <c r="VWQ1043656" s="39"/>
      <c r="VWR1043656" s="39"/>
      <c r="VWS1043656" s="39"/>
      <c r="VWT1043656" s="39"/>
      <c r="VWU1043656" s="39"/>
      <c r="VWV1043656" s="39"/>
      <c r="VWW1043656" s="39"/>
      <c r="VWX1043656" s="39"/>
      <c r="VWY1043656" s="39"/>
      <c r="VWZ1043656" s="39"/>
      <c r="VXA1043656" s="39"/>
      <c r="VXB1043656" s="39"/>
      <c r="VXC1043656" s="39"/>
      <c r="VXD1043656" s="39"/>
      <c r="VXE1043656" s="39"/>
      <c r="VXF1043656" s="39"/>
      <c r="VXG1043656" s="39"/>
      <c r="VXH1043656" s="39"/>
      <c r="VXI1043656" s="39"/>
      <c r="VXJ1043656" s="39"/>
      <c r="VXK1043656" s="39"/>
      <c r="VXL1043656" s="39"/>
      <c r="VXM1043656" s="39"/>
      <c r="VXN1043656" s="39"/>
      <c r="VXO1043656" s="39"/>
      <c r="VXP1043656" s="39"/>
      <c r="VXQ1043656" s="39"/>
      <c r="VXR1043656" s="39"/>
      <c r="VXS1043656" s="39"/>
      <c r="VXT1043656" s="39"/>
      <c r="VXU1043656" s="39"/>
      <c r="VXV1043656" s="39"/>
      <c r="VXW1043656" s="39"/>
      <c r="VXX1043656" s="39"/>
      <c r="VXY1043656" s="39"/>
      <c r="VXZ1043656" s="39"/>
      <c r="VYA1043656" s="39"/>
      <c r="VYB1043656" s="39"/>
      <c r="VYC1043656" s="39"/>
      <c r="VYD1043656" s="39"/>
      <c r="VYE1043656" s="39"/>
      <c r="VYF1043656" s="39"/>
      <c r="VYG1043656" s="39"/>
      <c r="VYH1043656" s="39"/>
      <c r="VYI1043656" s="39"/>
      <c r="VYJ1043656" s="39"/>
      <c r="VYK1043656" s="39"/>
      <c r="VYL1043656" s="39"/>
      <c r="VYM1043656" s="39"/>
      <c r="VYN1043656" s="39"/>
      <c r="VYO1043656" s="39"/>
      <c r="VYP1043656" s="39"/>
      <c r="VYQ1043656" s="39"/>
      <c r="VYR1043656" s="39"/>
      <c r="VYS1043656" s="39"/>
      <c r="VYT1043656" s="39"/>
      <c r="VYU1043656" s="39"/>
      <c r="VYV1043656" s="39"/>
      <c r="VYW1043656" s="39"/>
      <c r="VYX1043656" s="39"/>
      <c r="VYY1043656" s="39"/>
      <c r="VYZ1043656" s="39"/>
      <c r="VZA1043656" s="39"/>
      <c r="VZB1043656" s="39"/>
      <c r="VZC1043656" s="39"/>
      <c r="VZD1043656" s="39"/>
      <c r="VZE1043656" s="39"/>
      <c r="VZF1043656" s="39"/>
      <c r="VZG1043656" s="39"/>
      <c r="VZH1043656" s="39"/>
      <c r="VZI1043656" s="39"/>
      <c r="VZJ1043656" s="39"/>
      <c r="VZK1043656" s="39"/>
      <c r="VZL1043656" s="39"/>
      <c r="VZM1043656" s="39"/>
      <c r="VZN1043656" s="39"/>
      <c r="VZO1043656" s="39"/>
      <c r="VZP1043656" s="39"/>
      <c r="VZQ1043656" s="39"/>
      <c r="VZR1043656" s="39"/>
      <c r="VZS1043656" s="39"/>
      <c r="VZT1043656" s="39"/>
      <c r="VZU1043656" s="39"/>
      <c r="VZV1043656" s="39"/>
      <c r="VZW1043656" s="39"/>
      <c r="VZX1043656" s="39"/>
      <c r="VZY1043656" s="39"/>
      <c r="VZZ1043656" s="39"/>
      <c r="WAA1043656" s="39"/>
      <c r="WAB1043656" s="39"/>
      <c r="WAC1043656" s="39"/>
      <c r="WAD1043656" s="39"/>
      <c r="WAE1043656" s="39"/>
      <c r="WAF1043656" s="39"/>
      <c r="WAG1043656" s="39"/>
      <c r="WAH1043656" s="39"/>
      <c r="WAI1043656" s="39"/>
      <c r="WAJ1043656" s="39"/>
      <c r="WAK1043656" s="39"/>
      <c r="WAL1043656" s="39"/>
      <c r="WAM1043656" s="39"/>
      <c r="WAN1043656" s="39"/>
      <c r="WAO1043656" s="39"/>
      <c r="WAP1043656" s="39"/>
      <c r="WAQ1043656" s="39"/>
      <c r="WAR1043656" s="39"/>
      <c r="WAS1043656" s="39"/>
      <c r="WAT1043656" s="39"/>
      <c r="WAU1043656" s="39"/>
      <c r="WAV1043656" s="39"/>
      <c r="WAW1043656" s="39"/>
      <c r="WAX1043656" s="39"/>
      <c r="WAY1043656" s="39"/>
      <c r="WAZ1043656" s="39"/>
      <c r="WBA1043656" s="39"/>
      <c r="WBB1043656" s="39"/>
      <c r="WBC1043656" s="39"/>
      <c r="WBD1043656" s="39"/>
      <c r="WBE1043656" s="39"/>
      <c r="WBF1043656" s="39"/>
      <c r="WBG1043656" s="39"/>
      <c r="WBH1043656" s="39"/>
      <c r="WBI1043656" s="39"/>
      <c r="WBJ1043656" s="39"/>
      <c r="WBK1043656" s="39"/>
      <c r="WBL1043656" s="39"/>
      <c r="WBM1043656" s="39"/>
      <c r="WBN1043656" s="39"/>
      <c r="WBO1043656" s="39"/>
      <c r="WBP1043656" s="39"/>
      <c r="WBQ1043656" s="39"/>
      <c r="WBR1043656" s="39"/>
      <c r="WBS1043656" s="39"/>
      <c r="WBT1043656" s="39"/>
      <c r="WBU1043656" s="39"/>
      <c r="WBV1043656" s="39"/>
      <c r="WBW1043656" s="39"/>
      <c r="WBX1043656" s="39"/>
      <c r="WBY1043656" s="39"/>
      <c r="WBZ1043656" s="39"/>
      <c r="WCA1043656" s="39"/>
      <c r="WCB1043656" s="39"/>
      <c r="WCC1043656" s="39"/>
      <c r="WCD1043656" s="39"/>
      <c r="WCE1043656" s="39"/>
      <c r="WCF1043656" s="39"/>
      <c r="WCG1043656" s="39"/>
      <c r="WCH1043656" s="39"/>
      <c r="WCI1043656" s="39"/>
      <c r="WCJ1043656" s="39"/>
      <c r="WCK1043656" s="39"/>
      <c r="WCL1043656" s="39"/>
      <c r="WCM1043656" s="39"/>
      <c r="WCN1043656" s="39"/>
      <c r="WCO1043656" s="39"/>
      <c r="WCP1043656" s="39"/>
      <c r="WCQ1043656" s="39"/>
      <c r="WCR1043656" s="39"/>
      <c r="WCS1043656" s="39"/>
      <c r="WCT1043656" s="39"/>
      <c r="WCU1043656" s="39"/>
      <c r="WCV1043656" s="39"/>
      <c r="WCW1043656" s="39"/>
      <c r="WCX1043656" s="39"/>
      <c r="WCY1043656" s="39"/>
      <c r="WCZ1043656" s="39"/>
      <c r="WDA1043656" s="39"/>
      <c r="WDB1043656" s="39"/>
      <c r="WDC1043656" s="39"/>
      <c r="WDD1043656" s="39"/>
      <c r="WDE1043656" s="39"/>
      <c r="WDF1043656" s="39"/>
      <c r="WDG1043656" s="39"/>
      <c r="WDH1043656" s="39"/>
      <c r="WDI1043656" s="39"/>
      <c r="WDJ1043656" s="39"/>
      <c r="WDK1043656" s="39"/>
      <c r="WDL1043656" s="39"/>
      <c r="WDM1043656" s="39"/>
      <c r="WDN1043656" s="39"/>
      <c r="WDO1043656" s="39"/>
      <c r="WDP1043656" s="39"/>
      <c r="WDQ1043656" s="39"/>
      <c r="WDR1043656" s="39"/>
      <c r="WDS1043656" s="39"/>
      <c r="WDT1043656" s="39"/>
      <c r="WDU1043656" s="39"/>
      <c r="WDV1043656" s="39"/>
      <c r="WDW1043656" s="39"/>
      <c r="WDX1043656" s="39"/>
      <c r="WDY1043656" s="39"/>
      <c r="WDZ1043656" s="39"/>
      <c r="WEA1043656" s="39"/>
      <c r="WEB1043656" s="39"/>
      <c r="WEC1043656" s="39"/>
      <c r="WED1043656" s="39"/>
      <c r="WEE1043656" s="39"/>
      <c r="WEF1043656" s="39"/>
      <c r="WEG1043656" s="39"/>
      <c r="WEH1043656" s="39"/>
      <c r="WEI1043656" s="39"/>
      <c r="WEJ1043656" s="39"/>
      <c r="WEK1043656" s="39"/>
      <c r="WEL1043656" s="39"/>
      <c r="WEM1043656" s="39"/>
      <c r="WEN1043656" s="39"/>
      <c r="WEO1043656" s="39"/>
      <c r="WEP1043656" s="39"/>
      <c r="WEQ1043656" s="39"/>
      <c r="WER1043656" s="39"/>
      <c r="WES1043656" s="39"/>
      <c r="WET1043656" s="39"/>
      <c r="WEU1043656" s="39"/>
      <c r="WEV1043656" s="39"/>
      <c r="WEW1043656" s="39"/>
      <c r="WEX1043656" s="39"/>
      <c r="WEY1043656" s="39"/>
      <c r="WEZ1043656" s="39"/>
      <c r="WFA1043656" s="39"/>
      <c r="WFB1043656" s="39"/>
      <c r="WFC1043656" s="39"/>
      <c r="WFD1043656" s="39"/>
      <c r="WFE1043656" s="39"/>
      <c r="WFF1043656" s="39"/>
      <c r="WFG1043656" s="39"/>
      <c r="WFH1043656" s="39"/>
      <c r="WFI1043656" s="39"/>
      <c r="WFJ1043656" s="39"/>
      <c r="WFK1043656" s="39"/>
      <c r="WFL1043656" s="39"/>
      <c r="WFM1043656" s="39"/>
      <c r="WFN1043656" s="39"/>
      <c r="WFO1043656" s="39"/>
      <c r="WFP1043656" s="39"/>
      <c r="WFQ1043656" s="39"/>
      <c r="WFR1043656" s="39"/>
      <c r="WFS1043656" s="39"/>
      <c r="WFT1043656" s="39"/>
      <c r="WFU1043656" s="39"/>
      <c r="WFV1043656" s="39"/>
      <c r="WFW1043656" s="39"/>
      <c r="WFX1043656" s="39"/>
      <c r="WFY1043656" s="39"/>
      <c r="WFZ1043656" s="39"/>
      <c r="WGA1043656" s="39"/>
      <c r="WGB1043656" s="39"/>
      <c r="WGC1043656" s="39"/>
      <c r="WGD1043656" s="39"/>
      <c r="WGE1043656" s="39"/>
      <c r="WGF1043656" s="39"/>
      <c r="WGG1043656" s="39"/>
      <c r="WGH1043656" s="39"/>
      <c r="WGI1043656" s="39"/>
      <c r="WGJ1043656" s="39"/>
      <c r="WGK1043656" s="39"/>
      <c r="WGL1043656" s="39"/>
      <c r="WGM1043656" s="39"/>
      <c r="WGN1043656" s="39"/>
      <c r="WGO1043656" s="39"/>
      <c r="WGP1043656" s="39"/>
      <c r="WGQ1043656" s="39"/>
      <c r="WGR1043656" s="39"/>
      <c r="WGS1043656" s="39"/>
      <c r="WGT1043656" s="39"/>
      <c r="WGU1043656" s="39"/>
      <c r="WGV1043656" s="39"/>
      <c r="WGW1043656" s="39"/>
      <c r="WGX1043656" s="39"/>
      <c r="WGY1043656" s="39"/>
      <c r="WGZ1043656" s="39"/>
      <c r="WHA1043656" s="39"/>
      <c r="WHB1043656" s="39"/>
      <c r="WHC1043656" s="39"/>
      <c r="WHD1043656" s="39"/>
      <c r="WHE1043656" s="39"/>
      <c r="WHF1043656" s="39"/>
      <c r="WHG1043656" s="39"/>
      <c r="WHH1043656" s="39"/>
      <c r="WHI1043656" s="39"/>
      <c r="WHJ1043656" s="39"/>
      <c r="WHK1043656" s="39"/>
      <c r="WHL1043656" s="39"/>
      <c r="WHM1043656" s="39"/>
      <c r="WHN1043656" s="39"/>
      <c r="WHO1043656" s="39"/>
      <c r="WHP1043656" s="39"/>
      <c r="WHQ1043656" s="39"/>
      <c r="WHR1043656" s="39"/>
      <c r="WHS1043656" s="39"/>
      <c r="WHT1043656" s="39"/>
      <c r="WHU1043656" s="39"/>
      <c r="WHV1043656" s="39"/>
      <c r="WHW1043656" s="39"/>
      <c r="WHX1043656" s="39"/>
      <c r="WHY1043656" s="39"/>
      <c r="WHZ1043656" s="39"/>
      <c r="WIA1043656" s="39"/>
      <c r="WIB1043656" s="39"/>
      <c r="WIC1043656" s="39"/>
      <c r="WID1043656" s="39"/>
      <c r="WIE1043656" s="39"/>
      <c r="WIF1043656" s="39"/>
      <c r="WIG1043656" s="39"/>
      <c r="WIH1043656" s="39"/>
      <c r="WII1043656" s="39"/>
      <c r="WIJ1043656" s="39"/>
      <c r="WIK1043656" s="39"/>
      <c r="WIL1043656" s="39"/>
      <c r="WIM1043656" s="39"/>
      <c r="WIN1043656" s="39"/>
      <c r="WIO1043656" s="39"/>
      <c r="WIP1043656" s="39"/>
      <c r="WIQ1043656" s="39"/>
      <c r="WIR1043656" s="39"/>
      <c r="WIS1043656" s="39"/>
      <c r="WIT1043656" s="39"/>
      <c r="WIU1043656" s="39"/>
      <c r="WIV1043656" s="39"/>
      <c r="WIW1043656" s="39"/>
      <c r="WIX1043656" s="39"/>
      <c r="WIY1043656" s="39"/>
      <c r="WIZ1043656" s="39"/>
      <c r="WJA1043656" s="39"/>
      <c r="WJB1043656" s="39"/>
      <c r="WJC1043656" s="39"/>
      <c r="WJD1043656" s="39"/>
      <c r="WJE1043656" s="39"/>
      <c r="WJF1043656" s="39"/>
      <c r="WJG1043656" s="39"/>
      <c r="WJH1043656" s="39"/>
      <c r="WJI1043656" s="39"/>
      <c r="WJJ1043656" s="39"/>
      <c r="WJK1043656" s="39"/>
      <c r="WJL1043656" s="39"/>
      <c r="WJM1043656" s="39"/>
      <c r="WJN1043656" s="39"/>
      <c r="WJO1043656" s="39"/>
      <c r="WJP1043656" s="39"/>
      <c r="WJQ1043656" s="39"/>
      <c r="WJR1043656" s="39"/>
      <c r="WJS1043656" s="39"/>
      <c r="WJT1043656" s="39"/>
      <c r="WJU1043656" s="39"/>
      <c r="WJV1043656" s="39"/>
      <c r="WJW1043656" s="39"/>
      <c r="WJX1043656" s="39"/>
      <c r="WJY1043656" s="39"/>
      <c r="WJZ1043656" s="39"/>
      <c r="WKA1043656" s="39"/>
      <c r="WKB1043656" s="39"/>
      <c r="WKC1043656" s="39"/>
      <c r="WKD1043656" s="39"/>
      <c r="WKE1043656" s="39"/>
      <c r="WKF1043656" s="39"/>
      <c r="WKG1043656" s="39"/>
      <c r="WKH1043656" s="39"/>
      <c r="WKI1043656" s="39"/>
      <c r="WKJ1043656" s="39"/>
      <c r="WKK1043656" s="39"/>
      <c r="WKL1043656" s="39"/>
      <c r="WKM1043656" s="39"/>
      <c r="WKN1043656" s="39"/>
      <c r="WKO1043656" s="39"/>
      <c r="WKP1043656" s="39"/>
      <c r="WKQ1043656" s="39"/>
      <c r="WKR1043656" s="39"/>
      <c r="WKS1043656" s="39"/>
      <c r="WKT1043656" s="39"/>
      <c r="WKU1043656" s="39"/>
      <c r="WKV1043656" s="39"/>
      <c r="WKW1043656" s="39"/>
      <c r="WKX1043656" s="39"/>
      <c r="WKY1043656" s="39"/>
      <c r="WKZ1043656" s="39"/>
      <c r="WLA1043656" s="39"/>
      <c r="WLB1043656" s="39"/>
      <c r="WLC1043656" s="39"/>
      <c r="WLD1043656" s="39"/>
      <c r="WLE1043656" s="39"/>
      <c r="WLF1043656" s="39"/>
      <c r="WLG1043656" s="39"/>
      <c r="WLH1043656" s="39"/>
      <c r="WLI1043656" s="39"/>
      <c r="WLJ1043656" s="39"/>
      <c r="WLK1043656" s="39"/>
      <c r="WLL1043656" s="39"/>
      <c r="WLM1043656" s="39"/>
      <c r="WLN1043656" s="39"/>
      <c r="WLO1043656" s="39"/>
      <c r="WLP1043656" s="39"/>
      <c r="WLQ1043656" s="39"/>
      <c r="WLR1043656" s="39"/>
      <c r="WLS1043656" s="39"/>
      <c r="WLT1043656" s="39"/>
      <c r="WLU1043656" s="39"/>
      <c r="WLV1043656" s="39"/>
      <c r="WLW1043656" s="39"/>
      <c r="WLX1043656" s="39"/>
      <c r="WLY1043656" s="39"/>
      <c r="WLZ1043656" s="39"/>
      <c r="WMA1043656" s="39"/>
      <c r="WMB1043656" s="39"/>
      <c r="WMC1043656" s="39"/>
      <c r="WMD1043656" s="39"/>
      <c r="WME1043656" s="39"/>
      <c r="WMF1043656" s="39"/>
      <c r="WMG1043656" s="39"/>
      <c r="WMH1043656" s="39"/>
      <c r="WMI1043656" s="39"/>
      <c r="WMJ1043656" s="39"/>
      <c r="WMK1043656" s="39"/>
      <c r="WML1043656" s="39"/>
      <c r="WMM1043656" s="39"/>
      <c r="WMN1043656" s="39"/>
      <c r="WMO1043656" s="39"/>
      <c r="WMP1043656" s="39"/>
      <c r="WMQ1043656" s="39"/>
      <c r="WMR1043656" s="39"/>
      <c r="WMS1043656" s="39"/>
      <c r="WMT1043656" s="39"/>
      <c r="WMU1043656" s="39"/>
      <c r="WMV1043656" s="39"/>
      <c r="WMW1043656" s="39"/>
      <c r="WMX1043656" s="39"/>
      <c r="WMY1043656" s="39"/>
      <c r="WMZ1043656" s="39"/>
      <c r="WNA1043656" s="39"/>
      <c r="WNB1043656" s="39"/>
      <c r="WNC1043656" s="39"/>
      <c r="WND1043656" s="39"/>
      <c r="WNE1043656" s="39"/>
      <c r="WNF1043656" s="39"/>
      <c r="WNG1043656" s="39"/>
      <c r="WNH1043656" s="39"/>
      <c r="WNI1043656" s="39"/>
      <c r="WNJ1043656" s="39"/>
      <c r="WNK1043656" s="39"/>
      <c r="WNL1043656" s="39"/>
      <c r="WNM1043656" s="39"/>
      <c r="WNN1043656" s="39"/>
      <c r="WNO1043656" s="39"/>
      <c r="WNP1043656" s="39"/>
      <c r="WNQ1043656" s="39"/>
      <c r="WNR1043656" s="39"/>
      <c r="WNS1043656" s="39"/>
      <c r="WNT1043656" s="39"/>
      <c r="WNU1043656" s="39"/>
      <c r="WNV1043656" s="39"/>
      <c r="WNW1043656" s="39"/>
      <c r="WNX1043656" s="39"/>
      <c r="WNY1043656" s="39"/>
      <c r="WNZ1043656" s="39"/>
      <c r="WOA1043656" s="39"/>
      <c r="WOB1043656" s="39"/>
      <c r="WOC1043656" s="39"/>
      <c r="WOD1043656" s="39"/>
      <c r="WOE1043656" s="39"/>
      <c r="WOF1043656" s="39"/>
      <c r="WOG1043656" s="39"/>
      <c r="WOH1043656" s="39"/>
      <c r="WOI1043656" s="39"/>
      <c r="WOJ1043656" s="39"/>
      <c r="WOK1043656" s="39"/>
      <c r="WOL1043656" s="39"/>
      <c r="WOM1043656" s="39"/>
      <c r="WON1043656" s="39"/>
      <c r="WOO1043656" s="39"/>
      <c r="WOP1043656" s="39"/>
      <c r="WOQ1043656" s="39"/>
      <c r="WOR1043656" s="39"/>
      <c r="WOS1043656" s="39"/>
      <c r="WOT1043656" s="39"/>
      <c r="WOU1043656" s="39"/>
      <c r="WOV1043656" s="39"/>
      <c r="WOW1043656" s="39"/>
      <c r="WOX1043656" s="39"/>
      <c r="WOY1043656" s="39"/>
      <c r="WOZ1043656" s="39"/>
      <c r="WPA1043656" s="39"/>
      <c r="WPB1043656" s="39"/>
      <c r="WPC1043656" s="39"/>
      <c r="WPD1043656" s="39"/>
      <c r="WPE1043656" s="39"/>
      <c r="WPF1043656" s="39"/>
      <c r="WPG1043656" s="39"/>
      <c r="WPH1043656" s="39"/>
      <c r="WPI1043656" s="39"/>
      <c r="WPJ1043656" s="39"/>
      <c r="WPK1043656" s="39"/>
      <c r="WPL1043656" s="39"/>
      <c r="WPM1043656" s="39"/>
      <c r="WPN1043656" s="39"/>
      <c r="WPO1043656" s="39"/>
      <c r="WPP1043656" s="39"/>
      <c r="WPQ1043656" s="39"/>
      <c r="WPR1043656" s="39"/>
      <c r="WPS1043656" s="39"/>
      <c r="WPT1043656" s="39"/>
      <c r="WPU1043656" s="39"/>
      <c r="WPV1043656" s="39"/>
      <c r="WPW1043656" s="39"/>
      <c r="WPX1043656" s="39"/>
      <c r="WPY1043656" s="39"/>
      <c r="WPZ1043656" s="39"/>
      <c r="WQA1043656" s="39"/>
      <c r="WQB1043656" s="39"/>
      <c r="WQC1043656" s="39"/>
      <c r="WQD1043656" s="39"/>
      <c r="WQE1043656" s="39"/>
      <c r="WQF1043656" s="39"/>
      <c r="WQG1043656" s="39"/>
      <c r="WQH1043656" s="39"/>
      <c r="WQI1043656" s="39"/>
      <c r="WQJ1043656" s="39"/>
      <c r="WQK1043656" s="39"/>
      <c r="WQL1043656" s="39"/>
      <c r="WQM1043656" s="39"/>
      <c r="WQN1043656" s="39"/>
      <c r="WQO1043656" s="39"/>
      <c r="WQP1043656" s="39"/>
      <c r="WQQ1043656" s="39"/>
      <c r="WQR1043656" s="39"/>
      <c r="WQS1043656" s="39"/>
      <c r="WQT1043656" s="39"/>
      <c r="WQU1043656" s="39"/>
      <c r="WQV1043656" s="39"/>
      <c r="WQW1043656" s="39"/>
      <c r="WQX1043656" s="39"/>
      <c r="WQY1043656" s="39"/>
      <c r="WQZ1043656" s="39"/>
      <c r="WRA1043656" s="39"/>
      <c r="WRB1043656" s="39"/>
      <c r="WRC1043656" s="39"/>
      <c r="WRD1043656" s="39"/>
      <c r="WRE1043656" s="39"/>
      <c r="WRF1043656" s="39"/>
      <c r="WRG1043656" s="39"/>
      <c r="WRH1043656" s="39"/>
      <c r="WRI1043656" s="39"/>
      <c r="WRJ1043656" s="39"/>
      <c r="WRK1043656" s="39"/>
      <c r="WRL1043656" s="39"/>
      <c r="WRM1043656" s="39"/>
      <c r="WRN1043656" s="39"/>
      <c r="WRO1043656" s="39"/>
      <c r="WRP1043656" s="39"/>
      <c r="WRQ1043656" s="39"/>
      <c r="WRR1043656" s="39"/>
      <c r="WRS1043656" s="39"/>
      <c r="WRT1043656" s="39"/>
      <c r="WRU1043656" s="39"/>
      <c r="WRV1043656" s="39"/>
      <c r="WRW1043656" s="39"/>
      <c r="WRX1043656" s="39"/>
      <c r="WRY1043656" s="39"/>
      <c r="WRZ1043656" s="39"/>
      <c r="WSA1043656" s="39"/>
      <c r="WSB1043656" s="39"/>
      <c r="WSC1043656" s="39"/>
      <c r="WSD1043656" s="39"/>
      <c r="WSE1043656" s="39"/>
      <c r="WSF1043656" s="39"/>
      <c r="WSG1043656" s="39"/>
      <c r="WSH1043656" s="39"/>
      <c r="WSI1043656" s="39"/>
      <c r="WSJ1043656" s="39"/>
      <c r="WSK1043656" s="39"/>
      <c r="WSL1043656" s="39"/>
      <c r="WSM1043656" s="39"/>
      <c r="WSN1043656" s="39"/>
      <c r="WSO1043656" s="39"/>
      <c r="WSP1043656" s="39"/>
      <c r="WSQ1043656" s="39"/>
      <c r="WSR1043656" s="39"/>
      <c r="WSS1043656" s="39"/>
      <c r="WST1043656" s="39"/>
      <c r="WSU1043656" s="39"/>
      <c r="WSV1043656" s="39"/>
      <c r="WSW1043656" s="39"/>
      <c r="WSX1043656" s="39"/>
      <c r="WSY1043656" s="39"/>
      <c r="WSZ1043656" s="39"/>
      <c r="WTA1043656" s="39"/>
      <c r="WTB1043656" s="39"/>
      <c r="WTC1043656" s="39"/>
      <c r="WTD1043656" s="39"/>
      <c r="WTE1043656" s="39"/>
      <c r="WTF1043656" s="39"/>
      <c r="WTG1043656" s="39"/>
      <c r="WTH1043656" s="39"/>
      <c r="WTI1043656" s="39"/>
      <c r="WTJ1043656" s="39"/>
      <c r="WTK1043656" s="39"/>
      <c r="WTL1043656" s="39"/>
      <c r="WTM1043656" s="39"/>
      <c r="WTN1043656" s="39"/>
      <c r="WTO1043656" s="39"/>
      <c r="WTP1043656" s="39"/>
      <c r="WTQ1043656" s="39"/>
      <c r="WTR1043656" s="39"/>
      <c r="WTS1043656" s="39"/>
      <c r="WTT1043656" s="39"/>
      <c r="WTU1043656" s="39"/>
      <c r="WTV1043656" s="39"/>
      <c r="WTW1043656" s="39"/>
      <c r="WTX1043656" s="39"/>
      <c r="WTY1043656" s="39"/>
      <c r="WTZ1043656" s="39"/>
      <c r="WUA1043656" s="39"/>
      <c r="WUB1043656" s="39"/>
      <c r="WUC1043656" s="39"/>
      <c r="WUD1043656" s="39"/>
      <c r="WUE1043656" s="39"/>
      <c r="WUF1043656" s="39"/>
      <c r="WUG1043656" s="39"/>
      <c r="WUH1043656" s="39"/>
      <c r="WUI1043656" s="39"/>
      <c r="WUJ1043656" s="39"/>
      <c r="WUK1043656" s="39"/>
      <c r="WUL1043656" s="39"/>
      <c r="WUM1043656" s="39"/>
      <c r="WUN1043656" s="39"/>
      <c r="WUO1043656" s="39"/>
      <c r="WUP1043656" s="39"/>
      <c r="WUQ1043656" s="39"/>
      <c r="WUR1043656" s="39"/>
      <c r="WUS1043656" s="39"/>
      <c r="WUT1043656" s="39"/>
      <c r="WUU1043656" s="39"/>
      <c r="WUV1043656" s="39"/>
      <c r="WUW1043656" s="39"/>
      <c r="WUX1043656" s="39"/>
      <c r="WUY1043656" s="39"/>
      <c r="WUZ1043656" s="39"/>
      <c r="WVA1043656" s="39"/>
      <c r="WVB1043656" s="39"/>
      <c r="WVC1043656" s="39"/>
      <c r="WVD1043656" s="39"/>
      <c r="WVE1043656" s="39"/>
      <c r="WVF1043656" s="39"/>
      <c r="WVG1043656" s="39"/>
      <c r="WVH1043656" s="39"/>
      <c r="WVI1043656" s="39"/>
      <c r="WVJ1043656" s="39"/>
      <c r="WVK1043656" s="39"/>
      <c r="WVL1043656" s="39"/>
      <c r="WVM1043656" s="39"/>
      <c r="WVN1043656" s="39"/>
      <c r="WVO1043656" s="39"/>
      <c r="WVP1043656" s="39"/>
      <c r="WVQ1043656" s="39"/>
      <c r="WVR1043656" s="39"/>
      <c r="WVS1043656" s="39"/>
      <c r="WVT1043656" s="39"/>
      <c r="WVU1043656" s="39"/>
      <c r="WVV1043656" s="39"/>
      <c r="WVW1043656" s="39"/>
      <c r="WVX1043656" s="39"/>
      <c r="WVY1043656" s="39"/>
      <c r="WVZ1043656" s="39"/>
      <c r="WWA1043656" s="39"/>
      <c r="WWB1043656" s="39"/>
      <c r="WWC1043656" s="39"/>
      <c r="WWD1043656" s="39"/>
      <c r="WWE1043656" s="39"/>
      <c r="WWF1043656" s="39"/>
      <c r="WWG1043656" s="39"/>
      <c r="WWH1043656" s="39"/>
      <c r="WWI1043656" s="39"/>
      <c r="WWJ1043656" s="39"/>
      <c r="WWK1043656" s="39"/>
      <c r="WWL1043656" s="39"/>
      <c r="WWM1043656" s="39"/>
      <c r="WWN1043656" s="39"/>
      <c r="WWO1043656" s="39"/>
      <c r="WWP1043656" s="39"/>
      <c r="WWQ1043656" s="39"/>
      <c r="WWR1043656" s="39"/>
      <c r="WWS1043656" s="39"/>
      <c r="WWT1043656" s="39"/>
      <c r="WWU1043656" s="39"/>
      <c r="WWV1043656" s="39"/>
      <c r="WWW1043656" s="39"/>
      <c r="WWX1043656" s="39"/>
      <c r="WWY1043656" s="39"/>
      <c r="WWZ1043656" s="39"/>
      <c r="WXA1043656" s="39"/>
      <c r="WXB1043656" s="39"/>
      <c r="WXC1043656" s="39"/>
      <c r="WXD1043656" s="39"/>
      <c r="WXE1043656" s="39"/>
      <c r="WXF1043656" s="39"/>
      <c r="WXG1043656" s="39"/>
      <c r="WXH1043656" s="39"/>
      <c r="WXI1043656" s="39"/>
      <c r="WXJ1043656" s="39"/>
      <c r="WXK1043656" s="39"/>
      <c r="WXL1043656" s="39"/>
      <c r="WXM1043656" s="39"/>
      <c r="WXN1043656" s="39"/>
      <c r="WXO1043656" s="39"/>
      <c r="WXP1043656" s="39"/>
      <c r="WXQ1043656" s="39"/>
      <c r="WXR1043656" s="39"/>
      <c r="WXS1043656" s="39"/>
      <c r="WXT1043656" s="39"/>
      <c r="WXU1043656" s="39"/>
      <c r="WXV1043656" s="39"/>
      <c r="WXW1043656" s="39"/>
      <c r="WXX1043656" s="39"/>
      <c r="WXY1043656" s="39"/>
      <c r="WXZ1043656" s="39"/>
      <c r="WYA1043656" s="39"/>
      <c r="WYB1043656" s="39"/>
      <c r="WYC1043656" s="39"/>
      <c r="WYD1043656" s="39"/>
      <c r="WYE1043656" s="39"/>
      <c r="WYF1043656" s="39"/>
      <c r="WYG1043656" s="39"/>
      <c r="WYH1043656" s="39"/>
      <c r="WYI1043656" s="39"/>
      <c r="WYJ1043656" s="39"/>
      <c r="WYK1043656" s="39"/>
      <c r="WYL1043656" s="39"/>
      <c r="WYM1043656" s="39"/>
      <c r="WYN1043656" s="39"/>
      <c r="WYO1043656" s="39"/>
      <c r="WYP1043656" s="39"/>
      <c r="WYQ1043656" s="39"/>
      <c r="WYR1043656" s="39"/>
      <c r="WYS1043656" s="39"/>
      <c r="WYT1043656" s="39"/>
      <c r="WYU1043656" s="39"/>
      <c r="WYV1043656" s="39"/>
      <c r="WYW1043656" s="39"/>
      <c r="WYX1043656" s="39"/>
      <c r="WYY1043656" s="39"/>
      <c r="WYZ1043656" s="39"/>
      <c r="WZA1043656" s="39"/>
      <c r="WZB1043656" s="39"/>
      <c r="WZC1043656" s="39"/>
      <c r="WZD1043656" s="39"/>
      <c r="WZE1043656" s="39"/>
      <c r="WZF1043656" s="39"/>
      <c r="WZG1043656" s="39"/>
      <c r="WZH1043656" s="39"/>
      <c r="WZI1043656" s="39"/>
      <c r="WZJ1043656" s="39"/>
      <c r="WZK1043656" s="39"/>
      <c r="WZL1043656" s="39"/>
      <c r="WZM1043656" s="39"/>
      <c r="WZN1043656" s="39"/>
      <c r="WZO1043656" s="39"/>
      <c r="WZP1043656" s="39"/>
      <c r="WZQ1043656" s="39"/>
      <c r="WZR1043656" s="39"/>
      <c r="WZS1043656" s="39"/>
      <c r="WZT1043656" s="39"/>
      <c r="WZU1043656" s="39"/>
      <c r="WZV1043656" s="39"/>
      <c r="WZW1043656" s="39"/>
      <c r="WZX1043656" s="39"/>
      <c r="WZY1043656" s="39"/>
      <c r="WZZ1043656" s="39"/>
      <c r="XAA1043656" s="39"/>
      <c r="XAB1043656" s="39"/>
      <c r="XAC1043656" s="39"/>
      <c r="XAD1043656" s="39"/>
      <c r="XAE1043656" s="39"/>
      <c r="XAF1043656" s="39"/>
      <c r="XAG1043656" s="39"/>
      <c r="XAH1043656" s="39"/>
      <c r="XAI1043656" s="39"/>
      <c r="XAJ1043656" s="39"/>
      <c r="XAK1043656" s="39"/>
      <c r="XAL1043656" s="39"/>
      <c r="XAM1043656" s="39"/>
      <c r="XAN1043656" s="39"/>
      <c r="XAO1043656" s="39"/>
      <c r="XAP1043656" s="39"/>
      <c r="XAQ1043656" s="39"/>
      <c r="XAR1043656" s="39"/>
      <c r="XAS1043656" s="39"/>
      <c r="XAT1043656" s="39"/>
      <c r="XAU1043656" s="39"/>
      <c r="XAV1043656" s="39"/>
      <c r="XAW1043656" s="39"/>
      <c r="XAX1043656" s="39"/>
      <c r="XAY1043656" s="39"/>
      <c r="XAZ1043656" s="39"/>
      <c r="XBA1043656" s="39"/>
      <c r="XBB1043656" s="39"/>
      <c r="XBC1043656" s="39"/>
      <c r="XBD1043656" s="39"/>
    </row>
    <row r="1043657" spans="36:83 5914:5921 14723:16280" customFormat="1" ht="22.5" customHeight="1">
      <c r="AJ1043657" s="57"/>
      <c r="CE1043657" s="83"/>
      <c r="HSL1043657" s="42"/>
      <c r="HSM1043657" s="42"/>
      <c r="HSN1043657" s="42"/>
      <c r="HSO1043657" s="42"/>
      <c r="HSP1043657" s="42"/>
      <c r="HSQ1043657" s="42"/>
      <c r="HSR1043657" s="42"/>
      <c r="HSS1043657" s="42"/>
      <c r="UTG1043657" s="39"/>
      <c r="UTH1043657" s="39"/>
      <c r="UTI1043657" s="39"/>
      <c r="UTJ1043657" s="39"/>
      <c r="UTK1043657" s="39"/>
      <c r="UTL1043657" s="39"/>
      <c r="UTM1043657" s="39"/>
      <c r="UTN1043657" s="39"/>
      <c r="UTO1043657" s="39"/>
      <c r="UTP1043657" s="39"/>
      <c r="UTQ1043657" s="39"/>
      <c r="UTR1043657" s="39"/>
      <c r="UTS1043657" s="39"/>
      <c r="UTT1043657" s="39"/>
      <c r="UTU1043657" s="39"/>
      <c r="UTV1043657" s="39"/>
      <c r="UTW1043657" s="39"/>
      <c r="UTX1043657" s="39"/>
      <c r="UTY1043657" s="39"/>
      <c r="UTZ1043657" s="39"/>
      <c r="UUA1043657" s="39"/>
      <c r="UUB1043657" s="39"/>
      <c r="UUC1043657" s="39"/>
      <c r="UUD1043657" s="39"/>
      <c r="UUE1043657" s="39"/>
      <c r="UUF1043657" s="39"/>
      <c r="UUG1043657" s="39"/>
      <c r="UUH1043657" s="39"/>
      <c r="UUI1043657" s="39"/>
      <c r="UUJ1043657" s="39"/>
      <c r="UUK1043657" s="39"/>
      <c r="UUL1043657" s="39"/>
      <c r="UUM1043657" s="39"/>
      <c r="UUN1043657" s="39"/>
      <c r="UUO1043657" s="39"/>
      <c r="UUP1043657" s="39"/>
      <c r="UUQ1043657" s="39"/>
      <c r="UUR1043657" s="39"/>
      <c r="UUS1043657" s="39"/>
      <c r="UUT1043657" s="39"/>
      <c r="UUU1043657" s="39"/>
      <c r="UUV1043657" s="39"/>
      <c r="UUW1043657" s="39"/>
      <c r="UUX1043657" s="39"/>
      <c r="UUY1043657" s="39"/>
      <c r="UUZ1043657" s="39"/>
      <c r="UVA1043657" s="39"/>
      <c r="UVB1043657" s="39"/>
      <c r="UVC1043657" s="39"/>
      <c r="UVD1043657" s="39"/>
      <c r="UVE1043657" s="39"/>
      <c r="UVF1043657" s="39"/>
      <c r="UVG1043657" s="39"/>
      <c r="UVH1043657" s="39"/>
      <c r="UVI1043657" s="39"/>
      <c r="UVJ1043657" s="39"/>
      <c r="UVK1043657" s="39"/>
      <c r="UVL1043657" s="39"/>
      <c r="UVM1043657" s="39"/>
      <c r="UVN1043657" s="39"/>
      <c r="UVO1043657" s="39"/>
      <c r="UVP1043657" s="39"/>
      <c r="UVQ1043657" s="39"/>
      <c r="UVR1043657" s="39"/>
      <c r="UVS1043657" s="39"/>
      <c r="UVT1043657" s="39"/>
      <c r="UVU1043657" s="39"/>
      <c r="UVV1043657" s="39"/>
      <c r="UVW1043657" s="39"/>
      <c r="UVX1043657" s="39"/>
      <c r="UVY1043657" s="39"/>
      <c r="UVZ1043657" s="39"/>
      <c r="UWA1043657" s="39"/>
      <c r="UWB1043657" s="39"/>
      <c r="UWC1043657" s="39"/>
      <c r="UWD1043657" s="39"/>
      <c r="UWE1043657" s="39"/>
      <c r="UWF1043657" s="39"/>
      <c r="UWG1043657" s="39"/>
      <c r="UWH1043657" s="39"/>
      <c r="UWI1043657" s="39"/>
      <c r="UWJ1043657" s="39"/>
      <c r="UWK1043657" s="39"/>
      <c r="UWL1043657" s="39"/>
      <c r="UWM1043657" s="39"/>
      <c r="UWN1043657" s="39"/>
      <c r="UWO1043657" s="39"/>
      <c r="UWP1043657" s="39"/>
      <c r="UWQ1043657" s="39"/>
      <c r="UWR1043657" s="39"/>
      <c r="UWS1043657" s="39"/>
      <c r="UWT1043657" s="39"/>
      <c r="UWU1043657" s="39"/>
      <c r="UWV1043657" s="39"/>
      <c r="UWW1043657" s="39"/>
      <c r="UWX1043657" s="39"/>
      <c r="UWY1043657" s="39"/>
      <c r="UWZ1043657" s="39"/>
      <c r="UXA1043657" s="39"/>
      <c r="UXB1043657" s="39"/>
      <c r="UXC1043657" s="39"/>
      <c r="UXD1043657" s="39"/>
      <c r="UXE1043657" s="39"/>
      <c r="UXF1043657" s="39"/>
      <c r="UXG1043657" s="39"/>
      <c r="UXH1043657" s="39"/>
      <c r="UXI1043657" s="39"/>
      <c r="UXJ1043657" s="39"/>
      <c r="UXK1043657" s="39"/>
      <c r="UXL1043657" s="39"/>
      <c r="UXM1043657" s="39"/>
      <c r="UXN1043657" s="39"/>
      <c r="UXO1043657" s="39"/>
      <c r="UXP1043657" s="39"/>
      <c r="UXQ1043657" s="39"/>
      <c r="UXR1043657" s="39"/>
      <c r="UXS1043657" s="39"/>
      <c r="UXT1043657" s="39"/>
      <c r="UXU1043657" s="39"/>
      <c r="UXV1043657" s="39"/>
      <c r="UXW1043657" s="39"/>
      <c r="UXX1043657" s="39"/>
      <c r="UXY1043657" s="39"/>
      <c r="UXZ1043657" s="39"/>
      <c r="UYA1043657" s="39"/>
      <c r="UYB1043657" s="39"/>
      <c r="UYC1043657" s="39"/>
      <c r="UYD1043657" s="39"/>
      <c r="UYE1043657" s="39"/>
      <c r="UYF1043657" s="39"/>
      <c r="UYG1043657" s="39"/>
      <c r="UYH1043657" s="39"/>
      <c r="UYI1043657" s="39"/>
      <c r="UYJ1043657" s="39"/>
      <c r="UYK1043657" s="39"/>
      <c r="UYL1043657" s="39"/>
      <c r="UYM1043657" s="39"/>
      <c r="UYN1043657" s="39"/>
      <c r="UYO1043657" s="39"/>
      <c r="UYP1043657" s="39"/>
      <c r="UYQ1043657" s="39"/>
      <c r="UYR1043657" s="39"/>
      <c r="UYS1043657" s="39"/>
      <c r="UYT1043657" s="39"/>
      <c r="UYU1043657" s="39"/>
      <c r="UYV1043657" s="39"/>
      <c r="UYW1043657" s="39"/>
      <c r="UYX1043657" s="39"/>
      <c r="UYY1043657" s="39"/>
      <c r="UYZ1043657" s="39"/>
      <c r="UZA1043657" s="39"/>
      <c r="UZB1043657" s="39"/>
      <c r="UZC1043657" s="39"/>
      <c r="UZD1043657" s="39"/>
      <c r="UZE1043657" s="39"/>
      <c r="UZF1043657" s="39"/>
      <c r="UZG1043657" s="39"/>
      <c r="UZH1043657" s="39"/>
      <c r="UZI1043657" s="39"/>
      <c r="UZJ1043657" s="39"/>
      <c r="UZK1043657" s="39"/>
      <c r="UZL1043657" s="39"/>
      <c r="UZM1043657" s="39"/>
      <c r="UZN1043657" s="39"/>
      <c r="UZO1043657" s="39"/>
      <c r="UZP1043657" s="39"/>
      <c r="UZQ1043657" s="39"/>
      <c r="UZR1043657" s="39"/>
      <c r="UZS1043657" s="39"/>
      <c r="UZT1043657" s="39"/>
      <c r="UZU1043657" s="39"/>
      <c r="UZV1043657" s="39"/>
      <c r="UZW1043657" s="39"/>
      <c r="UZX1043657" s="39"/>
      <c r="UZY1043657" s="39"/>
      <c r="UZZ1043657" s="39"/>
      <c r="VAA1043657" s="39"/>
      <c r="VAB1043657" s="39"/>
      <c r="VAC1043657" s="39"/>
      <c r="VAD1043657" s="39"/>
      <c r="VAE1043657" s="39"/>
      <c r="VAF1043657" s="39"/>
      <c r="VAG1043657" s="39"/>
      <c r="VAH1043657" s="39"/>
      <c r="VAI1043657" s="39"/>
      <c r="VAJ1043657" s="39"/>
      <c r="VAK1043657" s="39"/>
      <c r="VAL1043657" s="39"/>
      <c r="VAM1043657" s="39"/>
      <c r="VAN1043657" s="39"/>
      <c r="VAO1043657" s="39"/>
      <c r="VAP1043657" s="39"/>
      <c r="VAQ1043657" s="39"/>
      <c r="VAR1043657" s="39"/>
      <c r="VAS1043657" s="39"/>
      <c r="VAT1043657" s="39"/>
      <c r="VAU1043657" s="39"/>
      <c r="VAV1043657" s="39"/>
      <c r="VAW1043657" s="39"/>
      <c r="VAX1043657" s="39"/>
      <c r="VAY1043657" s="39"/>
      <c r="VAZ1043657" s="39"/>
      <c r="VBA1043657" s="39"/>
      <c r="VBB1043657" s="39"/>
      <c r="VBC1043657" s="39"/>
      <c r="VBD1043657" s="39"/>
      <c r="VBE1043657" s="39"/>
      <c r="VBF1043657" s="39"/>
      <c r="VBG1043657" s="39"/>
      <c r="VBH1043657" s="39"/>
      <c r="VBI1043657" s="39"/>
      <c r="VBJ1043657" s="39"/>
      <c r="VBK1043657" s="39"/>
      <c r="VBL1043657" s="39"/>
      <c r="VBM1043657" s="39"/>
      <c r="VBN1043657" s="39"/>
      <c r="VBO1043657" s="39"/>
      <c r="VBP1043657" s="39"/>
      <c r="VBQ1043657" s="39"/>
      <c r="VBR1043657" s="39"/>
      <c r="VBS1043657" s="39"/>
      <c r="VBT1043657" s="39"/>
      <c r="VBU1043657" s="39"/>
      <c r="VBV1043657" s="39"/>
      <c r="VBW1043657" s="39"/>
      <c r="VBX1043657" s="39"/>
      <c r="VBY1043657" s="39"/>
      <c r="VBZ1043657" s="39"/>
      <c r="VCA1043657" s="39"/>
      <c r="VCB1043657" s="39"/>
      <c r="VCC1043657" s="39"/>
      <c r="VCD1043657" s="39"/>
      <c r="VCE1043657" s="39"/>
      <c r="VCF1043657" s="39"/>
      <c r="VCG1043657" s="39"/>
      <c r="VCH1043657" s="39"/>
      <c r="VCI1043657" s="39"/>
      <c r="VCJ1043657" s="39"/>
      <c r="VCK1043657" s="39"/>
      <c r="VCL1043657" s="39"/>
      <c r="VCM1043657" s="39"/>
      <c r="VCN1043657" s="39"/>
      <c r="VCO1043657" s="39"/>
      <c r="VCP1043657" s="39"/>
      <c r="VCQ1043657" s="39"/>
      <c r="VCR1043657" s="39"/>
      <c r="VCS1043657" s="39"/>
      <c r="VCT1043657" s="39"/>
      <c r="VCU1043657" s="39"/>
      <c r="VCV1043657" s="39"/>
      <c r="VCW1043657" s="39"/>
      <c r="VCX1043657" s="39"/>
      <c r="VCY1043657" s="39"/>
      <c r="VCZ1043657" s="39"/>
      <c r="VDA1043657" s="39"/>
      <c r="VDB1043657" s="39"/>
      <c r="VDC1043657" s="39"/>
      <c r="VDD1043657" s="39"/>
      <c r="VDE1043657" s="39"/>
      <c r="VDF1043657" s="39"/>
      <c r="VDG1043657" s="39"/>
      <c r="VDH1043657" s="39"/>
      <c r="VDI1043657" s="39"/>
      <c r="VDJ1043657" s="39"/>
      <c r="VDK1043657" s="39"/>
      <c r="VDL1043657" s="39"/>
      <c r="VDM1043657" s="39"/>
      <c r="VDN1043657" s="39"/>
      <c r="VDO1043657" s="39"/>
      <c r="VDP1043657" s="39"/>
      <c r="VDQ1043657" s="39"/>
      <c r="VDR1043657" s="39"/>
      <c r="VDS1043657" s="39"/>
      <c r="VDT1043657" s="39"/>
      <c r="VDU1043657" s="39"/>
      <c r="VDV1043657" s="39"/>
      <c r="VDW1043657" s="39"/>
      <c r="VDX1043657" s="39"/>
      <c r="VDY1043657" s="39"/>
      <c r="VDZ1043657" s="39"/>
      <c r="VEA1043657" s="39"/>
      <c r="VEB1043657" s="39"/>
      <c r="VEC1043657" s="39"/>
      <c r="VED1043657" s="39"/>
      <c r="VEE1043657" s="39"/>
      <c r="VEF1043657" s="39"/>
      <c r="VEG1043657" s="39"/>
      <c r="VEH1043657" s="39"/>
      <c r="VEI1043657" s="39"/>
      <c r="VEJ1043657" s="39"/>
      <c r="VEK1043657" s="39"/>
      <c r="VEL1043657" s="39"/>
      <c r="VEM1043657" s="39"/>
      <c r="VEN1043657" s="39"/>
      <c r="VEO1043657" s="39"/>
      <c r="VEP1043657" s="39"/>
      <c r="VEQ1043657" s="39"/>
      <c r="VER1043657" s="39"/>
      <c r="VES1043657" s="39"/>
      <c r="VET1043657" s="39"/>
      <c r="VEU1043657" s="39"/>
      <c r="VEV1043657" s="39"/>
      <c r="VEW1043657" s="39"/>
      <c r="VEX1043657" s="39"/>
      <c r="VEY1043657" s="39"/>
      <c r="VEZ1043657" s="39"/>
      <c r="VFA1043657" s="39"/>
      <c r="VFB1043657" s="39"/>
      <c r="VFC1043657" s="39"/>
      <c r="VFD1043657" s="39"/>
      <c r="VFE1043657" s="39"/>
      <c r="VFF1043657" s="39"/>
      <c r="VFG1043657" s="39"/>
      <c r="VFH1043657" s="39"/>
      <c r="VFI1043657" s="39"/>
      <c r="VFJ1043657" s="39"/>
      <c r="VFK1043657" s="39"/>
      <c r="VFL1043657" s="39"/>
      <c r="VFM1043657" s="39"/>
      <c r="VFN1043657" s="39"/>
      <c r="VFO1043657" s="39"/>
      <c r="VFP1043657" s="39"/>
      <c r="VFQ1043657" s="39"/>
      <c r="VFR1043657" s="39"/>
      <c r="VFS1043657" s="39"/>
      <c r="VFT1043657" s="39"/>
      <c r="VFU1043657" s="39"/>
      <c r="VFV1043657" s="39"/>
      <c r="VFW1043657" s="39"/>
      <c r="VFX1043657" s="39"/>
      <c r="VFY1043657" s="39"/>
      <c r="VFZ1043657" s="39"/>
      <c r="VGA1043657" s="39"/>
      <c r="VGB1043657" s="39"/>
      <c r="VGC1043657" s="39"/>
      <c r="VGD1043657" s="39"/>
      <c r="VGE1043657" s="39"/>
      <c r="VGF1043657" s="39"/>
      <c r="VGG1043657" s="39"/>
      <c r="VGH1043657" s="39"/>
      <c r="VGI1043657" s="39"/>
      <c r="VGJ1043657" s="39"/>
      <c r="VGK1043657" s="39"/>
      <c r="VGL1043657" s="39"/>
      <c r="VGM1043657" s="39"/>
      <c r="VGN1043657" s="39"/>
      <c r="VGO1043657" s="39"/>
      <c r="VGP1043657" s="39"/>
      <c r="VGQ1043657" s="39"/>
      <c r="VGR1043657" s="39"/>
      <c r="VGS1043657" s="39"/>
      <c r="VGT1043657" s="39"/>
      <c r="VGU1043657" s="39"/>
      <c r="VGV1043657" s="39"/>
      <c r="VGW1043657" s="39"/>
      <c r="VGX1043657" s="39"/>
      <c r="VGY1043657" s="39"/>
      <c r="VGZ1043657" s="39"/>
      <c r="VHA1043657" s="39"/>
      <c r="VHB1043657" s="39"/>
      <c r="VHC1043657" s="39"/>
      <c r="VHD1043657" s="39"/>
      <c r="VHE1043657" s="39"/>
      <c r="VHF1043657" s="39"/>
      <c r="VHG1043657" s="39"/>
      <c r="VHH1043657" s="39"/>
      <c r="VHI1043657" s="39"/>
      <c r="VHJ1043657" s="39"/>
      <c r="VHK1043657" s="39"/>
      <c r="VHL1043657" s="39"/>
      <c r="VHM1043657" s="39"/>
      <c r="VHN1043657" s="39"/>
      <c r="VHO1043657" s="39"/>
      <c r="VHP1043657" s="39"/>
      <c r="VHQ1043657" s="39"/>
      <c r="VHR1043657" s="39"/>
      <c r="VHS1043657" s="39"/>
      <c r="VHT1043657" s="39"/>
      <c r="VHU1043657" s="39"/>
      <c r="VHV1043657" s="39"/>
      <c r="VHW1043657" s="39"/>
      <c r="VHX1043657" s="39"/>
      <c r="VHY1043657" s="39"/>
      <c r="VHZ1043657" s="39"/>
      <c r="VIA1043657" s="39"/>
      <c r="VIB1043657" s="39"/>
      <c r="VIC1043657" s="39"/>
      <c r="VID1043657" s="39"/>
      <c r="VIE1043657" s="39"/>
      <c r="VIF1043657" s="39"/>
      <c r="VIG1043657" s="39"/>
      <c r="VIH1043657" s="39"/>
      <c r="VII1043657" s="39"/>
      <c r="VIJ1043657" s="39"/>
      <c r="VIK1043657" s="39"/>
      <c r="VIL1043657" s="39"/>
      <c r="VIM1043657" s="39"/>
      <c r="VIN1043657" s="39"/>
      <c r="VIO1043657" s="39"/>
      <c r="VIP1043657" s="39"/>
      <c r="VIQ1043657" s="39"/>
      <c r="VIR1043657" s="39"/>
      <c r="VIS1043657" s="39"/>
      <c r="VIT1043657" s="39"/>
      <c r="VIU1043657" s="39"/>
      <c r="VIV1043657" s="39"/>
      <c r="VIW1043657" s="39"/>
      <c r="VIX1043657" s="39"/>
      <c r="VIY1043657" s="39"/>
      <c r="VIZ1043657" s="39"/>
      <c r="VJA1043657" s="39"/>
      <c r="VJB1043657" s="39"/>
      <c r="VJC1043657" s="39"/>
      <c r="VJD1043657" s="39"/>
      <c r="VJE1043657" s="39"/>
      <c r="VJF1043657" s="39"/>
      <c r="VJG1043657" s="39"/>
      <c r="VJH1043657" s="39"/>
      <c r="VJI1043657" s="39"/>
      <c r="VJJ1043657" s="39"/>
      <c r="VJK1043657" s="39"/>
      <c r="VJL1043657" s="39"/>
      <c r="VJM1043657" s="39"/>
      <c r="VJN1043657" s="39"/>
      <c r="VJO1043657" s="39"/>
      <c r="VJP1043657" s="39"/>
      <c r="VJQ1043657" s="39"/>
      <c r="VJR1043657" s="39"/>
      <c r="VJS1043657" s="39"/>
      <c r="VJT1043657" s="39"/>
      <c r="VJU1043657" s="39"/>
      <c r="VJV1043657" s="39"/>
      <c r="VJW1043657" s="39"/>
      <c r="VJX1043657" s="39"/>
      <c r="VJY1043657" s="39"/>
      <c r="VJZ1043657" s="39"/>
      <c r="VKA1043657" s="39"/>
      <c r="VKB1043657" s="39"/>
      <c r="VKC1043657" s="39"/>
      <c r="VKD1043657" s="39"/>
      <c r="VKE1043657" s="39"/>
      <c r="VKF1043657" s="39"/>
      <c r="VKG1043657" s="39"/>
      <c r="VKH1043657" s="39"/>
      <c r="VKI1043657" s="39"/>
      <c r="VKJ1043657" s="39"/>
      <c r="VKK1043657" s="39"/>
      <c r="VKL1043657" s="39"/>
      <c r="VKM1043657" s="39"/>
      <c r="VKN1043657" s="39"/>
      <c r="VKO1043657" s="39"/>
      <c r="VKP1043657" s="39"/>
      <c r="VKQ1043657" s="39"/>
      <c r="VKR1043657" s="39"/>
      <c r="VKS1043657" s="39"/>
      <c r="VKT1043657" s="39"/>
      <c r="VKU1043657" s="39"/>
      <c r="VKV1043657" s="39"/>
      <c r="VKW1043657" s="39"/>
      <c r="VKX1043657" s="39"/>
      <c r="VKY1043657" s="39"/>
      <c r="VKZ1043657" s="39"/>
      <c r="VLA1043657" s="39"/>
      <c r="VLB1043657" s="39"/>
      <c r="VLC1043657" s="39"/>
      <c r="VLD1043657" s="39"/>
      <c r="VLE1043657" s="39"/>
      <c r="VLF1043657" s="39"/>
      <c r="VLG1043657" s="39"/>
      <c r="VLH1043657" s="39"/>
      <c r="VLI1043657" s="39"/>
      <c r="VLJ1043657" s="39"/>
      <c r="VLK1043657" s="39"/>
      <c r="VLL1043657" s="39"/>
      <c r="VLM1043657" s="39"/>
      <c r="VLN1043657" s="39"/>
      <c r="VLO1043657" s="39"/>
      <c r="VLP1043657" s="39"/>
      <c r="VLQ1043657" s="39"/>
      <c r="VLR1043657" s="39"/>
      <c r="VLS1043657" s="39"/>
      <c r="VLT1043657" s="39"/>
      <c r="VLU1043657" s="39"/>
      <c r="VLV1043657" s="39"/>
      <c r="VLW1043657" s="39"/>
      <c r="VLX1043657" s="39"/>
      <c r="VLY1043657" s="39"/>
      <c r="VLZ1043657" s="39"/>
      <c r="VMA1043657" s="39"/>
      <c r="VMB1043657" s="39"/>
      <c r="VMC1043657" s="39"/>
      <c r="VMD1043657" s="39"/>
      <c r="VME1043657" s="39"/>
      <c r="VMF1043657" s="39"/>
      <c r="VMG1043657" s="39"/>
      <c r="VMH1043657" s="39"/>
      <c r="VMI1043657" s="39"/>
      <c r="VMJ1043657" s="39"/>
      <c r="VMK1043657" s="39"/>
      <c r="VML1043657" s="39"/>
      <c r="VMM1043657" s="39"/>
      <c r="VMN1043657" s="39"/>
      <c r="VMO1043657" s="39"/>
      <c r="VMP1043657" s="39"/>
      <c r="VMQ1043657" s="39"/>
      <c r="VMR1043657" s="39"/>
      <c r="VMS1043657" s="39"/>
      <c r="VMT1043657" s="39"/>
      <c r="VMU1043657" s="39"/>
      <c r="VMV1043657" s="39"/>
      <c r="VMW1043657" s="39"/>
      <c r="VMX1043657" s="39"/>
      <c r="VMY1043657" s="39"/>
      <c r="VMZ1043657" s="39"/>
      <c r="VNA1043657" s="39"/>
      <c r="VNB1043657" s="39"/>
      <c r="VNC1043657" s="39"/>
      <c r="VND1043657" s="39"/>
      <c r="VNE1043657" s="39"/>
      <c r="VNF1043657" s="39"/>
      <c r="VNG1043657" s="39"/>
      <c r="VNH1043657" s="39"/>
      <c r="VNI1043657" s="39"/>
      <c r="VNJ1043657" s="39"/>
      <c r="VNK1043657" s="39"/>
      <c r="VNL1043657" s="39"/>
      <c r="VNM1043657" s="39"/>
      <c r="VNN1043657" s="39"/>
      <c r="VNO1043657" s="39"/>
      <c r="VNP1043657" s="39"/>
      <c r="VNQ1043657" s="39"/>
      <c r="VNR1043657" s="39"/>
      <c r="VNS1043657" s="39"/>
      <c r="VNT1043657" s="39"/>
      <c r="VNU1043657" s="39"/>
      <c r="VNV1043657" s="39"/>
      <c r="VNW1043657" s="39"/>
      <c r="VNX1043657" s="39"/>
      <c r="VNY1043657" s="39"/>
      <c r="VNZ1043657" s="39"/>
      <c r="VOA1043657" s="39"/>
      <c r="VOB1043657" s="39"/>
      <c r="VOC1043657" s="39"/>
      <c r="VOD1043657" s="39"/>
      <c r="VOE1043657" s="39"/>
      <c r="VOF1043657" s="39"/>
      <c r="VOG1043657" s="39"/>
      <c r="VOH1043657" s="39"/>
      <c r="VOI1043657" s="39"/>
      <c r="VOJ1043657" s="39"/>
      <c r="VOK1043657" s="39"/>
      <c r="VOL1043657" s="39"/>
      <c r="VOM1043657" s="39"/>
      <c r="VON1043657" s="39"/>
      <c r="VOO1043657" s="39"/>
      <c r="VOP1043657" s="39"/>
      <c r="VOQ1043657" s="39"/>
      <c r="VOR1043657" s="39"/>
      <c r="VOS1043657" s="39"/>
      <c r="VOT1043657" s="39"/>
      <c r="VOU1043657" s="39"/>
      <c r="VOV1043657" s="39"/>
      <c r="VOW1043657" s="39"/>
      <c r="VOX1043657" s="39"/>
      <c r="VOY1043657" s="39"/>
      <c r="VOZ1043657" s="39"/>
      <c r="VPA1043657" s="39"/>
      <c r="VPB1043657" s="39"/>
      <c r="VPC1043657" s="39"/>
      <c r="VPD1043657" s="39"/>
      <c r="VPE1043657" s="39"/>
      <c r="VPF1043657" s="39"/>
      <c r="VPG1043657" s="39"/>
      <c r="VPH1043657" s="39"/>
      <c r="VPI1043657" s="39"/>
      <c r="VPJ1043657" s="39"/>
      <c r="VPK1043657" s="39"/>
      <c r="VPL1043657" s="39"/>
      <c r="VPM1043657" s="39"/>
      <c r="VPN1043657" s="39"/>
      <c r="VPO1043657" s="39"/>
      <c r="VPP1043657" s="39"/>
      <c r="VPQ1043657" s="39"/>
      <c r="VPR1043657" s="39"/>
      <c r="VPS1043657" s="39"/>
      <c r="VPT1043657" s="39"/>
      <c r="VPU1043657" s="39"/>
      <c r="VPV1043657" s="39"/>
      <c r="VPW1043657" s="39"/>
      <c r="VPX1043657" s="39"/>
      <c r="VPY1043657" s="39"/>
      <c r="VPZ1043657" s="39"/>
      <c r="VQA1043657" s="39"/>
      <c r="VQB1043657" s="39"/>
      <c r="VQC1043657" s="39"/>
      <c r="VQD1043657" s="39"/>
      <c r="VQE1043657" s="39"/>
      <c r="VQF1043657" s="39"/>
      <c r="VQG1043657" s="39"/>
      <c r="VQH1043657" s="39"/>
      <c r="VQI1043657" s="39"/>
      <c r="VQJ1043657" s="39"/>
      <c r="VQK1043657" s="39"/>
      <c r="VQL1043657" s="39"/>
      <c r="VQM1043657" s="39"/>
      <c r="VQN1043657" s="39"/>
      <c r="VQO1043657" s="39"/>
      <c r="VQP1043657" s="39"/>
      <c r="VQQ1043657" s="39"/>
      <c r="VQR1043657" s="39"/>
      <c r="VQS1043657" s="39"/>
      <c r="VQT1043657" s="39"/>
      <c r="VQU1043657" s="39"/>
      <c r="VQV1043657" s="39"/>
      <c r="VQW1043657" s="39"/>
      <c r="VQX1043657" s="39"/>
      <c r="VQY1043657" s="39"/>
      <c r="VQZ1043657" s="39"/>
      <c r="VRA1043657" s="39"/>
      <c r="VRB1043657" s="39"/>
      <c r="VRC1043657" s="39"/>
      <c r="VRD1043657" s="39"/>
      <c r="VRE1043657" s="39"/>
      <c r="VRF1043657" s="39"/>
      <c r="VRG1043657" s="39"/>
      <c r="VRH1043657" s="39"/>
      <c r="VRI1043657" s="39"/>
      <c r="VRJ1043657" s="39"/>
      <c r="VRK1043657" s="39"/>
      <c r="VRL1043657" s="39"/>
      <c r="VRM1043657" s="39"/>
      <c r="VRN1043657" s="39"/>
      <c r="VRO1043657" s="39"/>
      <c r="VRP1043657" s="39"/>
      <c r="VRQ1043657" s="39"/>
      <c r="VRR1043657" s="39"/>
      <c r="VRS1043657" s="39"/>
      <c r="VRT1043657" s="39"/>
      <c r="VRU1043657" s="39"/>
      <c r="VRV1043657" s="39"/>
      <c r="VRW1043657" s="39"/>
      <c r="VRX1043657" s="39"/>
      <c r="VRY1043657" s="39"/>
      <c r="VRZ1043657" s="39"/>
      <c r="VSA1043657" s="39"/>
      <c r="VSB1043657" s="39"/>
      <c r="VSC1043657" s="39"/>
      <c r="VSD1043657" s="39"/>
      <c r="VSE1043657" s="39"/>
      <c r="VSF1043657" s="39"/>
      <c r="VSG1043657" s="39"/>
      <c r="VSH1043657" s="39"/>
      <c r="VSI1043657" s="39"/>
      <c r="VSJ1043657" s="39"/>
      <c r="VSK1043657" s="39"/>
      <c r="VSL1043657" s="39"/>
      <c r="VSM1043657" s="39"/>
      <c r="VSN1043657" s="39"/>
      <c r="VSO1043657" s="39"/>
      <c r="VSP1043657" s="39"/>
      <c r="VSQ1043657" s="39"/>
      <c r="VSR1043657" s="39"/>
      <c r="VSS1043657" s="39"/>
      <c r="VST1043657" s="39"/>
      <c r="VSU1043657" s="39"/>
      <c r="VSV1043657" s="39"/>
      <c r="VSW1043657" s="39"/>
      <c r="VSX1043657" s="39"/>
      <c r="VSY1043657" s="39"/>
      <c r="VSZ1043657" s="39"/>
      <c r="VTA1043657" s="39"/>
      <c r="VTB1043657" s="39"/>
      <c r="VTC1043657" s="39"/>
      <c r="VTD1043657" s="39"/>
      <c r="VTE1043657" s="39"/>
      <c r="VTF1043657" s="39"/>
      <c r="VTG1043657" s="39"/>
      <c r="VTH1043657" s="39"/>
      <c r="VTI1043657" s="39"/>
      <c r="VTJ1043657" s="39"/>
      <c r="VTK1043657" s="39"/>
      <c r="VTL1043657" s="39"/>
      <c r="VTM1043657" s="39"/>
      <c r="VTN1043657" s="39"/>
      <c r="VTO1043657" s="39"/>
      <c r="VTP1043657" s="39"/>
      <c r="VTQ1043657" s="39"/>
      <c r="VTR1043657" s="39"/>
      <c r="VTS1043657" s="39"/>
      <c r="VTT1043657" s="39"/>
      <c r="VTU1043657" s="39"/>
      <c r="VTV1043657" s="39"/>
      <c r="VTW1043657" s="39"/>
      <c r="VTX1043657" s="39"/>
      <c r="VTY1043657" s="39"/>
      <c r="VTZ1043657" s="39"/>
      <c r="VUA1043657" s="39"/>
      <c r="VUB1043657" s="39"/>
      <c r="VUC1043657" s="39"/>
      <c r="VUD1043657" s="39"/>
      <c r="VUE1043657" s="39"/>
      <c r="VUF1043657" s="39"/>
      <c r="VUG1043657" s="39"/>
      <c r="VUH1043657" s="39"/>
      <c r="VUI1043657" s="39"/>
      <c r="VUJ1043657" s="39"/>
      <c r="VUK1043657" s="39"/>
      <c r="VUL1043657" s="39"/>
      <c r="VUM1043657" s="39"/>
      <c r="VUN1043657" s="39"/>
      <c r="VUO1043657" s="39"/>
      <c r="VUP1043657" s="39"/>
      <c r="VUQ1043657" s="39"/>
      <c r="VUR1043657" s="39"/>
      <c r="VUS1043657" s="39"/>
      <c r="VUT1043657" s="39"/>
      <c r="VUU1043657" s="39"/>
      <c r="VUV1043657" s="39"/>
      <c r="VUW1043657" s="39"/>
      <c r="VUX1043657" s="39"/>
      <c r="VUY1043657" s="39"/>
      <c r="VUZ1043657" s="39"/>
      <c r="VVA1043657" s="39"/>
      <c r="VVB1043657" s="39"/>
      <c r="VVC1043657" s="39"/>
      <c r="VVD1043657" s="39"/>
      <c r="VVE1043657" s="39"/>
      <c r="VVF1043657" s="39"/>
      <c r="VVG1043657" s="39"/>
      <c r="VVH1043657" s="39"/>
      <c r="VVI1043657" s="39"/>
      <c r="VVJ1043657" s="39"/>
      <c r="VVK1043657" s="39"/>
      <c r="VVL1043657" s="39"/>
      <c r="VVM1043657" s="39"/>
      <c r="VVN1043657" s="39"/>
      <c r="VVO1043657" s="39"/>
      <c r="VVP1043657" s="39"/>
      <c r="VVQ1043657" s="39"/>
      <c r="VVR1043657" s="39"/>
      <c r="VVS1043657" s="39"/>
      <c r="VVT1043657" s="39"/>
      <c r="VVU1043657" s="39"/>
      <c r="VVV1043657" s="39"/>
      <c r="VVW1043657" s="39"/>
      <c r="VVX1043657" s="39"/>
      <c r="VVY1043657" s="39"/>
      <c r="VVZ1043657" s="39"/>
      <c r="VWA1043657" s="39"/>
      <c r="VWB1043657" s="39"/>
      <c r="VWC1043657" s="39"/>
      <c r="VWD1043657" s="39"/>
      <c r="VWE1043657" s="39"/>
      <c r="VWF1043657" s="39"/>
      <c r="VWG1043657" s="39"/>
      <c r="VWH1043657" s="39"/>
      <c r="VWI1043657" s="39"/>
      <c r="VWJ1043657" s="39"/>
      <c r="VWK1043657" s="39"/>
      <c r="VWL1043657" s="39"/>
      <c r="VWM1043657" s="39"/>
      <c r="VWN1043657" s="39"/>
      <c r="VWO1043657" s="39"/>
      <c r="VWP1043657" s="39"/>
      <c r="VWQ1043657" s="39"/>
      <c r="VWR1043657" s="39"/>
      <c r="VWS1043657" s="39"/>
      <c r="VWT1043657" s="39"/>
      <c r="VWU1043657" s="39"/>
      <c r="VWV1043657" s="39"/>
      <c r="VWW1043657" s="39"/>
      <c r="VWX1043657" s="39"/>
      <c r="VWY1043657" s="39"/>
      <c r="VWZ1043657" s="39"/>
      <c r="VXA1043657" s="39"/>
      <c r="VXB1043657" s="39"/>
      <c r="VXC1043657" s="39"/>
      <c r="VXD1043657" s="39"/>
      <c r="VXE1043657" s="39"/>
      <c r="VXF1043657" s="39"/>
      <c r="VXG1043657" s="39"/>
      <c r="VXH1043657" s="39"/>
      <c r="VXI1043657" s="39"/>
      <c r="VXJ1043657" s="39"/>
      <c r="VXK1043657" s="39"/>
      <c r="VXL1043657" s="39"/>
      <c r="VXM1043657" s="39"/>
      <c r="VXN1043657" s="39"/>
      <c r="VXO1043657" s="39"/>
      <c r="VXP1043657" s="39"/>
      <c r="VXQ1043657" s="39"/>
      <c r="VXR1043657" s="39"/>
      <c r="VXS1043657" s="39"/>
      <c r="VXT1043657" s="39"/>
      <c r="VXU1043657" s="39"/>
      <c r="VXV1043657" s="39"/>
      <c r="VXW1043657" s="39"/>
      <c r="VXX1043657" s="39"/>
      <c r="VXY1043657" s="39"/>
      <c r="VXZ1043657" s="39"/>
      <c r="VYA1043657" s="39"/>
      <c r="VYB1043657" s="39"/>
      <c r="VYC1043657" s="39"/>
      <c r="VYD1043657" s="39"/>
      <c r="VYE1043657" s="39"/>
      <c r="VYF1043657" s="39"/>
      <c r="VYG1043657" s="39"/>
      <c r="VYH1043657" s="39"/>
      <c r="VYI1043657" s="39"/>
      <c r="VYJ1043657" s="39"/>
      <c r="VYK1043657" s="39"/>
      <c r="VYL1043657" s="39"/>
      <c r="VYM1043657" s="39"/>
      <c r="VYN1043657" s="39"/>
      <c r="VYO1043657" s="39"/>
      <c r="VYP1043657" s="39"/>
      <c r="VYQ1043657" s="39"/>
      <c r="VYR1043657" s="39"/>
      <c r="VYS1043657" s="39"/>
      <c r="VYT1043657" s="39"/>
      <c r="VYU1043657" s="39"/>
      <c r="VYV1043657" s="39"/>
      <c r="VYW1043657" s="39"/>
      <c r="VYX1043657" s="39"/>
      <c r="VYY1043657" s="39"/>
      <c r="VYZ1043657" s="39"/>
      <c r="VZA1043657" s="39"/>
      <c r="VZB1043657" s="39"/>
      <c r="VZC1043657" s="39"/>
      <c r="VZD1043657" s="39"/>
      <c r="VZE1043657" s="39"/>
      <c r="VZF1043657" s="39"/>
      <c r="VZG1043657" s="39"/>
      <c r="VZH1043657" s="39"/>
      <c r="VZI1043657" s="39"/>
      <c r="VZJ1043657" s="39"/>
      <c r="VZK1043657" s="39"/>
      <c r="VZL1043657" s="39"/>
      <c r="VZM1043657" s="39"/>
      <c r="VZN1043657" s="39"/>
      <c r="VZO1043657" s="39"/>
      <c r="VZP1043657" s="39"/>
      <c r="VZQ1043657" s="39"/>
      <c r="VZR1043657" s="39"/>
      <c r="VZS1043657" s="39"/>
      <c r="VZT1043657" s="39"/>
      <c r="VZU1043657" s="39"/>
      <c r="VZV1043657" s="39"/>
      <c r="VZW1043657" s="39"/>
      <c r="VZX1043657" s="39"/>
      <c r="VZY1043657" s="39"/>
      <c r="VZZ1043657" s="39"/>
      <c r="WAA1043657" s="39"/>
      <c r="WAB1043657" s="39"/>
      <c r="WAC1043657" s="39"/>
      <c r="WAD1043657" s="39"/>
      <c r="WAE1043657" s="39"/>
      <c r="WAF1043657" s="39"/>
      <c r="WAG1043657" s="39"/>
      <c r="WAH1043657" s="39"/>
      <c r="WAI1043657" s="39"/>
      <c r="WAJ1043657" s="39"/>
      <c r="WAK1043657" s="39"/>
      <c r="WAL1043657" s="39"/>
      <c r="WAM1043657" s="39"/>
      <c r="WAN1043657" s="39"/>
      <c r="WAO1043657" s="39"/>
      <c r="WAP1043657" s="39"/>
      <c r="WAQ1043657" s="39"/>
      <c r="WAR1043657" s="39"/>
      <c r="WAS1043657" s="39"/>
      <c r="WAT1043657" s="39"/>
      <c r="WAU1043657" s="39"/>
      <c r="WAV1043657" s="39"/>
      <c r="WAW1043657" s="39"/>
      <c r="WAX1043657" s="39"/>
      <c r="WAY1043657" s="39"/>
      <c r="WAZ1043657" s="39"/>
      <c r="WBA1043657" s="39"/>
      <c r="WBB1043657" s="39"/>
      <c r="WBC1043657" s="39"/>
      <c r="WBD1043657" s="39"/>
      <c r="WBE1043657" s="39"/>
      <c r="WBF1043657" s="39"/>
      <c r="WBG1043657" s="39"/>
      <c r="WBH1043657" s="39"/>
      <c r="WBI1043657" s="39"/>
      <c r="WBJ1043657" s="39"/>
      <c r="WBK1043657" s="39"/>
      <c r="WBL1043657" s="39"/>
      <c r="WBM1043657" s="39"/>
      <c r="WBN1043657" s="39"/>
      <c r="WBO1043657" s="39"/>
      <c r="WBP1043657" s="39"/>
      <c r="WBQ1043657" s="39"/>
      <c r="WBR1043657" s="39"/>
      <c r="WBS1043657" s="39"/>
      <c r="WBT1043657" s="39"/>
      <c r="WBU1043657" s="39"/>
      <c r="WBV1043657" s="39"/>
      <c r="WBW1043657" s="39"/>
      <c r="WBX1043657" s="39"/>
      <c r="WBY1043657" s="39"/>
      <c r="WBZ1043657" s="39"/>
      <c r="WCA1043657" s="39"/>
      <c r="WCB1043657" s="39"/>
      <c r="WCC1043657" s="39"/>
      <c r="WCD1043657" s="39"/>
      <c r="WCE1043657" s="39"/>
      <c r="WCF1043657" s="39"/>
      <c r="WCG1043657" s="39"/>
      <c r="WCH1043657" s="39"/>
      <c r="WCI1043657" s="39"/>
      <c r="WCJ1043657" s="39"/>
      <c r="WCK1043657" s="39"/>
      <c r="WCL1043657" s="39"/>
      <c r="WCM1043657" s="39"/>
      <c r="WCN1043657" s="39"/>
      <c r="WCO1043657" s="39"/>
      <c r="WCP1043657" s="39"/>
      <c r="WCQ1043657" s="39"/>
      <c r="WCR1043657" s="39"/>
      <c r="WCS1043657" s="39"/>
      <c r="WCT1043657" s="39"/>
      <c r="WCU1043657" s="39"/>
      <c r="WCV1043657" s="39"/>
      <c r="WCW1043657" s="39"/>
      <c r="WCX1043657" s="39"/>
      <c r="WCY1043657" s="39"/>
      <c r="WCZ1043657" s="39"/>
      <c r="WDA1043657" s="39"/>
      <c r="WDB1043657" s="39"/>
      <c r="WDC1043657" s="39"/>
      <c r="WDD1043657" s="39"/>
      <c r="WDE1043657" s="39"/>
      <c r="WDF1043657" s="39"/>
      <c r="WDG1043657" s="39"/>
      <c r="WDH1043657" s="39"/>
      <c r="WDI1043657" s="39"/>
      <c r="WDJ1043657" s="39"/>
      <c r="WDK1043657" s="39"/>
      <c r="WDL1043657" s="39"/>
      <c r="WDM1043657" s="39"/>
      <c r="WDN1043657" s="39"/>
      <c r="WDO1043657" s="39"/>
      <c r="WDP1043657" s="39"/>
      <c r="WDQ1043657" s="39"/>
      <c r="WDR1043657" s="39"/>
      <c r="WDS1043657" s="39"/>
      <c r="WDT1043657" s="39"/>
      <c r="WDU1043657" s="39"/>
      <c r="WDV1043657" s="39"/>
      <c r="WDW1043657" s="39"/>
      <c r="WDX1043657" s="39"/>
      <c r="WDY1043657" s="39"/>
      <c r="WDZ1043657" s="39"/>
      <c r="WEA1043657" s="39"/>
      <c r="WEB1043657" s="39"/>
      <c r="WEC1043657" s="39"/>
      <c r="WED1043657" s="39"/>
      <c r="WEE1043657" s="39"/>
      <c r="WEF1043657" s="39"/>
      <c r="WEG1043657" s="39"/>
      <c r="WEH1043657" s="39"/>
      <c r="WEI1043657" s="39"/>
      <c r="WEJ1043657" s="39"/>
      <c r="WEK1043657" s="39"/>
      <c r="WEL1043657" s="39"/>
      <c r="WEM1043657" s="39"/>
      <c r="WEN1043657" s="39"/>
      <c r="WEO1043657" s="39"/>
      <c r="WEP1043657" s="39"/>
      <c r="WEQ1043657" s="39"/>
      <c r="WER1043657" s="39"/>
      <c r="WES1043657" s="39"/>
      <c r="WET1043657" s="39"/>
      <c r="WEU1043657" s="39"/>
      <c r="WEV1043657" s="39"/>
      <c r="WEW1043657" s="39"/>
      <c r="WEX1043657" s="39"/>
      <c r="WEY1043657" s="39"/>
      <c r="WEZ1043657" s="39"/>
      <c r="WFA1043657" s="39"/>
      <c r="WFB1043657" s="39"/>
      <c r="WFC1043657" s="39"/>
      <c r="WFD1043657" s="39"/>
      <c r="WFE1043657" s="39"/>
      <c r="WFF1043657" s="39"/>
      <c r="WFG1043657" s="39"/>
      <c r="WFH1043657" s="39"/>
      <c r="WFI1043657" s="39"/>
      <c r="WFJ1043657" s="39"/>
      <c r="WFK1043657" s="39"/>
      <c r="WFL1043657" s="39"/>
      <c r="WFM1043657" s="39"/>
      <c r="WFN1043657" s="39"/>
      <c r="WFO1043657" s="39"/>
      <c r="WFP1043657" s="39"/>
      <c r="WFQ1043657" s="39"/>
      <c r="WFR1043657" s="39"/>
      <c r="WFS1043657" s="39"/>
      <c r="WFT1043657" s="39"/>
      <c r="WFU1043657" s="39"/>
      <c r="WFV1043657" s="39"/>
      <c r="WFW1043657" s="39"/>
      <c r="WFX1043657" s="39"/>
      <c r="WFY1043657" s="39"/>
      <c r="WFZ1043657" s="39"/>
      <c r="WGA1043657" s="39"/>
      <c r="WGB1043657" s="39"/>
      <c r="WGC1043657" s="39"/>
      <c r="WGD1043657" s="39"/>
      <c r="WGE1043657" s="39"/>
      <c r="WGF1043657" s="39"/>
      <c r="WGG1043657" s="39"/>
      <c r="WGH1043657" s="39"/>
      <c r="WGI1043657" s="39"/>
      <c r="WGJ1043657" s="39"/>
      <c r="WGK1043657" s="39"/>
      <c r="WGL1043657" s="39"/>
      <c r="WGM1043657" s="39"/>
      <c r="WGN1043657" s="39"/>
      <c r="WGO1043657" s="39"/>
      <c r="WGP1043657" s="39"/>
      <c r="WGQ1043657" s="39"/>
      <c r="WGR1043657" s="39"/>
      <c r="WGS1043657" s="39"/>
      <c r="WGT1043657" s="39"/>
      <c r="WGU1043657" s="39"/>
      <c r="WGV1043657" s="39"/>
      <c r="WGW1043657" s="39"/>
      <c r="WGX1043657" s="39"/>
      <c r="WGY1043657" s="39"/>
      <c r="WGZ1043657" s="39"/>
      <c r="WHA1043657" s="39"/>
      <c r="WHB1043657" s="39"/>
      <c r="WHC1043657" s="39"/>
      <c r="WHD1043657" s="39"/>
      <c r="WHE1043657" s="39"/>
      <c r="WHF1043657" s="39"/>
      <c r="WHG1043657" s="39"/>
      <c r="WHH1043657" s="39"/>
      <c r="WHI1043657" s="39"/>
      <c r="WHJ1043657" s="39"/>
      <c r="WHK1043657" s="39"/>
      <c r="WHL1043657" s="39"/>
      <c r="WHM1043657" s="39"/>
      <c r="WHN1043657" s="39"/>
      <c r="WHO1043657" s="39"/>
      <c r="WHP1043657" s="39"/>
      <c r="WHQ1043657" s="39"/>
      <c r="WHR1043657" s="39"/>
      <c r="WHS1043657" s="39"/>
      <c r="WHT1043657" s="39"/>
      <c r="WHU1043657" s="39"/>
      <c r="WHV1043657" s="39"/>
      <c r="WHW1043657" s="39"/>
      <c r="WHX1043657" s="39"/>
      <c r="WHY1043657" s="39"/>
      <c r="WHZ1043657" s="39"/>
      <c r="WIA1043657" s="39"/>
      <c r="WIB1043657" s="39"/>
      <c r="WIC1043657" s="39"/>
      <c r="WID1043657" s="39"/>
      <c r="WIE1043657" s="39"/>
      <c r="WIF1043657" s="39"/>
      <c r="WIG1043657" s="39"/>
      <c r="WIH1043657" s="39"/>
      <c r="WII1043657" s="39"/>
      <c r="WIJ1043657" s="39"/>
      <c r="WIK1043657" s="39"/>
      <c r="WIL1043657" s="39"/>
      <c r="WIM1043657" s="39"/>
      <c r="WIN1043657" s="39"/>
      <c r="WIO1043657" s="39"/>
      <c r="WIP1043657" s="39"/>
      <c r="WIQ1043657" s="39"/>
      <c r="WIR1043657" s="39"/>
      <c r="WIS1043657" s="39"/>
      <c r="WIT1043657" s="39"/>
      <c r="WIU1043657" s="39"/>
      <c r="WIV1043657" s="39"/>
      <c r="WIW1043657" s="39"/>
      <c r="WIX1043657" s="39"/>
      <c r="WIY1043657" s="39"/>
      <c r="WIZ1043657" s="39"/>
      <c r="WJA1043657" s="39"/>
      <c r="WJB1043657" s="39"/>
      <c r="WJC1043657" s="39"/>
      <c r="WJD1043657" s="39"/>
      <c r="WJE1043657" s="39"/>
      <c r="WJF1043657" s="39"/>
      <c r="WJG1043657" s="39"/>
      <c r="WJH1043657" s="39"/>
      <c r="WJI1043657" s="39"/>
      <c r="WJJ1043657" s="39"/>
      <c r="WJK1043657" s="39"/>
      <c r="WJL1043657" s="39"/>
      <c r="WJM1043657" s="39"/>
      <c r="WJN1043657" s="39"/>
      <c r="WJO1043657" s="39"/>
      <c r="WJP1043657" s="39"/>
      <c r="WJQ1043657" s="39"/>
      <c r="WJR1043657" s="39"/>
      <c r="WJS1043657" s="39"/>
      <c r="WJT1043657" s="39"/>
      <c r="WJU1043657" s="39"/>
      <c r="WJV1043657" s="39"/>
      <c r="WJW1043657" s="39"/>
      <c r="WJX1043657" s="39"/>
      <c r="WJY1043657" s="39"/>
      <c r="WJZ1043657" s="39"/>
      <c r="WKA1043657" s="39"/>
      <c r="WKB1043657" s="39"/>
      <c r="WKC1043657" s="39"/>
      <c r="WKD1043657" s="39"/>
      <c r="WKE1043657" s="39"/>
      <c r="WKF1043657" s="39"/>
      <c r="WKG1043657" s="39"/>
      <c r="WKH1043657" s="39"/>
      <c r="WKI1043657" s="39"/>
      <c r="WKJ1043657" s="39"/>
      <c r="WKK1043657" s="39"/>
      <c r="WKL1043657" s="39"/>
      <c r="WKM1043657" s="39"/>
      <c r="WKN1043657" s="39"/>
      <c r="WKO1043657" s="39"/>
      <c r="WKP1043657" s="39"/>
      <c r="WKQ1043657" s="39"/>
      <c r="WKR1043657" s="39"/>
      <c r="WKS1043657" s="39"/>
      <c r="WKT1043657" s="39"/>
      <c r="WKU1043657" s="39"/>
      <c r="WKV1043657" s="39"/>
      <c r="WKW1043657" s="39"/>
      <c r="WKX1043657" s="39"/>
      <c r="WKY1043657" s="39"/>
      <c r="WKZ1043657" s="39"/>
      <c r="WLA1043657" s="39"/>
      <c r="WLB1043657" s="39"/>
      <c r="WLC1043657" s="39"/>
      <c r="WLD1043657" s="39"/>
      <c r="WLE1043657" s="39"/>
      <c r="WLF1043657" s="39"/>
      <c r="WLG1043657" s="39"/>
      <c r="WLH1043657" s="39"/>
      <c r="WLI1043657" s="39"/>
      <c r="WLJ1043657" s="39"/>
      <c r="WLK1043657" s="39"/>
      <c r="WLL1043657" s="39"/>
      <c r="WLM1043657" s="39"/>
      <c r="WLN1043657" s="39"/>
      <c r="WLO1043657" s="39"/>
      <c r="WLP1043657" s="39"/>
      <c r="WLQ1043657" s="39"/>
      <c r="WLR1043657" s="39"/>
      <c r="WLS1043657" s="39"/>
      <c r="WLT1043657" s="39"/>
      <c r="WLU1043657" s="39"/>
      <c r="WLV1043657" s="39"/>
      <c r="WLW1043657" s="39"/>
      <c r="WLX1043657" s="39"/>
      <c r="WLY1043657" s="39"/>
      <c r="WLZ1043657" s="39"/>
      <c r="WMA1043657" s="39"/>
      <c r="WMB1043657" s="39"/>
      <c r="WMC1043657" s="39"/>
      <c r="WMD1043657" s="39"/>
      <c r="WME1043657" s="39"/>
      <c r="WMF1043657" s="39"/>
      <c r="WMG1043657" s="39"/>
      <c r="WMH1043657" s="39"/>
      <c r="WMI1043657" s="39"/>
      <c r="WMJ1043657" s="39"/>
      <c r="WMK1043657" s="39"/>
      <c r="WML1043657" s="39"/>
      <c r="WMM1043657" s="39"/>
      <c r="WMN1043657" s="39"/>
      <c r="WMO1043657" s="39"/>
      <c r="WMP1043657" s="39"/>
      <c r="WMQ1043657" s="39"/>
      <c r="WMR1043657" s="39"/>
      <c r="WMS1043657" s="39"/>
      <c r="WMT1043657" s="39"/>
      <c r="WMU1043657" s="39"/>
      <c r="WMV1043657" s="39"/>
      <c r="WMW1043657" s="39"/>
      <c r="WMX1043657" s="39"/>
      <c r="WMY1043657" s="39"/>
      <c r="WMZ1043657" s="39"/>
      <c r="WNA1043657" s="39"/>
      <c r="WNB1043657" s="39"/>
      <c r="WNC1043657" s="39"/>
      <c r="WND1043657" s="39"/>
      <c r="WNE1043657" s="39"/>
      <c r="WNF1043657" s="39"/>
      <c r="WNG1043657" s="39"/>
      <c r="WNH1043657" s="39"/>
      <c r="WNI1043657" s="39"/>
      <c r="WNJ1043657" s="39"/>
      <c r="WNK1043657" s="39"/>
      <c r="WNL1043657" s="39"/>
      <c r="WNM1043657" s="39"/>
      <c r="WNN1043657" s="39"/>
      <c r="WNO1043657" s="39"/>
      <c r="WNP1043657" s="39"/>
      <c r="WNQ1043657" s="39"/>
      <c r="WNR1043657" s="39"/>
      <c r="WNS1043657" s="39"/>
      <c r="WNT1043657" s="39"/>
      <c r="WNU1043657" s="39"/>
      <c r="WNV1043657" s="39"/>
      <c r="WNW1043657" s="39"/>
      <c r="WNX1043657" s="39"/>
      <c r="WNY1043657" s="39"/>
      <c r="WNZ1043657" s="39"/>
      <c r="WOA1043657" s="39"/>
      <c r="WOB1043657" s="39"/>
      <c r="WOC1043657" s="39"/>
      <c r="WOD1043657" s="39"/>
      <c r="WOE1043657" s="39"/>
      <c r="WOF1043657" s="39"/>
      <c r="WOG1043657" s="39"/>
      <c r="WOH1043657" s="39"/>
      <c r="WOI1043657" s="39"/>
      <c r="WOJ1043657" s="39"/>
      <c r="WOK1043657" s="39"/>
      <c r="WOL1043657" s="39"/>
      <c r="WOM1043657" s="39"/>
      <c r="WON1043657" s="39"/>
      <c r="WOO1043657" s="39"/>
      <c r="WOP1043657" s="39"/>
      <c r="WOQ1043657" s="39"/>
      <c r="WOR1043657" s="39"/>
      <c r="WOS1043657" s="39"/>
      <c r="WOT1043657" s="39"/>
      <c r="WOU1043657" s="39"/>
      <c r="WOV1043657" s="39"/>
      <c r="WOW1043657" s="39"/>
      <c r="WOX1043657" s="39"/>
      <c r="WOY1043657" s="39"/>
      <c r="WOZ1043657" s="39"/>
      <c r="WPA1043657" s="39"/>
      <c r="WPB1043657" s="39"/>
      <c r="WPC1043657" s="39"/>
      <c r="WPD1043657" s="39"/>
      <c r="WPE1043657" s="39"/>
      <c r="WPF1043657" s="39"/>
      <c r="WPG1043657" s="39"/>
      <c r="WPH1043657" s="39"/>
      <c r="WPI1043657" s="39"/>
      <c r="WPJ1043657" s="39"/>
      <c r="WPK1043657" s="39"/>
      <c r="WPL1043657" s="39"/>
      <c r="WPM1043657" s="39"/>
      <c r="WPN1043657" s="39"/>
      <c r="WPO1043657" s="39"/>
      <c r="WPP1043657" s="39"/>
      <c r="WPQ1043657" s="39"/>
      <c r="WPR1043657" s="39"/>
      <c r="WPS1043657" s="39"/>
      <c r="WPT1043657" s="39"/>
      <c r="WPU1043657" s="39"/>
      <c r="WPV1043657" s="39"/>
      <c r="WPW1043657" s="39"/>
      <c r="WPX1043657" s="39"/>
      <c r="WPY1043657" s="39"/>
      <c r="WPZ1043657" s="39"/>
      <c r="WQA1043657" s="39"/>
      <c r="WQB1043657" s="39"/>
      <c r="WQC1043657" s="39"/>
      <c r="WQD1043657" s="39"/>
      <c r="WQE1043657" s="39"/>
      <c r="WQF1043657" s="39"/>
      <c r="WQG1043657" s="39"/>
      <c r="WQH1043657" s="39"/>
      <c r="WQI1043657" s="39"/>
      <c r="WQJ1043657" s="39"/>
      <c r="WQK1043657" s="39"/>
      <c r="WQL1043657" s="39"/>
      <c r="WQM1043657" s="39"/>
      <c r="WQN1043657" s="39"/>
      <c r="WQO1043657" s="39"/>
      <c r="WQP1043657" s="39"/>
      <c r="WQQ1043657" s="39"/>
      <c r="WQR1043657" s="39"/>
      <c r="WQS1043657" s="39"/>
      <c r="WQT1043657" s="39"/>
      <c r="WQU1043657" s="39"/>
      <c r="WQV1043657" s="39"/>
      <c r="WQW1043657" s="39"/>
      <c r="WQX1043657" s="39"/>
      <c r="WQY1043657" s="39"/>
      <c r="WQZ1043657" s="39"/>
      <c r="WRA1043657" s="39"/>
      <c r="WRB1043657" s="39"/>
      <c r="WRC1043657" s="39"/>
      <c r="WRD1043657" s="39"/>
      <c r="WRE1043657" s="39"/>
      <c r="WRF1043657" s="39"/>
      <c r="WRG1043657" s="39"/>
      <c r="WRH1043657" s="39"/>
      <c r="WRI1043657" s="39"/>
      <c r="WRJ1043657" s="39"/>
      <c r="WRK1043657" s="39"/>
      <c r="WRL1043657" s="39"/>
      <c r="WRM1043657" s="39"/>
      <c r="WRN1043657" s="39"/>
      <c r="WRO1043657" s="39"/>
      <c r="WRP1043657" s="39"/>
      <c r="WRQ1043657" s="39"/>
      <c r="WRR1043657" s="39"/>
      <c r="WRS1043657" s="39"/>
      <c r="WRT1043657" s="39"/>
      <c r="WRU1043657" s="39"/>
      <c r="WRV1043657" s="39"/>
      <c r="WRW1043657" s="39"/>
      <c r="WRX1043657" s="39"/>
      <c r="WRY1043657" s="39"/>
      <c r="WRZ1043657" s="39"/>
      <c r="WSA1043657" s="39"/>
      <c r="WSB1043657" s="39"/>
      <c r="WSC1043657" s="39"/>
      <c r="WSD1043657" s="39"/>
      <c r="WSE1043657" s="39"/>
      <c r="WSF1043657" s="39"/>
      <c r="WSG1043657" s="39"/>
      <c r="WSH1043657" s="39"/>
      <c r="WSI1043657" s="39"/>
      <c r="WSJ1043657" s="39"/>
      <c r="WSK1043657" s="39"/>
      <c r="WSL1043657" s="39"/>
      <c r="WSM1043657" s="39"/>
      <c r="WSN1043657" s="39"/>
      <c r="WSO1043657" s="39"/>
      <c r="WSP1043657" s="39"/>
      <c r="WSQ1043657" s="39"/>
      <c r="WSR1043657" s="39"/>
      <c r="WSS1043657" s="39"/>
      <c r="WST1043657" s="39"/>
      <c r="WSU1043657" s="39"/>
      <c r="WSV1043657" s="39"/>
      <c r="WSW1043657" s="39"/>
      <c r="WSX1043657" s="39"/>
      <c r="WSY1043657" s="39"/>
      <c r="WSZ1043657" s="39"/>
      <c r="WTA1043657" s="39"/>
      <c r="WTB1043657" s="39"/>
      <c r="WTC1043657" s="39"/>
      <c r="WTD1043657" s="39"/>
      <c r="WTE1043657" s="39"/>
      <c r="WTF1043657" s="39"/>
      <c r="WTG1043657" s="39"/>
      <c r="WTH1043657" s="39"/>
      <c r="WTI1043657" s="39"/>
      <c r="WTJ1043657" s="39"/>
      <c r="WTK1043657" s="39"/>
      <c r="WTL1043657" s="39"/>
      <c r="WTM1043657" s="39"/>
      <c r="WTN1043657" s="39"/>
      <c r="WTO1043657" s="39"/>
      <c r="WTP1043657" s="39"/>
      <c r="WTQ1043657" s="39"/>
      <c r="WTR1043657" s="39"/>
      <c r="WTS1043657" s="39"/>
      <c r="WTT1043657" s="39"/>
      <c r="WTU1043657" s="39"/>
      <c r="WTV1043657" s="39"/>
      <c r="WTW1043657" s="39"/>
      <c r="WTX1043657" s="39"/>
      <c r="WTY1043657" s="39"/>
      <c r="WTZ1043657" s="39"/>
      <c r="WUA1043657" s="39"/>
      <c r="WUB1043657" s="39"/>
      <c r="WUC1043657" s="39"/>
      <c r="WUD1043657" s="39"/>
      <c r="WUE1043657" s="39"/>
      <c r="WUF1043657" s="39"/>
      <c r="WUG1043657" s="39"/>
      <c r="WUH1043657" s="39"/>
      <c r="WUI1043657" s="39"/>
      <c r="WUJ1043657" s="39"/>
      <c r="WUK1043657" s="39"/>
      <c r="WUL1043657" s="39"/>
      <c r="WUM1043657" s="39"/>
      <c r="WUN1043657" s="39"/>
      <c r="WUO1043657" s="39"/>
      <c r="WUP1043657" s="39"/>
      <c r="WUQ1043657" s="39"/>
      <c r="WUR1043657" s="39"/>
      <c r="WUS1043657" s="39"/>
      <c r="WUT1043657" s="39"/>
      <c r="WUU1043657" s="39"/>
      <c r="WUV1043657" s="39"/>
      <c r="WUW1043657" s="39"/>
      <c r="WUX1043657" s="39"/>
      <c r="WUY1043657" s="39"/>
      <c r="WUZ1043657" s="39"/>
      <c r="WVA1043657" s="39"/>
      <c r="WVB1043657" s="39"/>
      <c r="WVC1043657" s="39"/>
      <c r="WVD1043657" s="39"/>
      <c r="WVE1043657" s="39"/>
      <c r="WVF1043657" s="39"/>
      <c r="WVG1043657" s="39"/>
      <c r="WVH1043657" s="39"/>
      <c r="WVI1043657" s="39"/>
      <c r="WVJ1043657" s="39"/>
      <c r="WVK1043657" s="39"/>
      <c r="WVL1043657" s="39"/>
      <c r="WVM1043657" s="39"/>
      <c r="WVN1043657" s="39"/>
      <c r="WVO1043657" s="39"/>
      <c r="WVP1043657" s="39"/>
      <c r="WVQ1043657" s="39"/>
      <c r="WVR1043657" s="39"/>
      <c r="WVS1043657" s="39"/>
      <c r="WVT1043657" s="39"/>
      <c r="WVU1043657" s="39"/>
      <c r="WVV1043657" s="39"/>
      <c r="WVW1043657" s="39"/>
      <c r="WVX1043657" s="39"/>
      <c r="WVY1043657" s="39"/>
      <c r="WVZ1043657" s="39"/>
      <c r="WWA1043657" s="39"/>
      <c r="WWB1043657" s="39"/>
      <c r="WWC1043657" s="39"/>
      <c r="WWD1043657" s="39"/>
      <c r="WWE1043657" s="39"/>
      <c r="WWF1043657" s="39"/>
      <c r="WWG1043657" s="39"/>
      <c r="WWH1043657" s="39"/>
      <c r="WWI1043657" s="39"/>
      <c r="WWJ1043657" s="39"/>
      <c r="WWK1043657" s="39"/>
      <c r="WWL1043657" s="39"/>
      <c r="WWM1043657" s="39"/>
      <c r="WWN1043657" s="39"/>
      <c r="WWO1043657" s="39"/>
      <c r="WWP1043657" s="39"/>
      <c r="WWQ1043657" s="39"/>
      <c r="WWR1043657" s="39"/>
      <c r="WWS1043657" s="39"/>
      <c r="WWT1043657" s="39"/>
      <c r="WWU1043657" s="39"/>
      <c r="WWV1043657" s="39"/>
      <c r="WWW1043657" s="39"/>
      <c r="WWX1043657" s="39"/>
      <c r="WWY1043657" s="39"/>
      <c r="WWZ1043657" s="39"/>
      <c r="WXA1043657" s="39"/>
      <c r="WXB1043657" s="39"/>
      <c r="WXC1043657" s="39"/>
      <c r="WXD1043657" s="39"/>
      <c r="WXE1043657" s="39"/>
      <c r="WXF1043657" s="39"/>
      <c r="WXG1043657" s="39"/>
      <c r="WXH1043657" s="39"/>
      <c r="WXI1043657" s="39"/>
      <c r="WXJ1043657" s="39"/>
      <c r="WXK1043657" s="39"/>
      <c r="WXL1043657" s="39"/>
      <c r="WXM1043657" s="39"/>
      <c r="WXN1043657" s="39"/>
      <c r="WXO1043657" s="39"/>
      <c r="WXP1043657" s="39"/>
      <c r="WXQ1043657" s="39"/>
      <c r="WXR1043657" s="39"/>
      <c r="WXS1043657" s="39"/>
      <c r="WXT1043657" s="39"/>
      <c r="WXU1043657" s="39"/>
      <c r="WXV1043657" s="39"/>
      <c r="WXW1043657" s="39"/>
      <c r="WXX1043657" s="39"/>
      <c r="WXY1043657" s="39"/>
      <c r="WXZ1043657" s="39"/>
      <c r="WYA1043657" s="39"/>
      <c r="WYB1043657" s="39"/>
      <c r="WYC1043657" s="39"/>
      <c r="WYD1043657" s="39"/>
      <c r="WYE1043657" s="39"/>
      <c r="WYF1043657" s="39"/>
      <c r="WYG1043657" s="39"/>
      <c r="WYH1043657" s="39"/>
      <c r="WYI1043657" s="39"/>
      <c r="WYJ1043657" s="39"/>
      <c r="WYK1043657" s="39"/>
      <c r="WYL1043657" s="39"/>
      <c r="WYM1043657" s="39"/>
      <c r="WYN1043657" s="39"/>
      <c r="WYO1043657" s="39"/>
      <c r="WYP1043657" s="39"/>
      <c r="WYQ1043657" s="39"/>
      <c r="WYR1043657" s="39"/>
      <c r="WYS1043657" s="39"/>
      <c r="WYT1043657" s="39"/>
      <c r="WYU1043657" s="39"/>
      <c r="WYV1043657" s="39"/>
      <c r="WYW1043657" s="39"/>
      <c r="WYX1043657" s="39"/>
      <c r="WYY1043657" s="39"/>
      <c r="WYZ1043657" s="39"/>
      <c r="WZA1043657" s="39"/>
      <c r="WZB1043657" s="39"/>
      <c r="WZC1043657" s="39"/>
      <c r="WZD1043657" s="39"/>
      <c r="WZE1043657" s="39"/>
      <c r="WZF1043657" s="39"/>
      <c r="WZG1043657" s="39"/>
      <c r="WZH1043657" s="39"/>
      <c r="WZI1043657" s="39"/>
      <c r="WZJ1043657" s="39"/>
      <c r="WZK1043657" s="39"/>
      <c r="WZL1043657" s="39"/>
      <c r="WZM1043657" s="39"/>
      <c r="WZN1043657" s="39"/>
      <c r="WZO1043657" s="39"/>
      <c r="WZP1043657" s="39"/>
      <c r="WZQ1043657" s="39"/>
      <c r="WZR1043657" s="39"/>
      <c r="WZS1043657" s="39"/>
      <c r="WZT1043657" s="39"/>
      <c r="WZU1043657" s="39"/>
      <c r="WZV1043657" s="39"/>
      <c r="WZW1043657" s="39"/>
      <c r="WZX1043657" s="39"/>
      <c r="WZY1043657" s="39"/>
      <c r="WZZ1043657" s="39"/>
      <c r="XAA1043657" s="39"/>
      <c r="XAB1043657" s="39"/>
      <c r="XAC1043657" s="39"/>
      <c r="XAD1043657" s="39"/>
      <c r="XAE1043657" s="39"/>
      <c r="XAF1043657" s="39"/>
      <c r="XAG1043657" s="39"/>
      <c r="XAH1043657" s="39"/>
      <c r="XAI1043657" s="39"/>
      <c r="XAJ1043657" s="39"/>
      <c r="XAK1043657" s="39"/>
      <c r="XAL1043657" s="39"/>
      <c r="XAM1043657" s="39"/>
      <c r="XAN1043657" s="39"/>
      <c r="XAO1043657" s="39"/>
      <c r="XAP1043657" s="39"/>
      <c r="XAQ1043657" s="39"/>
      <c r="XAR1043657" s="39"/>
      <c r="XAS1043657" s="39"/>
      <c r="XAT1043657" s="39"/>
      <c r="XAU1043657" s="39"/>
      <c r="XAV1043657" s="39"/>
      <c r="XAW1043657" s="39"/>
      <c r="XAX1043657" s="39"/>
      <c r="XAY1043657" s="39"/>
      <c r="XAZ1043657" s="39"/>
      <c r="XBA1043657" s="39"/>
      <c r="XBB1043657" s="39"/>
      <c r="XBC1043657" s="39"/>
      <c r="XBD1043657" s="39"/>
    </row>
    <row r="1043658" spans="36:83 5914:5921 14723:16280" customFormat="1" ht="22.5" customHeight="1">
      <c r="AJ1043658" s="57"/>
      <c r="CE1043658" s="83"/>
      <c r="HSL1043658" s="42"/>
      <c r="HSM1043658" s="42"/>
      <c r="HSN1043658" s="42"/>
      <c r="HSO1043658" s="42"/>
      <c r="HSP1043658" s="42"/>
      <c r="HSQ1043658" s="42"/>
      <c r="HSR1043658" s="42"/>
      <c r="HSS1043658" s="42"/>
      <c r="UTG1043658" s="39"/>
      <c r="UTH1043658" s="39"/>
      <c r="UTI1043658" s="39"/>
      <c r="UTJ1043658" s="39"/>
      <c r="UTK1043658" s="39"/>
      <c r="UTL1043658" s="39"/>
      <c r="UTM1043658" s="39"/>
      <c r="UTN1043658" s="39"/>
      <c r="UTO1043658" s="39"/>
      <c r="UTP1043658" s="39"/>
      <c r="UTQ1043658" s="39"/>
      <c r="UTR1043658" s="39"/>
      <c r="UTS1043658" s="39"/>
      <c r="UTT1043658" s="39"/>
      <c r="UTU1043658" s="39"/>
      <c r="UTV1043658" s="39"/>
      <c r="UTW1043658" s="39"/>
      <c r="UTX1043658" s="39"/>
      <c r="UTY1043658" s="39"/>
      <c r="UTZ1043658" s="39"/>
      <c r="UUA1043658" s="39"/>
      <c r="UUB1043658" s="39"/>
      <c r="UUC1043658" s="39"/>
      <c r="UUD1043658" s="39"/>
      <c r="UUE1043658" s="39"/>
      <c r="UUF1043658" s="39"/>
      <c r="UUG1043658" s="39"/>
      <c r="UUH1043658" s="39"/>
      <c r="UUI1043658" s="39"/>
      <c r="UUJ1043658" s="39"/>
      <c r="UUK1043658" s="39"/>
      <c r="UUL1043658" s="39"/>
      <c r="UUM1043658" s="39"/>
      <c r="UUN1043658" s="39"/>
      <c r="UUO1043658" s="39"/>
      <c r="UUP1043658" s="39"/>
      <c r="UUQ1043658" s="39"/>
      <c r="UUR1043658" s="39"/>
      <c r="UUS1043658" s="39"/>
      <c r="UUT1043658" s="39"/>
      <c r="UUU1043658" s="39"/>
      <c r="UUV1043658" s="39"/>
      <c r="UUW1043658" s="39"/>
      <c r="UUX1043658" s="39"/>
      <c r="UUY1043658" s="39"/>
      <c r="UUZ1043658" s="39"/>
      <c r="UVA1043658" s="39"/>
      <c r="UVB1043658" s="39"/>
      <c r="UVC1043658" s="39"/>
      <c r="UVD1043658" s="39"/>
      <c r="UVE1043658" s="39"/>
      <c r="UVF1043658" s="39"/>
      <c r="UVG1043658" s="39"/>
      <c r="UVH1043658" s="39"/>
      <c r="UVI1043658" s="39"/>
      <c r="UVJ1043658" s="39"/>
      <c r="UVK1043658" s="39"/>
      <c r="UVL1043658" s="39"/>
      <c r="UVM1043658" s="39"/>
      <c r="UVN1043658" s="39"/>
      <c r="UVO1043658" s="39"/>
      <c r="UVP1043658" s="39"/>
      <c r="UVQ1043658" s="39"/>
      <c r="UVR1043658" s="39"/>
      <c r="UVS1043658" s="39"/>
      <c r="UVT1043658" s="39"/>
      <c r="UVU1043658" s="39"/>
      <c r="UVV1043658" s="39"/>
      <c r="UVW1043658" s="39"/>
      <c r="UVX1043658" s="39"/>
      <c r="UVY1043658" s="39"/>
      <c r="UVZ1043658" s="39"/>
      <c r="UWA1043658" s="39"/>
      <c r="UWB1043658" s="39"/>
      <c r="UWC1043658" s="39"/>
      <c r="UWD1043658" s="39"/>
      <c r="UWE1043658" s="39"/>
      <c r="UWF1043658" s="39"/>
      <c r="UWG1043658" s="39"/>
      <c r="UWH1043658" s="39"/>
      <c r="UWI1043658" s="39"/>
      <c r="UWJ1043658" s="39"/>
      <c r="UWK1043658" s="39"/>
      <c r="UWL1043658" s="39"/>
      <c r="UWM1043658" s="39"/>
      <c r="UWN1043658" s="39"/>
      <c r="UWO1043658" s="39"/>
      <c r="UWP1043658" s="39"/>
      <c r="UWQ1043658" s="39"/>
      <c r="UWR1043658" s="39"/>
      <c r="UWS1043658" s="39"/>
      <c r="UWT1043658" s="39"/>
      <c r="UWU1043658" s="39"/>
      <c r="UWV1043658" s="39"/>
      <c r="UWW1043658" s="39"/>
      <c r="UWX1043658" s="39"/>
      <c r="UWY1043658" s="39"/>
      <c r="UWZ1043658" s="39"/>
      <c r="UXA1043658" s="39"/>
      <c r="UXB1043658" s="39"/>
      <c r="UXC1043658" s="39"/>
      <c r="UXD1043658" s="39"/>
      <c r="UXE1043658" s="39"/>
      <c r="UXF1043658" s="39"/>
      <c r="UXG1043658" s="39"/>
      <c r="UXH1043658" s="39"/>
      <c r="UXI1043658" s="39"/>
      <c r="UXJ1043658" s="39"/>
      <c r="UXK1043658" s="39"/>
      <c r="UXL1043658" s="39"/>
      <c r="UXM1043658" s="39"/>
      <c r="UXN1043658" s="39"/>
      <c r="UXO1043658" s="39"/>
      <c r="UXP1043658" s="39"/>
      <c r="UXQ1043658" s="39"/>
      <c r="UXR1043658" s="39"/>
      <c r="UXS1043658" s="39"/>
      <c r="UXT1043658" s="39"/>
      <c r="UXU1043658" s="39"/>
      <c r="UXV1043658" s="39"/>
      <c r="UXW1043658" s="39"/>
      <c r="UXX1043658" s="39"/>
      <c r="UXY1043658" s="39"/>
      <c r="UXZ1043658" s="39"/>
      <c r="UYA1043658" s="39"/>
      <c r="UYB1043658" s="39"/>
      <c r="UYC1043658" s="39"/>
      <c r="UYD1043658" s="39"/>
      <c r="UYE1043658" s="39"/>
      <c r="UYF1043658" s="39"/>
      <c r="UYG1043658" s="39"/>
      <c r="UYH1043658" s="39"/>
      <c r="UYI1043658" s="39"/>
      <c r="UYJ1043658" s="39"/>
      <c r="UYK1043658" s="39"/>
      <c r="UYL1043658" s="39"/>
      <c r="UYM1043658" s="39"/>
      <c r="UYN1043658" s="39"/>
      <c r="UYO1043658" s="39"/>
      <c r="UYP1043658" s="39"/>
      <c r="UYQ1043658" s="39"/>
      <c r="UYR1043658" s="39"/>
      <c r="UYS1043658" s="39"/>
      <c r="UYT1043658" s="39"/>
      <c r="UYU1043658" s="39"/>
      <c r="UYV1043658" s="39"/>
      <c r="UYW1043658" s="39"/>
      <c r="UYX1043658" s="39"/>
      <c r="UYY1043658" s="39"/>
      <c r="UYZ1043658" s="39"/>
      <c r="UZA1043658" s="39"/>
      <c r="UZB1043658" s="39"/>
      <c r="UZC1043658" s="39"/>
      <c r="UZD1043658" s="39"/>
      <c r="UZE1043658" s="39"/>
      <c r="UZF1043658" s="39"/>
      <c r="UZG1043658" s="39"/>
      <c r="UZH1043658" s="39"/>
      <c r="UZI1043658" s="39"/>
      <c r="UZJ1043658" s="39"/>
      <c r="UZK1043658" s="39"/>
      <c r="UZL1043658" s="39"/>
      <c r="UZM1043658" s="39"/>
      <c r="UZN1043658" s="39"/>
      <c r="UZO1043658" s="39"/>
      <c r="UZP1043658" s="39"/>
      <c r="UZQ1043658" s="39"/>
      <c r="UZR1043658" s="39"/>
      <c r="UZS1043658" s="39"/>
      <c r="UZT1043658" s="39"/>
      <c r="UZU1043658" s="39"/>
      <c r="UZV1043658" s="39"/>
      <c r="UZW1043658" s="39"/>
      <c r="UZX1043658" s="39"/>
      <c r="UZY1043658" s="39"/>
      <c r="UZZ1043658" s="39"/>
      <c r="VAA1043658" s="39"/>
      <c r="VAB1043658" s="39"/>
      <c r="VAC1043658" s="39"/>
      <c r="VAD1043658" s="39"/>
      <c r="VAE1043658" s="39"/>
      <c r="VAF1043658" s="39"/>
      <c r="VAG1043658" s="39"/>
      <c r="VAH1043658" s="39"/>
      <c r="VAI1043658" s="39"/>
      <c r="VAJ1043658" s="39"/>
      <c r="VAK1043658" s="39"/>
      <c r="VAL1043658" s="39"/>
      <c r="VAM1043658" s="39"/>
      <c r="VAN1043658" s="39"/>
      <c r="VAO1043658" s="39"/>
      <c r="VAP1043658" s="39"/>
      <c r="VAQ1043658" s="39"/>
      <c r="VAR1043658" s="39"/>
      <c r="VAS1043658" s="39"/>
      <c r="VAT1043658" s="39"/>
      <c r="VAU1043658" s="39"/>
      <c r="VAV1043658" s="39"/>
      <c r="VAW1043658" s="39"/>
      <c r="VAX1043658" s="39"/>
      <c r="VAY1043658" s="39"/>
      <c r="VAZ1043658" s="39"/>
      <c r="VBA1043658" s="39"/>
      <c r="VBB1043658" s="39"/>
      <c r="VBC1043658" s="39"/>
      <c r="VBD1043658" s="39"/>
      <c r="VBE1043658" s="39"/>
      <c r="VBF1043658" s="39"/>
      <c r="VBG1043658" s="39"/>
      <c r="VBH1043658" s="39"/>
      <c r="VBI1043658" s="39"/>
      <c r="VBJ1043658" s="39"/>
      <c r="VBK1043658" s="39"/>
      <c r="VBL1043658" s="39"/>
      <c r="VBM1043658" s="39"/>
      <c r="VBN1043658" s="39"/>
      <c r="VBO1043658" s="39"/>
      <c r="VBP1043658" s="39"/>
      <c r="VBQ1043658" s="39"/>
      <c r="VBR1043658" s="39"/>
      <c r="VBS1043658" s="39"/>
      <c r="VBT1043658" s="39"/>
      <c r="VBU1043658" s="39"/>
      <c r="VBV1043658" s="39"/>
      <c r="VBW1043658" s="39"/>
      <c r="VBX1043658" s="39"/>
      <c r="VBY1043658" s="39"/>
      <c r="VBZ1043658" s="39"/>
      <c r="VCA1043658" s="39"/>
      <c r="VCB1043658" s="39"/>
      <c r="VCC1043658" s="39"/>
      <c r="VCD1043658" s="39"/>
      <c r="VCE1043658" s="39"/>
      <c r="VCF1043658" s="39"/>
      <c r="VCG1043658" s="39"/>
      <c r="VCH1043658" s="39"/>
      <c r="VCI1043658" s="39"/>
      <c r="VCJ1043658" s="39"/>
      <c r="VCK1043658" s="39"/>
      <c r="VCL1043658" s="39"/>
      <c r="VCM1043658" s="39"/>
      <c r="VCN1043658" s="39"/>
      <c r="VCO1043658" s="39"/>
      <c r="VCP1043658" s="39"/>
      <c r="VCQ1043658" s="39"/>
      <c r="VCR1043658" s="39"/>
      <c r="VCS1043658" s="39"/>
      <c r="VCT1043658" s="39"/>
      <c r="VCU1043658" s="39"/>
      <c r="VCV1043658" s="39"/>
      <c r="VCW1043658" s="39"/>
      <c r="VCX1043658" s="39"/>
      <c r="VCY1043658" s="39"/>
      <c r="VCZ1043658" s="39"/>
      <c r="VDA1043658" s="39"/>
      <c r="VDB1043658" s="39"/>
      <c r="VDC1043658" s="39"/>
      <c r="VDD1043658" s="39"/>
      <c r="VDE1043658" s="39"/>
      <c r="VDF1043658" s="39"/>
      <c r="VDG1043658" s="39"/>
      <c r="VDH1043658" s="39"/>
      <c r="VDI1043658" s="39"/>
      <c r="VDJ1043658" s="39"/>
      <c r="VDK1043658" s="39"/>
      <c r="VDL1043658" s="39"/>
      <c r="VDM1043658" s="39"/>
      <c r="VDN1043658" s="39"/>
      <c r="VDO1043658" s="39"/>
      <c r="VDP1043658" s="39"/>
      <c r="VDQ1043658" s="39"/>
      <c r="VDR1043658" s="39"/>
      <c r="VDS1043658" s="39"/>
      <c r="VDT1043658" s="39"/>
      <c r="VDU1043658" s="39"/>
      <c r="VDV1043658" s="39"/>
      <c r="VDW1043658" s="39"/>
      <c r="VDX1043658" s="39"/>
      <c r="VDY1043658" s="39"/>
      <c r="VDZ1043658" s="39"/>
      <c r="VEA1043658" s="39"/>
      <c r="VEB1043658" s="39"/>
      <c r="VEC1043658" s="39"/>
      <c r="VED1043658" s="39"/>
      <c r="VEE1043658" s="39"/>
      <c r="VEF1043658" s="39"/>
      <c r="VEG1043658" s="39"/>
      <c r="VEH1043658" s="39"/>
      <c r="VEI1043658" s="39"/>
      <c r="VEJ1043658" s="39"/>
      <c r="VEK1043658" s="39"/>
      <c r="VEL1043658" s="39"/>
      <c r="VEM1043658" s="39"/>
      <c r="VEN1043658" s="39"/>
      <c r="VEO1043658" s="39"/>
      <c r="VEP1043658" s="39"/>
      <c r="VEQ1043658" s="39"/>
      <c r="VER1043658" s="39"/>
      <c r="VES1043658" s="39"/>
      <c r="VET1043658" s="39"/>
      <c r="VEU1043658" s="39"/>
      <c r="VEV1043658" s="39"/>
      <c r="VEW1043658" s="39"/>
      <c r="VEX1043658" s="39"/>
      <c r="VEY1043658" s="39"/>
      <c r="VEZ1043658" s="39"/>
      <c r="VFA1043658" s="39"/>
      <c r="VFB1043658" s="39"/>
      <c r="VFC1043658" s="39"/>
      <c r="VFD1043658" s="39"/>
      <c r="VFE1043658" s="39"/>
      <c r="VFF1043658" s="39"/>
      <c r="VFG1043658" s="39"/>
      <c r="VFH1043658" s="39"/>
      <c r="VFI1043658" s="39"/>
      <c r="VFJ1043658" s="39"/>
      <c r="VFK1043658" s="39"/>
      <c r="VFL1043658" s="39"/>
      <c r="VFM1043658" s="39"/>
      <c r="VFN1043658" s="39"/>
      <c r="VFO1043658" s="39"/>
      <c r="VFP1043658" s="39"/>
      <c r="VFQ1043658" s="39"/>
      <c r="VFR1043658" s="39"/>
      <c r="VFS1043658" s="39"/>
      <c r="VFT1043658" s="39"/>
      <c r="VFU1043658" s="39"/>
      <c r="VFV1043658" s="39"/>
      <c r="VFW1043658" s="39"/>
      <c r="VFX1043658" s="39"/>
      <c r="VFY1043658" s="39"/>
      <c r="VFZ1043658" s="39"/>
      <c r="VGA1043658" s="39"/>
      <c r="VGB1043658" s="39"/>
      <c r="VGC1043658" s="39"/>
      <c r="VGD1043658" s="39"/>
      <c r="VGE1043658" s="39"/>
      <c r="VGF1043658" s="39"/>
      <c r="VGG1043658" s="39"/>
      <c r="VGH1043658" s="39"/>
      <c r="VGI1043658" s="39"/>
      <c r="VGJ1043658" s="39"/>
      <c r="VGK1043658" s="39"/>
      <c r="VGL1043658" s="39"/>
      <c r="VGM1043658" s="39"/>
      <c r="VGN1043658" s="39"/>
      <c r="VGO1043658" s="39"/>
      <c r="VGP1043658" s="39"/>
      <c r="VGQ1043658" s="39"/>
      <c r="VGR1043658" s="39"/>
      <c r="VGS1043658" s="39"/>
      <c r="VGT1043658" s="39"/>
      <c r="VGU1043658" s="39"/>
      <c r="VGV1043658" s="39"/>
      <c r="VGW1043658" s="39"/>
      <c r="VGX1043658" s="39"/>
      <c r="VGY1043658" s="39"/>
      <c r="VGZ1043658" s="39"/>
      <c r="VHA1043658" s="39"/>
      <c r="VHB1043658" s="39"/>
      <c r="VHC1043658" s="39"/>
      <c r="VHD1043658" s="39"/>
      <c r="VHE1043658" s="39"/>
      <c r="VHF1043658" s="39"/>
      <c r="VHG1043658" s="39"/>
      <c r="VHH1043658" s="39"/>
      <c r="VHI1043658" s="39"/>
      <c r="VHJ1043658" s="39"/>
      <c r="VHK1043658" s="39"/>
      <c r="VHL1043658" s="39"/>
      <c r="VHM1043658" s="39"/>
      <c r="VHN1043658" s="39"/>
      <c r="VHO1043658" s="39"/>
      <c r="VHP1043658" s="39"/>
      <c r="VHQ1043658" s="39"/>
      <c r="VHR1043658" s="39"/>
      <c r="VHS1043658" s="39"/>
      <c r="VHT1043658" s="39"/>
      <c r="VHU1043658" s="39"/>
      <c r="VHV1043658" s="39"/>
      <c r="VHW1043658" s="39"/>
      <c r="VHX1043658" s="39"/>
      <c r="VHY1043658" s="39"/>
      <c r="VHZ1043658" s="39"/>
      <c r="VIA1043658" s="39"/>
      <c r="VIB1043658" s="39"/>
      <c r="VIC1043658" s="39"/>
      <c r="VID1043658" s="39"/>
      <c r="VIE1043658" s="39"/>
      <c r="VIF1043658" s="39"/>
      <c r="VIG1043658" s="39"/>
      <c r="VIH1043658" s="39"/>
      <c r="VII1043658" s="39"/>
      <c r="VIJ1043658" s="39"/>
      <c r="VIK1043658" s="39"/>
      <c r="VIL1043658" s="39"/>
      <c r="VIM1043658" s="39"/>
      <c r="VIN1043658" s="39"/>
      <c r="VIO1043658" s="39"/>
      <c r="VIP1043658" s="39"/>
      <c r="VIQ1043658" s="39"/>
      <c r="VIR1043658" s="39"/>
      <c r="VIS1043658" s="39"/>
      <c r="VIT1043658" s="39"/>
      <c r="VIU1043658" s="39"/>
      <c r="VIV1043658" s="39"/>
      <c r="VIW1043658" s="39"/>
      <c r="VIX1043658" s="39"/>
      <c r="VIY1043658" s="39"/>
      <c r="VIZ1043658" s="39"/>
      <c r="VJA1043658" s="39"/>
      <c r="VJB1043658" s="39"/>
      <c r="VJC1043658" s="39"/>
      <c r="VJD1043658" s="39"/>
      <c r="VJE1043658" s="39"/>
      <c r="VJF1043658" s="39"/>
      <c r="VJG1043658" s="39"/>
      <c r="VJH1043658" s="39"/>
      <c r="VJI1043658" s="39"/>
      <c r="VJJ1043658" s="39"/>
      <c r="VJK1043658" s="39"/>
      <c r="VJL1043658" s="39"/>
      <c r="VJM1043658" s="39"/>
      <c r="VJN1043658" s="39"/>
      <c r="VJO1043658" s="39"/>
      <c r="VJP1043658" s="39"/>
      <c r="VJQ1043658" s="39"/>
      <c r="VJR1043658" s="39"/>
      <c r="VJS1043658" s="39"/>
      <c r="VJT1043658" s="39"/>
      <c r="VJU1043658" s="39"/>
      <c r="VJV1043658" s="39"/>
      <c r="VJW1043658" s="39"/>
      <c r="VJX1043658" s="39"/>
      <c r="VJY1043658" s="39"/>
      <c r="VJZ1043658" s="39"/>
      <c r="VKA1043658" s="39"/>
      <c r="VKB1043658" s="39"/>
      <c r="VKC1043658" s="39"/>
      <c r="VKD1043658" s="39"/>
      <c r="VKE1043658" s="39"/>
      <c r="VKF1043658" s="39"/>
      <c r="VKG1043658" s="39"/>
      <c r="VKH1043658" s="39"/>
      <c r="VKI1043658" s="39"/>
      <c r="VKJ1043658" s="39"/>
      <c r="VKK1043658" s="39"/>
      <c r="VKL1043658" s="39"/>
      <c r="VKM1043658" s="39"/>
      <c r="VKN1043658" s="39"/>
      <c r="VKO1043658" s="39"/>
      <c r="VKP1043658" s="39"/>
      <c r="VKQ1043658" s="39"/>
      <c r="VKR1043658" s="39"/>
      <c r="VKS1043658" s="39"/>
      <c r="VKT1043658" s="39"/>
      <c r="VKU1043658" s="39"/>
      <c r="VKV1043658" s="39"/>
      <c r="VKW1043658" s="39"/>
      <c r="VKX1043658" s="39"/>
      <c r="VKY1043658" s="39"/>
      <c r="VKZ1043658" s="39"/>
      <c r="VLA1043658" s="39"/>
      <c r="VLB1043658" s="39"/>
      <c r="VLC1043658" s="39"/>
      <c r="VLD1043658" s="39"/>
      <c r="VLE1043658" s="39"/>
      <c r="VLF1043658" s="39"/>
      <c r="VLG1043658" s="39"/>
      <c r="VLH1043658" s="39"/>
      <c r="VLI1043658" s="39"/>
      <c r="VLJ1043658" s="39"/>
      <c r="VLK1043658" s="39"/>
      <c r="VLL1043658" s="39"/>
      <c r="VLM1043658" s="39"/>
      <c r="VLN1043658" s="39"/>
      <c r="VLO1043658" s="39"/>
      <c r="VLP1043658" s="39"/>
      <c r="VLQ1043658" s="39"/>
      <c r="VLR1043658" s="39"/>
      <c r="VLS1043658" s="39"/>
      <c r="VLT1043658" s="39"/>
      <c r="VLU1043658" s="39"/>
      <c r="VLV1043658" s="39"/>
      <c r="VLW1043658" s="39"/>
      <c r="VLX1043658" s="39"/>
      <c r="VLY1043658" s="39"/>
      <c r="VLZ1043658" s="39"/>
      <c r="VMA1043658" s="39"/>
      <c r="VMB1043658" s="39"/>
      <c r="VMC1043658" s="39"/>
      <c r="VMD1043658" s="39"/>
      <c r="VME1043658" s="39"/>
      <c r="VMF1043658" s="39"/>
      <c r="VMG1043658" s="39"/>
      <c r="VMH1043658" s="39"/>
      <c r="VMI1043658" s="39"/>
      <c r="VMJ1043658" s="39"/>
      <c r="VMK1043658" s="39"/>
      <c r="VML1043658" s="39"/>
      <c r="VMM1043658" s="39"/>
      <c r="VMN1043658" s="39"/>
      <c r="VMO1043658" s="39"/>
      <c r="VMP1043658" s="39"/>
      <c r="VMQ1043658" s="39"/>
      <c r="VMR1043658" s="39"/>
      <c r="VMS1043658" s="39"/>
      <c r="VMT1043658" s="39"/>
      <c r="VMU1043658" s="39"/>
      <c r="VMV1043658" s="39"/>
      <c r="VMW1043658" s="39"/>
      <c r="VMX1043658" s="39"/>
      <c r="VMY1043658" s="39"/>
      <c r="VMZ1043658" s="39"/>
      <c r="VNA1043658" s="39"/>
      <c r="VNB1043658" s="39"/>
      <c r="VNC1043658" s="39"/>
      <c r="VND1043658" s="39"/>
      <c r="VNE1043658" s="39"/>
      <c r="VNF1043658" s="39"/>
      <c r="VNG1043658" s="39"/>
      <c r="VNH1043658" s="39"/>
      <c r="VNI1043658" s="39"/>
      <c r="VNJ1043658" s="39"/>
      <c r="VNK1043658" s="39"/>
      <c r="VNL1043658" s="39"/>
      <c r="VNM1043658" s="39"/>
      <c r="VNN1043658" s="39"/>
      <c r="VNO1043658" s="39"/>
      <c r="VNP1043658" s="39"/>
      <c r="VNQ1043658" s="39"/>
      <c r="VNR1043658" s="39"/>
      <c r="VNS1043658" s="39"/>
      <c r="VNT1043658" s="39"/>
      <c r="VNU1043658" s="39"/>
      <c r="VNV1043658" s="39"/>
      <c r="VNW1043658" s="39"/>
      <c r="VNX1043658" s="39"/>
      <c r="VNY1043658" s="39"/>
      <c r="VNZ1043658" s="39"/>
      <c r="VOA1043658" s="39"/>
      <c r="VOB1043658" s="39"/>
      <c r="VOC1043658" s="39"/>
      <c r="VOD1043658" s="39"/>
      <c r="VOE1043658" s="39"/>
      <c r="VOF1043658" s="39"/>
      <c r="VOG1043658" s="39"/>
      <c r="VOH1043658" s="39"/>
      <c r="VOI1043658" s="39"/>
      <c r="VOJ1043658" s="39"/>
      <c r="VOK1043658" s="39"/>
      <c r="VOL1043658" s="39"/>
      <c r="VOM1043658" s="39"/>
      <c r="VON1043658" s="39"/>
      <c r="VOO1043658" s="39"/>
      <c r="VOP1043658" s="39"/>
      <c r="VOQ1043658" s="39"/>
      <c r="VOR1043658" s="39"/>
      <c r="VOS1043658" s="39"/>
      <c r="VOT1043658" s="39"/>
      <c r="VOU1043658" s="39"/>
      <c r="VOV1043658" s="39"/>
      <c r="VOW1043658" s="39"/>
      <c r="VOX1043658" s="39"/>
      <c r="VOY1043658" s="39"/>
      <c r="VOZ1043658" s="39"/>
      <c r="VPA1043658" s="39"/>
      <c r="VPB1043658" s="39"/>
      <c r="VPC1043658" s="39"/>
      <c r="VPD1043658" s="39"/>
      <c r="VPE1043658" s="39"/>
      <c r="VPF1043658" s="39"/>
      <c r="VPG1043658" s="39"/>
      <c r="VPH1043658" s="39"/>
      <c r="VPI1043658" s="39"/>
      <c r="VPJ1043658" s="39"/>
      <c r="VPK1043658" s="39"/>
      <c r="VPL1043658" s="39"/>
      <c r="VPM1043658" s="39"/>
      <c r="VPN1043658" s="39"/>
      <c r="VPO1043658" s="39"/>
      <c r="VPP1043658" s="39"/>
      <c r="VPQ1043658" s="39"/>
      <c r="VPR1043658" s="39"/>
      <c r="VPS1043658" s="39"/>
      <c r="VPT1043658" s="39"/>
      <c r="VPU1043658" s="39"/>
      <c r="VPV1043658" s="39"/>
      <c r="VPW1043658" s="39"/>
      <c r="VPX1043658" s="39"/>
      <c r="VPY1043658" s="39"/>
      <c r="VPZ1043658" s="39"/>
      <c r="VQA1043658" s="39"/>
      <c r="VQB1043658" s="39"/>
      <c r="VQC1043658" s="39"/>
      <c r="VQD1043658" s="39"/>
      <c r="VQE1043658" s="39"/>
      <c r="VQF1043658" s="39"/>
      <c r="VQG1043658" s="39"/>
      <c r="VQH1043658" s="39"/>
      <c r="VQI1043658" s="39"/>
      <c r="VQJ1043658" s="39"/>
      <c r="VQK1043658" s="39"/>
      <c r="VQL1043658" s="39"/>
      <c r="VQM1043658" s="39"/>
      <c r="VQN1043658" s="39"/>
      <c r="VQO1043658" s="39"/>
      <c r="VQP1043658" s="39"/>
      <c r="VQQ1043658" s="39"/>
      <c r="VQR1043658" s="39"/>
      <c r="VQS1043658" s="39"/>
      <c r="VQT1043658" s="39"/>
      <c r="VQU1043658" s="39"/>
      <c r="VQV1043658" s="39"/>
      <c r="VQW1043658" s="39"/>
      <c r="VQX1043658" s="39"/>
      <c r="VQY1043658" s="39"/>
      <c r="VQZ1043658" s="39"/>
      <c r="VRA1043658" s="39"/>
      <c r="VRB1043658" s="39"/>
      <c r="VRC1043658" s="39"/>
      <c r="VRD1043658" s="39"/>
      <c r="VRE1043658" s="39"/>
      <c r="VRF1043658" s="39"/>
      <c r="VRG1043658" s="39"/>
      <c r="VRH1043658" s="39"/>
      <c r="VRI1043658" s="39"/>
      <c r="VRJ1043658" s="39"/>
      <c r="VRK1043658" s="39"/>
      <c r="VRL1043658" s="39"/>
      <c r="VRM1043658" s="39"/>
      <c r="VRN1043658" s="39"/>
      <c r="VRO1043658" s="39"/>
      <c r="VRP1043658" s="39"/>
      <c r="VRQ1043658" s="39"/>
      <c r="VRR1043658" s="39"/>
      <c r="VRS1043658" s="39"/>
      <c r="VRT1043658" s="39"/>
      <c r="VRU1043658" s="39"/>
      <c r="VRV1043658" s="39"/>
      <c r="VRW1043658" s="39"/>
      <c r="VRX1043658" s="39"/>
      <c r="VRY1043658" s="39"/>
      <c r="VRZ1043658" s="39"/>
      <c r="VSA1043658" s="39"/>
      <c r="VSB1043658" s="39"/>
      <c r="VSC1043658" s="39"/>
      <c r="VSD1043658" s="39"/>
      <c r="VSE1043658" s="39"/>
      <c r="VSF1043658" s="39"/>
      <c r="VSG1043658" s="39"/>
      <c r="VSH1043658" s="39"/>
      <c r="VSI1043658" s="39"/>
      <c r="VSJ1043658" s="39"/>
      <c r="VSK1043658" s="39"/>
      <c r="VSL1043658" s="39"/>
      <c r="VSM1043658" s="39"/>
      <c r="VSN1043658" s="39"/>
      <c r="VSO1043658" s="39"/>
      <c r="VSP1043658" s="39"/>
      <c r="VSQ1043658" s="39"/>
      <c r="VSR1043658" s="39"/>
      <c r="VSS1043658" s="39"/>
      <c r="VST1043658" s="39"/>
      <c r="VSU1043658" s="39"/>
      <c r="VSV1043658" s="39"/>
      <c r="VSW1043658" s="39"/>
      <c r="VSX1043658" s="39"/>
      <c r="VSY1043658" s="39"/>
      <c r="VSZ1043658" s="39"/>
      <c r="VTA1043658" s="39"/>
      <c r="VTB1043658" s="39"/>
      <c r="VTC1043658" s="39"/>
      <c r="VTD1043658" s="39"/>
      <c r="VTE1043658" s="39"/>
      <c r="VTF1043658" s="39"/>
      <c r="VTG1043658" s="39"/>
      <c r="VTH1043658" s="39"/>
      <c r="VTI1043658" s="39"/>
      <c r="VTJ1043658" s="39"/>
      <c r="VTK1043658" s="39"/>
      <c r="VTL1043658" s="39"/>
      <c r="VTM1043658" s="39"/>
      <c r="VTN1043658" s="39"/>
      <c r="VTO1043658" s="39"/>
      <c r="VTP1043658" s="39"/>
      <c r="VTQ1043658" s="39"/>
      <c r="VTR1043658" s="39"/>
      <c r="VTS1043658" s="39"/>
      <c r="VTT1043658" s="39"/>
      <c r="VTU1043658" s="39"/>
      <c r="VTV1043658" s="39"/>
      <c r="VTW1043658" s="39"/>
      <c r="VTX1043658" s="39"/>
      <c r="VTY1043658" s="39"/>
      <c r="VTZ1043658" s="39"/>
      <c r="VUA1043658" s="39"/>
      <c r="VUB1043658" s="39"/>
      <c r="VUC1043658" s="39"/>
      <c r="VUD1043658" s="39"/>
      <c r="VUE1043658" s="39"/>
      <c r="VUF1043658" s="39"/>
      <c r="VUG1043658" s="39"/>
      <c r="VUH1043658" s="39"/>
      <c r="VUI1043658" s="39"/>
      <c r="VUJ1043658" s="39"/>
      <c r="VUK1043658" s="39"/>
      <c r="VUL1043658" s="39"/>
      <c r="VUM1043658" s="39"/>
      <c r="VUN1043658" s="39"/>
      <c r="VUO1043658" s="39"/>
      <c r="VUP1043658" s="39"/>
      <c r="VUQ1043658" s="39"/>
      <c r="VUR1043658" s="39"/>
      <c r="VUS1043658" s="39"/>
      <c r="VUT1043658" s="39"/>
      <c r="VUU1043658" s="39"/>
      <c r="VUV1043658" s="39"/>
      <c r="VUW1043658" s="39"/>
      <c r="VUX1043658" s="39"/>
      <c r="VUY1043658" s="39"/>
      <c r="VUZ1043658" s="39"/>
      <c r="VVA1043658" s="39"/>
      <c r="VVB1043658" s="39"/>
      <c r="VVC1043658" s="39"/>
      <c r="VVD1043658" s="39"/>
      <c r="VVE1043658" s="39"/>
      <c r="VVF1043658" s="39"/>
      <c r="VVG1043658" s="39"/>
      <c r="VVH1043658" s="39"/>
      <c r="VVI1043658" s="39"/>
      <c r="VVJ1043658" s="39"/>
      <c r="VVK1043658" s="39"/>
      <c r="VVL1043658" s="39"/>
      <c r="VVM1043658" s="39"/>
      <c r="VVN1043658" s="39"/>
      <c r="VVO1043658" s="39"/>
      <c r="VVP1043658" s="39"/>
      <c r="VVQ1043658" s="39"/>
      <c r="VVR1043658" s="39"/>
      <c r="VVS1043658" s="39"/>
      <c r="VVT1043658" s="39"/>
      <c r="VVU1043658" s="39"/>
      <c r="VVV1043658" s="39"/>
      <c r="VVW1043658" s="39"/>
      <c r="VVX1043658" s="39"/>
      <c r="VVY1043658" s="39"/>
      <c r="VVZ1043658" s="39"/>
      <c r="VWA1043658" s="39"/>
      <c r="VWB1043658" s="39"/>
      <c r="VWC1043658" s="39"/>
      <c r="VWD1043658" s="39"/>
      <c r="VWE1043658" s="39"/>
      <c r="VWF1043658" s="39"/>
      <c r="VWG1043658" s="39"/>
      <c r="VWH1043658" s="39"/>
      <c r="VWI1043658" s="39"/>
      <c r="VWJ1043658" s="39"/>
      <c r="VWK1043658" s="39"/>
      <c r="VWL1043658" s="39"/>
      <c r="VWM1043658" s="39"/>
      <c r="VWN1043658" s="39"/>
      <c r="VWO1043658" s="39"/>
      <c r="VWP1043658" s="39"/>
      <c r="VWQ1043658" s="39"/>
      <c r="VWR1043658" s="39"/>
      <c r="VWS1043658" s="39"/>
      <c r="VWT1043658" s="39"/>
      <c r="VWU1043658" s="39"/>
      <c r="VWV1043658" s="39"/>
      <c r="VWW1043658" s="39"/>
      <c r="VWX1043658" s="39"/>
      <c r="VWY1043658" s="39"/>
      <c r="VWZ1043658" s="39"/>
      <c r="VXA1043658" s="39"/>
      <c r="VXB1043658" s="39"/>
      <c r="VXC1043658" s="39"/>
      <c r="VXD1043658" s="39"/>
      <c r="VXE1043658" s="39"/>
      <c r="VXF1043658" s="39"/>
      <c r="VXG1043658" s="39"/>
      <c r="VXH1043658" s="39"/>
      <c r="VXI1043658" s="39"/>
      <c r="VXJ1043658" s="39"/>
      <c r="VXK1043658" s="39"/>
      <c r="VXL1043658" s="39"/>
      <c r="VXM1043658" s="39"/>
      <c r="VXN1043658" s="39"/>
      <c r="VXO1043658" s="39"/>
      <c r="VXP1043658" s="39"/>
      <c r="VXQ1043658" s="39"/>
      <c r="VXR1043658" s="39"/>
      <c r="VXS1043658" s="39"/>
      <c r="VXT1043658" s="39"/>
      <c r="VXU1043658" s="39"/>
      <c r="VXV1043658" s="39"/>
      <c r="VXW1043658" s="39"/>
      <c r="VXX1043658" s="39"/>
      <c r="VXY1043658" s="39"/>
      <c r="VXZ1043658" s="39"/>
      <c r="VYA1043658" s="39"/>
      <c r="VYB1043658" s="39"/>
      <c r="VYC1043658" s="39"/>
      <c r="VYD1043658" s="39"/>
      <c r="VYE1043658" s="39"/>
      <c r="VYF1043658" s="39"/>
      <c r="VYG1043658" s="39"/>
      <c r="VYH1043658" s="39"/>
      <c r="VYI1043658" s="39"/>
      <c r="VYJ1043658" s="39"/>
      <c r="VYK1043658" s="39"/>
      <c r="VYL1043658" s="39"/>
      <c r="VYM1043658" s="39"/>
      <c r="VYN1043658" s="39"/>
      <c r="VYO1043658" s="39"/>
      <c r="VYP1043658" s="39"/>
      <c r="VYQ1043658" s="39"/>
      <c r="VYR1043658" s="39"/>
      <c r="VYS1043658" s="39"/>
      <c r="VYT1043658" s="39"/>
      <c r="VYU1043658" s="39"/>
      <c r="VYV1043658" s="39"/>
      <c r="VYW1043658" s="39"/>
      <c r="VYX1043658" s="39"/>
      <c r="VYY1043658" s="39"/>
      <c r="VYZ1043658" s="39"/>
      <c r="VZA1043658" s="39"/>
      <c r="VZB1043658" s="39"/>
      <c r="VZC1043658" s="39"/>
      <c r="VZD1043658" s="39"/>
      <c r="VZE1043658" s="39"/>
      <c r="VZF1043658" s="39"/>
      <c r="VZG1043658" s="39"/>
      <c r="VZH1043658" s="39"/>
      <c r="VZI1043658" s="39"/>
      <c r="VZJ1043658" s="39"/>
      <c r="VZK1043658" s="39"/>
      <c r="VZL1043658" s="39"/>
      <c r="VZM1043658" s="39"/>
      <c r="VZN1043658" s="39"/>
      <c r="VZO1043658" s="39"/>
      <c r="VZP1043658" s="39"/>
      <c r="VZQ1043658" s="39"/>
      <c r="VZR1043658" s="39"/>
      <c r="VZS1043658" s="39"/>
      <c r="VZT1043658" s="39"/>
      <c r="VZU1043658" s="39"/>
      <c r="VZV1043658" s="39"/>
      <c r="VZW1043658" s="39"/>
      <c r="VZX1043658" s="39"/>
      <c r="VZY1043658" s="39"/>
      <c r="VZZ1043658" s="39"/>
      <c r="WAA1043658" s="39"/>
      <c r="WAB1043658" s="39"/>
      <c r="WAC1043658" s="39"/>
      <c r="WAD1043658" s="39"/>
      <c r="WAE1043658" s="39"/>
      <c r="WAF1043658" s="39"/>
      <c r="WAG1043658" s="39"/>
      <c r="WAH1043658" s="39"/>
      <c r="WAI1043658" s="39"/>
      <c r="WAJ1043658" s="39"/>
      <c r="WAK1043658" s="39"/>
      <c r="WAL1043658" s="39"/>
      <c r="WAM1043658" s="39"/>
      <c r="WAN1043658" s="39"/>
      <c r="WAO1043658" s="39"/>
      <c r="WAP1043658" s="39"/>
      <c r="WAQ1043658" s="39"/>
      <c r="WAR1043658" s="39"/>
      <c r="WAS1043658" s="39"/>
      <c r="WAT1043658" s="39"/>
      <c r="WAU1043658" s="39"/>
      <c r="WAV1043658" s="39"/>
      <c r="WAW1043658" s="39"/>
      <c r="WAX1043658" s="39"/>
      <c r="WAY1043658" s="39"/>
      <c r="WAZ1043658" s="39"/>
      <c r="WBA1043658" s="39"/>
      <c r="WBB1043658" s="39"/>
      <c r="WBC1043658" s="39"/>
      <c r="WBD1043658" s="39"/>
      <c r="WBE1043658" s="39"/>
      <c r="WBF1043658" s="39"/>
      <c r="WBG1043658" s="39"/>
      <c r="WBH1043658" s="39"/>
      <c r="WBI1043658" s="39"/>
      <c r="WBJ1043658" s="39"/>
      <c r="WBK1043658" s="39"/>
      <c r="WBL1043658" s="39"/>
      <c r="WBM1043658" s="39"/>
      <c r="WBN1043658" s="39"/>
      <c r="WBO1043658" s="39"/>
      <c r="WBP1043658" s="39"/>
      <c r="WBQ1043658" s="39"/>
      <c r="WBR1043658" s="39"/>
      <c r="WBS1043658" s="39"/>
      <c r="WBT1043658" s="39"/>
      <c r="WBU1043658" s="39"/>
      <c r="WBV1043658" s="39"/>
      <c r="WBW1043658" s="39"/>
      <c r="WBX1043658" s="39"/>
      <c r="WBY1043658" s="39"/>
      <c r="WBZ1043658" s="39"/>
      <c r="WCA1043658" s="39"/>
      <c r="WCB1043658" s="39"/>
      <c r="WCC1043658" s="39"/>
      <c r="WCD1043658" s="39"/>
      <c r="WCE1043658" s="39"/>
      <c r="WCF1043658" s="39"/>
      <c r="WCG1043658" s="39"/>
      <c r="WCH1043658" s="39"/>
      <c r="WCI1043658" s="39"/>
      <c r="WCJ1043658" s="39"/>
      <c r="WCK1043658" s="39"/>
      <c r="WCL1043658" s="39"/>
      <c r="WCM1043658" s="39"/>
      <c r="WCN1043658" s="39"/>
      <c r="WCO1043658" s="39"/>
      <c r="WCP1043658" s="39"/>
      <c r="WCQ1043658" s="39"/>
      <c r="WCR1043658" s="39"/>
      <c r="WCS1043658" s="39"/>
      <c r="WCT1043658" s="39"/>
      <c r="WCU1043658" s="39"/>
      <c r="WCV1043658" s="39"/>
      <c r="WCW1043658" s="39"/>
      <c r="WCX1043658" s="39"/>
      <c r="WCY1043658" s="39"/>
      <c r="WCZ1043658" s="39"/>
      <c r="WDA1043658" s="39"/>
      <c r="WDB1043658" s="39"/>
      <c r="WDC1043658" s="39"/>
      <c r="WDD1043658" s="39"/>
      <c r="WDE1043658" s="39"/>
      <c r="WDF1043658" s="39"/>
      <c r="WDG1043658" s="39"/>
      <c r="WDH1043658" s="39"/>
      <c r="WDI1043658" s="39"/>
      <c r="WDJ1043658" s="39"/>
      <c r="WDK1043658" s="39"/>
      <c r="WDL1043658" s="39"/>
      <c r="WDM1043658" s="39"/>
      <c r="WDN1043658" s="39"/>
      <c r="WDO1043658" s="39"/>
      <c r="WDP1043658" s="39"/>
      <c r="WDQ1043658" s="39"/>
      <c r="WDR1043658" s="39"/>
      <c r="WDS1043658" s="39"/>
      <c r="WDT1043658" s="39"/>
      <c r="WDU1043658" s="39"/>
      <c r="WDV1043658" s="39"/>
      <c r="WDW1043658" s="39"/>
      <c r="WDX1043658" s="39"/>
      <c r="WDY1043658" s="39"/>
      <c r="WDZ1043658" s="39"/>
      <c r="WEA1043658" s="39"/>
      <c r="WEB1043658" s="39"/>
      <c r="WEC1043658" s="39"/>
      <c r="WED1043658" s="39"/>
      <c r="WEE1043658" s="39"/>
      <c r="WEF1043658" s="39"/>
      <c r="WEG1043658" s="39"/>
      <c r="WEH1043658" s="39"/>
      <c r="WEI1043658" s="39"/>
      <c r="WEJ1043658" s="39"/>
      <c r="WEK1043658" s="39"/>
      <c r="WEL1043658" s="39"/>
      <c r="WEM1043658" s="39"/>
      <c r="WEN1043658" s="39"/>
      <c r="WEO1043658" s="39"/>
      <c r="WEP1043658" s="39"/>
      <c r="WEQ1043658" s="39"/>
      <c r="WER1043658" s="39"/>
      <c r="WES1043658" s="39"/>
      <c r="WET1043658" s="39"/>
      <c r="WEU1043658" s="39"/>
      <c r="WEV1043658" s="39"/>
      <c r="WEW1043658" s="39"/>
      <c r="WEX1043658" s="39"/>
      <c r="WEY1043658" s="39"/>
      <c r="WEZ1043658" s="39"/>
      <c r="WFA1043658" s="39"/>
      <c r="WFB1043658" s="39"/>
      <c r="WFC1043658" s="39"/>
      <c r="WFD1043658" s="39"/>
      <c r="WFE1043658" s="39"/>
      <c r="WFF1043658" s="39"/>
      <c r="WFG1043658" s="39"/>
      <c r="WFH1043658" s="39"/>
      <c r="WFI1043658" s="39"/>
      <c r="WFJ1043658" s="39"/>
      <c r="WFK1043658" s="39"/>
      <c r="WFL1043658" s="39"/>
      <c r="WFM1043658" s="39"/>
      <c r="WFN1043658" s="39"/>
      <c r="WFO1043658" s="39"/>
      <c r="WFP1043658" s="39"/>
      <c r="WFQ1043658" s="39"/>
      <c r="WFR1043658" s="39"/>
      <c r="WFS1043658" s="39"/>
      <c r="WFT1043658" s="39"/>
      <c r="WFU1043658" s="39"/>
      <c r="WFV1043658" s="39"/>
      <c r="WFW1043658" s="39"/>
      <c r="WFX1043658" s="39"/>
      <c r="WFY1043658" s="39"/>
      <c r="WFZ1043658" s="39"/>
      <c r="WGA1043658" s="39"/>
      <c r="WGB1043658" s="39"/>
      <c r="WGC1043658" s="39"/>
      <c r="WGD1043658" s="39"/>
      <c r="WGE1043658" s="39"/>
      <c r="WGF1043658" s="39"/>
      <c r="WGG1043658" s="39"/>
      <c r="WGH1043658" s="39"/>
      <c r="WGI1043658" s="39"/>
      <c r="WGJ1043658" s="39"/>
      <c r="WGK1043658" s="39"/>
      <c r="WGL1043658" s="39"/>
      <c r="WGM1043658" s="39"/>
      <c r="WGN1043658" s="39"/>
      <c r="WGO1043658" s="39"/>
      <c r="WGP1043658" s="39"/>
      <c r="WGQ1043658" s="39"/>
      <c r="WGR1043658" s="39"/>
      <c r="WGS1043658" s="39"/>
      <c r="WGT1043658" s="39"/>
      <c r="WGU1043658" s="39"/>
      <c r="WGV1043658" s="39"/>
      <c r="WGW1043658" s="39"/>
      <c r="WGX1043658" s="39"/>
      <c r="WGY1043658" s="39"/>
      <c r="WGZ1043658" s="39"/>
      <c r="WHA1043658" s="39"/>
      <c r="WHB1043658" s="39"/>
      <c r="WHC1043658" s="39"/>
      <c r="WHD1043658" s="39"/>
      <c r="WHE1043658" s="39"/>
      <c r="WHF1043658" s="39"/>
      <c r="WHG1043658" s="39"/>
      <c r="WHH1043658" s="39"/>
      <c r="WHI1043658" s="39"/>
      <c r="WHJ1043658" s="39"/>
      <c r="WHK1043658" s="39"/>
      <c r="WHL1043658" s="39"/>
      <c r="WHM1043658" s="39"/>
      <c r="WHN1043658" s="39"/>
      <c r="WHO1043658" s="39"/>
      <c r="WHP1043658" s="39"/>
      <c r="WHQ1043658" s="39"/>
      <c r="WHR1043658" s="39"/>
      <c r="WHS1043658" s="39"/>
      <c r="WHT1043658" s="39"/>
      <c r="WHU1043658" s="39"/>
      <c r="WHV1043658" s="39"/>
      <c r="WHW1043658" s="39"/>
      <c r="WHX1043658" s="39"/>
      <c r="WHY1043658" s="39"/>
      <c r="WHZ1043658" s="39"/>
      <c r="WIA1043658" s="39"/>
      <c r="WIB1043658" s="39"/>
      <c r="WIC1043658" s="39"/>
      <c r="WID1043658" s="39"/>
      <c r="WIE1043658" s="39"/>
      <c r="WIF1043658" s="39"/>
      <c r="WIG1043658" s="39"/>
      <c r="WIH1043658" s="39"/>
      <c r="WII1043658" s="39"/>
      <c r="WIJ1043658" s="39"/>
      <c r="WIK1043658" s="39"/>
      <c r="WIL1043658" s="39"/>
      <c r="WIM1043658" s="39"/>
      <c r="WIN1043658" s="39"/>
      <c r="WIO1043658" s="39"/>
      <c r="WIP1043658" s="39"/>
      <c r="WIQ1043658" s="39"/>
      <c r="WIR1043658" s="39"/>
      <c r="WIS1043658" s="39"/>
      <c r="WIT1043658" s="39"/>
      <c r="WIU1043658" s="39"/>
      <c r="WIV1043658" s="39"/>
      <c r="WIW1043658" s="39"/>
      <c r="WIX1043658" s="39"/>
      <c r="WIY1043658" s="39"/>
      <c r="WIZ1043658" s="39"/>
      <c r="WJA1043658" s="39"/>
      <c r="WJB1043658" s="39"/>
      <c r="WJC1043658" s="39"/>
      <c r="WJD1043658" s="39"/>
      <c r="WJE1043658" s="39"/>
      <c r="WJF1043658" s="39"/>
      <c r="WJG1043658" s="39"/>
      <c r="WJH1043658" s="39"/>
      <c r="WJI1043658" s="39"/>
      <c r="WJJ1043658" s="39"/>
      <c r="WJK1043658" s="39"/>
      <c r="WJL1043658" s="39"/>
      <c r="WJM1043658" s="39"/>
      <c r="WJN1043658" s="39"/>
      <c r="WJO1043658" s="39"/>
      <c r="WJP1043658" s="39"/>
      <c r="WJQ1043658" s="39"/>
      <c r="WJR1043658" s="39"/>
      <c r="WJS1043658" s="39"/>
      <c r="WJT1043658" s="39"/>
      <c r="WJU1043658" s="39"/>
      <c r="WJV1043658" s="39"/>
      <c r="WJW1043658" s="39"/>
      <c r="WJX1043658" s="39"/>
      <c r="WJY1043658" s="39"/>
      <c r="WJZ1043658" s="39"/>
      <c r="WKA1043658" s="39"/>
      <c r="WKB1043658" s="39"/>
      <c r="WKC1043658" s="39"/>
      <c r="WKD1043658" s="39"/>
      <c r="WKE1043658" s="39"/>
      <c r="WKF1043658" s="39"/>
      <c r="WKG1043658" s="39"/>
      <c r="WKH1043658" s="39"/>
      <c r="WKI1043658" s="39"/>
      <c r="WKJ1043658" s="39"/>
      <c r="WKK1043658" s="39"/>
      <c r="WKL1043658" s="39"/>
      <c r="WKM1043658" s="39"/>
      <c r="WKN1043658" s="39"/>
      <c r="WKO1043658" s="39"/>
      <c r="WKP1043658" s="39"/>
      <c r="WKQ1043658" s="39"/>
      <c r="WKR1043658" s="39"/>
      <c r="WKS1043658" s="39"/>
      <c r="WKT1043658" s="39"/>
      <c r="WKU1043658" s="39"/>
      <c r="WKV1043658" s="39"/>
      <c r="WKW1043658" s="39"/>
      <c r="WKX1043658" s="39"/>
      <c r="WKY1043658" s="39"/>
      <c r="WKZ1043658" s="39"/>
      <c r="WLA1043658" s="39"/>
      <c r="WLB1043658" s="39"/>
      <c r="WLC1043658" s="39"/>
      <c r="WLD1043658" s="39"/>
      <c r="WLE1043658" s="39"/>
      <c r="WLF1043658" s="39"/>
      <c r="WLG1043658" s="39"/>
      <c r="WLH1043658" s="39"/>
      <c r="WLI1043658" s="39"/>
      <c r="WLJ1043658" s="39"/>
      <c r="WLK1043658" s="39"/>
      <c r="WLL1043658" s="39"/>
      <c r="WLM1043658" s="39"/>
      <c r="WLN1043658" s="39"/>
      <c r="WLO1043658" s="39"/>
      <c r="WLP1043658" s="39"/>
      <c r="WLQ1043658" s="39"/>
      <c r="WLR1043658" s="39"/>
      <c r="WLS1043658" s="39"/>
      <c r="WLT1043658" s="39"/>
      <c r="WLU1043658" s="39"/>
      <c r="WLV1043658" s="39"/>
      <c r="WLW1043658" s="39"/>
      <c r="WLX1043658" s="39"/>
      <c r="WLY1043658" s="39"/>
      <c r="WLZ1043658" s="39"/>
      <c r="WMA1043658" s="39"/>
      <c r="WMB1043658" s="39"/>
      <c r="WMC1043658" s="39"/>
      <c r="WMD1043658" s="39"/>
      <c r="WME1043658" s="39"/>
      <c r="WMF1043658" s="39"/>
      <c r="WMG1043658" s="39"/>
      <c r="WMH1043658" s="39"/>
      <c r="WMI1043658" s="39"/>
      <c r="WMJ1043658" s="39"/>
      <c r="WMK1043658" s="39"/>
      <c r="WML1043658" s="39"/>
      <c r="WMM1043658" s="39"/>
      <c r="WMN1043658" s="39"/>
      <c r="WMO1043658" s="39"/>
      <c r="WMP1043658" s="39"/>
      <c r="WMQ1043658" s="39"/>
      <c r="WMR1043658" s="39"/>
      <c r="WMS1043658" s="39"/>
      <c r="WMT1043658" s="39"/>
      <c r="WMU1043658" s="39"/>
      <c r="WMV1043658" s="39"/>
      <c r="WMW1043658" s="39"/>
      <c r="WMX1043658" s="39"/>
      <c r="WMY1043658" s="39"/>
      <c r="WMZ1043658" s="39"/>
      <c r="WNA1043658" s="39"/>
      <c r="WNB1043658" s="39"/>
      <c r="WNC1043658" s="39"/>
      <c r="WND1043658" s="39"/>
      <c r="WNE1043658" s="39"/>
      <c r="WNF1043658" s="39"/>
      <c r="WNG1043658" s="39"/>
      <c r="WNH1043658" s="39"/>
      <c r="WNI1043658" s="39"/>
      <c r="WNJ1043658" s="39"/>
      <c r="WNK1043658" s="39"/>
      <c r="WNL1043658" s="39"/>
      <c r="WNM1043658" s="39"/>
      <c r="WNN1043658" s="39"/>
      <c r="WNO1043658" s="39"/>
      <c r="WNP1043658" s="39"/>
      <c r="WNQ1043658" s="39"/>
      <c r="WNR1043658" s="39"/>
      <c r="WNS1043658" s="39"/>
      <c r="WNT1043658" s="39"/>
      <c r="WNU1043658" s="39"/>
      <c r="WNV1043658" s="39"/>
      <c r="WNW1043658" s="39"/>
      <c r="WNX1043658" s="39"/>
      <c r="WNY1043658" s="39"/>
      <c r="WNZ1043658" s="39"/>
      <c r="WOA1043658" s="39"/>
      <c r="WOB1043658" s="39"/>
      <c r="WOC1043658" s="39"/>
      <c r="WOD1043658" s="39"/>
      <c r="WOE1043658" s="39"/>
      <c r="WOF1043658" s="39"/>
      <c r="WOG1043658" s="39"/>
      <c r="WOH1043658" s="39"/>
      <c r="WOI1043658" s="39"/>
      <c r="WOJ1043658" s="39"/>
      <c r="WOK1043658" s="39"/>
      <c r="WOL1043658" s="39"/>
      <c r="WOM1043658" s="39"/>
      <c r="WON1043658" s="39"/>
      <c r="WOO1043658" s="39"/>
      <c r="WOP1043658" s="39"/>
      <c r="WOQ1043658" s="39"/>
      <c r="WOR1043658" s="39"/>
      <c r="WOS1043658" s="39"/>
      <c r="WOT1043658" s="39"/>
      <c r="WOU1043658" s="39"/>
      <c r="WOV1043658" s="39"/>
      <c r="WOW1043658" s="39"/>
      <c r="WOX1043658" s="39"/>
      <c r="WOY1043658" s="39"/>
      <c r="WOZ1043658" s="39"/>
      <c r="WPA1043658" s="39"/>
      <c r="WPB1043658" s="39"/>
      <c r="WPC1043658" s="39"/>
      <c r="WPD1043658" s="39"/>
      <c r="WPE1043658" s="39"/>
      <c r="WPF1043658" s="39"/>
      <c r="WPG1043658" s="39"/>
      <c r="WPH1043658" s="39"/>
      <c r="WPI1043658" s="39"/>
      <c r="WPJ1043658" s="39"/>
      <c r="WPK1043658" s="39"/>
      <c r="WPL1043658" s="39"/>
      <c r="WPM1043658" s="39"/>
      <c r="WPN1043658" s="39"/>
      <c r="WPO1043658" s="39"/>
      <c r="WPP1043658" s="39"/>
      <c r="WPQ1043658" s="39"/>
      <c r="WPR1043658" s="39"/>
      <c r="WPS1043658" s="39"/>
      <c r="WPT1043658" s="39"/>
      <c r="WPU1043658" s="39"/>
      <c r="WPV1043658" s="39"/>
      <c r="WPW1043658" s="39"/>
      <c r="WPX1043658" s="39"/>
      <c r="WPY1043658" s="39"/>
      <c r="WPZ1043658" s="39"/>
      <c r="WQA1043658" s="39"/>
      <c r="WQB1043658" s="39"/>
      <c r="WQC1043658" s="39"/>
      <c r="WQD1043658" s="39"/>
      <c r="WQE1043658" s="39"/>
      <c r="WQF1043658" s="39"/>
      <c r="WQG1043658" s="39"/>
      <c r="WQH1043658" s="39"/>
      <c r="WQI1043658" s="39"/>
      <c r="WQJ1043658" s="39"/>
      <c r="WQK1043658" s="39"/>
      <c r="WQL1043658" s="39"/>
      <c r="WQM1043658" s="39"/>
      <c r="WQN1043658" s="39"/>
      <c r="WQO1043658" s="39"/>
      <c r="WQP1043658" s="39"/>
      <c r="WQQ1043658" s="39"/>
      <c r="WQR1043658" s="39"/>
      <c r="WQS1043658" s="39"/>
      <c r="WQT1043658" s="39"/>
      <c r="WQU1043658" s="39"/>
      <c r="WQV1043658" s="39"/>
      <c r="WQW1043658" s="39"/>
      <c r="WQX1043658" s="39"/>
      <c r="WQY1043658" s="39"/>
      <c r="WQZ1043658" s="39"/>
      <c r="WRA1043658" s="39"/>
      <c r="WRB1043658" s="39"/>
      <c r="WRC1043658" s="39"/>
      <c r="WRD1043658" s="39"/>
      <c r="WRE1043658" s="39"/>
      <c r="WRF1043658" s="39"/>
      <c r="WRG1043658" s="39"/>
      <c r="WRH1043658" s="39"/>
      <c r="WRI1043658" s="39"/>
      <c r="WRJ1043658" s="39"/>
      <c r="WRK1043658" s="39"/>
      <c r="WRL1043658" s="39"/>
      <c r="WRM1043658" s="39"/>
      <c r="WRN1043658" s="39"/>
      <c r="WRO1043658" s="39"/>
      <c r="WRP1043658" s="39"/>
      <c r="WRQ1043658" s="39"/>
      <c r="WRR1043658" s="39"/>
      <c r="WRS1043658" s="39"/>
      <c r="WRT1043658" s="39"/>
      <c r="WRU1043658" s="39"/>
      <c r="WRV1043658" s="39"/>
      <c r="WRW1043658" s="39"/>
      <c r="WRX1043658" s="39"/>
      <c r="WRY1043658" s="39"/>
      <c r="WRZ1043658" s="39"/>
      <c r="WSA1043658" s="39"/>
      <c r="WSB1043658" s="39"/>
      <c r="WSC1043658" s="39"/>
      <c r="WSD1043658" s="39"/>
      <c r="WSE1043658" s="39"/>
      <c r="WSF1043658" s="39"/>
      <c r="WSG1043658" s="39"/>
      <c r="WSH1043658" s="39"/>
      <c r="WSI1043658" s="39"/>
      <c r="WSJ1043658" s="39"/>
      <c r="WSK1043658" s="39"/>
      <c r="WSL1043658" s="39"/>
      <c r="WSM1043658" s="39"/>
      <c r="WSN1043658" s="39"/>
      <c r="WSO1043658" s="39"/>
      <c r="WSP1043658" s="39"/>
      <c r="WSQ1043658" s="39"/>
      <c r="WSR1043658" s="39"/>
      <c r="WSS1043658" s="39"/>
      <c r="WST1043658" s="39"/>
      <c r="WSU1043658" s="39"/>
      <c r="WSV1043658" s="39"/>
      <c r="WSW1043658" s="39"/>
      <c r="WSX1043658" s="39"/>
      <c r="WSY1043658" s="39"/>
      <c r="WSZ1043658" s="39"/>
      <c r="WTA1043658" s="39"/>
      <c r="WTB1043658" s="39"/>
      <c r="WTC1043658" s="39"/>
      <c r="WTD1043658" s="39"/>
      <c r="WTE1043658" s="39"/>
      <c r="WTF1043658" s="39"/>
      <c r="WTG1043658" s="39"/>
      <c r="WTH1043658" s="39"/>
      <c r="WTI1043658" s="39"/>
      <c r="WTJ1043658" s="39"/>
      <c r="WTK1043658" s="39"/>
      <c r="WTL1043658" s="39"/>
      <c r="WTM1043658" s="39"/>
      <c r="WTN1043658" s="39"/>
      <c r="WTO1043658" s="39"/>
      <c r="WTP1043658" s="39"/>
      <c r="WTQ1043658" s="39"/>
      <c r="WTR1043658" s="39"/>
      <c r="WTS1043658" s="39"/>
      <c r="WTT1043658" s="39"/>
      <c r="WTU1043658" s="39"/>
      <c r="WTV1043658" s="39"/>
      <c r="WTW1043658" s="39"/>
      <c r="WTX1043658" s="39"/>
      <c r="WTY1043658" s="39"/>
      <c r="WTZ1043658" s="39"/>
      <c r="WUA1043658" s="39"/>
      <c r="WUB1043658" s="39"/>
      <c r="WUC1043658" s="39"/>
      <c r="WUD1043658" s="39"/>
      <c r="WUE1043658" s="39"/>
      <c r="WUF1043658" s="39"/>
      <c r="WUG1043658" s="39"/>
      <c r="WUH1043658" s="39"/>
      <c r="WUI1043658" s="39"/>
      <c r="WUJ1043658" s="39"/>
      <c r="WUK1043658" s="39"/>
      <c r="WUL1043658" s="39"/>
      <c r="WUM1043658" s="39"/>
      <c r="WUN1043658" s="39"/>
      <c r="WUO1043658" s="39"/>
      <c r="WUP1043658" s="39"/>
      <c r="WUQ1043658" s="39"/>
      <c r="WUR1043658" s="39"/>
      <c r="WUS1043658" s="39"/>
      <c r="WUT1043658" s="39"/>
      <c r="WUU1043658" s="39"/>
      <c r="WUV1043658" s="39"/>
      <c r="WUW1043658" s="39"/>
      <c r="WUX1043658" s="39"/>
      <c r="WUY1043658" s="39"/>
      <c r="WUZ1043658" s="39"/>
      <c r="WVA1043658" s="39"/>
      <c r="WVB1043658" s="39"/>
      <c r="WVC1043658" s="39"/>
      <c r="WVD1043658" s="39"/>
      <c r="WVE1043658" s="39"/>
      <c r="WVF1043658" s="39"/>
      <c r="WVG1043658" s="39"/>
      <c r="WVH1043658" s="39"/>
      <c r="WVI1043658" s="39"/>
      <c r="WVJ1043658" s="39"/>
      <c r="WVK1043658" s="39"/>
      <c r="WVL1043658" s="39"/>
      <c r="WVM1043658" s="39"/>
      <c r="WVN1043658" s="39"/>
      <c r="WVO1043658" s="39"/>
      <c r="WVP1043658" s="39"/>
      <c r="WVQ1043658" s="39"/>
      <c r="WVR1043658" s="39"/>
      <c r="WVS1043658" s="39"/>
      <c r="WVT1043658" s="39"/>
      <c r="WVU1043658" s="39"/>
      <c r="WVV1043658" s="39"/>
      <c r="WVW1043658" s="39"/>
      <c r="WVX1043658" s="39"/>
      <c r="WVY1043658" s="39"/>
      <c r="WVZ1043658" s="39"/>
      <c r="WWA1043658" s="39"/>
      <c r="WWB1043658" s="39"/>
      <c r="WWC1043658" s="39"/>
      <c r="WWD1043658" s="39"/>
      <c r="WWE1043658" s="39"/>
      <c r="WWF1043658" s="39"/>
      <c r="WWG1043658" s="39"/>
      <c r="WWH1043658" s="39"/>
      <c r="WWI1043658" s="39"/>
      <c r="WWJ1043658" s="39"/>
      <c r="WWK1043658" s="39"/>
      <c r="WWL1043658" s="39"/>
      <c r="WWM1043658" s="39"/>
      <c r="WWN1043658" s="39"/>
      <c r="WWO1043658" s="39"/>
      <c r="WWP1043658" s="39"/>
      <c r="WWQ1043658" s="39"/>
      <c r="WWR1043658" s="39"/>
      <c r="WWS1043658" s="39"/>
      <c r="WWT1043658" s="39"/>
      <c r="WWU1043658" s="39"/>
      <c r="WWV1043658" s="39"/>
      <c r="WWW1043658" s="39"/>
      <c r="WWX1043658" s="39"/>
      <c r="WWY1043658" s="39"/>
      <c r="WWZ1043658" s="39"/>
      <c r="WXA1043658" s="39"/>
      <c r="WXB1043658" s="39"/>
      <c r="WXC1043658" s="39"/>
      <c r="WXD1043658" s="39"/>
      <c r="WXE1043658" s="39"/>
      <c r="WXF1043658" s="39"/>
      <c r="WXG1043658" s="39"/>
      <c r="WXH1043658" s="39"/>
      <c r="WXI1043658" s="39"/>
      <c r="WXJ1043658" s="39"/>
      <c r="WXK1043658" s="39"/>
      <c r="WXL1043658" s="39"/>
      <c r="WXM1043658" s="39"/>
      <c r="WXN1043658" s="39"/>
      <c r="WXO1043658" s="39"/>
      <c r="WXP1043658" s="39"/>
      <c r="WXQ1043658" s="39"/>
      <c r="WXR1043658" s="39"/>
      <c r="WXS1043658" s="39"/>
      <c r="WXT1043658" s="39"/>
      <c r="WXU1043658" s="39"/>
      <c r="WXV1043658" s="39"/>
      <c r="WXW1043658" s="39"/>
      <c r="WXX1043658" s="39"/>
      <c r="WXY1043658" s="39"/>
      <c r="WXZ1043658" s="39"/>
      <c r="WYA1043658" s="39"/>
      <c r="WYB1043658" s="39"/>
      <c r="WYC1043658" s="39"/>
      <c r="WYD1043658" s="39"/>
      <c r="WYE1043658" s="39"/>
      <c r="WYF1043658" s="39"/>
      <c r="WYG1043658" s="39"/>
      <c r="WYH1043658" s="39"/>
      <c r="WYI1043658" s="39"/>
      <c r="WYJ1043658" s="39"/>
      <c r="WYK1043658" s="39"/>
      <c r="WYL1043658" s="39"/>
      <c r="WYM1043658" s="39"/>
      <c r="WYN1043658" s="39"/>
      <c r="WYO1043658" s="39"/>
      <c r="WYP1043658" s="39"/>
      <c r="WYQ1043658" s="39"/>
      <c r="WYR1043658" s="39"/>
      <c r="WYS1043658" s="39"/>
      <c r="WYT1043658" s="39"/>
      <c r="WYU1043658" s="39"/>
      <c r="WYV1043658" s="39"/>
      <c r="WYW1043658" s="39"/>
      <c r="WYX1043658" s="39"/>
      <c r="WYY1043658" s="39"/>
      <c r="WYZ1043658" s="39"/>
      <c r="WZA1043658" s="39"/>
      <c r="WZB1043658" s="39"/>
      <c r="WZC1043658" s="39"/>
      <c r="WZD1043658" s="39"/>
      <c r="WZE1043658" s="39"/>
      <c r="WZF1043658" s="39"/>
      <c r="WZG1043658" s="39"/>
      <c r="WZH1043658" s="39"/>
      <c r="WZI1043658" s="39"/>
      <c r="WZJ1043658" s="39"/>
      <c r="WZK1043658" s="39"/>
      <c r="WZL1043658" s="39"/>
      <c r="WZM1043658" s="39"/>
      <c r="WZN1043658" s="39"/>
      <c r="WZO1043658" s="39"/>
      <c r="WZP1043658" s="39"/>
      <c r="WZQ1043658" s="39"/>
      <c r="WZR1043658" s="39"/>
      <c r="WZS1043658" s="39"/>
      <c r="WZT1043658" s="39"/>
      <c r="WZU1043658" s="39"/>
      <c r="WZV1043658" s="39"/>
      <c r="WZW1043658" s="39"/>
      <c r="WZX1043658" s="39"/>
      <c r="WZY1043658" s="39"/>
      <c r="WZZ1043658" s="39"/>
      <c r="XAA1043658" s="39"/>
      <c r="XAB1043658" s="39"/>
      <c r="XAC1043658" s="39"/>
      <c r="XAD1043658" s="39"/>
      <c r="XAE1043658" s="39"/>
      <c r="XAF1043658" s="39"/>
      <c r="XAG1043658" s="39"/>
      <c r="XAH1043658" s="39"/>
      <c r="XAI1043658" s="39"/>
      <c r="XAJ1043658" s="39"/>
      <c r="XAK1043658" s="39"/>
      <c r="XAL1043658" s="39"/>
      <c r="XAM1043658" s="39"/>
      <c r="XAN1043658" s="39"/>
      <c r="XAO1043658" s="39"/>
      <c r="XAP1043658" s="39"/>
      <c r="XAQ1043658" s="39"/>
      <c r="XAR1043658" s="39"/>
      <c r="XAS1043658" s="39"/>
      <c r="XAT1043658" s="39"/>
      <c r="XAU1043658" s="39"/>
      <c r="XAV1043658" s="39"/>
      <c r="XAW1043658" s="39"/>
      <c r="XAX1043658" s="39"/>
      <c r="XAY1043658" s="39"/>
      <c r="XAZ1043658" s="39"/>
      <c r="XBA1043658" s="39"/>
      <c r="XBB1043658" s="39"/>
      <c r="XBC1043658" s="39"/>
      <c r="XBD1043658" s="39"/>
    </row>
    <row r="1043659" spans="36:83 5914:5921 14723:16280" customFormat="1" ht="22.5" customHeight="1">
      <c r="AJ1043659" s="57"/>
      <c r="CE1043659" s="83"/>
      <c r="HSL1043659" s="42"/>
      <c r="HSM1043659" s="42"/>
      <c r="HSN1043659" s="42"/>
      <c r="HSO1043659" s="42"/>
      <c r="HSP1043659" s="42"/>
      <c r="HSQ1043659" s="42"/>
      <c r="HSR1043659" s="42"/>
      <c r="HSS1043659" s="42"/>
      <c r="UTG1043659" s="39"/>
      <c r="UTH1043659" s="39"/>
      <c r="UTI1043659" s="39"/>
      <c r="UTJ1043659" s="39"/>
      <c r="UTK1043659" s="39"/>
      <c r="UTL1043659" s="39"/>
      <c r="UTM1043659" s="39"/>
      <c r="UTN1043659" s="39"/>
      <c r="UTO1043659" s="39"/>
      <c r="UTP1043659" s="39"/>
      <c r="UTQ1043659" s="39"/>
      <c r="UTR1043659" s="39"/>
      <c r="UTS1043659" s="39"/>
      <c r="UTT1043659" s="39"/>
      <c r="UTU1043659" s="39"/>
      <c r="UTV1043659" s="39"/>
      <c r="UTW1043659" s="39"/>
      <c r="UTX1043659" s="39"/>
      <c r="UTY1043659" s="39"/>
      <c r="UTZ1043659" s="39"/>
      <c r="UUA1043659" s="39"/>
      <c r="UUB1043659" s="39"/>
      <c r="UUC1043659" s="39"/>
      <c r="UUD1043659" s="39"/>
      <c r="UUE1043659" s="39"/>
      <c r="UUF1043659" s="39"/>
      <c r="UUG1043659" s="39"/>
      <c r="UUH1043659" s="39"/>
      <c r="UUI1043659" s="39"/>
      <c r="UUJ1043659" s="39"/>
      <c r="UUK1043659" s="39"/>
      <c r="UUL1043659" s="39"/>
      <c r="UUM1043659" s="39"/>
      <c r="UUN1043659" s="39"/>
      <c r="UUO1043659" s="39"/>
      <c r="UUP1043659" s="39"/>
      <c r="UUQ1043659" s="39"/>
      <c r="UUR1043659" s="39"/>
      <c r="UUS1043659" s="39"/>
      <c r="UUT1043659" s="39"/>
      <c r="UUU1043659" s="39"/>
      <c r="UUV1043659" s="39"/>
      <c r="UUW1043659" s="39"/>
      <c r="UUX1043659" s="39"/>
      <c r="UUY1043659" s="39"/>
      <c r="UUZ1043659" s="39"/>
      <c r="UVA1043659" s="39"/>
      <c r="UVB1043659" s="39"/>
      <c r="UVC1043659" s="39"/>
      <c r="UVD1043659" s="39"/>
      <c r="UVE1043659" s="39"/>
      <c r="UVF1043659" s="39"/>
      <c r="UVG1043659" s="39"/>
      <c r="UVH1043659" s="39"/>
      <c r="UVI1043659" s="39"/>
      <c r="UVJ1043659" s="39"/>
      <c r="UVK1043659" s="39"/>
      <c r="UVL1043659" s="39"/>
      <c r="UVM1043659" s="39"/>
      <c r="UVN1043659" s="39"/>
      <c r="UVO1043659" s="39"/>
      <c r="UVP1043659" s="39"/>
      <c r="UVQ1043659" s="39"/>
      <c r="UVR1043659" s="39"/>
      <c r="UVS1043659" s="39"/>
      <c r="UVT1043659" s="39"/>
      <c r="UVU1043659" s="39"/>
      <c r="UVV1043659" s="39"/>
      <c r="UVW1043659" s="39"/>
      <c r="UVX1043659" s="39"/>
      <c r="UVY1043659" s="39"/>
      <c r="UVZ1043659" s="39"/>
      <c r="UWA1043659" s="39"/>
      <c r="UWB1043659" s="39"/>
      <c r="UWC1043659" s="39"/>
      <c r="UWD1043659" s="39"/>
      <c r="UWE1043659" s="39"/>
      <c r="UWF1043659" s="39"/>
      <c r="UWG1043659" s="39"/>
      <c r="UWH1043659" s="39"/>
      <c r="UWI1043659" s="39"/>
      <c r="UWJ1043659" s="39"/>
      <c r="UWK1043659" s="39"/>
      <c r="UWL1043659" s="39"/>
      <c r="UWM1043659" s="39"/>
      <c r="UWN1043659" s="39"/>
      <c r="UWO1043659" s="39"/>
      <c r="UWP1043659" s="39"/>
      <c r="UWQ1043659" s="39"/>
      <c r="UWR1043659" s="39"/>
      <c r="UWS1043659" s="39"/>
      <c r="UWT1043659" s="39"/>
      <c r="UWU1043659" s="39"/>
      <c r="UWV1043659" s="39"/>
      <c r="UWW1043659" s="39"/>
      <c r="UWX1043659" s="39"/>
      <c r="UWY1043659" s="39"/>
      <c r="UWZ1043659" s="39"/>
      <c r="UXA1043659" s="39"/>
      <c r="UXB1043659" s="39"/>
      <c r="UXC1043659" s="39"/>
      <c r="UXD1043659" s="39"/>
      <c r="UXE1043659" s="39"/>
      <c r="UXF1043659" s="39"/>
      <c r="UXG1043659" s="39"/>
      <c r="UXH1043659" s="39"/>
      <c r="UXI1043659" s="39"/>
      <c r="UXJ1043659" s="39"/>
      <c r="UXK1043659" s="39"/>
      <c r="UXL1043659" s="39"/>
      <c r="UXM1043659" s="39"/>
      <c r="UXN1043659" s="39"/>
      <c r="UXO1043659" s="39"/>
      <c r="UXP1043659" s="39"/>
      <c r="UXQ1043659" s="39"/>
      <c r="UXR1043659" s="39"/>
      <c r="UXS1043659" s="39"/>
      <c r="UXT1043659" s="39"/>
      <c r="UXU1043659" s="39"/>
      <c r="UXV1043659" s="39"/>
      <c r="UXW1043659" s="39"/>
      <c r="UXX1043659" s="39"/>
      <c r="UXY1043659" s="39"/>
      <c r="UXZ1043659" s="39"/>
      <c r="UYA1043659" s="39"/>
      <c r="UYB1043659" s="39"/>
      <c r="UYC1043659" s="39"/>
      <c r="UYD1043659" s="39"/>
      <c r="UYE1043659" s="39"/>
      <c r="UYF1043659" s="39"/>
      <c r="UYG1043659" s="39"/>
      <c r="UYH1043659" s="39"/>
      <c r="UYI1043659" s="39"/>
      <c r="UYJ1043659" s="39"/>
      <c r="UYK1043659" s="39"/>
      <c r="UYL1043659" s="39"/>
      <c r="UYM1043659" s="39"/>
      <c r="UYN1043659" s="39"/>
      <c r="UYO1043659" s="39"/>
      <c r="UYP1043659" s="39"/>
      <c r="UYQ1043659" s="39"/>
      <c r="UYR1043659" s="39"/>
      <c r="UYS1043659" s="39"/>
      <c r="UYT1043659" s="39"/>
      <c r="UYU1043659" s="39"/>
      <c r="UYV1043659" s="39"/>
      <c r="UYW1043659" s="39"/>
      <c r="UYX1043659" s="39"/>
      <c r="UYY1043659" s="39"/>
      <c r="UYZ1043659" s="39"/>
      <c r="UZA1043659" s="39"/>
      <c r="UZB1043659" s="39"/>
      <c r="UZC1043659" s="39"/>
      <c r="UZD1043659" s="39"/>
      <c r="UZE1043659" s="39"/>
      <c r="UZF1043659" s="39"/>
      <c r="UZG1043659" s="39"/>
      <c r="UZH1043659" s="39"/>
      <c r="UZI1043659" s="39"/>
      <c r="UZJ1043659" s="39"/>
      <c r="UZK1043659" s="39"/>
      <c r="UZL1043659" s="39"/>
      <c r="UZM1043659" s="39"/>
      <c r="UZN1043659" s="39"/>
      <c r="UZO1043659" s="39"/>
      <c r="UZP1043659" s="39"/>
      <c r="UZQ1043659" s="39"/>
      <c r="UZR1043659" s="39"/>
      <c r="UZS1043659" s="39"/>
      <c r="UZT1043659" s="39"/>
      <c r="UZU1043659" s="39"/>
      <c r="UZV1043659" s="39"/>
      <c r="UZW1043659" s="39"/>
      <c r="UZX1043659" s="39"/>
      <c r="UZY1043659" s="39"/>
      <c r="UZZ1043659" s="39"/>
      <c r="VAA1043659" s="39"/>
      <c r="VAB1043659" s="39"/>
      <c r="VAC1043659" s="39"/>
      <c r="VAD1043659" s="39"/>
      <c r="VAE1043659" s="39"/>
      <c r="VAF1043659" s="39"/>
      <c r="VAG1043659" s="39"/>
      <c r="VAH1043659" s="39"/>
      <c r="VAI1043659" s="39"/>
      <c r="VAJ1043659" s="39"/>
      <c r="VAK1043659" s="39"/>
      <c r="VAL1043659" s="39"/>
      <c r="VAM1043659" s="39"/>
      <c r="VAN1043659" s="39"/>
      <c r="VAO1043659" s="39"/>
      <c r="VAP1043659" s="39"/>
      <c r="VAQ1043659" s="39"/>
      <c r="VAR1043659" s="39"/>
      <c r="VAS1043659" s="39"/>
      <c r="VAT1043659" s="39"/>
      <c r="VAU1043659" s="39"/>
      <c r="VAV1043659" s="39"/>
      <c r="VAW1043659" s="39"/>
      <c r="VAX1043659" s="39"/>
      <c r="VAY1043659" s="39"/>
      <c r="VAZ1043659" s="39"/>
      <c r="VBA1043659" s="39"/>
      <c r="VBB1043659" s="39"/>
      <c r="VBC1043659" s="39"/>
      <c r="VBD1043659" s="39"/>
      <c r="VBE1043659" s="39"/>
      <c r="VBF1043659" s="39"/>
      <c r="VBG1043659" s="39"/>
      <c r="VBH1043659" s="39"/>
      <c r="VBI1043659" s="39"/>
      <c r="VBJ1043659" s="39"/>
      <c r="VBK1043659" s="39"/>
      <c r="VBL1043659" s="39"/>
      <c r="VBM1043659" s="39"/>
      <c r="VBN1043659" s="39"/>
      <c r="VBO1043659" s="39"/>
      <c r="VBP1043659" s="39"/>
      <c r="VBQ1043659" s="39"/>
      <c r="VBR1043659" s="39"/>
      <c r="VBS1043659" s="39"/>
      <c r="VBT1043659" s="39"/>
      <c r="VBU1043659" s="39"/>
      <c r="VBV1043659" s="39"/>
      <c r="VBW1043659" s="39"/>
      <c r="VBX1043659" s="39"/>
      <c r="VBY1043659" s="39"/>
      <c r="VBZ1043659" s="39"/>
      <c r="VCA1043659" s="39"/>
      <c r="VCB1043659" s="39"/>
      <c r="VCC1043659" s="39"/>
      <c r="VCD1043659" s="39"/>
      <c r="VCE1043659" s="39"/>
      <c r="VCF1043659" s="39"/>
      <c r="VCG1043659" s="39"/>
      <c r="VCH1043659" s="39"/>
      <c r="VCI1043659" s="39"/>
      <c r="VCJ1043659" s="39"/>
      <c r="VCK1043659" s="39"/>
      <c r="VCL1043659" s="39"/>
      <c r="VCM1043659" s="39"/>
      <c r="VCN1043659" s="39"/>
      <c r="VCO1043659" s="39"/>
      <c r="VCP1043659" s="39"/>
      <c r="VCQ1043659" s="39"/>
      <c r="VCR1043659" s="39"/>
      <c r="VCS1043659" s="39"/>
      <c r="VCT1043659" s="39"/>
      <c r="VCU1043659" s="39"/>
      <c r="VCV1043659" s="39"/>
      <c r="VCW1043659" s="39"/>
      <c r="VCX1043659" s="39"/>
      <c r="VCY1043659" s="39"/>
      <c r="VCZ1043659" s="39"/>
      <c r="VDA1043659" s="39"/>
      <c r="VDB1043659" s="39"/>
      <c r="VDC1043659" s="39"/>
      <c r="VDD1043659" s="39"/>
      <c r="VDE1043659" s="39"/>
      <c r="VDF1043659" s="39"/>
      <c r="VDG1043659" s="39"/>
      <c r="VDH1043659" s="39"/>
      <c r="VDI1043659" s="39"/>
      <c r="VDJ1043659" s="39"/>
      <c r="VDK1043659" s="39"/>
      <c r="VDL1043659" s="39"/>
      <c r="VDM1043659" s="39"/>
      <c r="VDN1043659" s="39"/>
      <c r="VDO1043659" s="39"/>
      <c r="VDP1043659" s="39"/>
      <c r="VDQ1043659" s="39"/>
      <c r="VDR1043659" s="39"/>
      <c r="VDS1043659" s="39"/>
      <c r="VDT1043659" s="39"/>
      <c r="VDU1043659" s="39"/>
      <c r="VDV1043659" s="39"/>
      <c r="VDW1043659" s="39"/>
      <c r="VDX1043659" s="39"/>
      <c r="VDY1043659" s="39"/>
      <c r="VDZ1043659" s="39"/>
      <c r="VEA1043659" s="39"/>
      <c r="VEB1043659" s="39"/>
      <c r="VEC1043659" s="39"/>
      <c r="VED1043659" s="39"/>
      <c r="VEE1043659" s="39"/>
      <c r="VEF1043659" s="39"/>
      <c r="VEG1043659" s="39"/>
      <c r="VEH1043659" s="39"/>
      <c r="VEI1043659" s="39"/>
      <c r="VEJ1043659" s="39"/>
      <c r="VEK1043659" s="39"/>
      <c r="VEL1043659" s="39"/>
      <c r="VEM1043659" s="39"/>
      <c r="VEN1043659" s="39"/>
      <c r="VEO1043659" s="39"/>
      <c r="VEP1043659" s="39"/>
      <c r="VEQ1043659" s="39"/>
      <c r="VER1043659" s="39"/>
      <c r="VES1043659" s="39"/>
      <c r="VET1043659" s="39"/>
      <c r="VEU1043659" s="39"/>
      <c r="VEV1043659" s="39"/>
      <c r="VEW1043659" s="39"/>
      <c r="VEX1043659" s="39"/>
      <c r="VEY1043659" s="39"/>
      <c r="VEZ1043659" s="39"/>
      <c r="VFA1043659" s="39"/>
      <c r="VFB1043659" s="39"/>
      <c r="VFC1043659" s="39"/>
      <c r="VFD1043659" s="39"/>
      <c r="VFE1043659" s="39"/>
      <c r="VFF1043659" s="39"/>
      <c r="VFG1043659" s="39"/>
      <c r="VFH1043659" s="39"/>
      <c r="VFI1043659" s="39"/>
      <c r="VFJ1043659" s="39"/>
      <c r="VFK1043659" s="39"/>
      <c r="VFL1043659" s="39"/>
      <c r="VFM1043659" s="39"/>
      <c r="VFN1043659" s="39"/>
      <c r="VFO1043659" s="39"/>
      <c r="VFP1043659" s="39"/>
      <c r="VFQ1043659" s="39"/>
      <c r="VFR1043659" s="39"/>
      <c r="VFS1043659" s="39"/>
      <c r="VFT1043659" s="39"/>
      <c r="VFU1043659" s="39"/>
      <c r="VFV1043659" s="39"/>
      <c r="VFW1043659" s="39"/>
      <c r="VFX1043659" s="39"/>
      <c r="VFY1043659" s="39"/>
      <c r="VFZ1043659" s="39"/>
      <c r="VGA1043659" s="39"/>
      <c r="VGB1043659" s="39"/>
      <c r="VGC1043659" s="39"/>
      <c r="VGD1043659" s="39"/>
      <c r="VGE1043659" s="39"/>
      <c r="VGF1043659" s="39"/>
      <c r="VGG1043659" s="39"/>
      <c r="VGH1043659" s="39"/>
      <c r="VGI1043659" s="39"/>
      <c r="VGJ1043659" s="39"/>
      <c r="VGK1043659" s="39"/>
      <c r="VGL1043659" s="39"/>
      <c r="VGM1043659" s="39"/>
      <c r="VGN1043659" s="39"/>
      <c r="VGO1043659" s="39"/>
      <c r="VGP1043659" s="39"/>
      <c r="VGQ1043659" s="39"/>
      <c r="VGR1043659" s="39"/>
      <c r="VGS1043659" s="39"/>
      <c r="VGT1043659" s="39"/>
      <c r="VGU1043659" s="39"/>
      <c r="VGV1043659" s="39"/>
      <c r="VGW1043659" s="39"/>
      <c r="VGX1043659" s="39"/>
      <c r="VGY1043659" s="39"/>
      <c r="VGZ1043659" s="39"/>
      <c r="VHA1043659" s="39"/>
      <c r="VHB1043659" s="39"/>
      <c r="VHC1043659" s="39"/>
      <c r="VHD1043659" s="39"/>
      <c r="VHE1043659" s="39"/>
      <c r="VHF1043659" s="39"/>
      <c r="VHG1043659" s="39"/>
      <c r="VHH1043659" s="39"/>
      <c r="VHI1043659" s="39"/>
      <c r="VHJ1043659" s="39"/>
      <c r="VHK1043659" s="39"/>
      <c r="VHL1043659" s="39"/>
      <c r="VHM1043659" s="39"/>
      <c r="VHN1043659" s="39"/>
      <c r="VHO1043659" s="39"/>
      <c r="VHP1043659" s="39"/>
      <c r="VHQ1043659" s="39"/>
      <c r="VHR1043659" s="39"/>
      <c r="VHS1043659" s="39"/>
      <c r="VHT1043659" s="39"/>
      <c r="VHU1043659" s="39"/>
      <c r="VHV1043659" s="39"/>
      <c r="VHW1043659" s="39"/>
      <c r="VHX1043659" s="39"/>
      <c r="VHY1043659" s="39"/>
      <c r="VHZ1043659" s="39"/>
      <c r="VIA1043659" s="39"/>
      <c r="VIB1043659" s="39"/>
      <c r="VIC1043659" s="39"/>
      <c r="VID1043659" s="39"/>
      <c r="VIE1043659" s="39"/>
      <c r="VIF1043659" s="39"/>
      <c r="VIG1043659" s="39"/>
      <c r="VIH1043659" s="39"/>
      <c r="VII1043659" s="39"/>
      <c r="VIJ1043659" s="39"/>
      <c r="VIK1043659" s="39"/>
      <c r="VIL1043659" s="39"/>
      <c r="VIM1043659" s="39"/>
      <c r="VIN1043659" s="39"/>
      <c r="VIO1043659" s="39"/>
      <c r="VIP1043659" s="39"/>
      <c r="VIQ1043659" s="39"/>
      <c r="VIR1043659" s="39"/>
      <c r="VIS1043659" s="39"/>
      <c r="VIT1043659" s="39"/>
      <c r="VIU1043659" s="39"/>
      <c r="VIV1043659" s="39"/>
      <c r="VIW1043659" s="39"/>
      <c r="VIX1043659" s="39"/>
      <c r="VIY1043659" s="39"/>
      <c r="VIZ1043659" s="39"/>
      <c r="VJA1043659" s="39"/>
      <c r="VJB1043659" s="39"/>
      <c r="VJC1043659" s="39"/>
      <c r="VJD1043659" s="39"/>
      <c r="VJE1043659" s="39"/>
      <c r="VJF1043659" s="39"/>
      <c r="VJG1043659" s="39"/>
      <c r="VJH1043659" s="39"/>
      <c r="VJI1043659" s="39"/>
      <c r="VJJ1043659" s="39"/>
      <c r="VJK1043659" s="39"/>
      <c r="VJL1043659" s="39"/>
      <c r="VJM1043659" s="39"/>
      <c r="VJN1043659" s="39"/>
      <c r="VJO1043659" s="39"/>
      <c r="VJP1043659" s="39"/>
      <c r="VJQ1043659" s="39"/>
      <c r="VJR1043659" s="39"/>
      <c r="VJS1043659" s="39"/>
      <c r="VJT1043659" s="39"/>
      <c r="VJU1043659" s="39"/>
      <c r="VJV1043659" s="39"/>
      <c r="VJW1043659" s="39"/>
      <c r="VJX1043659" s="39"/>
      <c r="VJY1043659" s="39"/>
      <c r="VJZ1043659" s="39"/>
      <c r="VKA1043659" s="39"/>
      <c r="VKB1043659" s="39"/>
      <c r="VKC1043659" s="39"/>
      <c r="VKD1043659" s="39"/>
      <c r="VKE1043659" s="39"/>
      <c r="VKF1043659" s="39"/>
      <c r="VKG1043659" s="39"/>
      <c r="VKH1043659" s="39"/>
      <c r="VKI1043659" s="39"/>
      <c r="VKJ1043659" s="39"/>
      <c r="VKK1043659" s="39"/>
      <c r="VKL1043659" s="39"/>
      <c r="VKM1043659" s="39"/>
      <c r="VKN1043659" s="39"/>
      <c r="VKO1043659" s="39"/>
      <c r="VKP1043659" s="39"/>
      <c r="VKQ1043659" s="39"/>
      <c r="VKR1043659" s="39"/>
      <c r="VKS1043659" s="39"/>
      <c r="VKT1043659" s="39"/>
      <c r="VKU1043659" s="39"/>
      <c r="VKV1043659" s="39"/>
      <c r="VKW1043659" s="39"/>
      <c r="VKX1043659" s="39"/>
      <c r="VKY1043659" s="39"/>
      <c r="VKZ1043659" s="39"/>
      <c r="VLA1043659" s="39"/>
      <c r="VLB1043659" s="39"/>
      <c r="VLC1043659" s="39"/>
      <c r="VLD1043659" s="39"/>
      <c r="VLE1043659" s="39"/>
      <c r="VLF1043659" s="39"/>
      <c r="VLG1043659" s="39"/>
      <c r="VLH1043659" s="39"/>
      <c r="VLI1043659" s="39"/>
      <c r="VLJ1043659" s="39"/>
      <c r="VLK1043659" s="39"/>
      <c r="VLL1043659" s="39"/>
      <c r="VLM1043659" s="39"/>
      <c r="VLN1043659" s="39"/>
      <c r="VLO1043659" s="39"/>
      <c r="VLP1043659" s="39"/>
      <c r="VLQ1043659" s="39"/>
      <c r="VLR1043659" s="39"/>
      <c r="VLS1043659" s="39"/>
      <c r="VLT1043659" s="39"/>
      <c r="VLU1043659" s="39"/>
      <c r="VLV1043659" s="39"/>
      <c r="VLW1043659" s="39"/>
      <c r="VLX1043659" s="39"/>
      <c r="VLY1043659" s="39"/>
      <c r="VLZ1043659" s="39"/>
      <c r="VMA1043659" s="39"/>
      <c r="VMB1043659" s="39"/>
      <c r="VMC1043659" s="39"/>
      <c r="VMD1043659" s="39"/>
      <c r="VME1043659" s="39"/>
      <c r="VMF1043659" s="39"/>
      <c r="VMG1043659" s="39"/>
      <c r="VMH1043659" s="39"/>
      <c r="VMI1043659" s="39"/>
      <c r="VMJ1043659" s="39"/>
      <c r="VMK1043659" s="39"/>
      <c r="VML1043659" s="39"/>
      <c r="VMM1043659" s="39"/>
      <c r="VMN1043659" s="39"/>
      <c r="VMO1043659" s="39"/>
      <c r="VMP1043659" s="39"/>
      <c r="VMQ1043659" s="39"/>
      <c r="VMR1043659" s="39"/>
      <c r="VMS1043659" s="39"/>
      <c r="VMT1043659" s="39"/>
      <c r="VMU1043659" s="39"/>
      <c r="VMV1043659" s="39"/>
      <c r="VMW1043659" s="39"/>
      <c r="VMX1043659" s="39"/>
      <c r="VMY1043659" s="39"/>
      <c r="VMZ1043659" s="39"/>
      <c r="VNA1043659" s="39"/>
      <c r="VNB1043659" s="39"/>
      <c r="VNC1043659" s="39"/>
      <c r="VND1043659" s="39"/>
      <c r="VNE1043659" s="39"/>
      <c r="VNF1043659" s="39"/>
      <c r="VNG1043659" s="39"/>
      <c r="VNH1043659" s="39"/>
      <c r="VNI1043659" s="39"/>
      <c r="VNJ1043659" s="39"/>
      <c r="VNK1043659" s="39"/>
      <c r="VNL1043659" s="39"/>
      <c r="VNM1043659" s="39"/>
      <c r="VNN1043659" s="39"/>
      <c r="VNO1043659" s="39"/>
      <c r="VNP1043659" s="39"/>
      <c r="VNQ1043659" s="39"/>
      <c r="VNR1043659" s="39"/>
      <c r="VNS1043659" s="39"/>
      <c r="VNT1043659" s="39"/>
      <c r="VNU1043659" s="39"/>
      <c r="VNV1043659" s="39"/>
      <c r="VNW1043659" s="39"/>
      <c r="VNX1043659" s="39"/>
      <c r="VNY1043659" s="39"/>
      <c r="VNZ1043659" s="39"/>
      <c r="VOA1043659" s="39"/>
      <c r="VOB1043659" s="39"/>
      <c r="VOC1043659" s="39"/>
      <c r="VOD1043659" s="39"/>
      <c r="VOE1043659" s="39"/>
      <c r="VOF1043659" s="39"/>
      <c r="VOG1043659" s="39"/>
      <c r="VOH1043659" s="39"/>
      <c r="VOI1043659" s="39"/>
      <c r="VOJ1043659" s="39"/>
      <c r="VOK1043659" s="39"/>
      <c r="VOL1043659" s="39"/>
      <c r="VOM1043659" s="39"/>
      <c r="VON1043659" s="39"/>
      <c r="VOO1043659" s="39"/>
      <c r="VOP1043659" s="39"/>
      <c r="VOQ1043659" s="39"/>
      <c r="VOR1043659" s="39"/>
      <c r="VOS1043659" s="39"/>
      <c r="VOT1043659" s="39"/>
      <c r="VOU1043659" s="39"/>
      <c r="VOV1043659" s="39"/>
      <c r="VOW1043659" s="39"/>
      <c r="VOX1043659" s="39"/>
      <c r="VOY1043659" s="39"/>
      <c r="VOZ1043659" s="39"/>
      <c r="VPA1043659" s="39"/>
      <c r="VPB1043659" s="39"/>
      <c r="VPC1043659" s="39"/>
      <c r="VPD1043659" s="39"/>
      <c r="VPE1043659" s="39"/>
      <c r="VPF1043659" s="39"/>
      <c r="VPG1043659" s="39"/>
      <c r="VPH1043659" s="39"/>
      <c r="VPI1043659" s="39"/>
      <c r="VPJ1043659" s="39"/>
      <c r="VPK1043659" s="39"/>
      <c r="VPL1043659" s="39"/>
      <c r="VPM1043659" s="39"/>
      <c r="VPN1043659" s="39"/>
      <c r="VPO1043659" s="39"/>
      <c r="VPP1043659" s="39"/>
      <c r="VPQ1043659" s="39"/>
      <c r="VPR1043659" s="39"/>
      <c r="VPS1043659" s="39"/>
      <c r="VPT1043659" s="39"/>
      <c r="VPU1043659" s="39"/>
      <c r="VPV1043659" s="39"/>
      <c r="VPW1043659" s="39"/>
      <c r="VPX1043659" s="39"/>
      <c r="VPY1043659" s="39"/>
      <c r="VPZ1043659" s="39"/>
      <c r="VQA1043659" s="39"/>
      <c r="VQB1043659" s="39"/>
      <c r="VQC1043659" s="39"/>
      <c r="VQD1043659" s="39"/>
      <c r="VQE1043659" s="39"/>
      <c r="VQF1043659" s="39"/>
      <c r="VQG1043659" s="39"/>
      <c r="VQH1043659" s="39"/>
      <c r="VQI1043659" s="39"/>
      <c r="VQJ1043659" s="39"/>
      <c r="VQK1043659" s="39"/>
      <c r="VQL1043659" s="39"/>
      <c r="VQM1043659" s="39"/>
      <c r="VQN1043659" s="39"/>
      <c r="VQO1043659" s="39"/>
      <c r="VQP1043659" s="39"/>
      <c r="VQQ1043659" s="39"/>
      <c r="VQR1043659" s="39"/>
      <c r="VQS1043659" s="39"/>
      <c r="VQT1043659" s="39"/>
      <c r="VQU1043659" s="39"/>
      <c r="VQV1043659" s="39"/>
      <c r="VQW1043659" s="39"/>
      <c r="VQX1043659" s="39"/>
      <c r="VQY1043659" s="39"/>
      <c r="VQZ1043659" s="39"/>
      <c r="VRA1043659" s="39"/>
      <c r="VRB1043659" s="39"/>
      <c r="VRC1043659" s="39"/>
      <c r="VRD1043659" s="39"/>
      <c r="VRE1043659" s="39"/>
      <c r="VRF1043659" s="39"/>
      <c r="VRG1043659" s="39"/>
      <c r="VRH1043659" s="39"/>
      <c r="VRI1043659" s="39"/>
      <c r="VRJ1043659" s="39"/>
      <c r="VRK1043659" s="39"/>
      <c r="VRL1043659" s="39"/>
      <c r="VRM1043659" s="39"/>
      <c r="VRN1043659" s="39"/>
      <c r="VRO1043659" s="39"/>
      <c r="VRP1043659" s="39"/>
      <c r="VRQ1043659" s="39"/>
      <c r="VRR1043659" s="39"/>
      <c r="VRS1043659" s="39"/>
      <c r="VRT1043659" s="39"/>
      <c r="VRU1043659" s="39"/>
      <c r="VRV1043659" s="39"/>
      <c r="VRW1043659" s="39"/>
      <c r="VRX1043659" s="39"/>
      <c r="VRY1043659" s="39"/>
      <c r="VRZ1043659" s="39"/>
      <c r="VSA1043659" s="39"/>
      <c r="VSB1043659" s="39"/>
      <c r="VSC1043659" s="39"/>
      <c r="VSD1043659" s="39"/>
      <c r="VSE1043659" s="39"/>
      <c r="VSF1043659" s="39"/>
      <c r="VSG1043659" s="39"/>
      <c r="VSH1043659" s="39"/>
      <c r="VSI1043659" s="39"/>
      <c r="VSJ1043659" s="39"/>
      <c r="VSK1043659" s="39"/>
      <c r="VSL1043659" s="39"/>
      <c r="VSM1043659" s="39"/>
      <c r="VSN1043659" s="39"/>
      <c r="VSO1043659" s="39"/>
      <c r="VSP1043659" s="39"/>
      <c r="VSQ1043659" s="39"/>
      <c r="VSR1043659" s="39"/>
      <c r="VSS1043659" s="39"/>
      <c r="VST1043659" s="39"/>
      <c r="VSU1043659" s="39"/>
      <c r="VSV1043659" s="39"/>
      <c r="VSW1043659" s="39"/>
      <c r="VSX1043659" s="39"/>
      <c r="VSY1043659" s="39"/>
      <c r="VSZ1043659" s="39"/>
      <c r="VTA1043659" s="39"/>
      <c r="VTB1043659" s="39"/>
      <c r="VTC1043659" s="39"/>
      <c r="VTD1043659" s="39"/>
      <c r="VTE1043659" s="39"/>
      <c r="VTF1043659" s="39"/>
      <c r="VTG1043659" s="39"/>
      <c r="VTH1043659" s="39"/>
      <c r="VTI1043659" s="39"/>
      <c r="VTJ1043659" s="39"/>
      <c r="VTK1043659" s="39"/>
      <c r="VTL1043659" s="39"/>
      <c r="VTM1043659" s="39"/>
      <c r="VTN1043659" s="39"/>
      <c r="VTO1043659" s="39"/>
      <c r="VTP1043659" s="39"/>
      <c r="VTQ1043659" s="39"/>
      <c r="VTR1043659" s="39"/>
      <c r="VTS1043659" s="39"/>
      <c r="VTT1043659" s="39"/>
      <c r="VTU1043659" s="39"/>
      <c r="VTV1043659" s="39"/>
      <c r="VTW1043659" s="39"/>
      <c r="VTX1043659" s="39"/>
      <c r="VTY1043659" s="39"/>
      <c r="VTZ1043659" s="39"/>
      <c r="VUA1043659" s="39"/>
      <c r="VUB1043659" s="39"/>
      <c r="VUC1043659" s="39"/>
      <c r="VUD1043659" s="39"/>
      <c r="VUE1043659" s="39"/>
      <c r="VUF1043659" s="39"/>
      <c r="VUG1043659" s="39"/>
      <c r="VUH1043659" s="39"/>
      <c r="VUI1043659" s="39"/>
      <c r="VUJ1043659" s="39"/>
      <c r="VUK1043659" s="39"/>
      <c r="VUL1043659" s="39"/>
      <c r="VUM1043659" s="39"/>
      <c r="VUN1043659" s="39"/>
      <c r="VUO1043659" s="39"/>
      <c r="VUP1043659" s="39"/>
      <c r="VUQ1043659" s="39"/>
      <c r="VUR1043659" s="39"/>
      <c r="VUS1043659" s="39"/>
      <c r="VUT1043659" s="39"/>
      <c r="VUU1043659" s="39"/>
      <c r="VUV1043659" s="39"/>
      <c r="VUW1043659" s="39"/>
      <c r="VUX1043659" s="39"/>
      <c r="VUY1043659" s="39"/>
      <c r="VUZ1043659" s="39"/>
      <c r="VVA1043659" s="39"/>
      <c r="VVB1043659" s="39"/>
      <c r="VVC1043659" s="39"/>
      <c r="VVD1043659" s="39"/>
      <c r="VVE1043659" s="39"/>
      <c r="VVF1043659" s="39"/>
      <c r="VVG1043659" s="39"/>
      <c r="VVH1043659" s="39"/>
      <c r="VVI1043659" s="39"/>
      <c r="VVJ1043659" s="39"/>
      <c r="VVK1043659" s="39"/>
      <c r="VVL1043659" s="39"/>
      <c r="VVM1043659" s="39"/>
      <c r="VVN1043659" s="39"/>
      <c r="VVO1043659" s="39"/>
      <c r="VVP1043659" s="39"/>
      <c r="VVQ1043659" s="39"/>
      <c r="VVR1043659" s="39"/>
      <c r="VVS1043659" s="39"/>
      <c r="VVT1043659" s="39"/>
      <c r="VVU1043659" s="39"/>
      <c r="VVV1043659" s="39"/>
      <c r="VVW1043659" s="39"/>
      <c r="VVX1043659" s="39"/>
      <c r="VVY1043659" s="39"/>
      <c r="VVZ1043659" s="39"/>
      <c r="VWA1043659" s="39"/>
      <c r="VWB1043659" s="39"/>
      <c r="VWC1043659" s="39"/>
      <c r="VWD1043659" s="39"/>
      <c r="VWE1043659" s="39"/>
      <c r="VWF1043659" s="39"/>
      <c r="VWG1043659" s="39"/>
      <c r="VWH1043659" s="39"/>
      <c r="VWI1043659" s="39"/>
      <c r="VWJ1043659" s="39"/>
      <c r="VWK1043659" s="39"/>
      <c r="VWL1043659" s="39"/>
      <c r="VWM1043659" s="39"/>
      <c r="VWN1043659" s="39"/>
      <c r="VWO1043659" s="39"/>
      <c r="VWP1043659" s="39"/>
      <c r="VWQ1043659" s="39"/>
      <c r="VWR1043659" s="39"/>
      <c r="VWS1043659" s="39"/>
      <c r="VWT1043659" s="39"/>
      <c r="VWU1043659" s="39"/>
      <c r="VWV1043659" s="39"/>
      <c r="VWW1043659" s="39"/>
      <c r="VWX1043659" s="39"/>
      <c r="VWY1043659" s="39"/>
      <c r="VWZ1043659" s="39"/>
      <c r="VXA1043659" s="39"/>
      <c r="VXB1043659" s="39"/>
      <c r="VXC1043659" s="39"/>
      <c r="VXD1043659" s="39"/>
      <c r="VXE1043659" s="39"/>
      <c r="VXF1043659" s="39"/>
      <c r="VXG1043659" s="39"/>
      <c r="VXH1043659" s="39"/>
      <c r="VXI1043659" s="39"/>
      <c r="VXJ1043659" s="39"/>
      <c r="VXK1043659" s="39"/>
      <c r="VXL1043659" s="39"/>
      <c r="VXM1043659" s="39"/>
      <c r="VXN1043659" s="39"/>
      <c r="VXO1043659" s="39"/>
      <c r="VXP1043659" s="39"/>
      <c r="VXQ1043659" s="39"/>
      <c r="VXR1043659" s="39"/>
      <c r="VXS1043659" s="39"/>
      <c r="VXT1043659" s="39"/>
      <c r="VXU1043659" s="39"/>
      <c r="VXV1043659" s="39"/>
      <c r="VXW1043659" s="39"/>
      <c r="VXX1043659" s="39"/>
      <c r="VXY1043659" s="39"/>
      <c r="VXZ1043659" s="39"/>
      <c r="VYA1043659" s="39"/>
      <c r="VYB1043659" s="39"/>
      <c r="VYC1043659" s="39"/>
      <c r="VYD1043659" s="39"/>
      <c r="VYE1043659" s="39"/>
      <c r="VYF1043659" s="39"/>
      <c r="VYG1043659" s="39"/>
      <c r="VYH1043659" s="39"/>
      <c r="VYI1043659" s="39"/>
      <c r="VYJ1043659" s="39"/>
      <c r="VYK1043659" s="39"/>
      <c r="VYL1043659" s="39"/>
      <c r="VYM1043659" s="39"/>
      <c r="VYN1043659" s="39"/>
      <c r="VYO1043659" s="39"/>
      <c r="VYP1043659" s="39"/>
      <c r="VYQ1043659" s="39"/>
      <c r="VYR1043659" s="39"/>
      <c r="VYS1043659" s="39"/>
      <c r="VYT1043659" s="39"/>
      <c r="VYU1043659" s="39"/>
      <c r="VYV1043659" s="39"/>
      <c r="VYW1043659" s="39"/>
      <c r="VYX1043659" s="39"/>
      <c r="VYY1043659" s="39"/>
      <c r="VYZ1043659" s="39"/>
      <c r="VZA1043659" s="39"/>
      <c r="VZB1043659" s="39"/>
      <c r="VZC1043659" s="39"/>
      <c r="VZD1043659" s="39"/>
      <c r="VZE1043659" s="39"/>
      <c r="VZF1043659" s="39"/>
      <c r="VZG1043659" s="39"/>
      <c r="VZH1043659" s="39"/>
      <c r="VZI1043659" s="39"/>
      <c r="VZJ1043659" s="39"/>
      <c r="VZK1043659" s="39"/>
      <c r="VZL1043659" s="39"/>
      <c r="VZM1043659" s="39"/>
      <c r="VZN1043659" s="39"/>
      <c r="VZO1043659" s="39"/>
      <c r="VZP1043659" s="39"/>
      <c r="VZQ1043659" s="39"/>
      <c r="VZR1043659" s="39"/>
      <c r="VZS1043659" s="39"/>
      <c r="VZT1043659" s="39"/>
      <c r="VZU1043659" s="39"/>
      <c r="VZV1043659" s="39"/>
      <c r="VZW1043659" s="39"/>
      <c r="VZX1043659" s="39"/>
      <c r="VZY1043659" s="39"/>
      <c r="VZZ1043659" s="39"/>
      <c r="WAA1043659" s="39"/>
      <c r="WAB1043659" s="39"/>
      <c r="WAC1043659" s="39"/>
      <c r="WAD1043659" s="39"/>
      <c r="WAE1043659" s="39"/>
      <c r="WAF1043659" s="39"/>
      <c r="WAG1043659" s="39"/>
      <c r="WAH1043659" s="39"/>
      <c r="WAI1043659" s="39"/>
      <c r="WAJ1043659" s="39"/>
      <c r="WAK1043659" s="39"/>
      <c r="WAL1043659" s="39"/>
      <c r="WAM1043659" s="39"/>
      <c r="WAN1043659" s="39"/>
      <c r="WAO1043659" s="39"/>
      <c r="WAP1043659" s="39"/>
      <c r="WAQ1043659" s="39"/>
      <c r="WAR1043659" s="39"/>
      <c r="WAS1043659" s="39"/>
      <c r="WAT1043659" s="39"/>
      <c r="WAU1043659" s="39"/>
      <c r="WAV1043659" s="39"/>
      <c r="WAW1043659" s="39"/>
      <c r="WAX1043659" s="39"/>
      <c r="WAY1043659" s="39"/>
      <c r="WAZ1043659" s="39"/>
      <c r="WBA1043659" s="39"/>
      <c r="WBB1043659" s="39"/>
      <c r="WBC1043659" s="39"/>
      <c r="WBD1043659" s="39"/>
      <c r="WBE1043659" s="39"/>
      <c r="WBF1043659" s="39"/>
      <c r="WBG1043659" s="39"/>
      <c r="WBH1043659" s="39"/>
      <c r="WBI1043659" s="39"/>
      <c r="WBJ1043659" s="39"/>
      <c r="WBK1043659" s="39"/>
      <c r="WBL1043659" s="39"/>
      <c r="WBM1043659" s="39"/>
      <c r="WBN1043659" s="39"/>
      <c r="WBO1043659" s="39"/>
      <c r="WBP1043659" s="39"/>
      <c r="WBQ1043659" s="39"/>
      <c r="WBR1043659" s="39"/>
      <c r="WBS1043659" s="39"/>
      <c r="WBT1043659" s="39"/>
      <c r="WBU1043659" s="39"/>
      <c r="WBV1043659" s="39"/>
      <c r="WBW1043659" s="39"/>
      <c r="WBX1043659" s="39"/>
      <c r="WBY1043659" s="39"/>
      <c r="WBZ1043659" s="39"/>
      <c r="WCA1043659" s="39"/>
      <c r="WCB1043659" s="39"/>
      <c r="WCC1043659" s="39"/>
      <c r="WCD1043659" s="39"/>
      <c r="WCE1043659" s="39"/>
      <c r="WCF1043659" s="39"/>
      <c r="WCG1043659" s="39"/>
      <c r="WCH1043659" s="39"/>
      <c r="WCI1043659" s="39"/>
      <c r="WCJ1043659" s="39"/>
      <c r="WCK1043659" s="39"/>
      <c r="WCL1043659" s="39"/>
      <c r="WCM1043659" s="39"/>
      <c r="WCN1043659" s="39"/>
      <c r="WCO1043659" s="39"/>
      <c r="WCP1043659" s="39"/>
      <c r="WCQ1043659" s="39"/>
      <c r="WCR1043659" s="39"/>
      <c r="WCS1043659" s="39"/>
      <c r="WCT1043659" s="39"/>
      <c r="WCU1043659" s="39"/>
      <c r="WCV1043659" s="39"/>
      <c r="WCW1043659" s="39"/>
      <c r="WCX1043659" s="39"/>
      <c r="WCY1043659" s="39"/>
      <c r="WCZ1043659" s="39"/>
      <c r="WDA1043659" s="39"/>
      <c r="WDB1043659" s="39"/>
      <c r="WDC1043659" s="39"/>
      <c r="WDD1043659" s="39"/>
      <c r="WDE1043659" s="39"/>
      <c r="WDF1043659" s="39"/>
      <c r="WDG1043659" s="39"/>
      <c r="WDH1043659" s="39"/>
      <c r="WDI1043659" s="39"/>
      <c r="WDJ1043659" s="39"/>
      <c r="WDK1043659" s="39"/>
      <c r="WDL1043659" s="39"/>
      <c r="WDM1043659" s="39"/>
      <c r="WDN1043659" s="39"/>
      <c r="WDO1043659" s="39"/>
      <c r="WDP1043659" s="39"/>
      <c r="WDQ1043659" s="39"/>
      <c r="WDR1043659" s="39"/>
      <c r="WDS1043659" s="39"/>
      <c r="WDT1043659" s="39"/>
      <c r="WDU1043659" s="39"/>
      <c r="WDV1043659" s="39"/>
      <c r="WDW1043659" s="39"/>
      <c r="WDX1043659" s="39"/>
      <c r="WDY1043659" s="39"/>
      <c r="WDZ1043659" s="39"/>
      <c r="WEA1043659" s="39"/>
      <c r="WEB1043659" s="39"/>
      <c r="WEC1043659" s="39"/>
      <c r="WED1043659" s="39"/>
      <c r="WEE1043659" s="39"/>
      <c r="WEF1043659" s="39"/>
      <c r="WEG1043659" s="39"/>
      <c r="WEH1043659" s="39"/>
      <c r="WEI1043659" s="39"/>
      <c r="WEJ1043659" s="39"/>
      <c r="WEK1043659" s="39"/>
      <c r="WEL1043659" s="39"/>
      <c r="WEM1043659" s="39"/>
      <c r="WEN1043659" s="39"/>
      <c r="WEO1043659" s="39"/>
      <c r="WEP1043659" s="39"/>
      <c r="WEQ1043659" s="39"/>
      <c r="WER1043659" s="39"/>
      <c r="WES1043659" s="39"/>
      <c r="WET1043659" s="39"/>
      <c r="WEU1043659" s="39"/>
      <c r="WEV1043659" s="39"/>
      <c r="WEW1043659" s="39"/>
      <c r="WEX1043659" s="39"/>
      <c r="WEY1043659" s="39"/>
      <c r="WEZ1043659" s="39"/>
      <c r="WFA1043659" s="39"/>
      <c r="WFB1043659" s="39"/>
      <c r="WFC1043659" s="39"/>
      <c r="WFD1043659" s="39"/>
      <c r="WFE1043659" s="39"/>
      <c r="WFF1043659" s="39"/>
      <c r="WFG1043659" s="39"/>
      <c r="WFH1043659" s="39"/>
      <c r="WFI1043659" s="39"/>
      <c r="WFJ1043659" s="39"/>
      <c r="WFK1043659" s="39"/>
      <c r="WFL1043659" s="39"/>
      <c r="WFM1043659" s="39"/>
      <c r="WFN1043659" s="39"/>
      <c r="WFO1043659" s="39"/>
      <c r="WFP1043659" s="39"/>
      <c r="WFQ1043659" s="39"/>
      <c r="WFR1043659" s="39"/>
      <c r="WFS1043659" s="39"/>
      <c r="WFT1043659" s="39"/>
      <c r="WFU1043659" s="39"/>
      <c r="WFV1043659" s="39"/>
      <c r="WFW1043659" s="39"/>
      <c r="WFX1043659" s="39"/>
      <c r="WFY1043659" s="39"/>
      <c r="WFZ1043659" s="39"/>
      <c r="WGA1043659" s="39"/>
      <c r="WGB1043659" s="39"/>
      <c r="WGC1043659" s="39"/>
      <c r="WGD1043659" s="39"/>
      <c r="WGE1043659" s="39"/>
      <c r="WGF1043659" s="39"/>
      <c r="WGG1043659" s="39"/>
      <c r="WGH1043659" s="39"/>
      <c r="WGI1043659" s="39"/>
      <c r="WGJ1043659" s="39"/>
      <c r="WGK1043659" s="39"/>
      <c r="WGL1043659" s="39"/>
      <c r="WGM1043659" s="39"/>
      <c r="WGN1043659" s="39"/>
      <c r="WGO1043659" s="39"/>
      <c r="WGP1043659" s="39"/>
      <c r="WGQ1043659" s="39"/>
      <c r="WGR1043659" s="39"/>
      <c r="WGS1043659" s="39"/>
      <c r="WGT1043659" s="39"/>
      <c r="WGU1043659" s="39"/>
      <c r="WGV1043659" s="39"/>
      <c r="WGW1043659" s="39"/>
      <c r="WGX1043659" s="39"/>
      <c r="WGY1043659" s="39"/>
      <c r="WGZ1043659" s="39"/>
      <c r="WHA1043659" s="39"/>
      <c r="WHB1043659" s="39"/>
      <c r="WHC1043659" s="39"/>
      <c r="WHD1043659" s="39"/>
      <c r="WHE1043659" s="39"/>
      <c r="WHF1043659" s="39"/>
      <c r="WHG1043659" s="39"/>
      <c r="WHH1043659" s="39"/>
      <c r="WHI1043659" s="39"/>
      <c r="WHJ1043659" s="39"/>
      <c r="WHK1043659" s="39"/>
      <c r="WHL1043659" s="39"/>
      <c r="WHM1043659" s="39"/>
      <c r="WHN1043659" s="39"/>
      <c r="WHO1043659" s="39"/>
      <c r="WHP1043659" s="39"/>
      <c r="WHQ1043659" s="39"/>
      <c r="WHR1043659" s="39"/>
      <c r="WHS1043659" s="39"/>
      <c r="WHT1043659" s="39"/>
      <c r="WHU1043659" s="39"/>
      <c r="WHV1043659" s="39"/>
      <c r="WHW1043659" s="39"/>
      <c r="WHX1043659" s="39"/>
      <c r="WHY1043659" s="39"/>
      <c r="WHZ1043659" s="39"/>
      <c r="WIA1043659" s="39"/>
      <c r="WIB1043659" s="39"/>
      <c r="WIC1043659" s="39"/>
      <c r="WID1043659" s="39"/>
      <c r="WIE1043659" s="39"/>
      <c r="WIF1043659" s="39"/>
      <c r="WIG1043659" s="39"/>
      <c r="WIH1043659" s="39"/>
      <c r="WII1043659" s="39"/>
      <c r="WIJ1043659" s="39"/>
      <c r="WIK1043659" s="39"/>
      <c r="WIL1043659" s="39"/>
      <c r="WIM1043659" s="39"/>
      <c r="WIN1043659" s="39"/>
      <c r="WIO1043659" s="39"/>
      <c r="WIP1043659" s="39"/>
      <c r="WIQ1043659" s="39"/>
      <c r="WIR1043659" s="39"/>
      <c r="WIS1043659" s="39"/>
      <c r="WIT1043659" s="39"/>
      <c r="WIU1043659" s="39"/>
      <c r="WIV1043659" s="39"/>
      <c r="WIW1043659" s="39"/>
      <c r="WIX1043659" s="39"/>
      <c r="WIY1043659" s="39"/>
      <c r="WIZ1043659" s="39"/>
      <c r="WJA1043659" s="39"/>
      <c r="WJB1043659" s="39"/>
      <c r="WJC1043659" s="39"/>
      <c r="WJD1043659" s="39"/>
      <c r="WJE1043659" s="39"/>
      <c r="WJF1043659" s="39"/>
      <c r="WJG1043659" s="39"/>
      <c r="WJH1043659" s="39"/>
      <c r="WJI1043659" s="39"/>
      <c r="WJJ1043659" s="39"/>
      <c r="WJK1043659" s="39"/>
      <c r="WJL1043659" s="39"/>
      <c r="WJM1043659" s="39"/>
      <c r="WJN1043659" s="39"/>
      <c r="WJO1043659" s="39"/>
      <c r="WJP1043659" s="39"/>
      <c r="WJQ1043659" s="39"/>
      <c r="WJR1043659" s="39"/>
      <c r="WJS1043659" s="39"/>
      <c r="WJT1043659" s="39"/>
      <c r="WJU1043659" s="39"/>
      <c r="WJV1043659" s="39"/>
      <c r="WJW1043659" s="39"/>
      <c r="WJX1043659" s="39"/>
      <c r="WJY1043659" s="39"/>
      <c r="WJZ1043659" s="39"/>
      <c r="WKA1043659" s="39"/>
      <c r="WKB1043659" s="39"/>
      <c r="WKC1043659" s="39"/>
      <c r="WKD1043659" s="39"/>
      <c r="WKE1043659" s="39"/>
      <c r="WKF1043659" s="39"/>
      <c r="WKG1043659" s="39"/>
      <c r="WKH1043659" s="39"/>
      <c r="WKI1043659" s="39"/>
      <c r="WKJ1043659" s="39"/>
      <c r="WKK1043659" s="39"/>
      <c r="WKL1043659" s="39"/>
      <c r="WKM1043659" s="39"/>
      <c r="WKN1043659" s="39"/>
      <c r="WKO1043659" s="39"/>
      <c r="WKP1043659" s="39"/>
      <c r="WKQ1043659" s="39"/>
      <c r="WKR1043659" s="39"/>
      <c r="WKS1043659" s="39"/>
      <c r="WKT1043659" s="39"/>
      <c r="WKU1043659" s="39"/>
      <c r="WKV1043659" s="39"/>
      <c r="WKW1043659" s="39"/>
      <c r="WKX1043659" s="39"/>
      <c r="WKY1043659" s="39"/>
      <c r="WKZ1043659" s="39"/>
      <c r="WLA1043659" s="39"/>
      <c r="WLB1043659" s="39"/>
      <c r="WLC1043659" s="39"/>
      <c r="WLD1043659" s="39"/>
      <c r="WLE1043659" s="39"/>
      <c r="WLF1043659" s="39"/>
      <c r="WLG1043659" s="39"/>
      <c r="WLH1043659" s="39"/>
      <c r="WLI1043659" s="39"/>
      <c r="WLJ1043659" s="39"/>
      <c r="WLK1043659" s="39"/>
      <c r="WLL1043659" s="39"/>
      <c r="WLM1043659" s="39"/>
      <c r="WLN1043659" s="39"/>
      <c r="WLO1043659" s="39"/>
      <c r="WLP1043659" s="39"/>
      <c r="WLQ1043659" s="39"/>
      <c r="WLR1043659" s="39"/>
      <c r="WLS1043659" s="39"/>
      <c r="WLT1043659" s="39"/>
      <c r="WLU1043659" s="39"/>
      <c r="WLV1043659" s="39"/>
      <c r="WLW1043659" s="39"/>
      <c r="WLX1043659" s="39"/>
      <c r="WLY1043659" s="39"/>
      <c r="WLZ1043659" s="39"/>
      <c r="WMA1043659" s="39"/>
      <c r="WMB1043659" s="39"/>
      <c r="WMC1043659" s="39"/>
      <c r="WMD1043659" s="39"/>
      <c r="WME1043659" s="39"/>
      <c r="WMF1043659" s="39"/>
      <c r="WMG1043659" s="39"/>
      <c r="WMH1043659" s="39"/>
      <c r="WMI1043659" s="39"/>
      <c r="WMJ1043659" s="39"/>
      <c r="WMK1043659" s="39"/>
      <c r="WML1043659" s="39"/>
      <c r="WMM1043659" s="39"/>
      <c r="WMN1043659" s="39"/>
      <c r="WMO1043659" s="39"/>
      <c r="WMP1043659" s="39"/>
      <c r="WMQ1043659" s="39"/>
      <c r="WMR1043659" s="39"/>
      <c r="WMS1043659" s="39"/>
      <c r="WMT1043659" s="39"/>
      <c r="WMU1043659" s="39"/>
      <c r="WMV1043659" s="39"/>
      <c r="WMW1043659" s="39"/>
      <c r="WMX1043659" s="39"/>
      <c r="WMY1043659" s="39"/>
      <c r="WMZ1043659" s="39"/>
      <c r="WNA1043659" s="39"/>
      <c r="WNB1043659" s="39"/>
      <c r="WNC1043659" s="39"/>
      <c r="WND1043659" s="39"/>
      <c r="WNE1043659" s="39"/>
      <c r="WNF1043659" s="39"/>
      <c r="WNG1043659" s="39"/>
      <c r="WNH1043659" s="39"/>
      <c r="WNI1043659" s="39"/>
      <c r="WNJ1043659" s="39"/>
      <c r="WNK1043659" s="39"/>
      <c r="WNL1043659" s="39"/>
      <c r="WNM1043659" s="39"/>
      <c r="WNN1043659" s="39"/>
      <c r="WNO1043659" s="39"/>
      <c r="WNP1043659" s="39"/>
      <c r="WNQ1043659" s="39"/>
      <c r="WNR1043659" s="39"/>
      <c r="WNS1043659" s="39"/>
      <c r="WNT1043659" s="39"/>
      <c r="WNU1043659" s="39"/>
      <c r="WNV1043659" s="39"/>
      <c r="WNW1043659" s="39"/>
      <c r="WNX1043659" s="39"/>
      <c r="WNY1043659" s="39"/>
      <c r="WNZ1043659" s="39"/>
      <c r="WOA1043659" s="39"/>
      <c r="WOB1043659" s="39"/>
      <c r="WOC1043659" s="39"/>
      <c r="WOD1043659" s="39"/>
      <c r="WOE1043659" s="39"/>
      <c r="WOF1043659" s="39"/>
      <c r="WOG1043659" s="39"/>
      <c r="WOH1043659" s="39"/>
      <c r="WOI1043659" s="39"/>
      <c r="WOJ1043659" s="39"/>
      <c r="WOK1043659" s="39"/>
      <c r="WOL1043659" s="39"/>
      <c r="WOM1043659" s="39"/>
      <c r="WON1043659" s="39"/>
      <c r="WOO1043659" s="39"/>
      <c r="WOP1043659" s="39"/>
      <c r="WOQ1043659" s="39"/>
      <c r="WOR1043659" s="39"/>
      <c r="WOS1043659" s="39"/>
      <c r="WOT1043659" s="39"/>
      <c r="WOU1043659" s="39"/>
      <c r="WOV1043659" s="39"/>
      <c r="WOW1043659" s="39"/>
      <c r="WOX1043659" s="39"/>
      <c r="WOY1043659" s="39"/>
      <c r="WOZ1043659" s="39"/>
      <c r="WPA1043659" s="39"/>
      <c r="WPB1043659" s="39"/>
      <c r="WPC1043659" s="39"/>
      <c r="WPD1043659" s="39"/>
      <c r="WPE1043659" s="39"/>
      <c r="WPF1043659" s="39"/>
      <c r="WPG1043659" s="39"/>
      <c r="WPH1043659" s="39"/>
      <c r="WPI1043659" s="39"/>
      <c r="WPJ1043659" s="39"/>
      <c r="WPK1043659" s="39"/>
      <c r="WPL1043659" s="39"/>
      <c r="WPM1043659" s="39"/>
      <c r="WPN1043659" s="39"/>
      <c r="WPO1043659" s="39"/>
      <c r="WPP1043659" s="39"/>
      <c r="WPQ1043659" s="39"/>
      <c r="WPR1043659" s="39"/>
      <c r="WPS1043659" s="39"/>
      <c r="WPT1043659" s="39"/>
      <c r="WPU1043659" s="39"/>
      <c r="WPV1043659" s="39"/>
      <c r="WPW1043659" s="39"/>
      <c r="WPX1043659" s="39"/>
      <c r="WPY1043659" s="39"/>
      <c r="WPZ1043659" s="39"/>
      <c r="WQA1043659" s="39"/>
      <c r="WQB1043659" s="39"/>
      <c r="WQC1043659" s="39"/>
      <c r="WQD1043659" s="39"/>
      <c r="WQE1043659" s="39"/>
      <c r="WQF1043659" s="39"/>
      <c r="WQG1043659" s="39"/>
      <c r="WQH1043659" s="39"/>
      <c r="WQI1043659" s="39"/>
      <c r="WQJ1043659" s="39"/>
      <c r="WQK1043659" s="39"/>
      <c r="WQL1043659" s="39"/>
      <c r="WQM1043659" s="39"/>
      <c r="WQN1043659" s="39"/>
      <c r="WQO1043659" s="39"/>
      <c r="WQP1043659" s="39"/>
      <c r="WQQ1043659" s="39"/>
      <c r="WQR1043659" s="39"/>
      <c r="WQS1043659" s="39"/>
      <c r="WQT1043659" s="39"/>
      <c r="WQU1043659" s="39"/>
      <c r="WQV1043659" s="39"/>
      <c r="WQW1043659" s="39"/>
      <c r="WQX1043659" s="39"/>
      <c r="WQY1043659" s="39"/>
      <c r="WQZ1043659" s="39"/>
      <c r="WRA1043659" s="39"/>
      <c r="WRB1043659" s="39"/>
      <c r="WRC1043659" s="39"/>
      <c r="WRD1043659" s="39"/>
      <c r="WRE1043659" s="39"/>
      <c r="WRF1043659" s="39"/>
      <c r="WRG1043659" s="39"/>
      <c r="WRH1043659" s="39"/>
      <c r="WRI1043659" s="39"/>
      <c r="WRJ1043659" s="39"/>
      <c r="WRK1043659" s="39"/>
      <c r="WRL1043659" s="39"/>
      <c r="WRM1043659" s="39"/>
      <c r="WRN1043659" s="39"/>
      <c r="WRO1043659" s="39"/>
      <c r="WRP1043659" s="39"/>
      <c r="WRQ1043659" s="39"/>
      <c r="WRR1043659" s="39"/>
      <c r="WRS1043659" s="39"/>
      <c r="WRT1043659" s="39"/>
      <c r="WRU1043659" s="39"/>
      <c r="WRV1043659" s="39"/>
      <c r="WRW1043659" s="39"/>
      <c r="WRX1043659" s="39"/>
      <c r="WRY1043659" s="39"/>
      <c r="WRZ1043659" s="39"/>
      <c r="WSA1043659" s="39"/>
      <c r="WSB1043659" s="39"/>
      <c r="WSC1043659" s="39"/>
      <c r="WSD1043659" s="39"/>
      <c r="WSE1043659" s="39"/>
      <c r="WSF1043659" s="39"/>
      <c r="WSG1043659" s="39"/>
      <c r="WSH1043659" s="39"/>
      <c r="WSI1043659" s="39"/>
      <c r="WSJ1043659" s="39"/>
      <c r="WSK1043659" s="39"/>
      <c r="WSL1043659" s="39"/>
      <c r="WSM1043659" s="39"/>
      <c r="WSN1043659" s="39"/>
      <c r="WSO1043659" s="39"/>
      <c r="WSP1043659" s="39"/>
      <c r="WSQ1043659" s="39"/>
      <c r="WSR1043659" s="39"/>
      <c r="WSS1043659" s="39"/>
      <c r="WST1043659" s="39"/>
      <c r="WSU1043659" s="39"/>
      <c r="WSV1043659" s="39"/>
      <c r="WSW1043659" s="39"/>
      <c r="WSX1043659" s="39"/>
      <c r="WSY1043659" s="39"/>
      <c r="WSZ1043659" s="39"/>
      <c r="WTA1043659" s="39"/>
      <c r="WTB1043659" s="39"/>
      <c r="WTC1043659" s="39"/>
      <c r="WTD1043659" s="39"/>
      <c r="WTE1043659" s="39"/>
      <c r="WTF1043659" s="39"/>
      <c r="WTG1043659" s="39"/>
      <c r="WTH1043659" s="39"/>
      <c r="WTI1043659" s="39"/>
      <c r="WTJ1043659" s="39"/>
      <c r="WTK1043659" s="39"/>
      <c r="WTL1043659" s="39"/>
      <c r="WTM1043659" s="39"/>
      <c r="WTN1043659" s="39"/>
      <c r="WTO1043659" s="39"/>
      <c r="WTP1043659" s="39"/>
      <c r="WTQ1043659" s="39"/>
      <c r="WTR1043659" s="39"/>
      <c r="WTS1043659" s="39"/>
      <c r="WTT1043659" s="39"/>
      <c r="WTU1043659" s="39"/>
      <c r="WTV1043659" s="39"/>
      <c r="WTW1043659" s="39"/>
      <c r="WTX1043659" s="39"/>
      <c r="WTY1043659" s="39"/>
      <c r="WTZ1043659" s="39"/>
      <c r="WUA1043659" s="39"/>
      <c r="WUB1043659" s="39"/>
      <c r="WUC1043659" s="39"/>
      <c r="WUD1043659" s="39"/>
      <c r="WUE1043659" s="39"/>
      <c r="WUF1043659" s="39"/>
      <c r="WUG1043659" s="39"/>
      <c r="WUH1043659" s="39"/>
      <c r="WUI1043659" s="39"/>
      <c r="WUJ1043659" s="39"/>
      <c r="WUK1043659" s="39"/>
      <c r="WUL1043659" s="39"/>
      <c r="WUM1043659" s="39"/>
      <c r="WUN1043659" s="39"/>
      <c r="WUO1043659" s="39"/>
      <c r="WUP1043659" s="39"/>
      <c r="WUQ1043659" s="39"/>
      <c r="WUR1043659" s="39"/>
      <c r="WUS1043659" s="39"/>
      <c r="WUT1043659" s="39"/>
      <c r="WUU1043659" s="39"/>
      <c r="WUV1043659" s="39"/>
      <c r="WUW1043659" s="39"/>
      <c r="WUX1043659" s="39"/>
      <c r="WUY1043659" s="39"/>
      <c r="WUZ1043659" s="39"/>
      <c r="WVA1043659" s="39"/>
      <c r="WVB1043659" s="39"/>
      <c r="WVC1043659" s="39"/>
      <c r="WVD1043659" s="39"/>
      <c r="WVE1043659" s="39"/>
      <c r="WVF1043659" s="39"/>
      <c r="WVG1043659" s="39"/>
      <c r="WVH1043659" s="39"/>
      <c r="WVI1043659" s="39"/>
      <c r="WVJ1043659" s="39"/>
      <c r="WVK1043659" s="39"/>
      <c r="WVL1043659" s="39"/>
      <c r="WVM1043659" s="39"/>
      <c r="WVN1043659" s="39"/>
      <c r="WVO1043659" s="39"/>
      <c r="WVP1043659" s="39"/>
      <c r="WVQ1043659" s="39"/>
      <c r="WVR1043659" s="39"/>
      <c r="WVS1043659" s="39"/>
      <c r="WVT1043659" s="39"/>
      <c r="WVU1043659" s="39"/>
      <c r="WVV1043659" s="39"/>
      <c r="WVW1043659" s="39"/>
      <c r="WVX1043659" s="39"/>
      <c r="WVY1043659" s="39"/>
      <c r="WVZ1043659" s="39"/>
      <c r="WWA1043659" s="39"/>
      <c r="WWB1043659" s="39"/>
      <c r="WWC1043659" s="39"/>
      <c r="WWD1043659" s="39"/>
      <c r="WWE1043659" s="39"/>
      <c r="WWF1043659" s="39"/>
      <c r="WWG1043659" s="39"/>
      <c r="WWH1043659" s="39"/>
      <c r="WWI1043659" s="39"/>
      <c r="WWJ1043659" s="39"/>
      <c r="WWK1043659" s="39"/>
      <c r="WWL1043659" s="39"/>
      <c r="WWM1043659" s="39"/>
      <c r="WWN1043659" s="39"/>
      <c r="WWO1043659" s="39"/>
      <c r="WWP1043659" s="39"/>
      <c r="WWQ1043659" s="39"/>
      <c r="WWR1043659" s="39"/>
      <c r="WWS1043659" s="39"/>
      <c r="WWT1043659" s="39"/>
      <c r="WWU1043659" s="39"/>
      <c r="WWV1043659" s="39"/>
      <c r="WWW1043659" s="39"/>
      <c r="WWX1043659" s="39"/>
      <c r="WWY1043659" s="39"/>
      <c r="WWZ1043659" s="39"/>
      <c r="WXA1043659" s="39"/>
      <c r="WXB1043659" s="39"/>
      <c r="WXC1043659" s="39"/>
      <c r="WXD1043659" s="39"/>
      <c r="WXE1043659" s="39"/>
      <c r="WXF1043659" s="39"/>
      <c r="WXG1043659" s="39"/>
      <c r="WXH1043659" s="39"/>
      <c r="WXI1043659" s="39"/>
      <c r="WXJ1043659" s="39"/>
      <c r="WXK1043659" s="39"/>
      <c r="WXL1043659" s="39"/>
      <c r="WXM1043659" s="39"/>
      <c r="WXN1043659" s="39"/>
      <c r="WXO1043659" s="39"/>
      <c r="WXP1043659" s="39"/>
      <c r="WXQ1043659" s="39"/>
      <c r="WXR1043659" s="39"/>
      <c r="WXS1043659" s="39"/>
      <c r="WXT1043659" s="39"/>
      <c r="WXU1043659" s="39"/>
      <c r="WXV1043659" s="39"/>
      <c r="WXW1043659" s="39"/>
      <c r="WXX1043659" s="39"/>
      <c r="WXY1043659" s="39"/>
      <c r="WXZ1043659" s="39"/>
      <c r="WYA1043659" s="39"/>
      <c r="WYB1043659" s="39"/>
      <c r="WYC1043659" s="39"/>
      <c r="WYD1043659" s="39"/>
      <c r="WYE1043659" s="39"/>
      <c r="WYF1043659" s="39"/>
      <c r="WYG1043659" s="39"/>
      <c r="WYH1043659" s="39"/>
      <c r="WYI1043659" s="39"/>
      <c r="WYJ1043659" s="39"/>
      <c r="WYK1043659" s="39"/>
      <c r="WYL1043659" s="39"/>
      <c r="WYM1043659" s="39"/>
      <c r="WYN1043659" s="39"/>
      <c r="WYO1043659" s="39"/>
      <c r="WYP1043659" s="39"/>
      <c r="WYQ1043659" s="39"/>
      <c r="WYR1043659" s="39"/>
      <c r="WYS1043659" s="39"/>
      <c r="WYT1043659" s="39"/>
      <c r="WYU1043659" s="39"/>
      <c r="WYV1043659" s="39"/>
      <c r="WYW1043659" s="39"/>
      <c r="WYX1043659" s="39"/>
      <c r="WYY1043659" s="39"/>
      <c r="WYZ1043659" s="39"/>
      <c r="WZA1043659" s="39"/>
      <c r="WZB1043659" s="39"/>
      <c r="WZC1043659" s="39"/>
      <c r="WZD1043659" s="39"/>
      <c r="WZE1043659" s="39"/>
      <c r="WZF1043659" s="39"/>
      <c r="WZG1043659" s="39"/>
      <c r="WZH1043659" s="39"/>
      <c r="WZI1043659" s="39"/>
      <c r="WZJ1043659" s="39"/>
      <c r="WZK1043659" s="39"/>
      <c r="WZL1043659" s="39"/>
      <c r="WZM1043659" s="39"/>
      <c r="WZN1043659" s="39"/>
      <c r="WZO1043659" s="39"/>
      <c r="WZP1043659" s="39"/>
      <c r="WZQ1043659" s="39"/>
      <c r="WZR1043659" s="39"/>
      <c r="WZS1043659" s="39"/>
      <c r="WZT1043659" s="39"/>
      <c r="WZU1043659" s="39"/>
      <c r="WZV1043659" s="39"/>
      <c r="WZW1043659" s="39"/>
      <c r="WZX1043659" s="39"/>
      <c r="WZY1043659" s="39"/>
      <c r="WZZ1043659" s="39"/>
      <c r="XAA1043659" s="39"/>
      <c r="XAB1043659" s="39"/>
      <c r="XAC1043659" s="39"/>
      <c r="XAD1043659" s="39"/>
      <c r="XAE1043659" s="39"/>
      <c r="XAF1043659" s="39"/>
      <c r="XAG1043659" s="39"/>
      <c r="XAH1043659" s="39"/>
      <c r="XAI1043659" s="39"/>
      <c r="XAJ1043659" s="39"/>
      <c r="XAK1043659" s="39"/>
      <c r="XAL1043659" s="39"/>
      <c r="XAM1043659" s="39"/>
      <c r="XAN1043659" s="39"/>
      <c r="XAO1043659" s="39"/>
      <c r="XAP1043659" s="39"/>
      <c r="XAQ1043659" s="39"/>
      <c r="XAR1043659" s="39"/>
      <c r="XAS1043659" s="39"/>
      <c r="XAT1043659" s="39"/>
      <c r="XAU1043659" s="39"/>
      <c r="XAV1043659" s="39"/>
      <c r="XAW1043659" s="39"/>
      <c r="XAX1043659" s="39"/>
      <c r="XAY1043659" s="39"/>
      <c r="XAZ1043659" s="39"/>
      <c r="XBA1043659" s="39"/>
      <c r="XBB1043659" s="39"/>
      <c r="XBC1043659" s="39"/>
      <c r="XBD1043659" s="39"/>
    </row>
    <row r="1043660" spans="36:83 5914:5921 14723:16280" customFormat="1" ht="22.5" customHeight="1">
      <c r="AJ1043660" s="57"/>
      <c r="CE1043660" s="83"/>
      <c r="HSL1043660" s="42"/>
      <c r="HSM1043660" s="42"/>
      <c r="HSN1043660" s="42"/>
      <c r="HSO1043660" s="42"/>
      <c r="HSP1043660" s="42"/>
      <c r="HSQ1043660" s="42"/>
      <c r="HSR1043660" s="42"/>
      <c r="HSS1043660" s="42"/>
      <c r="UTG1043660" s="39"/>
      <c r="UTH1043660" s="39"/>
      <c r="UTI1043660" s="39"/>
      <c r="UTJ1043660" s="39"/>
      <c r="UTK1043660" s="39"/>
      <c r="UTL1043660" s="39"/>
      <c r="UTM1043660" s="39"/>
      <c r="UTN1043660" s="39"/>
      <c r="UTO1043660" s="39"/>
      <c r="UTP1043660" s="39"/>
      <c r="UTQ1043660" s="39"/>
      <c r="UTR1043660" s="39"/>
      <c r="UTS1043660" s="39"/>
      <c r="UTT1043660" s="39"/>
      <c r="UTU1043660" s="39"/>
      <c r="UTV1043660" s="39"/>
      <c r="UTW1043660" s="39"/>
      <c r="UTX1043660" s="39"/>
      <c r="UTY1043660" s="39"/>
      <c r="UTZ1043660" s="39"/>
      <c r="UUA1043660" s="39"/>
      <c r="UUB1043660" s="39"/>
      <c r="UUC1043660" s="39"/>
      <c r="UUD1043660" s="39"/>
      <c r="UUE1043660" s="39"/>
      <c r="UUF1043660" s="39"/>
      <c r="UUG1043660" s="39"/>
      <c r="UUH1043660" s="39"/>
      <c r="UUI1043660" s="39"/>
      <c r="UUJ1043660" s="39"/>
      <c r="UUK1043660" s="39"/>
      <c r="UUL1043660" s="39"/>
      <c r="UUM1043660" s="39"/>
      <c r="UUN1043660" s="39"/>
      <c r="UUO1043660" s="39"/>
      <c r="UUP1043660" s="39"/>
      <c r="UUQ1043660" s="39"/>
      <c r="UUR1043660" s="39"/>
      <c r="UUS1043660" s="39"/>
      <c r="UUT1043660" s="39"/>
      <c r="UUU1043660" s="39"/>
      <c r="UUV1043660" s="39"/>
      <c r="UUW1043660" s="39"/>
      <c r="UUX1043660" s="39"/>
      <c r="UUY1043660" s="39"/>
      <c r="UUZ1043660" s="39"/>
      <c r="UVA1043660" s="39"/>
      <c r="UVB1043660" s="39"/>
      <c r="UVC1043660" s="39"/>
      <c r="UVD1043660" s="39"/>
      <c r="UVE1043660" s="39"/>
      <c r="UVF1043660" s="39"/>
      <c r="UVG1043660" s="39"/>
      <c r="UVH1043660" s="39"/>
      <c r="UVI1043660" s="39"/>
      <c r="UVJ1043660" s="39"/>
      <c r="UVK1043660" s="39"/>
      <c r="UVL1043660" s="39"/>
      <c r="UVM1043660" s="39"/>
      <c r="UVN1043660" s="39"/>
      <c r="UVO1043660" s="39"/>
      <c r="UVP1043660" s="39"/>
      <c r="UVQ1043660" s="39"/>
      <c r="UVR1043660" s="39"/>
      <c r="UVS1043660" s="39"/>
      <c r="UVT1043660" s="39"/>
      <c r="UVU1043660" s="39"/>
      <c r="UVV1043660" s="39"/>
      <c r="UVW1043660" s="39"/>
      <c r="UVX1043660" s="39"/>
      <c r="UVY1043660" s="39"/>
      <c r="UVZ1043660" s="39"/>
      <c r="UWA1043660" s="39"/>
      <c r="UWB1043660" s="39"/>
      <c r="UWC1043660" s="39"/>
      <c r="UWD1043660" s="39"/>
      <c r="UWE1043660" s="39"/>
      <c r="UWF1043660" s="39"/>
      <c r="UWG1043660" s="39"/>
      <c r="UWH1043660" s="39"/>
      <c r="UWI1043660" s="39"/>
      <c r="UWJ1043660" s="39"/>
      <c r="UWK1043660" s="39"/>
      <c r="UWL1043660" s="39"/>
      <c r="UWM1043660" s="39"/>
      <c r="UWN1043660" s="39"/>
      <c r="UWO1043660" s="39"/>
      <c r="UWP1043660" s="39"/>
      <c r="UWQ1043660" s="39"/>
      <c r="UWR1043660" s="39"/>
      <c r="UWS1043660" s="39"/>
      <c r="UWT1043660" s="39"/>
      <c r="UWU1043660" s="39"/>
      <c r="UWV1043660" s="39"/>
      <c r="UWW1043660" s="39"/>
      <c r="UWX1043660" s="39"/>
      <c r="UWY1043660" s="39"/>
      <c r="UWZ1043660" s="39"/>
      <c r="UXA1043660" s="39"/>
      <c r="UXB1043660" s="39"/>
      <c r="UXC1043660" s="39"/>
      <c r="UXD1043660" s="39"/>
      <c r="UXE1043660" s="39"/>
      <c r="UXF1043660" s="39"/>
      <c r="UXG1043660" s="39"/>
      <c r="UXH1043660" s="39"/>
      <c r="UXI1043660" s="39"/>
      <c r="UXJ1043660" s="39"/>
      <c r="UXK1043660" s="39"/>
      <c r="UXL1043660" s="39"/>
      <c r="UXM1043660" s="39"/>
      <c r="UXN1043660" s="39"/>
      <c r="UXO1043660" s="39"/>
      <c r="UXP1043660" s="39"/>
      <c r="UXQ1043660" s="39"/>
      <c r="UXR1043660" s="39"/>
      <c r="UXS1043660" s="39"/>
      <c r="UXT1043660" s="39"/>
      <c r="UXU1043660" s="39"/>
      <c r="UXV1043660" s="39"/>
      <c r="UXW1043660" s="39"/>
      <c r="UXX1043660" s="39"/>
      <c r="UXY1043660" s="39"/>
      <c r="UXZ1043660" s="39"/>
      <c r="UYA1043660" s="39"/>
      <c r="UYB1043660" s="39"/>
      <c r="UYC1043660" s="39"/>
      <c r="UYD1043660" s="39"/>
      <c r="UYE1043660" s="39"/>
      <c r="UYF1043660" s="39"/>
      <c r="UYG1043660" s="39"/>
      <c r="UYH1043660" s="39"/>
      <c r="UYI1043660" s="39"/>
      <c r="UYJ1043660" s="39"/>
      <c r="UYK1043660" s="39"/>
      <c r="UYL1043660" s="39"/>
      <c r="UYM1043660" s="39"/>
      <c r="UYN1043660" s="39"/>
      <c r="UYO1043660" s="39"/>
      <c r="UYP1043660" s="39"/>
      <c r="UYQ1043660" s="39"/>
      <c r="UYR1043660" s="39"/>
      <c r="UYS1043660" s="39"/>
      <c r="UYT1043660" s="39"/>
      <c r="UYU1043660" s="39"/>
      <c r="UYV1043660" s="39"/>
      <c r="UYW1043660" s="39"/>
      <c r="UYX1043660" s="39"/>
      <c r="UYY1043660" s="39"/>
      <c r="UYZ1043660" s="39"/>
      <c r="UZA1043660" s="39"/>
      <c r="UZB1043660" s="39"/>
      <c r="UZC1043660" s="39"/>
      <c r="UZD1043660" s="39"/>
      <c r="UZE1043660" s="39"/>
      <c r="UZF1043660" s="39"/>
      <c r="UZG1043660" s="39"/>
      <c r="UZH1043660" s="39"/>
      <c r="UZI1043660" s="39"/>
      <c r="UZJ1043660" s="39"/>
      <c r="UZK1043660" s="39"/>
      <c r="UZL1043660" s="39"/>
      <c r="UZM1043660" s="39"/>
      <c r="UZN1043660" s="39"/>
      <c r="UZO1043660" s="39"/>
      <c r="UZP1043660" s="39"/>
      <c r="UZQ1043660" s="39"/>
      <c r="UZR1043660" s="39"/>
      <c r="UZS1043660" s="39"/>
      <c r="UZT1043660" s="39"/>
      <c r="UZU1043660" s="39"/>
      <c r="UZV1043660" s="39"/>
      <c r="UZW1043660" s="39"/>
      <c r="UZX1043660" s="39"/>
      <c r="UZY1043660" s="39"/>
      <c r="UZZ1043660" s="39"/>
      <c r="VAA1043660" s="39"/>
      <c r="VAB1043660" s="39"/>
      <c r="VAC1043660" s="39"/>
      <c r="VAD1043660" s="39"/>
      <c r="VAE1043660" s="39"/>
      <c r="VAF1043660" s="39"/>
      <c r="VAG1043660" s="39"/>
      <c r="VAH1043660" s="39"/>
      <c r="VAI1043660" s="39"/>
      <c r="VAJ1043660" s="39"/>
      <c r="VAK1043660" s="39"/>
      <c r="VAL1043660" s="39"/>
      <c r="VAM1043660" s="39"/>
      <c r="VAN1043660" s="39"/>
      <c r="VAO1043660" s="39"/>
      <c r="VAP1043660" s="39"/>
      <c r="VAQ1043660" s="39"/>
      <c r="VAR1043660" s="39"/>
      <c r="VAS1043660" s="39"/>
      <c r="VAT1043660" s="39"/>
      <c r="VAU1043660" s="39"/>
      <c r="VAV1043660" s="39"/>
      <c r="VAW1043660" s="39"/>
      <c r="VAX1043660" s="39"/>
      <c r="VAY1043660" s="39"/>
      <c r="VAZ1043660" s="39"/>
      <c r="VBA1043660" s="39"/>
      <c r="VBB1043660" s="39"/>
      <c r="VBC1043660" s="39"/>
      <c r="VBD1043660" s="39"/>
      <c r="VBE1043660" s="39"/>
      <c r="VBF1043660" s="39"/>
      <c r="VBG1043660" s="39"/>
      <c r="VBH1043660" s="39"/>
      <c r="VBI1043660" s="39"/>
      <c r="VBJ1043660" s="39"/>
      <c r="VBK1043660" s="39"/>
      <c r="VBL1043660" s="39"/>
      <c r="VBM1043660" s="39"/>
      <c r="VBN1043660" s="39"/>
      <c r="VBO1043660" s="39"/>
      <c r="VBP1043660" s="39"/>
      <c r="VBQ1043660" s="39"/>
      <c r="VBR1043660" s="39"/>
      <c r="VBS1043660" s="39"/>
      <c r="VBT1043660" s="39"/>
      <c r="VBU1043660" s="39"/>
      <c r="VBV1043660" s="39"/>
      <c r="VBW1043660" s="39"/>
      <c r="VBX1043660" s="39"/>
      <c r="VBY1043660" s="39"/>
      <c r="VBZ1043660" s="39"/>
      <c r="VCA1043660" s="39"/>
      <c r="VCB1043660" s="39"/>
      <c r="VCC1043660" s="39"/>
      <c r="VCD1043660" s="39"/>
      <c r="VCE1043660" s="39"/>
      <c r="VCF1043660" s="39"/>
      <c r="VCG1043660" s="39"/>
      <c r="VCH1043660" s="39"/>
      <c r="VCI1043660" s="39"/>
      <c r="VCJ1043660" s="39"/>
      <c r="VCK1043660" s="39"/>
      <c r="VCL1043660" s="39"/>
      <c r="VCM1043660" s="39"/>
      <c r="VCN1043660" s="39"/>
      <c r="VCO1043660" s="39"/>
      <c r="VCP1043660" s="39"/>
      <c r="VCQ1043660" s="39"/>
      <c r="VCR1043660" s="39"/>
      <c r="VCS1043660" s="39"/>
      <c r="VCT1043660" s="39"/>
      <c r="VCU1043660" s="39"/>
      <c r="VCV1043660" s="39"/>
      <c r="VCW1043660" s="39"/>
      <c r="VCX1043660" s="39"/>
      <c r="VCY1043660" s="39"/>
      <c r="VCZ1043660" s="39"/>
      <c r="VDA1043660" s="39"/>
      <c r="VDB1043660" s="39"/>
      <c r="VDC1043660" s="39"/>
      <c r="VDD1043660" s="39"/>
      <c r="VDE1043660" s="39"/>
      <c r="VDF1043660" s="39"/>
      <c r="VDG1043660" s="39"/>
      <c r="VDH1043660" s="39"/>
      <c r="VDI1043660" s="39"/>
      <c r="VDJ1043660" s="39"/>
      <c r="VDK1043660" s="39"/>
      <c r="VDL1043660" s="39"/>
      <c r="VDM1043660" s="39"/>
      <c r="VDN1043660" s="39"/>
      <c r="VDO1043660" s="39"/>
      <c r="VDP1043660" s="39"/>
      <c r="VDQ1043660" s="39"/>
      <c r="VDR1043660" s="39"/>
      <c r="VDS1043660" s="39"/>
      <c r="VDT1043660" s="39"/>
      <c r="VDU1043660" s="39"/>
      <c r="VDV1043660" s="39"/>
      <c r="VDW1043660" s="39"/>
      <c r="VDX1043660" s="39"/>
      <c r="VDY1043660" s="39"/>
      <c r="VDZ1043660" s="39"/>
      <c r="VEA1043660" s="39"/>
      <c r="VEB1043660" s="39"/>
      <c r="VEC1043660" s="39"/>
      <c r="VED1043660" s="39"/>
      <c r="VEE1043660" s="39"/>
      <c r="VEF1043660" s="39"/>
      <c r="VEG1043660" s="39"/>
      <c r="VEH1043660" s="39"/>
      <c r="VEI1043660" s="39"/>
      <c r="VEJ1043660" s="39"/>
      <c r="VEK1043660" s="39"/>
      <c r="VEL1043660" s="39"/>
      <c r="VEM1043660" s="39"/>
      <c r="VEN1043660" s="39"/>
      <c r="VEO1043660" s="39"/>
      <c r="VEP1043660" s="39"/>
      <c r="VEQ1043660" s="39"/>
      <c r="VER1043660" s="39"/>
      <c r="VES1043660" s="39"/>
      <c r="VET1043660" s="39"/>
      <c r="VEU1043660" s="39"/>
      <c r="VEV1043660" s="39"/>
      <c r="VEW1043660" s="39"/>
      <c r="VEX1043660" s="39"/>
      <c r="VEY1043660" s="39"/>
      <c r="VEZ1043660" s="39"/>
      <c r="VFA1043660" s="39"/>
      <c r="VFB1043660" s="39"/>
      <c r="VFC1043660" s="39"/>
      <c r="VFD1043660" s="39"/>
      <c r="VFE1043660" s="39"/>
      <c r="VFF1043660" s="39"/>
      <c r="VFG1043660" s="39"/>
      <c r="VFH1043660" s="39"/>
      <c r="VFI1043660" s="39"/>
      <c r="VFJ1043660" s="39"/>
      <c r="VFK1043660" s="39"/>
      <c r="VFL1043660" s="39"/>
      <c r="VFM1043660" s="39"/>
      <c r="VFN1043660" s="39"/>
      <c r="VFO1043660" s="39"/>
      <c r="VFP1043660" s="39"/>
      <c r="VFQ1043660" s="39"/>
      <c r="VFR1043660" s="39"/>
      <c r="VFS1043660" s="39"/>
      <c r="VFT1043660" s="39"/>
      <c r="VFU1043660" s="39"/>
      <c r="VFV1043660" s="39"/>
      <c r="VFW1043660" s="39"/>
      <c r="VFX1043660" s="39"/>
      <c r="VFY1043660" s="39"/>
      <c r="VFZ1043660" s="39"/>
      <c r="VGA1043660" s="39"/>
      <c r="VGB1043660" s="39"/>
      <c r="VGC1043660" s="39"/>
      <c r="VGD1043660" s="39"/>
      <c r="VGE1043660" s="39"/>
      <c r="VGF1043660" s="39"/>
      <c r="VGG1043660" s="39"/>
      <c r="VGH1043660" s="39"/>
      <c r="VGI1043660" s="39"/>
      <c r="VGJ1043660" s="39"/>
      <c r="VGK1043660" s="39"/>
      <c r="VGL1043660" s="39"/>
      <c r="VGM1043660" s="39"/>
      <c r="VGN1043660" s="39"/>
      <c r="VGO1043660" s="39"/>
      <c r="VGP1043660" s="39"/>
      <c r="VGQ1043660" s="39"/>
      <c r="VGR1043660" s="39"/>
      <c r="VGS1043660" s="39"/>
      <c r="VGT1043660" s="39"/>
      <c r="VGU1043660" s="39"/>
      <c r="VGV1043660" s="39"/>
      <c r="VGW1043660" s="39"/>
      <c r="VGX1043660" s="39"/>
      <c r="VGY1043660" s="39"/>
      <c r="VGZ1043660" s="39"/>
      <c r="VHA1043660" s="39"/>
      <c r="VHB1043660" s="39"/>
      <c r="VHC1043660" s="39"/>
      <c r="VHD1043660" s="39"/>
      <c r="VHE1043660" s="39"/>
      <c r="VHF1043660" s="39"/>
      <c r="VHG1043660" s="39"/>
      <c r="VHH1043660" s="39"/>
      <c r="VHI1043660" s="39"/>
      <c r="VHJ1043660" s="39"/>
      <c r="VHK1043660" s="39"/>
      <c r="VHL1043660" s="39"/>
      <c r="VHM1043660" s="39"/>
      <c r="VHN1043660" s="39"/>
      <c r="VHO1043660" s="39"/>
      <c r="VHP1043660" s="39"/>
      <c r="VHQ1043660" s="39"/>
      <c r="VHR1043660" s="39"/>
      <c r="VHS1043660" s="39"/>
      <c r="VHT1043660" s="39"/>
      <c r="VHU1043660" s="39"/>
      <c r="VHV1043660" s="39"/>
      <c r="VHW1043660" s="39"/>
      <c r="VHX1043660" s="39"/>
      <c r="VHY1043660" s="39"/>
      <c r="VHZ1043660" s="39"/>
      <c r="VIA1043660" s="39"/>
      <c r="VIB1043660" s="39"/>
      <c r="VIC1043660" s="39"/>
      <c r="VID1043660" s="39"/>
      <c r="VIE1043660" s="39"/>
      <c r="VIF1043660" s="39"/>
      <c r="VIG1043660" s="39"/>
      <c r="VIH1043660" s="39"/>
      <c r="VII1043660" s="39"/>
      <c r="VIJ1043660" s="39"/>
      <c r="VIK1043660" s="39"/>
      <c r="VIL1043660" s="39"/>
      <c r="VIM1043660" s="39"/>
      <c r="VIN1043660" s="39"/>
      <c r="VIO1043660" s="39"/>
      <c r="VIP1043660" s="39"/>
      <c r="VIQ1043660" s="39"/>
      <c r="VIR1043660" s="39"/>
      <c r="VIS1043660" s="39"/>
      <c r="VIT1043660" s="39"/>
      <c r="VIU1043660" s="39"/>
      <c r="VIV1043660" s="39"/>
      <c r="VIW1043660" s="39"/>
      <c r="VIX1043660" s="39"/>
      <c r="VIY1043660" s="39"/>
      <c r="VIZ1043660" s="39"/>
      <c r="VJA1043660" s="39"/>
      <c r="VJB1043660" s="39"/>
      <c r="VJC1043660" s="39"/>
      <c r="VJD1043660" s="39"/>
      <c r="VJE1043660" s="39"/>
      <c r="VJF1043660" s="39"/>
      <c r="VJG1043660" s="39"/>
      <c r="VJH1043660" s="39"/>
      <c r="VJI1043660" s="39"/>
      <c r="VJJ1043660" s="39"/>
      <c r="VJK1043660" s="39"/>
      <c r="VJL1043660" s="39"/>
      <c r="VJM1043660" s="39"/>
      <c r="VJN1043660" s="39"/>
      <c r="VJO1043660" s="39"/>
      <c r="VJP1043660" s="39"/>
      <c r="VJQ1043660" s="39"/>
      <c r="VJR1043660" s="39"/>
      <c r="VJS1043660" s="39"/>
      <c r="VJT1043660" s="39"/>
      <c r="VJU1043660" s="39"/>
      <c r="VJV1043660" s="39"/>
      <c r="VJW1043660" s="39"/>
      <c r="VJX1043660" s="39"/>
      <c r="VJY1043660" s="39"/>
      <c r="VJZ1043660" s="39"/>
      <c r="VKA1043660" s="39"/>
      <c r="VKB1043660" s="39"/>
      <c r="VKC1043660" s="39"/>
      <c r="VKD1043660" s="39"/>
      <c r="VKE1043660" s="39"/>
      <c r="VKF1043660" s="39"/>
      <c r="VKG1043660" s="39"/>
      <c r="VKH1043660" s="39"/>
      <c r="VKI1043660" s="39"/>
      <c r="VKJ1043660" s="39"/>
      <c r="VKK1043660" s="39"/>
      <c r="VKL1043660" s="39"/>
      <c r="VKM1043660" s="39"/>
      <c r="VKN1043660" s="39"/>
      <c r="VKO1043660" s="39"/>
      <c r="VKP1043660" s="39"/>
      <c r="VKQ1043660" s="39"/>
      <c r="VKR1043660" s="39"/>
      <c r="VKS1043660" s="39"/>
      <c r="VKT1043660" s="39"/>
      <c r="VKU1043660" s="39"/>
      <c r="VKV1043660" s="39"/>
      <c r="VKW1043660" s="39"/>
      <c r="VKX1043660" s="39"/>
      <c r="VKY1043660" s="39"/>
      <c r="VKZ1043660" s="39"/>
      <c r="VLA1043660" s="39"/>
      <c r="VLB1043660" s="39"/>
      <c r="VLC1043660" s="39"/>
      <c r="VLD1043660" s="39"/>
      <c r="VLE1043660" s="39"/>
      <c r="VLF1043660" s="39"/>
      <c r="VLG1043660" s="39"/>
      <c r="VLH1043660" s="39"/>
      <c r="VLI1043660" s="39"/>
      <c r="VLJ1043660" s="39"/>
      <c r="VLK1043660" s="39"/>
      <c r="VLL1043660" s="39"/>
      <c r="VLM1043660" s="39"/>
      <c r="VLN1043660" s="39"/>
      <c r="VLO1043660" s="39"/>
      <c r="VLP1043660" s="39"/>
      <c r="VLQ1043660" s="39"/>
      <c r="VLR1043660" s="39"/>
      <c r="VLS1043660" s="39"/>
      <c r="VLT1043660" s="39"/>
      <c r="VLU1043660" s="39"/>
      <c r="VLV1043660" s="39"/>
      <c r="VLW1043660" s="39"/>
      <c r="VLX1043660" s="39"/>
      <c r="VLY1043660" s="39"/>
      <c r="VLZ1043660" s="39"/>
      <c r="VMA1043660" s="39"/>
      <c r="VMB1043660" s="39"/>
      <c r="VMC1043660" s="39"/>
      <c r="VMD1043660" s="39"/>
      <c r="VME1043660" s="39"/>
      <c r="VMF1043660" s="39"/>
      <c r="VMG1043660" s="39"/>
      <c r="VMH1043660" s="39"/>
      <c r="VMI1043660" s="39"/>
      <c r="VMJ1043660" s="39"/>
      <c r="VMK1043660" s="39"/>
      <c r="VML1043660" s="39"/>
      <c r="VMM1043660" s="39"/>
      <c r="VMN1043660" s="39"/>
      <c r="VMO1043660" s="39"/>
      <c r="VMP1043660" s="39"/>
      <c r="VMQ1043660" s="39"/>
      <c r="VMR1043660" s="39"/>
      <c r="VMS1043660" s="39"/>
      <c r="VMT1043660" s="39"/>
      <c r="VMU1043660" s="39"/>
      <c r="VMV1043660" s="39"/>
      <c r="VMW1043660" s="39"/>
      <c r="VMX1043660" s="39"/>
      <c r="VMY1043660" s="39"/>
      <c r="VMZ1043660" s="39"/>
      <c r="VNA1043660" s="39"/>
      <c r="VNB1043660" s="39"/>
      <c r="VNC1043660" s="39"/>
      <c r="VND1043660" s="39"/>
      <c r="VNE1043660" s="39"/>
      <c r="VNF1043660" s="39"/>
      <c r="VNG1043660" s="39"/>
      <c r="VNH1043660" s="39"/>
      <c r="VNI1043660" s="39"/>
      <c r="VNJ1043660" s="39"/>
      <c r="VNK1043660" s="39"/>
      <c r="VNL1043660" s="39"/>
      <c r="VNM1043660" s="39"/>
      <c r="VNN1043660" s="39"/>
      <c r="VNO1043660" s="39"/>
      <c r="VNP1043660" s="39"/>
      <c r="VNQ1043660" s="39"/>
      <c r="VNR1043660" s="39"/>
      <c r="VNS1043660" s="39"/>
      <c r="VNT1043660" s="39"/>
      <c r="VNU1043660" s="39"/>
      <c r="VNV1043660" s="39"/>
      <c r="VNW1043660" s="39"/>
      <c r="VNX1043660" s="39"/>
      <c r="VNY1043660" s="39"/>
      <c r="VNZ1043660" s="39"/>
      <c r="VOA1043660" s="39"/>
      <c r="VOB1043660" s="39"/>
      <c r="VOC1043660" s="39"/>
      <c r="VOD1043660" s="39"/>
      <c r="VOE1043660" s="39"/>
      <c r="VOF1043660" s="39"/>
      <c r="VOG1043660" s="39"/>
      <c r="VOH1043660" s="39"/>
      <c r="VOI1043660" s="39"/>
      <c r="VOJ1043660" s="39"/>
      <c r="VOK1043660" s="39"/>
      <c r="VOL1043660" s="39"/>
      <c r="VOM1043660" s="39"/>
      <c r="VON1043660" s="39"/>
      <c r="VOO1043660" s="39"/>
      <c r="VOP1043660" s="39"/>
      <c r="VOQ1043660" s="39"/>
      <c r="VOR1043660" s="39"/>
      <c r="VOS1043660" s="39"/>
      <c r="VOT1043660" s="39"/>
      <c r="VOU1043660" s="39"/>
      <c r="VOV1043660" s="39"/>
      <c r="VOW1043660" s="39"/>
      <c r="VOX1043660" s="39"/>
      <c r="VOY1043660" s="39"/>
      <c r="VOZ1043660" s="39"/>
      <c r="VPA1043660" s="39"/>
      <c r="VPB1043660" s="39"/>
      <c r="VPC1043660" s="39"/>
      <c r="VPD1043660" s="39"/>
      <c r="VPE1043660" s="39"/>
      <c r="VPF1043660" s="39"/>
      <c r="VPG1043660" s="39"/>
      <c r="VPH1043660" s="39"/>
      <c r="VPI1043660" s="39"/>
      <c r="VPJ1043660" s="39"/>
      <c r="VPK1043660" s="39"/>
      <c r="VPL1043660" s="39"/>
      <c r="VPM1043660" s="39"/>
      <c r="VPN1043660" s="39"/>
      <c r="VPO1043660" s="39"/>
      <c r="VPP1043660" s="39"/>
      <c r="VPQ1043660" s="39"/>
      <c r="VPR1043660" s="39"/>
      <c r="VPS1043660" s="39"/>
      <c r="VPT1043660" s="39"/>
      <c r="VPU1043660" s="39"/>
      <c r="VPV1043660" s="39"/>
      <c r="VPW1043660" s="39"/>
      <c r="VPX1043660" s="39"/>
      <c r="VPY1043660" s="39"/>
      <c r="VPZ1043660" s="39"/>
      <c r="VQA1043660" s="39"/>
      <c r="VQB1043660" s="39"/>
      <c r="VQC1043660" s="39"/>
      <c r="VQD1043660" s="39"/>
      <c r="VQE1043660" s="39"/>
      <c r="VQF1043660" s="39"/>
      <c r="VQG1043660" s="39"/>
      <c r="VQH1043660" s="39"/>
      <c r="VQI1043660" s="39"/>
      <c r="VQJ1043660" s="39"/>
      <c r="VQK1043660" s="39"/>
      <c r="VQL1043660" s="39"/>
      <c r="VQM1043660" s="39"/>
      <c r="VQN1043660" s="39"/>
      <c r="VQO1043660" s="39"/>
      <c r="VQP1043660" s="39"/>
      <c r="VQQ1043660" s="39"/>
      <c r="VQR1043660" s="39"/>
      <c r="VQS1043660" s="39"/>
      <c r="VQT1043660" s="39"/>
      <c r="VQU1043660" s="39"/>
      <c r="VQV1043660" s="39"/>
      <c r="VQW1043660" s="39"/>
      <c r="VQX1043660" s="39"/>
      <c r="VQY1043660" s="39"/>
      <c r="VQZ1043660" s="39"/>
      <c r="VRA1043660" s="39"/>
      <c r="VRB1043660" s="39"/>
      <c r="VRC1043660" s="39"/>
      <c r="VRD1043660" s="39"/>
      <c r="VRE1043660" s="39"/>
      <c r="VRF1043660" s="39"/>
      <c r="VRG1043660" s="39"/>
      <c r="VRH1043660" s="39"/>
      <c r="VRI1043660" s="39"/>
      <c r="VRJ1043660" s="39"/>
      <c r="VRK1043660" s="39"/>
      <c r="VRL1043660" s="39"/>
      <c r="VRM1043660" s="39"/>
      <c r="VRN1043660" s="39"/>
      <c r="VRO1043660" s="39"/>
      <c r="VRP1043660" s="39"/>
      <c r="VRQ1043660" s="39"/>
      <c r="VRR1043660" s="39"/>
      <c r="VRS1043660" s="39"/>
      <c r="VRT1043660" s="39"/>
      <c r="VRU1043660" s="39"/>
      <c r="VRV1043660" s="39"/>
      <c r="VRW1043660" s="39"/>
      <c r="VRX1043660" s="39"/>
      <c r="VRY1043660" s="39"/>
      <c r="VRZ1043660" s="39"/>
      <c r="VSA1043660" s="39"/>
      <c r="VSB1043660" s="39"/>
      <c r="VSC1043660" s="39"/>
      <c r="VSD1043660" s="39"/>
      <c r="VSE1043660" s="39"/>
      <c r="VSF1043660" s="39"/>
      <c r="VSG1043660" s="39"/>
      <c r="VSH1043660" s="39"/>
      <c r="VSI1043660" s="39"/>
      <c r="VSJ1043660" s="39"/>
      <c r="VSK1043660" s="39"/>
      <c r="VSL1043660" s="39"/>
      <c r="VSM1043660" s="39"/>
      <c r="VSN1043660" s="39"/>
      <c r="VSO1043660" s="39"/>
      <c r="VSP1043660" s="39"/>
      <c r="VSQ1043660" s="39"/>
      <c r="VSR1043660" s="39"/>
      <c r="VSS1043660" s="39"/>
      <c r="VST1043660" s="39"/>
      <c r="VSU1043660" s="39"/>
      <c r="VSV1043660" s="39"/>
      <c r="VSW1043660" s="39"/>
      <c r="VSX1043660" s="39"/>
      <c r="VSY1043660" s="39"/>
      <c r="VSZ1043660" s="39"/>
      <c r="VTA1043660" s="39"/>
      <c r="VTB1043660" s="39"/>
      <c r="VTC1043660" s="39"/>
      <c r="VTD1043660" s="39"/>
      <c r="VTE1043660" s="39"/>
      <c r="VTF1043660" s="39"/>
      <c r="VTG1043660" s="39"/>
      <c r="VTH1043660" s="39"/>
      <c r="VTI1043660" s="39"/>
      <c r="VTJ1043660" s="39"/>
      <c r="VTK1043660" s="39"/>
      <c r="VTL1043660" s="39"/>
      <c r="VTM1043660" s="39"/>
      <c r="VTN1043660" s="39"/>
      <c r="VTO1043660" s="39"/>
      <c r="VTP1043660" s="39"/>
      <c r="VTQ1043660" s="39"/>
      <c r="VTR1043660" s="39"/>
      <c r="VTS1043660" s="39"/>
      <c r="VTT1043660" s="39"/>
      <c r="VTU1043660" s="39"/>
      <c r="VTV1043660" s="39"/>
      <c r="VTW1043660" s="39"/>
      <c r="VTX1043660" s="39"/>
      <c r="VTY1043660" s="39"/>
      <c r="VTZ1043660" s="39"/>
      <c r="VUA1043660" s="39"/>
      <c r="VUB1043660" s="39"/>
      <c r="VUC1043660" s="39"/>
      <c r="VUD1043660" s="39"/>
      <c r="VUE1043660" s="39"/>
      <c r="VUF1043660" s="39"/>
      <c r="VUG1043660" s="39"/>
      <c r="VUH1043660" s="39"/>
      <c r="VUI1043660" s="39"/>
      <c r="VUJ1043660" s="39"/>
      <c r="VUK1043660" s="39"/>
      <c r="VUL1043660" s="39"/>
      <c r="VUM1043660" s="39"/>
      <c r="VUN1043660" s="39"/>
      <c r="VUO1043660" s="39"/>
      <c r="VUP1043660" s="39"/>
      <c r="VUQ1043660" s="39"/>
      <c r="VUR1043660" s="39"/>
      <c r="VUS1043660" s="39"/>
      <c r="VUT1043660" s="39"/>
      <c r="VUU1043660" s="39"/>
      <c r="VUV1043660" s="39"/>
      <c r="VUW1043660" s="39"/>
      <c r="VUX1043660" s="39"/>
      <c r="VUY1043660" s="39"/>
      <c r="VUZ1043660" s="39"/>
      <c r="VVA1043660" s="39"/>
      <c r="VVB1043660" s="39"/>
      <c r="VVC1043660" s="39"/>
      <c r="VVD1043660" s="39"/>
      <c r="VVE1043660" s="39"/>
      <c r="VVF1043660" s="39"/>
      <c r="VVG1043660" s="39"/>
      <c r="VVH1043660" s="39"/>
      <c r="VVI1043660" s="39"/>
      <c r="VVJ1043660" s="39"/>
      <c r="VVK1043660" s="39"/>
      <c r="VVL1043660" s="39"/>
      <c r="VVM1043660" s="39"/>
      <c r="VVN1043660" s="39"/>
      <c r="VVO1043660" s="39"/>
      <c r="VVP1043660" s="39"/>
      <c r="VVQ1043660" s="39"/>
      <c r="VVR1043660" s="39"/>
      <c r="VVS1043660" s="39"/>
      <c r="VVT1043660" s="39"/>
      <c r="VVU1043660" s="39"/>
      <c r="VVV1043660" s="39"/>
      <c r="VVW1043660" s="39"/>
      <c r="VVX1043660" s="39"/>
      <c r="VVY1043660" s="39"/>
      <c r="VVZ1043660" s="39"/>
      <c r="VWA1043660" s="39"/>
      <c r="VWB1043660" s="39"/>
      <c r="VWC1043660" s="39"/>
      <c r="VWD1043660" s="39"/>
      <c r="VWE1043660" s="39"/>
      <c r="VWF1043660" s="39"/>
      <c r="VWG1043660" s="39"/>
      <c r="VWH1043660" s="39"/>
      <c r="VWI1043660" s="39"/>
      <c r="VWJ1043660" s="39"/>
      <c r="VWK1043660" s="39"/>
      <c r="VWL1043660" s="39"/>
      <c r="VWM1043660" s="39"/>
      <c r="VWN1043660" s="39"/>
      <c r="VWO1043660" s="39"/>
      <c r="VWP1043660" s="39"/>
      <c r="VWQ1043660" s="39"/>
      <c r="VWR1043660" s="39"/>
      <c r="VWS1043660" s="39"/>
      <c r="VWT1043660" s="39"/>
      <c r="VWU1043660" s="39"/>
      <c r="VWV1043660" s="39"/>
      <c r="VWW1043660" s="39"/>
      <c r="VWX1043660" s="39"/>
      <c r="VWY1043660" s="39"/>
      <c r="VWZ1043660" s="39"/>
      <c r="VXA1043660" s="39"/>
      <c r="VXB1043660" s="39"/>
      <c r="VXC1043660" s="39"/>
      <c r="VXD1043660" s="39"/>
      <c r="VXE1043660" s="39"/>
      <c r="VXF1043660" s="39"/>
      <c r="VXG1043660" s="39"/>
      <c r="VXH1043660" s="39"/>
      <c r="VXI1043660" s="39"/>
      <c r="VXJ1043660" s="39"/>
      <c r="VXK1043660" s="39"/>
      <c r="VXL1043660" s="39"/>
      <c r="VXM1043660" s="39"/>
      <c r="VXN1043660" s="39"/>
      <c r="VXO1043660" s="39"/>
      <c r="VXP1043660" s="39"/>
      <c r="VXQ1043660" s="39"/>
      <c r="VXR1043660" s="39"/>
      <c r="VXS1043660" s="39"/>
      <c r="VXT1043660" s="39"/>
      <c r="VXU1043660" s="39"/>
      <c r="VXV1043660" s="39"/>
      <c r="VXW1043660" s="39"/>
      <c r="VXX1043660" s="39"/>
      <c r="VXY1043660" s="39"/>
      <c r="VXZ1043660" s="39"/>
      <c r="VYA1043660" s="39"/>
      <c r="VYB1043660" s="39"/>
      <c r="VYC1043660" s="39"/>
      <c r="VYD1043660" s="39"/>
      <c r="VYE1043660" s="39"/>
      <c r="VYF1043660" s="39"/>
      <c r="VYG1043660" s="39"/>
      <c r="VYH1043660" s="39"/>
      <c r="VYI1043660" s="39"/>
      <c r="VYJ1043660" s="39"/>
      <c r="VYK1043660" s="39"/>
      <c r="VYL1043660" s="39"/>
      <c r="VYM1043660" s="39"/>
      <c r="VYN1043660" s="39"/>
      <c r="VYO1043660" s="39"/>
      <c r="VYP1043660" s="39"/>
      <c r="VYQ1043660" s="39"/>
      <c r="VYR1043660" s="39"/>
      <c r="VYS1043660" s="39"/>
      <c r="VYT1043660" s="39"/>
      <c r="VYU1043660" s="39"/>
      <c r="VYV1043660" s="39"/>
      <c r="VYW1043660" s="39"/>
      <c r="VYX1043660" s="39"/>
      <c r="VYY1043660" s="39"/>
      <c r="VYZ1043660" s="39"/>
      <c r="VZA1043660" s="39"/>
      <c r="VZB1043660" s="39"/>
      <c r="VZC1043660" s="39"/>
      <c r="VZD1043660" s="39"/>
      <c r="VZE1043660" s="39"/>
      <c r="VZF1043660" s="39"/>
      <c r="VZG1043660" s="39"/>
      <c r="VZH1043660" s="39"/>
      <c r="VZI1043660" s="39"/>
      <c r="VZJ1043660" s="39"/>
      <c r="VZK1043660" s="39"/>
      <c r="VZL1043660" s="39"/>
      <c r="VZM1043660" s="39"/>
      <c r="VZN1043660" s="39"/>
      <c r="VZO1043660" s="39"/>
      <c r="VZP1043660" s="39"/>
      <c r="VZQ1043660" s="39"/>
      <c r="VZR1043660" s="39"/>
      <c r="VZS1043660" s="39"/>
      <c r="VZT1043660" s="39"/>
      <c r="VZU1043660" s="39"/>
      <c r="VZV1043660" s="39"/>
      <c r="VZW1043660" s="39"/>
      <c r="VZX1043660" s="39"/>
      <c r="VZY1043660" s="39"/>
      <c r="VZZ1043660" s="39"/>
      <c r="WAA1043660" s="39"/>
      <c r="WAB1043660" s="39"/>
      <c r="WAC1043660" s="39"/>
      <c r="WAD1043660" s="39"/>
      <c r="WAE1043660" s="39"/>
      <c r="WAF1043660" s="39"/>
      <c r="WAG1043660" s="39"/>
      <c r="WAH1043660" s="39"/>
      <c r="WAI1043660" s="39"/>
      <c r="WAJ1043660" s="39"/>
      <c r="WAK1043660" s="39"/>
      <c r="WAL1043660" s="39"/>
      <c r="WAM1043660" s="39"/>
      <c r="WAN1043660" s="39"/>
      <c r="WAO1043660" s="39"/>
      <c r="WAP1043660" s="39"/>
      <c r="WAQ1043660" s="39"/>
      <c r="WAR1043660" s="39"/>
      <c r="WAS1043660" s="39"/>
      <c r="WAT1043660" s="39"/>
      <c r="WAU1043660" s="39"/>
      <c r="WAV1043660" s="39"/>
      <c r="WAW1043660" s="39"/>
      <c r="WAX1043660" s="39"/>
      <c r="WAY1043660" s="39"/>
      <c r="WAZ1043660" s="39"/>
      <c r="WBA1043660" s="39"/>
      <c r="WBB1043660" s="39"/>
      <c r="WBC1043660" s="39"/>
      <c r="WBD1043660" s="39"/>
      <c r="WBE1043660" s="39"/>
      <c r="WBF1043660" s="39"/>
      <c r="WBG1043660" s="39"/>
      <c r="WBH1043660" s="39"/>
      <c r="WBI1043660" s="39"/>
      <c r="WBJ1043660" s="39"/>
      <c r="WBK1043660" s="39"/>
      <c r="WBL1043660" s="39"/>
      <c r="WBM1043660" s="39"/>
      <c r="WBN1043660" s="39"/>
      <c r="WBO1043660" s="39"/>
      <c r="WBP1043660" s="39"/>
      <c r="WBQ1043660" s="39"/>
      <c r="WBR1043660" s="39"/>
      <c r="WBS1043660" s="39"/>
      <c r="WBT1043660" s="39"/>
      <c r="WBU1043660" s="39"/>
      <c r="WBV1043660" s="39"/>
      <c r="WBW1043660" s="39"/>
      <c r="WBX1043660" s="39"/>
      <c r="WBY1043660" s="39"/>
      <c r="WBZ1043660" s="39"/>
      <c r="WCA1043660" s="39"/>
      <c r="WCB1043660" s="39"/>
      <c r="WCC1043660" s="39"/>
      <c r="WCD1043660" s="39"/>
      <c r="WCE1043660" s="39"/>
      <c r="WCF1043660" s="39"/>
      <c r="WCG1043660" s="39"/>
      <c r="WCH1043660" s="39"/>
      <c r="WCI1043660" s="39"/>
      <c r="WCJ1043660" s="39"/>
      <c r="WCK1043660" s="39"/>
      <c r="WCL1043660" s="39"/>
      <c r="WCM1043660" s="39"/>
      <c r="WCN1043660" s="39"/>
      <c r="WCO1043660" s="39"/>
      <c r="WCP1043660" s="39"/>
      <c r="WCQ1043660" s="39"/>
      <c r="WCR1043660" s="39"/>
      <c r="WCS1043660" s="39"/>
      <c r="WCT1043660" s="39"/>
      <c r="WCU1043660" s="39"/>
      <c r="WCV1043660" s="39"/>
      <c r="WCW1043660" s="39"/>
      <c r="WCX1043660" s="39"/>
      <c r="WCY1043660" s="39"/>
      <c r="WCZ1043660" s="39"/>
      <c r="WDA1043660" s="39"/>
      <c r="WDB1043660" s="39"/>
      <c r="WDC1043660" s="39"/>
      <c r="WDD1043660" s="39"/>
      <c r="WDE1043660" s="39"/>
      <c r="WDF1043660" s="39"/>
      <c r="WDG1043660" s="39"/>
      <c r="WDH1043660" s="39"/>
      <c r="WDI1043660" s="39"/>
      <c r="WDJ1043660" s="39"/>
      <c r="WDK1043660" s="39"/>
      <c r="WDL1043660" s="39"/>
      <c r="WDM1043660" s="39"/>
      <c r="WDN1043660" s="39"/>
      <c r="WDO1043660" s="39"/>
      <c r="WDP1043660" s="39"/>
      <c r="WDQ1043660" s="39"/>
      <c r="WDR1043660" s="39"/>
      <c r="WDS1043660" s="39"/>
      <c r="WDT1043660" s="39"/>
      <c r="WDU1043660" s="39"/>
      <c r="WDV1043660" s="39"/>
      <c r="WDW1043660" s="39"/>
      <c r="WDX1043660" s="39"/>
      <c r="WDY1043660" s="39"/>
      <c r="WDZ1043660" s="39"/>
      <c r="WEA1043660" s="39"/>
      <c r="WEB1043660" s="39"/>
      <c r="WEC1043660" s="39"/>
      <c r="WED1043660" s="39"/>
      <c r="WEE1043660" s="39"/>
      <c r="WEF1043660" s="39"/>
      <c r="WEG1043660" s="39"/>
      <c r="WEH1043660" s="39"/>
      <c r="WEI1043660" s="39"/>
      <c r="WEJ1043660" s="39"/>
      <c r="WEK1043660" s="39"/>
      <c r="WEL1043660" s="39"/>
      <c r="WEM1043660" s="39"/>
      <c r="WEN1043660" s="39"/>
      <c r="WEO1043660" s="39"/>
      <c r="WEP1043660" s="39"/>
      <c r="WEQ1043660" s="39"/>
      <c r="WER1043660" s="39"/>
      <c r="WES1043660" s="39"/>
      <c r="WET1043660" s="39"/>
      <c r="WEU1043660" s="39"/>
      <c r="WEV1043660" s="39"/>
      <c r="WEW1043660" s="39"/>
      <c r="WEX1043660" s="39"/>
      <c r="WEY1043660" s="39"/>
      <c r="WEZ1043660" s="39"/>
      <c r="WFA1043660" s="39"/>
      <c r="WFB1043660" s="39"/>
      <c r="WFC1043660" s="39"/>
      <c r="WFD1043660" s="39"/>
      <c r="WFE1043660" s="39"/>
      <c r="WFF1043660" s="39"/>
      <c r="WFG1043660" s="39"/>
      <c r="WFH1043660" s="39"/>
      <c r="WFI1043660" s="39"/>
      <c r="WFJ1043660" s="39"/>
      <c r="WFK1043660" s="39"/>
      <c r="WFL1043660" s="39"/>
      <c r="WFM1043660" s="39"/>
      <c r="WFN1043660" s="39"/>
      <c r="WFO1043660" s="39"/>
      <c r="WFP1043660" s="39"/>
      <c r="WFQ1043660" s="39"/>
      <c r="WFR1043660" s="39"/>
      <c r="WFS1043660" s="39"/>
      <c r="WFT1043660" s="39"/>
      <c r="WFU1043660" s="39"/>
      <c r="WFV1043660" s="39"/>
      <c r="WFW1043660" s="39"/>
      <c r="WFX1043660" s="39"/>
      <c r="WFY1043660" s="39"/>
      <c r="WFZ1043660" s="39"/>
      <c r="WGA1043660" s="39"/>
      <c r="WGB1043660" s="39"/>
      <c r="WGC1043660" s="39"/>
      <c r="WGD1043660" s="39"/>
      <c r="WGE1043660" s="39"/>
      <c r="WGF1043660" s="39"/>
      <c r="WGG1043660" s="39"/>
      <c r="WGH1043660" s="39"/>
      <c r="WGI1043660" s="39"/>
      <c r="WGJ1043660" s="39"/>
      <c r="WGK1043660" s="39"/>
      <c r="WGL1043660" s="39"/>
      <c r="WGM1043660" s="39"/>
      <c r="WGN1043660" s="39"/>
      <c r="WGO1043660" s="39"/>
      <c r="WGP1043660" s="39"/>
      <c r="WGQ1043660" s="39"/>
      <c r="WGR1043660" s="39"/>
      <c r="WGS1043660" s="39"/>
      <c r="WGT1043660" s="39"/>
      <c r="WGU1043660" s="39"/>
      <c r="WGV1043660" s="39"/>
      <c r="WGW1043660" s="39"/>
      <c r="WGX1043660" s="39"/>
      <c r="WGY1043660" s="39"/>
      <c r="WGZ1043660" s="39"/>
      <c r="WHA1043660" s="39"/>
      <c r="WHB1043660" s="39"/>
      <c r="WHC1043660" s="39"/>
      <c r="WHD1043660" s="39"/>
      <c r="WHE1043660" s="39"/>
      <c r="WHF1043660" s="39"/>
      <c r="WHG1043660" s="39"/>
      <c r="WHH1043660" s="39"/>
      <c r="WHI1043660" s="39"/>
      <c r="WHJ1043660" s="39"/>
      <c r="WHK1043660" s="39"/>
      <c r="WHL1043660" s="39"/>
      <c r="WHM1043660" s="39"/>
      <c r="WHN1043660" s="39"/>
      <c r="WHO1043660" s="39"/>
      <c r="WHP1043660" s="39"/>
      <c r="WHQ1043660" s="39"/>
      <c r="WHR1043660" s="39"/>
      <c r="WHS1043660" s="39"/>
      <c r="WHT1043660" s="39"/>
      <c r="WHU1043660" s="39"/>
      <c r="WHV1043660" s="39"/>
      <c r="WHW1043660" s="39"/>
      <c r="WHX1043660" s="39"/>
      <c r="WHY1043660" s="39"/>
      <c r="WHZ1043660" s="39"/>
      <c r="WIA1043660" s="39"/>
      <c r="WIB1043660" s="39"/>
      <c r="WIC1043660" s="39"/>
      <c r="WID1043660" s="39"/>
      <c r="WIE1043660" s="39"/>
      <c r="WIF1043660" s="39"/>
      <c r="WIG1043660" s="39"/>
      <c r="WIH1043660" s="39"/>
      <c r="WII1043660" s="39"/>
      <c r="WIJ1043660" s="39"/>
      <c r="WIK1043660" s="39"/>
      <c r="WIL1043660" s="39"/>
      <c r="WIM1043660" s="39"/>
      <c r="WIN1043660" s="39"/>
      <c r="WIO1043660" s="39"/>
      <c r="WIP1043660" s="39"/>
      <c r="WIQ1043660" s="39"/>
      <c r="WIR1043660" s="39"/>
      <c r="WIS1043660" s="39"/>
      <c r="WIT1043660" s="39"/>
      <c r="WIU1043660" s="39"/>
      <c r="WIV1043660" s="39"/>
      <c r="WIW1043660" s="39"/>
      <c r="WIX1043660" s="39"/>
      <c r="WIY1043660" s="39"/>
      <c r="WIZ1043660" s="39"/>
      <c r="WJA1043660" s="39"/>
      <c r="WJB1043660" s="39"/>
      <c r="WJC1043660" s="39"/>
      <c r="WJD1043660" s="39"/>
      <c r="WJE1043660" s="39"/>
      <c r="WJF1043660" s="39"/>
      <c r="WJG1043660" s="39"/>
      <c r="WJH1043660" s="39"/>
      <c r="WJI1043660" s="39"/>
      <c r="WJJ1043660" s="39"/>
      <c r="WJK1043660" s="39"/>
      <c r="WJL1043660" s="39"/>
      <c r="WJM1043660" s="39"/>
      <c r="WJN1043660" s="39"/>
      <c r="WJO1043660" s="39"/>
      <c r="WJP1043660" s="39"/>
      <c r="WJQ1043660" s="39"/>
      <c r="WJR1043660" s="39"/>
      <c r="WJS1043660" s="39"/>
      <c r="WJT1043660" s="39"/>
      <c r="WJU1043660" s="39"/>
      <c r="WJV1043660" s="39"/>
      <c r="WJW1043660" s="39"/>
      <c r="WJX1043660" s="39"/>
      <c r="WJY1043660" s="39"/>
      <c r="WJZ1043660" s="39"/>
      <c r="WKA1043660" s="39"/>
      <c r="WKB1043660" s="39"/>
      <c r="WKC1043660" s="39"/>
      <c r="WKD1043660" s="39"/>
      <c r="WKE1043660" s="39"/>
      <c r="WKF1043660" s="39"/>
      <c r="WKG1043660" s="39"/>
      <c r="WKH1043660" s="39"/>
      <c r="WKI1043660" s="39"/>
      <c r="WKJ1043660" s="39"/>
      <c r="WKK1043660" s="39"/>
      <c r="WKL1043660" s="39"/>
      <c r="WKM1043660" s="39"/>
      <c r="WKN1043660" s="39"/>
      <c r="WKO1043660" s="39"/>
      <c r="WKP1043660" s="39"/>
      <c r="WKQ1043660" s="39"/>
      <c r="WKR1043660" s="39"/>
      <c r="WKS1043660" s="39"/>
      <c r="WKT1043660" s="39"/>
      <c r="WKU1043660" s="39"/>
      <c r="WKV1043660" s="39"/>
      <c r="WKW1043660" s="39"/>
      <c r="WKX1043660" s="39"/>
      <c r="WKY1043660" s="39"/>
      <c r="WKZ1043660" s="39"/>
      <c r="WLA1043660" s="39"/>
      <c r="WLB1043660" s="39"/>
      <c r="WLC1043660" s="39"/>
      <c r="WLD1043660" s="39"/>
      <c r="WLE1043660" s="39"/>
      <c r="WLF1043660" s="39"/>
      <c r="WLG1043660" s="39"/>
      <c r="WLH1043660" s="39"/>
      <c r="WLI1043660" s="39"/>
      <c r="WLJ1043660" s="39"/>
      <c r="WLK1043660" s="39"/>
      <c r="WLL1043660" s="39"/>
      <c r="WLM1043660" s="39"/>
      <c r="WLN1043660" s="39"/>
      <c r="WLO1043660" s="39"/>
      <c r="WLP1043660" s="39"/>
      <c r="WLQ1043660" s="39"/>
      <c r="WLR1043660" s="39"/>
      <c r="WLS1043660" s="39"/>
      <c r="WLT1043660" s="39"/>
      <c r="WLU1043660" s="39"/>
      <c r="WLV1043660" s="39"/>
      <c r="WLW1043660" s="39"/>
      <c r="WLX1043660" s="39"/>
      <c r="WLY1043660" s="39"/>
      <c r="WLZ1043660" s="39"/>
      <c r="WMA1043660" s="39"/>
      <c r="WMB1043660" s="39"/>
      <c r="WMC1043660" s="39"/>
      <c r="WMD1043660" s="39"/>
      <c r="WME1043660" s="39"/>
      <c r="WMF1043660" s="39"/>
      <c r="WMG1043660" s="39"/>
      <c r="WMH1043660" s="39"/>
      <c r="WMI1043660" s="39"/>
      <c r="WMJ1043660" s="39"/>
      <c r="WMK1043660" s="39"/>
      <c r="WML1043660" s="39"/>
      <c r="WMM1043660" s="39"/>
      <c r="WMN1043660" s="39"/>
      <c r="WMO1043660" s="39"/>
      <c r="WMP1043660" s="39"/>
      <c r="WMQ1043660" s="39"/>
      <c r="WMR1043660" s="39"/>
      <c r="WMS1043660" s="39"/>
      <c r="WMT1043660" s="39"/>
      <c r="WMU1043660" s="39"/>
      <c r="WMV1043660" s="39"/>
      <c r="WMW1043660" s="39"/>
      <c r="WMX1043660" s="39"/>
      <c r="WMY1043660" s="39"/>
      <c r="WMZ1043660" s="39"/>
      <c r="WNA1043660" s="39"/>
      <c r="WNB1043660" s="39"/>
      <c r="WNC1043660" s="39"/>
      <c r="WND1043660" s="39"/>
      <c r="WNE1043660" s="39"/>
      <c r="WNF1043660" s="39"/>
      <c r="WNG1043660" s="39"/>
      <c r="WNH1043660" s="39"/>
      <c r="WNI1043660" s="39"/>
      <c r="WNJ1043660" s="39"/>
      <c r="WNK1043660" s="39"/>
      <c r="WNL1043660" s="39"/>
      <c r="WNM1043660" s="39"/>
      <c r="WNN1043660" s="39"/>
      <c r="WNO1043660" s="39"/>
      <c r="WNP1043660" s="39"/>
      <c r="WNQ1043660" s="39"/>
      <c r="WNR1043660" s="39"/>
      <c r="WNS1043660" s="39"/>
      <c r="WNT1043660" s="39"/>
      <c r="WNU1043660" s="39"/>
      <c r="WNV1043660" s="39"/>
      <c r="WNW1043660" s="39"/>
      <c r="WNX1043660" s="39"/>
      <c r="WNY1043660" s="39"/>
      <c r="WNZ1043660" s="39"/>
      <c r="WOA1043660" s="39"/>
      <c r="WOB1043660" s="39"/>
      <c r="WOC1043660" s="39"/>
      <c r="WOD1043660" s="39"/>
      <c r="WOE1043660" s="39"/>
      <c r="WOF1043660" s="39"/>
      <c r="WOG1043660" s="39"/>
      <c r="WOH1043660" s="39"/>
      <c r="WOI1043660" s="39"/>
      <c r="WOJ1043660" s="39"/>
      <c r="WOK1043660" s="39"/>
      <c r="WOL1043660" s="39"/>
      <c r="WOM1043660" s="39"/>
      <c r="WON1043660" s="39"/>
      <c r="WOO1043660" s="39"/>
      <c r="WOP1043660" s="39"/>
      <c r="WOQ1043660" s="39"/>
      <c r="WOR1043660" s="39"/>
      <c r="WOS1043660" s="39"/>
      <c r="WOT1043660" s="39"/>
      <c r="WOU1043660" s="39"/>
      <c r="WOV1043660" s="39"/>
      <c r="WOW1043660" s="39"/>
      <c r="WOX1043660" s="39"/>
      <c r="WOY1043660" s="39"/>
      <c r="WOZ1043660" s="39"/>
      <c r="WPA1043660" s="39"/>
      <c r="WPB1043660" s="39"/>
      <c r="WPC1043660" s="39"/>
      <c r="WPD1043660" s="39"/>
      <c r="WPE1043660" s="39"/>
      <c r="WPF1043660" s="39"/>
      <c r="WPG1043660" s="39"/>
      <c r="WPH1043660" s="39"/>
      <c r="WPI1043660" s="39"/>
      <c r="WPJ1043660" s="39"/>
      <c r="WPK1043660" s="39"/>
      <c r="WPL1043660" s="39"/>
      <c r="WPM1043660" s="39"/>
      <c r="WPN1043660" s="39"/>
      <c r="WPO1043660" s="39"/>
      <c r="WPP1043660" s="39"/>
      <c r="WPQ1043660" s="39"/>
      <c r="WPR1043660" s="39"/>
      <c r="WPS1043660" s="39"/>
      <c r="WPT1043660" s="39"/>
      <c r="WPU1043660" s="39"/>
      <c r="WPV1043660" s="39"/>
      <c r="WPW1043660" s="39"/>
      <c r="WPX1043660" s="39"/>
      <c r="WPY1043660" s="39"/>
      <c r="WPZ1043660" s="39"/>
      <c r="WQA1043660" s="39"/>
      <c r="WQB1043660" s="39"/>
      <c r="WQC1043660" s="39"/>
      <c r="WQD1043660" s="39"/>
      <c r="WQE1043660" s="39"/>
      <c r="WQF1043660" s="39"/>
      <c r="WQG1043660" s="39"/>
      <c r="WQH1043660" s="39"/>
      <c r="WQI1043660" s="39"/>
      <c r="WQJ1043660" s="39"/>
      <c r="WQK1043660" s="39"/>
      <c r="WQL1043660" s="39"/>
      <c r="WQM1043660" s="39"/>
      <c r="WQN1043660" s="39"/>
      <c r="WQO1043660" s="39"/>
      <c r="WQP1043660" s="39"/>
      <c r="WQQ1043660" s="39"/>
      <c r="WQR1043660" s="39"/>
      <c r="WQS1043660" s="39"/>
      <c r="WQT1043660" s="39"/>
      <c r="WQU1043660" s="39"/>
      <c r="WQV1043660" s="39"/>
      <c r="WQW1043660" s="39"/>
      <c r="WQX1043660" s="39"/>
      <c r="WQY1043660" s="39"/>
      <c r="WQZ1043660" s="39"/>
      <c r="WRA1043660" s="39"/>
      <c r="WRB1043660" s="39"/>
      <c r="WRC1043660" s="39"/>
      <c r="WRD1043660" s="39"/>
      <c r="WRE1043660" s="39"/>
      <c r="WRF1043660" s="39"/>
      <c r="WRG1043660" s="39"/>
      <c r="WRH1043660" s="39"/>
      <c r="WRI1043660" s="39"/>
      <c r="WRJ1043660" s="39"/>
      <c r="WRK1043660" s="39"/>
      <c r="WRL1043660" s="39"/>
      <c r="WRM1043660" s="39"/>
      <c r="WRN1043660" s="39"/>
      <c r="WRO1043660" s="39"/>
      <c r="WRP1043660" s="39"/>
      <c r="WRQ1043660" s="39"/>
      <c r="WRR1043660" s="39"/>
      <c r="WRS1043660" s="39"/>
      <c r="WRT1043660" s="39"/>
      <c r="WRU1043660" s="39"/>
      <c r="WRV1043660" s="39"/>
      <c r="WRW1043660" s="39"/>
      <c r="WRX1043660" s="39"/>
      <c r="WRY1043660" s="39"/>
      <c r="WRZ1043660" s="39"/>
      <c r="WSA1043660" s="39"/>
      <c r="WSB1043660" s="39"/>
      <c r="WSC1043660" s="39"/>
      <c r="WSD1043660" s="39"/>
      <c r="WSE1043660" s="39"/>
      <c r="WSF1043660" s="39"/>
      <c r="WSG1043660" s="39"/>
      <c r="WSH1043660" s="39"/>
      <c r="WSI1043660" s="39"/>
      <c r="WSJ1043660" s="39"/>
      <c r="WSK1043660" s="39"/>
      <c r="WSL1043660" s="39"/>
      <c r="WSM1043660" s="39"/>
      <c r="WSN1043660" s="39"/>
      <c r="WSO1043660" s="39"/>
      <c r="WSP1043660" s="39"/>
      <c r="WSQ1043660" s="39"/>
      <c r="WSR1043660" s="39"/>
      <c r="WSS1043660" s="39"/>
      <c r="WST1043660" s="39"/>
      <c r="WSU1043660" s="39"/>
      <c r="WSV1043660" s="39"/>
      <c r="WSW1043660" s="39"/>
      <c r="WSX1043660" s="39"/>
      <c r="WSY1043660" s="39"/>
      <c r="WSZ1043660" s="39"/>
      <c r="WTA1043660" s="39"/>
      <c r="WTB1043660" s="39"/>
      <c r="WTC1043660" s="39"/>
      <c r="WTD1043660" s="39"/>
      <c r="WTE1043660" s="39"/>
      <c r="WTF1043660" s="39"/>
      <c r="WTG1043660" s="39"/>
      <c r="WTH1043660" s="39"/>
      <c r="WTI1043660" s="39"/>
      <c r="WTJ1043660" s="39"/>
      <c r="WTK1043660" s="39"/>
      <c r="WTL1043660" s="39"/>
      <c r="WTM1043660" s="39"/>
      <c r="WTN1043660" s="39"/>
      <c r="WTO1043660" s="39"/>
      <c r="WTP1043660" s="39"/>
      <c r="WTQ1043660" s="39"/>
      <c r="WTR1043660" s="39"/>
      <c r="WTS1043660" s="39"/>
      <c r="WTT1043660" s="39"/>
      <c r="WTU1043660" s="39"/>
      <c r="WTV1043660" s="39"/>
      <c r="WTW1043660" s="39"/>
      <c r="WTX1043660" s="39"/>
      <c r="WTY1043660" s="39"/>
      <c r="WTZ1043660" s="39"/>
      <c r="WUA1043660" s="39"/>
      <c r="WUB1043660" s="39"/>
      <c r="WUC1043660" s="39"/>
      <c r="WUD1043660" s="39"/>
      <c r="WUE1043660" s="39"/>
      <c r="WUF1043660" s="39"/>
      <c r="WUG1043660" s="39"/>
      <c r="WUH1043660" s="39"/>
      <c r="WUI1043660" s="39"/>
      <c r="WUJ1043660" s="39"/>
      <c r="WUK1043660" s="39"/>
      <c r="WUL1043660" s="39"/>
      <c r="WUM1043660" s="39"/>
      <c r="WUN1043660" s="39"/>
      <c r="WUO1043660" s="39"/>
      <c r="WUP1043660" s="39"/>
      <c r="WUQ1043660" s="39"/>
      <c r="WUR1043660" s="39"/>
      <c r="WUS1043660" s="39"/>
      <c r="WUT1043660" s="39"/>
      <c r="WUU1043660" s="39"/>
      <c r="WUV1043660" s="39"/>
      <c r="WUW1043660" s="39"/>
      <c r="WUX1043660" s="39"/>
      <c r="WUY1043660" s="39"/>
      <c r="WUZ1043660" s="39"/>
      <c r="WVA1043660" s="39"/>
      <c r="WVB1043660" s="39"/>
      <c r="WVC1043660" s="39"/>
      <c r="WVD1043660" s="39"/>
      <c r="WVE1043660" s="39"/>
      <c r="WVF1043660" s="39"/>
      <c r="WVG1043660" s="39"/>
      <c r="WVH1043660" s="39"/>
      <c r="WVI1043660" s="39"/>
      <c r="WVJ1043660" s="39"/>
      <c r="WVK1043660" s="39"/>
      <c r="WVL1043660" s="39"/>
      <c r="WVM1043660" s="39"/>
      <c r="WVN1043660" s="39"/>
      <c r="WVO1043660" s="39"/>
      <c r="WVP1043660" s="39"/>
      <c r="WVQ1043660" s="39"/>
      <c r="WVR1043660" s="39"/>
      <c r="WVS1043660" s="39"/>
      <c r="WVT1043660" s="39"/>
      <c r="WVU1043660" s="39"/>
      <c r="WVV1043660" s="39"/>
      <c r="WVW1043660" s="39"/>
      <c r="WVX1043660" s="39"/>
      <c r="WVY1043660" s="39"/>
      <c r="WVZ1043660" s="39"/>
      <c r="WWA1043660" s="39"/>
      <c r="WWB1043660" s="39"/>
      <c r="WWC1043660" s="39"/>
      <c r="WWD1043660" s="39"/>
      <c r="WWE1043660" s="39"/>
      <c r="WWF1043660" s="39"/>
      <c r="WWG1043660" s="39"/>
      <c r="WWH1043660" s="39"/>
      <c r="WWI1043660" s="39"/>
      <c r="WWJ1043660" s="39"/>
      <c r="WWK1043660" s="39"/>
      <c r="WWL1043660" s="39"/>
      <c r="WWM1043660" s="39"/>
      <c r="WWN1043660" s="39"/>
      <c r="WWO1043660" s="39"/>
      <c r="WWP1043660" s="39"/>
      <c r="WWQ1043660" s="39"/>
      <c r="WWR1043660" s="39"/>
      <c r="WWS1043660" s="39"/>
      <c r="WWT1043660" s="39"/>
      <c r="WWU1043660" s="39"/>
      <c r="WWV1043660" s="39"/>
      <c r="WWW1043660" s="39"/>
      <c r="WWX1043660" s="39"/>
      <c r="WWY1043660" s="39"/>
      <c r="WWZ1043660" s="39"/>
      <c r="WXA1043660" s="39"/>
      <c r="WXB1043660" s="39"/>
      <c r="WXC1043660" s="39"/>
      <c r="WXD1043660" s="39"/>
      <c r="WXE1043660" s="39"/>
      <c r="WXF1043660" s="39"/>
      <c r="WXG1043660" s="39"/>
      <c r="WXH1043660" s="39"/>
      <c r="WXI1043660" s="39"/>
      <c r="WXJ1043660" s="39"/>
      <c r="WXK1043660" s="39"/>
      <c r="WXL1043660" s="39"/>
      <c r="WXM1043660" s="39"/>
      <c r="WXN1043660" s="39"/>
      <c r="WXO1043660" s="39"/>
      <c r="WXP1043660" s="39"/>
      <c r="WXQ1043660" s="39"/>
      <c r="WXR1043660" s="39"/>
      <c r="WXS1043660" s="39"/>
      <c r="WXT1043660" s="39"/>
      <c r="WXU1043660" s="39"/>
      <c r="WXV1043660" s="39"/>
      <c r="WXW1043660" s="39"/>
      <c r="WXX1043660" s="39"/>
      <c r="WXY1043660" s="39"/>
      <c r="WXZ1043660" s="39"/>
      <c r="WYA1043660" s="39"/>
      <c r="WYB1043660" s="39"/>
      <c r="WYC1043660" s="39"/>
      <c r="WYD1043660" s="39"/>
      <c r="WYE1043660" s="39"/>
      <c r="WYF1043660" s="39"/>
      <c r="WYG1043660" s="39"/>
      <c r="WYH1043660" s="39"/>
      <c r="WYI1043660" s="39"/>
      <c r="WYJ1043660" s="39"/>
      <c r="WYK1043660" s="39"/>
      <c r="WYL1043660" s="39"/>
      <c r="WYM1043660" s="39"/>
      <c r="WYN1043660" s="39"/>
      <c r="WYO1043660" s="39"/>
      <c r="WYP1043660" s="39"/>
      <c r="WYQ1043660" s="39"/>
      <c r="WYR1043660" s="39"/>
      <c r="WYS1043660" s="39"/>
      <c r="WYT1043660" s="39"/>
      <c r="WYU1043660" s="39"/>
      <c r="WYV1043660" s="39"/>
      <c r="WYW1043660" s="39"/>
      <c r="WYX1043660" s="39"/>
      <c r="WYY1043660" s="39"/>
      <c r="WYZ1043660" s="39"/>
      <c r="WZA1043660" s="39"/>
      <c r="WZB1043660" s="39"/>
      <c r="WZC1043660" s="39"/>
      <c r="WZD1043660" s="39"/>
      <c r="WZE1043660" s="39"/>
      <c r="WZF1043660" s="39"/>
      <c r="WZG1043660" s="39"/>
      <c r="WZH1043660" s="39"/>
      <c r="WZI1043660" s="39"/>
      <c r="WZJ1043660" s="39"/>
      <c r="WZK1043660" s="39"/>
      <c r="WZL1043660" s="39"/>
      <c r="WZM1043660" s="39"/>
      <c r="WZN1043660" s="39"/>
      <c r="WZO1043660" s="39"/>
      <c r="WZP1043660" s="39"/>
      <c r="WZQ1043660" s="39"/>
      <c r="WZR1043660" s="39"/>
      <c r="WZS1043660" s="39"/>
      <c r="WZT1043660" s="39"/>
      <c r="WZU1043660" s="39"/>
      <c r="WZV1043660" s="39"/>
      <c r="WZW1043660" s="39"/>
      <c r="WZX1043660" s="39"/>
      <c r="WZY1043660" s="39"/>
      <c r="WZZ1043660" s="39"/>
      <c r="XAA1043660" s="39"/>
      <c r="XAB1043660" s="39"/>
      <c r="XAC1043660" s="39"/>
      <c r="XAD1043660" s="39"/>
      <c r="XAE1043660" s="39"/>
      <c r="XAF1043660" s="39"/>
      <c r="XAG1043660" s="39"/>
      <c r="XAH1043660" s="39"/>
      <c r="XAI1043660" s="39"/>
      <c r="XAJ1043660" s="39"/>
      <c r="XAK1043660" s="39"/>
      <c r="XAL1043660" s="39"/>
      <c r="XAM1043660" s="39"/>
      <c r="XAN1043660" s="39"/>
      <c r="XAO1043660" s="39"/>
      <c r="XAP1043660" s="39"/>
      <c r="XAQ1043660" s="39"/>
      <c r="XAR1043660" s="39"/>
      <c r="XAS1043660" s="39"/>
      <c r="XAT1043660" s="39"/>
      <c r="XAU1043660" s="39"/>
      <c r="XAV1043660" s="39"/>
      <c r="XAW1043660" s="39"/>
      <c r="XAX1043660" s="39"/>
      <c r="XAY1043660" s="39"/>
      <c r="XAZ1043660" s="39"/>
      <c r="XBA1043660" s="39"/>
      <c r="XBB1043660" s="39"/>
      <c r="XBC1043660" s="39"/>
      <c r="XBD1043660" s="39"/>
    </row>
  </sheetData>
  <dataConsolidate/>
  <phoneticPr fontId="9" type="noConversion"/>
  <dataValidations count="5">
    <dataValidation type="list" allowBlank="1" showInputMessage="1" showErrorMessage="1" sqref="AB2:AB11 AB13:AB22 AB24:AB226 AB228:AB239 AB241:AB1166 Q2:Q338 Q340:Q1205 Q2271:Q2388" xr:uid="{00000000-0002-0000-0200-000002000000}">
      <formula1>#REF!</formula1>
    </dataValidation>
    <dataValidation type="list" allowBlank="1" showInputMessage="1" showErrorMessage="1" sqref="W1139:W1166 W2:W11 AB2:AB11 W13:W22 AB13:AB22 W24:W78 W80:W226 AB24:AB226 W228:W239 AB228:AB239 Q2:Q338 Q340:Q1205 AB241:AB1166 W241:W1137 Q2271:Q2388 W2213:W1043640" xr:uid="{00000000-0002-0000-0200-000000000000}">
      <formula1>#REF!</formula1>
    </dataValidation>
    <dataValidation type="list" allowBlank="1" showInputMessage="1" showErrorMessage="1" sqref="I2625 I480:I2529" xr:uid="{BAB2032F-DD6B-48D0-92E9-CAB83562B825}">
      <formula1>$BT$4:$BT$21</formula1>
    </dataValidation>
    <dataValidation type="list" allowBlank="1" showInputMessage="1" showErrorMessage="1" sqref="I2:I479" xr:uid="{00000000-0002-0000-0200-000006000000}">
      <formula1>$BT$4:$BT$17</formula1>
    </dataValidation>
    <dataValidation type="list" allowBlank="1" showInputMessage="1" showErrorMessage="1" sqref="Q1491:Q1494 Q2103:Q2270 Q1838:Q2101 Q1794:Q1836 Q1514:Q1763 AB1513:AB2138 Q2625 AB1491:AB1511 W1491:W2212" xr:uid="{21FE18E7-5A3C-40BF-8481-3BBB44973FFA}">
      <formula1>$BQ$3:$BQ$27</formula1>
    </dataValidation>
  </dataValidations>
  <pageMargins left="0.70866141732283472" right="0.31496062992125984" top="0.74803149606299213" bottom="0.35433070866141736" header="0.31496062992125984" footer="0.31496062992125984"/>
  <pageSetup paperSize="9" scale="10" orientation="landscape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91CFB-619D-4A9D-83B5-A651A3B1B3CE}">
  <dimension ref="A1"/>
  <sheetViews>
    <sheetView workbookViewId="0">
      <selection activeCell="B12" sqref="B12"/>
    </sheetView>
  </sheetViews>
  <sheetFormatPr defaultRowHeight="13.8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Cutting 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 Rashaad</dc:creator>
  <cp:lastModifiedBy>mo</cp:lastModifiedBy>
  <cp:lastPrinted>2021-03-21T20:00:09Z</cp:lastPrinted>
  <dcterms:created xsi:type="dcterms:W3CDTF">2017-04-12T06:28:17Z</dcterms:created>
  <dcterms:modified xsi:type="dcterms:W3CDTF">2021-06-04T22:46:04Z</dcterms:modified>
</cp:coreProperties>
</file>